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Публікація нова\"/>
    </mc:Choice>
  </mc:AlternateContent>
  <xr:revisionPtr revIDLastSave="0" documentId="13_ncr:1_{47DB9936-8478-420D-9A53-2EF32DB0F6CF}" xr6:coauthVersionLast="47" xr6:coauthVersionMax="47" xr10:uidLastSave="{00000000-0000-0000-0000-000000000000}"/>
  <bookViews>
    <workbookView xWindow="-120" yWindow="-120" windowWidth="25440" windowHeight="15390" tabRatio="839" firstSheet="4" activeTab="7" xr2:uid="{00000000-000D-0000-FFFF-FFFF00000000}"/>
  </bookViews>
  <sheets>
    <sheet name="Коротка інструкція" sheetId="94" state="hidden" r:id="rId1"/>
    <sheet name="Покупна ТЕ" sheetId="118" state="hidden" r:id="rId2"/>
    <sheet name="Газ" sheetId="117" state="hidden" r:id="rId3"/>
    <sheet name="1_РОЗПОДІЛ ПЕРСОНАЛУ" sheetId="100" state="hidden" r:id="rId4"/>
    <sheet name="Витобництво ТЕ" sheetId="106" r:id="rId5"/>
    <sheet name="Транспортування ТЕ" sheetId="108" r:id="rId6"/>
    <sheet name="Постачання ТЕ" sheetId="109" r:id="rId7"/>
    <sheet name="Теплова енергія" sheetId="120" r:id="rId8"/>
    <sheet name="Телова енергія1" sheetId="110" state="hidden" r:id="rId9"/>
    <sheet name="Порівняння" sheetId="111" state="hidden" r:id="rId10"/>
    <sheet name="3_Розрахунок ФОП(опал)" sheetId="101" state="hidden" r:id="rId11"/>
    <sheet name="4_Розрахунок ФОП(міжопал)" sheetId="102" state="hidden" r:id="rId12"/>
    <sheet name="5_Зведені дані" sheetId="103" state="hidden" r:id="rId13"/>
    <sheet name="Печать(опал)" sheetId="98" state="hidden" r:id="rId14"/>
    <sheet name="Печать(міжопал)" sheetId="99" state="hidden" r:id="rId15"/>
    <sheet name="Порівняння ФОП" sheetId="113" state="hidden" r:id="rId16"/>
    <sheet name="Ел.нов." sheetId="105" state="hidden" r:id="rId17"/>
    <sheet name="Титул" sheetId="114" state="hidden" r:id="rId18"/>
    <sheet name="2_Вихідні дані" sheetId="96" state="hidden" r:id="rId19"/>
    <sheet name="Ел. стар." sheetId="104" state="hidden" r:id="rId20"/>
    <sheet name="Розрахунок" sheetId="107" state="hidden" r:id="rId21"/>
    <sheet name="Лист1" sheetId="115" state="hidden" r:id="rId22"/>
    <sheet name="Лист2" sheetId="116" state="hidden" r:id="rId23"/>
    <sheet name="Лист3" sheetId="119" state="hidden" r:id="rId24"/>
  </sheets>
  <definedNames>
    <definedName name="_xlnm._FilterDatabase" localSheetId="3" hidden="1">'1_РОЗПОДІЛ ПЕРСОНАЛУ'!$A$8:$AG$279</definedName>
    <definedName name="_xlnm._FilterDatabase" localSheetId="10" hidden="1">'3_Розрахунок ФОП(опал)'!$A$9:$AG$279</definedName>
    <definedName name="_xlnm._FilterDatabase" localSheetId="14" hidden="1">'Печать(міжопал)'!$A$9:$Z$279</definedName>
    <definedName name="_xlnm._FilterDatabase" localSheetId="13" hidden="1">'Печать(опал)'!$A$9:$Z$279</definedName>
    <definedName name="Excel_BuiltIn_Print_Titles_2_1">#REF!</definedName>
    <definedName name="_xlnm.Print_Titles" localSheetId="3">'1_РОЗПОДІЛ ПЕРСОНАЛУ'!$7:$7</definedName>
    <definedName name="_xlnm.Print_Titles" localSheetId="10">'3_Розрахунок ФОП(опал)'!$8:$8</definedName>
    <definedName name="_xlnm.Print_Titles" localSheetId="11">'4_Розрахунок ФОП(міжопал)'!$8:$8</definedName>
    <definedName name="_xlnm.Print_Titles" localSheetId="14">'Печать(міжопал)'!$9:$9</definedName>
    <definedName name="_xlnm.Print_Titles" localSheetId="13">'Печать(опал)'!$9:$9</definedName>
    <definedName name="_xlnm.Print_Titles" localSheetId="5">'Транспортування ТЕ'!$9:$9</definedName>
    <definedName name="_xlnm.Print_Area" localSheetId="0">'Коротка інструкція'!$B$1:$B$9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06" l="1"/>
  <c r="G39" i="106" l="1"/>
  <c r="G27" i="106"/>
  <c r="F45" i="109"/>
  <c r="F43" i="109"/>
  <c r="F42" i="109"/>
  <c r="F57" i="108"/>
  <c r="F55" i="108"/>
  <c r="F54" i="108"/>
  <c r="F36" i="108"/>
  <c r="H13" i="106"/>
  <c r="H12" i="106"/>
  <c r="H44" i="106"/>
  <c r="H40" i="106"/>
  <c r="H29" i="120"/>
  <c r="F29" i="120"/>
  <c r="F21" i="108"/>
  <c r="P44" i="106"/>
  <c r="P40" i="106"/>
  <c r="P39" i="106" s="1"/>
  <c r="P26" i="106"/>
  <c r="P28" i="106"/>
  <c r="P25" i="106"/>
  <c r="P24" i="106"/>
  <c r="P21" i="106"/>
  <c r="P20" i="106"/>
  <c r="P18" i="106"/>
  <c r="P17" i="106"/>
  <c r="P15" i="106"/>
  <c r="P14" i="106"/>
  <c r="P13" i="106"/>
  <c r="P12" i="106"/>
  <c r="O39" i="106"/>
  <c r="L18" i="106"/>
  <c r="L30" i="106"/>
  <c r="L28" i="106"/>
  <c r="L25" i="106"/>
  <c r="L24" i="106"/>
  <c r="L13" i="106"/>
  <c r="L15" i="106"/>
  <c r="L12" i="106"/>
  <c r="L44" i="106"/>
  <c r="L40" i="106"/>
  <c r="K39" i="106"/>
  <c r="L39" i="106" l="1"/>
  <c r="H39" i="106"/>
  <c r="P11" i="106"/>
  <c r="P10" i="106" s="1"/>
  <c r="F33" i="109"/>
  <c r="D31" i="120"/>
  <c r="D30" i="120"/>
  <c r="G29" i="120"/>
  <c r="E29" i="120"/>
  <c r="G13" i="110" l="1"/>
  <c r="H13" i="110" s="1"/>
  <c r="G12" i="110"/>
  <c r="H12" i="110" s="1"/>
  <c r="R13" i="110"/>
  <c r="P13" i="110"/>
  <c r="N13" i="110"/>
  <c r="L13" i="110"/>
  <c r="J13" i="110"/>
  <c r="R12" i="110"/>
  <c r="P12" i="110"/>
  <c r="N12" i="110"/>
  <c r="L12" i="110"/>
  <c r="J12" i="110"/>
  <c r="J11" i="110" l="1"/>
  <c r="N11" i="110"/>
  <c r="R11" i="110"/>
  <c r="M11" i="110"/>
  <c r="I11" i="110"/>
  <c r="Q11" i="110"/>
  <c r="L11" i="110"/>
  <c r="P11" i="110"/>
  <c r="K11" i="110"/>
  <c r="K10" i="110" s="1"/>
  <c r="O11" i="110"/>
  <c r="O10" i="110" s="1"/>
  <c r="E12" i="110"/>
  <c r="H11" i="110"/>
  <c r="G11" i="110"/>
  <c r="C12" i="110"/>
  <c r="C13" i="110"/>
  <c r="E13" i="110"/>
  <c r="E11" i="110" l="1"/>
  <c r="C11" i="110"/>
  <c r="F14" i="109" l="1"/>
  <c r="F12" i="109"/>
  <c r="G48" i="108"/>
  <c r="G57" i="108"/>
  <c r="G45" i="109" s="1"/>
  <c r="G55" i="108"/>
  <c r="G43" i="109" s="1"/>
  <c r="G54" i="108"/>
  <c r="G42" i="109" s="1"/>
  <c r="G14" i="110" l="1"/>
  <c r="G10" i="110" s="1"/>
  <c r="E16" i="106" l="1"/>
  <c r="E15" i="106"/>
  <c r="G11" i="106"/>
  <c r="G10" i="106" s="1"/>
  <c r="R13" i="106"/>
  <c r="R12" i="106"/>
  <c r="N13" i="106"/>
  <c r="N12" i="106"/>
  <c r="J12" i="106"/>
  <c r="J13" i="106"/>
  <c r="E12" i="106"/>
  <c r="H11" i="106" l="1"/>
  <c r="O11" i="106"/>
  <c r="O10" i="106" s="1"/>
  <c r="E13" i="106"/>
  <c r="E11" i="106" s="1"/>
  <c r="C12" i="106"/>
  <c r="C13" i="106"/>
  <c r="I11" i="106"/>
  <c r="I10" i="106" s="1"/>
  <c r="K11" i="106"/>
  <c r="K10" i="106" s="1"/>
  <c r="N11" i="106"/>
  <c r="Q11" i="106"/>
  <c r="Q10" i="106" s="1"/>
  <c r="R11" i="106"/>
  <c r="J11" i="106"/>
  <c r="M11" i="106"/>
  <c r="M10" i="106" s="1"/>
  <c r="L11" i="106"/>
  <c r="C11" i="106" l="1"/>
  <c r="C26" i="119"/>
  <c r="C29" i="119"/>
  <c r="C18" i="119"/>
  <c r="C21" i="119"/>
  <c r="C7" i="119"/>
  <c r="C4" i="119"/>
  <c r="C14" i="119" s="1"/>
  <c r="I62" i="111"/>
  <c r="L62" i="111" s="1"/>
  <c r="I61" i="111"/>
  <c r="L61" i="111" s="1"/>
  <c r="C11" i="119" l="1"/>
  <c r="C30" i="119"/>
  <c r="C9" i="119"/>
  <c r="C13" i="119"/>
  <c r="C22" i="119"/>
  <c r="C8" i="119"/>
  <c r="C10" i="119"/>
  <c r="C12" i="119"/>
  <c r="R22" i="106" l="1"/>
  <c r="R21" i="106"/>
  <c r="R17" i="106"/>
  <c r="R16" i="106"/>
  <c r="N22" i="106"/>
  <c r="N21" i="106"/>
  <c r="N17" i="106"/>
  <c r="N16" i="106"/>
  <c r="J22" i="106"/>
  <c r="J21" i="106"/>
  <c r="J17" i="106"/>
  <c r="J16" i="106"/>
  <c r="J15" i="106"/>
  <c r="G10" i="117"/>
  <c r="G8" i="117"/>
  <c r="G7" i="117"/>
  <c r="B10" i="117"/>
  <c r="D10" i="118"/>
  <c r="D11" i="118" s="1"/>
  <c r="D13" i="118" s="1"/>
  <c r="D8" i="118"/>
  <c r="B8" i="117" s="1"/>
  <c r="D8" i="117" s="1"/>
  <c r="D12" i="118" l="1"/>
  <c r="D17" i="118"/>
  <c r="R15" i="106" s="1"/>
  <c r="R47" i="106" s="1"/>
  <c r="D15" i="118"/>
  <c r="J9" i="118"/>
  <c r="K9" i="118" s="1"/>
  <c r="J8" i="118"/>
  <c r="C39" i="117"/>
  <c r="H39" i="117" s="1"/>
  <c r="I39" i="117" s="1"/>
  <c r="C38" i="117"/>
  <c r="H38" i="117" s="1"/>
  <c r="C30" i="117"/>
  <c r="G29" i="117"/>
  <c r="F29" i="117"/>
  <c r="D29" i="117"/>
  <c r="C29" i="117"/>
  <c r="B29" i="117"/>
  <c r="C28" i="117"/>
  <c r="G27" i="117"/>
  <c r="F27" i="117"/>
  <c r="C27" i="117"/>
  <c r="B27" i="117"/>
  <c r="G30" i="117"/>
  <c r="B30" i="117"/>
  <c r="H9" i="117"/>
  <c r="G28" i="117"/>
  <c r="B28" i="117"/>
  <c r="H7" i="117"/>
  <c r="E7" i="117"/>
  <c r="D27" i="117"/>
  <c r="H40" i="117" l="1"/>
  <c r="J10" i="118"/>
  <c r="K8" i="118"/>
  <c r="K10" i="118" s="1"/>
  <c r="I7" i="117"/>
  <c r="H29" i="117"/>
  <c r="H27" i="117"/>
  <c r="I27" i="117" s="1"/>
  <c r="D18" i="118"/>
  <c r="D16" i="118"/>
  <c r="N15" i="106" s="1"/>
  <c r="N47" i="106" s="1"/>
  <c r="I40" i="117"/>
  <c r="E27" i="117"/>
  <c r="B26" i="117"/>
  <c r="J38" i="117"/>
  <c r="J39" i="117"/>
  <c r="B6" i="117"/>
  <c r="K41" i="117" s="1"/>
  <c r="D10" i="117"/>
  <c r="D28" i="117" l="1"/>
  <c r="F8" i="117"/>
  <c r="E8" i="117" s="1"/>
  <c r="D6" i="117"/>
  <c r="D30" i="117"/>
  <c r="F10" i="117"/>
  <c r="F30" i="117" l="1"/>
  <c r="H30" i="117" s="1"/>
  <c r="I30" i="117" s="1"/>
  <c r="H10" i="117"/>
  <c r="F28" i="117"/>
  <c r="E28" i="117" s="1"/>
  <c r="H8" i="117"/>
  <c r="F6" i="117"/>
  <c r="E6" i="117" s="1"/>
  <c r="C6" i="117"/>
  <c r="D26" i="117"/>
  <c r="E10" i="117"/>
  <c r="E30" i="117"/>
  <c r="I10" i="117" l="1"/>
  <c r="I8" i="117"/>
  <c r="H6" i="117"/>
  <c r="C26" i="117"/>
  <c r="H28" i="117"/>
  <c r="F26" i="117"/>
  <c r="E26" i="117" s="1"/>
  <c r="I6" i="117" l="1"/>
  <c r="G6" i="117"/>
  <c r="I28" i="117"/>
  <c r="H26" i="117"/>
  <c r="I26" i="117" l="1"/>
  <c r="G26" i="117"/>
  <c r="M49" i="116" l="1"/>
  <c r="J49" i="116"/>
  <c r="G49" i="116"/>
  <c r="C49" i="116"/>
  <c r="M42" i="116"/>
  <c r="J42" i="116"/>
  <c r="M41" i="116"/>
  <c r="J41" i="116"/>
  <c r="M40" i="116"/>
  <c r="J40" i="116"/>
  <c r="M39" i="116"/>
  <c r="J39" i="116"/>
  <c r="M38" i="116"/>
  <c r="J38" i="116"/>
  <c r="M37" i="116"/>
  <c r="J37" i="116"/>
  <c r="G37" i="116"/>
  <c r="K36" i="116"/>
  <c r="J36" i="116"/>
  <c r="G36" i="116"/>
  <c r="M34" i="116"/>
  <c r="J34" i="116"/>
  <c r="G34" i="116"/>
  <c r="C34" i="116"/>
  <c r="M33" i="116"/>
  <c r="J33" i="116"/>
  <c r="G33" i="116"/>
  <c r="C33" i="116"/>
  <c r="M32" i="116"/>
  <c r="J32" i="116"/>
  <c r="G32" i="116"/>
  <c r="C32" i="116"/>
  <c r="M31" i="116"/>
  <c r="J31" i="116"/>
  <c r="G31" i="116"/>
  <c r="C31" i="116"/>
  <c r="M30" i="116"/>
  <c r="J30" i="116"/>
  <c r="G30" i="116"/>
  <c r="C30" i="116"/>
  <c r="M29" i="116"/>
  <c r="J29" i="116"/>
  <c r="G29" i="116"/>
  <c r="D29" i="116"/>
  <c r="C29" i="116"/>
  <c r="F13" i="116"/>
  <c r="C9" i="115"/>
  <c r="B9" i="115"/>
  <c r="B13" i="115" s="1"/>
  <c r="C8" i="115"/>
  <c r="C12" i="115" s="1"/>
  <c r="B8" i="115"/>
  <c r="B12" i="115" s="1"/>
  <c r="C7" i="115"/>
  <c r="B7" i="115"/>
  <c r="B11" i="115" s="1"/>
  <c r="C5" i="115"/>
  <c r="D5" i="115" s="1"/>
  <c r="F5" i="115" s="1"/>
  <c r="C4" i="115"/>
  <c r="D4" i="115" s="1"/>
  <c r="F4" i="115" s="1"/>
  <c r="C3" i="115"/>
  <c r="D3" i="115" s="1"/>
  <c r="F3" i="115" s="1"/>
  <c r="E16" i="113"/>
  <c r="E7" i="115" l="1"/>
  <c r="E9" i="115"/>
  <c r="C11" i="115"/>
  <c r="D11" i="115" s="1"/>
  <c r="F11" i="115" s="1"/>
  <c r="C13" i="115"/>
  <c r="D13" i="115" s="1"/>
  <c r="F13" i="115" s="1"/>
  <c r="M36" i="116"/>
  <c r="E12" i="115"/>
  <c r="D12" i="115"/>
  <c r="F12" i="115" s="1"/>
  <c r="E3" i="115"/>
  <c r="E4" i="115"/>
  <c r="E5" i="115"/>
  <c r="D7" i="115"/>
  <c r="F7" i="115" s="1"/>
  <c r="E8" i="115"/>
  <c r="D9" i="115"/>
  <c r="F9" i="115" s="1"/>
  <c r="E11" i="115"/>
  <c r="C15" i="115"/>
  <c r="D15" i="115" s="1"/>
  <c r="F15" i="115" s="1"/>
  <c r="D8" i="115"/>
  <c r="F8" i="115" s="1"/>
  <c r="A12" i="113"/>
  <c r="A11" i="113"/>
  <c r="B8" i="113"/>
  <c r="A8" i="113"/>
  <c r="B7" i="113"/>
  <c r="B6" i="113"/>
  <c r="B5" i="113"/>
  <c r="A5" i="113"/>
  <c r="C11" i="105"/>
  <c r="R11" i="105" s="1"/>
  <c r="C12" i="105"/>
  <c r="R12" i="105" s="1"/>
  <c r="C13" i="105"/>
  <c r="R13" i="105" s="1"/>
  <c r="C19" i="105"/>
  <c r="R19" i="105" s="1"/>
  <c r="E13" i="115" l="1"/>
  <c r="Q22" i="105"/>
  <c r="H24" i="110" l="1"/>
  <c r="E22" i="116" s="1"/>
  <c r="F13" i="111"/>
  <c r="M49" i="111"/>
  <c r="J49" i="111"/>
  <c r="G49" i="111"/>
  <c r="C49" i="111"/>
  <c r="M42" i="111"/>
  <c r="J42" i="111"/>
  <c r="M41" i="111"/>
  <c r="J41" i="111"/>
  <c r="M40" i="111"/>
  <c r="J40" i="111"/>
  <c r="M39" i="111"/>
  <c r="J39" i="111"/>
  <c r="M38" i="111"/>
  <c r="J38" i="111"/>
  <c r="M37" i="111"/>
  <c r="J37" i="111"/>
  <c r="G37" i="111"/>
  <c r="J36" i="111"/>
  <c r="G36" i="111"/>
  <c r="M34" i="111"/>
  <c r="J34" i="111"/>
  <c r="G34" i="111"/>
  <c r="C34" i="111"/>
  <c r="M33" i="111"/>
  <c r="J33" i="111"/>
  <c r="G33" i="111"/>
  <c r="C33" i="111"/>
  <c r="M32" i="111"/>
  <c r="J32" i="111"/>
  <c r="G32" i="111"/>
  <c r="C32" i="111"/>
  <c r="M31" i="111"/>
  <c r="J31" i="111"/>
  <c r="G31" i="111"/>
  <c r="C31" i="111"/>
  <c r="M30" i="111"/>
  <c r="J30" i="111"/>
  <c r="G30" i="111"/>
  <c r="C30" i="111"/>
  <c r="M29" i="111"/>
  <c r="J29" i="111"/>
  <c r="G29" i="111"/>
  <c r="D29" i="111"/>
  <c r="C29" i="111"/>
  <c r="L24" i="110"/>
  <c r="H22" i="116" s="1"/>
  <c r="R15" i="110"/>
  <c r="L13" i="111" s="1"/>
  <c r="N15" i="110"/>
  <c r="I13" i="111" s="1"/>
  <c r="I15" i="110"/>
  <c r="H22" i="111" l="1"/>
  <c r="E22" i="111"/>
  <c r="M15" i="110"/>
  <c r="Q15" i="110"/>
  <c r="K36" i="111"/>
  <c r="M36" i="111" s="1"/>
  <c r="G12" i="109" l="1"/>
  <c r="E11" i="111" l="1"/>
  <c r="H14" i="110"/>
  <c r="H15" i="110"/>
  <c r="E13" i="111" s="1"/>
  <c r="G13" i="111" s="1"/>
  <c r="H16" i="110"/>
  <c r="E12" i="111" l="1"/>
  <c r="E11" i="116"/>
  <c r="E13" i="116"/>
  <c r="G13" i="116" s="1"/>
  <c r="E14" i="116"/>
  <c r="E14" i="111"/>
  <c r="E12" i="116"/>
  <c r="H17" i="110"/>
  <c r="E15" i="111" s="1"/>
  <c r="H18" i="110"/>
  <c r="E16" i="111" s="1"/>
  <c r="E51" i="110"/>
  <c r="C51" i="110"/>
  <c r="P30" i="110"/>
  <c r="L30" i="110"/>
  <c r="H30" i="110"/>
  <c r="E28" i="111" s="1"/>
  <c r="C30" i="110"/>
  <c r="D30" i="110" s="1"/>
  <c r="P29" i="110"/>
  <c r="L29" i="110"/>
  <c r="H29" i="110"/>
  <c r="E27" i="111" s="1"/>
  <c r="C29" i="110"/>
  <c r="D29" i="110" s="1"/>
  <c r="P28" i="110"/>
  <c r="L28" i="110"/>
  <c r="H28" i="110"/>
  <c r="E26" i="111" s="1"/>
  <c r="C28" i="110"/>
  <c r="D28" i="110" s="1"/>
  <c r="O27" i="110"/>
  <c r="K27" i="110"/>
  <c r="G27" i="110"/>
  <c r="C27" i="110"/>
  <c r="P26" i="110"/>
  <c r="L26" i="110"/>
  <c r="H26" i="110"/>
  <c r="E24" i="111" s="1"/>
  <c r="C26" i="110"/>
  <c r="D26" i="110" s="1"/>
  <c r="P25" i="110"/>
  <c r="L25" i="110"/>
  <c r="L23" i="110" s="1"/>
  <c r="H25" i="110"/>
  <c r="E23" i="111" s="1"/>
  <c r="C25" i="110"/>
  <c r="D25" i="110" s="1"/>
  <c r="P24" i="110"/>
  <c r="C24" i="110"/>
  <c r="D24" i="110" s="1"/>
  <c r="P23" i="110"/>
  <c r="O23" i="110"/>
  <c r="K23" i="110"/>
  <c r="G23" i="110"/>
  <c r="P22" i="110"/>
  <c r="L22" i="110"/>
  <c r="H22" i="110"/>
  <c r="C22" i="110"/>
  <c r="P21" i="110"/>
  <c r="L21" i="110"/>
  <c r="H21" i="110"/>
  <c r="E19" i="111" s="1"/>
  <c r="C21" i="110"/>
  <c r="P20" i="110"/>
  <c r="L20" i="110"/>
  <c r="H20" i="110"/>
  <c r="E18" i="111" s="1"/>
  <c r="C20" i="110"/>
  <c r="O19" i="110"/>
  <c r="L19" i="110"/>
  <c r="K19" i="110"/>
  <c r="K9" i="110" s="1"/>
  <c r="G19" i="110"/>
  <c r="P18" i="110"/>
  <c r="K16" i="111" s="1"/>
  <c r="L18" i="110"/>
  <c r="H16" i="111" s="1"/>
  <c r="C18" i="110"/>
  <c r="P17" i="110"/>
  <c r="L17" i="110"/>
  <c r="C17" i="110"/>
  <c r="P16" i="110"/>
  <c r="L16" i="110"/>
  <c r="C16" i="110"/>
  <c r="D16" i="110" s="1"/>
  <c r="P15" i="110"/>
  <c r="L15" i="110"/>
  <c r="E15" i="110"/>
  <c r="F15" i="110" s="1"/>
  <c r="C15" i="110"/>
  <c r="D15" i="110" s="1"/>
  <c r="P14" i="110"/>
  <c r="P10" i="110" s="1"/>
  <c r="L14" i="110"/>
  <c r="L10" i="110" s="1"/>
  <c r="C14" i="110"/>
  <c r="C51" i="106"/>
  <c r="C30" i="106"/>
  <c r="C29" i="106"/>
  <c r="D29" i="106" s="1"/>
  <c r="C28" i="106"/>
  <c r="C26" i="106"/>
  <c r="C25" i="106"/>
  <c r="C24" i="106"/>
  <c r="C22" i="106"/>
  <c r="C21" i="106"/>
  <c r="D21" i="106" s="1"/>
  <c r="C20" i="106"/>
  <c r="C18" i="106"/>
  <c r="C17" i="106"/>
  <c r="C16" i="106"/>
  <c r="C15" i="106"/>
  <c r="C14" i="106"/>
  <c r="P47" i="106"/>
  <c r="P30" i="106"/>
  <c r="P29" i="106"/>
  <c r="P22" i="106"/>
  <c r="P19" i="106" s="1"/>
  <c r="P16" i="106"/>
  <c r="E22" i="106"/>
  <c r="E21" i="106"/>
  <c r="E17" i="106"/>
  <c r="O23" i="106"/>
  <c r="O19" i="106"/>
  <c r="L29" i="106"/>
  <c r="L26" i="106"/>
  <c r="L23" i="106" s="1"/>
  <c r="L22" i="106"/>
  <c r="L21" i="106"/>
  <c r="L20" i="106"/>
  <c r="L14" i="106"/>
  <c r="L47" i="106"/>
  <c r="L16" i="106"/>
  <c r="L17" i="106"/>
  <c r="K27" i="106"/>
  <c r="K23" i="106"/>
  <c r="K19" i="106"/>
  <c r="H30" i="106"/>
  <c r="H29" i="106"/>
  <c r="H28" i="106"/>
  <c r="H26" i="106"/>
  <c r="H25" i="106"/>
  <c r="H24" i="106"/>
  <c r="H22" i="106"/>
  <c r="H21" i="106"/>
  <c r="H20" i="106"/>
  <c r="H18" i="106"/>
  <c r="H14" i="106"/>
  <c r="H15" i="106"/>
  <c r="H16" i="106"/>
  <c r="H17" i="106"/>
  <c r="H47" i="106"/>
  <c r="H23" i="110" l="1"/>
  <c r="H10" i="106"/>
  <c r="H19" i="106"/>
  <c r="P27" i="106"/>
  <c r="D13" i="106"/>
  <c r="D12" i="106"/>
  <c r="D12" i="110"/>
  <c r="D13" i="110"/>
  <c r="D15" i="106"/>
  <c r="D17" i="106"/>
  <c r="D25" i="106"/>
  <c r="C10" i="110"/>
  <c r="D17" i="110"/>
  <c r="D20" i="110"/>
  <c r="D21" i="110"/>
  <c r="D22" i="110"/>
  <c r="F12" i="110"/>
  <c r="F13" i="110"/>
  <c r="H10" i="110"/>
  <c r="C27" i="106"/>
  <c r="L10" i="106"/>
  <c r="C10" i="106"/>
  <c r="C23" i="106"/>
  <c r="C19" i="106"/>
  <c r="D14" i="106"/>
  <c r="D16" i="106"/>
  <c r="D18" i="106"/>
  <c r="D22" i="106"/>
  <c r="D24" i="106"/>
  <c r="D26" i="106"/>
  <c r="D28" i="106"/>
  <c r="G9" i="110"/>
  <c r="G37" i="110" s="1"/>
  <c r="G45" i="110" s="1"/>
  <c r="O9" i="110"/>
  <c r="O37" i="110" s="1"/>
  <c r="O45" i="110" s="1"/>
  <c r="D14" i="110"/>
  <c r="D18" i="110"/>
  <c r="H11" i="116"/>
  <c r="H11" i="111"/>
  <c r="K12" i="116"/>
  <c r="K12" i="111"/>
  <c r="K13" i="116"/>
  <c r="M13" i="116" s="1"/>
  <c r="K13" i="111"/>
  <c r="M13" i="111" s="1"/>
  <c r="K14" i="116"/>
  <c r="K14" i="111"/>
  <c r="H15" i="116"/>
  <c r="H15" i="111"/>
  <c r="K16" i="116"/>
  <c r="H19" i="110"/>
  <c r="E18" i="116"/>
  <c r="P19" i="110"/>
  <c r="K18" i="116"/>
  <c r="K18" i="111"/>
  <c r="E19" i="116"/>
  <c r="K19" i="116"/>
  <c r="K19" i="111"/>
  <c r="E20" i="116"/>
  <c r="E20" i="111"/>
  <c r="K20" i="116"/>
  <c r="K20" i="111"/>
  <c r="K22" i="116"/>
  <c r="K22" i="111"/>
  <c r="E23" i="116"/>
  <c r="K23" i="116"/>
  <c r="K23" i="111"/>
  <c r="E24" i="116"/>
  <c r="K24" i="116"/>
  <c r="K24" i="111"/>
  <c r="H27" i="110"/>
  <c r="E26" i="116"/>
  <c r="P27" i="110"/>
  <c r="K26" i="116"/>
  <c r="K26" i="111"/>
  <c r="E27" i="116"/>
  <c r="K27" i="116"/>
  <c r="K27" i="111"/>
  <c r="E28" i="116"/>
  <c r="K28" i="116"/>
  <c r="K28" i="111"/>
  <c r="E15" i="116"/>
  <c r="E10" i="116" s="1"/>
  <c r="E10" i="111"/>
  <c r="E45" i="116"/>
  <c r="K11" i="116"/>
  <c r="K11" i="111"/>
  <c r="H12" i="116"/>
  <c r="H12" i="111"/>
  <c r="H13" i="116"/>
  <c r="H13" i="111"/>
  <c r="J13" i="111" s="1"/>
  <c r="H14" i="116"/>
  <c r="H14" i="111"/>
  <c r="K15" i="116"/>
  <c r="K15" i="111"/>
  <c r="H16" i="116"/>
  <c r="H18" i="116"/>
  <c r="H18" i="111"/>
  <c r="H19" i="116"/>
  <c r="H19" i="111"/>
  <c r="H20" i="116"/>
  <c r="H20" i="111"/>
  <c r="H23" i="116"/>
  <c r="H23" i="111"/>
  <c r="H24" i="116"/>
  <c r="H24" i="111"/>
  <c r="H26" i="116"/>
  <c r="H26" i="111"/>
  <c r="H27" i="116"/>
  <c r="H27" i="111"/>
  <c r="H28" i="116"/>
  <c r="H28" i="111"/>
  <c r="E16" i="116"/>
  <c r="C16" i="111"/>
  <c r="D16" i="111" s="1"/>
  <c r="E45" i="111"/>
  <c r="L19" i="106"/>
  <c r="O9" i="106"/>
  <c r="O37" i="106" s="1"/>
  <c r="D30" i="106"/>
  <c r="L27" i="106"/>
  <c r="P23" i="106"/>
  <c r="D20" i="106"/>
  <c r="K37" i="110"/>
  <c r="K45" i="110" s="1"/>
  <c r="L27" i="110"/>
  <c r="D23" i="110"/>
  <c r="C19" i="110"/>
  <c r="D27" i="110"/>
  <c r="L9" i="110"/>
  <c r="L37" i="110" s="1"/>
  <c r="C23" i="110"/>
  <c r="H47" i="110"/>
  <c r="L47" i="110"/>
  <c r="P47" i="110"/>
  <c r="K9" i="106"/>
  <c r="K37" i="106" s="1"/>
  <c r="K45" i="106" s="1"/>
  <c r="O45" i="106" l="1"/>
  <c r="C11" i="111"/>
  <c r="C10" i="111" s="1"/>
  <c r="C12" i="111"/>
  <c r="D12" i="111" s="1"/>
  <c r="H9" i="110"/>
  <c r="H37" i="110" s="1"/>
  <c r="H45" i="110" s="1"/>
  <c r="H46" i="110" s="1"/>
  <c r="H48" i="110" s="1"/>
  <c r="D19" i="110"/>
  <c r="D27" i="106"/>
  <c r="F11" i="110"/>
  <c r="D11" i="110"/>
  <c r="D47" i="110" s="1"/>
  <c r="D11" i="106"/>
  <c r="D47" i="106" s="1"/>
  <c r="C12" i="116"/>
  <c r="D12" i="116" s="1"/>
  <c r="D23" i="106"/>
  <c r="C9" i="106"/>
  <c r="C37" i="106" s="1"/>
  <c r="C45" i="106" s="1"/>
  <c r="C46" i="106" s="1"/>
  <c r="L9" i="106"/>
  <c r="L37" i="106" s="1"/>
  <c r="P9" i="106"/>
  <c r="P37" i="106" s="1"/>
  <c r="P45" i="106" s="1"/>
  <c r="H17" i="111"/>
  <c r="D19" i="106"/>
  <c r="C16" i="116"/>
  <c r="D16" i="116" s="1"/>
  <c r="C27" i="116"/>
  <c r="D27" i="116" s="1"/>
  <c r="C19" i="116"/>
  <c r="D19" i="116" s="1"/>
  <c r="K10" i="111"/>
  <c r="K17" i="111"/>
  <c r="H10" i="111"/>
  <c r="E21" i="111"/>
  <c r="C23" i="111"/>
  <c r="D23" i="111" s="1"/>
  <c r="K21" i="111"/>
  <c r="C22" i="111"/>
  <c r="D22" i="111" s="1"/>
  <c r="D21" i="111" s="1"/>
  <c r="C23" i="116"/>
  <c r="D23" i="116" s="1"/>
  <c r="H21" i="116"/>
  <c r="C13" i="116"/>
  <c r="D13" i="116" s="1"/>
  <c r="J13" i="116"/>
  <c r="K10" i="116"/>
  <c r="K45" i="116"/>
  <c r="E25" i="111"/>
  <c r="C26" i="111"/>
  <c r="D26" i="111" s="1"/>
  <c r="D25" i="111" s="1"/>
  <c r="K21" i="116"/>
  <c r="C22" i="116"/>
  <c r="D22" i="116" s="1"/>
  <c r="D21" i="116" s="1"/>
  <c r="E17" i="111"/>
  <c r="C18" i="111"/>
  <c r="C11" i="116"/>
  <c r="H45" i="116"/>
  <c r="H10" i="116"/>
  <c r="H25" i="111"/>
  <c r="H21" i="111"/>
  <c r="C28" i="111"/>
  <c r="D28" i="111" s="1"/>
  <c r="C27" i="111"/>
  <c r="D27" i="111" s="1"/>
  <c r="C24" i="111"/>
  <c r="D24" i="111" s="1"/>
  <c r="C20" i="111"/>
  <c r="D20" i="111" s="1"/>
  <c r="C19" i="111"/>
  <c r="D19" i="111" s="1"/>
  <c r="P9" i="110"/>
  <c r="P37" i="110" s="1"/>
  <c r="P45" i="110" s="1"/>
  <c r="P46" i="110" s="1"/>
  <c r="P48" i="110" s="1"/>
  <c r="C13" i="111"/>
  <c r="D13" i="111" s="1"/>
  <c r="C14" i="111"/>
  <c r="D14" i="111" s="1"/>
  <c r="H25" i="116"/>
  <c r="H17" i="116"/>
  <c r="C14" i="116"/>
  <c r="D14" i="116" s="1"/>
  <c r="C28" i="116"/>
  <c r="D28" i="116" s="1"/>
  <c r="K25" i="116"/>
  <c r="C24" i="116"/>
  <c r="D24" i="116" s="1"/>
  <c r="E21" i="116"/>
  <c r="C20" i="116"/>
  <c r="D20" i="116" s="1"/>
  <c r="K17" i="116"/>
  <c r="C15" i="116"/>
  <c r="D15" i="116" s="1"/>
  <c r="K45" i="111"/>
  <c r="E25" i="116"/>
  <c r="C26" i="116"/>
  <c r="D26" i="116" s="1"/>
  <c r="D25" i="116" s="1"/>
  <c r="E17" i="116"/>
  <c r="C18" i="116"/>
  <c r="H45" i="111"/>
  <c r="C15" i="111"/>
  <c r="D15" i="111" s="1"/>
  <c r="K25" i="111"/>
  <c r="L45" i="110"/>
  <c r="C9" i="110"/>
  <c r="C37" i="110" s="1"/>
  <c r="C45" i="110" s="1"/>
  <c r="C46" i="110" s="1"/>
  <c r="L49" i="110"/>
  <c r="D11" i="111" l="1"/>
  <c r="H49" i="110"/>
  <c r="H50" i="110" s="1"/>
  <c r="D10" i="106"/>
  <c r="D9" i="106" s="1"/>
  <c r="D37" i="106" s="1"/>
  <c r="D45" i="106" s="1"/>
  <c r="D46" i="106" s="1"/>
  <c r="D49" i="106" s="1"/>
  <c r="D50" i="106" s="1"/>
  <c r="D10" i="110"/>
  <c r="D9" i="110" s="1"/>
  <c r="D37" i="110" s="1"/>
  <c r="D45" i="110" s="1"/>
  <c r="D46" i="110" s="1"/>
  <c r="D48" i="110" s="1"/>
  <c r="C25" i="116"/>
  <c r="E9" i="116"/>
  <c r="E35" i="116" s="1"/>
  <c r="E47" i="116" s="1"/>
  <c r="E48" i="116" s="1"/>
  <c r="D48" i="106"/>
  <c r="K60" i="111"/>
  <c r="K9" i="116"/>
  <c r="K35" i="116" s="1"/>
  <c r="K43" i="116" s="1"/>
  <c r="K44" i="116" s="1"/>
  <c r="K47" i="116" s="1"/>
  <c r="K48" i="116" s="1"/>
  <c r="K9" i="111"/>
  <c r="K35" i="111" s="1"/>
  <c r="K43" i="111" s="1"/>
  <c r="K44" i="111" s="1"/>
  <c r="C21" i="116"/>
  <c r="H9" i="111"/>
  <c r="H35" i="111" s="1"/>
  <c r="H43" i="111" s="1"/>
  <c r="H44" i="111" s="1"/>
  <c r="H46" i="111" s="1"/>
  <c r="L45" i="106"/>
  <c r="H60" i="111"/>
  <c r="C17" i="111"/>
  <c r="D18" i="111"/>
  <c r="D17" i="111" s="1"/>
  <c r="D18" i="116"/>
  <c r="D17" i="116" s="1"/>
  <c r="C17" i="116"/>
  <c r="D45" i="111"/>
  <c r="D11" i="116"/>
  <c r="C10" i="116"/>
  <c r="P49" i="110"/>
  <c r="P50" i="110" s="1"/>
  <c r="H9" i="116"/>
  <c r="H35" i="116" s="1"/>
  <c r="H43" i="116" s="1"/>
  <c r="H44" i="116" s="1"/>
  <c r="C25" i="111"/>
  <c r="D10" i="111"/>
  <c r="E9" i="111"/>
  <c r="C21" i="111"/>
  <c r="H47" i="111"/>
  <c r="H48" i="111" s="1"/>
  <c r="L50" i="110"/>
  <c r="L46" i="110"/>
  <c r="H27" i="106"/>
  <c r="G23" i="106"/>
  <c r="H23" i="106"/>
  <c r="H9" i="106" s="1"/>
  <c r="H37" i="106" s="1"/>
  <c r="H45" i="106" s="1"/>
  <c r="G19" i="106"/>
  <c r="B3" i="108"/>
  <c r="G9" i="106" l="1"/>
  <c r="D49" i="110"/>
  <c r="D50" i="110" s="1"/>
  <c r="E43" i="116"/>
  <c r="E44" i="116" s="1"/>
  <c r="E46" i="116" s="1"/>
  <c r="C9" i="111"/>
  <c r="K46" i="116"/>
  <c r="P46" i="106"/>
  <c r="P48" i="106" s="1"/>
  <c r="P49" i="106"/>
  <c r="P50" i="106" s="1"/>
  <c r="L46" i="106"/>
  <c r="L48" i="106" s="1"/>
  <c r="L49" i="106"/>
  <c r="L50" i="106" s="1"/>
  <c r="C9" i="116"/>
  <c r="C35" i="116" s="1"/>
  <c r="C43" i="116" s="1"/>
  <c r="C44" i="116" s="1"/>
  <c r="E35" i="111"/>
  <c r="E47" i="111" s="1"/>
  <c r="C35" i="111"/>
  <c r="C43" i="111" s="1"/>
  <c r="C44" i="111" s="1"/>
  <c r="E43" i="111"/>
  <c r="K46" i="111"/>
  <c r="K47" i="111"/>
  <c r="K48" i="111" s="1"/>
  <c r="D10" i="116"/>
  <c r="D9" i="116" s="1"/>
  <c r="D35" i="116" s="1"/>
  <c r="D43" i="116" s="1"/>
  <c r="D44" i="116" s="1"/>
  <c r="D45" i="116"/>
  <c r="D9" i="111"/>
  <c r="D35" i="111" s="1"/>
  <c r="H46" i="116"/>
  <c r="H47" i="116"/>
  <c r="H48" i="116" s="1"/>
  <c r="L48" i="110"/>
  <c r="G37" i="106"/>
  <c r="G45" i="106" s="1"/>
  <c r="G72" i="107"/>
  <c r="G69" i="107"/>
  <c r="G41" i="109"/>
  <c r="F41" i="109"/>
  <c r="F47" i="108"/>
  <c r="F53" i="108"/>
  <c r="F50" i="108" s="1"/>
  <c r="G53" i="108"/>
  <c r="F44" i="108" l="1"/>
  <c r="F45" i="108" s="1"/>
  <c r="D47" i="116"/>
  <c r="D48" i="116" s="1"/>
  <c r="H34" i="108"/>
  <c r="G50" i="108"/>
  <c r="G44" i="108" s="1"/>
  <c r="G45" i="108" s="1"/>
  <c r="H20" i="108"/>
  <c r="H15" i="108"/>
  <c r="H13" i="108"/>
  <c r="H19" i="108"/>
  <c r="H14" i="108"/>
  <c r="H31" i="108"/>
  <c r="H33" i="108"/>
  <c r="H30" i="108"/>
  <c r="H32" i="108"/>
  <c r="E44" i="111"/>
  <c r="E48" i="111"/>
  <c r="D46" i="116"/>
  <c r="D43" i="111"/>
  <c r="D44" i="111" s="1"/>
  <c r="D46" i="111" s="1"/>
  <c r="D47" i="111"/>
  <c r="D48" i="111" s="1"/>
  <c r="H49" i="106"/>
  <c r="H50" i="106" s="1"/>
  <c r="G52" i="107"/>
  <c r="H46" i="106" l="1"/>
  <c r="H48" i="106" s="1"/>
  <c r="E60" i="111"/>
  <c r="J16" i="110"/>
  <c r="R16" i="110"/>
  <c r="N16" i="110"/>
  <c r="E46" i="111"/>
  <c r="G48" i="107"/>
  <c r="G46" i="107"/>
  <c r="L14" i="111" l="1"/>
  <c r="M14" i="111" s="1"/>
  <c r="L14" i="116"/>
  <c r="M14" i="116" s="1"/>
  <c r="Q16" i="110"/>
  <c r="M16" i="110"/>
  <c r="I14" i="116"/>
  <c r="J14" i="116" s="1"/>
  <c r="I14" i="111"/>
  <c r="J14" i="111" s="1"/>
  <c r="I16" i="110"/>
  <c r="F14" i="111"/>
  <c r="G14" i="111" s="1"/>
  <c r="F14" i="116"/>
  <c r="G14" i="116" s="1"/>
  <c r="G23" i="107"/>
  <c r="I23" i="107" s="1"/>
  <c r="G22" i="107"/>
  <c r="G7" i="107"/>
  <c r="G8" i="107"/>
  <c r="G9" i="107"/>
  <c r="I8" i="107"/>
  <c r="I9" i="107"/>
  <c r="I7" i="107"/>
  <c r="E6" i="107"/>
  <c r="F6" i="107"/>
  <c r="H6" i="107"/>
  <c r="G26" i="109"/>
  <c r="F26" i="109"/>
  <c r="E24" i="107"/>
  <c r="H12" i="108" s="1"/>
  <c r="F24" i="107"/>
  <c r="F59" i="108"/>
  <c r="G29" i="108"/>
  <c r="H29" i="108" s="1"/>
  <c r="F29" i="108"/>
  <c r="F25" i="108"/>
  <c r="F17" i="108"/>
  <c r="G59" i="108"/>
  <c r="F11" i="108"/>
  <c r="D24" i="107"/>
  <c r="E28" i="107" l="1"/>
  <c r="E16" i="110"/>
  <c r="F16" i="110" s="1"/>
  <c r="G11" i="108"/>
  <c r="E29" i="107" s="1"/>
  <c r="H11" i="108"/>
  <c r="I6" i="107"/>
  <c r="G24" i="107"/>
  <c r="I24" i="107" s="1"/>
  <c r="F10" i="108"/>
  <c r="F28" i="107"/>
  <c r="I22" i="107"/>
  <c r="I28" i="107" l="1"/>
  <c r="D6" i="107"/>
  <c r="O4" i="107"/>
  <c r="N4" i="107"/>
  <c r="M4" i="107"/>
  <c r="P4" i="107"/>
  <c r="O6" i="107"/>
  <c r="N6" i="107"/>
  <c r="M6" i="107"/>
  <c r="E51" i="106"/>
  <c r="R22" i="110"/>
  <c r="N22" i="110"/>
  <c r="I20" i="116" s="1"/>
  <c r="J20" i="116" s="1"/>
  <c r="J22" i="110"/>
  <c r="F20" i="116" s="1"/>
  <c r="G20" i="116" s="1"/>
  <c r="R21" i="110"/>
  <c r="N21" i="110"/>
  <c r="I19" i="116" s="1"/>
  <c r="J19" i="116" s="1"/>
  <c r="J21" i="110"/>
  <c r="F19" i="116" s="1"/>
  <c r="G19" i="116" s="1"/>
  <c r="R17" i="110"/>
  <c r="N17" i="110"/>
  <c r="I15" i="116" s="1"/>
  <c r="J15" i="116" s="1"/>
  <c r="J17" i="110"/>
  <c r="F15" i="116" s="1"/>
  <c r="G15" i="116" s="1"/>
  <c r="F11" i="116"/>
  <c r="F16" i="106" l="1"/>
  <c r="F15" i="106"/>
  <c r="F12" i="106"/>
  <c r="F13" i="106"/>
  <c r="F22" i="106"/>
  <c r="F17" i="106"/>
  <c r="F21" i="106"/>
  <c r="L15" i="116"/>
  <c r="M15" i="116" s="1"/>
  <c r="L15" i="111"/>
  <c r="M15" i="111" s="1"/>
  <c r="Q17" i="110"/>
  <c r="L19" i="116"/>
  <c r="M19" i="116" s="1"/>
  <c r="Q21" i="110"/>
  <c r="L19" i="111"/>
  <c r="M19" i="111" s="1"/>
  <c r="L20" i="116"/>
  <c r="M20" i="116" s="1"/>
  <c r="Q22" i="110"/>
  <c r="L20" i="111"/>
  <c r="M20" i="111" s="1"/>
  <c r="G11" i="116"/>
  <c r="I11" i="116"/>
  <c r="F45" i="116"/>
  <c r="G45" i="116" s="1"/>
  <c r="L11" i="111"/>
  <c r="R47" i="110"/>
  <c r="I11" i="111"/>
  <c r="N47" i="110"/>
  <c r="F11" i="111"/>
  <c r="G11" i="111" s="1"/>
  <c r="J47" i="110"/>
  <c r="F15" i="111"/>
  <c r="G15" i="111" s="1"/>
  <c r="I17" i="110"/>
  <c r="I21" i="110"/>
  <c r="F19" i="111"/>
  <c r="G19" i="111" s="1"/>
  <c r="I22" i="110"/>
  <c r="F20" i="111"/>
  <c r="G20" i="111" s="1"/>
  <c r="I15" i="111"/>
  <c r="J15" i="111" s="1"/>
  <c r="M17" i="110"/>
  <c r="M21" i="110"/>
  <c r="I19" i="111"/>
  <c r="J19" i="111" s="1"/>
  <c r="I20" i="111"/>
  <c r="J20" i="111" s="1"/>
  <c r="M22" i="110"/>
  <c r="G6" i="107"/>
  <c r="D28" i="107"/>
  <c r="P6" i="107"/>
  <c r="J47" i="106"/>
  <c r="F11" i="106" l="1"/>
  <c r="F47" i="106" s="1"/>
  <c r="J11" i="111"/>
  <c r="M11" i="111"/>
  <c r="L11" i="116"/>
  <c r="J11" i="116"/>
  <c r="I45" i="116"/>
  <c r="J45" i="116" s="1"/>
  <c r="L45" i="111"/>
  <c r="F47" i="110"/>
  <c r="I45" i="111"/>
  <c r="J45" i="111" s="1"/>
  <c r="G51" i="111"/>
  <c r="F45" i="111"/>
  <c r="G45" i="111" s="1"/>
  <c r="E22" i="110"/>
  <c r="F22" i="110" s="1"/>
  <c r="E21" i="110"/>
  <c r="F21" i="110" s="1"/>
  <c r="E17" i="110"/>
  <c r="F17" i="110" s="1"/>
  <c r="D25" i="107"/>
  <c r="J14" i="106" s="1"/>
  <c r="J10" i="106" s="1"/>
  <c r="D26" i="107"/>
  <c r="N14" i="106" s="1"/>
  <c r="N10" i="106" s="1"/>
  <c r="D27" i="107"/>
  <c r="R14" i="106" s="1"/>
  <c r="R10" i="106" s="1"/>
  <c r="G28" i="107"/>
  <c r="Q11" i="105"/>
  <c r="Q12" i="105"/>
  <c r="Q13" i="105"/>
  <c r="Q19" i="105"/>
  <c r="P20" i="105"/>
  <c r="N20" i="105"/>
  <c r="L20" i="105"/>
  <c r="J20" i="105"/>
  <c r="H20" i="105"/>
  <c r="F20" i="105"/>
  <c r="O20" i="105"/>
  <c r="M20" i="105"/>
  <c r="K20" i="105"/>
  <c r="I20" i="105"/>
  <c r="G20" i="105"/>
  <c r="E20" i="105"/>
  <c r="P16" i="105"/>
  <c r="P17" i="105" s="1"/>
  <c r="O16" i="105"/>
  <c r="O17" i="105" s="1"/>
  <c r="N16" i="105"/>
  <c r="N17" i="105" s="1"/>
  <c r="M16" i="105"/>
  <c r="M17" i="105" s="1"/>
  <c r="L16" i="105"/>
  <c r="L17" i="105" s="1"/>
  <c r="K16" i="105"/>
  <c r="K17" i="105" s="1"/>
  <c r="J16" i="105"/>
  <c r="J17" i="105" s="1"/>
  <c r="I16" i="105"/>
  <c r="I17" i="105" s="1"/>
  <c r="H16" i="105"/>
  <c r="H17" i="105" s="1"/>
  <c r="G16" i="105"/>
  <c r="G17" i="105" s="1"/>
  <c r="F16" i="105"/>
  <c r="F17" i="105" s="1"/>
  <c r="E16" i="105"/>
  <c r="P10" i="105"/>
  <c r="P9" i="105" s="1"/>
  <c r="N10" i="105"/>
  <c r="N9" i="105" s="1"/>
  <c r="L10" i="105"/>
  <c r="J10" i="105"/>
  <c r="H10" i="105"/>
  <c r="F10" i="105"/>
  <c r="H9" i="105"/>
  <c r="F9" i="105"/>
  <c r="D8" i="105"/>
  <c r="J51" i="111" l="1"/>
  <c r="M51" i="111"/>
  <c r="M45" i="111"/>
  <c r="M11" i="116"/>
  <c r="L45" i="116"/>
  <c r="M45" i="116" s="1"/>
  <c r="E14" i="106"/>
  <c r="D31" i="107"/>
  <c r="D32" i="107"/>
  <c r="I21" i="105"/>
  <c r="I22" i="105" s="1"/>
  <c r="K21" i="105"/>
  <c r="K22" i="105" s="1"/>
  <c r="M21" i="105"/>
  <c r="M22" i="105" s="1"/>
  <c r="G21" i="105"/>
  <c r="G22" i="105" s="1"/>
  <c r="O21" i="105"/>
  <c r="O22" i="105" s="1"/>
  <c r="D20" i="105"/>
  <c r="E17" i="105"/>
  <c r="E21" i="105" s="1"/>
  <c r="E22" i="105" s="1"/>
  <c r="D16" i="105"/>
  <c r="F21" i="105"/>
  <c r="F22" i="105" s="1"/>
  <c r="J21" i="105"/>
  <c r="J22" i="105" s="1"/>
  <c r="N21" i="105"/>
  <c r="N22" i="105" s="1"/>
  <c r="H21" i="105"/>
  <c r="H22" i="105" s="1"/>
  <c r="L21" i="105"/>
  <c r="L22" i="105" s="1"/>
  <c r="P21" i="105"/>
  <c r="P22" i="105" s="1"/>
  <c r="E10" i="105"/>
  <c r="E9" i="105" s="1"/>
  <c r="G10" i="105"/>
  <c r="G9" i="105" s="1"/>
  <c r="I10" i="105"/>
  <c r="K10" i="105"/>
  <c r="M10" i="105"/>
  <c r="O10" i="105"/>
  <c r="O9" i="105" s="1"/>
  <c r="D14" i="105"/>
  <c r="D18" i="105"/>
  <c r="F14" i="106" l="1"/>
  <c r="F10" i="106" s="1"/>
  <c r="D33" i="107" s="1"/>
  <c r="E10" i="106"/>
  <c r="D34" i="107"/>
  <c r="D30" i="107"/>
  <c r="D10" i="105"/>
  <c r="D17" i="105"/>
  <c r="D21" i="105" s="1"/>
  <c r="D35" i="107"/>
  <c r="J14" i="110"/>
  <c r="N14" i="110"/>
  <c r="D36" i="107"/>
  <c r="R14" i="110"/>
  <c r="D29" i="107"/>
  <c r="F12" i="116" l="1"/>
  <c r="F10" i="116" s="1"/>
  <c r="G10" i="116" s="1"/>
  <c r="J10" i="110"/>
  <c r="L12" i="116"/>
  <c r="L10" i="116" s="1"/>
  <c r="M10" i="116" s="1"/>
  <c r="R10" i="110"/>
  <c r="I12" i="116"/>
  <c r="I10" i="116" s="1"/>
  <c r="J10" i="116" s="1"/>
  <c r="N10" i="110"/>
  <c r="G12" i="116"/>
  <c r="D9" i="105"/>
  <c r="L12" i="111"/>
  <c r="Q14" i="110"/>
  <c r="Q10" i="110" s="1"/>
  <c r="I12" i="111"/>
  <c r="M14" i="110"/>
  <c r="M10" i="110" s="1"/>
  <c r="F12" i="111"/>
  <c r="G12" i="111" s="1"/>
  <c r="G10" i="111" s="1"/>
  <c r="I14" i="110"/>
  <c r="I10" i="110" s="1"/>
  <c r="O19" i="104"/>
  <c r="N19" i="104"/>
  <c r="M19" i="104"/>
  <c r="L19" i="104"/>
  <c r="K19" i="104"/>
  <c r="J19" i="104"/>
  <c r="I19" i="104"/>
  <c r="H19" i="104"/>
  <c r="G19" i="104"/>
  <c r="F19" i="104"/>
  <c r="E19" i="104"/>
  <c r="D19" i="104"/>
  <c r="O14" i="104"/>
  <c r="P14" i="104" s="1"/>
  <c r="Q14" i="104" s="1"/>
  <c r="N14" i="104"/>
  <c r="M14" i="104"/>
  <c r="L14" i="104"/>
  <c r="K14" i="104"/>
  <c r="J14" i="104"/>
  <c r="I14" i="104"/>
  <c r="H14" i="104"/>
  <c r="G14" i="104"/>
  <c r="F14" i="104"/>
  <c r="E14" i="104"/>
  <c r="D14" i="104"/>
  <c r="C14" i="104"/>
  <c r="O9" i="104"/>
  <c r="J12" i="116" l="1"/>
  <c r="E15" i="104"/>
  <c r="E16" i="104" s="1"/>
  <c r="G15" i="104"/>
  <c r="G16" i="104" s="1"/>
  <c r="I15" i="104"/>
  <c r="I16" i="104" s="1"/>
  <c r="K15" i="104"/>
  <c r="K16" i="104" s="1"/>
  <c r="M15" i="104"/>
  <c r="M16" i="104" s="1"/>
  <c r="O15" i="104"/>
  <c r="O16" i="104" s="1"/>
  <c r="M12" i="116"/>
  <c r="M12" i="111"/>
  <c r="L10" i="111"/>
  <c r="G9" i="104"/>
  <c r="G8" i="104" s="1"/>
  <c r="D15" i="104"/>
  <c r="F15" i="104"/>
  <c r="F16" i="104" s="1"/>
  <c r="F20" i="104" s="1"/>
  <c r="H15" i="104"/>
  <c r="H16" i="104" s="1"/>
  <c r="H20" i="104" s="1"/>
  <c r="J15" i="104"/>
  <c r="J16" i="104" s="1"/>
  <c r="J20" i="104" s="1"/>
  <c r="L15" i="104"/>
  <c r="L16" i="104" s="1"/>
  <c r="L20" i="104" s="1"/>
  <c r="N15" i="104"/>
  <c r="N16" i="104" s="1"/>
  <c r="N20" i="104" s="1"/>
  <c r="C15" i="105"/>
  <c r="R15" i="105" s="1"/>
  <c r="Q15" i="105"/>
  <c r="J12" i="111"/>
  <c r="J10" i="111" s="1"/>
  <c r="I10" i="111"/>
  <c r="K9" i="104"/>
  <c r="E14" i="110"/>
  <c r="F10" i="111"/>
  <c r="O8" i="104"/>
  <c r="C7" i="104"/>
  <c r="E9" i="104"/>
  <c r="E8" i="104" s="1"/>
  <c r="I9" i="104"/>
  <c r="M9" i="104"/>
  <c r="M8" i="104" s="1"/>
  <c r="D16" i="104"/>
  <c r="D20" i="104" s="1"/>
  <c r="E20" i="104"/>
  <c r="G20" i="104"/>
  <c r="I20" i="104"/>
  <c r="K20" i="104"/>
  <c r="M20" i="104"/>
  <c r="O20" i="104"/>
  <c r="C19" i="104"/>
  <c r="C20" i="105" s="1"/>
  <c r="R20" i="105" s="1"/>
  <c r="D9" i="104"/>
  <c r="D8" i="104" s="1"/>
  <c r="F9" i="104"/>
  <c r="F8" i="104" s="1"/>
  <c r="H9" i="104"/>
  <c r="J9" i="104"/>
  <c r="L9" i="104"/>
  <c r="N9" i="104"/>
  <c r="N8" i="104" s="1"/>
  <c r="C13" i="104"/>
  <c r="C14" i="105" s="1"/>
  <c r="R14" i="105" s="1"/>
  <c r="C17" i="104"/>
  <c r="F14" i="110" l="1"/>
  <c r="F10" i="110" s="1"/>
  <c r="E10" i="110"/>
  <c r="C15" i="104"/>
  <c r="C16" i="105" s="1"/>
  <c r="R16" i="105" s="1"/>
  <c r="M10" i="111"/>
  <c r="Q18" i="105"/>
  <c r="C18" i="105"/>
  <c r="R18" i="105" s="1"/>
  <c r="Q8" i="105"/>
  <c r="C8" i="105"/>
  <c r="R8" i="105" s="1"/>
  <c r="C9" i="104"/>
  <c r="C10" i="105" s="1"/>
  <c r="R10" i="105" s="1"/>
  <c r="Q14" i="105"/>
  <c r="Q20" i="105"/>
  <c r="F5" i="102"/>
  <c r="V5" i="102"/>
  <c r="Q16" i="105" l="1"/>
  <c r="C16" i="104"/>
  <c r="Q17" i="105" s="1"/>
  <c r="C8" i="104"/>
  <c r="Q10" i="105"/>
  <c r="C20" i="104"/>
  <c r="V45" i="102"/>
  <c r="V46" i="102"/>
  <c r="V47" i="102"/>
  <c r="V48" i="102"/>
  <c r="V49" i="102"/>
  <c r="V50" i="102"/>
  <c r="V51" i="102"/>
  <c r="V52" i="102"/>
  <c r="T45" i="102"/>
  <c r="T46" i="102"/>
  <c r="T47" i="102"/>
  <c r="T48" i="102"/>
  <c r="T49" i="102"/>
  <c r="T50" i="102"/>
  <c r="T51" i="102"/>
  <c r="T52" i="102"/>
  <c r="R45" i="102"/>
  <c r="R46" i="102"/>
  <c r="R47" i="102"/>
  <c r="R48" i="102"/>
  <c r="R49" i="102"/>
  <c r="R50" i="102"/>
  <c r="R51" i="102"/>
  <c r="R52" i="102"/>
  <c r="P45" i="102"/>
  <c r="P46" i="102"/>
  <c r="P47" i="102"/>
  <c r="P48" i="102"/>
  <c r="P49" i="102"/>
  <c r="P50" i="102"/>
  <c r="P51" i="102"/>
  <c r="P52" i="102"/>
  <c r="N45" i="102"/>
  <c r="N46" i="102"/>
  <c r="N47" i="102"/>
  <c r="N48" i="102"/>
  <c r="N49" i="102"/>
  <c r="N50" i="102"/>
  <c r="N51" i="102"/>
  <c r="N52" i="102"/>
  <c r="L45" i="102"/>
  <c r="L46" i="102"/>
  <c r="L47" i="102"/>
  <c r="L48" i="102"/>
  <c r="L49" i="102"/>
  <c r="L50" i="102"/>
  <c r="L51" i="102"/>
  <c r="L52" i="102"/>
  <c r="J45" i="102"/>
  <c r="J46" i="102"/>
  <c r="J47" i="102"/>
  <c r="J48" i="102"/>
  <c r="J49" i="102"/>
  <c r="J50" i="102"/>
  <c r="J51" i="102"/>
  <c r="J52" i="102"/>
  <c r="H45" i="102"/>
  <c r="H46" i="102"/>
  <c r="H47" i="102"/>
  <c r="H48" i="102"/>
  <c r="H49" i="102"/>
  <c r="H50" i="102"/>
  <c r="H51" i="102"/>
  <c r="H52" i="102"/>
  <c r="G45" i="102"/>
  <c r="G46" i="102"/>
  <c r="G47" i="102"/>
  <c r="G48" i="102"/>
  <c r="G49" i="102"/>
  <c r="G50" i="102"/>
  <c r="G51" i="102"/>
  <c r="G52" i="102"/>
  <c r="B45" i="101"/>
  <c r="B46" i="101"/>
  <c r="B47" i="101"/>
  <c r="B48" i="101"/>
  <c r="B49" i="101"/>
  <c r="B50" i="101"/>
  <c r="B51" i="101"/>
  <c r="B52" i="101"/>
  <c r="Y40" i="102"/>
  <c r="J10" i="102"/>
  <c r="J11" i="102"/>
  <c r="J12" i="102"/>
  <c r="J13" i="102"/>
  <c r="J14" i="102"/>
  <c r="J15" i="102"/>
  <c r="J16" i="102"/>
  <c r="J17" i="102"/>
  <c r="J18" i="102"/>
  <c r="J19" i="102"/>
  <c r="J20" i="102"/>
  <c r="J21" i="102"/>
  <c r="J22" i="102"/>
  <c r="J23" i="102"/>
  <c r="J24" i="102"/>
  <c r="J25" i="102"/>
  <c r="J26" i="102"/>
  <c r="J27" i="102"/>
  <c r="J28" i="102"/>
  <c r="J29" i="102"/>
  <c r="J30" i="102"/>
  <c r="J31" i="102"/>
  <c r="J32" i="102"/>
  <c r="J33" i="102"/>
  <c r="J34" i="102"/>
  <c r="J35" i="102"/>
  <c r="J36" i="102"/>
  <c r="J37" i="102"/>
  <c r="J38" i="102"/>
  <c r="J39" i="102"/>
  <c r="J40" i="102"/>
  <c r="J41" i="102"/>
  <c r="J42" i="102"/>
  <c r="J43" i="102"/>
  <c r="J44" i="102"/>
  <c r="L10" i="102"/>
  <c r="L11" i="102"/>
  <c r="L12" i="102"/>
  <c r="L13" i="102"/>
  <c r="L14" i="102"/>
  <c r="L15" i="102"/>
  <c r="L16" i="102"/>
  <c r="L17" i="102"/>
  <c r="L18" i="102"/>
  <c r="L19" i="102"/>
  <c r="L20" i="102"/>
  <c r="L21" i="102"/>
  <c r="L22" i="102"/>
  <c r="L23" i="102"/>
  <c r="L24" i="102"/>
  <c r="L25" i="102"/>
  <c r="L26" i="102"/>
  <c r="L27" i="102"/>
  <c r="L28" i="102"/>
  <c r="L29" i="102"/>
  <c r="L30" i="102"/>
  <c r="L31" i="102"/>
  <c r="L32" i="102"/>
  <c r="L33" i="102"/>
  <c r="L34" i="102"/>
  <c r="L35" i="102"/>
  <c r="L36" i="102"/>
  <c r="L37" i="102"/>
  <c r="L38" i="102"/>
  <c r="L39" i="102"/>
  <c r="L40" i="102"/>
  <c r="L41" i="102"/>
  <c r="L42" i="102"/>
  <c r="L43" i="102"/>
  <c r="L44" i="102"/>
  <c r="N10" i="102"/>
  <c r="N11" i="102"/>
  <c r="N12" i="102"/>
  <c r="N13" i="102"/>
  <c r="N14" i="102"/>
  <c r="N15" i="102"/>
  <c r="N16" i="102"/>
  <c r="N17" i="102"/>
  <c r="N18" i="102"/>
  <c r="N19" i="102"/>
  <c r="N20" i="102"/>
  <c r="N21" i="102"/>
  <c r="N22" i="102"/>
  <c r="N23" i="102"/>
  <c r="N24" i="102"/>
  <c r="N25" i="102"/>
  <c r="N26" i="102"/>
  <c r="N27" i="102"/>
  <c r="N28" i="102"/>
  <c r="N29" i="102"/>
  <c r="N30" i="102"/>
  <c r="N31" i="102"/>
  <c r="N32" i="102"/>
  <c r="N33" i="102"/>
  <c r="N34" i="102"/>
  <c r="N35" i="102"/>
  <c r="N36" i="102"/>
  <c r="N37" i="102"/>
  <c r="N38" i="102"/>
  <c r="N39" i="102"/>
  <c r="N40" i="102"/>
  <c r="N41" i="102"/>
  <c r="N42" i="102"/>
  <c r="N43" i="102"/>
  <c r="N44" i="102"/>
  <c r="P10" i="102"/>
  <c r="P11" i="102"/>
  <c r="P12" i="102"/>
  <c r="P13" i="102"/>
  <c r="P14" i="102"/>
  <c r="P15" i="102"/>
  <c r="P16" i="102"/>
  <c r="P17" i="102"/>
  <c r="P18" i="102"/>
  <c r="P19" i="102"/>
  <c r="P20" i="102"/>
  <c r="P21" i="102"/>
  <c r="P22" i="102"/>
  <c r="P23" i="102"/>
  <c r="P24" i="102"/>
  <c r="P25" i="102"/>
  <c r="P26" i="102"/>
  <c r="P27" i="102"/>
  <c r="P28" i="102"/>
  <c r="P29" i="102"/>
  <c r="P30" i="102"/>
  <c r="P31" i="102"/>
  <c r="P32" i="102"/>
  <c r="P33" i="102"/>
  <c r="P34" i="102"/>
  <c r="P35" i="102"/>
  <c r="P36" i="102"/>
  <c r="P37" i="102"/>
  <c r="P38" i="102"/>
  <c r="P39" i="102"/>
  <c r="P40" i="102"/>
  <c r="P41" i="102"/>
  <c r="P42" i="102"/>
  <c r="P43" i="102"/>
  <c r="P44" i="102"/>
  <c r="R10" i="102"/>
  <c r="R11" i="102"/>
  <c r="R12" i="102"/>
  <c r="R13" i="102"/>
  <c r="R14" i="102"/>
  <c r="R15" i="102"/>
  <c r="R16" i="102"/>
  <c r="R17" i="102"/>
  <c r="R18" i="102"/>
  <c r="R19" i="102"/>
  <c r="R20" i="102"/>
  <c r="R21" i="102"/>
  <c r="R22" i="102"/>
  <c r="R23" i="102"/>
  <c r="R24" i="102"/>
  <c r="R25" i="102"/>
  <c r="R26" i="102"/>
  <c r="R27" i="102"/>
  <c r="R28" i="102"/>
  <c r="R29" i="102"/>
  <c r="R30" i="102"/>
  <c r="R31" i="102"/>
  <c r="R32" i="102"/>
  <c r="R33" i="102"/>
  <c r="R34" i="102"/>
  <c r="R35" i="102"/>
  <c r="R36" i="102"/>
  <c r="R37" i="102"/>
  <c r="R38" i="102"/>
  <c r="R39" i="102"/>
  <c r="R40" i="102"/>
  <c r="R41" i="102"/>
  <c r="R42" i="102"/>
  <c r="R43" i="102"/>
  <c r="R44" i="102"/>
  <c r="T10" i="102"/>
  <c r="T11" i="102"/>
  <c r="T12" i="102"/>
  <c r="T13" i="102"/>
  <c r="T14" i="102"/>
  <c r="T15" i="102"/>
  <c r="T16" i="102"/>
  <c r="T17" i="102"/>
  <c r="T18" i="102"/>
  <c r="T19" i="102"/>
  <c r="T20" i="102"/>
  <c r="T21" i="102"/>
  <c r="T22" i="102"/>
  <c r="T23" i="102"/>
  <c r="T24" i="102"/>
  <c r="T25" i="102"/>
  <c r="T26" i="102"/>
  <c r="T27" i="102"/>
  <c r="T28" i="102"/>
  <c r="T29" i="102"/>
  <c r="T30" i="102"/>
  <c r="T31" i="102"/>
  <c r="T32" i="102"/>
  <c r="T33" i="102"/>
  <c r="T34" i="102"/>
  <c r="T35" i="102"/>
  <c r="T36" i="102"/>
  <c r="T37" i="102"/>
  <c r="T38" i="102"/>
  <c r="T39" i="102"/>
  <c r="T40" i="102"/>
  <c r="T41" i="102"/>
  <c r="T42" i="102"/>
  <c r="T43" i="102"/>
  <c r="T44" i="102"/>
  <c r="V10" i="102"/>
  <c r="V11" i="102"/>
  <c r="V12" i="102"/>
  <c r="V13" i="102"/>
  <c r="V14" i="102"/>
  <c r="V15" i="102"/>
  <c r="V16" i="102"/>
  <c r="V17" i="102"/>
  <c r="V18" i="102"/>
  <c r="V19" i="102"/>
  <c r="V20" i="102"/>
  <c r="V21" i="102"/>
  <c r="V22" i="102"/>
  <c r="V23" i="102"/>
  <c r="V24" i="102"/>
  <c r="V25" i="102"/>
  <c r="V26" i="102"/>
  <c r="V27" i="102"/>
  <c r="V28" i="102"/>
  <c r="V29" i="102"/>
  <c r="V30" i="102"/>
  <c r="V31" i="102"/>
  <c r="V32" i="102"/>
  <c r="V33" i="102"/>
  <c r="V34" i="102"/>
  <c r="V35" i="102"/>
  <c r="V36" i="102"/>
  <c r="V37" i="102"/>
  <c r="V38" i="102"/>
  <c r="V39" i="102"/>
  <c r="V40" i="102"/>
  <c r="V41" i="102"/>
  <c r="V42" i="102"/>
  <c r="V43" i="102"/>
  <c r="V44" i="102"/>
  <c r="V9" i="102"/>
  <c r="T9" i="102"/>
  <c r="R9" i="102"/>
  <c r="P9" i="102"/>
  <c r="N9" i="102"/>
  <c r="B40" i="102"/>
  <c r="C40" i="102"/>
  <c r="D40" i="102"/>
  <c r="I40" i="102" s="1"/>
  <c r="L9" i="102"/>
  <c r="J9" i="102"/>
  <c r="G10" i="102"/>
  <c r="H10" i="102"/>
  <c r="G11" i="102"/>
  <c r="H11" i="102"/>
  <c r="G12" i="102"/>
  <c r="H12" i="102"/>
  <c r="G13" i="102"/>
  <c r="H13" i="102"/>
  <c r="G14" i="102"/>
  <c r="H14" i="102"/>
  <c r="G15" i="102"/>
  <c r="H15" i="102"/>
  <c r="G16" i="102"/>
  <c r="H16" i="102"/>
  <c r="G17" i="102"/>
  <c r="H17" i="102"/>
  <c r="G18" i="102"/>
  <c r="H18" i="102"/>
  <c r="G19" i="102"/>
  <c r="H19" i="102"/>
  <c r="G20" i="102"/>
  <c r="H20" i="102"/>
  <c r="G21" i="102"/>
  <c r="H21" i="102"/>
  <c r="G22" i="102"/>
  <c r="H22" i="102"/>
  <c r="G23" i="102"/>
  <c r="H23" i="102"/>
  <c r="G24" i="102"/>
  <c r="H24" i="102"/>
  <c r="G25" i="102"/>
  <c r="H25" i="102"/>
  <c r="G26" i="102"/>
  <c r="H26" i="102"/>
  <c r="G27" i="102"/>
  <c r="H27" i="102"/>
  <c r="G28" i="102"/>
  <c r="H28" i="102"/>
  <c r="G29" i="102"/>
  <c r="H29" i="102"/>
  <c r="G30" i="102"/>
  <c r="H30" i="102"/>
  <c r="G31" i="102"/>
  <c r="H31" i="102"/>
  <c r="G32" i="102"/>
  <c r="H32" i="102"/>
  <c r="G33" i="102"/>
  <c r="H33" i="102"/>
  <c r="G34" i="102"/>
  <c r="H34" i="102"/>
  <c r="G35" i="102"/>
  <c r="H35" i="102"/>
  <c r="G36" i="102"/>
  <c r="H36" i="102"/>
  <c r="G37" i="102"/>
  <c r="H37" i="102"/>
  <c r="G38" i="102"/>
  <c r="H38" i="102"/>
  <c r="G39" i="102"/>
  <c r="H39" i="102"/>
  <c r="G40" i="102"/>
  <c r="H40" i="102"/>
  <c r="G41" i="102"/>
  <c r="H41" i="102"/>
  <c r="G42" i="102"/>
  <c r="H42" i="102"/>
  <c r="G43" i="102"/>
  <c r="H43" i="102"/>
  <c r="G44" i="102"/>
  <c r="H44" i="102"/>
  <c r="H9" i="102"/>
  <c r="G9" i="102"/>
  <c r="B40" i="101"/>
  <c r="C40" i="101"/>
  <c r="D40" i="101"/>
  <c r="I40" i="101" s="1"/>
  <c r="Z39" i="100"/>
  <c r="AA39" i="100"/>
  <c r="AB39" i="100"/>
  <c r="AC39" i="100"/>
  <c r="AD39" i="100"/>
  <c r="AE39" i="100"/>
  <c r="AF39" i="100"/>
  <c r="AG39" i="100"/>
  <c r="P39" i="100"/>
  <c r="E40" i="102" s="1"/>
  <c r="G39" i="100"/>
  <c r="E40" i="101" s="1"/>
  <c r="A39" i="100"/>
  <c r="A40" i="102" s="1"/>
  <c r="B10" i="102"/>
  <c r="C10" i="102"/>
  <c r="D10" i="102"/>
  <c r="I10" i="102" s="1"/>
  <c r="B10" i="101"/>
  <c r="C10" i="101"/>
  <c r="D10" i="101"/>
  <c r="I10" i="101" s="1"/>
  <c r="P10" i="100"/>
  <c r="P11" i="100"/>
  <c r="E12" i="102" s="1"/>
  <c r="G10" i="100"/>
  <c r="G11" i="100"/>
  <c r="Z9" i="100"/>
  <c r="AA9" i="100"/>
  <c r="AB9" i="100"/>
  <c r="AC9" i="100"/>
  <c r="AD9" i="100"/>
  <c r="AE9" i="100"/>
  <c r="AF9" i="100"/>
  <c r="AG9" i="100"/>
  <c r="P9" i="100"/>
  <c r="E10" i="102" s="1"/>
  <c r="G9" i="100"/>
  <c r="A9" i="100"/>
  <c r="A10" i="102" s="1"/>
  <c r="A12" i="103"/>
  <c r="A11" i="103"/>
  <c r="B8" i="103"/>
  <c r="B7" i="103"/>
  <c r="B6" i="103"/>
  <c r="B5" i="103"/>
  <c r="B15" i="103" s="1"/>
  <c r="A8" i="103"/>
  <c r="A5" i="103"/>
  <c r="A15" i="103" s="1"/>
  <c r="B16" i="103"/>
  <c r="B17" i="103"/>
  <c r="T5" i="102"/>
  <c r="R5" i="102"/>
  <c r="P5" i="102"/>
  <c r="N5" i="102"/>
  <c r="L5" i="102"/>
  <c r="B11" i="102"/>
  <c r="C11" i="102"/>
  <c r="D11" i="102"/>
  <c r="B12" i="102"/>
  <c r="C12" i="102"/>
  <c r="D12" i="102"/>
  <c r="B13" i="102"/>
  <c r="C13" i="102"/>
  <c r="D13" i="102"/>
  <c r="B14" i="102"/>
  <c r="C14" i="102"/>
  <c r="D14" i="102"/>
  <c r="B15" i="102"/>
  <c r="C15" i="102"/>
  <c r="D15" i="102"/>
  <c r="I15" i="102" s="1"/>
  <c r="B16" i="102"/>
  <c r="C16" i="102"/>
  <c r="D16" i="102"/>
  <c r="I16" i="102" s="1"/>
  <c r="B17" i="102"/>
  <c r="C17" i="102"/>
  <c r="D17" i="102"/>
  <c r="I17" i="102" s="1"/>
  <c r="B18" i="102"/>
  <c r="C18" i="102"/>
  <c r="D18" i="102"/>
  <c r="B19" i="102"/>
  <c r="C19" i="102"/>
  <c r="D19" i="102"/>
  <c r="I19" i="102" s="1"/>
  <c r="B20" i="102"/>
  <c r="C20" i="102"/>
  <c r="D20" i="102"/>
  <c r="I20" i="102" s="1"/>
  <c r="B21" i="102"/>
  <c r="C21" i="102"/>
  <c r="D21" i="102"/>
  <c r="I21" i="102" s="1"/>
  <c r="B22" i="102"/>
  <c r="C22" i="102"/>
  <c r="D22" i="102"/>
  <c r="B23" i="102"/>
  <c r="C23" i="102"/>
  <c r="D23" i="102"/>
  <c r="I23" i="102" s="1"/>
  <c r="B24" i="102"/>
  <c r="C24" i="102"/>
  <c r="D24" i="102"/>
  <c r="I24" i="102" s="1"/>
  <c r="B25" i="102"/>
  <c r="C25" i="102"/>
  <c r="D25" i="102"/>
  <c r="I25" i="102" s="1"/>
  <c r="B26" i="102"/>
  <c r="C26" i="102"/>
  <c r="D26" i="102"/>
  <c r="I26" i="102" s="1"/>
  <c r="B27" i="102"/>
  <c r="C27" i="102"/>
  <c r="D27" i="102"/>
  <c r="I27" i="102" s="1"/>
  <c r="B28" i="102"/>
  <c r="C28" i="102"/>
  <c r="D28" i="102"/>
  <c r="I28" i="102" s="1"/>
  <c r="B29" i="102"/>
  <c r="C29" i="102"/>
  <c r="D29" i="102"/>
  <c r="I29" i="102" s="1"/>
  <c r="B30" i="102"/>
  <c r="C30" i="102"/>
  <c r="D30" i="102"/>
  <c r="B31" i="102"/>
  <c r="C31" i="102"/>
  <c r="D31" i="102"/>
  <c r="I31" i="102" s="1"/>
  <c r="B32" i="102"/>
  <c r="C32" i="102"/>
  <c r="D32" i="102"/>
  <c r="I32" i="102" s="1"/>
  <c r="B33" i="102"/>
  <c r="C33" i="102"/>
  <c r="D33" i="102"/>
  <c r="I33" i="102" s="1"/>
  <c r="B34" i="102"/>
  <c r="C34" i="102"/>
  <c r="D34" i="102"/>
  <c r="I34" i="102" s="1"/>
  <c r="B35" i="102"/>
  <c r="C35" i="102"/>
  <c r="D35" i="102"/>
  <c r="I35" i="102" s="1"/>
  <c r="B36" i="102"/>
  <c r="C36" i="102"/>
  <c r="D36" i="102"/>
  <c r="I36" i="102" s="1"/>
  <c r="B37" i="102"/>
  <c r="C37" i="102"/>
  <c r="D37" i="102"/>
  <c r="I37" i="102" s="1"/>
  <c r="B38" i="102"/>
  <c r="C38" i="102"/>
  <c r="D38" i="102"/>
  <c r="B39" i="102"/>
  <c r="C39" i="102"/>
  <c r="D39" i="102"/>
  <c r="I39" i="102" s="1"/>
  <c r="B41" i="102"/>
  <c r="C41" i="102"/>
  <c r="D41" i="102"/>
  <c r="I41" i="102" s="1"/>
  <c r="B42" i="102"/>
  <c r="C42" i="102"/>
  <c r="D42" i="102"/>
  <c r="I42" i="102" s="1"/>
  <c r="B43" i="102"/>
  <c r="C43" i="102"/>
  <c r="D43" i="102"/>
  <c r="I43" i="102" s="1"/>
  <c r="B44" i="102"/>
  <c r="C44" i="102"/>
  <c r="D44" i="102"/>
  <c r="I44" i="102" s="1"/>
  <c r="B45" i="102"/>
  <c r="C45" i="102"/>
  <c r="D45" i="102"/>
  <c r="I45" i="102" s="1"/>
  <c r="B46" i="102"/>
  <c r="C46" i="102"/>
  <c r="D46" i="102"/>
  <c r="I46" i="102" s="1"/>
  <c r="B47" i="102"/>
  <c r="C47" i="102"/>
  <c r="D47" i="102"/>
  <c r="B48" i="102"/>
  <c r="C48" i="102"/>
  <c r="D48" i="102"/>
  <c r="I48" i="102" s="1"/>
  <c r="B49" i="102"/>
  <c r="C49" i="102"/>
  <c r="D49" i="102"/>
  <c r="I49" i="102" s="1"/>
  <c r="B50" i="102"/>
  <c r="C50" i="102"/>
  <c r="D50" i="102"/>
  <c r="I50" i="102" s="1"/>
  <c r="B51" i="102"/>
  <c r="C51" i="102"/>
  <c r="D51" i="102"/>
  <c r="I51" i="102" s="1"/>
  <c r="B52" i="102"/>
  <c r="C52" i="102"/>
  <c r="D52" i="102"/>
  <c r="I52" i="102" s="1"/>
  <c r="B53" i="102"/>
  <c r="C53" i="102"/>
  <c r="D53" i="102"/>
  <c r="I53" i="102" s="1"/>
  <c r="B54" i="102"/>
  <c r="C54" i="102"/>
  <c r="D54" i="102"/>
  <c r="I54" i="102" s="1"/>
  <c r="B55" i="102"/>
  <c r="C55" i="102"/>
  <c r="D55" i="102"/>
  <c r="B56" i="102"/>
  <c r="C56" i="102"/>
  <c r="D56" i="102"/>
  <c r="I56" i="102" s="1"/>
  <c r="B57" i="102"/>
  <c r="C57" i="102"/>
  <c r="D57" i="102"/>
  <c r="I57" i="102" s="1"/>
  <c r="B58" i="102"/>
  <c r="C58" i="102"/>
  <c r="D58" i="102"/>
  <c r="I58" i="102" s="1"/>
  <c r="B59" i="102"/>
  <c r="C59" i="102"/>
  <c r="D59" i="102"/>
  <c r="I59" i="102" s="1"/>
  <c r="B60" i="102"/>
  <c r="C60" i="102"/>
  <c r="D60" i="102"/>
  <c r="I60" i="102" s="1"/>
  <c r="B61" i="102"/>
  <c r="C61" i="102"/>
  <c r="D61" i="102"/>
  <c r="I61" i="102" s="1"/>
  <c r="B62" i="102"/>
  <c r="C62" i="102"/>
  <c r="D62" i="102"/>
  <c r="I62" i="102" s="1"/>
  <c r="B63" i="102"/>
  <c r="C63" i="102"/>
  <c r="D63" i="102"/>
  <c r="B64" i="102"/>
  <c r="C64" i="102"/>
  <c r="D64" i="102"/>
  <c r="I64" i="102" s="1"/>
  <c r="B65" i="102"/>
  <c r="C65" i="102"/>
  <c r="D65" i="102"/>
  <c r="I65" i="102" s="1"/>
  <c r="B66" i="102"/>
  <c r="C66" i="102"/>
  <c r="D66" i="102"/>
  <c r="I66" i="102" s="1"/>
  <c r="B67" i="102"/>
  <c r="C67" i="102"/>
  <c r="D67" i="102"/>
  <c r="I67" i="102" s="1"/>
  <c r="B68" i="102"/>
  <c r="C68" i="102"/>
  <c r="D68" i="102"/>
  <c r="I68" i="102" s="1"/>
  <c r="B69" i="102"/>
  <c r="C69" i="102"/>
  <c r="D69" i="102"/>
  <c r="I69" i="102" s="1"/>
  <c r="B70" i="102"/>
  <c r="C70" i="102"/>
  <c r="D70" i="102"/>
  <c r="I70" i="102" s="1"/>
  <c r="B71" i="102"/>
  <c r="C71" i="102"/>
  <c r="D71" i="102"/>
  <c r="B72" i="102"/>
  <c r="C72" i="102"/>
  <c r="D72" i="102"/>
  <c r="I72" i="102" s="1"/>
  <c r="B73" i="102"/>
  <c r="C73" i="102"/>
  <c r="D73" i="102"/>
  <c r="I73" i="102" s="1"/>
  <c r="B74" i="102"/>
  <c r="C74" i="102"/>
  <c r="D74" i="102"/>
  <c r="I74" i="102" s="1"/>
  <c r="B75" i="102"/>
  <c r="C75" i="102"/>
  <c r="D75" i="102"/>
  <c r="I75" i="102" s="1"/>
  <c r="B76" i="102"/>
  <c r="C76" i="102"/>
  <c r="D76" i="102"/>
  <c r="I76" i="102" s="1"/>
  <c r="B77" i="102"/>
  <c r="C77" i="102"/>
  <c r="D77" i="102"/>
  <c r="I77" i="102" s="1"/>
  <c r="B78" i="102"/>
  <c r="C78" i="102"/>
  <c r="D78" i="102"/>
  <c r="I78" i="102" s="1"/>
  <c r="B79" i="102"/>
  <c r="C79" i="102"/>
  <c r="D79" i="102"/>
  <c r="B80" i="102"/>
  <c r="C80" i="102"/>
  <c r="D80" i="102"/>
  <c r="I80" i="102" s="1"/>
  <c r="B81" i="102"/>
  <c r="C81" i="102"/>
  <c r="D81" i="102"/>
  <c r="I81" i="102" s="1"/>
  <c r="B82" i="102"/>
  <c r="C82" i="102"/>
  <c r="D82" i="102"/>
  <c r="I82" i="102" s="1"/>
  <c r="B83" i="102"/>
  <c r="C83" i="102"/>
  <c r="D83" i="102"/>
  <c r="I83" i="102" s="1"/>
  <c r="B84" i="102"/>
  <c r="C84" i="102"/>
  <c r="D84" i="102"/>
  <c r="I84" i="102" s="1"/>
  <c r="B85" i="102"/>
  <c r="C85" i="102"/>
  <c r="D85" i="102"/>
  <c r="I85" i="102" s="1"/>
  <c r="B86" i="102"/>
  <c r="C86" i="102"/>
  <c r="D86" i="102"/>
  <c r="I86" i="102" s="1"/>
  <c r="B87" i="102"/>
  <c r="C87" i="102"/>
  <c r="D87" i="102"/>
  <c r="B88" i="102"/>
  <c r="C88" i="102"/>
  <c r="D88" i="102"/>
  <c r="I88" i="102" s="1"/>
  <c r="B89" i="102"/>
  <c r="C89" i="102"/>
  <c r="D89" i="102"/>
  <c r="I89" i="102" s="1"/>
  <c r="B90" i="102"/>
  <c r="C90" i="102"/>
  <c r="D90" i="102"/>
  <c r="I90" i="102" s="1"/>
  <c r="B91" i="102"/>
  <c r="C91" i="102"/>
  <c r="D91" i="102"/>
  <c r="I91" i="102" s="1"/>
  <c r="B92" i="102"/>
  <c r="C92" i="102"/>
  <c r="D92" i="102"/>
  <c r="I92" i="102" s="1"/>
  <c r="B93" i="102"/>
  <c r="C93" i="102"/>
  <c r="D93" i="102"/>
  <c r="I93" i="102" s="1"/>
  <c r="B94" i="102"/>
  <c r="C94" i="102"/>
  <c r="D94" i="102"/>
  <c r="I94" i="102" s="1"/>
  <c r="B95" i="102"/>
  <c r="C95" i="102"/>
  <c r="D95" i="102"/>
  <c r="B96" i="102"/>
  <c r="C96" i="102"/>
  <c r="D96" i="102"/>
  <c r="I96" i="102" s="1"/>
  <c r="B97" i="102"/>
  <c r="C97" i="102"/>
  <c r="D97" i="102"/>
  <c r="I97" i="102" s="1"/>
  <c r="B98" i="102"/>
  <c r="C98" i="102"/>
  <c r="D98" i="102"/>
  <c r="I98" i="102" s="1"/>
  <c r="B99" i="102"/>
  <c r="C99" i="102"/>
  <c r="D99" i="102"/>
  <c r="I99" i="102" s="1"/>
  <c r="B100" i="102"/>
  <c r="C100" i="102"/>
  <c r="D100" i="102"/>
  <c r="I100" i="102" s="1"/>
  <c r="B101" i="102"/>
  <c r="C101" i="102"/>
  <c r="D101" i="102"/>
  <c r="I101" i="102" s="1"/>
  <c r="B102" i="102"/>
  <c r="C102" i="102"/>
  <c r="D102" i="102"/>
  <c r="I102" i="102" s="1"/>
  <c r="B103" i="102"/>
  <c r="C103" i="102"/>
  <c r="D103" i="102"/>
  <c r="B104" i="102"/>
  <c r="C104" i="102"/>
  <c r="D104" i="102"/>
  <c r="I104" i="102" s="1"/>
  <c r="B105" i="102"/>
  <c r="C105" i="102"/>
  <c r="D105" i="102"/>
  <c r="I105" i="102" s="1"/>
  <c r="B106" i="102"/>
  <c r="C106" i="102"/>
  <c r="D106" i="102"/>
  <c r="I106" i="102" s="1"/>
  <c r="B107" i="102"/>
  <c r="C107" i="102"/>
  <c r="D107" i="102"/>
  <c r="I107" i="102" s="1"/>
  <c r="B108" i="102"/>
  <c r="C108" i="102"/>
  <c r="D108" i="102"/>
  <c r="I108" i="102" s="1"/>
  <c r="B109" i="102"/>
  <c r="C109" i="102"/>
  <c r="D109" i="102"/>
  <c r="I109" i="102" s="1"/>
  <c r="B110" i="102"/>
  <c r="C110" i="102"/>
  <c r="D110" i="102"/>
  <c r="I110" i="102" s="1"/>
  <c r="B111" i="102"/>
  <c r="C111" i="102"/>
  <c r="D111" i="102"/>
  <c r="B112" i="102"/>
  <c r="C112" i="102"/>
  <c r="D112" i="102"/>
  <c r="I112" i="102" s="1"/>
  <c r="B113" i="102"/>
  <c r="C113" i="102"/>
  <c r="D113" i="102"/>
  <c r="I113" i="102" s="1"/>
  <c r="B114" i="102"/>
  <c r="C114" i="102"/>
  <c r="D114" i="102"/>
  <c r="I114" i="102" s="1"/>
  <c r="B115" i="102"/>
  <c r="C115" i="102"/>
  <c r="D115" i="102"/>
  <c r="I115" i="102" s="1"/>
  <c r="B116" i="102"/>
  <c r="C116" i="102"/>
  <c r="D116" i="102"/>
  <c r="I116" i="102" s="1"/>
  <c r="B117" i="102"/>
  <c r="C117" i="102"/>
  <c r="D117" i="102"/>
  <c r="I117" i="102" s="1"/>
  <c r="B118" i="102"/>
  <c r="C118" i="102"/>
  <c r="D118" i="102"/>
  <c r="I118" i="102" s="1"/>
  <c r="B119" i="102"/>
  <c r="C119" i="102"/>
  <c r="D119" i="102"/>
  <c r="B120" i="102"/>
  <c r="C120" i="102"/>
  <c r="D120" i="102"/>
  <c r="I120" i="102" s="1"/>
  <c r="B121" i="102"/>
  <c r="C121" i="102"/>
  <c r="D121" i="102"/>
  <c r="I121" i="102" s="1"/>
  <c r="B122" i="102"/>
  <c r="C122" i="102"/>
  <c r="D122" i="102"/>
  <c r="I122" i="102" s="1"/>
  <c r="B123" i="102"/>
  <c r="C123" i="102"/>
  <c r="D123" i="102"/>
  <c r="I123" i="102" s="1"/>
  <c r="B124" i="102"/>
  <c r="C124" i="102"/>
  <c r="D124" i="102"/>
  <c r="I124" i="102" s="1"/>
  <c r="B125" i="102"/>
  <c r="C125" i="102"/>
  <c r="D125" i="102"/>
  <c r="I125" i="102" s="1"/>
  <c r="B126" i="102"/>
  <c r="C126" i="102"/>
  <c r="D126" i="102"/>
  <c r="I126" i="102" s="1"/>
  <c r="B127" i="102"/>
  <c r="C127" i="102"/>
  <c r="D127" i="102"/>
  <c r="B128" i="102"/>
  <c r="C128" i="102"/>
  <c r="D128" i="102"/>
  <c r="I128" i="102" s="1"/>
  <c r="B129" i="102"/>
  <c r="C129" i="102"/>
  <c r="D129" i="102"/>
  <c r="I129" i="102" s="1"/>
  <c r="B130" i="102"/>
  <c r="C130" i="102"/>
  <c r="D130" i="102"/>
  <c r="I130" i="102" s="1"/>
  <c r="B131" i="102"/>
  <c r="C131" i="102"/>
  <c r="D131" i="102"/>
  <c r="I131" i="102" s="1"/>
  <c r="B132" i="102"/>
  <c r="C132" i="102"/>
  <c r="D132" i="102"/>
  <c r="I132" i="102" s="1"/>
  <c r="B133" i="102"/>
  <c r="C133" i="102"/>
  <c r="D133" i="102"/>
  <c r="I133" i="102" s="1"/>
  <c r="B134" i="102"/>
  <c r="C134" i="102"/>
  <c r="D134" i="102"/>
  <c r="I134" i="102" s="1"/>
  <c r="B135" i="102"/>
  <c r="C135" i="102"/>
  <c r="D135" i="102"/>
  <c r="B136" i="102"/>
  <c r="C136" i="102"/>
  <c r="D136" i="102"/>
  <c r="I136" i="102" s="1"/>
  <c r="B137" i="102"/>
  <c r="C137" i="102"/>
  <c r="D137" i="102"/>
  <c r="I137" i="102" s="1"/>
  <c r="B138" i="102"/>
  <c r="C138" i="102"/>
  <c r="D138" i="102"/>
  <c r="I138" i="102" s="1"/>
  <c r="B139" i="102"/>
  <c r="C139" i="102"/>
  <c r="D139" i="102"/>
  <c r="I139" i="102" s="1"/>
  <c r="B140" i="102"/>
  <c r="C140" i="102"/>
  <c r="D140" i="102"/>
  <c r="I140" i="102" s="1"/>
  <c r="B141" i="102"/>
  <c r="C141" i="102"/>
  <c r="D141" i="102"/>
  <c r="I141" i="102" s="1"/>
  <c r="B142" i="102"/>
  <c r="C142" i="102"/>
  <c r="D142" i="102"/>
  <c r="I142" i="102" s="1"/>
  <c r="B143" i="102"/>
  <c r="C143" i="102"/>
  <c r="D143" i="102"/>
  <c r="B144" i="102"/>
  <c r="C144" i="102"/>
  <c r="D144" i="102"/>
  <c r="I144" i="102" s="1"/>
  <c r="B145" i="102"/>
  <c r="C145" i="102"/>
  <c r="D145" i="102"/>
  <c r="I145" i="102" s="1"/>
  <c r="B146" i="102"/>
  <c r="C146" i="102"/>
  <c r="D146" i="102"/>
  <c r="I146" i="102" s="1"/>
  <c r="B147" i="102"/>
  <c r="C147" i="102"/>
  <c r="D147" i="102"/>
  <c r="I147" i="102" s="1"/>
  <c r="B148" i="102"/>
  <c r="C148" i="102"/>
  <c r="D148" i="102"/>
  <c r="I148" i="102" s="1"/>
  <c r="B149" i="102"/>
  <c r="C149" i="102"/>
  <c r="D149" i="102"/>
  <c r="I149" i="102" s="1"/>
  <c r="B150" i="102"/>
  <c r="C150" i="102"/>
  <c r="D150" i="102"/>
  <c r="I150" i="102" s="1"/>
  <c r="B151" i="102"/>
  <c r="C151" i="102"/>
  <c r="D151" i="102"/>
  <c r="B152" i="102"/>
  <c r="C152" i="102"/>
  <c r="D152" i="102"/>
  <c r="I152" i="102" s="1"/>
  <c r="B153" i="102"/>
  <c r="C153" i="102"/>
  <c r="D153" i="102"/>
  <c r="I153" i="102" s="1"/>
  <c r="B154" i="102"/>
  <c r="C154" i="102"/>
  <c r="D154" i="102"/>
  <c r="I154" i="102" s="1"/>
  <c r="B155" i="102"/>
  <c r="C155" i="102"/>
  <c r="D155" i="102"/>
  <c r="I155" i="102" s="1"/>
  <c r="B156" i="102"/>
  <c r="C156" i="102"/>
  <c r="D156" i="102"/>
  <c r="I156" i="102" s="1"/>
  <c r="B157" i="102"/>
  <c r="C157" i="102"/>
  <c r="D157" i="102"/>
  <c r="I157" i="102" s="1"/>
  <c r="B158" i="102"/>
  <c r="C158" i="102"/>
  <c r="D158" i="102"/>
  <c r="I158" i="102" s="1"/>
  <c r="B159" i="102"/>
  <c r="C159" i="102"/>
  <c r="D159" i="102"/>
  <c r="B160" i="102"/>
  <c r="C160" i="102"/>
  <c r="D160" i="102"/>
  <c r="I160" i="102" s="1"/>
  <c r="B161" i="102"/>
  <c r="C161" i="102"/>
  <c r="D161" i="102"/>
  <c r="I161" i="102" s="1"/>
  <c r="B162" i="102"/>
  <c r="C162" i="102"/>
  <c r="D162" i="102"/>
  <c r="I162" i="102" s="1"/>
  <c r="B163" i="102"/>
  <c r="C163" i="102"/>
  <c r="D163" i="102"/>
  <c r="I163" i="102" s="1"/>
  <c r="B164" i="102"/>
  <c r="C164" i="102"/>
  <c r="D164" i="102"/>
  <c r="I164" i="102" s="1"/>
  <c r="B165" i="102"/>
  <c r="C165" i="102"/>
  <c r="D165" i="102"/>
  <c r="I165" i="102" s="1"/>
  <c r="B166" i="102"/>
  <c r="C166" i="102"/>
  <c r="D166" i="102"/>
  <c r="I166" i="102" s="1"/>
  <c r="B167" i="102"/>
  <c r="C167" i="102"/>
  <c r="D167" i="102"/>
  <c r="I167" i="102" s="1"/>
  <c r="B168" i="102"/>
  <c r="C168" i="102"/>
  <c r="D168" i="102"/>
  <c r="I168" i="102" s="1"/>
  <c r="B169" i="102"/>
  <c r="C169" i="102"/>
  <c r="D169" i="102"/>
  <c r="I169" i="102" s="1"/>
  <c r="B170" i="102"/>
  <c r="C170" i="102"/>
  <c r="D170" i="102"/>
  <c r="I170" i="102" s="1"/>
  <c r="B171" i="102"/>
  <c r="C171" i="102"/>
  <c r="D171" i="102"/>
  <c r="I171" i="102" s="1"/>
  <c r="B172" i="102"/>
  <c r="C172" i="102"/>
  <c r="D172" i="102"/>
  <c r="I172" i="102" s="1"/>
  <c r="B173" i="102"/>
  <c r="C173" i="102"/>
  <c r="D173" i="102"/>
  <c r="I173" i="102" s="1"/>
  <c r="B174" i="102"/>
  <c r="C174" i="102"/>
  <c r="D174" i="102"/>
  <c r="B175" i="102"/>
  <c r="C175" i="102"/>
  <c r="D175" i="102"/>
  <c r="I175" i="102" s="1"/>
  <c r="B176" i="102"/>
  <c r="C176" i="102"/>
  <c r="D176" i="102"/>
  <c r="I176" i="102" s="1"/>
  <c r="B177" i="102"/>
  <c r="C177" i="102"/>
  <c r="D177" i="102"/>
  <c r="I177" i="102" s="1"/>
  <c r="B178" i="102"/>
  <c r="C178" i="102"/>
  <c r="D178" i="102"/>
  <c r="I178" i="102" s="1"/>
  <c r="B179" i="102"/>
  <c r="C179" i="102"/>
  <c r="D179" i="102"/>
  <c r="I179" i="102" s="1"/>
  <c r="B180" i="102"/>
  <c r="C180" i="102"/>
  <c r="D180" i="102"/>
  <c r="I180" i="102" s="1"/>
  <c r="B181" i="102"/>
  <c r="C181" i="102"/>
  <c r="D181" i="102"/>
  <c r="I181" i="102" s="1"/>
  <c r="B182" i="102"/>
  <c r="C182" i="102"/>
  <c r="D182" i="102"/>
  <c r="I182" i="102" s="1"/>
  <c r="B183" i="102"/>
  <c r="C183" i="102"/>
  <c r="D183" i="102"/>
  <c r="I183" i="102" s="1"/>
  <c r="B184" i="102"/>
  <c r="C184" i="102"/>
  <c r="D184" i="102"/>
  <c r="I184" i="102" s="1"/>
  <c r="B185" i="102"/>
  <c r="C185" i="102"/>
  <c r="D185" i="102"/>
  <c r="I185" i="102" s="1"/>
  <c r="B186" i="102"/>
  <c r="C186" i="102"/>
  <c r="D186" i="102"/>
  <c r="I186" i="102" s="1"/>
  <c r="B187" i="102"/>
  <c r="C187" i="102"/>
  <c r="D187" i="102"/>
  <c r="I187" i="102" s="1"/>
  <c r="B188" i="102"/>
  <c r="C188" i="102"/>
  <c r="D188" i="102"/>
  <c r="I188" i="102" s="1"/>
  <c r="B189" i="102"/>
  <c r="C189" i="102"/>
  <c r="D189" i="102"/>
  <c r="I189" i="102" s="1"/>
  <c r="B190" i="102"/>
  <c r="C190" i="102"/>
  <c r="D190" i="102"/>
  <c r="B191" i="102"/>
  <c r="C191" i="102"/>
  <c r="D191" i="102"/>
  <c r="I191" i="102" s="1"/>
  <c r="B192" i="102"/>
  <c r="C192" i="102"/>
  <c r="D192" i="102"/>
  <c r="I192" i="102" s="1"/>
  <c r="B193" i="102"/>
  <c r="C193" i="102"/>
  <c r="D193" i="102"/>
  <c r="I193" i="102" s="1"/>
  <c r="B194" i="102"/>
  <c r="C194" i="102"/>
  <c r="D194" i="102"/>
  <c r="I194" i="102" s="1"/>
  <c r="B195" i="102"/>
  <c r="C195" i="102"/>
  <c r="D195" i="102"/>
  <c r="I195" i="102" s="1"/>
  <c r="B196" i="102"/>
  <c r="C196" i="102"/>
  <c r="D196" i="102"/>
  <c r="I196" i="102" s="1"/>
  <c r="B197" i="102"/>
  <c r="C197" i="102"/>
  <c r="D197" i="102"/>
  <c r="I197" i="102" s="1"/>
  <c r="B198" i="102"/>
  <c r="C198" i="102"/>
  <c r="D198" i="102"/>
  <c r="I198" i="102" s="1"/>
  <c r="B199" i="102"/>
  <c r="C199" i="102"/>
  <c r="D199" i="102"/>
  <c r="I199" i="102" s="1"/>
  <c r="B200" i="102"/>
  <c r="C200" i="102"/>
  <c r="D200" i="102"/>
  <c r="I200" i="102" s="1"/>
  <c r="B201" i="102"/>
  <c r="C201" i="102"/>
  <c r="D201" i="102"/>
  <c r="I201" i="102" s="1"/>
  <c r="B202" i="102"/>
  <c r="C202" i="102"/>
  <c r="D202" i="102"/>
  <c r="I202" i="102" s="1"/>
  <c r="B203" i="102"/>
  <c r="C203" i="102"/>
  <c r="D203" i="102"/>
  <c r="I203" i="102" s="1"/>
  <c r="B204" i="102"/>
  <c r="C204" i="102"/>
  <c r="D204" i="102"/>
  <c r="I204" i="102" s="1"/>
  <c r="B205" i="102"/>
  <c r="C205" i="102"/>
  <c r="D205" i="102"/>
  <c r="I205" i="102" s="1"/>
  <c r="B206" i="102"/>
  <c r="C206" i="102"/>
  <c r="D206" i="102"/>
  <c r="B207" i="102"/>
  <c r="C207" i="102"/>
  <c r="D207" i="102"/>
  <c r="I207" i="102" s="1"/>
  <c r="B208" i="102"/>
  <c r="C208" i="102"/>
  <c r="D208" i="102"/>
  <c r="I208" i="102" s="1"/>
  <c r="B209" i="102"/>
  <c r="C209" i="102"/>
  <c r="D209" i="102"/>
  <c r="I209" i="102" s="1"/>
  <c r="B210" i="102"/>
  <c r="C210" i="102"/>
  <c r="D210" i="102"/>
  <c r="I210" i="102" s="1"/>
  <c r="B211" i="102"/>
  <c r="C211" i="102"/>
  <c r="D211" i="102"/>
  <c r="I211" i="102" s="1"/>
  <c r="B212" i="102"/>
  <c r="C212" i="102"/>
  <c r="D212" i="102"/>
  <c r="I212" i="102" s="1"/>
  <c r="B213" i="102"/>
  <c r="C213" i="102"/>
  <c r="D213" i="102"/>
  <c r="I213" i="102" s="1"/>
  <c r="B214" i="102"/>
  <c r="C214" i="102"/>
  <c r="D214" i="102"/>
  <c r="I214" i="102" s="1"/>
  <c r="B215" i="102"/>
  <c r="C215" i="102"/>
  <c r="D215" i="102"/>
  <c r="I215" i="102" s="1"/>
  <c r="B216" i="102"/>
  <c r="C216" i="102"/>
  <c r="D216" i="102"/>
  <c r="I216" i="102" s="1"/>
  <c r="B217" i="102"/>
  <c r="C217" i="102"/>
  <c r="D217" i="102"/>
  <c r="I217" i="102" s="1"/>
  <c r="B218" i="102"/>
  <c r="C218" i="102"/>
  <c r="D218" i="102"/>
  <c r="I218" i="102" s="1"/>
  <c r="B219" i="102"/>
  <c r="C219" i="102"/>
  <c r="D219" i="102"/>
  <c r="I219" i="102" s="1"/>
  <c r="B220" i="102"/>
  <c r="C220" i="102"/>
  <c r="D220" i="102"/>
  <c r="I220" i="102" s="1"/>
  <c r="B221" i="102"/>
  <c r="C221" i="102"/>
  <c r="D221" i="102"/>
  <c r="I221" i="102" s="1"/>
  <c r="B222" i="102"/>
  <c r="C222" i="102"/>
  <c r="D222" i="102"/>
  <c r="B223" i="102"/>
  <c r="C223" i="102"/>
  <c r="D223" i="102"/>
  <c r="I223" i="102" s="1"/>
  <c r="B224" i="102"/>
  <c r="C224" i="102"/>
  <c r="D224" i="102"/>
  <c r="I224" i="102" s="1"/>
  <c r="B225" i="102"/>
  <c r="C225" i="102"/>
  <c r="D225" i="102"/>
  <c r="I225" i="102" s="1"/>
  <c r="B226" i="102"/>
  <c r="C226" i="102"/>
  <c r="D226" i="102"/>
  <c r="I226" i="102" s="1"/>
  <c r="B227" i="102"/>
  <c r="C227" i="102"/>
  <c r="D227" i="102"/>
  <c r="I227" i="102" s="1"/>
  <c r="B228" i="102"/>
  <c r="C228" i="102"/>
  <c r="D228" i="102"/>
  <c r="I228" i="102" s="1"/>
  <c r="B229" i="102"/>
  <c r="C229" i="102"/>
  <c r="D229" i="102"/>
  <c r="I229" i="102" s="1"/>
  <c r="B230" i="102"/>
  <c r="C230" i="102"/>
  <c r="D230" i="102"/>
  <c r="I230" i="102" s="1"/>
  <c r="B231" i="102"/>
  <c r="C231" i="102"/>
  <c r="D231" i="102"/>
  <c r="I231" i="102" s="1"/>
  <c r="B232" i="102"/>
  <c r="C232" i="102"/>
  <c r="D232" i="102"/>
  <c r="I232" i="102" s="1"/>
  <c r="B233" i="102"/>
  <c r="C233" i="102"/>
  <c r="D233" i="102"/>
  <c r="I233" i="102" s="1"/>
  <c r="B234" i="102"/>
  <c r="C234" i="102"/>
  <c r="D234" i="102"/>
  <c r="I234" i="102" s="1"/>
  <c r="B235" i="102"/>
  <c r="C235" i="102"/>
  <c r="D235" i="102"/>
  <c r="I235" i="102" s="1"/>
  <c r="B236" i="102"/>
  <c r="C236" i="102"/>
  <c r="D236" i="102"/>
  <c r="I236" i="102" s="1"/>
  <c r="B237" i="102"/>
  <c r="C237" i="102"/>
  <c r="D237" i="102"/>
  <c r="I237" i="102" s="1"/>
  <c r="B238" i="102"/>
  <c r="C238" i="102"/>
  <c r="D238" i="102"/>
  <c r="I238" i="102" s="1"/>
  <c r="B239" i="102"/>
  <c r="C239" i="102"/>
  <c r="D239" i="102"/>
  <c r="I239" i="102" s="1"/>
  <c r="B240" i="102"/>
  <c r="C240" i="102"/>
  <c r="D240" i="102"/>
  <c r="I240" i="102" s="1"/>
  <c r="B241" i="102"/>
  <c r="C241" i="102"/>
  <c r="D241" i="102"/>
  <c r="I241" i="102" s="1"/>
  <c r="B242" i="102"/>
  <c r="C242" i="102"/>
  <c r="D242" i="102"/>
  <c r="I242" i="102" s="1"/>
  <c r="B243" i="102"/>
  <c r="C243" i="102"/>
  <c r="D243" i="102"/>
  <c r="I243" i="102" s="1"/>
  <c r="B244" i="102"/>
  <c r="C244" i="102"/>
  <c r="D244" i="102"/>
  <c r="I244" i="102" s="1"/>
  <c r="B245" i="102"/>
  <c r="C245" i="102"/>
  <c r="D245" i="102"/>
  <c r="I245" i="102" s="1"/>
  <c r="B246" i="102"/>
  <c r="C246" i="102"/>
  <c r="D246" i="102"/>
  <c r="I246" i="102" s="1"/>
  <c r="B247" i="102"/>
  <c r="C247" i="102"/>
  <c r="D247" i="102"/>
  <c r="I247" i="102" s="1"/>
  <c r="B248" i="102"/>
  <c r="C248" i="102"/>
  <c r="D248" i="102"/>
  <c r="I248" i="102" s="1"/>
  <c r="B249" i="102"/>
  <c r="C249" i="102"/>
  <c r="D249" i="102"/>
  <c r="I249" i="102" s="1"/>
  <c r="B250" i="102"/>
  <c r="C250" i="102"/>
  <c r="D250" i="102"/>
  <c r="I250" i="102" s="1"/>
  <c r="B251" i="102"/>
  <c r="C251" i="102"/>
  <c r="D251" i="102"/>
  <c r="I251" i="102" s="1"/>
  <c r="B252" i="102"/>
  <c r="C252" i="102"/>
  <c r="D252" i="102"/>
  <c r="I252" i="102" s="1"/>
  <c r="B253" i="102"/>
  <c r="C253" i="102"/>
  <c r="D253" i="102"/>
  <c r="I253" i="102" s="1"/>
  <c r="B254" i="102"/>
  <c r="C254" i="102"/>
  <c r="D254" i="102"/>
  <c r="B255" i="102"/>
  <c r="C255" i="102"/>
  <c r="D255" i="102"/>
  <c r="I255" i="102" s="1"/>
  <c r="B256" i="102"/>
  <c r="C256" i="102"/>
  <c r="D256" i="102"/>
  <c r="I256" i="102" s="1"/>
  <c r="B257" i="102"/>
  <c r="C257" i="102"/>
  <c r="D257" i="102"/>
  <c r="I257" i="102" s="1"/>
  <c r="B258" i="102"/>
  <c r="C258" i="102"/>
  <c r="D258" i="102"/>
  <c r="I258" i="102" s="1"/>
  <c r="B259" i="102"/>
  <c r="C259" i="102"/>
  <c r="D259" i="102"/>
  <c r="I259" i="102" s="1"/>
  <c r="B260" i="102"/>
  <c r="C260" i="102"/>
  <c r="D260" i="102"/>
  <c r="I260" i="102" s="1"/>
  <c r="B261" i="102"/>
  <c r="C261" i="102"/>
  <c r="D261" i="102"/>
  <c r="I261" i="102" s="1"/>
  <c r="B262" i="102"/>
  <c r="C262" i="102"/>
  <c r="D262" i="102"/>
  <c r="I262" i="102" s="1"/>
  <c r="B263" i="102"/>
  <c r="C263" i="102"/>
  <c r="D263" i="102"/>
  <c r="I263" i="102" s="1"/>
  <c r="B264" i="102"/>
  <c r="C264" i="102"/>
  <c r="D264" i="102"/>
  <c r="I264" i="102" s="1"/>
  <c r="B265" i="102"/>
  <c r="C265" i="102"/>
  <c r="D265" i="102"/>
  <c r="I265" i="102" s="1"/>
  <c r="B266" i="102"/>
  <c r="C266" i="102"/>
  <c r="D266" i="102"/>
  <c r="I266" i="102" s="1"/>
  <c r="B267" i="102"/>
  <c r="C267" i="102"/>
  <c r="D267" i="102"/>
  <c r="I267" i="102" s="1"/>
  <c r="B268" i="102"/>
  <c r="C268" i="102"/>
  <c r="D268" i="102"/>
  <c r="I268" i="102" s="1"/>
  <c r="B269" i="102"/>
  <c r="C269" i="102"/>
  <c r="D269" i="102"/>
  <c r="I269" i="102" s="1"/>
  <c r="B270" i="102"/>
  <c r="C270" i="102"/>
  <c r="D270" i="102"/>
  <c r="I270" i="102" s="1"/>
  <c r="B271" i="102"/>
  <c r="C271" i="102"/>
  <c r="D271" i="102"/>
  <c r="I271" i="102" s="1"/>
  <c r="B272" i="102"/>
  <c r="C272" i="102"/>
  <c r="D272" i="102"/>
  <c r="I272" i="102" s="1"/>
  <c r="B273" i="102"/>
  <c r="C273" i="102"/>
  <c r="D273" i="102"/>
  <c r="I273" i="102" s="1"/>
  <c r="B274" i="102"/>
  <c r="C274" i="102"/>
  <c r="D274" i="102"/>
  <c r="I274" i="102" s="1"/>
  <c r="B275" i="102"/>
  <c r="C275" i="102"/>
  <c r="D275" i="102"/>
  <c r="I275" i="102" s="1"/>
  <c r="B276" i="102"/>
  <c r="C276" i="102"/>
  <c r="D276" i="102"/>
  <c r="I276" i="102" s="1"/>
  <c r="B277" i="102"/>
  <c r="C277" i="102"/>
  <c r="D277" i="102"/>
  <c r="B278" i="102"/>
  <c r="C278" i="102"/>
  <c r="D278" i="102"/>
  <c r="I278" i="102" s="1"/>
  <c r="B279" i="102"/>
  <c r="C279" i="102"/>
  <c r="D279" i="102"/>
  <c r="I279" i="102" s="1"/>
  <c r="D9" i="102"/>
  <c r="I9" i="102" s="1"/>
  <c r="C9" i="102"/>
  <c r="B9" i="102"/>
  <c r="I277" i="102"/>
  <c r="I254" i="102"/>
  <c r="I222" i="102"/>
  <c r="I206" i="102"/>
  <c r="I190" i="102"/>
  <c r="I174" i="102"/>
  <c r="I159" i="102"/>
  <c r="I151" i="102"/>
  <c r="I143" i="102"/>
  <c r="I135" i="102"/>
  <c r="I127" i="102"/>
  <c r="I119" i="102"/>
  <c r="I111" i="102"/>
  <c r="I103" i="102"/>
  <c r="I95" i="102"/>
  <c r="I87" i="102"/>
  <c r="I79" i="102"/>
  <c r="I71" i="102"/>
  <c r="I63" i="102"/>
  <c r="I55" i="102"/>
  <c r="I47" i="102"/>
  <c r="I38" i="102"/>
  <c r="I30" i="102"/>
  <c r="I22" i="102"/>
  <c r="I18" i="102"/>
  <c r="I14" i="102"/>
  <c r="I13" i="102"/>
  <c r="I12" i="102"/>
  <c r="I11" i="102"/>
  <c r="AE7" i="102"/>
  <c r="AD7" i="102"/>
  <c r="AE7" i="101"/>
  <c r="AD7" i="101"/>
  <c r="C17" i="105" l="1"/>
  <c r="R17" i="105" s="1"/>
  <c r="Q21" i="105"/>
  <c r="C21" i="105"/>
  <c r="Q9" i="105"/>
  <c r="C9" i="105"/>
  <c r="R9" i="105" s="1"/>
  <c r="AG40" i="102"/>
  <c r="Z40" i="102"/>
  <c r="A40" i="101"/>
  <c r="F40" i="101" s="1"/>
  <c r="AC40" i="102"/>
  <c r="Q40" i="102"/>
  <c r="F40" i="102"/>
  <c r="K40" i="102" s="1"/>
  <c r="K40" i="101"/>
  <c r="U40" i="101"/>
  <c r="O40" i="102"/>
  <c r="M40" i="102"/>
  <c r="W40" i="101"/>
  <c r="AE40" i="102"/>
  <c r="AA40" i="102"/>
  <c r="AF40" i="102"/>
  <c r="AD40" i="102"/>
  <c r="AB40" i="102"/>
  <c r="Y9" i="100"/>
  <c r="S10" i="102"/>
  <c r="F10" i="102"/>
  <c r="E10" i="101"/>
  <c r="A10" i="101"/>
  <c r="F10" i="101" s="1"/>
  <c r="K10" i="101" s="1"/>
  <c r="E9" i="100"/>
  <c r="Y39" i="100"/>
  <c r="E39" i="100"/>
  <c r="Q10" i="102"/>
  <c r="W10" i="102"/>
  <c r="M10" i="102"/>
  <c r="U10" i="102"/>
  <c r="K10" i="102"/>
  <c r="O10" i="102"/>
  <c r="O40" i="101" l="1"/>
  <c r="Q40" i="101"/>
  <c r="S40" i="101"/>
  <c r="M40" i="101"/>
  <c r="R22" i="105"/>
  <c r="R21" i="105"/>
  <c r="S10" i="101"/>
  <c r="W10" i="101"/>
  <c r="O10" i="101"/>
  <c r="U10" i="101"/>
  <c r="Q10" i="101"/>
  <c r="M10" i="101"/>
  <c r="X10" i="102"/>
  <c r="Y10" i="102" s="1"/>
  <c r="X40" i="101" l="1"/>
  <c r="Y40" i="101" s="1"/>
  <c r="Z40" i="101" s="1"/>
  <c r="AE40" i="101"/>
  <c r="AD40" i="101"/>
  <c r="X10" i="101"/>
  <c r="Y10" i="101" s="1"/>
  <c r="Z10" i="101" s="1"/>
  <c r="AA10" i="102"/>
  <c r="AC10" i="102"/>
  <c r="AE10" i="102"/>
  <c r="AG10" i="102"/>
  <c r="Z10" i="102"/>
  <c r="AB10" i="102"/>
  <c r="AD10" i="102"/>
  <c r="AF10" i="102"/>
  <c r="AB40" i="101" l="1"/>
  <c r="AA40" i="101"/>
  <c r="AG40" i="101"/>
  <c r="AC40" i="101"/>
  <c r="AF40" i="101"/>
  <c r="AD10" i="101"/>
  <c r="AE10" i="101"/>
  <c r="AF10" i="101"/>
  <c r="AB10" i="101"/>
  <c r="AG10" i="101"/>
  <c r="AA10" i="101"/>
  <c r="AC10" i="101"/>
  <c r="C9" i="101"/>
  <c r="E11" i="101"/>
  <c r="E12" i="101"/>
  <c r="D11" i="101"/>
  <c r="D12" i="101"/>
  <c r="I12" i="101" s="1"/>
  <c r="D13" i="101"/>
  <c r="I13" i="101" s="1"/>
  <c r="D14" i="101"/>
  <c r="I14" i="101" s="1"/>
  <c r="D15" i="101"/>
  <c r="D16" i="101"/>
  <c r="I16" i="101" s="1"/>
  <c r="D17" i="101"/>
  <c r="I17" i="101" s="1"/>
  <c r="D18" i="101"/>
  <c r="I18" i="101" s="1"/>
  <c r="D19" i="101"/>
  <c r="D20" i="101"/>
  <c r="I20" i="101" s="1"/>
  <c r="D21" i="101"/>
  <c r="I21" i="101" s="1"/>
  <c r="D22" i="101"/>
  <c r="I22" i="101" s="1"/>
  <c r="D23" i="101"/>
  <c r="D24" i="101"/>
  <c r="I24" i="101" s="1"/>
  <c r="D25" i="101"/>
  <c r="I25" i="101" s="1"/>
  <c r="D26" i="101"/>
  <c r="I26" i="101" s="1"/>
  <c r="D27" i="101"/>
  <c r="D28" i="101"/>
  <c r="I28" i="101" s="1"/>
  <c r="D29" i="101"/>
  <c r="I29" i="101" s="1"/>
  <c r="D30" i="101"/>
  <c r="I30" i="101" s="1"/>
  <c r="D31" i="101"/>
  <c r="D32" i="101"/>
  <c r="I32" i="101" s="1"/>
  <c r="D33" i="101"/>
  <c r="I33" i="101" s="1"/>
  <c r="D34" i="101"/>
  <c r="I34" i="101" s="1"/>
  <c r="D35" i="101"/>
  <c r="D36" i="101"/>
  <c r="I36" i="101" s="1"/>
  <c r="D37" i="101"/>
  <c r="I37" i="101" s="1"/>
  <c r="D38" i="101"/>
  <c r="I38" i="101" s="1"/>
  <c r="D39" i="101"/>
  <c r="D41" i="101"/>
  <c r="I41" i="101" s="1"/>
  <c r="D42" i="101"/>
  <c r="I42" i="101" s="1"/>
  <c r="D43" i="101"/>
  <c r="I43" i="101" s="1"/>
  <c r="D44" i="101"/>
  <c r="I44" i="101" s="1"/>
  <c r="D45" i="101"/>
  <c r="D46" i="101"/>
  <c r="I46" i="101" s="1"/>
  <c r="D47" i="101"/>
  <c r="I47" i="101" s="1"/>
  <c r="D48" i="101"/>
  <c r="I48" i="101" s="1"/>
  <c r="D49" i="101"/>
  <c r="D50" i="101"/>
  <c r="I50" i="101" s="1"/>
  <c r="D51" i="101"/>
  <c r="I51" i="101" s="1"/>
  <c r="D52" i="101"/>
  <c r="I52" i="101" s="1"/>
  <c r="D53" i="101"/>
  <c r="D54" i="101"/>
  <c r="I54" i="101" s="1"/>
  <c r="D55" i="101"/>
  <c r="I55" i="101" s="1"/>
  <c r="D56" i="101"/>
  <c r="I56" i="101" s="1"/>
  <c r="D57" i="101"/>
  <c r="D58" i="101"/>
  <c r="I58" i="101" s="1"/>
  <c r="D59" i="101"/>
  <c r="I59" i="101" s="1"/>
  <c r="D60" i="101"/>
  <c r="I60" i="101" s="1"/>
  <c r="D61" i="101"/>
  <c r="D62" i="101"/>
  <c r="I62" i="101" s="1"/>
  <c r="D63" i="101"/>
  <c r="I63" i="101" s="1"/>
  <c r="D64" i="101"/>
  <c r="I64" i="101" s="1"/>
  <c r="D65" i="101"/>
  <c r="I65" i="101" s="1"/>
  <c r="D66" i="101"/>
  <c r="D67" i="101"/>
  <c r="I67" i="101" s="1"/>
  <c r="D68" i="101"/>
  <c r="I68" i="101" s="1"/>
  <c r="D69" i="101"/>
  <c r="I69" i="101" s="1"/>
  <c r="D70" i="101"/>
  <c r="D71" i="101"/>
  <c r="I71" i="101" s="1"/>
  <c r="D72" i="101"/>
  <c r="I72" i="101" s="1"/>
  <c r="D73" i="101"/>
  <c r="I73" i="101" s="1"/>
  <c r="D74" i="101"/>
  <c r="D75" i="101"/>
  <c r="I75" i="101" s="1"/>
  <c r="D76" i="101"/>
  <c r="I76" i="101" s="1"/>
  <c r="D77" i="101"/>
  <c r="I77" i="101" s="1"/>
  <c r="D78" i="101"/>
  <c r="D79" i="101"/>
  <c r="I79" i="101" s="1"/>
  <c r="D80" i="101"/>
  <c r="I80" i="101" s="1"/>
  <c r="D81" i="101"/>
  <c r="I81" i="101" s="1"/>
  <c r="D82" i="101"/>
  <c r="D83" i="101"/>
  <c r="I83" i="101" s="1"/>
  <c r="D84" i="101"/>
  <c r="I84" i="101" s="1"/>
  <c r="D85" i="101"/>
  <c r="I85" i="101" s="1"/>
  <c r="D86" i="101"/>
  <c r="D87" i="101"/>
  <c r="I87" i="101" s="1"/>
  <c r="D88" i="101"/>
  <c r="I88" i="101" s="1"/>
  <c r="D89" i="101"/>
  <c r="I89" i="101" s="1"/>
  <c r="D90" i="101"/>
  <c r="D91" i="101"/>
  <c r="I91" i="101" s="1"/>
  <c r="D92" i="101"/>
  <c r="I92" i="101" s="1"/>
  <c r="D93" i="101"/>
  <c r="I93" i="101" s="1"/>
  <c r="D94" i="101"/>
  <c r="D95" i="101"/>
  <c r="I95" i="101" s="1"/>
  <c r="D96" i="101"/>
  <c r="I96" i="101" s="1"/>
  <c r="D97" i="101"/>
  <c r="I97" i="101" s="1"/>
  <c r="D98" i="101"/>
  <c r="D99" i="101"/>
  <c r="I99" i="101" s="1"/>
  <c r="D100" i="101"/>
  <c r="I100" i="101" s="1"/>
  <c r="D101" i="101"/>
  <c r="I101" i="101" s="1"/>
  <c r="D102" i="101"/>
  <c r="D103" i="101"/>
  <c r="I103" i="101" s="1"/>
  <c r="D104" i="101"/>
  <c r="I104" i="101" s="1"/>
  <c r="D105" i="101"/>
  <c r="I105" i="101" s="1"/>
  <c r="D106" i="101"/>
  <c r="D107" i="101"/>
  <c r="I107" i="101" s="1"/>
  <c r="D108" i="101"/>
  <c r="I108" i="101" s="1"/>
  <c r="D109" i="101"/>
  <c r="I109" i="101" s="1"/>
  <c r="D110" i="101"/>
  <c r="D111" i="101"/>
  <c r="I111" i="101" s="1"/>
  <c r="D112" i="101"/>
  <c r="I112" i="101" s="1"/>
  <c r="D113" i="101"/>
  <c r="I113" i="101" s="1"/>
  <c r="D114" i="101"/>
  <c r="D115" i="101"/>
  <c r="I115" i="101" s="1"/>
  <c r="D116" i="101"/>
  <c r="I116" i="101" s="1"/>
  <c r="D117" i="101"/>
  <c r="I117" i="101" s="1"/>
  <c r="D118" i="101"/>
  <c r="D119" i="101"/>
  <c r="I119" i="101" s="1"/>
  <c r="D120" i="101"/>
  <c r="I120" i="101" s="1"/>
  <c r="D121" i="101"/>
  <c r="I121" i="101" s="1"/>
  <c r="D122" i="101"/>
  <c r="D123" i="101"/>
  <c r="I123" i="101" s="1"/>
  <c r="D124" i="101"/>
  <c r="I124" i="101" s="1"/>
  <c r="D125" i="101"/>
  <c r="I125" i="101" s="1"/>
  <c r="D126" i="101"/>
  <c r="D127" i="101"/>
  <c r="I127" i="101" s="1"/>
  <c r="D128" i="101"/>
  <c r="I128" i="101" s="1"/>
  <c r="D129" i="101"/>
  <c r="I129" i="101" s="1"/>
  <c r="D130" i="101"/>
  <c r="D131" i="101"/>
  <c r="I131" i="101" s="1"/>
  <c r="D132" i="101"/>
  <c r="I132" i="101" s="1"/>
  <c r="D133" i="101"/>
  <c r="I133" i="101" s="1"/>
  <c r="D134" i="101"/>
  <c r="D135" i="101"/>
  <c r="I135" i="101" s="1"/>
  <c r="D136" i="101"/>
  <c r="I136" i="101" s="1"/>
  <c r="D137" i="101"/>
  <c r="I137" i="101" s="1"/>
  <c r="D138" i="101"/>
  <c r="D139" i="101"/>
  <c r="I139" i="101" s="1"/>
  <c r="D140" i="101"/>
  <c r="I140" i="101" s="1"/>
  <c r="D141" i="101"/>
  <c r="I141" i="101" s="1"/>
  <c r="D142" i="101"/>
  <c r="D143" i="101"/>
  <c r="I143" i="101" s="1"/>
  <c r="D144" i="101"/>
  <c r="I144" i="101" s="1"/>
  <c r="D145" i="101"/>
  <c r="I145" i="101" s="1"/>
  <c r="D146" i="101"/>
  <c r="D147" i="101"/>
  <c r="I147" i="101" s="1"/>
  <c r="D148" i="101"/>
  <c r="I148" i="101" s="1"/>
  <c r="D149" i="101"/>
  <c r="I149" i="101" s="1"/>
  <c r="D150" i="101"/>
  <c r="D151" i="101"/>
  <c r="I151" i="101" s="1"/>
  <c r="D152" i="101"/>
  <c r="I152" i="101" s="1"/>
  <c r="D153" i="101"/>
  <c r="I153" i="101" s="1"/>
  <c r="D154" i="101"/>
  <c r="D155" i="101"/>
  <c r="I155" i="101" s="1"/>
  <c r="D156" i="101"/>
  <c r="I156" i="101" s="1"/>
  <c r="D157" i="101"/>
  <c r="I157" i="101" s="1"/>
  <c r="D158" i="101"/>
  <c r="D159" i="101"/>
  <c r="I159" i="101" s="1"/>
  <c r="D160" i="101"/>
  <c r="I160" i="101" s="1"/>
  <c r="D161" i="101"/>
  <c r="I161" i="101" s="1"/>
  <c r="D162" i="101"/>
  <c r="D163" i="101"/>
  <c r="I163" i="101" s="1"/>
  <c r="D164" i="101"/>
  <c r="I164" i="101" s="1"/>
  <c r="D165" i="101"/>
  <c r="I165" i="101" s="1"/>
  <c r="D166" i="101"/>
  <c r="D167" i="101"/>
  <c r="I167" i="101" s="1"/>
  <c r="D168" i="101"/>
  <c r="I168" i="101" s="1"/>
  <c r="D169" i="101"/>
  <c r="I169" i="101" s="1"/>
  <c r="D170" i="101"/>
  <c r="D171" i="101"/>
  <c r="I171" i="101" s="1"/>
  <c r="D172" i="101"/>
  <c r="I172" i="101" s="1"/>
  <c r="D173" i="101"/>
  <c r="I173" i="101" s="1"/>
  <c r="D174" i="101"/>
  <c r="D175" i="101"/>
  <c r="D176" i="101"/>
  <c r="D177" i="101"/>
  <c r="D178" i="101"/>
  <c r="D179" i="101"/>
  <c r="D180" i="101"/>
  <c r="D181" i="101"/>
  <c r="D182" i="101"/>
  <c r="D183" i="101"/>
  <c r="D184" i="101"/>
  <c r="D185" i="101"/>
  <c r="D186" i="101"/>
  <c r="D187" i="101"/>
  <c r="D188" i="101"/>
  <c r="D189" i="101"/>
  <c r="D190" i="101"/>
  <c r="D191" i="101"/>
  <c r="D192" i="101"/>
  <c r="D193" i="101"/>
  <c r="D194" i="101"/>
  <c r="D195" i="101"/>
  <c r="D196" i="101"/>
  <c r="D197" i="101"/>
  <c r="D198" i="101"/>
  <c r="D199" i="101"/>
  <c r="D200" i="101"/>
  <c r="D201" i="101"/>
  <c r="D202" i="101"/>
  <c r="D203" i="101"/>
  <c r="D204" i="101"/>
  <c r="D205" i="101"/>
  <c r="D206" i="101"/>
  <c r="D207" i="101"/>
  <c r="D208" i="101"/>
  <c r="D209" i="101"/>
  <c r="D210" i="101"/>
  <c r="D211" i="101"/>
  <c r="D212" i="101"/>
  <c r="D213" i="101"/>
  <c r="D214" i="101"/>
  <c r="D215" i="101"/>
  <c r="I215" i="101" s="1"/>
  <c r="D216" i="101"/>
  <c r="I216" i="101" s="1"/>
  <c r="D217" i="101"/>
  <c r="I217" i="101" s="1"/>
  <c r="D218" i="101"/>
  <c r="D219" i="101"/>
  <c r="I219" i="101" s="1"/>
  <c r="D220" i="101"/>
  <c r="I220" i="101" s="1"/>
  <c r="D221" i="101"/>
  <c r="I221" i="101" s="1"/>
  <c r="D222" i="101"/>
  <c r="D223" i="101"/>
  <c r="I223" i="101" s="1"/>
  <c r="D224" i="101"/>
  <c r="I224" i="101" s="1"/>
  <c r="D225" i="101"/>
  <c r="I225" i="101" s="1"/>
  <c r="D226" i="101"/>
  <c r="D227" i="101"/>
  <c r="I227" i="101" s="1"/>
  <c r="D228" i="101"/>
  <c r="I228" i="101" s="1"/>
  <c r="D229" i="101"/>
  <c r="I229" i="101" s="1"/>
  <c r="D230" i="101"/>
  <c r="D231" i="101"/>
  <c r="I231" i="101" s="1"/>
  <c r="D232" i="101"/>
  <c r="I232" i="101" s="1"/>
  <c r="D233" i="101"/>
  <c r="I233" i="101" s="1"/>
  <c r="D234" i="101"/>
  <c r="D235" i="101"/>
  <c r="I235" i="101" s="1"/>
  <c r="D236" i="101"/>
  <c r="I236" i="101" s="1"/>
  <c r="D237" i="101"/>
  <c r="I237" i="101" s="1"/>
  <c r="D238" i="101"/>
  <c r="D239" i="101"/>
  <c r="I239" i="101" s="1"/>
  <c r="D240" i="101"/>
  <c r="I240" i="101" s="1"/>
  <c r="D241" i="101"/>
  <c r="I241" i="101" s="1"/>
  <c r="D242" i="101"/>
  <c r="D243" i="101"/>
  <c r="I243" i="101" s="1"/>
  <c r="D244" i="101"/>
  <c r="I244" i="101" s="1"/>
  <c r="D245" i="101"/>
  <c r="I245" i="101" s="1"/>
  <c r="D246" i="101"/>
  <c r="D247" i="101"/>
  <c r="I247" i="101" s="1"/>
  <c r="D248" i="101"/>
  <c r="I248" i="101" s="1"/>
  <c r="D249" i="101"/>
  <c r="I249" i="101" s="1"/>
  <c r="D250" i="101"/>
  <c r="D251" i="101"/>
  <c r="I251" i="101" s="1"/>
  <c r="D252" i="101"/>
  <c r="I252" i="101" s="1"/>
  <c r="D253" i="101"/>
  <c r="I253" i="101" s="1"/>
  <c r="D254" i="101"/>
  <c r="D255" i="101"/>
  <c r="I255" i="101" s="1"/>
  <c r="D256" i="101"/>
  <c r="I256" i="101" s="1"/>
  <c r="D257" i="101"/>
  <c r="I257" i="101" s="1"/>
  <c r="D258" i="101"/>
  <c r="D259" i="101"/>
  <c r="I259" i="101" s="1"/>
  <c r="D260" i="101"/>
  <c r="I260" i="101" s="1"/>
  <c r="D261" i="101"/>
  <c r="I261" i="101" s="1"/>
  <c r="D262" i="101"/>
  <c r="D263" i="101"/>
  <c r="I263" i="101" s="1"/>
  <c r="D264" i="101"/>
  <c r="I264" i="101" s="1"/>
  <c r="D265" i="101"/>
  <c r="I265" i="101" s="1"/>
  <c r="D266" i="101"/>
  <c r="D267" i="101"/>
  <c r="I267" i="101" s="1"/>
  <c r="D268" i="101"/>
  <c r="I268" i="101" s="1"/>
  <c r="D269" i="101"/>
  <c r="I269" i="101" s="1"/>
  <c r="D270" i="101"/>
  <c r="D271" i="101"/>
  <c r="I271" i="101" s="1"/>
  <c r="D272" i="101"/>
  <c r="I272" i="101" s="1"/>
  <c r="D273" i="101"/>
  <c r="I273" i="101" s="1"/>
  <c r="D274" i="101"/>
  <c r="D275" i="101"/>
  <c r="I275" i="101" s="1"/>
  <c r="D276" i="101"/>
  <c r="I276" i="101" s="1"/>
  <c r="D277" i="101"/>
  <c r="I277" i="101" s="1"/>
  <c r="D278" i="101"/>
  <c r="D279" i="101"/>
  <c r="I279" i="101" s="1"/>
  <c r="D9" i="101"/>
  <c r="I9" i="101" s="1"/>
  <c r="C11" i="101"/>
  <c r="C12" i="101"/>
  <c r="C13" i="101"/>
  <c r="C14" i="101"/>
  <c r="C15" i="101"/>
  <c r="C16" i="101"/>
  <c r="C17" i="101"/>
  <c r="C18" i="101"/>
  <c r="C19" i="101"/>
  <c r="C20" i="101"/>
  <c r="C21" i="101"/>
  <c r="C22" i="101"/>
  <c r="C23" i="101"/>
  <c r="C24" i="101"/>
  <c r="C25" i="101"/>
  <c r="C26" i="101"/>
  <c r="C27" i="101"/>
  <c r="C28" i="101"/>
  <c r="C29" i="101"/>
  <c r="C30" i="101"/>
  <c r="C31" i="101"/>
  <c r="C32" i="101"/>
  <c r="C33" i="101"/>
  <c r="C34" i="101"/>
  <c r="C35" i="101"/>
  <c r="C36" i="101"/>
  <c r="C37" i="101"/>
  <c r="C38" i="101"/>
  <c r="C39" i="101"/>
  <c r="C41" i="101"/>
  <c r="C42" i="101"/>
  <c r="C43" i="101"/>
  <c r="C44" i="101"/>
  <c r="C45" i="101"/>
  <c r="C46" i="101"/>
  <c r="C47" i="101"/>
  <c r="C48" i="101"/>
  <c r="C49" i="101"/>
  <c r="C50" i="101"/>
  <c r="C51" i="101"/>
  <c r="C52" i="101"/>
  <c r="C53" i="101"/>
  <c r="C54" i="101"/>
  <c r="C55" i="101"/>
  <c r="C56" i="101"/>
  <c r="C57" i="101"/>
  <c r="C58" i="101"/>
  <c r="C59" i="101"/>
  <c r="C60" i="101"/>
  <c r="C61" i="101"/>
  <c r="C62" i="101"/>
  <c r="C63" i="101"/>
  <c r="C64" i="101"/>
  <c r="C65" i="101"/>
  <c r="C66" i="101"/>
  <c r="C67" i="101"/>
  <c r="C68" i="101"/>
  <c r="C69" i="101"/>
  <c r="C70" i="101"/>
  <c r="C71" i="101"/>
  <c r="C72" i="101"/>
  <c r="C73" i="101"/>
  <c r="C74" i="101"/>
  <c r="C75" i="101"/>
  <c r="C76" i="101"/>
  <c r="C77" i="101"/>
  <c r="C78" i="101"/>
  <c r="C79" i="101"/>
  <c r="C80" i="101"/>
  <c r="C81" i="101"/>
  <c r="C82" i="101"/>
  <c r="C83" i="101"/>
  <c r="C84" i="101"/>
  <c r="C85" i="101"/>
  <c r="C86" i="101"/>
  <c r="C87" i="101"/>
  <c r="C88" i="101"/>
  <c r="C89" i="101"/>
  <c r="C90" i="101"/>
  <c r="C91" i="101"/>
  <c r="C92" i="101"/>
  <c r="C93" i="101"/>
  <c r="C94" i="101"/>
  <c r="C95" i="101"/>
  <c r="C96" i="101"/>
  <c r="C97" i="101"/>
  <c r="C98" i="101"/>
  <c r="C99" i="101"/>
  <c r="C100" i="101"/>
  <c r="C101" i="101"/>
  <c r="C102" i="101"/>
  <c r="C103" i="101"/>
  <c r="C104" i="101"/>
  <c r="C105" i="101"/>
  <c r="C106" i="101"/>
  <c r="C107" i="101"/>
  <c r="C108" i="101"/>
  <c r="C109" i="101"/>
  <c r="C110" i="101"/>
  <c r="C111" i="101"/>
  <c r="C112" i="101"/>
  <c r="C113" i="101"/>
  <c r="C114" i="101"/>
  <c r="C115" i="101"/>
  <c r="C116" i="101"/>
  <c r="C117" i="101"/>
  <c r="C118" i="101"/>
  <c r="C119" i="101"/>
  <c r="C120" i="101"/>
  <c r="C121" i="101"/>
  <c r="C122" i="101"/>
  <c r="C123" i="101"/>
  <c r="C124" i="101"/>
  <c r="C125" i="101"/>
  <c r="C126" i="101"/>
  <c r="C127" i="101"/>
  <c r="C128" i="101"/>
  <c r="C129" i="101"/>
  <c r="C130" i="101"/>
  <c r="C131" i="101"/>
  <c r="C132" i="101"/>
  <c r="C133" i="101"/>
  <c r="C134" i="101"/>
  <c r="C135" i="101"/>
  <c r="C136" i="101"/>
  <c r="C137" i="101"/>
  <c r="C138" i="101"/>
  <c r="C139" i="101"/>
  <c r="C140" i="101"/>
  <c r="C141" i="101"/>
  <c r="C142" i="101"/>
  <c r="C143" i="101"/>
  <c r="C144" i="101"/>
  <c r="C145" i="101"/>
  <c r="C146" i="101"/>
  <c r="C147" i="101"/>
  <c r="C148" i="101"/>
  <c r="C149" i="101"/>
  <c r="C150" i="101"/>
  <c r="C151" i="101"/>
  <c r="C152" i="101"/>
  <c r="C153" i="101"/>
  <c r="C154" i="101"/>
  <c r="C155" i="101"/>
  <c r="C156" i="101"/>
  <c r="C157" i="101"/>
  <c r="C158" i="101"/>
  <c r="C159" i="101"/>
  <c r="C160" i="101"/>
  <c r="C161" i="101"/>
  <c r="C162" i="101"/>
  <c r="C163" i="101"/>
  <c r="C164" i="101"/>
  <c r="C165" i="101"/>
  <c r="C166" i="101"/>
  <c r="C167" i="101"/>
  <c r="C168" i="101"/>
  <c r="C169" i="101"/>
  <c r="C170" i="101"/>
  <c r="C171" i="101"/>
  <c r="C172" i="101"/>
  <c r="C173" i="101"/>
  <c r="C174" i="101"/>
  <c r="C175" i="101"/>
  <c r="C176" i="101"/>
  <c r="C177" i="101"/>
  <c r="C178" i="101"/>
  <c r="C179" i="101"/>
  <c r="C180" i="101"/>
  <c r="C181" i="101"/>
  <c r="C182" i="101"/>
  <c r="C183" i="101"/>
  <c r="C184" i="101"/>
  <c r="C185" i="101"/>
  <c r="C186" i="101"/>
  <c r="C187" i="101"/>
  <c r="C188" i="101"/>
  <c r="C189" i="101"/>
  <c r="C190" i="101"/>
  <c r="C191" i="101"/>
  <c r="C192" i="101"/>
  <c r="C193" i="101"/>
  <c r="C194" i="101"/>
  <c r="C195" i="101"/>
  <c r="C196" i="101"/>
  <c r="C197" i="101"/>
  <c r="C198" i="101"/>
  <c r="C199" i="101"/>
  <c r="C200" i="101"/>
  <c r="C201" i="101"/>
  <c r="C202" i="101"/>
  <c r="C203" i="101"/>
  <c r="C204" i="101"/>
  <c r="C205" i="101"/>
  <c r="C206" i="101"/>
  <c r="C207" i="101"/>
  <c r="C208" i="101"/>
  <c r="C209" i="101"/>
  <c r="C210" i="101"/>
  <c r="C211" i="101"/>
  <c r="C212" i="101"/>
  <c r="C213" i="101"/>
  <c r="C214" i="101"/>
  <c r="C215" i="101"/>
  <c r="C216" i="101"/>
  <c r="C217" i="101"/>
  <c r="C218" i="101"/>
  <c r="C219" i="101"/>
  <c r="C220" i="101"/>
  <c r="C221" i="101"/>
  <c r="C222" i="101"/>
  <c r="C223" i="101"/>
  <c r="C224" i="101"/>
  <c r="C225" i="101"/>
  <c r="C226" i="101"/>
  <c r="C227" i="101"/>
  <c r="C228" i="101"/>
  <c r="C229" i="101"/>
  <c r="C230" i="101"/>
  <c r="C231" i="101"/>
  <c r="C232" i="101"/>
  <c r="C233" i="101"/>
  <c r="C234" i="101"/>
  <c r="C235" i="101"/>
  <c r="C236" i="101"/>
  <c r="C237" i="101"/>
  <c r="C238" i="101"/>
  <c r="C239" i="101"/>
  <c r="C240" i="101"/>
  <c r="C241" i="101"/>
  <c r="C242" i="101"/>
  <c r="C243" i="101"/>
  <c r="C244" i="101"/>
  <c r="C245" i="101"/>
  <c r="C246" i="101"/>
  <c r="C247" i="101"/>
  <c r="C248" i="101"/>
  <c r="C249" i="101"/>
  <c r="C250" i="101"/>
  <c r="C251" i="101"/>
  <c r="C252" i="101"/>
  <c r="C253" i="101"/>
  <c r="C254" i="101"/>
  <c r="C255" i="101"/>
  <c r="C256" i="101"/>
  <c r="C257" i="101"/>
  <c r="C258" i="101"/>
  <c r="C259" i="101"/>
  <c r="C260" i="101"/>
  <c r="C261" i="101"/>
  <c r="C262" i="101"/>
  <c r="C263" i="101"/>
  <c r="C264" i="101"/>
  <c r="C265" i="101"/>
  <c r="C266" i="101"/>
  <c r="C267" i="101"/>
  <c r="C268" i="101"/>
  <c r="C269" i="101"/>
  <c r="C270" i="101"/>
  <c r="C271" i="101"/>
  <c r="C272" i="101"/>
  <c r="C273" i="101"/>
  <c r="C274" i="101"/>
  <c r="C275" i="101"/>
  <c r="C276" i="101"/>
  <c r="C277" i="101"/>
  <c r="C278" i="101"/>
  <c r="C279" i="101"/>
  <c r="B11" i="101"/>
  <c r="B12" i="101"/>
  <c r="B13" i="101"/>
  <c r="B14" i="101"/>
  <c r="B15" i="101"/>
  <c r="B16" i="101"/>
  <c r="B17" i="101"/>
  <c r="B18" i="101"/>
  <c r="B19" i="101"/>
  <c r="B20" i="101"/>
  <c r="B21" i="101"/>
  <c r="B22" i="101"/>
  <c r="B23" i="101"/>
  <c r="B24" i="101"/>
  <c r="B25" i="101"/>
  <c r="B26" i="101"/>
  <c r="B27" i="101"/>
  <c r="B28" i="101"/>
  <c r="B29" i="101"/>
  <c r="B30" i="101"/>
  <c r="B31" i="101"/>
  <c r="B32" i="101"/>
  <c r="B33" i="101"/>
  <c r="B34" i="101"/>
  <c r="B35" i="101"/>
  <c r="B36" i="101"/>
  <c r="B37" i="101"/>
  <c r="B38" i="101"/>
  <c r="B39" i="101"/>
  <c r="B41" i="101"/>
  <c r="B42" i="101"/>
  <c r="B43" i="101"/>
  <c r="B44" i="101"/>
  <c r="B53" i="101"/>
  <c r="B54" i="101"/>
  <c r="B55" i="101"/>
  <c r="B56" i="101"/>
  <c r="B57" i="101"/>
  <c r="B58" i="101"/>
  <c r="B59" i="101"/>
  <c r="B60" i="101"/>
  <c r="B61" i="101"/>
  <c r="B62" i="101"/>
  <c r="B63" i="101"/>
  <c r="B64" i="101"/>
  <c r="B65" i="101"/>
  <c r="B66" i="101"/>
  <c r="B67" i="101"/>
  <c r="B68" i="101"/>
  <c r="B69" i="101"/>
  <c r="B70" i="101"/>
  <c r="B71" i="101"/>
  <c r="B72" i="101"/>
  <c r="B73" i="101"/>
  <c r="B74" i="101"/>
  <c r="B75" i="101"/>
  <c r="B76" i="101"/>
  <c r="B77" i="101"/>
  <c r="B78" i="101"/>
  <c r="B79" i="101"/>
  <c r="B80" i="101"/>
  <c r="B81" i="101"/>
  <c r="B82" i="101"/>
  <c r="B83" i="101"/>
  <c r="B84" i="101"/>
  <c r="B85" i="101"/>
  <c r="B86" i="101"/>
  <c r="B87" i="101"/>
  <c r="B88" i="101"/>
  <c r="B89" i="101"/>
  <c r="B90" i="101"/>
  <c r="B91" i="101"/>
  <c r="B92" i="101"/>
  <c r="B93" i="101"/>
  <c r="B94" i="101"/>
  <c r="B95" i="101"/>
  <c r="B96" i="101"/>
  <c r="B97" i="101"/>
  <c r="B98" i="101"/>
  <c r="B99" i="101"/>
  <c r="B100" i="101"/>
  <c r="B101" i="101"/>
  <c r="B102" i="101"/>
  <c r="B103" i="101"/>
  <c r="B104" i="101"/>
  <c r="B105" i="101"/>
  <c r="B106" i="101"/>
  <c r="B107" i="101"/>
  <c r="B108" i="101"/>
  <c r="B109" i="101"/>
  <c r="B110" i="101"/>
  <c r="B111" i="101"/>
  <c r="B112" i="101"/>
  <c r="B113" i="101"/>
  <c r="B114" i="101"/>
  <c r="B115" i="101"/>
  <c r="B116" i="101"/>
  <c r="B117" i="101"/>
  <c r="B118" i="101"/>
  <c r="B119" i="101"/>
  <c r="B120" i="101"/>
  <c r="B121" i="101"/>
  <c r="B122" i="101"/>
  <c r="B123" i="101"/>
  <c r="B124" i="101"/>
  <c r="B125" i="101"/>
  <c r="B126" i="101"/>
  <c r="B127" i="101"/>
  <c r="B128" i="101"/>
  <c r="B129" i="101"/>
  <c r="B130" i="101"/>
  <c r="B131" i="101"/>
  <c r="B132" i="101"/>
  <c r="B133" i="101"/>
  <c r="B134" i="101"/>
  <c r="B135" i="101"/>
  <c r="B136" i="101"/>
  <c r="B137" i="101"/>
  <c r="B138" i="101"/>
  <c r="B139" i="101"/>
  <c r="B140" i="101"/>
  <c r="B141" i="101"/>
  <c r="B142" i="101"/>
  <c r="B143" i="101"/>
  <c r="B144" i="101"/>
  <c r="B145" i="101"/>
  <c r="B146" i="101"/>
  <c r="B147" i="101"/>
  <c r="B148" i="101"/>
  <c r="B149" i="101"/>
  <c r="B150" i="101"/>
  <c r="B151" i="101"/>
  <c r="B152" i="101"/>
  <c r="B153" i="101"/>
  <c r="B154" i="101"/>
  <c r="B155" i="101"/>
  <c r="B156" i="101"/>
  <c r="B157" i="101"/>
  <c r="B158" i="101"/>
  <c r="B159" i="101"/>
  <c r="B160" i="101"/>
  <c r="B161" i="101"/>
  <c r="B162" i="101"/>
  <c r="B163" i="101"/>
  <c r="B164" i="101"/>
  <c r="B165" i="101"/>
  <c r="B166" i="101"/>
  <c r="B167" i="101"/>
  <c r="B168" i="101"/>
  <c r="B169" i="101"/>
  <c r="B170" i="101"/>
  <c r="B171" i="101"/>
  <c r="B172" i="101"/>
  <c r="B173" i="101"/>
  <c r="B174" i="101"/>
  <c r="B175" i="101"/>
  <c r="B176" i="101"/>
  <c r="B177" i="101"/>
  <c r="B178" i="101"/>
  <c r="B179" i="101"/>
  <c r="B180" i="101"/>
  <c r="B181" i="101"/>
  <c r="B182" i="101"/>
  <c r="B183" i="101"/>
  <c r="B184" i="101"/>
  <c r="B185" i="101"/>
  <c r="B186" i="101"/>
  <c r="B187" i="101"/>
  <c r="B188" i="101"/>
  <c r="B189" i="101"/>
  <c r="B190" i="101"/>
  <c r="B191" i="101"/>
  <c r="B192" i="101"/>
  <c r="B193" i="101"/>
  <c r="B194" i="101"/>
  <c r="B195" i="101"/>
  <c r="B196" i="101"/>
  <c r="B197" i="101"/>
  <c r="B198" i="101"/>
  <c r="B199" i="101"/>
  <c r="B200" i="101"/>
  <c r="B201" i="101"/>
  <c r="B202" i="101"/>
  <c r="B203" i="101"/>
  <c r="B204" i="101"/>
  <c r="B205" i="101"/>
  <c r="B206" i="101"/>
  <c r="B207" i="101"/>
  <c r="B208" i="101"/>
  <c r="B209" i="101"/>
  <c r="B210" i="101"/>
  <c r="B211" i="101"/>
  <c r="B212" i="101"/>
  <c r="B213" i="101"/>
  <c r="B214" i="101"/>
  <c r="B215" i="101"/>
  <c r="B216" i="101"/>
  <c r="B217" i="101"/>
  <c r="B218" i="101"/>
  <c r="B219" i="101"/>
  <c r="B220" i="101"/>
  <c r="B221" i="101"/>
  <c r="B222" i="101"/>
  <c r="B223" i="101"/>
  <c r="B224" i="101"/>
  <c r="B225" i="101"/>
  <c r="B226" i="101"/>
  <c r="B227" i="101"/>
  <c r="B228" i="101"/>
  <c r="B229" i="101"/>
  <c r="B230" i="101"/>
  <c r="B231" i="101"/>
  <c r="B232" i="101"/>
  <c r="B233" i="101"/>
  <c r="B234" i="101"/>
  <c r="B235" i="101"/>
  <c r="B236" i="101"/>
  <c r="B237" i="101"/>
  <c r="B238" i="101"/>
  <c r="B239" i="101"/>
  <c r="B240" i="101"/>
  <c r="B241" i="101"/>
  <c r="B242" i="101"/>
  <c r="B243" i="101"/>
  <c r="B244" i="101"/>
  <c r="B245" i="101"/>
  <c r="B246" i="101"/>
  <c r="B247" i="101"/>
  <c r="B248" i="101"/>
  <c r="B249" i="101"/>
  <c r="B250" i="101"/>
  <c r="B251" i="101"/>
  <c r="B252" i="101"/>
  <c r="B253" i="101"/>
  <c r="B254" i="101"/>
  <c r="B255" i="101"/>
  <c r="B256" i="101"/>
  <c r="B257" i="101"/>
  <c r="B258" i="101"/>
  <c r="B259" i="101"/>
  <c r="B260" i="101"/>
  <c r="B261" i="101"/>
  <c r="B262" i="101"/>
  <c r="B263" i="101"/>
  <c r="B264" i="101"/>
  <c r="B265" i="101"/>
  <c r="B266" i="101"/>
  <c r="B267" i="101"/>
  <c r="B268" i="101"/>
  <c r="B269" i="101"/>
  <c r="B270" i="101"/>
  <c r="B271" i="101"/>
  <c r="B272" i="101"/>
  <c r="B273" i="101"/>
  <c r="B274" i="101"/>
  <c r="B275" i="101"/>
  <c r="B276" i="101"/>
  <c r="B277" i="101"/>
  <c r="B278" i="101"/>
  <c r="B279" i="101"/>
  <c r="B9" i="101"/>
  <c r="I278" i="101"/>
  <c r="I274" i="101"/>
  <c r="I270" i="101"/>
  <c r="I266" i="101"/>
  <c r="I262" i="101"/>
  <c r="I258" i="101"/>
  <c r="I254" i="101"/>
  <c r="I250" i="101"/>
  <c r="I246" i="101"/>
  <c r="I242" i="101"/>
  <c r="I238" i="101"/>
  <c r="I234" i="101"/>
  <c r="I230" i="101"/>
  <c r="I226" i="101"/>
  <c r="I222" i="101"/>
  <c r="I218" i="101"/>
  <c r="I214" i="101"/>
  <c r="I213" i="101"/>
  <c r="I212" i="101"/>
  <c r="I211" i="101"/>
  <c r="I210" i="101"/>
  <c r="I209" i="101"/>
  <c r="I208" i="101"/>
  <c r="I207" i="101"/>
  <c r="I206" i="101"/>
  <c r="I205" i="101"/>
  <c r="I204" i="101"/>
  <c r="I203" i="101"/>
  <c r="I202" i="101"/>
  <c r="I201" i="101"/>
  <c r="I200" i="101"/>
  <c r="I199" i="101"/>
  <c r="I198" i="101"/>
  <c r="I197" i="101"/>
  <c r="I196" i="101"/>
  <c r="I195" i="101"/>
  <c r="I194" i="101"/>
  <c r="I193" i="101"/>
  <c r="I192" i="101"/>
  <c r="I191" i="101"/>
  <c r="I190" i="101"/>
  <c r="I189" i="101"/>
  <c r="I188" i="101"/>
  <c r="I187" i="101"/>
  <c r="I186" i="101"/>
  <c r="I185" i="101"/>
  <c r="I184" i="101"/>
  <c r="I183" i="101"/>
  <c r="I182" i="101"/>
  <c r="I181" i="101"/>
  <c r="I180" i="101"/>
  <c r="I179" i="101"/>
  <c r="I178" i="101"/>
  <c r="I177" i="101"/>
  <c r="I176" i="101"/>
  <c r="I175" i="101"/>
  <c r="I174" i="101"/>
  <c r="I170" i="101"/>
  <c r="I166" i="101"/>
  <c r="I162" i="101"/>
  <c r="I158" i="101"/>
  <c r="I154" i="101"/>
  <c r="I150" i="101"/>
  <c r="I146" i="101"/>
  <c r="I142" i="101"/>
  <c r="I138" i="101"/>
  <c r="I134" i="101"/>
  <c r="I130" i="101"/>
  <c r="I126" i="101"/>
  <c r="I122" i="101"/>
  <c r="I118" i="101"/>
  <c r="I114" i="101"/>
  <c r="I110" i="101"/>
  <c r="I106" i="101"/>
  <c r="I102" i="101"/>
  <c r="I98" i="101"/>
  <c r="I94" i="101"/>
  <c r="I90" i="101"/>
  <c r="I86" i="101"/>
  <c r="I82" i="101"/>
  <c r="I78" i="101"/>
  <c r="I74" i="101"/>
  <c r="I70" i="101"/>
  <c r="I66" i="101"/>
  <c r="I61" i="101"/>
  <c r="I57" i="101"/>
  <c r="I53" i="101"/>
  <c r="I49" i="101"/>
  <c r="I45" i="101"/>
  <c r="I39" i="101"/>
  <c r="I35" i="101"/>
  <c r="I31" i="101"/>
  <c r="I27" i="101"/>
  <c r="I23" i="101"/>
  <c r="I19" i="101"/>
  <c r="I15" i="101"/>
  <c r="I11" i="101"/>
  <c r="X279" i="100"/>
  <c r="F12" i="103" s="1"/>
  <c r="W279" i="100"/>
  <c r="F11" i="103" s="1"/>
  <c r="V279" i="100"/>
  <c r="F10" i="103" s="1"/>
  <c r="U279" i="100"/>
  <c r="F9" i="103" s="1"/>
  <c r="T279" i="100"/>
  <c r="F8" i="103" s="1"/>
  <c r="S279" i="100"/>
  <c r="F7" i="103" s="1"/>
  <c r="R279" i="100"/>
  <c r="F6" i="103" s="1"/>
  <c r="Q279" i="100"/>
  <c r="F5" i="103" s="1"/>
  <c r="O279" i="100"/>
  <c r="D12" i="103" s="1"/>
  <c r="N279" i="100"/>
  <c r="D11" i="103" s="1"/>
  <c r="M279" i="100"/>
  <c r="D10" i="103" s="1"/>
  <c r="L279" i="100"/>
  <c r="D9" i="103" s="1"/>
  <c r="K279" i="100"/>
  <c r="D8" i="103" s="1"/>
  <c r="J279" i="100"/>
  <c r="D7" i="103" s="1"/>
  <c r="I279" i="100"/>
  <c r="D6" i="103" s="1"/>
  <c r="H279" i="100"/>
  <c r="D5" i="103" s="1"/>
  <c r="AH278" i="100"/>
  <c r="AG278" i="100"/>
  <c r="AF278" i="100"/>
  <c r="AE278" i="100"/>
  <c r="AD278" i="100"/>
  <c r="AC278" i="100"/>
  <c r="AB278" i="100"/>
  <c r="AA278" i="100"/>
  <c r="Z278" i="100"/>
  <c r="P278" i="100"/>
  <c r="E279" i="102" s="1"/>
  <c r="G278" i="100"/>
  <c r="A278" i="100"/>
  <c r="A279" i="102" s="1"/>
  <c r="AH277" i="100"/>
  <c r="AG277" i="100"/>
  <c r="AF277" i="100"/>
  <c r="AE277" i="100"/>
  <c r="AD277" i="100"/>
  <c r="AC277" i="100"/>
  <c r="AB277" i="100"/>
  <c r="AA277" i="100"/>
  <c r="Z277" i="100"/>
  <c r="P277" i="100"/>
  <c r="E278" i="102" s="1"/>
  <c r="G277" i="100"/>
  <c r="A277" i="100"/>
  <c r="A278" i="102" s="1"/>
  <c r="AH276" i="100"/>
  <c r="AG276" i="100"/>
  <c r="AF276" i="100"/>
  <c r="AE276" i="100"/>
  <c r="AD276" i="100"/>
  <c r="AC276" i="100"/>
  <c r="AB276" i="100"/>
  <c r="AA276" i="100"/>
  <c r="Z276" i="100"/>
  <c r="P276" i="100"/>
  <c r="E277" i="102" s="1"/>
  <c r="G276" i="100"/>
  <c r="A276" i="100"/>
  <c r="A277" i="102" s="1"/>
  <c r="AH275" i="100"/>
  <c r="AG275" i="100"/>
  <c r="AF275" i="100"/>
  <c r="AE275" i="100"/>
  <c r="AD275" i="100"/>
  <c r="AC275" i="100"/>
  <c r="AB275" i="100"/>
  <c r="AA275" i="100"/>
  <c r="Z275" i="100"/>
  <c r="P275" i="100"/>
  <c r="E276" i="102" s="1"/>
  <c r="G275" i="100"/>
  <c r="A275" i="100"/>
  <c r="A276" i="102" s="1"/>
  <c r="AH274" i="100"/>
  <c r="AG274" i="100"/>
  <c r="AF274" i="100"/>
  <c r="AE274" i="100"/>
  <c r="AD274" i="100"/>
  <c r="AC274" i="100"/>
  <c r="AB274" i="100"/>
  <c r="AA274" i="100"/>
  <c r="Z274" i="100"/>
  <c r="P274" i="100"/>
  <c r="E275" i="102" s="1"/>
  <c r="G274" i="100"/>
  <c r="A274" i="100"/>
  <c r="A275" i="102" s="1"/>
  <c r="AH273" i="100"/>
  <c r="AG273" i="100"/>
  <c r="AF273" i="100"/>
  <c r="AE273" i="100"/>
  <c r="AD273" i="100"/>
  <c r="AC273" i="100"/>
  <c r="AB273" i="100"/>
  <c r="AA273" i="100"/>
  <c r="Z273" i="100"/>
  <c r="P273" i="100"/>
  <c r="E274" i="102" s="1"/>
  <c r="G273" i="100"/>
  <c r="A273" i="100"/>
  <c r="A274" i="102" s="1"/>
  <c r="AH272" i="100"/>
  <c r="AG272" i="100"/>
  <c r="AF272" i="100"/>
  <c r="AE272" i="100"/>
  <c r="AD272" i="100"/>
  <c r="AC272" i="100"/>
  <c r="AB272" i="100"/>
  <c r="AA272" i="100"/>
  <c r="Z272" i="100"/>
  <c r="P272" i="100"/>
  <c r="E273" i="102" s="1"/>
  <c r="G272" i="100"/>
  <c r="A272" i="100"/>
  <c r="A273" i="102" s="1"/>
  <c r="AH271" i="100"/>
  <c r="AG271" i="100"/>
  <c r="AF271" i="100"/>
  <c r="AE271" i="100"/>
  <c r="AD271" i="100"/>
  <c r="AC271" i="100"/>
  <c r="AB271" i="100"/>
  <c r="AA271" i="100"/>
  <c r="Z271" i="100"/>
  <c r="P271" i="100"/>
  <c r="E272" i="102" s="1"/>
  <c r="G271" i="100"/>
  <c r="A271" i="100"/>
  <c r="A272" i="102" s="1"/>
  <c r="AH270" i="100"/>
  <c r="AG270" i="100"/>
  <c r="AF270" i="100"/>
  <c r="AE270" i="100"/>
  <c r="AD270" i="100"/>
  <c r="AC270" i="100"/>
  <c r="AB270" i="100"/>
  <c r="AA270" i="100"/>
  <c r="Z270" i="100"/>
  <c r="P270" i="100"/>
  <c r="E271" i="102" s="1"/>
  <c r="G270" i="100"/>
  <c r="A270" i="100"/>
  <c r="A271" i="102" s="1"/>
  <c r="AH269" i="100"/>
  <c r="AG269" i="100"/>
  <c r="AF269" i="100"/>
  <c r="AE269" i="100"/>
  <c r="AD269" i="100"/>
  <c r="AC269" i="100"/>
  <c r="AB269" i="100"/>
  <c r="AA269" i="100"/>
  <c r="Z269" i="100"/>
  <c r="P269" i="100"/>
  <c r="E270" i="102" s="1"/>
  <c r="G269" i="100"/>
  <c r="A269" i="100"/>
  <c r="A270" i="102" s="1"/>
  <c r="AH268" i="100"/>
  <c r="AG268" i="100"/>
  <c r="AF268" i="100"/>
  <c r="AE268" i="100"/>
  <c r="AD268" i="100"/>
  <c r="AC268" i="100"/>
  <c r="AB268" i="100"/>
  <c r="AA268" i="100"/>
  <c r="Z268" i="100"/>
  <c r="P268" i="100"/>
  <c r="E269" i="102" s="1"/>
  <c r="G268" i="100"/>
  <c r="A268" i="100"/>
  <c r="A269" i="102" s="1"/>
  <c r="AH267" i="100"/>
  <c r="AG267" i="100"/>
  <c r="AF267" i="100"/>
  <c r="AE267" i="100"/>
  <c r="AD267" i="100"/>
  <c r="AC267" i="100"/>
  <c r="AB267" i="100"/>
  <c r="AA267" i="100"/>
  <c r="Z267" i="100"/>
  <c r="P267" i="100"/>
  <c r="E268" i="102" s="1"/>
  <c r="G267" i="100"/>
  <c r="A267" i="100"/>
  <c r="A268" i="102" s="1"/>
  <c r="AH266" i="100"/>
  <c r="AG266" i="100"/>
  <c r="AF266" i="100"/>
  <c r="AE266" i="100"/>
  <c r="AD266" i="100"/>
  <c r="AC266" i="100"/>
  <c r="AB266" i="100"/>
  <c r="AA266" i="100"/>
  <c r="Z266" i="100"/>
  <c r="P266" i="100"/>
  <c r="E267" i="102" s="1"/>
  <c r="G266" i="100"/>
  <c r="A266" i="100"/>
  <c r="A267" i="102" s="1"/>
  <c r="AH265" i="100"/>
  <c r="AG265" i="100"/>
  <c r="AF265" i="100"/>
  <c r="AE265" i="100"/>
  <c r="AD265" i="100"/>
  <c r="AC265" i="100"/>
  <c r="AB265" i="100"/>
  <c r="AA265" i="100"/>
  <c r="Z265" i="100"/>
  <c r="P265" i="100"/>
  <c r="E266" i="102" s="1"/>
  <c r="G265" i="100"/>
  <c r="A265" i="100"/>
  <c r="A266" i="102" s="1"/>
  <c r="AH264" i="100"/>
  <c r="AG264" i="100"/>
  <c r="AF264" i="100"/>
  <c r="AE264" i="100"/>
  <c r="AD264" i="100"/>
  <c r="AC264" i="100"/>
  <c r="AB264" i="100"/>
  <c r="AA264" i="100"/>
  <c r="Z264" i="100"/>
  <c r="P264" i="100"/>
  <c r="E265" i="102" s="1"/>
  <c r="G264" i="100"/>
  <c r="A264" i="100"/>
  <c r="A265" i="102" s="1"/>
  <c r="AH263" i="100"/>
  <c r="AG263" i="100"/>
  <c r="AF263" i="100"/>
  <c r="AE263" i="100"/>
  <c r="AD263" i="100"/>
  <c r="AC263" i="100"/>
  <c r="AB263" i="100"/>
  <c r="AA263" i="100"/>
  <c r="Z263" i="100"/>
  <c r="P263" i="100"/>
  <c r="E264" i="102" s="1"/>
  <c r="G263" i="100"/>
  <c r="A263" i="100"/>
  <c r="A264" i="102" s="1"/>
  <c r="AH262" i="100"/>
  <c r="AG262" i="100"/>
  <c r="AF262" i="100"/>
  <c r="AE262" i="100"/>
  <c r="AD262" i="100"/>
  <c r="AC262" i="100"/>
  <c r="AB262" i="100"/>
  <c r="AA262" i="100"/>
  <c r="Z262" i="100"/>
  <c r="P262" i="100"/>
  <c r="E263" i="102" s="1"/>
  <c r="G262" i="100"/>
  <c r="A262" i="100"/>
  <c r="A263" i="102" s="1"/>
  <c r="AH261" i="100"/>
  <c r="AG261" i="100"/>
  <c r="AF261" i="100"/>
  <c r="AE261" i="100"/>
  <c r="AD261" i="100"/>
  <c r="AC261" i="100"/>
  <c r="AB261" i="100"/>
  <c r="AA261" i="100"/>
  <c r="Z261" i="100"/>
  <c r="P261" i="100"/>
  <c r="E262" i="102" s="1"/>
  <c r="G261" i="100"/>
  <c r="A261" i="100"/>
  <c r="A262" i="102" s="1"/>
  <c r="AH260" i="100"/>
  <c r="AG260" i="100"/>
  <c r="AF260" i="100"/>
  <c r="AE260" i="100"/>
  <c r="AD260" i="100"/>
  <c r="AC260" i="100"/>
  <c r="AB260" i="100"/>
  <c r="AA260" i="100"/>
  <c r="Z260" i="100"/>
  <c r="P260" i="100"/>
  <c r="E261" i="102" s="1"/>
  <c r="G260" i="100"/>
  <c r="A260" i="100"/>
  <c r="A261" i="102" s="1"/>
  <c r="AH259" i="100"/>
  <c r="AG259" i="100"/>
  <c r="AF259" i="100"/>
  <c r="AE259" i="100"/>
  <c r="AD259" i="100"/>
  <c r="AC259" i="100"/>
  <c r="AB259" i="100"/>
  <c r="AA259" i="100"/>
  <c r="Z259" i="100"/>
  <c r="P259" i="100"/>
  <c r="E260" i="102" s="1"/>
  <c r="G259" i="100"/>
  <c r="A259" i="100"/>
  <c r="A260" i="102" s="1"/>
  <c r="AH258" i="100"/>
  <c r="AG258" i="100"/>
  <c r="AF258" i="100"/>
  <c r="AE258" i="100"/>
  <c r="AD258" i="100"/>
  <c r="AC258" i="100"/>
  <c r="AB258" i="100"/>
  <c r="AA258" i="100"/>
  <c r="Z258" i="100"/>
  <c r="P258" i="100"/>
  <c r="E259" i="102" s="1"/>
  <c r="G258" i="100"/>
  <c r="A258" i="100"/>
  <c r="A259" i="102" s="1"/>
  <c r="AH257" i="100"/>
  <c r="AG257" i="100"/>
  <c r="AF257" i="100"/>
  <c r="AE257" i="100"/>
  <c r="AD257" i="100"/>
  <c r="AC257" i="100"/>
  <c r="AB257" i="100"/>
  <c r="AA257" i="100"/>
  <c r="Z257" i="100"/>
  <c r="P257" i="100"/>
  <c r="E258" i="102" s="1"/>
  <c r="G257" i="100"/>
  <c r="A257" i="100"/>
  <c r="A258" i="102" s="1"/>
  <c r="AH256" i="100"/>
  <c r="AG256" i="100"/>
  <c r="AF256" i="100"/>
  <c r="AE256" i="100"/>
  <c r="AD256" i="100"/>
  <c r="AC256" i="100"/>
  <c r="AB256" i="100"/>
  <c r="AA256" i="100"/>
  <c r="Z256" i="100"/>
  <c r="P256" i="100"/>
  <c r="E257" i="102" s="1"/>
  <c r="G256" i="100"/>
  <c r="A256" i="100"/>
  <c r="A257" i="102" s="1"/>
  <c r="AH255" i="100"/>
  <c r="AG255" i="100"/>
  <c r="AF255" i="100"/>
  <c r="AE255" i="100"/>
  <c r="AD255" i="100"/>
  <c r="AC255" i="100"/>
  <c r="AB255" i="100"/>
  <c r="AA255" i="100"/>
  <c r="Z255" i="100"/>
  <c r="P255" i="100"/>
  <c r="E256" i="102" s="1"/>
  <c r="G255" i="100"/>
  <c r="A255" i="100"/>
  <c r="A256" i="102" s="1"/>
  <c r="AH254" i="100"/>
  <c r="AY254" i="100" s="1"/>
  <c r="AG254" i="100"/>
  <c r="AF254" i="100"/>
  <c r="AE254" i="100"/>
  <c r="AD254" i="100"/>
  <c r="AC254" i="100"/>
  <c r="AB254" i="100"/>
  <c r="AA254" i="100"/>
  <c r="Z254" i="100"/>
  <c r="P254" i="100"/>
  <c r="E255" i="102" s="1"/>
  <c r="G254" i="100"/>
  <c r="A254" i="100"/>
  <c r="A255" i="102" s="1"/>
  <c r="AH253" i="100"/>
  <c r="AY253" i="100" s="1"/>
  <c r="AG253" i="100"/>
  <c r="AF253" i="100"/>
  <c r="AE253" i="100"/>
  <c r="AD253" i="100"/>
  <c r="AC253" i="100"/>
  <c r="AB253" i="100"/>
  <c r="AA253" i="100"/>
  <c r="Z253" i="100"/>
  <c r="P253" i="100"/>
  <c r="E254" i="102" s="1"/>
  <c r="G253" i="100"/>
  <c r="A253" i="100"/>
  <c r="A254" i="102" s="1"/>
  <c r="AH252" i="100"/>
  <c r="AY252" i="100" s="1"/>
  <c r="AG252" i="100"/>
  <c r="AF252" i="100"/>
  <c r="AE252" i="100"/>
  <c r="AD252" i="100"/>
  <c r="AC252" i="100"/>
  <c r="AB252" i="100"/>
  <c r="AA252" i="100"/>
  <c r="Z252" i="100"/>
  <c r="P252" i="100"/>
  <c r="E253" i="102" s="1"/>
  <c r="G252" i="100"/>
  <c r="A252" i="100"/>
  <c r="A253" i="102" s="1"/>
  <c r="AH251" i="100"/>
  <c r="AY251" i="100" s="1"/>
  <c r="AG251" i="100"/>
  <c r="AF251" i="100"/>
  <c r="AE251" i="100"/>
  <c r="AD251" i="100"/>
  <c r="AC251" i="100"/>
  <c r="AB251" i="100"/>
  <c r="AA251" i="100"/>
  <c r="Z251" i="100"/>
  <c r="P251" i="100"/>
  <c r="E252" i="102" s="1"/>
  <c r="G251" i="100"/>
  <c r="A251" i="100"/>
  <c r="A252" i="102" s="1"/>
  <c r="AH250" i="100"/>
  <c r="AY250" i="100" s="1"/>
  <c r="AG250" i="100"/>
  <c r="AF250" i="100"/>
  <c r="AE250" i="100"/>
  <c r="AD250" i="100"/>
  <c r="AC250" i="100"/>
  <c r="AB250" i="100"/>
  <c r="AA250" i="100"/>
  <c r="Z250" i="100"/>
  <c r="P250" i="100"/>
  <c r="E251" i="102" s="1"/>
  <c r="G250" i="100"/>
  <c r="A250" i="100"/>
  <c r="A251" i="102" s="1"/>
  <c r="AH249" i="100"/>
  <c r="AY249" i="100" s="1"/>
  <c r="AG249" i="100"/>
  <c r="AF249" i="100"/>
  <c r="AE249" i="100"/>
  <c r="AD249" i="100"/>
  <c r="AC249" i="100"/>
  <c r="AB249" i="100"/>
  <c r="AA249" i="100"/>
  <c r="Z249" i="100"/>
  <c r="P249" i="100"/>
  <c r="E250" i="102" s="1"/>
  <c r="G249" i="100"/>
  <c r="A249" i="100"/>
  <c r="A250" i="102" s="1"/>
  <c r="AH248" i="100"/>
  <c r="AY248" i="100" s="1"/>
  <c r="AG248" i="100"/>
  <c r="AF248" i="100"/>
  <c r="AE248" i="100"/>
  <c r="AD248" i="100"/>
  <c r="AC248" i="100"/>
  <c r="AB248" i="100"/>
  <c r="AA248" i="100"/>
  <c r="Z248" i="100"/>
  <c r="P248" i="100"/>
  <c r="E249" i="102" s="1"/>
  <c r="G248" i="100"/>
  <c r="A248" i="100"/>
  <c r="A249" i="102" s="1"/>
  <c r="AH247" i="100"/>
  <c r="AY247" i="100" s="1"/>
  <c r="AG247" i="100"/>
  <c r="AF247" i="100"/>
  <c r="AE247" i="100"/>
  <c r="AD247" i="100"/>
  <c r="AC247" i="100"/>
  <c r="AB247" i="100"/>
  <c r="AA247" i="100"/>
  <c r="Z247" i="100"/>
  <c r="P247" i="100"/>
  <c r="E248" i="102" s="1"/>
  <c r="G247" i="100"/>
  <c r="A247" i="100"/>
  <c r="A248" i="102" s="1"/>
  <c r="AH246" i="100"/>
  <c r="AY246" i="100" s="1"/>
  <c r="AG246" i="100"/>
  <c r="AF246" i="100"/>
  <c r="AE246" i="100"/>
  <c r="AD246" i="100"/>
  <c r="AC246" i="100"/>
  <c r="AB246" i="100"/>
  <c r="AA246" i="100"/>
  <c r="Z246" i="100"/>
  <c r="P246" i="100"/>
  <c r="E247" i="102" s="1"/>
  <c r="G246" i="100"/>
  <c r="E246" i="100"/>
  <c r="A246" i="100"/>
  <c r="A247" i="102" s="1"/>
  <c r="AH245" i="100"/>
  <c r="AY245" i="100" s="1"/>
  <c r="AG245" i="100"/>
  <c r="AF245" i="100"/>
  <c r="AE245" i="100"/>
  <c r="AD245" i="100"/>
  <c r="AC245" i="100"/>
  <c r="AB245" i="100"/>
  <c r="AA245" i="100"/>
  <c r="Z245" i="100"/>
  <c r="P245" i="100"/>
  <c r="E246" i="102" s="1"/>
  <c r="G245" i="100"/>
  <c r="Y245" i="100" s="1"/>
  <c r="A245" i="100"/>
  <c r="A246" i="102" s="1"/>
  <c r="AH244" i="100"/>
  <c r="AY244" i="100" s="1"/>
  <c r="AG244" i="100"/>
  <c r="AF244" i="100"/>
  <c r="AE244" i="100"/>
  <c r="AD244" i="100"/>
  <c r="AC244" i="100"/>
  <c r="AB244" i="100"/>
  <c r="AA244" i="100"/>
  <c r="Z244" i="100"/>
  <c r="P244" i="100"/>
  <c r="E245" i="102" s="1"/>
  <c r="G244" i="100"/>
  <c r="E244" i="100" s="1"/>
  <c r="A244" i="100"/>
  <c r="A245" i="102" s="1"/>
  <c r="AH243" i="100"/>
  <c r="AY243" i="100" s="1"/>
  <c r="AG243" i="100"/>
  <c r="AF243" i="100"/>
  <c r="AE243" i="100"/>
  <c r="AD243" i="100"/>
  <c r="AC243" i="100"/>
  <c r="AB243" i="100"/>
  <c r="AA243" i="100"/>
  <c r="Z243" i="100"/>
  <c r="P243" i="100"/>
  <c r="E244" i="102" s="1"/>
  <c r="G243" i="100"/>
  <c r="A243" i="100"/>
  <c r="A244" i="102" s="1"/>
  <c r="AH242" i="100"/>
  <c r="AY242" i="100" s="1"/>
  <c r="AG242" i="100"/>
  <c r="AF242" i="100"/>
  <c r="AE242" i="100"/>
  <c r="AD242" i="100"/>
  <c r="AC242" i="100"/>
  <c r="AB242" i="100"/>
  <c r="AA242" i="100"/>
  <c r="Z242" i="100"/>
  <c r="P242" i="100"/>
  <c r="E243" i="102" s="1"/>
  <c r="G242" i="100"/>
  <c r="E242" i="100" s="1"/>
  <c r="A242" i="100"/>
  <c r="A243" i="102" s="1"/>
  <c r="AH241" i="100"/>
  <c r="AY241" i="100" s="1"/>
  <c r="AG241" i="100"/>
  <c r="AF241" i="100"/>
  <c r="AE241" i="100"/>
  <c r="AD241" i="100"/>
  <c r="AC241" i="100"/>
  <c r="AB241" i="100"/>
  <c r="AA241" i="100"/>
  <c r="Z241" i="100"/>
  <c r="P241" i="100"/>
  <c r="E242" i="102" s="1"/>
  <c r="G241" i="100"/>
  <c r="A241" i="100"/>
  <c r="A242" i="102" s="1"/>
  <c r="AH240" i="100"/>
  <c r="AY240" i="100" s="1"/>
  <c r="AG240" i="100"/>
  <c r="AF240" i="100"/>
  <c r="AE240" i="100"/>
  <c r="AD240" i="100"/>
  <c r="AC240" i="100"/>
  <c r="AB240" i="100"/>
  <c r="AA240" i="100"/>
  <c r="Z240" i="100"/>
  <c r="P240" i="100"/>
  <c r="E241" i="102" s="1"/>
  <c r="G240" i="100"/>
  <c r="A240" i="100"/>
  <c r="A241" i="102" s="1"/>
  <c r="AH239" i="100"/>
  <c r="AY239" i="100" s="1"/>
  <c r="AG239" i="100"/>
  <c r="AF239" i="100"/>
  <c r="AE239" i="100"/>
  <c r="AD239" i="100"/>
  <c r="AC239" i="100"/>
  <c r="AB239" i="100"/>
  <c r="AA239" i="100"/>
  <c r="Z239" i="100"/>
  <c r="P239" i="100"/>
  <c r="E240" i="102" s="1"/>
  <c r="G239" i="100"/>
  <c r="A239" i="100"/>
  <c r="A240" i="102" s="1"/>
  <c r="AH238" i="100"/>
  <c r="AG238" i="100"/>
  <c r="AF238" i="100"/>
  <c r="AE238" i="100"/>
  <c r="AD238" i="100"/>
  <c r="AC238" i="100"/>
  <c r="AB238" i="100"/>
  <c r="AA238" i="100"/>
  <c r="Z238" i="100"/>
  <c r="P238" i="100"/>
  <c r="E239" i="102" s="1"/>
  <c r="G238" i="100"/>
  <c r="A238" i="100"/>
  <c r="A239" i="102" s="1"/>
  <c r="AH237" i="100"/>
  <c r="AG237" i="100"/>
  <c r="AF237" i="100"/>
  <c r="AE237" i="100"/>
  <c r="AD237" i="100"/>
  <c r="AC237" i="100"/>
  <c r="AB237" i="100"/>
  <c r="AA237" i="100"/>
  <c r="Z237" i="100"/>
  <c r="P237" i="100"/>
  <c r="E238" i="102" s="1"/>
  <c r="G237" i="100"/>
  <c r="A237" i="100"/>
  <c r="A238" i="102" s="1"/>
  <c r="AH236" i="100"/>
  <c r="AG236" i="100"/>
  <c r="AF236" i="100"/>
  <c r="AE236" i="100"/>
  <c r="AD236" i="100"/>
  <c r="AC236" i="100"/>
  <c r="AB236" i="100"/>
  <c r="AA236" i="100"/>
  <c r="Z236" i="100"/>
  <c r="P236" i="100"/>
  <c r="E237" i="102" s="1"/>
  <c r="G236" i="100"/>
  <c r="A236" i="100"/>
  <c r="A237" i="102" s="1"/>
  <c r="AH235" i="100"/>
  <c r="AG235" i="100"/>
  <c r="AF235" i="100"/>
  <c r="AE235" i="100"/>
  <c r="AD235" i="100"/>
  <c r="AC235" i="100"/>
  <c r="AB235" i="100"/>
  <c r="AA235" i="100"/>
  <c r="Z235" i="100"/>
  <c r="P235" i="100"/>
  <c r="E236" i="102" s="1"/>
  <c r="G235" i="100"/>
  <c r="A235" i="100"/>
  <c r="A236" i="102" s="1"/>
  <c r="AH234" i="100"/>
  <c r="AG234" i="100"/>
  <c r="AF234" i="100"/>
  <c r="AE234" i="100"/>
  <c r="AD234" i="100"/>
  <c r="AC234" i="100"/>
  <c r="AB234" i="100"/>
  <c r="AA234" i="100"/>
  <c r="Z234" i="100"/>
  <c r="P234" i="100"/>
  <c r="E235" i="102" s="1"/>
  <c r="G234" i="100"/>
  <c r="A234" i="100"/>
  <c r="A235" i="102" s="1"/>
  <c r="AH233" i="100"/>
  <c r="AG233" i="100"/>
  <c r="AF233" i="100"/>
  <c r="AE233" i="100"/>
  <c r="AD233" i="100"/>
  <c r="AC233" i="100"/>
  <c r="AB233" i="100"/>
  <c r="AA233" i="100"/>
  <c r="Z233" i="100"/>
  <c r="P233" i="100"/>
  <c r="E234" i="102" s="1"/>
  <c r="G233" i="100"/>
  <c r="A233" i="100"/>
  <c r="A234" i="102" s="1"/>
  <c r="AH232" i="100"/>
  <c r="AG232" i="100"/>
  <c r="AF232" i="100"/>
  <c r="AE232" i="100"/>
  <c r="AD232" i="100"/>
  <c r="AC232" i="100"/>
  <c r="AB232" i="100"/>
  <c r="AA232" i="100"/>
  <c r="Z232" i="100"/>
  <c r="P232" i="100"/>
  <c r="E233" i="102" s="1"/>
  <c r="G232" i="100"/>
  <c r="A232" i="100"/>
  <c r="A233" i="102" s="1"/>
  <c r="AH231" i="100"/>
  <c r="AG231" i="100"/>
  <c r="AF231" i="100"/>
  <c r="AE231" i="100"/>
  <c r="AD231" i="100"/>
  <c r="AC231" i="100"/>
  <c r="AB231" i="100"/>
  <c r="AA231" i="100"/>
  <c r="Z231" i="100"/>
  <c r="P231" i="100"/>
  <c r="E232" i="102" s="1"/>
  <c r="G231" i="100"/>
  <c r="A231" i="100"/>
  <c r="A232" i="102" s="1"/>
  <c r="AH230" i="100"/>
  <c r="AG230" i="100"/>
  <c r="AF230" i="100"/>
  <c r="AE230" i="100"/>
  <c r="AD230" i="100"/>
  <c r="AC230" i="100"/>
  <c r="AB230" i="100"/>
  <c r="AA230" i="100"/>
  <c r="Z230" i="100"/>
  <c r="P230" i="100"/>
  <c r="E231" i="102" s="1"/>
  <c r="G230" i="100"/>
  <c r="A230" i="100"/>
  <c r="A231" i="102" s="1"/>
  <c r="AH229" i="100"/>
  <c r="AG229" i="100"/>
  <c r="AF229" i="100"/>
  <c r="AE229" i="100"/>
  <c r="AD229" i="100"/>
  <c r="AC229" i="100"/>
  <c r="AB229" i="100"/>
  <c r="AA229" i="100"/>
  <c r="Z229" i="100"/>
  <c r="P229" i="100"/>
  <c r="E230" i="102" s="1"/>
  <c r="G229" i="100"/>
  <c r="A229" i="100"/>
  <c r="A230" i="102" s="1"/>
  <c r="AH228" i="100"/>
  <c r="AG228" i="100"/>
  <c r="AF228" i="100"/>
  <c r="AE228" i="100"/>
  <c r="AD228" i="100"/>
  <c r="AC228" i="100"/>
  <c r="AB228" i="100"/>
  <c r="AA228" i="100"/>
  <c r="Z228" i="100"/>
  <c r="P228" i="100"/>
  <c r="E229" i="102" s="1"/>
  <c r="G228" i="100"/>
  <c r="A228" i="100"/>
  <c r="A229" i="102" s="1"/>
  <c r="AH227" i="100"/>
  <c r="AG227" i="100"/>
  <c r="AF227" i="100"/>
  <c r="AE227" i="100"/>
  <c r="AD227" i="100"/>
  <c r="AC227" i="100"/>
  <c r="AB227" i="100"/>
  <c r="AA227" i="100"/>
  <c r="Z227" i="100"/>
  <c r="P227" i="100"/>
  <c r="E228" i="102" s="1"/>
  <c r="G227" i="100"/>
  <c r="A227" i="100"/>
  <c r="A228" i="102" s="1"/>
  <c r="AH226" i="100"/>
  <c r="AG226" i="100"/>
  <c r="AF226" i="100"/>
  <c r="AE226" i="100"/>
  <c r="AD226" i="100"/>
  <c r="AC226" i="100"/>
  <c r="AB226" i="100"/>
  <c r="AA226" i="100"/>
  <c r="Z226" i="100"/>
  <c r="P226" i="100"/>
  <c r="E227" i="102" s="1"/>
  <c r="G226" i="100"/>
  <c r="A226" i="100"/>
  <c r="A227" i="102" s="1"/>
  <c r="AH225" i="100"/>
  <c r="AS225" i="100" s="1"/>
  <c r="AG225" i="100"/>
  <c r="AF225" i="100"/>
  <c r="AE225" i="100"/>
  <c r="AD225" i="100"/>
  <c r="AC225" i="100"/>
  <c r="AB225" i="100"/>
  <c r="AA225" i="100"/>
  <c r="Z225" i="100"/>
  <c r="P225" i="100"/>
  <c r="E226" i="102" s="1"/>
  <c r="G225" i="100"/>
  <c r="A225" i="100"/>
  <c r="A226" i="102" s="1"/>
  <c r="AH224" i="100"/>
  <c r="AZ224" i="100" s="1"/>
  <c r="AG224" i="100"/>
  <c r="AF224" i="100"/>
  <c r="AE224" i="100"/>
  <c r="AD224" i="100"/>
  <c r="AC224" i="100"/>
  <c r="AB224" i="100"/>
  <c r="AA224" i="100"/>
  <c r="Z224" i="100"/>
  <c r="P224" i="100"/>
  <c r="E225" i="102" s="1"/>
  <c r="G224" i="100"/>
  <c r="A224" i="100"/>
  <c r="A225" i="102" s="1"/>
  <c r="AH223" i="100"/>
  <c r="AS223" i="100" s="1"/>
  <c r="AG223" i="100"/>
  <c r="AF223" i="100"/>
  <c r="AE223" i="100"/>
  <c r="AD223" i="100"/>
  <c r="AC223" i="100"/>
  <c r="AB223" i="100"/>
  <c r="AA223" i="100"/>
  <c r="Z223" i="100"/>
  <c r="P223" i="100"/>
  <c r="E224" i="102" s="1"/>
  <c r="G223" i="100"/>
  <c r="A223" i="100"/>
  <c r="A224" i="102" s="1"/>
  <c r="AH222" i="100"/>
  <c r="AZ222" i="100" s="1"/>
  <c r="AG222" i="100"/>
  <c r="AF222" i="100"/>
  <c r="AE222" i="100"/>
  <c r="AD222" i="100"/>
  <c r="AC222" i="100"/>
  <c r="AB222" i="100"/>
  <c r="AA222" i="100"/>
  <c r="Z222" i="100"/>
  <c r="P222" i="100"/>
  <c r="E223" i="102" s="1"/>
  <c r="G222" i="100"/>
  <c r="A222" i="100"/>
  <c r="A223" i="102" s="1"/>
  <c r="AH221" i="100"/>
  <c r="AS221" i="100" s="1"/>
  <c r="AG221" i="100"/>
  <c r="AF221" i="100"/>
  <c r="AE221" i="100"/>
  <c r="AD221" i="100"/>
  <c r="AC221" i="100"/>
  <c r="AB221" i="100"/>
  <c r="AA221" i="100"/>
  <c r="Z221" i="100"/>
  <c r="P221" i="100"/>
  <c r="E222" i="102" s="1"/>
  <c r="G221" i="100"/>
  <c r="A221" i="100"/>
  <c r="A222" i="102" s="1"/>
  <c r="AH220" i="100"/>
  <c r="AZ220" i="100" s="1"/>
  <c r="AG220" i="100"/>
  <c r="AF220" i="100"/>
  <c r="AE220" i="100"/>
  <c r="AD220" i="100"/>
  <c r="AC220" i="100"/>
  <c r="AB220" i="100"/>
  <c r="AA220" i="100"/>
  <c r="Z220" i="100"/>
  <c r="P220" i="100"/>
  <c r="E221" i="102" s="1"/>
  <c r="G220" i="100"/>
  <c r="A220" i="100"/>
  <c r="A221" i="102" s="1"/>
  <c r="AH219" i="100"/>
  <c r="AS219" i="100" s="1"/>
  <c r="AG219" i="100"/>
  <c r="AF219" i="100"/>
  <c r="AE219" i="100"/>
  <c r="AD219" i="100"/>
  <c r="AC219" i="100"/>
  <c r="AB219" i="100"/>
  <c r="AA219" i="100"/>
  <c r="Z219" i="100"/>
  <c r="P219" i="100"/>
  <c r="E220" i="102" s="1"/>
  <c r="G219" i="100"/>
  <c r="A219" i="100"/>
  <c r="A220" i="102" s="1"/>
  <c r="AH218" i="100"/>
  <c r="AZ218" i="100" s="1"/>
  <c r="AG218" i="100"/>
  <c r="AF218" i="100"/>
  <c r="AE218" i="100"/>
  <c r="AD218" i="100"/>
  <c r="AC218" i="100"/>
  <c r="AB218" i="100"/>
  <c r="AA218" i="100"/>
  <c r="Z218" i="100"/>
  <c r="P218" i="100"/>
  <c r="E219" i="102" s="1"/>
  <c r="G218" i="100"/>
  <c r="A218" i="100"/>
  <c r="A219" i="102" s="1"/>
  <c r="AH217" i="100"/>
  <c r="AS217" i="100" s="1"/>
  <c r="AG217" i="100"/>
  <c r="AF217" i="100"/>
  <c r="AE217" i="100"/>
  <c r="AD217" i="100"/>
  <c r="AC217" i="100"/>
  <c r="AB217" i="100"/>
  <c r="AA217" i="100"/>
  <c r="Z217" i="100"/>
  <c r="P217" i="100"/>
  <c r="E218" i="102" s="1"/>
  <c r="G217" i="100"/>
  <c r="A217" i="100"/>
  <c r="A218" i="102" s="1"/>
  <c r="AH216" i="100"/>
  <c r="AZ216" i="100" s="1"/>
  <c r="AG216" i="100"/>
  <c r="AF216" i="100"/>
  <c r="AE216" i="100"/>
  <c r="AD216" i="100"/>
  <c r="AC216" i="100"/>
  <c r="AB216" i="100"/>
  <c r="AA216" i="100"/>
  <c r="Z216" i="100"/>
  <c r="P216" i="100"/>
  <c r="E217" i="102" s="1"/>
  <c r="G216" i="100"/>
  <c r="A216" i="100"/>
  <c r="A217" i="102" s="1"/>
  <c r="AH215" i="100"/>
  <c r="AS215" i="100" s="1"/>
  <c r="AG215" i="100"/>
  <c r="AF215" i="100"/>
  <c r="AE215" i="100"/>
  <c r="AD215" i="100"/>
  <c r="AC215" i="100"/>
  <c r="AB215" i="100"/>
  <c r="AA215" i="100"/>
  <c r="Z215" i="100"/>
  <c r="P215" i="100"/>
  <c r="E216" i="102" s="1"/>
  <c r="G215" i="100"/>
  <c r="A215" i="100"/>
  <c r="A216" i="102" s="1"/>
  <c r="AH214" i="100"/>
  <c r="AZ214" i="100" s="1"/>
  <c r="AG214" i="100"/>
  <c r="AF214" i="100"/>
  <c r="AE214" i="100"/>
  <c r="AD214" i="100"/>
  <c r="AC214" i="100"/>
  <c r="AB214" i="100"/>
  <c r="AA214" i="100"/>
  <c r="Z214" i="100"/>
  <c r="P214" i="100"/>
  <c r="E215" i="102" s="1"/>
  <c r="G214" i="100"/>
  <c r="A214" i="100"/>
  <c r="A215" i="102" s="1"/>
  <c r="AH213" i="100"/>
  <c r="AS213" i="100" s="1"/>
  <c r="AG213" i="100"/>
  <c r="AF213" i="100"/>
  <c r="AE213" i="100"/>
  <c r="AD213" i="100"/>
  <c r="AC213" i="100"/>
  <c r="AB213" i="100"/>
  <c r="AA213" i="100"/>
  <c r="Z213" i="100"/>
  <c r="P213" i="100"/>
  <c r="E214" i="102" s="1"/>
  <c r="G213" i="100"/>
  <c r="A213" i="100"/>
  <c r="A214" i="102" s="1"/>
  <c r="AH212" i="100"/>
  <c r="AZ212" i="100" s="1"/>
  <c r="AG212" i="100"/>
  <c r="AF212" i="100"/>
  <c r="AE212" i="100"/>
  <c r="AD212" i="100"/>
  <c r="AC212" i="100"/>
  <c r="AB212" i="100"/>
  <c r="AA212" i="100"/>
  <c r="Z212" i="100"/>
  <c r="P212" i="100"/>
  <c r="E213" i="102" s="1"/>
  <c r="G212" i="100"/>
  <c r="A212" i="100"/>
  <c r="A213" i="102" s="1"/>
  <c r="AH211" i="100"/>
  <c r="AS211" i="100" s="1"/>
  <c r="AG211" i="100"/>
  <c r="AF211" i="100"/>
  <c r="AE211" i="100"/>
  <c r="AD211" i="100"/>
  <c r="AC211" i="100"/>
  <c r="AB211" i="100"/>
  <c r="AA211" i="100"/>
  <c r="Z211" i="100"/>
  <c r="P211" i="100"/>
  <c r="E212" i="102" s="1"/>
  <c r="G211" i="100"/>
  <c r="A211" i="100"/>
  <c r="A212" i="102" s="1"/>
  <c r="AH210" i="100"/>
  <c r="AZ210" i="100" s="1"/>
  <c r="AG210" i="100"/>
  <c r="AF210" i="100"/>
  <c r="AE210" i="100"/>
  <c r="AD210" i="100"/>
  <c r="AC210" i="100"/>
  <c r="AB210" i="100"/>
  <c r="AA210" i="100"/>
  <c r="Z210" i="100"/>
  <c r="P210" i="100"/>
  <c r="E211" i="102" s="1"/>
  <c r="G210" i="100"/>
  <c r="A210" i="100"/>
  <c r="A211" i="102" s="1"/>
  <c r="AH209" i="100"/>
  <c r="AS209" i="100" s="1"/>
  <c r="AG209" i="100"/>
  <c r="AF209" i="100"/>
  <c r="AE209" i="100"/>
  <c r="AD209" i="100"/>
  <c r="AC209" i="100"/>
  <c r="AB209" i="100"/>
  <c r="AA209" i="100"/>
  <c r="Z209" i="100"/>
  <c r="P209" i="100"/>
  <c r="E210" i="102" s="1"/>
  <c r="G209" i="100"/>
  <c r="A209" i="100"/>
  <c r="A210" i="102" s="1"/>
  <c r="AH208" i="100"/>
  <c r="AZ208" i="100" s="1"/>
  <c r="AG208" i="100"/>
  <c r="AF208" i="100"/>
  <c r="AE208" i="100"/>
  <c r="AD208" i="100"/>
  <c r="AC208" i="100"/>
  <c r="AB208" i="100"/>
  <c r="AA208" i="100"/>
  <c r="Z208" i="100"/>
  <c r="P208" i="100"/>
  <c r="E209" i="102" s="1"/>
  <c r="G208" i="100"/>
  <c r="A208" i="100"/>
  <c r="A209" i="102" s="1"/>
  <c r="AH207" i="100"/>
  <c r="AW207" i="100" s="1"/>
  <c r="AG207" i="100"/>
  <c r="AF207" i="100"/>
  <c r="AE207" i="100"/>
  <c r="AD207" i="100"/>
  <c r="AC207" i="100"/>
  <c r="AB207" i="100"/>
  <c r="AA207" i="100"/>
  <c r="Z207" i="100"/>
  <c r="P207" i="100"/>
  <c r="E208" i="102" s="1"/>
  <c r="G207" i="100"/>
  <c r="A207" i="100"/>
  <c r="A208" i="102" s="1"/>
  <c r="AH206" i="100"/>
  <c r="AZ206" i="100" s="1"/>
  <c r="AG206" i="100"/>
  <c r="AF206" i="100"/>
  <c r="AE206" i="100"/>
  <c r="AD206" i="100"/>
  <c r="AC206" i="100"/>
  <c r="AB206" i="100"/>
  <c r="AA206" i="100"/>
  <c r="Z206" i="100"/>
  <c r="P206" i="100"/>
  <c r="E207" i="102" s="1"/>
  <c r="G206" i="100"/>
  <c r="A206" i="100"/>
  <c r="A207" i="102" s="1"/>
  <c r="AH205" i="100"/>
  <c r="AZ205" i="100" s="1"/>
  <c r="AG205" i="100"/>
  <c r="AF205" i="100"/>
  <c r="AE205" i="100"/>
  <c r="AD205" i="100"/>
  <c r="AC205" i="100"/>
  <c r="AB205" i="100"/>
  <c r="AA205" i="100"/>
  <c r="Z205" i="100"/>
  <c r="P205" i="100"/>
  <c r="E206" i="102" s="1"/>
  <c r="G205" i="100"/>
  <c r="A205" i="100"/>
  <c r="A206" i="102" s="1"/>
  <c r="AH204" i="100"/>
  <c r="AZ204" i="100" s="1"/>
  <c r="AG204" i="100"/>
  <c r="AF204" i="100"/>
  <c r="AE204" i="100"/>
  <c r="AD204" i="100"/>
  <c r="AC204" i="100"/>
  <c r="AB204" i="100"/>
  <c r="AA204" i="100"/>
  <c r="Z204" i="100"/>
  <c r="P204" i="100"/>
  <c r="E205" i="102" s="1"/>
  <c r="G204" i="100"/>
  <c r="A204" i="100"/>
  <c r="A205" i="102" s="1"/>
  <c r="AH203" i="100"/>
  <c r="AZ203" i="100" s="1"/>
  <c r="AG203" i="100"/>
  <c r="AF203" i="100"/>
  <c r="AE203" i="100"/>
  <c r="AD203" i="100"/>
  <c r="AC203" i="100"/>
  <c r="AB203" i="100"/>
  <c r="AA203" i="100"/>
  <c r="Z203" i="100"/>
  <c r="P203" i="100"/>
  <c r="E204" i="102" s="1"/>
  <c r="G203" i="100"/>
  <c r="A203" i="100"/>
  <c r="A204" i="102" s="1"/>
  <c r="AH202" i="100"/>
  <c r="AZ202" i="100" s="1"/>
  <c r="AG202" i="100"/>
  <c r="AF202" i="100"/>
  <c r="AE202" i="100"/>
  <c r="AD202" i="100"/>
  <c r="AC202" i="100"/>
  <c r="AB202" i="100"/>
  <c r="AA202" i="100"/>
  <c r="Z202" i="100"/>
  <c r="P202" i="100"/>
  <c r="E203" i="102" s="1"/>
  <c r="G202" i="100"/>
  <c r="A202" i="100"/>
  <c r="A203" i="102" s="1"/>
  <c r="AH201" i="100"/>
  <c r="AZ201" i="100" s="1"/>
  <c r="AG201" i="100"/>
  <c r="AF201" i="100"/>
  <c r="AE201" i="100"/>
  <c r="AD201" i="100"/>
  <c r="AC201" i="100"/>
  <c r="AB201" i="100"/>
  <c r="AA201" i="100"/>
  <c r="Z201" i="100"/>
  <c r="P201" i="100"/>
  <c r="E202" i="102" s="1"/>
  <c r="G201" i="100"/>
  <c r="A201" i="100"/>
  <c r="A202" i="102" s="1"/>
  <c r="AH200" i="100"/>
  <c r="AZ200" i="100" s="1"/>
  <c r="AG200" i="100"/>
  <c r="AF200" i="100"/>
  <c r="AE200" i="100"/>
  <c r="AD200" i="100"/>
  <c r="AC200" i="100"/>
  <c r="AB200" i="100"/>
  <c r="AA200" i="100"/>
  <c r="Z200" i="100"/>
  <c r="P200" i="100"/>
  <c r="E201" i="102" s="1"/>
  <c r="G200" i="100"/>
  <c r="A200" i="100"/>
  <c r="A201" i="102" s="1"/>
  <c r="AH199" i="100"/>
  <c r="AZ199" i="100" s="1"/>
  <c r="AG199" i="100"/>
  <c r="AF199" i="100"/>
  <c r="AE199" i="100"/>
  <c r="AD199" i="100"/>
  <c r="AC199" i="100"/>
  <c r="AB199" i="100"/>
  <c r="AA199" i="100"/>
  <c r="Z199" i="100"/>
  <c r="P199" i="100"/>
  <c r="E200" i="102" s="1"/>
  <c r="G199" i="100"/>
  <c r="A199" i="100"/>
  <c r="A200" i="102" s="1"/>
  <c r="AH198" i="100"/>
  <c r="AZ198" i="100" s="1"/>
  <c r="AG198" i="100"/>
  <c r="AF198" i="100"/>
  <c r="AE198" i="100"/>
  <c r="AD198" i="100"/>
  <c r="AC198" i="100"/>
  <c r="AB198" i="100"/>
  <c r="AA198" i="100"/>
  <c r="Z198" i="100"/>
  <c r="P198" i="100"/>
  <c r="E199" i="102" s="1"/>
  <c r="G198" i="100"/>
  <c r="A198" i="100"/>
  <c r="A199" i="102" s="1"/>
  <c r="AH197" i="100"/>
  <c r="AZ197" i="100" s="1"/>
  <c r="AG197" i="100"/>
  <c r="AF197" i="100"/>
  <c r="AE197" i="100"/>
  <c r="AD197" i="100"/>
  <c r="AC197" i="100"/>
  <c r="AB197" i="100"/>
  <c r="AA197" i="100"/>
  <c r="Z197" i="100"/>
  <c r="P197" i="100"/>
  <c r="E198" i="102" s="1"/>
  <c r="G197" i="100"/>
  <c r="A197" i="100"/>
  <c r="A198" i="102" s="1"/>
  <c r="AH196" i="100"/>
  <c r="AZ196" i="100" s="1"/>
  <c r="AG196" i="100"/>
  <c r="AF196" i="100"/>
  <c r="AE196" i="100"/>
  <c r="AD196" i="100"/>
  <c r="AC196" i="100"/>
  <c r="AB196" i="100"/>
  <c r="AA196" i="100"/>
  <c r="Z196" i="100"/>
  <c r="P196" i="100"/>
  <c r="E197" i="102" s="1"/>
  <c r="G196" i="100"/>
  <c r="A196" i="100"/>
  <c r="A197" i="102" s="1"/>
  <c r="AH195" i="100"/>
  <c r="AZ195" i="100" s="1"/>
  <c r="AG195" i="100"/>
  <c r="AF195" i="100"/>
  <c r="AE195" i="100"/>
  <c r="AD195" i="100"/>
  <c r="AC195" i="100"/>
  <c r="AB195" i="100"/>
  <c r="AA195" i="100"/>
  <c r="Z195" i="100"/>
  <c r="P195" i="100"/>
  <c r="E196" i="102" s="1"/>
  <c r="G195" i="100"/>
  <c r="A195" i="100"/>
  <c r="A196" i="102" s="1"/>
  <c r="AH194" i="100"/>
  <c r="AZ194" i="100" s="1"/>
  <c r="AG194" i="100"/>
  <c r="AF194" i="100"/>
  <c r="AE194" i="100"/>
  <c r="AD194" i="100"/>
  <c r="AC194" i="100"/>
  <c r="AB194" i="100"/>
  <c r="AA194" i="100"/>
  <c r="Z194" i="100"/>
  <c r="P194" i="100"/>
  <c r="E195" i="102" s="1"/>
  <c r="G194" i="100"/>
  <c r="A194" i="100"/>
  <c r="A195" i="102" s="1"/>
  <c r="AH193" i="100"/>
  <c r="AZ193" i="100" s="1"/>
  <c r="AG193" i="100"/>
  <c r="AF193" i="100"/>
  <c r="AE193" i="100"/>
  <c r="AD193" i="100"/>
  <c r="AC193" i="100"/>
  <c r="AB193" i="100"/>
  <c r="AA193" i="100"/>
  <c r="Z193" i="100"/>
  <c r="P193" i="100"/>
  <c r="E194" i="102" s="1"/>
  <c r="G193" i="100"/>
  <c r="A193" i="100"/>
  <c r="A194" i="102" s="1"/>
  <c r="AH192" i="100"/>
  <c r="AZ192" i="100" s="1"/>
  <c r="AG192" i="100"/>
  <c r="AF192" i="100"/>
  <c r="AE192" i="100"/>
  <c r="AD192" i="100"/>
  <c r="AC192" i="100"/>
  <c r="AB192" i="100"/>
  <c r="AA192" i="100"/>
  <c r="Z192" i="100"/>
  <c r="P192" i="100"/>
  <c r="E193" i="102" s="1"/>
  <c r="G192" i="100"/>
  <c r="A192" i="100"/>
  <c r="A193" i="102" s="1"/>
  <c r="AH191" i="100"/>
  <c r="AZ191" i="100" s="1"/>
  <c r="AG191" i="100"/>
  <c r="AF191" i="100"/>
  <c r="AE191" i="100"/>
  <c r="AD191" i="100"/>
  <c r="AC191" i="100"/>
  <c r="AB191" i="100"/>
  <c r="AA191" i="100"/>
  <c r="Z191" i="100"/>
  <c r="P191" i="100"/>
  <c r="E192" i="102" s="1"/>
  <c r="G191" i="100"/>
  <c r="A191" i="100"/>
  <c r="A192" i="102" s="1"/>
  <c r="AH190" i="100"/>
  <c r="AZ190" i="100" s="1"/>
  <c r="AG190" i="100"/>
  <c r="AF190" i="100"/>
  <c r="AE190" i="100"/>
  <c r="AD190" i="100"/>
  <c r="AC190" i="100"/>
  <c r="AB190" i="100"/>
  <c r="AA190" i="100"/>
  <c r="Z190" i="100"/>
  <c r="P190" i="100"/>
  <c r="E191" i="102" s="1"/>
  <c r="G190" i="100"/>
  <c r="A190" i="100"/>
  <c r="A191" i="102" s="1"/>
  <c r="AH189" i="100"/>
  <c r="AZ189" i="100" s="1"/>
  <c r="AG189" i="100"/>
  <c r="AF189" i="100"/>
  <c r="AE189" i="100"/>
  <c r="AD189" i="100"/>
  <c r="AC189" i="100"/>
  <c r="AB189" i="100"/>
  <c r="AA189" i="100"/>
  <c r="Z189" i="100"/>
  <c r="P189" i="100"/>
  <c r="E190" i="102" s="1"/>
  <c r="G189" i="100"/>
  <c r="A189" i="100"/>
  <c r="A190" i="102" s="1"/>
  <c r="AH188" i="100"/>
  <c r="AZ188" i="100" s="1"/>
  <c r="AG188" i="100"/>
  <c r="AF188" i="100"/>
  <c r="AE188" i="100"/>
  <c r="AD188" i="100"/>
  <c r="AC188" i="100"/>
  <c r="AB188" i="100"/>
  <c r="AA188" i="100"/>
  <c r="Z188" i="100"/>
  <c r="P188" i="100"/>
  <c r="E189" i="102" s="1"/>
  <c r="G188" i="100"/>
  <c r="A188" i="100"/>
  <c r="A189" i="102" s="1"/>
  <c r="AH187" i="100"/>
  <c r="AZ187" i="100" s="1"/>
  <c r="AG187" i="100"/>
  <c r="AF187" i="100"/>
  <c r="AE187" i="100"/>
  <c r="AD187" i="100"/>
  <c r="AC187" i="100"/>
  <c r="AB187" i="100"/>
  <c r="AA187" i="100"/>
  <c r="Z187" i="100"/>
  <c r="P187" i="100"/>
  <c r="E188" i="102" s="1"/>
  <c r="G187" i="100"/>
  <c r="A187" i="100"/>
  <c r="A188" i="102" s="1"/>
  <c r="AH186" i="100"/>
  <c r="AZ186" i="100" s="1"/>
  <c r="AG186" i="100"/>
  <c r="AF186" i="100"/>
  <c r="AE186" i="100"/>
  <c r="AD186" i="100"/>
  <c r="AC186" i="100"/>
  <c r="AB186" i="100"/>
  <c r="AA186" i="100"/>
  <c r="Z186" i="100"/>
  <c r="P186" i="100"/>
  <c r="E187" i="102" s="1"/>
  <c r="G186" i="100"/>
  <c r="A186" i="100"/>
  <c r="A187" i="102" s="1"/>
  <c r="AH185" i="100"/>
  <c r="AZ185" i="100" s="1"/>
  <c r="AG185" i="100"/>
  <c r="AF185" i="100"/>
  <c r="AE185" i="100"/>
  <c r="AD185" i="100"/>
  <c r="AC185" i="100"/>
  <c r="AB185" i="100"/>
  <c r="AA185" i="100"/>
  <c r="Z185" i="100"/>
  <c r="P185" i="100"/>
  <c r="E186" i="102" s="1"/>
  <c r="G185" i="100"/>
  <c r="A185" i="100"/>
  <c r="A186" i="102" s="1"/>
  <c r="AH184" i="100"/>
  <c r="AZ184" i="100" s="1"/>
  <c r="AG184" i="100"/>
  <c r="AF184" i="100"/>
  <c r="AE184" i="100"/>
  <c r="AD184" i="100"/>
  <c r="AC184" i="100"/>
  <c r="AB184" i="100"/>
  <c r="AA184" i="100"/>
  <c r="Z184" i="100"/>
  <c r="P184" i="100"/>
  <c r="E185" i="102" s="1"/>
  <c r="G184" i="100"/>
  <c r="A184" i="100"/>
  <c r="A185" i="102" s="1"/>
  <c r="AH183" i="100"/>
  <c r="AZ183" i="100" s="1"/>
  <c r="AG183" i="100"/>
  <c r="AF183" i="100"/>
  <c r="AE183" i="100"/>
  <c r="AD183" i="100"/>
  <c r="AC183" i="100"/>
  <c r="AB183" i="100"/>
  <c r="AA183" i="100"/>
  <c r="Z183" i="100"/>
  <c r="P183" i="100"/>
  <c r="E184" i="102" s="1"/>
  <c r="G183" i="100"/>
  <c r="A183" i="100"/>
  <c r="A184" i="102" s="1"/>
  <c r="AH182" i="100"/>
  <c r="AZ182" i="100" s="1"/>
  <c r="AG182" i="100"/>
  <c r="AF182" i="100"/>
  <c r="AE182" i="100"/>
  <c r="AD182" i="100"/>
  <c r="AC182" i="100"/>
  <c r="AB182" i="100"/>
  <c r="AA182" i="100"/>
  <c r="Z182" i="100"/>
  <c r="P182" i="100"/>
  <c r="E183" i="102" s="1"/>
  <c r="G182" i="100"/>
  <c r="A182" i="100"/>
  <c r="A183" i="102" s="1"/>
  <c r="AH181" i="100"/>
  <c r="AZ181" i="100" s="1"/>
  <c r="AG181" i="100"/>
  <c r="AF181" i="100"/>
  <c r="AE181" i="100"/>
  <c r="AD181" i="100"/>
  <c r="AC181" i="100"/>
  <c r="AB181" i="100"/>
  <c r="AA181" i="100"/>
  <c r="Z181" i="100"/>
  <c r="P181" i="100"/>
  <c r="E182" i="102" s="1"/>
  <c r="G181" i="100"/>
  <c r="A181" i="100"/>
  <c r="A182" i="102" s="1"/>
  <c r="AH180" i="100"/>
  <c r="AZ180" i="100" s="1"/>
  <c r="AG180" i="100"/>
  <c r="AF180" i="100"/>
  <c r="AE180" i="100"/>
  <c r="AD180" i="100"/>
  <c r="AC180" i="100"/>
  <c r="AB180" i="100"/>
  <c r="AA180" i="100"/>
  <c r="Z180" i="100"/>
  <c r="P180" i="100"/>
  <c r="E181" i="102" s="1"/>
  <c r="G180" i="100"/>
  <c r="A180" i="100"/>
  <c r="A181" i="102" s="1"/>
  <c r="AH179" i="100"/>
  <c r="AZ179" i="100" s="1"/>
  <c r="AG179" i="100"/>
  <c r="AF179" i="100"/>
  <c r="AE179" i="100"/>
  <c r="AD179" i="100"/>
  <c r="AC179" i="100"/>
  <c r="AB179" i="100"/>
  <c r="AA179" i="100"/>
  <c r="Z179" i="100"/>
  <c r="P179" i="100"/>
  <c r="E180" i="102" s="1"/>
  <c r="G179" i="100"/>
  <c r="A179" i="100"/>
  <c r="A180" i="102" s="1"/>
  <c r="AH178" i="100"/>
  <c r="AZ178" i="100" s="1"/>
  <c r="AG178" i="100"/>
  <c r="AF178" i="100"/>
  <c r="AE178" i="100"/>
  <c r="AD178" i="100"/>
  <c r="AC178" i="100"/>
  <c r="AB178" i="100"/>
  <c r="AA178" i="100"/>
  <c r="Z178" i="100"/>
  <c r="P178" i="100"/>
  <c r="E179" i="102" s="1"/>
  <c r="G178" i="100"/>
  <c r="A178" i="100"/>
  <c r="A179" i="102" s="1"/>
  <c r="AH177" i="100"/>
  <c r="AZ177" i="100" s="1"/>
  <c r="AG177" i="100"/>
  <c r="AF177" i="100"/>
  <c r="AE177" i="100"/>
  <c r="AD177" i="100"/>
  <c r="AC177" i="100"/>
  <c r="AB177" i="100"/>
  <c r="AA177" i="100"/>
  <c r="Z177" i="100"/>
  <c r="P177" i="100"/>
  <c r="E178" i="102" s="1"/>
  <c r="G177" i="100"/>
  <c r="A177" i="100"/>
  <c r="A178" i="102" s="1"/>
  <c r="AH176" i="100"/>
  <c r="AZ176" i="100" s="1"/>
  <c r="AG176" i="100"/>
  <c r="AF176" i="100"/>
  <c r="AE176" i="100"/>
  <c r="AD176" i="100"/>
  <c r="AC176" i="100"/>
  <c r="AB176" i="100"/>
  <c r="AA176" i="100"/>
  <c r="Z176" i="100"/>
  <c r="P176" i="100"/>
  <c r="E177" i="102" s="1"/>
  <c r="G176" i="100"/>
  <c r="A176" i="100"/>
  <c r="A177" i="102" s="1"/>
  <c r="AH175" i="100"/>
  <c r="AZ175" i="100" s="1"/>
  <c r="AG175" i="100"/>
  <c r="AF175" i="100"/>
  <c r="AE175" i="100"/>
  <c r="AD175" i="100"/>
  <c r="AC175" i="100"/>
  <c r="AB175" i="100"/>
  <c r="AA175" i="100"/>
  <c r="Z175" i="100"/>
  <c r="P175" i="100"/>
  <c r="E176" i="102" s="1"/>
  <c r="G175" i="100"/>
  <c r="A175" i="100"/>
  <c r="A176" i="102" s="1"/>
  <c r="AH174" i="100"/>
  <c r="AZ174" i="100" s="1"/>
  <c r="AG174" i="100"/>
  <c r="AF174" i="100"/>
  <c r="AE174" i="100"/>
  <c r="AD174" i="100"/>
  <c r="AC174" i="100"/>
  <c r="AB174" i="100"/>
  <c r="AA174" i="100"/>
  <c r="Z174" i="100"/>
  <c r="P174" i="100"/>
  <c r="E175" i="102" s="1"/>
  <c r="G174" i="100"/>
  <c r="A174" i="100"/>
  <c r="A175" i="102" s="1"/>
  <c r="AH173" i="100"/>
  <c r="AZ173" i="100" s="1"/>
  <c r="AG173" i="100"/>
  <c r="AF173" i="100"/>
  <c r="AE173" i="100"/>
  <c r="AD173" i="100"/>
  <c r="AC173" i="100"/>
  <c r="AB173" i="100"/>
  <c r="AA173" i="100"/>
  <c r="Z173" i="100"/>
  <c r="P173" i="100"/>
  <c r="E174" i="102" s="1"/>
  <c r="G173" i="100"/>
  <c r="A173" i="100"/>
  <c r="A174" i="102" s="1"/>
  <c r="AH172" i="100"/>
  <c r="AZ172" i="100" s="1"/>
  <c r="AG172" i="100"/>
  <c r="AF172" i="100"/>
  <c r="AE172" i="100"/>
  <c r="AD172" i="100"/>
  <c r="AC172" i="100"/>
  <c r="AB172" i="100"/>
  <c r="AA172" i="100"/>
  <c r="Z172" i="100"/>
  <c r="P172" i="100"/>
  <c r="E173" i="102" s="1"/>
  <c r="G172" i="100"/>
  <c r="A172" i="100"/>
  <c r="A173" i="102" s="1"/>
  <c r="AH171" i="100"/>
  <c r="AZ171" i="100" s="1"/>
  <c r="AG171" i="100"/>
  <c r="AF171" i="100"/>
  <c r="AE171" i="100"/>
  <c r="AD171" i="100"/>
  <c r="AC171" i="100"/>
  <c r="AB171" i="100"/>
  <c r="AA171" i="100"/>
  <c r="Z171" i="100"/>
  <c r="P171" i="100"/>
  <c r="E172" i="102" s="1"/>
  <c r="G171" i="100"/>
  <c r="A171" i="100"/>
  <c r="A172" i="102" s="1"/>
  <c r="AH170" i="100"/>
  <c r="AZ170" i="100" s="1"/>
  <c r="AG170" i="100"/>
  <c r="AF170" i="100"/>
  <c r="AE170" i="100"/>
  <c r="AD170" i="100"/>
  <c r="AC170" i="100"/>
  <c r="AB170" i="100"/>
  <c r="AA170" i="100"/>
  <c r="Z170" i="100"/>
  <c r="P170" i="100"/>
  <c r="E171" i="102" s="1"/>
  <c r="G170" i="100"/>
  <c r="A170" i="100"/>
  <c r="A171" i="102" s="1"/>
  <c r="AH169" i="100"/>
  <c r="AZ169" i="100" s="1"/>
  <c r="AG169" i="100"/>
  <c r="AF169" i="100"/>
  <c r="AE169" i="100"/>
  <c r="AD169" i="100"/>
  <c r="AC169" i="100"/>
  <c r="AB169" i="100"/>
  <c r="AA169" i="100"/>
  <c r="Z169" i="100"/>
  <c r="P169" i="100"/>
  <c r="E170" i="102" s="1"/>
  <c r="G169" i="100"/>
  <c r="A169" i="100"/>
  <c r="A170" i="102" s="1"/>
  <c r="AH168" i="100"/>
  <c r="AZ168" i="100" s="1"/>
  <c r="AG168" i="100"/>
  <c r="AF168" i="100"/>
  <c r="AE168" i="100"/>
  <c r="AD168" i="100"/>
  <c r="AC168" i="100"/>
  <c r="AB168" i="100"/>
  <c r="AA168" i="100"/>
  <c r="Z168" i="100"/>
  <c r="P168" i="100"/>
  <c r="E169" i="102" s="1"/>
  <c r="G168" i="100"/>
  <c r="A168" i="100"/>
  <c r="A169" i="102" s="1"/>
  <c r="AH167" i="100"/>
  <c r="AZ167" i="100" s="1"/>
  <c r="AG167" i="100"/>
  <c r="AF167" i="100"/>
  <c r="AE167" i="100"/>
  <c r="AD167" i="100"/>
  <c r="AC167" i="100"/>
  <c r="AB167" i="100"/>
  <c r="AA167" i="100"/>
  <c r="Z167" i="100"/>
  <c r="P167" i="100"/>
  <c r="E168" i="102" s="1"/>
  <c r="G167" i="100"/>
  <c r="A167" i="100"/>
  <c r="A168" i="102" s="1"/>
  <c r="AH166" i="100"/>
  <c r="AZ166" i="100" s="1"/>
  <c r="AG166" i="100"/>
  <c r="AF166" i="100"/>
  <c r="AE166" i="100"/>
  <c r="AD166" i="100"/>
  <c r="AC166" i="100"/>
  <c r="AB166" i="100"/>
  <c r="AA166" i="100"/>
  <c r="Z166" i="100"/>
  <c r="P166" i="100"/>
  <c r="E167" i="102" s="1"/>
  <c r="G166" i="100"/>
  <c r="A166" i="100"/>
  <c r="A167" i="102" s="1"/>
  <c r="AH165" i="100"/>
  <c r="AZ165" i="100" s="1"/>
  <c r="AG165" i="100"/>
  <c r="AF165" i="100"/>
  <c r="AE165" i="100"/>
  <c r="AD165" i="100"/>
  <c r="AC165" i="100"/>
  <c r="AB165" i="100"/>
  <c r="AA165" i="100"/>
  <c r="Z165" i="100"/>
  <c r="P165" i="100"/>
  <c r="E166" i="102" s="1"/>
  <c r="G165" i="100"/>
  <c r="A165" i="100"/>
  <c r="A166" i="102" s="1"/>
  <c r="AH164" i="100"/>
  <c r="AZ164" i="100" s="1"/>
  <c r="AG164" i="100"/>
  <c r="AF164" i="100"/>
  <c r="AE164" i="100"/>
  <c r="AD164" i="100"/>
  <c r="AC164" i="100"/>
  <c r="AB164" i="100"/>
  <c r="AA164" i="100"/>
  <c r="Z164" i="100"/>
  <c r="P164" i="100"/>
  <c r="E165" i="102" s="1"/>
  <c r="G164" i="100"/>
  <c r="A164" i="100"/>
  <c r="A165" i="102" s="1"/>
  <c r="AH163" i="100"/>
  <c r="AZ163" i="100" s="1"/>
  <c r="AG163" i="100"/>
  <c r="AF163" i="100"/>
  <c r="AE163" i="100"/>
  <c r="AD163" i="100"/>
  <c r="AC163" i="100"/>
  <c r="AB163" i="100"/>
  <c r="AA163" i="100"/>
  <c r="Z163" i="100"/>
  <c r="P163" i="100"/>
  <c r="E164" i="102" s="1"/>
  <c r="G163" i="100"/>
  <c r="A163" i="100"/>
  <c r="A164" i="102" s="1"/>
  <c r="AH162" i="100"/>
  <c r="AZ162" i="100" s="1"/>
  <c r="AG162" i="100"/>
  <c r="AF162" i="100"/>
  <c r="AE162" i="100"/>
  <c r="AD162" i="100"/>
  <c r="AC162" i="100"/>
  <c r="AB162" i="100"/>
  <c r="AA162" i="100"/>
  <c r="Z162" i="100"/>
  <c r="P162" i="100"/>
  <c r="E163" i="102" s="1"/>
  <c r="G162" i="100"/>
  <c r="A162" i="100"/>
  <c r="A163" i="102" s="1"/>
  <c r="AH161" i="100"/>
  <c r="AZ161" i="100" s="1"/>
  <c r="AG161" i="100"/>
  <c r="AF161" i="100"/>
  <c r="AE161" i="100"/>
  <c r="AD161" i="100"/>
  <c r="AC161" i="100"/>
  <c r="AB161" i="100"/>
  <c r="AA161" i="100"/>
  <c r="Z161" i="100"/>
  <c r="P161" i="100"/>
  <c r="E162" i="102" s="1"/>
  <c r="G161" i="100"/>
  <c r="A161" i="100"/>
  <c r="A162" i="102" s="1"/>
  <c r="AH160" i="100"/>
  <c r="AZ160" i="100" s="1"/>
  <c r="AG160" i="100"/>
  <c r="AF160" i="100"/>
  <c r="AE160" i="100"/>
  <c r="AD160" i="100"/>
  <c r="AC160" i="100"/>
  <c r="AB160" i="100"/>
  <c r="AA160" i="100"/>
  <c r="Z160" i="100"/>
  <c r="P160" i="100"/>
  <c r="E161" i="102" s="1"/>
  <c r="G160" i="100"/>
  <c r="A160" i="100"/>
  <c r="A161" i="102" s="1"/>
  <c r="AH159" i="100"/>
  <c r="AZ159" i="100" s="1"/>
  <c r="AG159" i="100"/>
  <c r="AF159" i="100"/>
  <c r="AE159" i="100"/>
  <c r="AD159" i="100"/>
  <c r="AC159" i="100"/>
  <c r="AB159" i="100"/>
  <c r="AA159" i="100"/>
  <c r="Z159" i="100"/>
  <c r="P159" i="100"/>
  <c r="E160" i="102" s="1"/>
  <c r="G159" i="100"/>
  <c r="A159" i="100"/>
  <c r="A160" i="102" s="1"/>
  <c r="AH158" i="100"/>
  <c r="AZ158" i="100" s="1"/>
  <c r="AG158" i="100"/>
  <c r="AF158" i="100"/>
  <c r="AE158" i="100"/>
  <c r="AD158" i="100"/>
  <c r="AC158" i="100"/>
  <c r="AB158" i="100"/>
  <c r="AA158" i="100"/>
  <c r="Z158" i="100"/>
  <c r="P158" i="100"/>
  <c r="E159" i="102" s="1"/>
  <c r="G158" i="100"/>
  <c r="A158" i="100"/>
  <c r="A159" i="102" s="1"/>
  <c r="AH157" i="100"/>
  <c r="AZ157" i="100" s="1"/>
  <c r="AG157" i="100"/>
  <c r="AF157" i="100"/>
  <c r="AE157" i="100"/>
  <c r="AD157" i="100"/>
  <c r="AC157" i="100"/>
  <c r="AB157" i="100"/>
  <c r="AA157" i="100"/>
  <c r="Z157" i="100"/>
  <c r="P157" i="100"/>
  <c r="E158" i="102" s="1"/>
  <c r="G157" i="100"/>
  <c r="A157" i="100"/>
  <c r="A158" i="102" s="1"/>
  <c r="AH156" i="100"/>
  <c r="AZ156" i="100" s="1"/>
  <c r="AG156" i="100"/>
  <c r="AF156" i="100"/>
  <c r="AE156" i="100"/>
  <c r="AD156" i="100"/>
  <c r="AC156" i="100"/>
  <c r="AB156" i="100"/>
  <c r="AA156" i="100"/>
  <c r="Z156" i="100"/>
  <c r="P156" i="100"/>
  <c r="E157" i="102" s="1"/>
  <c r="G156" i="100"/>
  <c r="A156" i="100"/>
  <c r="A157" i="102" s="1"/>
  <c r="AH155" i="100"/>
  <c r="AZ155" i="100" s="1"/>
  <c r="AG155" i="100"/>
  <c r="AF155" i="100"/>
  <c r="AE155" i="100"/>
  <c r="AD155" i="100"/>
  <c r="AC155" i="100"/>
  <c r="AB155" i="100"/>
  <c r="AA155" i="100"/>
  <c r="Z155" i="100"/>
  <c r="P155" i="100"/>
  <c r="E156" i="102" s="1"/>
  <c r="G155" i="100"/>
  <c r="A155" i="100"/>
  <c r="A156" i="102" s="1"/>
  <c r="AH154" i="100"/>
  <c r="AZ154" i="100" s="1"/>
  <c r="AG154" i="100"/>
  <c r="AF154" i="100"/>
  <c r="AE154" i="100"/>
  <c r="AD154" i="100"/>
  <c r="AC154" i="100"/>
  <c r="AB154" i="100"/>
  <c r="AA154" i="100"/>
  <c r="Z154" i="100"/>
  <c r="P154" i="100"/>
  <c r="E155" i="102" s="1"/>
  <c r="G154" i="100"/>
  <c r="A154" i="100"/>
  <c r="A155" i="102" s="1"/>
  <c r="AH153" i="100"/>
  <c r="AZ153" i="100" s="1"/>
  <c r="AG153" i="100"/>
  <c r="AF153" i="100"/>
  <c r="AE153" i="100"/>
  <c r="AD153" i="100"/>
  <c r="AC153" i="100"/>
  <c r="AB153" i="100"/>
  <c r="AA153" i="100"/>
  <c r="Z153" i="100"/>
  <c r="P153" i="100"/>
  <c r="E154" i="102" s="1"/>
  <c r="G153" i="100"/>
  <c r="A153" i="100"/>
  <c r="A154" i="102" s="1"/>
  <c r="AH152" i="100"/>
  <c r="AZ152" i="100" s="1"/>
  <c r="AG152" i="100"/>
  <c r="AF152" i="100"/>
  <c r="AE152" i="100"/>
  <c r="AD152" i="100"/>
  <c r="AC152" i="100"/>
  <c r="AB152" i="100"/>
  <c r="AA152" i="100"/>
  <c r="Z152" i="100"/>
  <c r="P152" i="100"/>
  <c r="E153" i="102" s="1"/>
  <c r="G152" i="100"/>
  <c r="A152" i="100"/>
  <c r="A153" i="102" s="1"/>
  <c r="AH151" i="100"/>
  <c r="AZ151" i="100" s="1"/>
  <c r="AG151" i="100"/>
  <c r="AF151" i="100"/>
  <c r="AE151" i="100"/>
  <c r="AD151" i="100"/>
  <c r="AC151" i="100"/>
  <c r="AB151" i="100"/>
  <c r="AA151" i="100"/>
  <c r="Z151" i="100"/>
  <c r="P151" i="100"/>
  <c r="E152" i="102" s="1"/>
  <c r="G151" i="100"/>
  <c r="A151" i="100"/>
  <c r="A152" i="102" s="1"/>
  <c r="AH150" i="100"/>
  <c r="AZ150" i="100" s="1"/>
  <c r="AG150" i="100"/>
  <c r="AF150" i="100"/>
  <c r="AE150" i="100"/>
  <c r="AD150" i="100"/>
  <c r="AC150" i="100"/>
  <c r="AB150" i="100"/>
  <c r="AA150" i="100"/>
  <c r="Z150" i="100"/>
  <c r="P150" i="100"/>
  <c r="E151" i="102" s="1"/>
  <c r="G150" i="100"/>
  <c r="A150" i="100"/>
  <c r="A151" i="102" s="1"/>
  <c r="AH149" i="100"/>
  <c r="AZ149" i="100" s="1"/>
  <c r="AG149" i="100"/>
  <c r="AF149" i="100"/>
  <c r="AE149" i="100"/>
  <c r="AD149" i="100"/>
  <c r="AC149" i="100"/>
  <c r="AB149" i="100"/>
  <c r="AA149" i="100"/>
  <c r="Z149" i="100"/>
  <c r="P149" i="100"/>
  <c r="E150" i="102" s="1"/>
  <c r="G149" i="100"/>
  <c r="A149" i="100"/>
  <c r="A150" i="102" s="1"/>
  <c r="AH148" i="100"/>
  <c r="AZ148" i="100" s="1"/>
  <c r="AG148" i="100"/>
  <c r="AF148" i="100"/>
  <c r="AE148" i="100"/>
  <c r="AD148" i="100"/>
  <c r="AC148" i="100"/>
  <c r="AB148" i="100"/>
  <c r="AA148" i="100"/>
  <c r="Z148" i="100"/>
  <c r="P148" i="100"/>
  <c r="E149" i="102" s="1"/>
  <c r="G148" i="100"/>
  <c r="A148" i="100"/>
  <c r="A149" i="102" s="1"/>
  <c r="AH147" i="100"/>
  <c r="AZ147" i="100" s="1"/>
  <c r="AG147" i="100"/>
  <c r="AF147" i="100"/>
  <c r="AE147" i="100"/>
  <c r="AD147" i="100"/>
  <c r="AC147" i="100"/>
  <c r="AB147" i="100"/>
  <c r="AA147" i="100"/>
  <c r="Z147" i="100"/>
  <c r="P147" i="100"/>
  <c r="E148" i="102" s="1"/>
  <c r="G147" i="100"/>
  <c r="A147" i="100"/>
  <c r="A148" i="102" s="1"/>
  <c r="AH146" i="100"/>
  <c r="AZ146" i="100" s="1"/>
  <c r="AG146" i="100"/>
  <c r="AF146" i="100"/>
  <c r="AE146" i="100"/>
  <c r="AD146" i="100"/>
  <c r="AC146" i="100"/>
  <c r="AB146" i="100"/>
  <c r="AA146" i="100"/>
  <c r="Z146" i="100"/>
  <c r="P146" i="100"/>
  <c r="E147" i="102" s="1"/>
  <c r="G146" i="100"/>
  <c r="A146" i="100"/>
  <c r="A147" i="102" s="1"/>
  <c r="AH145" i="100"/>
  <c r="AZ145" i="100" s="1"/>
  <c r="AG145" i="100"/>
  <c r="AF145" i="100"/>
  <c r="AE145" i="100"/>
  <c r="AD145" i="100"/>
  <c r="AC145" i="100"/>
  <c r="AB145" i="100"/>
  <c r="AA145" i="100"/>
  <c r="Z145" i="100"/>
  <c r="P145" i="100"/>
  <c r="E146" i="102" s="1"/>
  <c r="G145" i="100"/>
  <c r="A145" i="100"/>
  <c r="A146" i="102" s="1"/>
  <c r="AH144" i="100"/>
  <c r="AZ144" i="100" s="1"/>
  <c r="AG144" i="100"/>
  <c r="AF144" i="100"/>
  <c r="AE144" i="100"/>
  <c r="AD144" i="100"/>
  <c r="AC144" i="100"/>
  <c r="AB144" i="100"/>
  <c r="AA144" i="100"/>
  <c r="Z144" i="100"/>
  <c r="P144" i="100"/>
  <c r="E145" i="102" s="1"/>
  <c r="G144" i="100"/>
  <c r="A144" i="100"/>
  <c r="A145" i="102" s="1"/>
  <c r="AH143" i="100"/>
  <c r="AZ143" i="100" s="1"/>
  <c r="AG143" i="100"/>
  <c r="AF143" i="100"/>
  <c r="AE143" i="100"/>
  <c r="AD143" i="100"/>
  <c r="AC143" i="100"/>
  <c r="AB143" i="100"/>
  <c r="AA143" i="100"/>
  <c r="Z143" i="100"/>
  <c r="P143" i="100"/>
  <c r="E144" i="102" s="1"/>
  <c r="G143" i="100"/>
  <c r="A143" i="100"/>
  <c r="A144" i="102" s="1"/>
  <c r="AH142" i="100"/>
  <c r="AZ142" i="100" s="1"/>
  <c r="AG142" i="100"/>
  <c r="AF142" i="100"/>
  <c r="AE142" i="100"/>
  <c r="AD142" i="100"/>
  <c r="AC142" i="100"/>
  <c r="AB142" i="100"/>
  <c r="AA142" i="100"/>
  <c r="Z142" i="100"/>
  <c r="P142" i="100"/>
  <c r="E143" i="102" s="1"/>
  <c r="G142" i="100"/>
  <c r="A142" i="100"/>
  <c r="A143" i="102" s="1"/>
  <c r="AH141" i="100"/>
  <c r="AZ141" i="100" s="1"/>
  <c r="AG141" i="100"/>
  <c r="AF141" i="100"/>
  <c r="AE141" i="100"/>
  <c r="AD141" i="100"/>
  <c r="AC141" i="100"/>
  <c r="AB141" i="100"/>
  <c r="AA141" i="100"/>
  <c r="Z141" i="100"/>
  <c r="P141" i="100"/>
  <c r="E142" i="102" s="1"/>
  <c r="G141" i="100"/>
  <c r="A141" i="100"/>
  <c r="A142" i="102" s="1"/>
  <c r="AH140" i="100"/>
  <c r="AZ140" i="100" s="1"/>
  <c r="AG140" i="100"/>
  <c r="AF140" i="100"/>
  <c r="AE140" i="100"/>
  <c r="AD140" i="100"/>
  <c r="AC140" i="100"/>
  <c r="AB140" i="100"/>
  <c r="AA140" i="100"/>
  <c r="Z140" i="100"/>
  <c r="P140" i="100"/>
  <c r="E141" i="102" s="1"/>
  <c r="G140" i="100"/>
  <c r="A140" i="100"/>
  <c r="A141" i="102" s="1"/>
  <c r="AH139" i="100"/>
  <c r="AZ139" i="100" s="1"/>
  <c r="AG139" i="100"/>
  <c r="AF139" i="100"/>
  <c r="AE139" i="100"/>
  <c r="AD139" i="100"/>
  <c r="AC139" i="100"/>
  <c r="AB139" i="100"/>
  <c r="AA139" i="100"/>
  <c r="Z139" i="100"/>
  <c r="P139" i="100"/>
  <c r="E140" i="102" s="1"/>
  <c r="G139" i="100"/>
  <c r="A139" i="100"/>
  <c r="A140" i="102" s="1"/>
  <c r="AH138" i="100"/>
  <c r="AZ138" i="100" s="1"/>
  <c r="AG138" i="100"/>
  <c r="AF138" i="100"/>
  <c r="AE138" i="100"/>
  <c r="AD138" i="100"/>
  <c r="AC138" i="100"/>
  <c r="AB138" i="100"/>
  <c r="AA138" i="100"/>
  <c r="Z138" i="100"/>
  <c r="P138" i="100"/>
  <c r="E139" i="102" s="1"/>
  <c r="G138" i="100"/>
  <c r="A138" i="100"/>
  <c r="A139" i="102" s="1"/>
  <c r="AH137" i="100"/>
  <c r="AZ137" i="100" s="1"/>
  <c r="AG137" i="100"/>
  <c r="AF137" i="100"/>
  <c r="AE137" i="100"/>
  <c r="AD137" i="100"/>
  <c r="AC137" i="100"/>
  <c r="AB137" i="100"/>
  <c r="AA137" i="100"/>
  <c r="Z137" i="100"/>
  <c r="P137" i="100"/>
  <c r="E138" i="102" s="1"/>
  <c r="G137" i="100"/>
  <c r="A137" i="100"/>
  <c r="A138" i="102" s="1"/>
  <c r="AH136" i="100"/>
  <c r="AZ136" i="100" s="1"/>
  <c r="AG136" i="100"/>
  <c r="AF136" i="100"/>
  <c r="AE136" i="100"/>
  <c r="AD136" i="100"/>
  <c r="AC136" i="100"/>
  <c r="AB136" i="100"/>
  <c r="AA136" i="100"/>
  <c r="Z136" i="100"/>
  <c r="P136" i="100"/>
  <c r="E137" i="102" s="1"/>
  <c r="G136" i="100"/>
  <c r="A136" i="100"/>
  <c r="A137" i="102" s="1"/>
  <c r="AH135" i="100"/>
  <c r="AZ135" i="100" s="1"/>
  <c r="AG135" i="100"/>
  <c r="AF135" i="100"/>
  <c r="AE135" i="100"/>
  <c r="AD135" i="100"/>
  <c r="AC135" i="100"/>
  <c r="AB135" i="100"/>
  <c r="AA135" i="100"/>
  <c r="Z135" i="100"/>
  <c r="P135" i="100"/>
  <c r="E136" i="102" s="1"/>
  <c r="G135" i="100"/>
  <c r="A135" i="100"/>
  <c r="A136" i="102" s="1"/>
  <c r="AH134" i="100"/>
  <c r="AZ134" i="100" s="1"/>
  <c r="AG134" i="100"/>
  <c r="AF134" i="100"/>
  <c r="AE134" i="100"/>
  <c r="AD134" i="100"/>
  <c r="AC134" i="100"/>
  <c r="AB134" i="100"/>
  <c r="AA134" i="100"/>
  <c r="Z134" i="100"/>
  <c r="P134" i="100"/>
  <c r="E135" i="102" s="1"/>
  <c r="G134" i="100"/>
  <c r="A134" i="100"/>
  <c r="A135" i="102" s="1"/>
  <c r="AH133" i="100"/>
  <c r="AZ133" i="100" s="1"/>
  <c r="AG133" i="100"/>
  <c r="AF133" i="100"/>
  <c r="AE133" i="100"/>
  <c r="AD133" i="100"/>
  <c r="AC133" i="100"/>
  <c r="AB133" i="100"/>
  <c r="AA133" i="100"/>
  <c r="Z133" i="100"/>
  <c r="P133" i="100"/>
  <c r="E134" i="102" s="1"/>
  <c r="G133" i="100"/>
  <c r="A133" i="100"/>
  <c r="A134" i="102" s="1"/>
  <c r="AH132" i="100"/>
  <c r="AZ132" i="100" s="1"/>
  <c r="AG132" i="100"/>
  <c r="AF132" i="100"/>
  <c r="AE132" i="100"/>
  <c r="AD132" i="100"/>
  <c r="AC132" i="100"/>
  <c r="AB132" i="100"/>
  <c r="AA132" i="100"/>
  <c r="Z132" i="100"/>
  <c r="P132" i="100"/>
  <c r="E133" i="102" s="1"/>
  <c r="G132" i="100"/>
  <c r="A132" i="100"/>
  <c r="A133" i="102" s="1"/>
  <c r="AH131" i="100"/>
  <c r="AZ131" i="100" s="1"/>
  <c r="AG131" i="100"/>
  <c r="AF131" i="100"/>
  <c r="AE131" i="100"/>
  <c r="AD131" i="100"/>
  <c r="AC131" i="100"/>
  <c r="AB131" i="100"/>
  <c r="AA131" i="100"/>
  <c r="Z131" i="100"/>
  <c r="P131" i="100"/>
  <c r="E132" i="102" s="1"/>
  <c r="G131" i="100"/>
  <c r="A131" i="100"/>
  <c r="A132" i="102" s="1"/>
  <c r="AH130" i="100"/>
  <c r="AZ130" i="100" s="1"/>
  <c r="AG130" i="100"/>
  <c r="AF130" i="100"/>
  <c r="AE130" i="100"/>
  <c r="AD130" i="100"/>
  <c r="AC130" i="100"/>
  <c r="AB130" i="100"/>
  <c r="AA130" i="100"/>
  <c r="Z130" i="100"/>
  <c r="P130" i="100"/>
  <c r="E131" i="102" s="1"/>
  <c r="G130" i="100"/>
  <c r="A130" i="100"/>
  <c r="A131" i="102" s="1"/>
  <c r="AH129" i="100"/>
  <c r="AY129" i="100" s="1"/>
  <c r="AG129" i="100"/>
  <c r="AF129" i="100"/>
  <c r="AE129" i="100"/>
  <c r="AD129" i="100"/>
  <c r="AC129" i="100"/>
  <c r="AB129" i="100"/>
  <c r="AA129" i="100"/>
  <c r="Z129" i="100"/>
  <c r="P129" i="100"/>
  <c r="E130" i="102" s="1"/>
  <c r="G129" i="100"/>
  <c r="A129" i="100"/>
  <c r="A130" i="102" s="1"/>
  <c r="AH128" i="100"/>
  <c r="AZ128" i="100" s="1"/>
  <c r="AG128" i="100"/>
  <c r="AF128" i="100"/>
  <c r="AE128" i="100"/>
  <c r="AD128" i="100"/>
  <c r="AC128" i="100"/>
  <c r="AB128" i="100"/>
  <c r="AA128" i="100"/>
  <c r="Z128" i="100"/>
  <c r="P128" i="100"/>
  <c r="E129" i="102" s="1"/>
  <c r="G128" i="100"/>
  <c r="A128" i="100"/>
  <c r="A129" i="102" s="1"/>
  <c r="AH127" i="100"/>
  <c r="AZ127" i="100" s="1"/>
  <c r="AG127" i="100"/>
  <c r="AF127" i="100"/>
  <c r="AE127" i="100"/>
  <c r="AD127" i="100"/>
  <c r="AC127" i="100"/>
  <c r="AB127" i="100"/>
  <c r="AA127" i="100"/>
  <c r="Z127" i="100"/>
  <c r="P127" i="100"/>
  <c r="E128" i="102" s="1"/>
  <c r="G127" i="100"/>
  <c r="A127" i="100"/>
  <c r="A128" i="102" s="1"/>
  <c r="AH126" i="100"/>
  <c r="AZ126" i="100" s="1"/>
  <c r="AG126" i="100"/>
  <c r="AF126" i="100"/>
  <c r="AE126" i="100"/>
  <c r="AD126" i="100"/>
  <c r="AC126" i="100"/>
  <c r="AB126" i="100"/>
  <c r="AA126" i="100"/>
  <c r="Z126" i="100"/>
  <c r="P126" i="100"/>
  <c r="E127" i="102" s="1"/>
  <c r="G126" i="100"/>
  <c r="A126" i="100"/>
  <c r="A127" i="102" s="1"/>
  <c r="AH125" i="100"/>
  <c r="AZ125" i="100" s="1"/>
  <c r="AG125" i="100"/>
  <c r="AF125" i="100"/>
  <c r="AE125" i="100"/>
  <c r="AD125" i="100"/>
  <c r="AC125" i="100"/>
  <c r="AB125" i="100"/>
  <c r="AA125" i="100"/>
  <c r="Z125" i="100"/>
  <c r="P125" i="100"/>
  <c r="E126" i="102" s="1"/>
  <c r="G125" i="100"/>
  <c r="A125" i="100"/>
  <c r="A126" i="102" s="1"/>
  <c r="AH124" i="100"/>
  <c r="AZ124" i="100" s="1"/>
  <c r="AG124" i="100"/>
  <c r="AF124" i="100"/>
  <c r="AE124" i="100"/>
  <c r="AD124" i="100"/>
  <c r="AC124" i="100"/>
  <c r="AB124" i="100"/>
  <c r="AA124" i="100"/>
  <c r="Z124" i="100"/>
  <c r="P124" i="100"/>
  <c r="E125" i="102" s="1"/>
  <c r="G124" i="100"/>
  <c r="A124" i="100"/>
  <c r="A125" i="102" s="1"/>
  <c r="AH123" i="100"/>
  <c r="AZ123" i="100" s="1"/>
  <c r="AG123" i="100"/>
  <c r="AF123" i="100"/>
  <c r="AE123" i="100"/>
  <c r="AD123" i="100"/>
  <c r="AC123" i="100"/>
  <c r="AB123" i="100"/>
  <c r="AA123" i="100"/>
  <c r="Z123" i="100"/>
  <c r="P123" i="100"/>
  <c r="E124" i="102" s="1"/>
  <c r="G123" i="100"/>
  <c r="A123" i="100"/>
  <c r="A124" i="102" s="1"/>
  <c r="AH122" i="100"/>
  <c r="AZ122" i="100" s="1"/>
  <c r="AG122" i="100"/>
  <c r="AF122" i="100"/>
  <c r="AE122" i="100"/>
  <c r="AD122" i="100"/>
  <c r="AC122" i="100"/>
  <c r="AB122" i="100"/>
  <c r="AA122" i="100"/>
  <c r="Z122" i="100"/>
  <c r="P122" i="100"/>
  <c r="E123" i="102" s="1"/>
  <c r="G122" i="100"/>
  <c r="A122" i="100"/>
  <c r="A123" i="102" s="1"/>
  <c r="AH121" i="100"/>
  <c r="AZ121" i="100" s="1"/>
  <c r="AG121" i="100"/>
  <c r="AF121" i="100"/>
  <c r="AE121" i="100"/>
  <c r="AD121" i="100"/>
  <c r="AC121" i="100"/>
  <c r="AB121" i="100"/>
  <c r="AA121" i="100"/>
  <c r="Z121" i="100"/>
  <c r="P121" i="100"/>
  <c r="E122" i="102" s="1"/>
  <c r="G121" i="100"/>
  <c r="A121" i="100"/>
  <c r="A122" i="102" s="1"/>
  <c r="AH120" i="100"/>
  <c r="AZ120" i="100" s="1"/>
  <c r="AG120" i="100"/>
  <c r="AF120" i="100"/>
  <c r="AE120" i="100"/>
  <c r="AD120" i="100"/>
  <c r="AC120" i="100"/>
  <c r="AB120" i="100"/>
  <c r="AA120" i="100"/>
  <c r="Z120" i="100"/>
  <c r="P120" i="100"/>
  <c r="E121" i="102" s="1"/>
  <c r="G120" i="100"/>
  <c r="A120" i="100"/>
  <c r="A121" i="102" s="1"/>
  <c r="AH119" i="100"/>
  <c r="AZ119" i="100" s="1"/>
  <c r="AG119" i="100"/>
  <c r="AF119" i="100"/>
  <c r="AE119" i="100"/>
  <c r="AD119" i="100"/>
  <c r="AC119" i="100"/>
  <c r="AB119" i="100"/>
  <c r="AA119" i="100"/>
  <c r="Z119" i="100"/>
  <c r="P119" i="100"/>
  <c r="E120" i="102" s="1"/>
  <c r="G119" i="100"/>
  <c r="A119" i="100"/>
  <c r="A120" i="102" s="1"/>
  <c r="AH118" i="100"/>
  <c r="AZ118" i="100" s="1"/>
  <c r="AG118" i="100"/>
  <c r="AF118" i="100"/>
  <c r="AE118" i="100"/>
  <c r="AD118" i="100"/>
  <c r="AC118" i="100"/>
  <c r="AB118" i="100"/>
  <c r="AA118" i="100"/>
  <c r="Z118" i="100"/>
  <c r="P118" i="100"/>
  <c r="E119" i="102" s="1"/>
  <c r="G118" i="100"/>
  <c r="A118" i="100"/>
  <c r="A119" i="102" s="1"/>
  <c r="AH117" i="100"/>
  <c r="AZ117" i="100" s="1"/>
  <c r="AG117" i="100"/>
  <c r="AF117" i="100"/>
  <c r="AE117" i="100"/>
  <c r="AD117" i="100"/>
  <c r="AC117" i="100"/>
  <c r="AB117" i="100"/>
  <c r="AA117" i="100"/>
  <c r="Z117" i="100"/>
  <c r="P117" i="100"/>
  <c r="E118" i="102" s="1"/>
  <c r="G117" i="100"/>
  <c r="A117" i="100"/>
  <c r="A118" i="102" s="1"/>
  <c r="AH116" i="100"/>
  <c r="AZ116" i="100" s="1"/>
  <c r="AG116" i="100"/>
  <c r="AF116" i="100"/>
  <c r="AE116" i="100"/>
  <c r="AD116" i="100"/>
  <c r="AC116" i="100"/>
  <c r="AB116" i="100"/>
  <c r="AA116" i="100"/>
  <c r="Z116" i="100"/>
  <c r="P116" i="100"/>
  <c r="E117" i="102" s="1"/>
  <c r="G116" i="100"/>
  <c r="A116" i="100"/>
  <c r="A117" i="102" s="1"/>
  <c r="AH115" i="100"/>
  <c r="AZ115" i="100" s="1"/>
  <c r="AG115" i="100"/>
  <c r="AF115" i="100"/>
  <c r="AE115" i="100"/>
  <c r="AD115" i="100"/>
  <c r="AC115" i="100"/>
  <c r="AB115" i="100"/>
  <c r="AA115" i="100"/>
  <c r="Z115" i="100"/>
  <c r="P115" i="100"/>
  <c r="E116" i="102" s="1"/>
  <c r="G115" i="100"/>
  <c r="A115" i="100"/>
  <c r="A116" i="102" s="1"/>
  <c r="AH114" i="100"/>
  <c r="AS114" i="100" s="1"/>
  <c r="AG114" i="100"/>
  <c r="AF114" i="100"/>
  <c r="AE114" i="100"/>
  <c r="AD114" i="100"/>
  <c r="AC114" i="100"/>
  <c r="AB114" i="100"/>
  <c r="AA114" i="100"/>
  <c r="Z114" i="100"/>
  <c r="P114" i="100"/>
  <c r="E115" i="102" s="1"/>
  <c r="G114" i="100"/>
  <c r="A114" i="100"/>
  <c r="A115" i="102" s="1"/>
  <c r="AH113" i="100"/>
  <c r="AZ113" i="100" s="1"/>
  <c r="AG113" i="100"/>
  <c r="AF113" i="100"/>
  <c r="AE113" i="100"/>
  <c r="AD113" i="100"/>
  <c r="AC113" i="100"/>
  <c r="AB113" i="100"/>
  <c r="AA113" i="100"/>
  <c r="Z113" i="100"/>
  <c r="P113" i="100"/>
  <c r="E114" i="102" s="1"/>
  <c r="G113" i="100"/>
  <c r="A113" i="100"/>
  <c r="A114" i="102" s="1"/>
  <c r="AH112" i="100"/>
  <c r="AS112" i="100" s="1"/>
  <c r="AG112" i="100"/>
  <c r="AF112" i="100"/>
  <c r="AE112" i="100"/>
  <c r="AD112" i="100"/>
  <c r="AC112" i="100"/>
  <c r="AB112" i="100"/>
  <c r="AA112" i="100"/>
  <c r="Z112" i="100"/>
  <c r="P112" i="100"/>
  <c r="E113" i="102" s="1"/>
  <c r="G112" i="100"/>
  <c r="A112" i="100"/>
  <c r="A113" i="102" s="1"/>
  <c r="AH111" i="100"/>
  <c r="AZ111" i="100" s="1"/>
  <c r="AG111" i="100"/>
  <c r="AF111" i="100"/>
  <c r="AE111" i="100"/>
  <c r="AD111" i="100"/>
  <c r="AC111" i="100"/>
  <c r="AB111" i="100"/>
  <c r="AA111" i="100"/>
  <c r="Z111" i="100"/>
  <c r="P111" i="100"/>
  <c r="E112" i="102" s="1"/>
  <c r="G111" i="100"/>
  <c r="A111" i="100"/>
  <c r="A112" i="102" s="1"/>
  <c r="AH110" i="100"/>
  <c r="AS110" i="100" s="1"/>
  <c r="AG110" i="100"/>
  <c r="AF110" i="100"/>
  <c r="AE110" i="100"/>
  <c r="AD110" i="100"/>
  <c r="AC110" i="100"/>
  <c r="AB110" i="100"/>
  <c r="AA110" i="100"/>
  <c r="Z110" i="100"/>
  <c r="P110" i="100"/>
  <c r="E111" i="102" s="1"/>
  <c r="G110" i="100"/>
  <c r="A110" i="100"/>
  <c r="A111" i="102" s="1"/>
  <c r="AH109" i="100"/>
  <c r="AZ109" i="100" s="1"/>
  <c r="AG109" i="100"/>
  <c r="AF109" i="100"/>
  <c r="AE109" i="100"/>
  <c r="AD109" i="100"/>
  <c r="AC109" i="100"/>
  <c r="AB109" i="100"/>
  <c r="AA109" i="100"/>
  <c r="Z109" i="100"/>
  <c r="P109" i="100"/>
  <c r="E110" i="102" s="1"/>
  <c r="G109" i="100"/>
  <c r="A109" i="100"/>
  <c r="A110" i="102" s="1"/>
  <c r="AH108" i="100"/>
  <c r="AS108" i="100" s="1"/>
  <c r="AG108" i="100"/>
  <c r="AF108" i="100"/>
  <c r="AE108" i="100"/>
  <c r="AD108" i="100"/>
  <c r="AC108" i="100"/>
  <c r="AB108" i="100"/>
  <c r="AA108" i="100"/>
  <c r="Z108" i="100"/>
  <c r="P108" i="100"/>
  <c r="E109" i="102" s="1"/>
  <c r="G108" i="100"/>
  <c r="A108" i="100"/>
  <c r="A109" i="102" s="1"/>
  <c r="AH107" i="100"/>
  <c r="AZ107" i="100" s="1"/>
  <c r="AG107" i="100"/>
  <c r="AF107" i="100"/>
  <c r="AE107" i="100"/>
  <c r="AD107" i="100"/>
  <c r="AC107" i="100"/>
  <c r="AB107" i="100"/>
  <c r="AA107" i="100"/>
  <c r="Z107" i="100"/>
  <c r="P107" i="100"/>
  <c r="E108" i="102" s="1"/>
  <c r="G107" i="100"/>
  <c r="A107" i="100"/>
  <c r="A108" i="102" s="1"/>
  <c r="AH106" i="100"/>
  <c r="AS106" i="100" s="1"/>
  <c r="AG106" i="100"/>
  <c r="AF106" i="100"/>
  <c r="AE106" i="100"/>
  <c r="AD106" i="100"/>
  <c r="AC106" i="100"/>
  <c r="AB106" i="100"/>
  <c r="AA106" i="100"/>
  <c r="Z106" i="100"/>
  <c r="P106" i="100"/>
  <c r="E107" i="102" s="1"/>
  <c r="G106" i="100"/>
  <c r="A106" i="100"/>
  <c r="A107" i="102" s="1"/>
  <c r="AH105" i="100"/>
  <c r="AZ105" i="100" s="1"/>
  <c r="AG105" i="100"/>
  <c r="AF105" i="100"/>
  <c r="AE105" i="100"/>
  <c r="AD105" i="100"/>
  <c r="AC105" i="100"/>
  <c r="AB105" i="100"/>
  <c r="AA105" i="100"/>
  <c r="Z105" i="100"/>
  <c r="P105" i="100"/>
  <c r="E106" i="102" s="1"/>
  <c r="G105" i="100"/>
  <c r="A105" i="100"/>
  <c r="A106" i="102" s="1"/>
  <c r="AH104" i="100"/>
  <c r="AS104" i="100" s="1"/>
  <c r="AG104" i="100"/>
  <c r="AF104" i="100"/>
  <c r="AE104" i="100"/>
  <c r="AD104" i="100"/>
  <c r="AC104" i="100"/>
  <c r="AB104" i="100"/>
  <c r="AA104" i="100"/>
  <c r="Z104" i="100"/>
  <c r="P104" i="100"/>
  <c r="E105" i="102" s="1"/>
  <c r="G104" i="100"/>
  <c r="A104" i="100"/>
  <c r="A105" i="102" s="1"/>
  <c r="AH103" i="100"/>
  <c r="AZ103" i="100" s="1"/>
  <c r="AG103" i="100"/>
  <c r="AF103" i="100"/>
  <c r="AE103" i="100"/>
  <c r="AD103" i="100"/>
  <c r="AC103" i="100"/>
  <c r="AB103" i="100"/>
  <c r="AA103" i="100"/>
  <c r="Z103" i="100"/>
  <c r="P103" i="100"/>
  <c r="E104" i="102" s="1"/>
  <c r="G103" i="100"/>
  <c r="A103" i="100"/>
  <c r="A104" i="102" s="1"/>
  <c r="AH102" i="100"/>
  <c r="AS102" i="100" s="1"/>
  <c r="AG102" i="100"/>
  <c r="AF102" i="100"/>
  <c r="AE102" i="100"/>
  <c r="AD102" i="100"/>
  <c r="AC102" i="100"/>
  <c r="AB102" i="100"/>
  <c r="AA102" i="100"/>
  <c r="Z102" i="100"/>
  <c r="P102" i="100"/>
  <c r="E103" i="102" s="1"/>
  <c r="G102" i="100"/>
  <c r="A102" i="100"/>
  <c r="A103" i="102" s="1"/>
  <c r="AH101" i="100"/>
  <c r="AZ101" i="100" s="1"/>
  <c r="AG101" i="100"/>
  <c r="AF101" i="100"/>
  <c r="AE101" i="100"/>
  <c r="AD101" i="100"/>
  <c r="AC101" i="100"/>
  <c r="AB101" i="100"/>
  <c r="AA101" i="100"/>
  <c r="Z101" i="100"/>
  <c r="P101" i="100"/>
  <c r="E102" i="102" s="1"/>
  <c r="G101" i="100"/>
  <c r="A101" i="100"/>
  <c r="A102" i="102" s="1"/>
  <c r="AH100" i="100"/>
  <c r="AS100" i="100" s="1"/>
  <c r="AG100" i="100"/>
  <c r="AF100" i="100"/>
  <c r="AE100" i="100"/>
  <c r="AD100" i="100"/>
  <c r="AC100" i="100"/>
  <c r="AB100" i="100"/>
  <c r="AA100" i="100"/>
  <c r="Z100" i="100"/>
  <c r="P100" i="100"/>
  <c r="E101" i="102" s="1"/>
  <c r="G100" i="100"/>
  <c r="A100" i="100"/>
  <c r="A101" i="102" s="1"/>
  <c r="AH99" i="100"/>
  <c r="AZ99" i="100" s="1"/>
  <c r="AG99" i="100"/>
  <c r="AF99" i="100"/>
  <c r="AE99" i="100"/>
  <c r="AD99" i="100"/>
  <c r="AC99" i="100"/>
  <c r="AB99" i="100"/>
  <c r="AA99" i="100"/>
  <c r="Z99" i="100"/>
  <c r="P99" i="100"/>
  <c r="E100" i="102" s="1"/>
  <c r="G99" i="100"/>
  <c r="A99" i="100"/>
  <c r="A100" i="102" s="1"/>
  <c r="AH98" i="100"/>
  <c r="AS98" i="100" s="1"/>
  <c r="AG98" i="100"/>
  <c r="AF98" i="100"/>
  <c r="AE98" i="100"/>
  <c r="AD98" i="100"/>
  <c r="AC98" i="100"/>
  <c r="AB98" i="100"/>
  <c r="AA98" i="100"/>
  <c r="Z98" i="100"/>
  <c r="P98" i="100"/>
  <c r="E99" i="102" s="1"/>
  <c r="G98" i="100"/>
  <c r="A98" i="100"/>
  <c r="A99" i="102" s="1"/>
  <c r="AH97" i="100"/>
  <c r="AZ97" i="100" s="1"/>
  <c r="AG97" i="100"/>
  <c r="AF97" i="100"/>
  <c r="AE97" i="100"/>
  <c r="AD97" i="100"/>
  <c r="AC97" i="100"/>
  <c r="AB97" i="100"/>
  <c r="AA97" i="100"/>
  <c r="Z97" i="100"/>
  <c r="P97" i="100"/>
  <c r="E98" i="102" s="1"/>
  <c r="G97" i="100"/>
  <c r="A97" i="100"/>
  <c r="A98" i="102" s="1"/>
  <c r="AH96" i="100"/>
  <c r="AZ96" i="100" s="1"/>
  <c r="AG96" i="100"/>
  <c r="AF96" i="100"/>
  <c r="AE96" i="100"/>
  <c r="AD96" i="100"/>
  <c r="AC96" i="100"/>
  <c r="AB96" i="100"/>
  <c r="AA96" i="100"/>
  <c r="Z96" i="100"/>
  <c r="P96" i="100"/>
  <c r="E97" i="102" s="1"/>
  <c r="G96" i="100"/>
  <c r="A96" i="100"/>
  <c r="A97" i="102" s="1"/>
  <c r="AH95" i="100"/>
  <c r="AZ95" i="100" s="1"/>
  <c r="AG95" i="100"/>
  <c r="AF95" i="100"/>
  <c r="AE95" i="100"/>
  <c r="AD95" i="100"/>
  <c r="AC95" i="100"/>
  <c r="AB95" i="100"/>
  <c r="AA95" i="100"/>
  <c r="Z95" i="100"/>
  <c r="P95" i="100"/>
  <c r="E96" i="102" s="1"/>
  <c r="G95" i="100"/>
  <c r="A95" i="100"/>
  <c r="A96" i="102" s="1"/>
  <c r="AH94" i="100"/>
  <c r="AZ94" i="100" s="1"/>
  <c r="AG94" i="100"/>
  <c r="AF94" i="100"/>
  <c r="AE94" i="100"/>
  <c r="AD94" i="100"/>
  <c r="AC94" i="100"/>
  <c r="AB94" i="100"/>
  <c r="AA94" i="100"/>
  <c r="Z94" i="100"/>
  <c r="P94" i="100"/>
  <c r="E95" i="102" s="1"/>
  <c r="G94" i="100"/>
  <c r="A94" i="100"/>
  <c r="A95" i="102" s="1"/>
  <c r="AH93" i="100"/>
  <c r="AZ93" i="100" s="1"/>
  <c r="AG93" i="100"/>
  <c r="AF93" i="100"/>
  <c r="AE93" i="100"/>
  <c r="AD93" i="100"/>
  <c r="AC93" i="100"/>
  <c r="AB93" i="100"/>
  <c r="AA93" i="100"/>
  <c r="Z93" i="100"/>
  <c r="P93" i="100"/>
  <c r="E94" i="102" s="1"/>
  <c r="G93" i="100"/>
  <c r="A93" i="100"/>
  <c r="A94" i="102" s="1"/>
  <c r="AH92" i="100"/>
  <c r="AZ92" i="100" s="1"/>
  <c r="AG92" i="100"/>
  <c r="AF92" i="100"/>
  <c r="AE92" i="100"/>
  <c r="AD92" i="100"/>
  <c r="AC92" i="100"/>
  <c r="AB92" i="100"/>
  <c r="AA92" i="100"/>
  <c r="Z92" i="100"/>
  <c r="P92" i="100"/>
  <c r="E93" i="102" s="1"/>
  <c r="G92" i="100"/>
  <c r="A92" i="100"/>
  <c r="A93" i="102" s="1"/>
  <c r="AH91" i="100"/>
  <c r="AZ91" i="100" s="1"/>
  <c r="AG91" i="100"/>
  <c r="AF91" i="100"/>
  <c r="AE91" i="100"/>
  <c r="AD91" i="100"/>
  <c r="AC91" i="100"/>
  <c r="AB91" i="100"/>
  <c r="AA91" i="100"/>
  <c r="Z91" i="100"/>
  <c r="P91" i="100"/>
  <c r="E92" i="102" s="1"/>
  <c r="G91" i="100"/>
  <c r="A91" i="100"/>
  <c r="A92" i="102" s="1"/>
  <c r="AH90" i="100"/>
  <c r="AZ90" i="100" s="1"/>
  <c r="AG90" i="100"/>
  <c r="AF90" i="100"/>
  <c r="AE90" i="100"/>
  <c r="AD90" i="100"/>
  <c r="AC90" i="100"/>
  <c r="AB90" i="100"/>
  <c r="AA90" i="100"/>
  <c r="Z90" i="100"/>
  <c r="P90" i="100"/>
  <c r="E91" i="102" s="1"/>
  <c r="G90" i="100"/>
  <c r="A90" i="100"/>
  <c r="A91" i="102" s="1"/>
  <c r="AH89" i="100"/>
  <c r="AZ89" i="100" s="1"/>
  <c r="AG89" i="100"/>
  <c r="AF89" i="100"/>
  <c r="AE89" i="100"/>
  <c r="AD89" i="100"/>
  <c r="AC89" i="100"/>
  <c r="AB89" i="100"/>
  <c r="AA89" i="100"/>
  <c r="Z89" i="100"/>
  <c r="P89" i="100"/>
  <c r="E90" i="102" s="1"/>
  <c r="G89" i="100"/>
  <c r="A89" i="100"/>
  <c r="A90" i="102" s="1"/>
  <c r="AH88" i="100"/>
  <c r="AZ88" i="100" s="1"/>
  <c r="AG88" i="100"/>
  <c r="AF88" i="100"/>
  <c r="AE88" i="100"/>
  <c r="AD88" i="100"/>
  <c r="AC88" i="100"/>
  <c r="AB88" i="100"/>
  <c r="AA88" i="100"/>
  <c r="Z88" i="100"/>
  <c r="P88" i="100"/>
  <c r="E89" i="102" s="1"/>
  <c r="G88" i="100"/>
  <c r="A88" i="100"/>
  <c r="A89" i="102" s="1"/>
  <c r="AH87" i="100"/>
  <c r="AZ87" i="100" s="1"/>
  <c r="AG87" i="100"/>
  <c r="AF87" i="100"/>
  <c r="AE87" i="100"/>
  <c r="AD87" i="100"/>
  <c r="AC87" i="100"/>
  <c r="AB87" i="100"/>
  <c r="AA87" i="100"/>
  <c r="Z87" i="100"/>
  <c r="P87" i="100"/>
  <c r="E88" i="102" s="1"/>
  <c r="G87" i="100"/>
  <c r="A87" i="100"/>
  <c r="A88" i="102" s="1"/>
  <c r="AH86" i="100"/>
  <c r="AZ86" i="100" s="1"/>
  <c r="AG86" i="100"/>
  <c r="AF86" i="100"/>
  <c r="AE86" i="100"/>
  <c r="AD86" i="100"/>
  <c r="AC86" i="100"/>
  <c r="AB86" i="100"/>
  <c r="AA86" i="100"/>
  <c r="Z86" i="100"/>
  <c r="P86" i="100"/>
  <c r="E87" i="102" s="1"/>
  <c r="G86" i="100"/>
  <c r="A86" i="100"/>
  <c r="A87" i="102" s="1"/>
  <c r="AH85" i="100"/>
  <c r="AZ85" i="100" s="1"/>
  <c r="AG85" i="100"/>
  <c r="AF85" i="100"/>
  <c r="AE85" i="100"/>
  <c r="AD85" i="100"/>
  <c r="AC85" i="100"/>
  <c r="AB85" i="100"/>
  <c r="AA85" i="100"/>
  <c r="Z85" i="100"/>
  <c r="P85" i="100"/>
  <c r="E86" i="102" s="1"/>
  <c r="G85" i="100"/>
  <c r="A85" i="100"/>
  <c r="A86" i="102" s="1"/>
  <c r="AH84" i="100"/>
  <c r="AZ84" i="100" s="1"/>
  <c r="AG84" i="100"/>
  <c r="AF84" i="100"/>
  <c r="AE84" i="100"/>
  <c r="AD84" i="100"/>
  <c r="AC84" i="100"/>
  <c r="AB84" i="100"/>
  <c r="AA84" i="100"/>
  <c r="Z84" i="100"/>
  <c r="P84" i="100"/>
  <c r="E85" i="102" s="1"/>
  <c r="G84" i="100"/>
  <c r="A84" i="100"/>
  <c r="A85" i="102" s="1"/>
  <c r="AH83" i="100"/>
  <c r="AZ83" i="100" s="1"/>
  <c r="AG83" i="100"/>
  <c r="AF83" i="100"/>
  <c r="AE83" i="100"/>
  <c r="AD83" i="100"/>
  <c r="AC83" i="100"/>
  <c r="AB83" i="100"/>
  <c r="AA83" i="100"/>
  <c r="Z83" i="100"/>
  <c r="P83" i="100"/>
  <c r="E84" i="102" s="1"/>
  <c r="G83" i="100"/>
  <c r="A83" i="100"/>
  <c r="A84" i="102" s="1"/>
  <c r="AH82" i="100"/>
  <c r="AZ82" i="100" s="1"/>
  <c r="AG82" i="100"/>
  <c r="AF82" i="100"/>
  <c r="AE82" i="100"/>
  <c r="AD82" i="100"/>
  <c r="AC82" i="100"/>
  <c r="AB82" i="100"/>
  <c r="AA82" i="100"/>
  <c r="Z82" i="100"/>
  <c r="P82" i="100"/>
  <c r="E83" i="102" s="1"/>
  <c r="G82" i="100"/>
  <c r="A82" i="100"/>
  <c r="A83" i="102" s="1"/>
  <c r="AH81" i="100"/>
  <c r="AZ81" i="100" s="1"/>
  <c r="AG81" i="100"/>
  <c r="AF81" i="100"/>
  <c r="AE81" i="100"/>
  <c r="AD81" i="100"/>
  <c r="AC81" i="100"/>
  <c r="AB81" i="100"/>
  <c r="AA81" i="100"/>
  <c r="Z81" i="100"/>
  <c r="P81" i="100"/>
  <c r="E82" i="102" s="1"/>
  <c r="G81" i="100"/>
  <c r="A81" i="100"/>
  <c r="A82" i="102" s="1"/>
  <c r="AH80" i="100"/>
  <c r="AZ80" i="100" s="1"/>
  <c r="AG80" i="100"/>
  <c r="AF80" i="100"/>
  <c r="AE80" i="100"/>
  <c r="AD80" i="100"/>
  <c r="AC80" i="100"/>
  <c r="AB80" i="100"/>
  <c r="AA80" i="100"/>
  <c r="Z80" i="100"/>
  <c r="P80" i="100"/>
  <c r="E81" i="102" s="1"/>
  <c r="G80" i="100"/>
  <c r="A80" i="100"/>
  <c r="A81" i="102" s="1"/>
  <c r="AH79" i="100"/>
  <c r="AZ79" i="100" s="1"/>
  <c r="AG79" i="100"/>
  <c r="AF79" i="100"/>
  <c r="AE79" i="100"/>
  <c r="AD79" i="100"/>
  <c r="AC79" i="100"/>
  <c r="AB79" i="100"/>
  <c r="AA79" i="100"/>
  <c r="Z79" i="100"/>
  <c r="P79" i="100"/>
  <c r="E80" i="102" s="1"/>
  <c r="G79" i="100"/>
  <c r="A79" i="100"/>
  <c r="A80" i="102" s="1"/>
  <c r="AH78" i="100"/>
  <c r="AZ78" i="100" s="1"/>
  <c r="AG78" i="100"/>
  <c r="AF78" i="100"/>
  <c r="AE78" i="100"/>
  <c r="AD78" i="100"/>
  <c r="AC78" i="100"/>
  <c r="AB78" i="100"/>
  <c r="AA78" i="100"/>
  <c r="Z78" i="100"/>
  <c r="P78" i="100"/>
  <c r="E79" i="102" s="1"/>
  <c r="G78" i="100"/>
  <c r="A78" i="100"/>
  <c r="A79" i="102" s="1"/>
  <c r="AH77" i="100"/>
  <c r="AZ77" i="100" s="1"/>
  <c r="AG77" i="100"/>
  <c r="AF77" i="100"/>
  <c r="AE77" i="100"/>
  <c r="AD77" i="100"/>
  <c r="AC77" i="100"/>
  <c r="AB77" i="100"/>
  <c r="AA77" i="100"/>
  <c r="Z77" i="100"/>
  <c r="P77" i="100"/>
  <c r="E78" i="102" s="1"/>
  <c r="G77" i="100"/>
  <c r="A77" i="100"/>
  <c r="A78" i="102" s="1"/>
  <c r="AH76" i="100"/>
  <c r="AZ76" i="100" s="1"/>
  <c r="AG76" i="100"/>
  <c r="AF76" i="100"/>
  <c r="AE76" i="100"/>
  <c r="AD76" i="100"/>
  <c r="AC76" i="100"/>
  <c r="AB76" i="100"/>
  <c r="AA76" i="100"/>
  <c r="Z76" i="100"/>
  <c r="P76" i="100"/>
  <c r="E77" i="102" s="1"/>
  <c r="G76" i="100"/>
  <c r="A76" i="100"/>
  <c r="A77" i="102" s="1"/>
  <c r="AH75" i="100"/>
  <c r="AZ75" i="100" s="1"/>
  <c r="AG75" i="100"/>
  <c r="AF75" i="100"/>
  <c r="AE75" i="100"/>
  <c r="AD75" i="100"/>
  <c r="AC75" i="100"/>
  <c r="AB75" i="100"/>
  <c r="AA75" i="100"/>
  <c r="Z75" i="100"/>
  <c r="P75" i="100"/>
  <c r="E76" i="102" s="1"/>
  <c r="G75" i="100"/>
  <c r="A75" i="100"/>
  <c r="A76" i="102" s="1"/>
  <c r="AH74" i="100"/>
  <c r="AZ74" i="100" s="1"/>
  <c r="AG74" i="100"/>
  <c r="AF74" i="100"/>
  <c r="AE74" i="100"/>
  <c r="AD74" i="100"/>
  <c r="AC74" i="100"/>
  <c r="AB74" i="100"/>
  <c r="AA74" i="100"/>
  <c r="Z74" i="100"/>
  <c r="P74" i="100"/>
  <c r="E75" i="102" s="1"/>
  <c r="G74" i="100"/>
  <c r="A74" i="100"/>
  <c r="A75" i="102" s="1"/>
  <c r="AH73" i="100"/>
  <c r="AZ73" i="100" s="1"/>
  <c r="AG73" i="100"/>
  <c r="AF73" i="100"/>
  <c r="AE73" i="100"/>
  <c r="AD73" i="100"/>
  <c r="AC73" i="100"/>
  <c r="AB73" i="100"/>
  <c r="AA73" i="100"/>
  <c r="Z73" i="100"/>
  <c r="P73" i="100"/>
  <c r="E74" i="102" s="1"/>
  <c r="G73" i="100"/>
  <c r="A73" i="100"/>
  <c r="A74" i="102" s="1"/>
  <c r="AH72" i="100"/>
  <c r="AZ72" i="100" s="1"/>
  <c r="AG72" i="100"/>
  <c r="AF72" i="100"/>
  <c r="AE72" i="100"/>
  <c r="AD72" i="100"/>
  <c r="AC72" i="100"/>
  <c r="AB72" i="100"/>
  <c r="AA72" i="100"/>
  <c r="Z72" i="100"/>
  <c r="P72" i="100"/>
  <c r="E73" i="102" s="1"/>
  <c r="G72" i="100"/>
  <c r="E73" i="101" s="1"/>
  <c r="A72" i="100"/>
  <c r="A73" i="102" s="1"/>
  <c r="AH71" i="100"/>
  <c r="AZ71" i="100" s="1"/>
  <c r="AG71" i="100"/>
  <c r="AF71" i="100"/>
  <c r="AE71" i="100"/>
  <c r="AD71" i="100"/>
  <c r="AC71" i="100"/>
  <c r="AB71" i="100"/>
  <c r="AA71" i="100"/>
  <c r="Z71" i="100"/>
  <c r="P71" i="100"/>
  <c r="E72" i="102" s="1"/>
  <c r="G71" i="100"/>
  <c r="A71" i="100"/>
  <c r="A72" i="102" s="1"/>
  <c r="AH70" i="100"/>
  <c r="AZ70" i="100" s="1"/>
  <c r="AG70" i="100"/>
  <c r="AF70" i="100"/>
  <c r="AE70" i="100"/>
  <c r="AD70" i="100"/>
  <c r="AC70" i="100"/>
  <c r="AB70" i="100"/>
  <c r="AA70" i="100"/>
  <c r="Z70" i="100"/>
  <c r="P70" i="100"/>
  <c r="E71" i="102" s="1"/>
  <c r="G70" i="100"/>
  <c r="E71" i="101" s="1"/>
  <c r="A70" i="100"/>
  <c r="A71" i="102" s="1"/>
  <c r="AH69" i="100"/>
  <c r="AZ69" i="100" s="1"/>
  <c r="AG69" i="100"/>
  <c r="AF69" i="100"/>
  <c r="AE69" i="100"/>
  <c r="AD69" i="100"/>
  <c r="AC69" i="100"/>
  <c r="AB69" i="100"/>
  <c r="AA69" i="100"/>
  <c r="Z69" i="100"/>
  <c r="P69" i="100"/>
  <c r="E70" i="102" s="1"/>
  <c r="G69" i="100"/>
  <c r="A69" i="100"/>
  <c r="A70" i="102" s="1"/>
  <c r="AH68" i="100"/>
  <c r="AZ68" i="100" s="1"/>
  <c r="AG68" i="100"/>
  <c r="AF68" i="100"/>
  <c r="AE68" i="100"/>
  <c r="AD68" i="100"/>
  <c r="AC68" i="100"/>
  <c r="AB68" i="100"/>
  <c r="AA68" i="100"/>
  <c r="Z68" i="100"/>
  <c r="P68" i="100"/>
  <c r="E69" i="102" s="1"/>
  <c r="G68" i="100"/>
  <c r="E69" i="101" s="1"/>
  <c r="A68" i="100"/>
  <c r="A69" i="102" s="1"/>
  <c r="AH67" i="100"/>
  <c r="AZ67" i="100" s="1"/>
  <c r="AG67" i="100"/>
  <c r="AF67" i="100"/>
  <c r="AE67" i="100"/>
  <c r="AD67" i="100"/>
  <c r="AC67" i="100"/>
  <c r="AB67" i="100"/>
  <c r="AA67" i="100"/>
  <c r="Z67" i="100"/>
  <c r="P67" i="100"/>
  <c r="E68" i="102" s="1"/>
  <c r="G67" i="100"/>
  <c r="A67" i="100"/>
  <c r="A68" i="102" s="1"/>
  <c r="AH66" i="100"/>
  <c r="AZ66" i="100" s="1"/>
  <c r="AG66" i="100"/>
  <c r="AF66" i="100"/>
  <c r="AE66" i="100"/>
  <c r="AD66" i="100"/>
  <c r="AC66" i="100"/>
  <c r="AB66" i="100"/>
  <c r="AA66" i="100"/>
  <c r="Z66" i="100"/>
  <c r="P66" i="100"/>
  <c r="E67" i="102" s="1"/>
  <c r="G66" i="100"/>
  <c r="E67" i="101" s="1"/>
  <c r="A66" i="100"/>
  <c r="A67" i="102" s="1"/>
  <c r="AH65" i="100"/>
  <c r="AZ65" i="100" s="1"/>
  <c r="AG65" i="100"/>
  <c r="AF65" i="100"/>
  <c r="AE65" i="100"/>
  <c r="AD65" i="100"/>
  <c r="AC65" i="100"/>
  <c r="AB65" i="100"/>
  <c r="AA65" i="100"/>
  <c r="Z65" i="100"/>
  <c r="P65" i="100"/>
  <c r="E66" i="102" s="1"/>
  <c r="G65" i="100"/>
  <c r="A65" i="100"/>
  <c r="A66" i="102" s="1"/>
  <c r="AH64" i="100"/>
  <c r="AZ64" i="100" s="1"/>
  <c r="AG64" i="100"/>
  <c r="AF64" i="100"/>
  <c r="AE64" i="100"/>
  <c r="AD64" i="100"/>
  <c r="AC64" i="100"/>
  <c r="AB64" i="100"/>
  <c r="AA64" i="100"/>
  <c r="Z64" i="100"/>
  <c r="P64" i="100"/>
  <c r="E65" i="102" s="1"/>
  <c r="G64" i="100"/>
  <c r="E65" i="101" s="1"/>
  <c r="A64" i="100"/>
  <c r="A65" i="102" s="1"/>
  <c r="AH63" i="100"/>
  <c r="AZ63" i="100" s="1"/>
  <c r="AG63" i="100"/>
  <c r="AF63" i="100"/>
  <c r="AE63" i="100"/>
  <c r="AD63" i="100"/>
  <c r="AC63" i="100"/>
  <c r="AB63" i="100"/>
  <c r="AA63" i="100"/>
  <c r="Z63" i="100"/>
  <c r="P63" i="100"/>
  <c r="E64" i="102" s="1"/>
  <c r="G63" i="100"/>
  <c r="A63" i="100"/>
  <c r="A64" i="102" s="1"/>
  <c r="AH62" i="100"/>
  <c r="AZ62" i="100" s="1"/>
  <c r="AG62" i="100"/>
  <c r="AF62" i="100"/>
  <c r="AE62" i="100"/>
  <c r="AD62" i="100"/>
  <c r="AC62" i="100"/>
  <c r="AB62" i="100"/>
  <c r="AA62" i="100"/>
  <c r="Z62" i="100"/>
  <c r="P62" i="100"/>
  <c r="E63" i="102" s="1"/>
  <c r="G62" i="100"/>
  <c r="E63" i="101" s="1"/>
  <c r="A62" i="100"/>
  <c r="A63" i="102" s="1"/>
  <c r="AH61" i="100"/>
  <c r="AZ61" i="100" s="1"/>
  <c r="AG61" i="100"/>
  <c r="AF61" i="100"/>
  <c r="AE61" i="100"/>
  <c r="AD61" i="100"/>
  <c r="AC61" i="100"/>
  <c r="AB61" i="100"/>
  <c r="AA61" i="100"/>
  <c r="Z61" i="100"/>
  <c r="P61" i="100"/>
  <c r="E62" i="102" s="1"/>
  <c r="G61" i="100"/>
  <c r="A61" i="100"/>
  <c r="A62" i="102" s="1"/>
  <c r="AH60" i="100"/>
  <c r="AZ60" i="100" s="1"/>
  <c r="AG60" i="100"/>
  <c r="AF60" i="100"/>
  <c r="AE60" i="100"/>
  <c r="AD60" i="100"/>
  <c r="AC60" i="100"/>
  <c r="AB60" i="100"/>
  <c r="AA60" i="100"/>
  <c r="Z60" i="100"/>
  <c r="P60" i="100"/>
  <c r="E61" i="102" s="1"/>
  <c r="G60" i="100"/>
  <c r="E61" i="101" s="1"/>
  <c r="A60" i="100"/>
  <c r="A61" i="102" s="1"/>
  <c r="AH59" i="100"/>
  <c r="AZ59" i="100" s="1"/>
  <c r="AG59" i="100"/>
  <c r="AF59" i="100"/>
  <c r="AE59" i="100"/>
  <c r="AD59" i="100"/>
  <c r="AC59" i="100"/>
  <c r="AB59" i="100"/>
  <c r="AA59" i="100"/>
  <c r="Z59" i="100"/>
  <c r="P59" i="100"/>
  <c r="E60" i="102" s="1"/>
  <c r="G59" i="100"/>
  <c r="A59" i="100"/>
  <c r="A60" i="102" s="1"/>
  <c r="AH58" i="100"/>
  <c r="AZ58" i="100" s="1"/>
  <c r="AG58" i="100"/>
  <c r="AF58" i="100"/>
  <c r="AE58" i="100"/>
  <c r="AD58" i="100"/>
  <c r="AC58" i="100"/>
  <c r="AB58" i="100"/>
  <c r="AA58" i="100"/>
  <c r="Z58" i="100"/>
  <c r="P58" i="100"/>
  <c r="E59" i="102" s="1"/>
  <c r="G58" i="100"/>
  <c r="E59" i="101" s="1"/>
  <c r="A58" i="100"/>
  <c r="A59" i="102" s="1"/>
  <c r="AH57" i="100"/>
  <c r="AZ57" i="100" s="1"/>
  <c r="AG57" i="100"/>
  <c r="AF57" i="100"/>
  <c r="AE57" i="100"/>
  <c r="AD57" i="100"/>
  <c r="AC57" i="100"/>
  <c r="AB57" i="100"/>
  <c r="AA57" i="100"/>
  <c r="Z57" i="100"/>
  <c r="P57" i="100"/>
  <c r="E58" i="102" s="1"/>
  <c r="G57" i="100"/>
  <c r="A57" i="100"/>
  <c r="A58" i="102" s="1"/>
  <c r="AH56" i="100"/>
  <c r="AZ56" i="100" s="1"/>
  <c r="AG56" i="100"/>
  <c r="AF56" i="100"/>
  <c r="AE56" i="100"/>
  <c r="AD56" i="100"/>
  <c r="AC56" i="100"/>
  <c r="AB56" i="100"/>
  <c r="AA56" i="100"/>
  <c r="Z56" i="100"/>
  <c r="P56" i="100"/>
  <c r="E57" i="102" s="1"/>
  <c r="G56" i="100"/>
  <c r="E57" i="101" s="1"/>
  <c r="A56" i="100"/>
  <c r="A57" i="102" s="1"/>
  <c r="AH55" i="100"/>
  <c r="AZ55" i="100" s="1"/>
  <c r="AG55" i="100"/>
  <c r="AF55" i="100"/>
  <c r="AE55" i="100"/>
  <c r="AD55" i="100"/>
  <c r="AC55" i="100"/>
  <c r="AB55" i="100"/>
  <c r="AA55" i="100"/>
  <c r="Z55" i="100"/>
  <c r="P55" i="100"/>
  <c r="E56" i="102" s="1"/>
  <c r="G55" i="100"/>
  <c r="A55" i="100"/>
  <c r="A56" i="102" s="1"/>
  <c r="AH54" i="100"/>
  <c r="AZ54" i="100" s="1"/>
  <c r="AG54" i="100"/>
  <c r="AF54" i="100"/>
  <c r="AE54" i="100"/>
  <c r="AD54" i="100"/>
  <c r="AC54" i="100"/>
  <c r="AB54" i="100"/>
  <c r="AA54" i="100"/>
  <c r="Z54" i="100"/>
  <c r="P54" i="100"/>
  <c r="E55" i="102" s="1"/>
  <c r="G54" i="100"/>
  <c r="A54" i="100"/>
  <c r="A55" i="102" s="1"/>
  <c r="AH53" i="100"/>
  <c r="AZ53" i="100" s="1"/>
  <c r="AG53" i="100"/>
  <c r="AF53" i="100"/>
  <c r="AE53" i="100"/>
  <c r="AD53" i="100"/>
  <c r="AC53" i="100"/>
  <c r="AB53" i="100"/>
  <c r="AA53" i="100"/>
  <c r="Z53" i="100"/>
  <c r="P53" i="100"/>
  <c r="E54" i="102" s="1"/>
  <c r="G53" i="100"/>
  <c r="A53" i="100"/>
  <c r="A54" i="102" s="1"/>
  <c r="AH52" i="100"/>
  <c r="AM52" i="100" s="1"/>
  <c r="AG52" i="100"/>
  <c r="AF52" i="100"/>
  <c r="AE52" i="100"/>
  <c r="AD52" i="100"/>
  <c r="AC52" i="100"/>
  <c r="AB52" i="100"/>
  <c r="AA52" i="100"/>
  <c r="Z52" i="100"/>
  <c r="P52" i="100"/>
  <c r="E53" i="102" s="1"/>
  <c r="G52" i="100"/>
  <c r="A52" i="100"/>
  <c r="A53" i="102" s="1"/>
  <c r="AH51" i="100"/>
  <c r="AZ51" i="100" s="1"/>
  <c r="AG51" i="100"/>
  <c r="AF51" i="100"/>
  <c r="AE51" i="100"/>
  <c r="AD51" i="100"/>
  <c r="AC51" i="100"/>
  <c r="AB51" i="100"/>
  <c r="AA51" i="100"/>
  <c r="Z51" i="100"/>
  <c r="P51" i="100"/>
  <c r="E52" i="102" s="1"/>
  <c r="G51" i="100"/>
  <c r="A51" i="100"/>
  <c r="A52" i="102" s="1"/>
  <c r="AH50" i="100"/>
  <c r="AZ50" i="100" s="1"/>
  <c r="AG50" i="100"/>
  <c r="AF50" i="100"/>
  <c r="AE50" i="100"/>
  <c r="AD50" i="100"/>
  <c r="AC50" i="100"/>
  <c r="AB50" i="100"/>
  <c r="AA50" i="100"/>
  <c r="Z50" i="100"/>
  <c r="P50" i="100"/>
  <c r="E51" i="102" s="1"/>
  <c r="G50" i="100"/>
  <c r="A50" i="100"/>
  <c r="A51" i="102" s="1"/>
  <c r="AH49" i="100"/>
  <c r="AZ49" i="100" s="1"/>
  <c r="AG49" i="100"/>
  <c r="AF49" i="100"/>
  <c r="AE49" i="100"/>
  <c r="AD49" i="100"/>
  <c r="AC49" i="100"/>
  <c r="AB49" i="100"/>
  <c r="AA49" i="100"/>
  <c r="Z49" i="100"/>
  <c r="P49" i="100"/>
  <c r="E50" i="102" s="1"/>
  <c r="G49" i="100"/>
  <c r="A49" i="100"/>
  <c r="A50" i="102" s="1"/>
  <c r="AH48" i="100"/>
  <c r="AQ48" i="100" s="1"/>
  <c r="AG48" i="100"/>
  <c r="AF48" i="100"/>
  <c r="AE48" i="100"/>
  <c r="AD48" i="100"/>
  <c r="AC48" i="100"/>
  <c r="AB48" i="100"/>
  <c r="AA48" i="100"/>
  <c r="Z48" i="100"/>
  <c r="P48" i="100"/>
  <c r="E49" i="102" s="1"/>
  <c r="G48" i="100"/>
  <c r="A48" i="100"/>
  <c r="A49" i="102" s="1"/>
  <c r="AH47" i="100"/>
  <c r="AZ47" i="100" s="1"/>
  <c r="AG47" i="100"/>
  <c r="AF47" i="100"/>
  <c r="AE47" i="100"/>
  <c r="AD47" i="100"/>
  <c r="AC47" i="100"/>
  <c r="AB47" i="100"/>
  <c r="AA47" i="100"/>
  <c r="Z47" i="100"/>
  <c r="P47" i="100"/>
  <c r="E48" i="102" s="1"/>
  <c r="G47" i="100"/>
  <c r="A47" i="100"/>
  <c r="A48" i="102" s="1"/>
  <c r="AH46" i="100"/>
  <c r="AZ46" i="100" s="1"/>
  <c r="AG46" i="100"/>
  <c r="AF46" i="100"/>
  <c r="AE46" i="100"/>
  <c r="AD46" i="100"/>
  <c r="AC46" i="100"/>
  <c r="AB46" i="100"/>
  <c r="AA46" i="100"/>
  <c r="Z46" i="100"/>
  <c r="P46" i="100"/>
  <c r="E47" i="102" s="1"/>
  <c r="G46" i="100"/>
  <c r="A46" i="100"/>
  <c r="A47" i="102" s="1"/>
  <c r="AH45" i="100"/>
  <c r="AZ45" i="100" s="1"/>
  <c r="AG45" i="100"/>
  <c r="AF45" i="100"/>
  <c r="AE45" i="100"/>
  <c r="AD45" i="100"/>
  <c r="AC45" i="100"/>
  <c r="AB45" i="100"/>
  <c r="AA45" i="100"/>
  <c r="Z45" i="100"/>
  <c r="P45" i="100"/>
  <c r="E46" i="102" s="1"/>
  <c r="G45" i="100"/>
  <c r="A45" i="100"/>
  <c r="A46" i="102" s="1"/>
  <c r="AH44" i="100"/>
  <c r="AZ44" i="100" s="1"/>
  <c r="AG44" i="100"/>
  <c r="AF44" i="100"/>
  <c r="AE44" i="100"/>
  <c r="AD44" i="100"/>
  <c r="AC44" i="100"/>
  <c r="AB44" i="100"/>
  <c r="AA44" i="100"/>
  <c r="Z44" i="100"/>
  <c r="P44" i="100"/>
  <c r="E45" i="102" s="1"/>
  <c r="G44" i="100"/>
  <c r="A44" i="100"/>
  <c r="A45" i="102" s="1"/>
  <c r="AH43" i="100"/>
  <c r="AG43" i="100"/>
  <c r="AF43" i="100"/>
  <c r="AE43" i="100"/>
  <c r="AD43" i="100"/>
  <c r="AC43" i="100"/>
  <c r="AB43" i="100"/>
  <c r="AA43" i="100"/>
  <c r="Z43" i="100"/>
  <c r="P43" i="100"/>
  <c r="E44" i="102" s="1"/>
  <c r="G43" i="100"/>
  <c r="A43" i="100"/>
  <c r="A44" i="102" s="1"/>
  <c r="AH42" i="100"/>
  <c r="AZ42" i="100" s="1"/>
  <c r="AG42" i="100"/>
  <c r="AF42" i="100"/>
  <c r="AE42" i="100"/>
  <c r="AD42" i="100"/>
  <c r="AC42" i="100"/>
  <c r="AB42" i="100"/>
  <c r="AA42" i="100"/>
  <c r="Z42" i="100"/>
  <c r="P42" i="100"/>
  <c r="E43" i="102" s="1"/>
  <c r="G42" i="100"/>
  <c r="A42" i="100"/>
  <c r="A43" i="102" s="1"/>
  <c r="AH41" i="100"/>
  <c r="AZ41" i="100" s="1"/>
  <c r="AG41" i="100"/>
  <c r="AF41" i="100"/>
  <c r="AE41" i="100"/>
  <c r="AD41" i="100"/>
  <c r="AC41" i="100"/>
  <c r="AB41" i="100"/>
  <c r="AA41" i="100"/>
  <c r="Z41" i="100"/>
  <c r="P41" i="100"/>
  <c r="E42" i="102" s="1"/>
  <c r="G41" i="100"/>
  <c r="A41" i="100"/>
  <c r="A42" i="102" s="1"/>
  <c r="AH40" i="100"/>
  <c r="AZ40" i="100" s="1"/>
  <c r="AG40" i="100"/>
  <c r="AF40" i="100"/>
  <c r="AE40" i="100"/>
  <c r="AD40" i="100"/>
  <c r="AC40" i="100"/>
  <c r="AB40" i="100"/>
  <c r="AA40" i="100"/>
  <c r="Z40" i="100"/>
  <c r="P40" i="100"/>
  <c r="E41" i="102" s="1"/>
  <c r="G40" i="100"/>
  <c r="A40" i="100"/>
  <c r="A41" i="102" s="1"/>
  <c r="AH38" i="100"/>
  <c r="AZ38" i="100" s="1"/>
  <c r="AG38" i="100"/>
  <c r="AF38" i="100"/>
  <c r="AE38" i="100"/>
  <c r="AD38" i="100"/>
  <c r="AC38" i="100"/>
  <c r="AB38" i="100"/>
  <c r="AA38" i="100"/>
  <c r="Z38" i="100"/>
  <c r="P38" i="100"/>
  <c r="E39" i="102" s="1"/>
  <c r="G38" i="100"/>
  <c r="A38" i="100"/>
  <c r="A39" i="102" s="1"/>
  <c r="AH37" i="100"/>
  <c r="AZ37" i="100" s="1"/>
  <c r="AG37" i="100"/>
  <c r="AF37" i="100"/>
  <c r="AE37" i="100"/>
  <c r="AD37" i="100"/>
  <c r="AC37" i="100"/>
  <c r="AB37" i="100"/>
  <c r="AA37" i="100"/>
  <c r="Z37" i="100"/>
  <c r="P37" i="100"/>
  <c r="E38" i="102" s="1"/>
  <c r="G37" i="100"/>
  <c r="A37" i="100"/>
  <c r="A38" i="102" s="1"/>
  <c r="AH36" i="100"/>
  <c r="AZ36" i="100" s="1"/>
  <c r="AG36" i="100"/>
  <c r="AF36" i="100"/>
  <c r="AE36" i="100"/>
  <c r="AD36" i="100"/>
  <c r="AC36" i="100"/>
  <c r="AB36" i="100"/>
  <c r="AA36" i="100"/>
  <c r="Z36" i="100"/>
  <c r="P36" i="100"/>
  <c r="E37" i="102" s="1"/>
  <c r="G36" i="100"/>
  <c r="A36" i="100"/>
  <c r="A37" i="102" s="1"/>
  <c r="AH35" i="100"/>
  <c r="AZ35" i="100" s="1"/>
  <c r="AG35" i="100"/>
  <c r="AF35" i="100"/>
  <c r="AE35" i="100"/>
  <c r="AD35" i="100"/>
  <c r="AC35" i="100"/>
  <c r="AB35" i="100"/>
  <c r="AA35" i="100"/>
  <c r="Z35" i="100"/>
  <c r="P35" i="100"/>
  <c r="E36" i="102" s="1"/>
  <c r="G35" i="100"/>
  <c r="A35" i="100"/>
  <c r="A36" i="102" s="1"/>
  <c r="AH34" i="100"/>
  <c r="AZ34" i="100" s="1"/>
  <c r="AG34" i="100"/>
  <c r="AF34" i="100"/>
  <c r="AE34" i="100"/>
  <c r="AD34" i="100"/>
  <c r="AC34" i="100"/>
  <c r="AB34" i="100"/>
  <c r="AA34" i="100"/>
  <c r="Z34" i="100"/>
  <c r="P34" i="100"/>
  <c r="E35" i="102" s="1"/>
  <c r="G34" i="100"/>
  <c r="A34" i="100"/>
  <c r="A35" i="102" s="1"/>
  <c r="AH33" i="100"/>
  <c r="AZ33" i="100" s="1"/>
  <c r="AG33" i="100"/>
  <c r="AF33" i="100"/>
  <c r="AE33" i="100"/>
  <c r="AD33" i="100"/>
  <c r="AC33" i="100"/>
  <c r="AB33" i="100"/>
  <c r="AA33" i="100"/>
  <c r="Z33" i="100"/>
  <c r="P33" i="100"/>
  <c r="E34" i="102" s="1"/>
  <c r="G33" i="100"/>
  <c r="A33" i="100"/>
  <c r="A34" i="102" s="1"/>
  <c r="AH32" i="100"/>
  <c r="AG32" i="100"/>
  <c r="AF32" i="100"/>
  <c r="AE32" i="100"/>
  <c r="AD32" i="100"/>
  <c r="AC32" i="100"/>
  <c r="AB32" i="100"/>
  <c r="AA32" i="100"/>
  <c r="Z32" i="100"/>
  <c r="P32" i="100"/>
  <c r="E33" i="102" s="1"/>
  <c r="G32" i="100"/>
  <c r="A32" i="100"/>
  <c r="A33" i="102" s="1"/>
  <c r="AH31" i="100"/>
  <c r="AG31" i="100"/>
  <c r="AF31" i="100"/>
  <c r="AE31" i="100"/>
  <c r="AD31" i="100"/>
  <c r="AC31" i="100"/>
  <c r="AB31" i="100"/>
  <c r="AA31" i="100"/>
  <c r="Z31" i="100"/>
  <c r="P31" i="100"/>
  <c r="E32" i="102" s="1"/>
  <c r="G31" i="100"/>
  <c r="A31" i="100"/>
  <c r="A32" i="102" s="1"/>
  <c r="AH30" i="100"/>
  <c r="AG30" i="100"/>
  <c r="AF30" i="100"/>
  <c r="AE30" i="100"/>
  <c r="AD30" i="100"/>
  <c r="AC30" i="100"/>
  <c r="AB30" i="100"/>
  <c r="AA30" i="100"/>
  <c r="Z30" i="100"/>
  <c r="AS30" i="100" s="1"/>
  <c r="P30" i="100"/>
  <c r="E31" i="102" s="1"/>
  <c r="G30" i="100"/>
  <c r="A30" i="100"/>
  <c r="A31" i="102" s="1"/>
  <c r="AH29" i="100"/>
  <c r="AG29" i="100"/>
  <c r="AF29" i="100"/>
  <c r="AE29" i="100"/>
  <c r="AD29" i="100"/>
  <c r="AC29" i="100"/>
  <c r="AB29" i="100"/>
  <c r="AA29" i="100"/>
  <c r="Z29" i="100"/>
  <c r="P29" i="100"/>
  <c r="E30" i="102" s="1"/>
  <c r="G29" i="100"/>
  <c r="A29" i="100"/>
  <c r="A30" i="102" s="1"/>
  <c r="AH28" i="100"/>
  <c r="AG28" i="100"/>
  <c r="AF28" i="100"/>
  <c r="AE28" i="100"/>
  <c r="AD28" i="100"/>
  <c r="AC28" i="100"/>
  <c r="AB28" i="100"/>
  <c r="AA28" i="100"/>
  <c r="Z28" i="100"/>
  <c r="P28" i="100"/>
  <c r="E29" i="102" s="1"/>
  <c r="G28" i="100"/>
  <c r="A28" i="100"/>
  <c r="A29" i="102" s="1"/>
  <c r="AH27" i="100"/>
  <c r="AG27" i="100"/>
  <c r="AF27" i="100"/>
  <c r="AE27" i="100"/>
  <c r="AD27" i="100"/>
  <c r="AC27" i="100"/>
  <c r="AB27" i="100"/>
  <c r="AA27" i="100"/>
  <c r="Z27" i="100"/>
  <c r="P27" i="100"/>
  <c r="E28" i="102" s="1"/>
  <c r="G27" i="100"/>
  <c r="A27" i="100"/>
  <c r="A28" i="102" s="1"/>
  <c r="AH26" i="100"/>
  <c r="AG26" i="100"/>
  <c r="AF26" i="100"/>
  <c r="AE26" i="100"/>
  <c r="AD26" i="100"/>
  <c r="AC26" i="100"/>
  <c r="AB26" i="100"/>
  <c r="AA26" i="100"/>
  <c r="Z26" i="100"/>
  <c r="P26" i="100"/>
  <c r="E27" i="102" s="1"/>
  <c r="G26" i="100"/>
  <c r="A26" i="100"/>
  <c r="A27" i="102" s="1"/>
  <c r="AH25" i="100"/>
  <c r="AG25" i="100"/>
  <c r="AF25" i="100"/>
  <c r="AE25" i="100"/>
  <c r="AD25" i="100"/>
  <c r="AC25" i="100"/>
  <c r="AB25" i="100"/>
  <c r="AA25" i="100"/>
  <c r="Z25" i="100"/>
  <c r="P25" i="100"/>
  <c r="E26" i="102" s="1"/>
  <c r="G25" i="100"/>
  <c r="A25" i="100"/>
  <c r="A26" i="102" s="1"/>
  <c r="AH24" i="100"/>
  <c r="AG24" i="100"/>
  <c r="AF24" i="100"/>
  <c r="AE24" i="100"/>
  <c r="AD24" i="100"/>
  <c r="AC24" i="100"/>
  <c r="AB24" i="100"/>
  <c r="AA24" i="100"/>
  <c r="Z24" i="100"/>
  <c r="P24" i="100"/>
  <c r="E25" i="102" s="1"/>
  <c r="G24" i="100"/>
  <c r="A24" i="100"/>
  <c r="A25" i="102" s="1"/>
  <c r="AH23" i="100"/>
  <c r="AG23" i="100"/>
  <c r="AF23" i="100"/>
  <c r="AE23" i="100"/>
  <c r="AD23" i="100"/>
  <c r="AC23" i="100"/>
  <c r="AB23" i="100"/>
  <c r="AA23" i="100"/>
  <c r="Z23" i="100"/>
  <c r="P23" i="100"/>
  <c r="E24" i="102" s="1"/>
  <c r="G23" i="100"/>
  <c r="A23" i="100"/>
  <c r="A24" i="102" s="1"/>
  <c r="AH22" i="100"/>
  <c r="AG22" i="100"/>
  <c r="AF22" i="100"/>
  <c r="AE22" i="100"/>
  <c r="AD22" i="100"/>
  <c r="AC22" i="100"/>
  <c r="AB22" i="100"/>
  <c r="AA22" i="100"/>
  <c r="Z22" i="100"/>
  <c r="P22" i="100"/>
  <c r="E23" i="102" s="1"/>
  <c r="G22" i="100"/>
  <c r="A22" i="100"/>
  <c r="A23" i="102" s="1"/>
  <c r="AH21" i="100"/>
  <c r="AG21" i="100"/>
  <c r="AF21" i="100"/>
  <c r="AE21" i="100"/>
  <c r="AD21" i="100"/>
  <c r="AC21" i="100"/>
  <c r="AB21" i="100"/>
  <c r="AA21" i="100"/>
  <c r="Z21" i="100"/>
  <c r="P21" i="100"/>
  <c r="E22" i="102" s="1"/>
  <c r="G21" i="100"/>
  <c r="A21" i="100"/>
  <c r="A22" i="102" s="1"/>
  <c r="AH20" i="100"/>
  <c r="AG20" i="100"/>
  <c r="AF20" i="100"/>
  <c r="AE20" i="100"/>
  <c r="AD20" i="100"/>
  <c r="AC20" i="100"/>
  <c r="AB20" i="100"/>
  <c r="AA20" i="100"/>
  <c r="Z20" i="100"/>
  <c r="P20" i="100"/>
  <c r="E21" i="102" s="1"/>
  <c r="G20" i="100"/>
  <c r="A20" i="100"/>
  <c r="A21" i="102" s="1"/>
  <c r="AH19" i="100"/>
  <c r="AG19" i="100"/>
  <c r="AF19" i="100"/>
  <c r="AE19" i="100"/>
  <c r="AD19" i="100"/>
  <c r="AC19" i="100"/>
  <c r="AB19" i="100"/>
  <c r="AA19" i="100"/>
  <c r="Z19" i="100"/>
  <c r="P19" i="100"/>
  <c r="E20" i="102" s="1"/>
  <c r="G19" i="100"/>
  <c r="A19" i="100"/>
  <c r="A20" i="102" s="1"/>
  <c r="AH18" i="100"/>
  <c r="AZ18" i="100" s="1"/>
  <c r="AG18" i="100"/>
  <c r="AF18" i="100"/>
  <c r="AE18" i="100"/>
  <c r="AD18" i="100"/>
  <c r="AC18" i="100"/>
  <c r="AB18" i="100"/>
  <c r="AA18" i="100"/>
  <c r="Z18" i="100"/>
  <c r="P18" i="100"/>
  <c r="E19" i="102" s="1"/>
  <c r="G18" i="100"/>
  <c r="A18" i="100"/>
  <c r="A19" i="102" s="1"/>
  <c r="AH17" i="100"/>
  <c r="AZ17" i="100" s="1"/>
  <c r="AG17" i="100"/>
  <c r="AF17" i="100"/>
  <c r="AE17" i="100"/>
  <c r="AD17" i="100"/>
  <c r="AC17" i="100"/>
  <c r="AB17" i="100"/>
  <c r="AA17" i="100"/>
  <c r="Z17" i="100"/>
  <c r="P17" i="100"/>
  <c r="E18" i="102" s="1"/>
  <c r="G17" i="100"/>
  <c r="A17" i="100"/>
  <c r="A18" i="102" s="1"/>
  <c r="AH16" i="100"/>
  <c r="AZ16" i="100" s="1"/>
  <c r="AG16" i="100"/>
  <c r="AF16" i="100"/>
  <c r="AE16" i="100"/>
  <c r="AD16" i="100"/>
  <c r="AC16" i="100"/>
  <c r="AB16" i="100"/>
  <c r="AA16" i="100"/>
  <c r="Z16" i="100"/>
  <c r="P16" i="100"/>
  <c r="E17" i="102" s="1"/>
  <c r="G16" i="100"/>
  <c r="A16" i="100"/>
  <c r="A17" i="102" s="1"/>
  <c r="AH15" i="100"/>
  <c r="AZ15" i="100" s="1"/>
  <c r="AG15" i="100"/>
  <c r="AF15" i="100"/>
  <c r="AE15" i="100"/>
  <c r="AD15" i="100"/>
  <c r="AC15" i="100"/>
  <c r="AB15" i="100"/>
  <c r="AA15" i="100"/>
  <c r="Z15" i="100"/>
  <c r="P15" i="100"/>
  <c r="E16" i="102" s="1"/>
  <c r="G15" i="100"/>
  <c r="A15" i="100"/>
  <c r="A16" i="102" s="1"/>
  <c r="AH14" i="100"/>
  <c r="AZ14" i="100" s="1"/>
  <c r="AG14" i="100"/>
  <c r="AF14" i="100"/>
  <c r="AE14" i="100"/>
  <c r="AD14" i="100"/>
  <c r="AC14" i="100"/>
  <c r="AB14" i="100"/>
  <c r="AA14" i="100"/>
  <c r="Z14" i="100"/>
  <c r="P14" i="100"/>
  <c r="E15" i="102" s="1"/>
  <c r="G14" i="100"/>
  <c r="A14" i="100"/>
  <c r="A15" i="102" s="1"/>
  <c r="AH13" i="100"/>
  <c r="AZ13" i="100" s="1"/>
  <c r="AG13" i="100"/>
  <c r="AF13" i="100"/>
  <c r="AE13" i="100"/>
  <c r="AD13" i="100"/>
  <c r="AC13" i="100"/>
  <c r="AB13" i="100"/>
  <c r="AA13" i="100"/>
  <c r="Z13" i="100"/>
  <c r="P13" i="100"/>
  <c r="E14" i="102" s="1"/>
  <c r="G13" i="100"/>
  <c r="A13" i="100"/>
  <c r="A14" i="102" s="1"/>
  <c r="AH12" i="100"/>
  <c r="AZ12" i="100" s="1"/>
  <c r="AG12" i="100"/>
  <c r="AF12" i="100"/>
  <c r="AE12" i="100"/>
  <c r="AD12" i="100"/>
  <c r="AC12" i="100"/>
  <c r="AB12" i="100"/>
  <c r="AA12" i="100"/>
  <c r="Z12" i="100"/>
  <c r="P12" i="100"/>
  <c r="E13" i="102" s="1"/>
  <c r="G12" i="100"/>
  <c r="A12" i="100"/>
  <c r="A13" i="102" s="1"/>
  <c r="AH11" i="100"/>
  <c r="AZ11" i="100" s="1"/>
  <c r="AG11" i="100"/>
  <c r="AF11" i="100"/>
  <c r="AE11" i="100"/>
  <c r="AD11" i="100"/>
  <c r="AC11" i="100"/>
  <c r="AB11" i="100"/>
  <c r="AA11" i="100"/>
  <c r="Z11" i="100"/>
  <c r="Y11" i="100"/>
  <c r="E11" i="100"/>
  <c r="A11" i="100"/>
  <c r="A12" i="102" s="1"/>
  <c r="AH10" i="100"/>
  <c r="AZ10" i="100" s="1"/>
  <c r="AG10" i="100"/>
  <c r="AF10" i="100"/>
  <c r="AE10" i="100"/>
  <c r="AD10" i="100"/>
  <c r="AC10" i="100"/>
  <c r="AB10" i="100"/>
  <c r="AA10" i="100"/>
  <c r="Z10" i="100"/>
  <c r="E11" i="102"/>
  <c r="Y10" i="100"/>
  <c r="E10" i="100"/>
  <c r="A10" i="100"/>
  <c r="A11" i="102" s="1"/>
  <c r="AH8" i="100"/>
  <c r="AZ8" i="100" s="1"/>
  <c r="AG8" i="100"/>
  <c r="AF8" i="100"/>
  <c r="AE8" i="100"/>
  <c r="AD8" i="100"/>
  <c r="AC8" i="100"/>
  <c r="AB8" i="100"/>
  <c r="AA8" i="100"/>
  <c r="Z8" i="100"/>
  <c r="P8" i="100"/>
  <c r="G8" i="100"/>
  <c r="A8" i="100"/>
  <c r="A9" i="102" s="1"/>
  <c r="AW6" i="100"/>
  <c r="AE6" i="100"/>
  <c r="AD6" i="100"/>
  <c r="V6" i="100"/>
  <c r="AO6" i="100" s="1"/>
  <c r="U6" i="100"/>
  <c r="AN6" i="100" s="1"/>
  <c r="U6" i="98"/>
  <c r="U6" i="99" s="1"/>
  <c r="S6" i="98"/>
  <c r="S6" i="99" s="1"/>
  <c r="Q6" i="98"/>
  <c r="Q6" i="99" s="1"/>
  <c r="O6" i="98"/>
  <c r="O6" i="99" s="1"/>
  <c r="M6" i="98"/>
  <c r="M6" i="99" s="1"/>
  <c r="B26" i="96"/>
  <c r="B27" i="96"/>
  <c r="A10" i="99"/>
  <c r="A279" i="98"/>
  <c r="A277" i="98"/>
  <c r="A271" i="99"/>
  <c r="A267" i="98"/>
  <c r="A263" i="99"/>
  <c r="A261" i="98"/>
  <c r="A257" i="98"/>
  <c r="A253" i="99"/>
  <c r="A249" i="99"/>
  <c r="A245" i="99"/>
  <c r="A243" i="99"/>
  <c r="A239" i="99"/>
  <c r="A237" i="98"/>
  <c r="A233" i="99"/>
  <c r="A225" i="99"/>
  <c r="A221" i="98"/>
  <c r="A219" i="99"/>
  <c r="A217" i="98"/>
  <c r="A211" i="99"/>
  <c r="A209" i="99"/>
  <c r="A207" i="99"/>
  <c r="A206" i="99"/>
  <c r="A190" i="99"/>
  <c r="A187" i="98"/>
  <c r="A185" i="99"/>
  <c r="A165" i="99"/>
  <c r="A163" i="98"/>
  <c r="A162" i="99"/>
  <c r="A161" i="99"/>
  <c r="A159" i="99"/>
  <c r="A156" i="98"/>
  <c r="A154" i="98"/>
  <c r="A153" i="99"/>
  <c r="F153" i="99" s="1"/>
  <c r="D153" i="99" s="1"/>
  <c r="A152" i="99"/>
  <c r="A149" i="99"/>
  <c r="A145" i="99"/>
  <c r="A143" i="99"/>
  <c r="A141" i="99"/>
  <c r="A137" i="99"/>
  <c r="A136" i="98"/>
  <c r="A135" i="99"/>
  <c r="A133" i="99"/>
  <c r="A132" i="99"/>
  <c r="A125" i="98"/>
  <c r="A124" i="99"/>
  <c r="A118" i="98"/>
  <c r="A110" i="99"/>
  <c r="A102" i="99"/>
  <c r="A80" i="98"/>
  <c r="A78" i="98"/>
  <c r="A71" i="99"/>
  <c r="F71" i="99" s="1"/>
  <c r="E71" i="99" s="1"/>
  <c r="A69" i="99"/>
  <c r="A67" i="98"/>
  <c r="A61" i="99"/>
  <c r="A52" i="98"/>
  <c r="A45" i="99"/>
  <c r="A43" i="99"/>
  <c r="A40" i="99"/>
  <c r="A37" i="99"/>
  <c r="A32" i="99"/>
  <c r="A30" i="98"/>
  <c r="A29" i="99"/>
  <c r="A28" i="98"/>
  <c r="A25" i="99"/>
  <c r="A23" i="99"/>
  <c r="A20" i="98"/>
  <c r="A19" i="99"/>
  <c r="F19" i="99" s="1"/>
  <c r="C19" i="99" s="1"/>
  <c r="A18" i="98"/>
  <c r="A17" i="99"/>
  <c r="A15" i="99"/>
  <c r="A12" i="99"/>
  <c r="A10" i="98"/>
  <c r="F10" i="98" s="1"/>
  <c r="E10" i="98" s="1"/>
  <c r="A185" i="98"/>
  <c r="A193" i="99"/>
  <c r="A195" i="99"/>
  <c r="A197" i="98"/>
  <c r="A199" i="99"/>
  <c r="A199" i="98"/>
  <c r="A201" i="99"/>
  <c r="A201" i="98"/>
  <c r="A203" i="99"/>
  <c r="A203" i="98"/>
  <c r="A205" i="99"/>
  <c r="A251" i="98"/>
  <c r="A275" i="98"/>
  <c r="A11" i="98"/>
  <c r="A15" i="98"/>
  <c r="A17" i="98"/>
  <c r="A19" i="98"/>
  <c r="A23" i="98"/>
  <c r="A25" i="98"/>
  <c r="A27" i="98"/>
  <c r="A29" i="98"/>
  <c r="A31" i="98"/>
  <c r="A37" i="98"/>
  <c r="A39" i="98"/>
  <c r="A45" i="98"/>
  <c r="A47" i="98"/>
  <c r="A55" i="98"/>
  <c r="A57" i="98"/>
  <c r="A59" i="98"/>
  <c r="A61" i="98"/>
  <c r="A63" i="98"/>
  <c r="A69" i="98"/>
  <c r="A71" i="98"/>
  <c r="A73" i="98"/>
  <c r="A75" i="98"/>
  <c r="A77" i="98"/>
  <c r="A79" i="98"/>
  <c r="A81" i="98"/>
  <c r="A83" i="98"/>
  <c r="A85" i="98"/>
  <c r="A87" i="98"/>
  <c r="A91" i="98"/>
  <c r="A93" i="98"/>
  <c r="A97" i="98"/>
  <c r="A99" i="98"/>
  <c r="A101" i="98"/>
  <c r="A107" i="98"/>
  <c r="A109" i="98"/>
  <c r="A111" i="98"/>
  <c r="A113" i="98"/>
  <c r="A119" i="98"/>
  <c r="A129" i="98"/>
  <c r="A133" i="98"/>
  <c r="A135" i="98"/>
  <c r="A137" i="98"/>
  <c r="A139" i="98"/>
  <c r="A141" i="98"/>
  <c r="A143" i="98"/>
  <c r="A145" i="98"/>
  <c r="A147" i="98"/>
  <c r="A149" i="98"/>
  <c r="A151" i="98"/>
  <c r="A153" i="98"/>
  <c r="A155" i="98"/>
  <c r="A159" i="98"/>
  <c r="A161" i="98"/>
  <c r="A165" i="98"/>
  <c r="A167" i="98"/>
  <c r="A169" i="98"/>
  <c r="A171" i="98"/>
  <c r="A173" i="98"/>
  <c r="A175" i="98"/>
  <c r="A177" i="98"/>
  <c r="A181" i="98"/>
  <c r="A190" i="98"/>
  <c r="A194" i="98"/>
  <c r="A206" i="98"/>
  <c r="A208" i="99"/>
  <c r="A208" i="98"/>
  <c r="A210" i="99"/>
  <c r="A210" i="98"/>
  <c r="A212" i="99"/>
  <c r="A212" i="98"/>
  <c r="A214" i="99"/>
  <c r="A214" i="98"/>
  <c r="A216" i="99"/>
  <c r="A216" i="98"/>
  <c r="A218" i="99"/>
  <c r="A218" i="98"/>
  <c r="A220" i="98"/>
  <c r="A222" i="99"/>
  <c r="A222" i="98"/>
  <c r="A224" i="99"/>
  <c r="A224" i="98"/>
  <c r="A226" i="99"/>
  <c r="A226" i="98"/>
  <c r="A228" i="98"/>
  <c r="A230" i="99"/>
  <c r="A230" i="98"/>
  <c r="A232" i="99"/>
  <c r="A234" i="99"/>
  <c r="A234" i="98"/>
  <c r="A236" i="99"/>
  <c r="A238" i="99"/>
  <c r="A238" i="98"/>
  <c r="A240" i="99"/>
  <c r="A242" i="99"/>
  <c r="A242" i="98"/>
  <c r="A246" i="99"/>
  <c r="A246" i="98"/>
  <c r="A248" i="99"/>
  <c r="A248" i="98"/>
  <c r="A250" i="99"/>
  <c r="A250" i="98"/>
  <c r="A252" i="98"/>
  <c r="A254" i="99"/>
  <c r="A254" i="98"/>
  <c r="A258" i="99"/>
  <c r="A258" i="98"/>
  <c r="A260" i="99"/>
  <c r="A260" i="98"/>
  <c r="A262" i="99"/>
  <c r="A262" i="98"/>
  <c r="A264" i="99"/>
  <c r="A266" i="99"/>
  <c r="A266" i="98"/>
  <c r="A270" i="99"/>
  <c r="A270" i="98"/>
  <c r="A274" i="99"/>
  <c r="A274" i="98"/>
  <c r="A276" i="98"/>
  <c r="A278" i="99"/>
  <c r="A278" i="98"/>
  <c r="A12" i="98"/>
  <c r="A14" i="98"/>
  <c r="F14" i="98" s="1"/>
  <c r="E14" i="98" s="1"/>
  <c r="A32" i="98"/>
  <c r="A34" i="98"/>
  <c r="A36" i="98"/>
  <c r="A40" i="98"/>
  <c r="A44" i="98"/>
  <c r="A50" i="98"/>
  <c r="A58" i="98"/>
  <c r="A60" i="98"/>
  <c r="A62" i="98"/>
  <c r="A64" i="98"/>
  <c r="A66" i="98"/>
  <c r="A68" i="98"/>
  <c r="A72" i="98"/>
  <c r="A74" i="98"/>
  <c r="A76" i="98"/>
  <c r="A82" i="98"/>
  <c r="A84" i="98"/>
  <c r="A86" i="98"/>
  <c r="A88" i="98"/>
  <c r="A90" i="98"/>
  <c r="A92" i="98"/>
  <c r="A94" i="98"/>
  <c r="A96" i="98"/>
  <c r="A102" i="98"/>
  <c r="A104" i="98"/>
  <c r="A106" i="98"/>
  <c r="A108" i="98"/>
  <c r="A110" i="98"/>
  <c r="A112" i="98"/>
  <c r="A116" i="98"/>
  <c r="A124" i="98"/>
  <c r="A128" i="98"/>
  <c r="A130" i="98"/>
  <c r="A132" i="98"/>
  <c r="A140" i="98"/>
  <c r="A162" i="98"/>
  <c r="A164" i="98"/>
  <c r="A170" i="98"/>
  <c r="A178" i="98"/>
  <c r="A180" i="98"/>
  <c r="A182" i="98"/>
  <c r="A184" i="98"/>
  <c r="A188" i="98"/>
  <c r="A192" i="98"/>
  <c r="A49" i="99"/>
  <c r="A49" i="98"/>
  <c r="A123" i="99"/>
  <c r="A123" i="98"/>
  <c r="A126" i="99"/>
  <c r="A126" i="98"/>
  <c r="F126" i="98" s="1"/>
  <c r="E126" i="98" s="1"/>
  <c r="A157" i="99"/>
  <c r="A157" i="98"/>
  <c r="A160" i="99"/>
  <c r="A176" i="99"/>
  <c r="F176" i="99" s="1"/>
  <c r="C176" i="99" s="1"/>
  <c r="B176" i="99" s="1"/>
  <c r="A85" i="99"/>
  <c r="A88" i="99"/>
  <c r="A79" i="99"/>
  <c r="F79" i="99" s="1"/>
  <c r="E79" i="99" s="1"/>
  <c r="A178" i="99"/>
  <c r="A31" i="99"/>
  <c r="A80" i="99"/>
  <c r="A115" i="99"/>
  <c r="F115" i="99" s="1"/>
  <c r="D115" i="99" s="1"/>
  <c r="A118" i="99"/>
  <c r="A151" i="99"/>
  <c r="F151" i="99" s="1"/>
  <c r="A14" i="99"/>
  <c r="F14" i="99" s="1"/>
  <c r="E14" i="99" s="1"/>
  <c r="A39" i="99"/>
  <c r="F39" i="99" s="1"/>
  <c r="C39" i="99" s="1"/>
  <c r="A42" i="99"/>
  <c r="F42" i="99" s="1"/>
  <c r="E42" i="99" s="1"/>
  <c r="A87" i="99"/>
  <c r="F87" i="99" s="1"/>
  <c r="C87" i="99" s="1"/>
  <c r="B87" i="99" s="1"/>
  <c r="J87" i="99" s="1"/>
  <c r="A96" i="99"/>
  <c r="A125" i="99"/>
  <c r="A75" i="99"/>
  <c r="A83" i="99"/>
  <c r="A121" i="99"/>
  <c r="F121" i="99" s="1"/>
  <c r="A155" i="99"/>
  <c r="F155" i="99" s="1"/>
  <c r="D155" i="99" s="1"/>
  <c r="A76" i="99"/>
  <c r="F76" i="99" s="1"/>
  <c r="D76" i="99" s="1"/>
  <c r="A84" i="99"/>
  <c r="F84" i="99" s="1"/>
  <c r="E84" i="99" s="1"/>
  <c r="A92" i="99"/>
  <c r="F92" i="99" s="1"/>
  <c r="E92" i="99" s="1"/>
  <c r="A164" i="99"/>
  <c r="A181" i="99"/>
  <c r="E278" i="100" l="1"/>
  <c r="B10" i="103"/>
  <c r="B10" i="113"/>
  <c r="B9" i="103"/>
  <c r="B9" i="113"/>
  <c r="E8" i="100"/>
  <c r="Y277" i="100"/>
  <c r="E270" i="100"/>
  <c r="E274" i="100"/>
  <c r="E276" i="100"/>
  <c r="AK102" i="100"/>
  <c r="E230" i="100"/>
  <c r="E238" i="100"/>
  <c r="AK215" i="100"/>
  <c r="AI132" i="100"/>
  <c r="E21" i="100"/>
  <c r="AI115" i="100"/>
  <c r="AI148" i="100"/>
  <c r="E262" i="100"/>
  <c r="AI66" i="100"/>
  <c r="AI111" i="100"/>
  <c r="AI123" i="100"/>
  <c r="AI140" i="100"/>
  <c r="AI156" i="100"/>
  <c r="AK223" i="100"/>
  <c r="E226" i="100"/>
  <c r="E228" i="100"/>
  <c r="Y229" i="100"/>
  <c r="E254" i="100"/>
  <c r="E258" i="100"/>
  <c r="E260" i="100"/>
  <c r="Y261" i="100"/>
  <c r="AX6" i="100"/>
  <c r="E13" i="100"/>
  <c r="E15" i="100"/>
  <c r="Y16" i="100"/>
  <c r="E19" i="100"/>
  <c r="AZ19" i="100"/>
  <c r="Y20" i="100"/>
  <c r="AZ20" i="100"/>
  <c r="AI82" i="100"/>
  <c r="AI90" i="100"/>
  <c r="AK98" i="100"/>
  <c r="AK106" i="100"/>
  <c r="AY111" i="100"/>
  <c r="AY115" i="100"/>
  <c r="AY123" i="100"/>
  <c r="AY132" i="100"/>
  <c r="AY140" i="100"/>
  <c r="AY148" i="100"/>
  <c r="AY156" i="100"/>
  <c r="AY164" i="100"/>
  <c r="AY172" i="100"/>
  <c r="AY180" i="100"/>
  <c r="AY188" i="100"/>
  <c r="AY196" i="100"/>
  <c r="AY204" i="100"/>
  <c r="Q9" i="102"/>
  <c r="O9" i="102"/>
  <c r="M9" i="102"/>
  <c r="W9" i="102"/>
  <c r="F9" i="102"/>
  <c r="K9" i="102" s="1"/>
  <c r="S9" i="102" s="1"/>
  <c r="U9" i="102"/>
  <c r="AY82" i="100"/>
  <c r="AY90" i="100"/>
  <c r="AI164" i="100"/>
  <c r="AI172" i="100"/>
  <c r="AI180" i="100"/>
  <c r="AI188" i="100"/>
  <c r="AI196" i="100"/>
  <c r="AI204" i="100"/>
  <c r="AK211" i="100"/>
  <c r="AK219" i="100"/>
  <c r="E234" i="100"/>
  <c r="E236" i="100"/>
  <c r="Y237" i="100"/>
  <c r="E250" i="100"/>
  <c r="E252" i="100"/>
  <c r="Y253" i="100"/>
  <c r="E266" i="100"/>
  <c r="E268" i="100"/>
  <c r="Y269" i="100"/>
  <c r="A9" i="101"/>
  <c r="U9" i="101" s="1"/>
  <c r="AI36" i="100"/>
  <c r="AY36" i="100"/>
  <c r="E37" i="100"/>
  <c r="AQ41" i="100"/>
  <c r="AI46" i="100"/>
  <c r="AY46" i="100"/>
  <c r="Y47" i="100"/>
  <c r="AQ50" i="100"/>
  <c r="AQ54" i="100"/>
  <c r="AI58" i="100"/>
  <c r="AY58" i="100"/>
  <c r="AQ62" i="100"/>
  <c r="AY66" i="100"/>
  <c r="AQ70" i="100"/>
  <c r="AI74" i="100"/>
  <c r="AY74" i="100"/>
  <c r="AQ78" i="100"/>
  <c r="AQ86" i="100"/>
  <c r="AQ94" i="100"/>
  <c r="AQ99" i="100"/>
  <c r="AQ103" i="100"/>
  <c r="AQ107" i="100"/>
  <c r="AK110" i="100"/>
  <c r="AQ111" i="100"/>
  <c r="AK114" i="100"/>
  <c r="AQ115" i="100"/>
  <c r="AI119" i="100"/>
  <c r="AY119" i="100"/>
  <c r="AQ123" i="100"/>
  <c r="AI127" i="100"/>
  <c r="AY127" i="100"/>
  <c r="AQ132" i="100"/>
  <c r="AI136" i="100"/>
  <c r="AY136" i="100"/>
  <c r="AQ140" i="100"/>
  <c r="AI144" i="100"/>
  <c r="AY144" i="100"/>
  <c r="AQ148" i="100"/>
  <c r="AI152" i="100"/>
  <c r="AY152" i="100"/>
  <c r="AQ156" i="100"/>
  <c r="AI160" i="100"/>
  <c r="AY160" i="100"/>
  <c r="AQ164" i="100"/>
  <c r="AI168" i="100"/>
  <c r="AY168" i="100"/>
  <c r="AQ172" i="100"/>
  <c r="AI176" i="100"/>
  <c r="AY176" i="100"/>
  <c r="AQ180" i="100"/>
  <c r="AI184" i="100"/>
  <c r="AY184" i="100"/>
  <c r="AQ188" i="100"/>
  <c r="AI192" i="100"/>
  <c r="AY192" i="100"/>
  <c r="AQ196" i="100"/>
  <c r="AI200" i="100"/>
  <c r="AY200" i="100"/>
  <c r="AQ204" i="100"/>
  <c r="AI208" i="100"/>
  <c r="AY208" i="100"/>
  <c r="AI212" i="100"/>
  <c r="AY212" i="100"/>
  <c r="AI216" i="100"/>
  <c r="AY216" i="100"/>
  <c r="AI220" i="100"/>
  <c r="AY220" i="100"/>
  <c r="AI224" i="100"/>
  <c r="AY224" i="100"/>
  <c r="E232" i="100"/>
  <c r="Y233" i="100"/>
  <c r="E240" i="100"/>
  <c r="Y241" i="100"/>
  <c r="E248" i="100"/>
  <c r="Y249" i="100"/>
  <c r="E256" i="100"/>
  <c r="Y257" i="100"/>
  <c r="E264" i="100"/>
  <c r="Y265" i="100"/>
  <c r="E272" i="100"/>
  <c r="Y273" i="100"/>
  <c r="E25" i="100"/>
  <c r="AS27" i="100"/>
  <c r="AS28" i="100"/>
  <c r="AS29" i="100"/>
  <c r="AU30" i="100"/>
  <c r="E31" i="100"/>
  <c r="E32" i="100"/>
  <c r="E33" i="100"/>
  <c r="AQ36" i="100"/>
  <c r="AI41" i="100"/>
  <c r="AY41" i="100"/>
  <c r="AW43" i="100"/>
  <c r="AQ46" i="100"/>
  <c r="AI50" i="100"/>
  <c r="AY50" i="100"/>
  <c r="Y51" i="100"/>
  <c r="AI54" i="100"/>
  <c r="AY54" i="100"/>
  <c r="AQ58" i="100"/>
  <c r="AI62" i="100"/>
  <c r="AY62" i="100"/>
  <c r="AQ66" i="100"/>
  <c r="AI70" i="100"/>
  <c r="AY70" i="100"/>
  <c r="AQ74" i="100"/>
  <c r="AI78" i="100"/>
  <c r="AY78" i="100"/>
  <c r="AQ82" i="100"/>
  <c r="AI86" i="100"/>
  <c r="AY86" i="100"/>
  <c r="AQ90" i="100"/>
  <c r="AI94" i="100"/>
  <c r="AY94" i="100"/>
  <c r="AI99" i="100"/>
  <c r="AY99" i="100"/>
  <c r="AI103" i="100"/>
  <c r="AY103" i="100"/>
  <c r="AI107" i="100"/>
  <c r="AY107" i="100"/>
  <c r="AQ119" i="100"/>
  <c r="AQ127" i="100"/>
  <c r="AQ136" i="100"/>
  <c r="AQ144" i="100"/>
  <c r="AQ152" i="100"/>
  <c r="AQ160" i="100"/>
  <c r="AQ168" i="100"/>
  <c r="AQ176" i="100"/>
  <c r="AQ184" i="100"/>
  <c r="AQ192" i="100"/>
  <c r="AQ200" i="100"/>
  <c r="AQ208" i="100"/>
  <c r="AQ212" i="100"/>
  <c r="AQ216" i="100"/>
  <c r="AQ220" i="100"/>
  <c r="AQ224" i="100"/>
  <c r="AZ52" i="100"/>
  <c r="AY52" i="100"/>
  <c r="AQ52" i="100"/>
  <c r="AI52" i="100"/>
  <c r="AA279" i="100"/>
  <c r="H6" i="103" s="1"/>
  <c r="F6" i="113" s="1"/>
  <c r="H6" i="113" s="1"/>
  <c r="AC279" i="100"/>
  <c r="H8" i="103" s="1"/>
  <c r="F8" i="113" s="1"/>
  <c r="H8" i="113" s="1"/>
  <c r="AE279" i="100"/>
  <c r="H10" i="103" s="1"/>
  <c r="F10" i="113" s="1"/>
  <c r="H10" i="113" s="1"/>
  <c r="AG279" i="100"/>
  <c r="H12" i="103" s="1"/>
  <c r="F12" i="113" s="1"/>
  <c r="H12" i="113" s="1"/>
  <c r="Y12" i="100"/>
  <c r="E23" i="100"/>
  <c r="AZ23" i="100"/>
  <c r="Y24" i="100"/>
  <c r="AZ24" i="100"/>
  <c r="AK27" i="100"/>
  <c r="AM27" i="100"/>
  <c r="AO27" i="100"/>
  <c r="AQ27" i="100"/>
  <c r="AK28" i="100"/>
  <c r="AM28" i="100"/>
  <c r="AO28" i="100"/>
  <c r="AQ28" i="100"/>
  <c r="AK29" i="100"/>
  <c r="AM29" i="100"/>
  <c r="AO29" i="100"/>
  <c r="AQ29" i="100"/>
  <c r="AK30" i="100"/>
  <c r="AM30" i="100"/>
  <c r="AO30" i="100"/>
  <c r="AQ30" i="100"/>
  <c r="AI34" i="100"/>
  <c r="AQ34" i="100"/>
  <c r="AY34" i="100"/>
  <c r="E35" i="100"/>
  <c r="AM36" i="100"/>
  <c r="AU36" i="100"/>
  <c r="AI38" i="100"/>
  <c r="AQ38" i="100"/>
  <c r="AY38" i="100"/>
  <c r="E40" i="100"/>
  <c r="AM41" i="100"/>
  <c r="AU41" i="100"/>
  <c r="AK43" i="100"/>
  <c r="AM43" i="100"/>
  <c r="AQ43" i="100"/>
  <c r="AS43" i="100"/>
  <c r="AI44" i="100"/>
  <c r="AQ44" i="100"/>
  <c r="AY44" i="100"/>
  <c r="Y45" i="100"/>
  <c r="AM46" i="100"/>
  <c r="AU46" i="100"/>
  <c r="AI48" i="100"/>
  <c r="AU52" i="100"/>
  <c r="AZ48" i="100"/>
  <c r="AY48" i="100"/>
  <c r="AY27" i="100"/>
  <c r="AW27" i="100"/>
  <c r="AY28" i="100"/>
  <c r="AW28" i="100"/>
  <c r="AY29" i="100"/>
  <c r="AW29" i="100"/>
  <c r="AW30" i="100"/>
  <c r="AY30" i="100"/>
  <c r="AY31" i="100"/>
  <c r="AY32" i="100"/>
  <c r="AM34" i="100"/>
  <c r="AU34" i="100"/>
  <c r="AM38" i="100"/>
  <c r="AU38" i="100"/>
  <c r="AM44" i="100"/>
  <c r="AU44" i="100"/>
  <c r="AM48" i="100"/>
  <c r="AU48" i="100"/>
  <c r="Y49" i="100"/>
  <c r="AM50" i="100"/>
  <c r="AU50" i="100"/>
  <c r="Y53" i="100"/>
  <c r="AM54" i="100"/>
  <c r="AU54" i="100"/>
  <c r="AI56" i="100"/>
  <c r="AQ56" i="100"/>
  <c r="AY56" i="100"/>
  <c r="AM58" i="100"/>
  <c r="AU58" i="100"/>
  <c r="AI60" i="100"/>
  <c r="AQ60" i="100"/>
  <c r="AY60" i="100"/>
  <c r="AM62" i="100"/>
  <c r="AU62" i="100"/>
  <c r="AI64" i="100"/>
  <c r="AQ64" i="100"/>
  <c r="AY64" i="100"/>
  <c r="AM66" i="100"/>
  <c r="AU66" i="100"/>
  <c r="AI68" i="100"/>
  <c r="AQ68" i="100"/>
  <c r="AY68" i="100"/>
  <c r="AM70" i="100"/>
  <c r="AU70" i="100"/>
  <c r="AI72" i="100"/>
  <c r="AQ72" i="100"/>
  <c r="AY72" i="100"/>
  <c r="AM74" i="100"/>
  <c r="AU74" i="100"/>
  <c r="AI76" i="100"/>
  <c r="AQ76" i="100"/>
  <c r="AY76" i="100"/>
  <c r="AM78" i="100"/>
  <c r="AU78" i="100"/>
  <c r="AI80" i="100"/>
  <c r="AQ80" i="100"/>
  <c r="AY80" i="100"/>
  <c r="AM82" i="100"/>
  <c r="AU82" i="100"/>
  <c r="AI84" i="100"/>
  <c r="AQ84" i="100"/>
  <c r="AY84" i="100"/>
  <c r="AM86" i="100"/>
  <c r="AU86" i="100"/>
  <c r="AI88" i="100"/>
  <c r="AQ88" i="100"/>
  <c r="AY88" i="100"/>
  <c r="AM90" i="100"/>
  <c r="AU90" i="100"/>
  <c r="AI92" i="100"/>
  <c r="AQ92" i="100"/>
  <c r="AY92" i="100"/>
  <c r="AM94" i="100"/>
  <c r="AU94" i="100"/>
  <c r="AI96" i="100"/>
  <c r="AQ96" i="100"/>
  <c r="AY96" i="100"/>
  <c r="AM99" i="100"/>
  <c r="AU99" i="100"/>
  <c r="AI101" i="100"/>
  <c r="AQ101" i="100"/>
  <c r="AY101" i="100"/>
  <c r="AM103" i="100"/>
  <c r="AU103" i="100"/>
  <c r="AI105" i="100"/>
  <c r="AQ105" i="100"/>
  <c r="AY105" i="100"/>
  <c r="AM107" i="100"/>
  <c r="AU107" i="100"/>
  <c r="AI109" i="100"/>
  <c r="AQ109" i="100"/>
  <c r="AY109" i="100"/>
  <c r="AM111" i="100"/>
  <c r="AU111" i="100"/>
  <c r="AI113" i="100"/>
  <c r="AQ113" i="100"/>
  <c r="AY113" i="100"/>
  <c r="AM115" i="100"/>
  <c r="AU115" i="100"/>
  <c r="AI117" i="100"/>
  <c r="AQ117" i="100"/>
  <c r="AY117" i="100"/>
  <c r="AM119" i="100"/>
  <c r="AU119" i="100"/>
  <c r="AI121" i="100"/>
  <c r="AQ121" i="100"/>
  <c r="AY121" i="100"/>
  <c r="AM123" i="100"/>
  <c r="AU123" i="100"/>
  <c r="AI125" i="100"/>
  <c r="AQ125" i="100"/>
  <c r="AY125" i="100"/>
  <c r="AM127" i="100"/>
  <c r="AU127" i="100"/>
  <c r="AI129" i="100"/>
  <c r="AQ129" i="100"/>
  <c r="AI130" i="100"/>
  <c r="AQ130" i="100"/>
  <c r="AY130" i="100"/>
  <c r="AM132" i="100"/>
  <c r="AU132" i="100"/>
  <c r="AI134" i="100"/>
  <c r="AQ134" i="100"/>
  <c r="AY134" i="100"/>
  <c r="AM136" i="100"/>
  <c r="AU136" i="100"/>
  <c r="AI138" i="100"/>
  <c r="AQ138" i="100"/>
  <c r="AY138" i="100"/>
  <c r="AM140" i="100"/>
  <c r="AU140" i="100"/>
  <c r="AI142" i="100"/>
  <c r="AQ142" i="100"/>
  <c r="AY142" i="100"/>
  <c r="AM144" i="100"/>
  <c r="AU144" i="100"/>
  <c r="AI146" i="100"/>
  <c r="AQ146" i="100"/>
  <c r="AY146" i="100"/>
  <c r="AM148" i="100"/>
  <c r="AU148" i="100"/>
  <c r="AI150" i="100"/>
  <c r="AQ150" i="100"/>
  <c r="AY150" i="100"/>
  <c r="AM152" i="100"/>
  <c r="AU152" i="100"/>
  <c r="AI154" i="100"/>
  <c r="AQ154" i="100"/>
  <c r="AY154" i="100"/>
  <c r="AM156" i="100"/>
  <c r="AU156" i="100"/>
  <c r="AI158" i="100"/>
  <c r="AQ158" i="100"/>
  <c r="AY158" i="100"/>
  <c r="AM160" i="100"/>
  <c r="AU160" i="100"/>
  <c r="AI162" i="100"/>
  <c r="AQ162" i="100"/>
  <c r="AY162" i="100"/>
  <c r="AM164" i="100"/>
  <c r="AU164" i="100"/>
  <c r="AI166" i="100"/>
  <c r="AQ166" i="100"/>
  <c r="AY166" i="100"/>
  <c r="AM168" i="100"/>
  <c r="AU168" i="100"/>
  <c r="AI170" i="100"/>
  <c r="AQ170" i="100"/>
  <c r="AY170" i="100"/>
  <c r="AM172" i="100"/>
  <c r="AU172" i="100"/>
  <c r="AI174" i="100"/>
  <c r="AQ174" i="100"/>
  <c r="AY174" i="100"/>
  <c r="AM176" i="100"/>
  <c r="AU176" i="100"/>
  <c r="AI178" i="100"/>
  <c r="AQ178" i="100"/>
  <c r="AY178" i="100"/>
  <c r="AM180" i="100"/>
  <c r="AU180" i="100"/>
  <c r="AI182" i="100"/>
  <c r="AQ182" i="100"/>
  <c r="AY182" i="100"/>
  <c r="AM184" i="100"/>
  <c r="AU184" i="100"/>
  <c r="AI186" i="100"/>
  <c r="AQ186" i="100"/>
  <c r="AY186" i="100"/>
  <c r="AM188" i="100"/>
  <c r="AU188" i="100"/>
  <c r="AI190" i="100"/>
  <c r="AQ190" i="100"/>
  <c r="AY190" i="100"/>
  <c r="AM192" i="100"/>
  <c r="AU192" i="100"/>
  <c r="AI194" i="100"/>
  <c r="AQ194" i="100"/>
  <c r="AY194" i="100"/>
  <c r="AM196" i="100"/>
  <c r="AU196" i="100"/>
  <c r="AI198" i="100"/>
  <c r="AQ198" i="100"/>
  <c r="AY198" i="100"/>
  <c r="AM200" i="100"/>
  <c r="AU200" i="100"/>
  <c r="AI202" i="100"/>
  <c r="AQ202" i="100"/>
  <c r="AY202" i="100"/>
  <c r="AM204" i="100"/>
  <c r="AU204" i="100"/>
  <c r="AI206" i="100"/>
  <c r="AQ206" i="100"/>
  <c r="AY206" i="100"/>
  <c r="AM208" i="100"/>
  <c r="AU208" i="100"/>
  <c r="AI210" i="100"/>
  <c r="AQ210" i="100"/>
  <c r="AY210" i="100"/>
  <c r="AM212" i="100"/>
  <c r="AU212" i="100"/>
  <c r="AI214" i="100"/>
  <c r="AQ214" i="100"/>
  <c r="AY214" i="100"/>
  <c r="AM216" i="100"/>
  <c r="AU216" i="100"/>
  <c r="AI218" i="100"/>
  <c r="AQ218" i="100"/>
  <c r="AY218" i="100"/>
  <c r="AM220" i="100"/>
  <c r="AU220" i="100"/>
  <c r="AI222" i="100"/>
  <c r="AQ222" i="100"/>
  <c r="AY222" i="100"/>
  <c r="AM224" i="100"/>
  <c r="AU224" i="100"/>
  <c r="Y231" i="100"/>
  <c r="Y235" i="100"/>
  <c r="Y239" i="100"/>
  <c r="Y243" i="100"/>
  <c r="Y247" i="100"/>
  <c r="Y251" i="100"/>
  <c r="Y255" i="100"/>
  <c r="Y259" i="100"/>
  <c r="Y263" i="100"/>
  <c r="Y267" i="100"/>
  <c r="Y271" i="100"/>
  <c r="Y275" i="100"/>
  <c r="AM56" i="100"/>
  <c r="AU56" i="100"/>
  <c r="AM60" i="100"/>
  <c r="AU60" i="100"/>
  <c r="AM64" i="100"/>
  <c r="AU64" i="100"/>
  <c r="AM68" i="100"/>
  <c r="AU68" i="100"/>
  <c r="AM72" i="100"/>
  <c r="AU72" i="100"/>
  <c r="AM76" i="100"/>
  <c r="AU76" i="100"/>
  <c r="AM80" i="100"/>
  <c r="AU80" i="100"/>
  <c r="AM84" i="100"/>
  <c r="AU84" i="100"/>
  <c r="AM88" i="100"/>
  <c r="AU88" i="100"/>
  <c r="AM92" i="100"/>
  <c r="AU92" i="100"/>
  <c r="AM96" i="100"/>
  <c r="AU96" i="100"/>
  <c r="AM101" i="100"/>
  <c r="AU101" i="100"/>
  <c r="AM105" i="100"/>
  <c r="AU105" i="100"/>
  <c r="AM109" i="100"/>
  <c r="AU109" i="100"/>
  <c r="AM113" i="100"/>
  <c r="AU113" i="100"/>
  <c r="AM117" i="100"/>
  <c r="AU117" i="100"/>
  <c r="AM121" i="100"/>
  <c r="AU121" i="100"/>
  <c r="AM125" i="100"/>
  <c r="AU125" i="100"/>
  <c r="AM129" i="100"/>
  <c r="AU129" i="100"/>
  <c r="AM130" i="100"/>
  <c r="AU130" i="100"/>
  <c r="AM134" i="100"/>
  <c r="AU134" i="100"/>
  <c r="AM138" i="100"/>
  <c r="AU138" i="100"/>
  <c r="AM142" i="100"/>
  <c r="AU142" i="100"/>
  <c r="AM146" i="100"/>
  <c r="AU146" i="100"/>
  <c r="AM150" i="100"/>
  <c r="AU150" i="100"/>
  <c r="AM154" i="100"/>
  <c r="AU154" i="100"/>
  <c r="AM158" i="100"/>
  <c r="AU158" i="100"/>
  <c r="AM162" i="100"/>
  <c r="AU162" i="100"/>
  <c r="AM166" i="100"/>
  <c r="AU166" i="100"/>
  <c r="AM170" i="100"/>
  <c r="AU170" i="100"/>
  <c r="AM174" i="100"/>
  <c r="AU174" i="100"/>
  <c r="AM178" i="100"/>
  <c r="AU178" i="100"/>
  <c r="AM182" i="100"/>
  <c r="AU182" i="100"/>
  <c r="AM186" i="100"/>
  <c r="AU186" i="100"/>
  <c r="AM190" i="100"/>
  <c r="AU190" i="100"/>
  <c r="AM194" i="100"/>
  <c r="AU194" i="100"/>
  <c r="AM198" i="100"/>
  <c r="AU198" i="100"/>
  <c r="AM202" i="100"/>
  <c r="AU202" i="100"/>
  <c r="AM206" i="100"/>
  <c r="AU206" i="100"/>
  <c r="AM210" i="100"/>
  <c r="AU210" i="100"/>
  <c r="AM214" i="100"/>
  <c r="AU214" i="100"/>
  <c r="AM218" i="100"/>
  <c r="AU218" i="100"/>
  <c r="AM222" i="100"/>
  <c r="AU222" i="100"/>
  <c r="Y74" i="100"/>
  <c r="E75" i="101"/>
  <c r="Y76" i="100"/>
  <c r="E77" i="101"/>
  <c r="Y78" i="100"/>
  <c r="E79" i="101"/>
  <c r="Y80" i="100"/>
  <c r="E81" i="101"/>
  <c r="Y82" i="100"/>
  <c r="E83" i="101"/>
  <c r="Y84" i="100"/>
  <c r="E85" i="101"/>
  <c r="Y86" i="100"/>
  <c r="E87" i="101"/>
  <c r="Y88" i="100"/>
  <c r="E89" i="101"/>
  <c r="Y90" i="100"/>
  <c r="E91" i="101"/>
  <c r="Y92" i="100"/>
  <c r="E93" i="101"/>
  <c r="Y94" i="100"/>
  <c r="E95" i="101"/>
  <c r="Y96" i="100"/>
  <c r="E97" i="101"/>
  <c r="Y98" i="100"/>
  <c r="E99" i="101"/>
  <c r="AZ98" i="100"/>
  <c r="AY98" i="100"/>
  <c r="AU98" i="100"/>
  <c r="AQ98" i="100"/>
  <c r="AM98" i="100"/>
  <c r="AI98" i="100"/>
  <c r="Y102" i="100"/>
  <c r="E103" i="101"/>
  <c r="AZ102" i="100"/>
  <c r="AY102" i="100"/>
  <c r="AU102" i="100"/>
  <c r="AQ102" i="100"/>
  <c r="AM102" i="100"/>
  <c r="AI102" i="100"/>
  <c r="Y106" i="100"/>
  <c r="E107" i="101"/>
  <c r="AZ106" i="100"/>
  <c r="AY106" i="100"/>
  <c r="AU106" i="100"/>
  <c r="AQ106" i="100"/>
  <c r="AM106" i="100"/>
  <c r="AI106" i="100"/>
  <c r="Y110" i="100"/>
  <c r="E111" i="101"/>
  <c r="AZ110" i="100"/>
  <c r="AY110" i="100"/>
  <c r="AU110" i="100"/>
  <c r="AQ110" i="100"/>
  <c r="AM110" i="100"/>
  <c r="AI110" i="100"/>
  <c r="Y114" i="100"/>
  <c r="E115" i="101"/>
  <c r="AZ114" i="100"/>
  <c r="AY114" i="100"/>
  <c r="AU114" i="100"/>
  <c r="AQ114" i="100"/>
  <c r="AM114" i="100"/>
  <c r="AI114" i="100"/>
  <c r="E17" i="100"/>
  <c r="Z279" i="100"/>
  <c r="H5" i="103" s="1"/>
  <c r="F5" i="113" s="1"/>
  <c r="AB279" i="100"/>
  <c r="H7" i="103" s="1"/>
  <c r="F7" i="113" s="1"/>
  <c r="H7" i="113" s="1"/>
  <c r="AD279" i="100"/>
  <c r="H9" i="103" s="1"/>
  <c r="F9" i="113" s="1"/>
  <c r="H9" i="113" s="1"/>
  <c r="AF279" i="100"/>
  <c r="H11" i="103" s="1"/>
  <c r="F11" i="113" s="1"/>
  <c r="H11" i="113" s="1"/>
  <c r="Y14" i="100"/>
  <c r="Y18" i="100"/>
  <c r="AZ21" i="100"/>
  <c r="Y22" i="100"/>
  <c r="AZ22" i="100"/>
  <c r="AZ25" i="100"/>
  <c r="Y26" i="100"/>
  <c r="AR26" i="100" s="1"/>
  <c r="AW26" i="100"/>
  <c r="E27" i="100"/>
  <c r="AU27" i="100"/>
  <c r="AU28" i="100"/>
  <c r="E29" i="100"/>
  <c r="AU29" i="100"/>
  <c r="E30" i="100"/>
  <c r="AK31" i="100"/>
  <c r="AM31" i="100"/>
  <c r="AO31" i="100"/>
  <c r="AQ31" i="100"/>
  <c r="AS31" i="100"/>
  <c r="AW31" i="100"/>
  <c r="AK32" i="100"/>
  <c r="AM32" i="100"/>
  <c r="AO32" i="100"/>
  <c r="AQ32" i="100"/>
  <c r="AS32" i="100"/>
  <c r="AW32" i="100"/>
  <c r="AI33" i="100"/>
  <c r="AM33" i="100"/>
  <c r="AQ33" i="100"/>
  <c r="AU33" i="100"/>
  <c r="AY33" i="100"/>
  <c r="AK34" i="100"/>
  <c r="AO34" i="100"/>
  <c r="AS34" i="100"/>
  <c r="AW34" i="100"/>
  <c r="AI35" i="100"/>
  <c r="AM35" i="100"/>
  <c r="AQ35" i="100"/>
  <c r="AU35" i="100"/>
  <c r="AY35" i="100"/>
  <c r="AK36" i="100"/>
  <c r="AO36" i="100"/>
  <c r="AS36" i="100"/>
  <c r="AW36" i="100"/>
  <c r="AI37" i="100"/>
  <c r="AM37" i="100"/>
  <c r="AQ37" i="100"/>
  <c r="AU37" i="100"/>
  <c r="AY37" i="100"/>
  <c r="AK38" i="100"/>
  <c r="AO38" i="100"/>
  <c r="AS38" i="100"/>
  <c r="AW38" i="100"/>
  <c r="AI40" i="100"/>
  <c r="AM40" i="100"/>
  <c r="AQ40" i="100"/>
  <c r="AU40" i="100"/>
  <c r="AY40" i="100"/>
  <c r="AK41" i="100"/>
  <c r="AO41" i="100"/>
  <c r="AS41" i="100"/>
  <c r="AW41" i="100"/>
  <c r="AI42" i="100"/>
  <c r="AM42" i="100"/>
  <c r="AQ42" i="100"/>
  <c r="AU42" i="100"/>
  <c r="AY42" i="100"/>
  <c r="AZ43" i="100"/>
  <c r="AO43" i="100"/>
  <c r="AU43" i="100"/>
  <c r="AY43" i="100"/>
  <c r="Y44" i="100"/>
  <c r="AK44" i="100"/>
  <c r="AO44" i="100"/>
  <c r="AS44" i="100"/>
  <c r="AW44" i="100"/>
  <c r="AI45" i="100"/>
  <c r="AM45" i="100"/>
  <c r="AQ45" i="100"/>
  <c r="AU45" i="100"/>
  <c r="AY45" i="100"/>
  <c r="Y46" i="100"/>
  <c r="AK46" i="100"/>
  <c r="AO46" i="100"/>
  <c r="AS46" i="100"/>
  <c r="AW46" i="100"/>
  <c r="AI47" i="100"/>
  <c r="AM47" i="100"/>
  <c r="AQ47" i="100"/>
  <c r="AU47" i="100"/>
  <c r="AY47" i="100"/>
  <c r="AK48" i="100"/>
  <c r="AO48" i="100"/>
  <c r="AS48" i="100"/>
  <c r="AW48" i="100"/>
  <c r="AI49" i="100"/>
  <c r="AM49" i="100"/>
  <c r="AQ49" i="100"/>
  <c r="AU49" i="100"/>
  <c r="AY49" i="100"/>
  <c r="AK50" i="100"/>
  <c r="AO50" i="100"/>
  <c r="AS50" i="100"/>
  <c r="AW50" i="100"/>
  <c r="AI51" i="100"/>
  <c r="AM51" i="100"/>
  <c r="AQ51" i="100"/>
  <c r="AU51" i="100"/>
  <c r="AY51" i="100"/>
  <c r="AK52" i="100"/>
  <c r="AO52" i="100"/>
  <c r="AS52" i="100"/>
  <c r="AW52" i="100"/>
  <c r="AI53" i="100"/>
  <c r="AM53" i="100"/>
  <c r="AQ53" i="100"/>
  <c r="AU53" i="100"/>
  <c r="AY53" i="100"/>
  <c r="AK54" i="100"/>
  <c r="AO54" i="100"/>
  <c r="AS54" i="100"/>
  <c r="AW54" i="100"/>
  <c r="AI55" i="100"/>
  <c r="AM55" i="100"/>
  <c r="AQ55" i="100"/>
  <c r="AU55" i="100"/>
  <c r="AY55" i="100"/>
  <c r="AK56" i="100"/>
  <c r="AO56" i="100"/>
  <c r="AS56" i="100"/>
  <c r="AW56" i="100"/>
  <c r="AI57" i="100"/>
  <c r="AM57" i="100"/>
  <c r="AQ57" i="100"/>
  <c r="AU57" i="100"/>
  <c r="AY57" i="100"/>
  <c r="AK58" i="100"/>
  <c r="AO58" i="100"/>
  <c r="AS58" i="100"/>
  <c r="AW58" i="100"/>
  <c r="AI59" i="100"/>
  <c r="AM59" i="100"/>
  <c r="AQ59" i="100"/>
  <c r="AU59" i="100"/>
  <c r="AY59" i="100"/>
  <c r="AK60" i="100"/>
  <c r="AO60" i="100"/>
  <c r="AS60" i="100"/>
  <c r="AW60" i="100"/>
  <c r="AI61" i="100"/>
  <c r="AM61" i="100"/>
  <c r="AQ61" i="100"/>
  <c r="AU61" i="100"/>
  <c r="AY61" i="100"/>
  <c r="AK62" i="100"/>
  <c r="AO62" i="100"/>
  <c r="AS62" i="100"/>
  <c r="AW62" i="100"/>
  <c r="AI63" i="100"/>
  <c r="AM63" i="100"/>
  <c r="AQ63" i="100"/>
  <c r="AU63" i="100"/>
  <c r="AY63" i="100"/>
  <c r="AK64" i="100"/>
  <c r="AO64" i="100"/>
  <c r="AS64" i="100"/>
  <c r="AW64" i="100"/>
  <c r="AI65" i="100"/>
  <c r="AM65" i="100"/>
  <c r="AQ65" i="100"/>
  <c r="AU65" i="100"/>
  <c r="AY65" i="100"/>
  <c r="AK66" i="100"/>
  <c r="AO66" i="100"/>
  <c r="AS66" i="100"/>
  <c r="AW66" i="100"/>
  <c r="AI67" i="100"/>
  <c r="AM67" i="100"/>
  <c r="AQ67" i="100"/>
  <c r="AU67" i="100"/>
  <c r="AY67" i="100"/>
  <c r="AK68" i="100"/>
  <c r="AO68" i="100"/>
  <c r="AS68" i="100"/>
  <c r="AW68" i="100"/>
  <c r="AI69" i="100"/>
  <c r="AM69" i="100"/>
  <c r="AQ69" i="100"/>
  <c r="AU69" i="100"/>
  <c r="AY69" i="100"/>
  <c r="AK70" i="100"/>
  <c r="AO70" i="100"/>
  <c r="AS70" i="100"/>
  <c r="AW70" i="100"/>
  <c r="AI71" i="100"/>
  <c r="AM71" i="100"/>
  <c r="AQ71" i="100"/>
  <c r="AU71" i="100"/>
  <c r="AY71" i="100"/>
  <c r="AK72" i="100"/>
  <c r="AO72" i="100"/>
  <c r="AS72" i="100"/>
  <c r="AW72" i="100"/>
  <c r="AI73" i="100"/>
  <c r="AM73" i="100"/>
  <c r="AQ73" i="100"/>
  <c r="AU73" i="100"/>
  <c r="AY73" i="100"/>
  <c r="AK74" i="100"/>
  <c r="AO74" i="100"/>
  <c r="AS74" i="100"/>
  <c r="AW74" i="100"/>
  <c r="AI75" i="100"/>
  <c r="AM75" i="100"/>
  <c r="AQ75" i="100"/>
  <c r="AU75" i="100"/>
  <c r="AY75" i="100"/>
  <c r="AK76" i="100"/>
  <c r="AO76" i="100"/>
  <c r="AS76" i="100"/>
  <c r="AW76" i="100"/>
  <c r="AI77" i="100"/>
  <c r="AM77" i="100"/>
  <c r="AQ77" i="100"/>
  <c r="AU77" i="100"/>
  <c r="AY77" i="100"/>
  <c r="AK78" i="100"/>
  <c r="AO78" i="100"/>
  <c r="AS78" i="100"/>
  <c r="AW78" i="100"/>
  <c r="AI79" i="100"/>
  <c r="AM79" i="100"/>
  <c r="AQ79" i="100"/>
  <c r="AU79" i="100"/>
  <c r="AY79" i="100"/>
  <c r="AK80" i="100"/>
  <c r="AO80" i="100"/>
  <c r="AS80" i="100"/>
  <c r="AW80" i="100"/>
  <c r="AI81" i="100"/>
  <c r="AM81" i="100"/>
  <c r="AQ81" i="100"/>
  <c r="AU81" i="100"/>
  <c r="AY81" i="100"/>
  <c r="AK82" i="100"/>
  <c r="AO82" i="100"/>
  <c r="AS82" i="100"/>
  <c r="AW82" i="100"/>
  <c r="AI83" i="100"/>
  <c r="AM83" i="100"/>
  <c r="AQ83" i="100"/>
  <c r="AU83" i="100"/>
  <c r="AY83" i="100"/>
  <c r="AK84" i="100"/>
  <c r="AO84" i="100"/>
  <c r="AS84" i="100"/>
  <c r="AW84" i="100"/>
  <c r="AI85" i="100"/>
  <c r="AM85" i="100"/>
  <c r="AQ85" i="100"/>
  <c r="AU85" i="100"/>
  <c r="AY85" i="100"/>
  <c r="AK86" i="100"/>
  <c r="AO86" i="100"/>
  <c r="AS86" i="100"/>
  <c r="AW86" i="100"/>
  <c r="AI87" i="100"/>
  <c r="AM87" i="100"/>
  <c r="AQ87" i="100"/>
  <c r="AU87" i="100"/>
  <c r="AY87" i="100"/>
  <c r="AK88" i="100"/>
  <c r="AO88" i="100"/>
  <c r="AS88" i="100"/>
  <c r="AW88" i="100"/>
  <c r="AI89" i="100"/>
  <c r="AM89" i="100"/>
  <c r="AQ89" i="100"/>
  <c r="AU89" i="100"/>
  <c r="AY89" i="100"/>
  <c r="AK90" i="100"/>
  <c r="AO90" i="100"/>
  <c r="AS90" i="100"/>
  <c r="AW90" i="100"/>
  <c r="AI91" i="100"/>
  <c r="AM91" i="100"/>
  <c r="AQ91" i="100"/>
  <c r="AU91" i="100"/>
  <c r="AY91" i="100"/>
  <c r="AK92" i="100"/>
  <c r="AO92" i="100"/>
  <c r="AS92" i="100"/>
  <c r="AW92" i="100"/>
  <c r="AI93" i="100"/>
  <c r="AM93" i="100"/>
  <c r="AQ93" i="100"/>
  <c r="AU93" i="100"/>
  <c r="AY93" i="100"/>
  <c r="AK94" i="100"/>
  <c r="AO94" i="100"/>
  <c r="AS94" i="100"/>
  <c r="AW94" i="100"/>
  <c r="AI95" i="100"/>
  <c r="AM95" i="100"/>
  <c r="AQ95" i="100"/>
  <c r="AU95" i="100"/>
  <c r="AY95" i="100"/>
  <c r="AK96" i="100"/>
  <c r="AO96" i="100"/>
  <c r="AS96" i="100"/>
  <c r="AW96" i="100"/>
  <c r="AI97" i="100"/>
  <c r="AM97" i="100"/>
  <c r="AQ97" i="100"/>
  <c r="AU97" i="100"/>
  <c r="AY97" i="100"/>
  <c r="AO98" i="100"/>
  <c r="AW98" i="100"/>
  <c r="AK100" i="100"/>
  <c r="AO102" i="100"/>
  <c r="AW102" i="100"/>
  <c r="AK104" i="100"/>
  <c r="AO106" i="100"/>
  <c r="AW106" i="100"/>
  <c r="AK108" i="100"/>
  <c r="AO110" i="100"/>
  <c r="AW110" i="100"/>
  <c r="AK112" i="100"/>
  <c r="AO114" i="100"/>
  <c r="AW114" i="100"/>
  <c r="Y55" i="100"/>
  <c r="E56" i="101"/>
  <c r="Y57" i="100"/>
  <c r="E58" i="101"/>
  <c r="Y59" i="100"/>
  <c r="E60" i="101"/>
  <c r="Y61" i="100"/>
  <c r="E62" i="101"/>
  <c r="Y63" i="100"/>
  <c r="E64" i="101"/>
  <c r="Y65" i="100"/>
  <c r="E66" i="101"/>
  <c r="Y67" i="100"/>
  <c r="E68" i="101"/>
  <c r="Y69" i="100"/>
  <c r="E70" i="101"/>
  <c r="Y71" i="100"/>
  <c r="E72" i="101"/>
  <c r="Y73" i="100"/>
  <c r="E74" i="101"/>
  <c r="Y75" i="100"/>
  <c r="E76" i="101"/>
  <c r="Y77" i="100"/>
  <c r="E78" i="101"/>
  <c r="Y79" i="100"/>
  <c r="E80" i="101"/>
  <c r="Y81" i="100"/>
  <c r="E82" i="101"/>
  <c r="Y83" i="100"/>
  <c r="E84" i="101"/>
  <c r="Y85" i="100"/>
  <c r="E86" i="101"/>
  <c r="Y87" i="100"/>
  <c r="E88" i="101"/>
  <c r="Y89" i="100"/>
  <c r="E90" i="101"/>
  <c r="Y91" i="100"/>
  <c r="E92" i="101"/>
  <c r="Y93" i="100"/>
  <c r="E94" i="101"/>
  <c r="Y95" i="100"/>
  <c r="E96" i="101"/>
  <c r="Y97" i="100"/>
  <c r="E98" i="101"/>
  <c r="Y100" i="100"/>
  <c r="E101" i="101"/>
  <c r="AZ100" i="100"/>
  <c r="AY100" i="100"/>
  <c r="AU100" i="100"/>
  <c r="AQ100" i="100"/>
  <c r="AM100" i="100"/>
  <c r="AI100" i="100"/>
  <c r="Y104" i="100"/>
  <c r="E105" i="101"/>
  <c r="AZ104" i="100"/>
  <c r="AY104" i="100"/>
  <c r="AU104" i="100"/>
  <c r="AQ104" i="100"/>
  <c r="AM104" i="100"/>
  <c r="AI104" i="100"/>
  <c r="Y108" i="100"/>
  <c r="E109" i="101"/>
  <c r="AZ108" i="100"/>
  <c r="AY108" i="100"/>
  <c r="AU108" i="100"/>
  <c r="AQ108" i="100"/>
  <c r="AM108" i="100"/>
  <c r="AI108" i="100"/>
  <c r="Y112" i="100"/>
  <c r="E113" i="101"/>
  <c r="AZ112" i="100"/>
  <c r="AY112" i="100"/>
  <c r="AU112" i="100"/>
  <c r="AQ112" i="100"/>
  <c r="AM112" i="100"/>
  <c r="AI112" i="100"/>
  <c r="AU31" i="100"/>
  <c r="AU32" i="100"/>
  <c r="AK33" i="100"/>
  <c r="AO33" i="100"/>
  <c r="AS33" i="100"/>
  <c r="AW33" i="100"/>
  <c r="AK35" i="100"/>
  <c r="AO35" i="100"/>
  <c r="AS35" i="100"/>
  <c r="AW35" i="100"/>
  <c r="AK37" i="100"/>
  <c r="AO37" i="100"/>
  <c r="AS37" i="100"/>
  <c r="AW37" i="100"/>
  <c r="AK40" i="100"/>
  <c r="AO40" i="100"/>
  <c r="AS40" i="100"/>
  <c r="AW40" i="100"/>
  <c r="AK42" i="100"/>
  <c r="AO42" i="100"/>
  <c r="AS42" i="100"/>
  <c r="AW42" i="100"/>
  <c r="AK45" i="100"/>
  <c r="AO45" i="100"/>
  <c r="AS45" i="100"/>
  <c r="AW45" i="100"/>
  <c r="AK47" i="100"/>
  <c r="AO47" i="100"/>
  <c r="AS47" i="100"/>
  <c r="AW47" i="100"/>
  <c r="AK49" i="100"/>
  <c r="AO49" i="100"/>
  <c r="AS49" i="100"/>
  <c r="AW49" i="100"/>
  <c r="AK51" i="100"/>
  <c r="AO51" i="100"/>
  <c r="AS51" i="100"/>
  <c r="AW51" i="100"/>
  <c r="AK53" i="100"/>
  <c r="AO53" i="100"/>
  <c r="AS53" i="100"/>
  <c r="AW53" i="100"/>
  <c r="AK55" i="100"/>
  <c r="AO55" i="100"/>
  <c r="AS55" i="100"/>
  <c r="AW55" i="100"/>
  <c r="AK57" i="100"/>
  <c r="AO57" i="100"/>
  <c r="AS57" i="100"/>
  <c r="AW57" i="100"/>
  <c r="AK59" i="100"/>
  <c r="AO59" i="100"/>
  <c r="AS59" i="100"/>
  <c r="AW59" i="100"/>
  <c r="AK61" i="100"/>
  <c r="AO61" i="100"/>
  <c r="AS61" i="100"/>
  <c r="AW61" i="100"/>
  <c r="AK63" i="100"/>
  <c r="AO63" i="100"/>
  <c r="AS63" i="100"/>
  <c r="AW63" i="100"/>
  <c r="AK65" i="100"/>
  <c r="AO65" i="100"/>
  <c r="AS65" i="100"/>
  <c r="AW65" i="100"/>
  <c r="AK67" i="100"/>
  <c r="AO67" i="100"/>
  <c r="AS67" i="100"/>
  <c r="AW67" i="100"/>
  <c r="AK69" i="100"/>
  <c r="AO69" i="100"/>
  <c r="AS69" i="100"/>
  <c r="AW69" i="100"/>
  <c r="AK71" i="100"/>
  <c r="AO71" i="100"/>
  <c r="AS71" i="100"/>
  <c r="AW71" i="100"/>
  <c r="AK73" i="100"/>
  <c r="AO73" i="100"/>
  <c r="AS73" i="100"/>
  <c r="AW73" i="100"/>
  <c r="AK75" i="100"/>
  <c r="AO75" i="100"/>
  <c r="AS75" i="100"/>
  <c r="AW75" i="100"/>
  <c r="AK77" i="100"/>
  <c r="AO77" i="100"/>
  <c r="AS77" i="100"/>
  <c r="AW77" i="100"/>
  <c r="AK79" i="100"/>
  <c r="AO79" i="100"/>
  <c r="AS79" i="100"/>
  <c r="AW79" i="100"/>
  <c r="AK81" i="100"/>
  <c r="AO81" i="100"/>
  <c r="AS81" i="100"/>
  <c r="AW81" i="100"/>
  <c r="AK83" i="100"/>
  <c r="AO83" i="100"/>
  <c r="AS83" i="100"/>
  <c r="AW83" i="100"/>
  <c r="AK85" i="100"/>
  <c r="AO85" i="100"/>
  <c r="AS85" i="100"/>
  <c r="AW85" i="100"/>
  <c r="AK87" i="100"/>
  <c r="AO87" i="100"/>
  <c r="AS87" i="100"/>
  <c r="AW87" i="100"/>
  <c r="AK89" i="100"/>
  <c r="AO89" i="100"/>
  <c r="AS89" i="100"/>
  <c r="AW89" i="100"/>
  <c r="AK91" i="100"/>
  <c r="AO91" i="100"/>
  <c r="AS91" i="100"/>
  <c r="AW91" i="100"/>
  <c r="AK93" i="100"/>
  <c r="AO93" i="100"/>
  <c r="AS93" i="100"/>
  <c r="AW93" i="100"/>
  <c r="AK95" i="100"/>
  <c r="AO95" i="100"/>
  <c r="AS95" i="100"/>
  <c r="AW95" i="100"/>
  <c r="AK97" i="100"/>
  <c r="AO97" i="100"/>
  <c r="AS97" i="100"/>
  <c r="AW97" i="100"/>
  <c r="AO100" i="100"/>
  <c r="AW100" i="100"/>
  <c r="AO104" i="100"/>
  <c r="AW104" i="100"/>
  <c r="AO108" i="100"/>
  <c r="AW108" i="100"/>
  <c r="AO112" i="100"/>
  <c r="AW112" i="100"/>
  <c r="Y99" i="100"/>
  <c r="E100" i="101"/>
  <c r="Y101" i="100"/>
  <c r="E102" i="101"/>
  <c r="Y103" i="100"/>
  <c r="E104" i="101"/>
  <c r="Y105" i="100"/>
  <c r="E106" i="101"/>
  <c r="Y107" i="100"/>
  <c r="E108" i="101"/>
  <c r="Y109" i="100"/>
  <c r="E110" i="101"/>
  <c r="Y111" i="100"/>
  <c r="E112" i="101"/>
  <c r="Y113" i="100"/>
  <c r="E114" i="101"/>
  <c r="Y115" i="100"/>
  <c r="E116" i="101"/>
  <c r="Y117" i="100"/>
  <c r="E118" i="101"/>
  <c r="Y119" i="100"/>
  <c r="E120" i="101"/>
  <c r="Y121" i="100"/>
  <c r="E122" i="101"/>
  <c r="Y123" i="100"/>
  <c r="E124" i="101"/>
  <c r="Y125" i="100"/>
  <c r="E126" i="101"/>
  <c r="Y127" i="100"/>
  <c r="E128" i="101"/>
  <c r="Y129" i="100"/>
  <c r="E130" i="101"/>
  <c r="E130" i="100"/>
  <c r="E131" i="101"/>
  <c r="E132" i="100"/>
  <c r="E133" i="101"/>
  <c r="E134" i="100"/>
  <c r="E135" i="101"/>
  <c r="E136" i="100"/>
  <c r="E137" i="101"/>
  <c r="E138" i="100"/>
  <c r="E139" i="101"/>
  <c r="Y140" i="100"/>
  <c r="E141" i="101"/>
  <c r="Y142" i="100"/>
  <c r="E143" i="101"/>
  <c r="Y144" i="100"/>
  <c r="E145" i="101"/>
  <c r="Y146" i="100"/>
  <c r="E147" i="101"/>
  <c r="Y148" i="100"/>
  <c r="E149" i="101"/>
  <c r="Y150" i="100"/>
  <c r="E151" i="101"/>
  <c r="Y152" i="100"/>
  <c r="E153" i="101"/>
  <c r="Y154" i="100"/>
  <c r="E155" i="101"/>
  <c r="Y156" i="100"/>
  <c r="E157" i="101"/>
  <c r="Y158" i="100"/>
  <c r="E159" i="101"/>
  <c r="Y160" i="100"/>
  <c r="E161" i="101"/>
  <c r="Y162" i="100"/>
  <c r="E163" i="101"/>
  <c r="Y164" i="100"/>
  <c r="E165" i="101"/>
  <c r="Y166" i="100"/>
  <c r="E167" i="101"/>
  <c r="Y168" i="100"/>
  <c r="E169" i="101"/>
  <c r="Y170" i="100"/>
  <c r="E171" i="101"/>
  <c r="Y172" i="100"/>
  <c r="E173" i="101"/>
  <c r="Y174" i="100"/>
  <c r="E175" i="101"/>
  <c r="Y176" i="100"/>
  <c r="E177" i="101"/>
  <c r="Y178" i="100"/>
  <c r="E179" i="101"/>
  <c r="Y180" i="100"/>
  <c r="E181" i="101"/>
  <c r="E182" i="100"/>
  <c r="E183" i="101"/>
  <c r="E184" i="100"/>
  <c r="E185" i="101"/>
  <c r="E186" i="100"/>
  <c r="E187" i="101"/>
  <c r="E188" i="100"/>
  <c r="E189" i="101"/>
  <c r="E190" i="100"/>
  <c r="E191" i="101"/>
  <c r="E192" i="100"/>
  <c r="E193" i="101"/>
  <c r="E194" i="100"/>
  <c r="E195" i="101"/>
  <c r="E196" i="100"/>
  <c r="E197" i="101"/>
  <c r="E198" i="100"/>
  <c r="E199" i="101"/>
  <c r="E200" i="100"/>
  <c r="E201" i="101"/>
  <c r="E202" i="100"/>
  <c r="E203" i="101"/>
  <c r="E204" i="100"/>
  <c r="E205" i="101"/>
  <c r="E206" i="100"/>
  <c r="E207" i="101"/>
  <c r="E211" i="100"/>
  <c r="E212" i="101"/>
  <c r="AZ211" i="100"/>
  <c r="AY211" i="100"/>
  <c r="AU211" i="100"/>
  <c r="AQ211" i="100"/>
  <c r="AM211" i="100"/>
  <c r="AI211" i="100"/>
  <c r="E215" i="100"/>
  <c r="E216" i="101"/>
  <c r="AZ215" i="100"/>
  <c r="AY215" i="100"/>
  <c r="AU215" i="100"/>
  <c r="AQ215" i="100"/>
  <c r="AM215" i="100"/>
  <c r="AI215" i="100"/>
  <c r="E219" i="100"/>
  <c r="E220" i="101"/>
  <c r="AZ219" i="100"/>
  <c r="AY219" i="100"/>
  <c r="AU219" i="100"/>
  <c r="AQ219" i="100"/>
  <c r="AM219" i="100"/>
  <c r="AI219" i="100"/>
  <c r="E223" i="100"/>
  <c r="E224" i="101"/>
  <c r="AZ223" i="100"/>
  <c r="AY223" i="100"/>
  <c r="AU223" i="100"/>
  <c r="AQ223" i="100"/>
  <c r="AM223" i="100"/>
  <c r="AI223" i="100"/>
  <c r="Y227" i="100"/>
  <c r="E228" i="101"/>
  <c r="E227" i="100"/>
  <c r="AK99" i="100"/>
  <c r="AO99" i="100"/>
  <c r="AS99" i="100"/>
  <c r="AW99" i="100"/>
  <c r="AK101" i="100"/>
  <c r="AO101" i="100"/>
  <c r="AS101" i="100"/>
  <c r="AW101" i="100"/>
  <c r="AK103" i="100"/>
  <c r="AO103" i="100"/>
  <c r="AS103" i="100"/>
  <c r="AW103" i="100"/>
  <c r="AK105" i="100"/>
  <c r="AO105" i="100"/>
  <c r="AS105" i="100"/>
  <c r="AW105" i="100"/>
  <c r="AK107" i="100"/>
  <c r="AO107" i="100"/>
  <c r="AS107" i="100"/>
  <c r="AW107" i="100"/>
  <c r="AK109" i="100"/>
  <c r="AO109" i="100"/>
  <c r="AS109" i="100"/>
  <c r="AW109" i="100"/>
  <c r="AK111" i="100"/>
  <c r="AO111" i="100"/>
  <c r="AS111" i="100"/>
  <c r="AW111" i="100"/>
  <c r="AK113" i="100"/>
  <c r="AO113" i="100"/>
  <c r="AS113" i="100"/>
  <c r="AW113" i="100"/>
  <c r="AK115" i="100"/>
  <c r="AO115" i="100"/>
  <c r="AS115" i="100"/>
  <c r="AW115" i="100"/>
  <c r="AI116" i="100"/>
  <c r="AM116" i="100"/>
  <c r="AQ116" i="100"/>
  <c r="AU116" i="100"/>
  <c r="AY116" i="100"/>
  <c r="AK117" i="100"/>
  <c r="AO117" i="100"/>
  <c r="AS117" i="100"/>
  <c r="AW117" i="100"/>
  <c r="AI118" i="100"/>
  <c r="AM118" i="100"/>
  <c r="AQ118" i="100"/>
  <c r="AU118" i="100"/>
  <c r="AY118" i="100"/>
  <c r="AK119" i="100"/>
  <c r="AO119" i="100"/>
  <c r="AS119" i="100"/>
  <c r="AW119" i="100"/>
  <c r="AI120" i="100"/>
  <c r="AM120" i="100"/>
  <c r="AQ120" i="100"/>
  <c r="AU120" i="100"/>
  <c r="AY120" i="100"/>
  <c r="AK121" i="100"/>
  <c r="AO121" i="100"/>
  <c r="AS121" i="100"/>
  <c r="AW121" i="100"/>
  <c r="AI122" i="100"/>
  <c r="AM122" i="100"/>
  <c r="AQ122" i="100"/>
  <c r="AU122" i="100"/>
  <c r="AY122" i="100"/>
  <c r="AK123" i="100"/>
  <c r="AO123" i="100"/>
  <c r="AS123" i="100"/>
  <c r="AW123" i="100"/>
  <c r="AI124" i="100"/>
  <c r="AM124" i="100"/>
  <c r="AQ124" i="100"/>
  <c r="AU124" i="100"/>
  <c r="AY124" i="100"/>
  <c r="AK125" i="100"/>
  <c r="AO125" i="100"/>
  <c r="AS125" i="100"/>
  <c r="AW125" i="100"/>
  <c r="AI126" i="100"/>
  <c r="AM126" i="100"/>
  <c r="AQ126" i="100"/>
  <c r="AU126" i="100"/>
  <c r="AY126" i="100"/>
  <c r="AK127" i="100"/>
  <c r="AO127" i="100"/>
  <c r="AS127" i="100"/>
  <c r="AW127" i="100"/>
  <c r="AI128" i="100"/>
  <c r="AM128" i="100"/>
  <c r="AQ128" i="100"/>
  <c r="AU128" i="100"/>
  <c r="AY128" i="100"/>
  <c r="AK129" i="100"/>
  <c r="AO129" i="100"/>
  <c r="AS129" i="100"/>
  <c r="AK130" i="100"/>
  <c r="AO130" i="100"/>
  <c r="AS130" i="100"/>
  <c r="AW130" i="100"/>
  <c r="AI131" i="100"/>
  <c r="AM131" i="100"/>
  <c r="AQ131" i="100"/>
  <c r="AU131" i="100"/>
  <c r="AY131" i="100"/>
  <c r="AK132" i="100"/>
  <c r="AO132" i="100"/>
  <c r="AS132" i="100"/>
  <c r="AW132" i="100"/>
  <c r="AI133" i="100"/>
  <c r="AM133" i="100"/>
  <c r="AQ133" i="100"/>
  <c r="AU133" i="100"/>
  <c r="AY133" i="100"/>
  <c r="AK134" i="100"/>
  <c r="AO134" i="100"/>
  <c r="AS134" i="100"/>
  <c r="AW134" i="100"/>
  <c r="AI135" i="100"/>
  <c r="AM135" i="100"/>
  <c r="AQ135" i="100"/>
  <c r="AU135" i="100"/>
  <c r="AY135" i="100"/>
  <c r="AK136" i="100"/>
  <c r="AO136" i="100"/>
  <c r="AS136" i="100"/>
  <c r="AW136" i="100"/>
  <c r="AI137" i="100"/>
  <c r="AM137" i="100"/>
  <c r="AQ137" i="100"/>
  <c r="AU137" i="100"/>
  <c r="AY137" i="100"/>
  <c r="AK138" i="100"/>
  <c r="AO138" i="100"/>
  <c r="AS138" i="100"/>
  <c r="AW138" i="100"/>
  <c r="AI139" i="100"/>
  <c r="AM139" i="100"/>
  <c r="AQ139" i="100"/>
  <c r="AU139" i="100"/>
  <c r="AY139" i="100"/>
  <c r="AK140" i="100"/>
  <c r="AO140" i="100"/>
  <c r="AS140" i="100"/>
  <c r="AW140" i="100"/>
  <c r="AI141" i="100"/>
  <c r="AM141" i="100"/>
  <c r="AQ141" i="100"/>
  <c r="AU141" i="100"/>
  <c r="AY141" i="100"/>
  <c r="AK142" i="100"/>
  <c r="AO142" i="100"/>
  <c r="AS142" i="100"/>
  <c r="AW142" i="100"/>
  <c r="AI143" i="100"/>
  <c r="AM143" i="100"/>
  <c r="AQ143" i="100"/>
  <c r="AU143" i="100"/>
  <c r="AY143" i="100"/>
  <c r="AK144" i="100"/>
  <c r="AO144" i="100"/>
  <c r="AS144" i="100"/>
  <c r="AW144" i="100"/>
  <c r="AI145" i="100"/>
  <c r="AM145" i="100"/>
  <c r="AQ145" i="100"/>
  <c r="AU145" i="100"/>
  <c r="AY145" i="100"/>
  <c r="AK146" i="100"/>
  <c r="AO146" i="100"/>
  <c r="AS146" i="100"/>
  <c r="AW146" i="100"/>
  <c r="AI147" i="100"/>
  <c r="AM147" i="100"/>
  <c r="AQ147" i="100"/>
  <c r="AU147" i="100"/>
  <c r="AY147" i="100"/>
  <c r="AK148" i="100"/>
  <c r="AO148" i="100"/>
  <c r="AS148" i="100"/>
  <c r="AW148" i="100"/>
  <c r="AI149" i="100"/>
  <c r="AM149" i="100"/>
  <c r="AQ149" i="100"/>
  <c r="AU149" i="100"/>
  <c r="AY149" i="100"/>
  <c r="AK150" i="100"/>
  <c r="AO150" i="100"/>
  <c r="AS150" i="100"/>
  <c r="AW150" i="100"/>
  <c r="AI151" i="100"/>
  <c r="AM151" i="100"/>
  <c r="AQ151" i="100"/>
  <c r="AU151" i="100"/>
  <c r="AY151" i="100"/>
  <c r="AK152" i="100"/>
  <c r="AO152" i="100"/>
  <c r="AS152" i="100"/>
  <c r="AW152" i="100"/>
  <c r="AI153" i="100"/>
  <c r="AM153" i="100"/>
  <c r="AQ153" i="100"/>
  <c r="AU153" i="100"/>
  <c r="AY153" i="100"/>
  <c r="AK154" i="100"/>
  <c r="AO154" i="100"/>
  <c r="AS154" i="100"/>
  <c r="AW154" i="100"/>
  <c r="AI155" i="100"/>
  <c r="AM155" i="100"/>
  <c r="AQ155" i="100"/>
  <c r="AU155" i="100"/>
  <c r="AY155" i="100"/>
  <c r="AK156" i="100"/>
  <c r="AO156" i="100"/>
  <c r="AS156" i="100"/>
  <c r="AW156" i="100"/>
  <c r="AI157" i="100"/>
  <c r="AM157" i="100"/>
  <c r="AQ157" i="100"/>
  <c r="AU157" i="100"/>
  <c r="AY157" i="100"/>
  <c r="AK158" i="100"/>
  <c r="AO158" i="100"/>
  <c r="AS158" i="100"/>
  <c r="AW158" i="100"/>
  <c r="AI159" i="100"/>
  <c r="AM159" i="100"/>
  <c r="AQ159" i="100"/>
  <c r="AU159" i="100"/>
  <c r="AY159" i="100"/>
  <c r="AK160" i="100"/>
  <c r="AO160" i="100"/>
  <c r="AS160" i="100"/>
  <c r="AW160" i="100"/>
  <c r="AI161" i="100"/>
  <c r="AM161" i="100"/>
  <c r="AQ161" i="100"/>
  <c r="AU161" i="100"/>
  <c r="AY161" i="100"/>
  <c r="AK162" i="100"/>
  <c r="AO162" i="100"/>
  <c r="AS162" i="100"/>
  <c r="AW162" i="100"/>
  <c r="AI163" i="100"/>
  <c r="AM163" i="100"/>
  <c r="AQ163" i="100"/>
  <c r="AU163" i="100"/>
  <c r="AY163" i="100"/>
  <c r="AK164" i="100"/>
  <c r="AO164" i="100"/>
  <c r="AS164" i="100"/>
  <c r="AW164" i="100"/>
  <c r="AI165" i="100"/>
  <c r="AM165" i="100"/>
  <c r="AQ165" i="100"/>
  <c r="AU165" i="100"/>
  <c r="AY165" i="100"/>
  <c r="AK166" i="100"/>
  <c r="AO166" i="100"/>
  <c r="AS166" i="100"/>
  <c r="AW166" i="100"/>
  <c r="AI167" i="100"/>
  <c r="AM167" i="100"/>
  <c r="AQ167" i="100"/>
  <c r="AU167" i="100"/>
  <c r="AY167" i="100"/>
  <c r="AK168" i="100"/>
  <c r="AO168" i="100"/>
  <c r="AS168" i="100"/>
  <c r="AW168" i="100"/>
  <c r="AI169" i="100"/>
  <c r="AM169" i="100"/>
  <c r="AQ169" i="100"/>
  <c r="AU169" i="100"/>
  <c r="AY169" i="100"/>
  <c r="AK170" i="100"/>
  <c r="AO170" i="100"/>
  <c r="AS170" i="100"/>
  <c r="AW170" i="100"/>
  <c r="AI171" i="100"/>
  <c r="AM171" i="100"/>
  <c r="AQ171" i="100"/>
  <c r="AU171" i="100"/>
  <c r="AY171" i="100"/>
  <c r="AK172" i="100"/>
  <c r="AO172" i="100"/>
  <c r="AS172" i="100"/>
  <c r="AW172" i="100"/>
  <c r="AI173" i="100"/>
  <c r="AM173" i="100"/>
  <c r="AQ173" i="100"/>
  <c r="AU173" i="100"/>
  <c r="AY173" i="100"/>
  <c r="AK174" i="100"/>
  <c r="AO174" i="100"/>
  <c r="AS174" i="100"/>
  <c r="AW174" i="100"/>
  <c r="AI175" i="100"/>
  <c r="AM175" i="100"/>
  <c r="AQ175" i="100"/>
  <c r="AU175" i="100"/>
  <c r="AY175" i="100"/>
  <c r="AK176" i="100"/>
  <c r="AO176" i="100"/>
  <c r="AS176" i="100"/>
  <c r="AW176" i="100"/>
  <c r="AI177" i="100"/>
  <c r="AM177" i="100"/>
  <c r="AQ177" i="100"/>
  <c r="AU177" i="100"/>
  <c r="AY177" i="100"/>
  <c r="AK178" i="100"/>
  <c r="AO178" i="100"/>
  <c r="AS178" i="100"/>
  <c r="AW178" i="100"/>
  <c r="AI179" i="100"/>
  <c r="AM179" i="100"/>
  <c r="AQ179" i="100"/>
  <c r="AU179" i="100"/>
  <c r="AY179" i="100"/>
  <c r="AK180" i="100"/>
  <c r="AO180" i="100"/>
  <c r="AS180" i="100"/>
  <c r="AW180" i="100"/>
  <c r="AI181" i="100"/>
  <c r="AM181" i="100"/>
  <c r="AQ181" i="100"/>
  <c r="AU181" i="100"/>
  <c r="AY181" i="100"/>
  <c r="AK182" i="100"/>
  <c r="AO182" i="100"/>
  <c r="AS182" i="100"/>
  <c r="AW182" i="100"/>
  <c r="AI183" i="100"/>
  <c r="AM183" i="100"/>
  <c r="AQ183" i="100"/>
  <c r="AU183" i="100"/>
  <c r="AY183" i="100"/>
  <c r="AK184" i="100"/>
  <c r="AO184" i="100"/>
  <c r="AS184" i="100"/>
  <c r="AW184" i="100"/>
  <c r="AI185" i="100"/>
  <c r="AM185" i="100"/>
  <c r="AQ185" i="100"/>
  <c r="AU185" i="100"/>
  <c r="AY185" i="100"/>
  <c r="AK186" i="100"/>
  <c r="AO186" i="100"/>
  <c r="AS186" i="100"/>
  <c r="AW186" i="100"/>
  <c r="AI187" i="100"/>
  <c r="AM187" i="100"/>
  <c r="AQ187" i="100"/>
  <c r="AU187" i="100"/>
  <c r="AY187" i="100"/>
  <c r="AK188" i="100"/>
  <c r="AO188" i="100"/>
  <c r="AS188" i="100"/>
  <c r="AW188" i="100"/>
  <c r="AI189" i="100"/>
  <c r="AM189" i="100"/>
  <c r="AQ189" i="100"/>
  <c r="AU189" i="100"/>
  <c r="AY189" i="100"/>
  <c r="AK190" i="100"/>
  <c r="AO190" i="100"/>
  <c r="AS190" i="100"/>
  <c r="AW190" i="100"/>
  <c r="AI191" i="100"/>
  <c r="AM191" i="100"/>
  <c r="AQ191" i="100"/>
  <c r="AU191" i="100"/>
  <c r="AY191" i="100"/>
  <c r="AK192" i="100"/>
  <c r="AO192" i="100"/>
  <c r="AS192" i="100"/>
  <c r="AW192" i="100"/>
  <c r="AI193" i="100"/>
  <c r="AM193" i="100"/>
  <c r="AQ193" i="100"/>
  <c r="AU193" i="100"/>
  <c r="AY193" i="100"/>
  <c r="AK194" i="100"/>
  <c r="AO194" i="100"/>
  <c r="AS194" i="100"/>
  <c r="AW194" i="100"/>
  <c r="AI195" i="100"/>
  <c r="AM195" i="100"/>
  <c r="AQ195" i="100"/>
  <c r="AU195" i="100"/>
  <c r="AY195" i="100"/>
  <c r="AK196" i="100"/>
  <c r="AO196" i="100"/>
  <c r="AS196" i="100"/>
  <c r="AW196" i="100"/>
  <c r="AI197" i="100"/>
  <c r="AM197" i="100"/>
  <c r="AQ197" i="100"/>
  <c r="AU197" i="100"/>
  <c r="AY197" i="100"/>
  <c r="AK198" i="100"/>
  <c r="AO198" i="100"/>
  <c r="AS198" i="100"/>
  <c r="AW198" i="100"/>
  <c r="AI199" i="100"/>
  <c r="AM199" i="100"/>
  <c r="AQ199" i="100"/>
  <c r="AU199" i="100"/>
  <c r="AY199" i="100"/>
  <c r="AK200" i="100"/>
  <c r="AO200" i="100"/>
  <c r="AS200" i="100"/>
  <c r="AW200" i="100"/>
  <c r="AI201" i="100"/>
  <c r="AM201" i="100"/>
  <c r="AQ201" i="100"/>
  <c r="AU201" i="100"/>
  <c r="AY201" i="100"/>
  <c r="AK202" i="100"/>
  <c r="AO202" i="100"/>
  <c r="AS202" i="100"/>
  <c r="AW202" i="100"/>
  <c r="AI203" i="100"/>
  <c r="AM203" i="100"/>
  <c r="AQ203" i="100"/>
  <c r="AU203" i="100"/>
  <c r="AY203" i="100"/>
  <c r="AK204" i="100"/>
  <c r="AO204" i="100"/>
  <c r="AS204" i="100"/>
  <c r="AW204" i="100"/>
  <c r="AI205" i="100"/>
  <c r="AM205" i="100"/>
  <c r="AQ205" i="100"/>
  <c r="AU205" i="100"/>
  <c r="AY205" i="100"/>
  <c r="AK206" i="100"/>
  <c r="AO206" i="100"/>
  <c r="AS206" i="100"/>
  <c r="AW206" i="100"/>
  <c r="AI207" i="100"/>
  <c r="AM207" i="100"/>
  <c r="AQ207" i="100"/>
  <c r="AK209" i="100"/>
  <c r="AO211" i="100"/>
  <c r="AW211" i="100"/>
  <c r="AK213" i="100"/>
  <c r="AO215" i="100"/>
  <c r="AW215" i="100"/>
  <c r="AK217" i="100"/>
  <c r="AO219" i="100"/>
  <c r="AW219" i="100"/>
  <c r="AK221" i="100"/>
  <c r="AO223" i="100"/>
  <c r="AW223" i="100"/>
  <c r="AK225" i="100"/>
  <c r="Y116" i="100"/>
  <c r="E117" i="101"/>
  <c r="Y118" i="100"/>
  <c r="E119" i="101"/>
  <c r="Y120" i="100"/>
  <c r="E121" i="101"/>
  <c r="Y122" i="100"/>
  <c r="E123" i="101"/>
  <c r="Y124" i="100"/>
  <c r="E125" i="101"/>
  <c r="Y126" i="100"/>
  <c r="E127" i="101"/>
  <c r="Y128" i="100"/>
  <c r="E129" i="101"/>
  <c r="E131" i="100"/>
  <c r="E132" i="101"/>
  <c r="E133" i="100"/>
  <c r="E134" i="101"/>
  <c r="E135" i="100"/>
  <c r="E136" i="101"/>
  <c r="E137" i="100"/>
  <c r="E138" i="101"/>
  <c r="Y139" i="100"/>
  <c r="E140" i="101"/>
  <c r="Y141" i="100"/>
  <c r="E142" i="101"/>
  <c r="Y143" i="100"/>
  <c r="E144" i="101"/>
  <c r="Y145" i="100"/>
  <c r="E146" i="101"/>
  <c r="Y147" i="100"/>
  <c r="E148" i="101"/>
  <c r="Y149" i="100"/>
  <c r="E150" i="101"/>
  <c r="Y151" i="100"/>
  <c r="E152" i="101"/>
  <c r="Y153" i="100"/>
  <c r="E154" i="101"/>
  <c r="Y155" i="100"/>
  <c r="E156" i="101"/>
  <c r="Y157" i="100"/>
  <c r="E158" i="101"/>
  <c r="Y159" i="100"/>
  <c r="E160" i="101"/>
  <c r="Y161" i="100"/>
  <c r="E162" i="101"/>
  <c r="Y163" i="100"/>
  <c r="E164" i="101"/>
  <c r="Y165" i="100"/>
  <c r="E166" i="101"/>
  <c r="Y167" i="100"/>
  <c r="E168" i="101"/>
  <c r="Y169" i="100"/>
  <c r="E170" i="101"/>
  <c r="Y171" i="100"/>
  <c r="E172" i="101"/>
  <c r="Y173" i="100"/>
  <c r="E174" i="101"/>
  <c r="Y175" i="100"/>
  <c r="E176" i="101"/>
  <c r="Y177" i="100"/>
  <c r="E178" i="101"/>
  <c r="Y179" i="100"/>
  <c r="E180" i="101"/>
  <c r="E181" i="100"/>
  <c r="E182" i="101"/>
  <c r="E183" i="100"/>
  <c r="E184" i="101"/>
  <c r="E185" i="100"/>
  <c r="E186" i="101"/>
  <c r="E187" i="100"/>
  <c r="E188" i="101"/>
  <c r="E189" i="100"/>
  <c r="E190" i="101"/>
  <c r="E191" i="100"/>
  <c r="E192" i="101"/>
  <c r="E193" i="100"/>
  <c r="E194" i="101"/>
  <c r="E195" i="100"/>
  <c r="E196" i="101"/>
  <c r="E197" i="100"/>
  <c r="E198" i="101"/>
  <c r="E199" i="100"/>
  <c r="E200" i="101"/>
  <c r="E201" i="100"/>
  <c r="E202" i="101"/>
  <c r="E203" i="100"/>
  <c r="E204" i="101"/>
  <c r="E205" i="100"/>
  <c r="E206" i="101"/>
  <c r="E207" i="100"/>
  <c r="E208" i="101"/>
  <c r="AZ207" i="100"/>
  <c r="AY207" i="100"/>
  <c r="AU207" i="100"/>
  <c r="E209" i="100"/>
  <c r="E210" i="101"/>
  <c r="AZ209" i="100"/>
  <c r="AY209" i="100"/>
  <c r="AU209" i="100"/>
  <c r="AQ209" i="100"/>
  <c r="AM209" i="100"/>
  <c r="AI209" i="100"/>
  <c r="E213" i="100"/>
  <c r="E214" i="101"/>
  <c r="AZ213" i="100"/>
  <c r="AY213" i="100"/>
  <c r="AU213" i="100"/>
  <c r="AQ213" i="100"/>
  <c r="AM213" i="100"/>
  <c r="AI213" i="100"/>
  <c r="E217" i="100"/>
  <c r="E218" i="101"/>
  <c r="AZ217" i="100"/>
  <c r="AY217" i="100"/>
  <c r="AU217" i="100"/>
  <c r="AQ217" i="100"/>
  <c r="AM217" i="100"/>
  <c r="AI217" i="100"/>
  <c r="E221" i="100"/>
  <c r="E222" i="101"/>
  <c r="AZ221" i="100"/>
  <c r="AY221" i="100"/>
  <c r="AU221" i="100"/>
  <c r="AQ221" i="100"/>
  <c r="AM221" i="100"/>
  <c r="AI221" i="100"/>
  <c r="E225" i="100"/>
  <c r="E226" i="101"/>
  <c r="AU225" i="100"/>
  <c r="AQ225" i="100"/>
  <c r="AM225" i="100"/>
  <c r="AI225" i="100"/>
  <c r="AK116" i="100"/>
  <c r="AO116" i="100"/>
  <c r="AS116" i="100"/>
  <c r="AW116" i="100"/>
  <c r="AK118" i="100"/>
  <c r="AO118" i="100"/>
  <c r="AS118" i="100"/>
  <c r="AW118" i="100"/>
  <c r="AK120" i="100"/>
  <c r="AO120" i="100"/>
  <c r="AS120" i="100"/>
  <c r="AW120" i="100"/>
  <c r="AK122" i="100"/>
  <c r="AO122" i="100"/>
  <c r="AS122" i="100"/>
  <c r="AW122" i="100"/>
  <c r="AK124" i="100"/>
  <c r="AO124" i="100"/>
  <c r="AS124" i="100"/>
  <c r="AW124" i="100"/>
  <c r="AK126" i="100"/>
  <c r="AO126" i="100"/>
  <c r="AS126" i="100"/>
  <c r="AW126" i="100"/>
  <c r="AK128" i="100"/>
  <c r="AO128" i="100"/>
  <c r="AS128" i="100"/>
  <c r="AW128" i="100"/>
  <c r="AK131" i="100"/>
  <c r="AO131" i="100"/>
  <c r="AS131" i="100"/>
  <c r="AW131" i="100"/>
  <c r="AK133" i="100"/>
  <c r="AO133" i="100"/>
  <c r="AS133" i="100"/>
  <c r="AW133" i="100"/>
  <c r="AK135" i="100"/>
  <c r="AO135" i="100"/>
  <c r="AS135" i="100"/>
  <c r="AW135" i="100"/>
  <c r="AK137" i="100"/>
  <c r="AO137" i="100"/>
  <c r="AS137" i="100"/>
  <c r="AW137" i="100"/>
  <c r="AK139" i="100"/>
  <c r="AO139" i="100"/>
  <c r="AS139" i="100"/>
  <c r="AW139" i="100"/>
  <c r="AK141" i="100"/>
  <c r="AO141" i="100"/>
  <c r="AS141" i="100"/>
  <c r="AW141" i="100"/>
  <c r="AK143" i="100"/>
  <c r="AO143" i="100"/>
  <c r="AS143" i="100"/>
  <c r="AW143" i="100"/>
  <c r="AK145" i="100"/>
  <c r="AO145" i="100"/>
  <c r="AS145" i="100"/>
  <c r="AW145" i="100"/>
  <c r="AK147" i="100"/>
  <c r="AO147" i="100"/>
  <c r="AS147" i="100"/>
  <c r="AW147" i="100"/>
  <c r="AK149" i="100"/>
  <c r="AO149" i="100"/>
  <c r="AS149" i="100"/>
  <c r="AW149" i="100"/>
  <c r="AK151" i="100"/>
  <c r="AO151" i="100"/>
  <c r="AS151" i="100"/>
  <c r="AW151" i="100"/>
  <c r="AK153" i="100"/>
  <c r="AO153" i="100"/>
  <c r="AS153" i="100"/>
  <c r="AW153" i="100"/>
  <c r="AK155" i="100"/>
  <c r="AO155" i="100"/>
  <c r="AS155" i="100"/>
  <c r="AW155" i="100"/>
  <c r="AK157" i="100"/>
  <c r="AO157" i="100"/>
  <c r="AS157" i="100"/>
  <c r="AW157" i="100"/>
  <c r="AK159" i="100"/>
  <c r="AO159" i="100"/>
  <c r="AS159" i="100"/>
  <c r="AW159" i="100"/>
  <c r="AK161" i="100"/>
  <c r="AO161" i="100"/>
  <c r="AS161" i="100"/>
  <c r="AW161" i="100"/>
  <c r="AK163" i="100"/>
  <c r="AO163" i="100"/>
  <c r="AS163" i="100"/>
  <c r="AW163" i="100"/>
  <c r="AK165" i="100"/>
  <c r="AO165" i="100"/>
  <c r="AS165" i="100"/>
  <c r="AW165" i="100"/>
  <c r="AK167" i="100"/>
  <c r="AO167" i="100"/>
  <c r="AS167" i="100"/>
  <c r="AW167" i="100"/>
  <c r="AK169" i="100"/>
  <c r="AO169" i="100"/>
  <c r="AS169" i="100"/>
  <c r="AW169" i="100"/>
  <c r="AK171" i="100"/>
  <c r="AO171" i="100"/>
  <c r="AS171" i="100"/>
  <c r="AW171" i="100"/>
  <c r="AK173" i="100"/>
  <c r="AO173" i="100"/>
  <c r="AS173" i="100"/>
  <c r="AW173" i="100"/>
  <c r="AK175" i="100"/>
  <c r="AO175" i="100"/>
  <c r="AS175" i="100"/>
  <c r="AW175" i="100"/>
  <c r="AK177" i="100"/>
  <c r="AO177" i="100"/>
  <c r="AS177" i="100"/>
  <c r="AW177" i="100"/>
  <c r="AK179" i="100"/>
  <c r="AO179" i="100"/>
  <c r="AS179" i="100"/>
  <c r="AW179" i="100"/>
  <c r="AK181" i="100"/>
  <c r="AO181" i="100"/>
  <c r="AS181" i="100"/>
  <c r="AW181" i="100"/>
  <c r="AK183" i="100"/>
  <c r="AO183" i="100"/>
  <c r="AS183" i="100"/>
  <c r="AW183" i="100"/>
  <c r="AK185" i="100"/>
  <c r="AO185" i="100"/>
  <c r="AS185" i="100"/>
  <c r="AW185" i="100"/>
  <c r="AK187" i="100"/>
  <c r="AO187" i="100"/>
  <c r="AS187" i="100"/>
  <c r="AW187" i="100"/>
  <c r="AK189" i="100"/>
  <c r="AO189" i="100"/>
  <c r="AS189" i="100"/>
  <c r="AW189" i="100"/>
  <c r="AK191" i="100"/>
  <c r="AO191" i="100"/>
  <c r="AS191" i="100"/>
  <c r="AW191" i="100"/>
  <c r="AK193" i="100"/>
  <c r="AO193" i="100"/>
  <c r="AS193" i="100"/>
  <c r="AW193" i="100"/>
  <c r="AK195" i="100"/>
  <c r="AO195" i="100"/>
  <c r="AS195" i="100"/>
  <c r="AW195" i="100"/>
  <c r="AK197" i="100"/>
  <c r="AO197" i="100"/>
  <c r="AS197" i="100"/>
  <c r="AW197" i="100"/>
  <c r="AK199" i="100"/>
  <c r="AO199" i="100"/>
  <c r="AS199" i="100"/>
  <c r="AW199" i="100"/>
  <c r="AK201" i="100"/>
  <c r="AO201" i="100"/>
  <c r="AS201" i="100"/>
  <c r="AW201" i="100"/>
  <c r="AK203" i="100"/>
  <c r="AO203" i="100"/>
  <c r="AS203" i="100"/>
  <c r="AW203" i="100"/>
  <c r="AK205" i="100"/>
  <c r="AO205" i="100"/>
  <c r="AS205" i="100"/>
  <c r="AW205" i="100"/>
  <c r="AK207" i="100"/>
  <c r="AO207" i="100"/>
  <c r="AS207" i="100"/>
  <c r="AO209" i="100"/>
  <c r="AW209" i="100"/>
  <c r="AO213" i="100"/>
  <c r="AW213" i="100"/>
  <c r="AO217" i="100"/>
  <c r="AW217" i="100"/>
  <c r="AO221" i="100"/>
  <c r="AW221" i="100"/>
  <c r="AO225" i="100"/>
  <c r="AX225" i="100"/>
  <c r="E208" i="100"/>
  <c r="AK208" i="100"/>
  <c r="AO208" i="100"/>
  <c r="AS208" i="100"/>
  <c r="AW208" i="100"/>
  <c r="E210" i="100"/>
  <c r="AK210" i="100"/>
  <c r="AO210" i="100"/>
  <c r="AS210" i="100"/>
  <c r="AW210" i="100"/>
  <c r="E212" i="100"/>
  <c r="AK212" i="100"/>
  <c r="AO212" i="100"/>
  <c r="AS212" i="100"/>
  <c r="AW212" i="100"/>
  <c r="E214" i="100"/>
  <c r="AK214" i="100"/>
  <c r="AO214" i="100"/>
  <c r="AS214" i="100"/>
  <c r="AW214" i="100"/>
  <c r="E216" i="100"/>
  <c r="AK216" i="100"/>
  <c r="AO216" i="100"/>
  <c r="AS216" i="100"/>
  <c r="AW216" i="100"/>
  <c r="E218" i="100"/>
  <c r="AK218" i="100"/>
  <c r="AO218" i="100"/>
  <c r="AS218" i="100"/>
  <c r="AW218" i="100"/>
  <c r="E220" i="100"/>
  <c r="AK220" i="100"/>
  <c r="AO220" i="100"/>
  <c r="AS220" i="100"/>
  <c r="AW220" i="100"/>
  <c r="E222" i="100"/>
  <c r="AK222" i="100"/>
  <c r="AO222" i="100"/>
  <c r="AS222" i="100"/>
  <c r="AW222" i="100"/>
  <c r="E224" i="100"/>
  <c r="AK224" i="100"/>
  <c r="AO224" i="100"/>
  <c r="AS224" i="100"/>
  <c r="AW224" i="100"/>
  <c r="Y226" i="100"/>
  <c r="Y228" i="100"/>
  <c r="E229" i="100"/>
  <c r="Y230" i="100"/>
  <c r="E231" i="100"/>
  <c r="Y232" i="100"/>
  <c r="E233" i="100"/>
  <c r="Y234" i="100"/>
  <c r="E235" i="100"/>
  <c r="Y236" i="100"/>
  <c r="E237" i="100"/>
  <c r="Y238" i="100"/>
  <c r="E239" i="100"/>
  <c r="Y240" i="100"/>
  <c r="E241" i="100"/>
  <c r="Y242" i="100"/>
  <c r="E243" i="100"/>
  <c r="Y244" i="100"/>
  <c r="E245" i="100"/>
  <c r="Y246" i="100"/>
  <c r="E247" i="100"/>
  <c r="Y248" i="100"/>
  <c r="E249" i="100"/>
  <c r="Y250" i="100"/>
  <c r="E251" i="100"/>
  <c r="Y252" i="100"/>
  <c r="E253" i="100"/>
  <c r="Y254" i="100"/>
  <c r="E255" i="100"/>
  <c r="Y256" i="100"/>
  <c r="E257" i="100"/>
  <c r="Y258" i="100"/>
  <c r="E259" i="100"/>
  <c r="Y260" i="100"/>
  <c r="E261" i="100"/>
  <c r="Y262" i="100"/>
  <c r="E263" i="100"/>
  <c r="Y264" i="100"/>
  <c r="E265" i="100"/>
  <c r="Y266" i="100"/>
  <c r="E267" i="100"/>
  <c r="Y268" i="100"/>
  <c r="E269" i="100"/>
  <c r="Y270" i="100"/>
  <c r="E271" i="100"/>
  <c r="Y272" i="100"/>
  <c r="E273" i="100"/>
  <c r="Y274" i="100"/>
  <c r="E275" i="100"/>
  <c r="Y276" i="100"/>
  <c r="E277" i="100"/>
  <c r="Y278" i="100"/>
  <c r="E279" i="101"/>
  <c r="E277" i="101"/>
  <c r="E275" i="101"/>
  <c r="E273" i="101"/>
  <c r="E271" i="101"/>
  <c r="E269" i="101"/>
  <c r="E267" i="101"/>
  <c r="E265" i="101"/>
  <c r="E263" i="101"/>
  <c r="E261" i="101"/>
  <c r="E259" i="101"/>
  <c r="E257" i="101"/>
  <c r="E255" i="101"/>
  <c r="E253" i="101"/>
  <c r="E251" i="101"/>
  <c r="E249" i="101"/>
  <c r="E247" i="101"/>
  <c r="E245" i="101"/>
  <c r="E243" i="101"/>
  <c r="E241" i="101"/>
  <c r="E239" i="101"/>
  <c r="E237" i="101"/>
  <c r="E235" i="101"/>
  <c r="E233" i="101"/>
  <c r="E231" i="101"/>
  <c r="E229" i="101"/>
  <c r="E227" i="101"/>
  <c r="E225" i="101"/>
  <c r="E223" i="101"/>
  <c r="E221" i="101"/>
  <c r="E219" i="101"/>
  <c r="E217" i="101"/>
  <c r="E215" i="101"/>
  <c r="E213" i="101"/>
  <c r="E211" i="101"/>
  <c r="E209" i="101"/>
  <c r="E278" i="101"/>
  <c r="E276" i="101"/>
  <c r="E274" i="101"/>
  <c r="E272" i="101"/>
  <c r="E270" i="101"/>
  <c r="E268" i="101"/>
  <c r="E266" i="101"/>
  <c r="E264" i="101"/>
  <c r="E262" i="101"/>
  <c r="E260" i="101"/>
  <c r="E258" i="101"/>
  <c r="E256" i="101"/>
  <c r="E254" i="101"/>
  <c r="E252" i="101"/>
  <c r="E250" i="101"/>
  <c r="E248" i="101"/>
  <c r="E246" i="101"/>
  <c r="E244" i="101"/>
  <c r="E242" i="101"/>
  <c r="E240" i="101"/>
  <c r="E238" i="101"/>
  <c r="E236" i="101"/>
  <c r="E234" i="101"/>
  <c r="E232" i="101"/>
  <c r="E230" i="101"/>
  <c r="E28" i="100"/>
  <c r="E42" i="100"/>
  <c r="F13" i="103"/>
  <c r="D13" i="103"/>
  <c r="P279" i="100"/>
  <c r="E9" i="102"/>
  <c r="G279" i="100"/>
  <c r="E12" i="100"/>
  <c r="Y13" i="100"/>
  <c r="E14" i="100"/>
  <c r="Y15" i="100"/>
  <c r="E16" i="100"/>
  <c r="Y17" i="100"/>
  <c r="E18" i="100"/>
  <c r="Y19" i="100"/>
  <c r="E20" i="100"/>
  <c r="Y21" i="100"/>
  <c r="E22" i="100"/>
  <c r="Y23" i="100"/>
  <c r="E24" i="100"/>
  <c r="Y25" i="100"/>
  <c r="E26" i="100"/>
  <c r="E34" i="100"/>
  <c r="E36" i="100"/>
  <c r="E38" i="100"/>
  <c r="E41" i="100"/>
  <c r="E43" i="100"/>
  <c r="Y48" i="100"/>
  <c r="Y50" i="100"/>
  <c r="Y52" i="100"/>
  <c r="Y54" i="100"/>
  <c r="Y56" i="100"/>
  <c r="Y58" i="100"/>
  <c r="Y60" i="100"/>
  <c r="Y62" i="100"/>
  <c r="Y64" i="100"/>
  <c r="Y66" i="100"/>
  <c r="Y68" i="100"/>
  <c r="Y70" i="100"/>
  <c r="Y72" i="100"/>
  <c r="E55" i="101"/>
  <c r="E53" i="101"/>
  <c r="E51" i="101"/>
  <c r="E49" i="101"/>
  <c r="E47" i="101"/>
  <c r="E45" i="101"/>
  <c r="E43" i="101"/>
  <c r="E41" i="101"/>
  <c r="E38" i="101"/>
  <c r="E36" i="101"/>
  <c r="E34" i="101"/>
  <c r="E32" i="101"/>
  <c r="E28" i="101"/>
  <c r="E26" i="101"/>
  <c r="E24" i="101"/>
  <c r="E22" i="101"/>
  <c r="E20" i="101"/>
  <c r="E17" i="101"/>
  <c r="E15" i="101"/>
  <c r="E13" i="101"/>
  <c r="E9" i="101"/>
  <c r="E54" i="101"/>
  <c r="E52" i="101"/>
  <c r="E50" i="101"/>
  <c r="E48" i="101"/>
  <c r="E46" i="101"/>
  <c r="E44" i="101"/>
  <c r="E42" i="101"/>
  <c r="E39" i="101"/>
  <c r="E37" i="101"/>
  <c r="E35" i="101"/>
  <c r="E33" i="101"/>
  <c r="E29" i="101"/>
  <c r="E27" i="101"/>
  <c r="E25" i="101"/>
  <c r="E23" i="101"/>
  <c r="E21" i="101"/>
  <c r="E18" i="101"/>
  <c r="E16" i="101"/>
  <c r="E14" i="101"/>
  <c r="F12" i="102"/>
  <c r="K12" i="102" s="1"/>
  <c r="Q12" i="102"/>
  <c r="W12" i="102"/>
  <c r="M12" i="102"/>
  <c r="O12" i="102"/>
  <c r="U12" i="102"/>
  <c r="F14" i="102"/>
  <c r="K14" i="102" s="1"/>
  <c r="Q14" i="102"/>
  <c r="U14" i="102"/>
  <c r="O14" i="102"/>
  <c r="M14" i="102"/>
  <c r="W14" i="102"/>
  <c r="F16" i="102"/>
  <c r="K16" i="102" s="1"/>
  <c r="S16" i="102" s="1"/>
  <c r="U16" i="102"/>
  <c r="O16" i="102"/>
  <c r="W16" i="102"/>
  <c r="M16" i="102"/>
  <c r="Q16" i="102"/>
  <c r="F18" i="102"/>
  <c r="K18" i="102" s="1"/>
  <c r="S18" i="102" s="1"/>
  <c r="U18" i="102"/>
  <c r="O18" i="102"/>
  <c r="W18" i="102"/>
  <c r="M18" i="102"/>
  <c r="Q18" i="102"/>
  <c r="F20" i="102"/>
  <c r="K20" i="102" s="1"/>
  <c r="S20" i="102" s="1"/>
  <c r="U20" i="102"/>
  <c r="W20" i="102"/>
  <c r="M20" i="102"/>
  <c r="Q20" i="102"/>
  <c r="F22" i="102"/>
  <c r="K22" i="102" s="1"/>
  <c r="S22" i="102" s="1"/>
  <c r="U22" i="102"/>
  <c r="W22" i="102"/>
  <c r="M22" i="102"/>
  <c r="Q22" i="102"/>
  <c r="F24" i="102"/>
  <c r="K24" i="102" s="1"/>
  <c r="S24" i="102" s="1"/>
  <c r="U24" i="102"/>
  <c r="W24" i="102"/>
  <c r="M24" i="102"/>
  <c r="Q24" i="102"/>
  <c r="F26" i="102"/>
  <c r="K26" i="102" s="1"/>
  <c r="Q26" i="102" s="1"/>
  <c r="U26" i="102"/>
  <c r="S26" i="102"/>
  <c r="M26" i="102"/>
  <c r="W26" i="102"/>
  <c r="F28" i="102"/>
  <c r="K28" i="102" s="1"/>
  <c r="U28" i="102"/>
  <c r="S28" i="102"/>
  <c r="M28" i="102"/>
  <c r="O28" i="102"/>
  <c r="W28" i="102"/>
  <c r="Q28" i="102"/>
  <c r="F29" i="102"/>
  <c r="K29" i="102" s="1"/>
  <c r="U29" i="102"/>
  <c r="S29" i="102"/>
  <c r="M29" i="102"/>
  <c r="O29" i="102"/>
  <c r="W29" i="102"/>
  <c r="Q29" i="102"/>
  <c r="F30" i="102"/>
  <c r="K30" i="102" s="1"/>
  <c r="U30" i="102"/>
  <c r="S30" i="102"/>
  <c r="M30" i="102"/>
  <c r="O30" i="102"/>
  <c r="W30" i="102"/>
  <c r="Q30" i="102"/>
  <c r="F31" i="102"/>
  <c r="K31" i="102" s="1"/>
  <c r="U31" i="102"/>
  <c r="S31" i="102"/>
  <c r="M31" i="102"/>
  <c r="O31" i="102"/>
  <c r="W31" i="102"/>
  <c r="Q31" i="102"/>
  <c r="F32" i="102"/>
  <c r="K32" i="102" s="1"/>
  <c r="M32" i="102" s="1"/>
  <c r="U32" i="102"/>
  <c r="S32" i="102"/>
  <c r="O32" i="102"/>
  <c r="W32" i="102"/>
  <c r="Q32" i="102"/>
  <c r="F33" i="102"/>
  <c r="K33" i="102" s="1"/>
  <c r="U33" i="102"/>
  <c r="S33" i="102"/>
  <c r="M33" i="102"/>
  <c r="O33" i="102"/>
  <c r="W33" i="102"/>
  <c r="Q33" i="102"/>
  <c r="F34" i="102"/>
  <c r="K34" i="102" s="1"/>
  <c r="U34" i="102"/>
  <c r="S34" i="102"/>
  <c r="M34" i="102"/>
  <c r="O34" i="102"/>
  <c r="W34" i="102"/>
  <c r="Q34" i="102"/>
  <c r="F36" i="102"/>
  <c r="K36" i="102" s="1"/>
  <c r="S36" i="102" s="1"/>
  <c r="M36" i="102"/>
  <c r="O36" i="102"/>
  <c r="W36" i="102"/>
  <c r="Q36" i="102"/>
  <c r="F38" i="102"/>
  <c r="K38" i="102" s="1"/>
  <c r="U38" i="102"/>
  <c r="S38" i="102"/>
  <c r="M38" i="102"/>
  <c r="O38" i="102"/>
  <c r="W38" i="102"/>
  <c r="Q38" i="102"/>
  <c r="F41" i="102"/>
  <c r="K41" i="102" s="1"/>
  <c r="U41" i="102"/>
  <c r="S41" i="102"/>
  <c r="M41" i="102"/>
  <c r="O41" i="102"/>
  <c r="W41" i="102"/>
  <c r="Q41" i="102"/>
  <c r="F43" i="102"/>
  <c r="K43" i="102" s="1"/>
  <c r="U43" i="102"/>
  <c r="S43" i="102"/>
  <c r="M43" i="102"/>
  <c r="O43" i="102"/>
  <c r="W43" i="102"/>
  <c r="Q43" i="102"/>
  <c r="F46" i="102"/>
  <c r="K46" i="102" s="1"/>
  <c r="Q46" i="102" s="1"/>
  <c r="U46" i="102"/>
  <c r="S46" i="102"/>
  <c r="M46" i="102"/>
  <c r="O46" i="102"/>
  <c r="F48" i="102"/>
  <c r="K48" i="102" s="1"/>
  <c r="Q48" i="102" s="1"/>
  <c r="U48" i="102"/>
  <c r="S48" i="102"/>
  <c r="M48" i="102"/>
  <c r="O48" i="102"/>
  <c r="F50" i="102"/>
  <c r="K50" i="102" s="1"/>
  <c r="Q50" i="102" s="1"/>
  <c r="U50" i="102"/>
  <c r="S50" i="102"/>
  <c r="M50" i="102"/>
  <c r="O50" i="102"/>
  <c r="F52" i="102"/>
  <c r="K52" i="102" s="1"/>
  <c r="Q52" i="102" s="1"/>
  <c r="U52" i="102"/>
  <c r="S52" i="102"/>
  <c r="M52" i="102"/>
  <c r="O52" i="102"/>
  <c r="F54" i="102"/>
  <c r="K54" i="102" s="1"/>
  <c r="U54" i="102"/>
  <c r="S54" i="102"/>
  <c r="M54" i="102"/>
  <c r="O54" i="102"/>
  <c r="W54" i="102"/>
  <c r="Q54" i="102"/>
  <c r="F56" i="102"/>
  <c r="K56" i="102" s="1"/>
  <c r="U56" i="102"/>
  <c r="S56" i="102"/>
  <c r="M56" i="102"/>
  <c r="O56" i="102"/>
  <c r="W56" i="102"/>
  <c r="Q56" i="102"/>
  <c r="F58" i="102"/>
  <c r="K58" i="102" s="1"/>
  <c r="W58" i="102"/>
  <c r="O58" i="102"/>
  <c r="S58" i="102"/>
  <c r="U58" i="102"/>
  <c r="Q58" i="102"/>
  <c r="M58" i="102"/>
  <c r="F60" i="102"/>
  <c r="K60" i="102" s="1"/>
  <c r="W60" i="102"/>
  <c r="O60" i="102"/>
  <c r="S60" i="102"/>
  <c r="U60" i="102"/>
  <c r="Q60" i="102"/>
  <c r="M60" i="102"/>
  <c r="F62" i="102"/>
  <c r="K62" i="102" s="1"/>
  <c r="W62" i="102"/>
  <c r="O62" i="102"/>
  <c r="S62" i="102"/>
  <c r="U62" i="102"/>
  <c r="Q62" i="102"/>
  <c r="M62" i="102"/>
  <c r="F64" i="102"/>
  <c r="K64" i="102" s="1"/>
  <c r="W64" i="102"/>
  <c r="O64" i="102"/>
  <c r="S64" i="102"/>
  <c r="U64" i="102"/>
  <c r="Q64" i="102"/>
  <c r="M64" i="102"/>
  <c r="F66" i="102"/>
  <c r="K66" i="102" s="1"/>
  <c r="W66" i="102"/>
  <c r="O66" i="102"/>
  <c r="U66" i="102"/>
  <c r="S66" i="102"/>
  <c r="Q66" i="102"/>
  <c r="M66" i="102"/>
  <c r="F68" i="102"/>
  <c r="K68" i="102" s="1"/>
  <c r="W68" i="102"/>
  <c r="O68" i="102"/>
  <c r="U68" i="102"/>
  <c r="S68" i="102"/>
  <c r="Q68" i="102"/>
  <c r="M68" i="102"/>
  <c r="F70" i="102"/>
  <c r="K70" i="102" s="1"/>
  <c r="W70" i="102"/>
  <c r="O70" i="102"/>
  <c r="S70" i="102"/>
  <c r="U70" i="102"/>
  <c r="Q70" i="102"/>
  <c r="M70" i="102"/>
  <c r="F72" i="102"/>
  <c r="K72" i="102" s="1"/>
  <c r="W72" i="102"/>
  <c r="O72" i="102"/>
  <c r="S72" i="102"/>
  <c r="U72" i="102"/>
  <c r="Q72" i="102"/>
  <c r="M72" i="102"/>
  <c r="F74" i="102"/>
  <c r="K74" i="102" s="1"/>
  <c r="W74" i="102"/>
  <c r="O74" i="102"/>
  <c r="S74" i="102"/>
  <c r="U74" i="102"/>
  <c r="Q74" i="102"/>
  <c r="M74" i="102"/>
  <c r="F76" i="102"/>
  <c r="K76" i="102" s="1"/>
  <c r="W76" i="102"/>
  <c r="O76" i="102"/>
  <c r="S76" i="102"/>
  <c r="U76" i="102"/>
  <c r="Q76" i="102"/>
  <c r="M76" i="102"/>
  <c r="F78" i="102"/>
  <c r="K78" i="102" s="1"/>
  <c r="W78" i="102"/>
  <c r="O78" i="102"/>
  <c r="U78" i="102"/>
  <c r="S78" i="102"/>
  <c r="Q78" i="102"/>
  <c r="M78" i="102"/>
  <c r="F80" i="102"/>
  <c r="K80" i="102" s="1"/>
  <c r="W80" i="102"/>
  <c r="O80" i="102"/>
  <c r="U80" i="102"/>
  <c r="S80" i="102"/>
  <c r="Q80" i="102"/>
  <c r="M80" i="102"/>
  <c r="F82" i="102"/>
  <c r="K82" i="102" s="1"/>
  <c r="W82" i="102"/>
  <c r="O82" i="102"/>
  <c r="S82" i="102"/>
  <c r="U82" i="102"/>
  <c r="Q82" i="102"/>
  <c r="M82" i="102"/>
  <c r="F84" i="102"/>
  <c r="K84" i="102" s="1"/>
  <c r="W84" i="102"/>
  <c r="O84" i="102"/>
  <c r="S84" i="102"/>
  <c r="U84" i="102"/>
  <c r="Q84" i="102"/>
  <c r="M84" i="102"/>
  <c r="F86" i="102"/>
  <c r="K86" i="102" s="1"/>
  <c r="W86" i="102"/>
  <c r="O86" i="102"/>
  <c r="U86" i="102"/>
  <c r="S86" i="102"/>
  <c r="M86" i="102"/>
  <c r="Q86" i="102"/>
  <c r="F88" i="102"/>
  <c r="K88" i="102" s="1"/>
  <c r="W88" i="102"/>
  <c r="O88" i="102"/>
  <c r="U88" i="102"/>
  <c r="S88" i="102"/>
  <c r="M88" i="102"/>
  <c r="Q88" i="102"/>
  <c r="F90" i="102"/>
  <c r="K90" i="102" s="1"/>
  <c r="W90" i="102"/>
  <c r="O90" i="102"/>
  <c r="U90" i="102"/>
  <c r="S90" i="102"/>
  <c r="M90" i="102"/>
  <c r="Q90" i="102"/>
  <c r="F92" i="102"/>
  <c r="K92" i="102" s="1"/>
  <c r="W92" i="102"/>
  <c r="O92" i="102"/>
  <c r="U92" i="102"/>
  <c r="S92" i="102"/>
  <c r="M92" i="102"/>
  <c r="Q92" i="102"/>
  <c r="F94" i="102"/>
  <c r="K94" i="102" s="1"/>
  <c r="W94" i="102"/>
  <c r="O94" i="102"/>
  <c r="U94" i="102"/>
  <c r="S94" i="102"/>
  <c r="M94" i="102"/>
  <c r="Q94" i="102"/>
  <c r="F96" i="102"/>
  <c r="K96" i="102" s="1"/>
  <c r="W96" i="102"/>
  <c r="O96" i="102"/>
  <c r="S96" i="102"/>
  <c r="U96" i="102"/>
  <c r="M96" i="102"/>
  <c r="Q96" i="102"/>
  <c r="F98" i="102"/>
  <c r="K98" i="102" s="1"/>
  <c r="W98" i="102"/>
  <c r="O98" i="102"/>
  <c r="U98" i="102"/>
  <c r="S98" i="102"/>
  <c r="M98" i="102"/>
  <c r="Q98" i="102"/>
  <c r="F100" i="102"/>
  <c r="K100" i="102" s="1"/>
  <c r="W100" i="102"/>
  <c r="O100" i="102"/>
  <c r="S100" i="102"/>
  <c r="U100" i="102"/>
  <c r="M100" i="102"/>
  <c r="Q100" i="102"/>
  <c r="F102" i="102"/>
  <c r="K102" i="102" s="1"/>
  <c r="W102" i="102"/>
  <c r="O102" i="102"/>
  <c r="S102" i="102"/>
  <c r="U102" i="102"/>
  <c r="M102" i="102"/>
  <c r="Q102" i="102"/>
  <c r="F104" i="102"/>
  <c r="K104" i="102" s="1"/>
  <c r="W104" i="102"/>
  <c r="O104" i="102"/>
  <c r="U104" i="102"/>
  <c r="S104" i="102"/>
  <c r="M104" i="102"/>
  <c r="Q104" i="102"/>
  <c r="F106" i="102"/>
  <c r="K106" i="102" s="1"/>
  <c r="W106" i="102"/>
  <c r="O106" i="102"/>
  <c r="S106" i="102"/>
  <c r="U106" i="102"/>
  <c r="M106" i="102"/>
  <c r="Q106" i="102"/>
  <c r="F108" i="102"/>
  <c r="K108" i="102" s="1"/>
  <c r="W108" i="102"/>
  <c r="O108" i="102"/>
  <c r="S108" i="102"/>
  <c r="U108" i="102"/>
  <c r="M108" i="102"/>
  <c r="Q108" i="102"/>
  <c r="F110" i="102"/>
  <c r="K110" i="102" s="1"/>
  <c r="W110" i="102"/>
  <c r="O110" i="102"/>
  <c r="U110" i="102"/>
  <c r="S110" i="102"/>
  <c r="M110" i="102"/>
  <c r="Q110" i="102"/>
  <c r="F112" i="102"/>
  <c r="K112" i="102" s="1"/>
  <c r="W112" i="102"/>
  <c r="O112" i="102"/>
  <c r="U112" i="102"/>
  <c r="S112" i="102"/>
  <c r="M112" i="102"/>
  <c r="Q112" i="102"/>
  <c r="F114" i="102"/>
  <c r="K114" i="102" s="1"/>
  <c r="W114" i="102"/>
  <c r="O114" i="102"/>
  <c r="U114" i="102"/>
  <c r="S114" i="102"/>
  <c r="M114" i="102"/>
  <c r="Q114" i="102"/>
  <c r="F116" i="102"/>
  <c r="K116" i="102" s="1"/>
  <c r="W116" i="102"/>
  <c r="O116" i="102"/>
  <c r="U116" i="102"/>
  <c r="S116" i="102"/>
  <c r="M116" i="102"/>
  <c r="Q116" i="102"/>
  <c r="F118" i="102"/>
  <c r="K118" i="102" s="1"/>
  <c r="W118" i="102"/>
  <c r="O118" i="102"/>
  <c r="U118" i="102"/>
  <c r="S118" i="102"/>
  <c r="M118" i="102"/>
  <c r="Q118" i="102"/>
  <c r="F120" i="102"/>
  <c r="K120" i="102" s="1"/>
  <c r="W120" i="102"/>
  <c r="O120" i="102"/>
  <c r="U120" i="102"/>
  <c r="S120" i="102"/>
  <c r="M120" i="102"/>
  <c r="Q120" i="102"/>
  <c r="F122" i="102"/>
  <c r="K122" i="102" s="1"/>
  <c r="W122" i="102"/>
  <c r="O122" i="102"/>
  <c r="U122" i="102"/>
  <c r="S122" i="102"/>
  <c r="M122" i="102"/>
  <c r="Q122" i="102"/>
  <c r="F124" i="102"/>
  <c r="K124" i="102" s="1"/>
  <c r="W124" i="102"/>
  <c r="O124" i="102"/>
  <c r="U124" i="102"/>
  <c r="S124" i="102"/>
  <c r="M124" i="102"/>
  <c r="Q124" i="102"/>
  <c r="F126" i="102"/>
  <c r="K126" i="102" s="1"/>
  <c r="W126" i="102"/>
  <c r="O126" i="102"/>
  <c r="U126" i="102"/>
  <c r="S126" i="102"/>
  <c r="M126" i="102"/>
  <c r="Q126" i="102"/>
  <c r="F128" i="102"/>
  <c r="K128" i="102" s="1"/>
  <c r="W128" i="102"/>
  <c r="O128" i="102"/>
  <c r="U128" i="102"/>
  <c r="S128" i="102"/>
  <c r="M128" i="102"/>
  <c r="Q128" i="102"/>
  <c r="F130" i="102"/>
  <c r="K130" i="102" s="1"/>
  <c r="W130" i="102"/>
  <c r="O130" i="102"/>
  <c r="U130" i="102"/>
  <c r="S130" i="102"/>
  <c r="M130" i="102"/>
  <c r="Q130" i="102"/>
  <c r="F131" i="102"/>
  <c r="K131" i="102" s="1"/>
  <c r="S131" i="102"/>
  <c r="O131" i="102"/>
  <c r="U131" i="102"/>
  <c r="W131" i="102"/>
  <c r="M131" i="102"/>
  <c r="Q131" i="102"/>
  <c r="F133" i="102"/>
  <c r="K133" i="102" s="1"/>
  <c r="S133" i="102"/>
  <c r="W133" i="102"/>
  <c r="U133" i="102"/>
  <c r="O133" i="102"/>
  <c r="M133" i="102"/>
  <c r="Q133" i="102"/>
  <c r="F135" i="102"/>
  <c r="K135" i="102" s="1"/>
  <c r="S135" i="102"/>
  <c r="W135" i="102"/>
  <c r="U135" i="102"/>
  <c r="O135" i="102"/>
  <c r="M135" i="102"/>
  <c r="Q135" i="102"/>
  <c r="F137" i="102"/>
  <c r="K137" i="102" s="1"/>
  <c r="S137" i="102"/>
  <c r="W137" i="102"/>
  <c r="U137" i="102"/>
  <c r="O137" i="102"/>
  <c r="M137" i="102"/>
  <c r="Q137" i="102"/>
  <c r="F139" i="102"/>
  <c r="K139" i="102" s="1"/>
  <c r="S139" i="102"/>
  <c r="O139" i="102"/>
  <c r="W139" i="102"/>
  <c r="U139" i="102"/>
  <c r="M139" i="102"/>
  <c r="Q139" i="102"/>
  <c r="F141" i="102"/>
  <c r="K141" i="102" s="1"/>
  <c r="S141" i="102"/>
  <c r="W141" i="102"/>
  <c r="U141" i="102"/>
  <c r="O141" i="102"/>
  <c r="M141" i="102"/>
  <c r="Q141" i="102"/>
  <c r="F143" i="102"/>
  <c r="K143" i="102" s="1"/>
  <c r="S143" i="102"/>
  <c r="O143" i="102"/>
  <c r="W143" i="102"/>
  <c r="U143" i="102"/>
  <c r="M143" i="102"/>
  <c r="Q143" i="102"/>
  <c r="F145" i="102"/>
  <c r="K145" i="102" s="1"/>
  <c r="S145" i="102"/>
  <c r="W145" i="102"/>
  <c r="U145" i="102"/>
  <c r="O145" i="102"/>
  <c r="M145" i="102"/>
  <c r="Q145" i="102"/>
  <c r="F147" i="102"/>
  <c r="K147" i="102" s="1"/>
  <c r="S147" i="102"/>
  <c r="W147" i="102"/>
  <c r="U147" i="102"/>
  <c r="O147" i="102"/>
  <c r="M147" i="102"/>
  <c r="Q147" i="102"/>
  <c r="F149" i="102"/>
  <c r="K149" i="102" s="1"/>
  <c r="S149" i="102"/>
  <c r="O149" i="102"/>
  <c r="W149" i="102"/>
  <c r="U149" i="102"/>
  <c r="M149" i="102"/>
  <c r="Q149" i="102"/>
  <c r="F151" i="102"/>
  <c r="K151" i="102" s="1"/>
  <c r="S151" i="102"/>
  <c r="O151" i="102"/>
  <c r="U151" i="102"/>
  <c r="W151" i="102"/>
  <c r="M151" i="102"/>
  <c r="Q151" i="102"/>
  <c r="F153" i="102"/>
  <c r="K153" i="102" s="1"/>
  <c r="S153" i="102"/>
  <c r="O153" i="102"/>
  <c r="W153" i="102"/>
  <c r="U153" i="102"/>
  <c r="M153" i="102"/>
  <c r="Q153" i="102"/>
  <c r="F155" i="102"/>
  <c r="K155" i="102" s="1"/>
  <c r="S155" i="102"/>
  <c r="O155" i="102"/>
  <c r="W155" i="102"/>
  <c r="U155" i="102"/>
  <c r="M155" i="102"/>
  <c r="Q155" i="102"/>
  <c r="F157" i="102"/>
  <c r="K157" i="102" s="1"/>
  <c r="S157" i="102"/>
  <c r="W157" i="102"/>
  <c r="U157" i="102"/>
  <c r="O157" i="102"/>
  <c r="M157" i="102"/>
  <c r="Q157" i="102"/>
  <c r="F159" i="102"/>
  <c r="K159" i="102" s="1"/>
  <c r="S159" i="102"/>
  <c r="O159" i="102"/>
  <c r="U159" i="102"/>
  <c r="W159" i="102"/>
  <c r="M159" i="102"/>
  <c r="Q159" i="102"/>
  <c r="F161" i="102"/>
  <c r="K161" i="102" s="1"/>
  <c r="Q161" i="102"/>
  <c r="S161" i="102"/>
  <c r="W161" i="102"/>
  <c r="O161" i="102"/>
  <c r="M161" i="102"/>
  <c r="U161" i="102"/>
  <c r="F163" i="102"/>
  <c r="K163" i="102" s="1"/>
  <c r="Q163" i="102"/>
  <c r="S163" i="102"/>
  <c r="W163" i="102"/>
  <c r="O163" i="102"/>
  <c r="M163" i="102"/>
  <c r="U163" i="102"/>
  <c r="F165" i="102"/>
  <c r="K165" i="102" s="1"/>
  <c r="Q165" i="102"/>
  <c r="S165" i="102"/>
  <c r="W165" i="102"/>
  <c r="O165" i="102"/>
  <c r="M165" i="102"/>
  <c r="U165" i="102"/>
  <c r="F167" i="102"/>
  <c r="K167" i="102" s="1"/>
  <c r="Q167" i="102"/>
  <c r="S167" i="102"/>
  <c r="W167" i="102"/>
  <c r="O167" i="102"/>
  <c r="M167" i="102"/>
  <c r="U167" i="102"/>
  <c r="F169" i="102"/>
  <c r="K169" i="102" s="1"/>
  <c r="Q169" i="102"/>
  <c r="S169" i="102"/>
  <c r="W169" i="102"/>
  <c r="O169" i="102"/>
  <c r="M169" i="102"/>
  <c r="U169" i="102"/>
  <c r="F171" i="102"/>
  <c r="K171" i="102" s="1"/>
  <c r="Q171" i="102"/>
  <c r="S171" i="102"/>
  <c r="W171" i="102"/>
  <c r="O171" i="102"/>
  <c r="M171" i="102"/>
  <c r="U171" i="102"/>
  <c r="F173" i="102"/>
  <c r="K173" i="102" s="1"/>
  <c r="Q173" i="102"/>
  <c r="S173" i="102"/>
  <c r="W173" i="102"/>
  <c r="O173" i="102"/>
  <c r="M173" i="102"/>
  <c r="U173" i="102"/>
  <c r="F175" i="102"/>
  <c r="K175" i="102" s="1"/>
  <c r="Q175" i="102"/>
  <c r="S175" i="102"/>
  <c r="W175" i="102"/>
  <c r="O175" i="102"/>
  <c r="M175" i="102"/>
  <c r="U175" i="102"/>
  <c r="F177" i="102"/>
  <c r="K177" i="102" s="1"/>
  <c r="Q177" i="102"/>
  <c r="S177" i="102"/>
  <c r="W177" i="102"/>
  <c r="O177" i="102"/>
  <c r="M177" i="102"/>
  <c r="U177" i="102"/>
  <c r="F179" i="102"/>
  <c r="K179" i="102" s="1"/>
  <c r="Q179" i="102"/>
  <c r="S179" i="102"/>
  <c r="W179" i="102"/>
  <c r="O179" i="102"/>
  <c r="M179" i="102"/>
  <c r="U179" i="102"/>
  <c r="F181" i="102"/>
  <c r="K181" i="102" s="1"/>
  <c r="Q181" i="102"/>
  <c r="S181" i="102"/>
  <c r="U181" i="102"/>
  <c r="W181" i="102"/>
  <c r="O181" i="102"/>
  <c r="M181" i="102"/>
  <c r="F183" i="102"/>
  <c r="K183" i="102" s="1"/>
  <c r="U183" i="102"/>
  <c r="O183" i="102"/>
  <c r="W183" i="102"/>
  <c r="S183" i="102"/>
  <c r="M183" i="102"/>
  <c r="Q183" i="102"/>
  <c r="F185" i="102"/>
  <c r="K185" i="102" s="1"/>
  <c r="U185" i="102"/>
  <c r="O185" i="102"/>
  <c r="W185" i="102"/>
  <c r="Q185" i="102"/>
  <c r="S185" i="102"/>
  <c r="M185" i="102"/>
  <c r="F187" i="102"/>
  <c r="K187" i="102" s="1"/>
  <c r="U187" i="102"/>
  <c r="O187" i="102"/>
  <c r="W187" i="102"/>
  <c r="Q187" i="102"/>
  <c r="S187" i="102"/>
  <c r="M187" i="102"/>
  <c r="F189" i="102"/>
  <c r="K189" i="102" s="1"/>
  <c r="U189" i="102"/>
  <c r="W189" i="102"/>
  <c r="S189" i="102"/>
  <c r="M189" i="102"/>
  <c r="O189" i="102"/>
  <c r="Q189" i="102"/>
  <c r="F191" i="102"/>
  <c r="K191" i="102" s="1"/>
  <c r="U191" i="102"/>
  <c r="O191" i="102"/>
  <c r="W191" i="102"/>
  <c r="S191" i="102"/>
  <c r="M191" i="102"/>
  <c r="Q191" i="102"/>
  <c r="F193" i="102"/>
  <c r="K193" i="102" s="1"/>
  <c r="U193" i="102"/>
  <c r="O193" i="102"/>
  <c r="W193" i="102"/>
  <c r="S193" i="102"/>
  <c r="M193" i="102"/>
  <c r="Q193" i="102"/>
  <c r="F195" i="102"/>
  <c r="K195" i="102" s="1"/>
  <c r="U195" i="102"/>
  <c r="O195" i="102"/>
  <c r="S195" i="102"/>
  <c r="M195" i="102"/>
  <c r="W195" i="102"/>
  <c r="Q195" i="102"/>
  <c r="F197" i="102"/>
  <c r="K197" i="102" s="1"/>
  <c r="U197" i="102"/>
  <c r="O197" i="102"/>
  <c r="S197" i="102"/>
  <c r="M197" i="102"/>
  <c r="W197" i="102"/>
  <c r="Q197" i="102"/>
  <c r="F199" i="102"/>
  <c r="K199" i="102" s="1"/>
  <c r="U199" i="102"/>
  <c r="O199" i="102"/>
  <c r="S199" i="102"/>
  <c r="M199" i="102"/>
  <c r="W199" i="102"/>
  <c r="Q199" i="102"/>
  <c r="F201" i="102"/>
  <c r="K201" i="102" s="1"/>
  <c r="S201" i="102"/>
  <c r="O201" i="102"/>
  <c r="U201" i="102"/>
  <c r="W201" i="102"/>
  <c r="M201" i="102"/>
  <c r="Q201" i="102"/>
  <c r="F203" i="102"/>
  <c r="K203" i="102" s="1"/>
  <c r="S203" i="102"/>
  <c r="W203" i="102"/>
  <c r="U203" i="102"/>
  <c r="O203" i="102"/>
  <c r="M203" i="102"/>
  <c r="Q203" i="102"/>
  <c r="F205" i="102"/>
  <c r="K205" i="102" s="1"/>
  <c r="S205" i="102"/>
  <c r="W205" i="102"/>
  <c r="U205" i="102"/>
  <c r="O205" i="102"/>
  <c r="Q205" i="102"/>
  <c r="M205" i="102"/>
  <c r="F207" i="102"/>
  <c r="K207" i="102" s="1"/>
  <c r="S207" i="102"/>
  <c r="O207" i="102"/>
  <c r="W207" i="102"/>
  <c r="U207" i="102"/>
  <c r="Q207" i="102"/>
  <c r="M207" i="102"/>
  <c r="F209" i="102"/>
  <c r="K209" i="102" s="1"/>
  <c r="S209" i="102"/>
  <c r="W209" i="102"/>
  <c r="U209" i="102"/>
  <c r="O209" i="102"/>
  <c r="Q209" i="102"/>
  <c r="M209" i="102"/>
  <c r="F211" i="102"/>
  <c r="K211" i="102" s="1"/>
  <c r="S211" i="102"/>
  <c r="O211" i="102"/>
  <c r="W211" i="102"/>
  <c r="U211" i="102"/>
  <c r="Q211" i="102"/>
  <c r="M211" i="102"/>
  <c r="F213" i="102"/>
  <c r="K213" i="102" s="1"/>
  <c r="S213" i="102"/>
  <c r="W213" i="102"/>
  <c r="U213" i="102"/>
  <c r="O213" i="102"/>
  <c r="Q213" i="102"/>
  <c r="M213" i="102"/>
  <c r="F215" i="102"/>
  <c r="K215" i="102" s="1"/>
  <c r="S215" i="102"/>
  <c r="O215" i="102"/>
  <c r="W215" i="102"/>
  <c r="U215" i="102"/>
  <c r="M215" i="102"/>
  <c r="Q215" i="102"/>
  <c r="F217" i="102"/>
  <c r="K217" i="102" s="1"/>
  <c r="S217" i="102"/>
  <c r="U217" i="102"/>
  <c r="W217" i="102"/>
  <c r="O217" i="102"/>
  <c r="M217" i="102"/>
  <c r="Q217" i="102"/>
  <c r="F219" i="102"/>
  <c r="K219" i="102" s="1"/>
  <c r="S219" i="102"/>
  <c r="W219" i="102"/>
  <c r="O219" i="102"/>
  <c r="U219" i="102"/>
  <c r="M219" i="102"/>
  <c r="Q219" i="102"/>
  <c r="F221" i="102"/>
  <c r="K221" i="102" s="1"/>
  <c r="S221" i="102"/>
  <c r="W221" i="102"/>
  <c r="O221" i="102"/>
  <c r="U221" i="102"/>
  <c r="Q221" i="102"/>
  <c r="M221" i="102"/>
  <c r="F223" i="102"/>
  <c r="K223" i="102" s="1"/>
  <c r="S223" i="102"/>
  <c r="W223" i="102"/>
  <c r="O223" i="102"/>
  <c r="U223" i="102"/>
  <c r="Q223" i="102"/>
  <c r="M223" i="102"/>
  <c r="F225" i="102"/>
  <c r="K225" i="102" s="1"/>
  <c r="S225" i="102"/>
  <c r="W225" i="102"/>
  <c r="O225" i="102"/>
  <c r="U225" i="102"/>
  <c r="M225" i="102"/>
  <c r="Q225" i="102"/>
  <c r="F228" i="102"/>
  <c r="K228" i="102" s="1"/>
  <c r="W228" i="102"/>
  <c r="O228" i="102"/>
  <c r="U228" i="102"/>
  <c r="S228" i="102"/>
  <c r="Q228" i="102"/>
  <c r="M228" i="102"/>
  <c r="F230" i="102"/>
  <c r="K230" i="102" s="1"/>
  <c r="W230" i="102"/>
  <c r="O230" i="102"/>
  <c r="U230" i="102"/>
  <c r="S230" i="102"/>
  <c r="M230" i="102"/>
  <c r="Q230" i="102"/>
  <c r="F232" i="102"/>
  <c r="K232" i="102" s="1"/>
  <c r="W232" i="102"/>
  <c r="O232" i="102"/>
  <c r="U232" i="102"/>
  <c r="S232" i="102"/>
  <c r="M232" i="102"/>
  <c r="Q232" i="102"/>
  <c r="F234" i="102"/>
  <c r="K234" i="102" s="1"/>
  <c r="W234" i="102"/>
  <c r="O234" i="102"/>
  <c r="U234" i="102"/>
  <c r="S234" i="102"/>
  <c r="Q234" i="102"/>
  <c r="M234" i="102"/>
  <c r="F236" i="102"/>
  <c r="K236" i="102" s="1"/>
  <c r="W236" i="102"/>
  <c r="O236" i="102"/>
  <c r="U236" i="102"/>
  <c r="S236" i="102"/>
  <c r="Q236" i="102"/>
  <c r="M236" i="102"/>
  <c r="F238" i="102"/>
  <c r="K238" i="102" s="1"/>
  <c r="W238" i="102"/>
  <c r="O238" i="102"/>
  <c r="U238" i="102"/>
  <c r="S238" i="102"/>
  <c r="Q238" i="102"/>
  <c r="M238" i="102"/>
  <c r="F240" i="102"/>
  <c r="K240" i="102" s="1"/>
  <c r="W240" i="102"/>
  <c r="O240" i="102"/>
  <c r="U240" i="102"/>
  <c r="S240" i="102"/>
  <c r="Q240" i="102"/>
  <c r="M240" i="102"/>
  <c r="F242" i="102"/>
  <c r="K242" i="102" s="1"/>
  <c r="W242" i="102"/>
  <c r="O242" i="102"/>
  <c r="U242" i="102"/>
  <c r="S242" i="102"/>
  <c r="M242" i="102"/>
  <c r="Q242" i="102"/>
  <c r="F244" i="102"/>
  <c r="K244" i="102" s="1"/>
  <c r="W244" i="102"/>
  <c r="O244" i="102"/>
  <c r="U244" i="102"/>
  <c r="S244" i="102"/>
  <c r="Q244" i="102"/>
  <c r="M244" i="102"/>
  <c r="F246" i="102"/>
  <c r="K246" i="102" s="1"/>
  <c r="W246" i="102"/>
  <c r="O246" i="102"/>
  <c r="U246" i="102"/>
  <c r="S246" i="102"/>
  <c r="Q246" i="102"/>
  <c r="M246" i="102"/>
  <c r="F248" i="102"/>
  <c r="K248" i="102" s="1"/>
  <c r="W248" i="102"/>
  <c r="O248" i="102"/>
  <c r="U248" i="102"/>
  <c r="S248" i="102"/>
  <c r="M248" i="102"/>
  <c r="Q248" i="102"/>
  <c r="F250" i="102"/>
  <c r="K250" i="102" s="1"/>
  <c r="W250" i="102"/>
  <c r="O250" i="102"/>
  <c r="U250" i="102"/>
  <c r="S250" i="102"/>
  <c r="M250" i="102"/>
  <c r="Q250" i="102"/>
  <c r="F252" i="102"/>
  <c r="K252" i="102" s="1"/>
  <c r="W252" i="102"/>
  <c r="O252" i="102"/>
  <c r="U252" i="102"/>
  <c r="S252" i="102"/>
  <c r="M252" i="102"/>
  <c r="Q252" i="102"/>
  <c r="F254" i="102"/>
  <c r="K254" i="102" s="1"/>
  <c r="O254" i="102"/>
  <c r="W254" i="102"/>
  <c r="S254" i="102"/>
  <c r="M254" i="102"/>
  <c r="Q254" i="102"/>
  <c r="U254" i="102"/>
  <c r="F256" i="102"/>
  <c r="K256" i="102" s="1"/>
  <c r="Q256" i="102"/>
  <c r="S256" i="102"/>
  <c r="M256" i="102"/>
  <c r="W256" i="102"/>
  <c r="O256" i="102"/>
  <c r="U256" i="102"/>
  <c r="F258" i="102"/>
  <c r="K258" i="102" s="1"/>
  <c r="Q258" i="102"/>
  <c r="W258" i="102"/>
  <c r="S258" i="102"/>
  <c r="M258" i="102"/>
  <c r="O258" i="102"/>
  <c r="U258" i="102"/>
  <c r="F260" i="102"/>
  <c r="K260" i="102" s="1"/>
  <c r="Q260" i="102"/>
  <c r="S260" i="102"/>
  <c r="M260" i="102"/>
  <c r="W260" i="102"/>
  <c r="O260" i="102"/>
  <c r="U260" i="102"/>
  <c r="F262" i="102"/>
  <c r="K262" i="102" s="1"/>
  <c r="U262" i="102"/>
  <c r="W262" i="102"/>
  <c r="Q262" i="102"/>
  <c r="S262" i="102"/>
  <c r="M262" i="102"/>
  <c r="O262" i="102"/>
  <c r="F264" i="102"/>
  <c r="K264" i="102" s="1"/>
  <c r="U264" i="102"/>
  <c r="W264" i="102"/>
  <c r="S264" i="102"/>
  <c r="M264" i="102"/>
  <c r="O264" i="102"/>
  <c r="Q264" i="102"/>
  <c r="F266" i="102"/>
  <c r="K266" i="102" s="1"/>
  <c r="U266" i="102"/>
  <c r="O266" i="102"/>
  <c r="S266" i="102"/>
  <c r="M266" i="102"/>
  <c r="W266" i="102"/>
  <c r="Q266" i="102"/>
  <c r="F268" i="102"/>
  <c r="K268" i="102" s="1"/>
  <c r="U268" i="102"/>
  <c r="O268" i="102"/>
  <c r="S268" i="102"/>
  <c r="M268" i="102"/>
  <c r="W268" i="102"/>
  <c r="Q268" i="102"/>
  <c r="F270" i="102"/>
  <c r="K270" i="102" s="1"/>
  <c r="U270" i="102"/>
  <c r="S270" i="102"/>
  <c r="M270" i="102"/>
  <c r="O270" i="102"/>
  <c r="W270" i="102"/>
  <c r="Q270" i="102"/>
  <c r="F272" i="102"/>
  <c r="K272" i="102" s="1"/>
  <c r="U272" i="102"/>
  <c r="W272" i="102"/>
  <c r="S272" i="102"/>
  <c r="M272" i="102"/>
  <c r="O272" i="102"/>
  <c r="Q272" i="102"/>
  <c r="F274" i="102"/>
  <c r="K274" i="102" s="1"/>
  <c r="U274" i="102"/>
  <c r="O274" i="102"/>
  <c r="Q274" i="102"/>
  <c r="S274" i="102"/>
  <c r="M274" i="102"/>
  <c r="W274" i="102"/>
  <c r="F276" i="102"/>
  <c r="K276" i="102" s="1"/>
  <c r="U276" i="102"/>
  <c r="Q276" i="102"/>
  <c r="S276" i="102"/>
  <c r="M276" i="102"/>
  <c r="O276" i="102"/>
  <c r="W276" i="102"/>
  <c r="F278" i="102"/>
  <c r="K278" i="102" s="1"/>
  <c r="U278" i="102"/>
  <c r="W278" i="102"/>
  <c r="Q278" i="102"/>
  <c r="S278" i="102"/>
  <c r="M278" i="102"/>
  <c r="O278" i="102"/>
  <c r="A278" i="101"/>
  <c r="S278" i="101" s="1"/>
  <c r="A276" i="101"/>
  <c r="U276" i="101" s="1"/>
  <c r="A274" i="101"/>
  <c r="A272" i="101"/>
  <c r="U272" i="101" s="1"/>
  <c r="A270" i="101"/>
  <c r="Q270" i="101" s="1"/>
  <c r="A268" i="101"/>
  <c r="U268" i="101" s="1"/>
  <c r="A266" i="101"/>
  <c r="Q266" i="101" s="1"/>
  <c r="A264" i="101"/>
  <c r="U264" i="101" s="1"/>
  <c r="A262" i="101"/>
  <c r="A260" i="101"/>
  <c r="U260" i="101" s="1"/>
  <c r="A258" i="101"/>
  <c r="F258" i="101" s="1"/>
  <c r="K258" i="101" s="1"/>
  <c r="A256" i="101"/>
  <c r="Q256" i="101" s="1"/>
  <c r="A254" i="101"/>
  <c r="A252" i="101"/>
  <c r="U252" i="101" s="1"/>
  <c r="A250" i="101"/>
  <c r="O250" i="101" s="1"/>
  <c r="A248" i="101"/>
  <c r="U248" i="101" s="1"/>
  <c r="A246" i="101"/>
  <c r="W246" i="101" s="1"/>
  <c r="A244" i="101"/>
  <c r="U244" i="101" s="1"/>
  <c r="A242" i="101"/>
  <c r="O242" i="101" s="1"/>
  <c r="A240" i="101"/>
  <c r="U240" i="101" s="1"/>
  <c r="A238" i="101"/>
  <c r="W238" i="101" s="1"/>
  <c r="A236" i="101"/>
  <c r="U236" i="101" s="1"/>
  <c r="A234" i="101"/>
  <c r="A232" i="101"/>
  <c r="U232" i="101" s="1"/>
  <c r="A230" i="101"/>
  <c r="W230" i="101" s="1"/>
  <c r="A228" i="101"/>
  <c r="U228" i="101" s="1"/>
  <c r="A226" i="101"/>
  <c r="O226" i="101" s="1"/>
  <c r="A224" i="101"/>
  <c r="U224" i="101" s="1"/>
  <c r="A222" i="101"/>
  <c r="S222" i="101" s="1"/>
  <c r="A220" i="101"/>
  <c r="U220" i="101" s="1"/>
  <c r="A218" i="101"/>
  <c r="F218" i="101" s="1"/>
  <c r="K218" i="101" s="1"/>
  <c r="A216" i="101"/>
  <c r="U216" i="101" s="1"/>
  <c r="A214" i="101"/>
  <c r="A212" i="101"/>
  <c r="U212" i="101" s="1"/>
  <c r="A210" i="101"/>
  <c r="F210" i="101" s="1"/>
  <c r="K210" i="101" s="1"/>
  <c r="A208" i="101"/>
  <c r="U208" i="101" s="1"/>
  <c r="A206" i="101"/>
  <c r="S206" i="101" s="1"/>
  <c r="A204" i="101"/>
  <c r="U204" i="101" s="1"/>
  <c r="A202" i="101"/>
  <c r="F202" i="101" s="1"/>
  <c r="K202" i="101" s="1"/>
  <c r="A200" i="101"/>
  <c r="U200" i="101" s="1"/>
  <c r="A198" i="101"/>
  <c r="S198" i="101" s="1"/>
  <c r="A196" i="101"/>
  <c r="U196" i="101" s="1"/>
  <c r="A194" i="101"/>
  <c r="A192" i="101"/>
  <c r="A190" i="101"/>
  <c r="O190" i="101" s="1"/>
  <c r="A188" i="101"/>
  <c r="A186" i="101"/>
  <c r="O186" i="101" s="1"/>
  <c r="A184" i="101"/>
  <c r="A182" i="101"/>
  <c r="O182" i="101" s="1"/>
  <c r="A180" i="101"/>
  <c r="A178" i="101"/>
  <c r="O178" i="101" s="1"/>
  <c r="A176" i="101"/>
  <c r="A174" i="101"/>
  <c r="O174" i="101" s="1"/>
  <c r="A172" i="101"/>
  <c r="A170" i="101"/>
  <c r="M170" i="101" s="1"/>
  <c r="A168" i="101"/>
  <c r="A166" i="101"/>
  <c r="A164" i="101"/>
  <c r="A162" i="101"/>
  <c r="A160" i="101"/>
  <c r="A158" i="101"/>
  <c r="Q158" i="101" s="1"/>
  <c r="A156" i="101"/>
  <c r="A154" i="101"/>
  <c r="A152" i="101"/>
  <c r="A150" i="101"/>
  <c r="A148" i="101"/>
  <c r="A146" i="101"/>
  <c r="A144" i="101"/>
  <c r="A142" i="101"/>
  <c r="Q142" i="101" s="1"/>
  <c r="A140" i="101"/>
  <c r="A138" i="101"/>
  <c r="M138" i="101" s="1"/>
  <c r="A136" i="101"/>
  <c r="A134" i="101"/>
  <c r="A132" i="101"/>
  <c r="A130" i="101"/>
  <c r="A128" i="101"/>
  <c r="A126" i="101"/>
  <c r="Q126" i="101" s="1"/>
  <c r="A124" i="101"/>
  <c r="A122" i="101"/>
  <c r="M122" i="101" s="1"/>
  <c r="A120" i="101"/>
  <c r="A118" i="101"/>
  <c r="A116" i="101"/>
  <c r="A114" i="101"/>
  <c r="A112" i="101"/>
  <c r="A110" i="101"/>
  <c r="A108" i="101"/>
  <c r="A106" i="101"/>
  <c r="A104" i="101"/>
  <c r="A102" i="101"/>
  <c r="A100" i="101"/>
  <c r="A98" i="101"/>
  <c r="W98" i="101" s="1"/>
  <c r="A96" i="101"/>
  <c r="A94" i="101"/>
  <c r="M94" i="101" s="1"/>
  <c r="A92" i="101"/>
  <c r="A90" i="101"/>
  <c r="W90" i="101" s="1"/>
  <c r="A88" i="101"/>
  <c r="A86" i="101"/>
  <c r="A84" i="101"/>
  <c r="A82" i="101"/>
  <c r="A80" i="101"/>
  <c r="A78" i="101"/>
  <c r="A76" i="101"/>
  <c r="A74" i="101"/>
  <c r="W74" i="101" s="1"/>
  <c r="A72" i="101"/>
  <c r="A70" i="101"/>
  <c r="A68" i="101"/>
  <c r="A66" i="101"/>
  <c r="W66" i="101" s="1"/>
  <c r="A64" i="101"/>
  <c r="A62" i="101"/>
  <c r="A60" i="101"/>
  <c r="A58" i="101"/>
  <c r="W58" i="101" s="1"/>
  <c r="A56" i="101"/>
  <c r="A54" i="101"/>
  <c r="A52" i="101"/>
  <c r="A50" i="101"/>
  <c r="A48" i="101"/>
  <c r="A46" i="101"/>
  <c r="A44" i="101"/>
  <c r="A42" i="101"/>
  <c r="M42" i="101" s="1"/>
  <c r="A39" i="101"/>
  <c r="A37" i="101"/>
  <c r="A35" i="101"/>
  <c r="A33" i="101"/>
  <c r="A31" i="101"/>
  <c r="A29" i="101"/>
  <c r="A27" i="101"/>
  <c r="A25" i="101"/>
  <c r="A23" i="101"/>
  <c r="A21" i="101"/>
  <c r="A19" i="101"/>
  <c r="A17" i="101"/>
  <c r="W17" i="101" s="1"/>
  <c r="A15" i="101"/>
  <c r="A13" i="101"/>
  <c r="A11" i="101"/>
  <c r="F11" i="102"/>
  <c r="K11" i="102" s="1"/>
  <c r="Q11" i="102"/>
  <c r="W11" i="102"/>
  <c r="O11" i="102"/>
  <c r="M11" i="102"/>
  <c r="S11" i="102"/>
  <c r="U11" i="102"/>
  <c r="F13" i="102"/>
  <c r="K13" i="102" s="1"/>
  <c r="Q13" i="102"/>
  <c r="O13" i="102"/>
  <c r="M13" i="102"/>
  <c r="W13" i="102"/>
  <c r="U13" i="102"/>
  <c r="F15" i="102"/>
  <c r="K15" i="102" s="1"/>
  <c r="S15" i="102" s="1"/>
  <c r="U15" i="102"/>
  <c r="O15" i="102"/>
  <c r="W15" i="102"/>
  <c r="M15" i="102"/>
  <c r="Q15" i="102"/>
  <c r="F17" i="102"/>
  <c r="K17" i="102" s="1"/>
  <c r="S17" i="102" s="1"/>
  <c r="U17" i="102"/>
  <c r="O17" i="102"/>
  <c r="W17" i="102"/>
  <c r="M17" i="102"/>
  <c r="Q17" i="102"/>
  <c r="F19" i="102"/>
  <c r="K19" i="102" s="1"/>
  <c r="S19" i="102" s="1"/>
  <c r="U19" i="102"/>
  <c r="O19" i="102"/>
  <c r="W19" i="102"/>
  <c r="M19" i="102"/>
  <c r="Q19" i="102"/>
  <c r="F21" i="102"/>
  <c r="K21" i="102" s="1"/>
  <c r="S21" i="102" s="1"/>
  <c r="U21" i="102"/>
  <c r="W21" i="102"/>
  <c r="M21" i="102"/>
  <c r="Q21" i="102"/>
  <c r="F23" i="102"/>
  <c r="K23" i="102" s="1"/>
  <c r="S23" i="102" s="1"/>
  <c r="U23" i="102"/>
  <c r="W23" i="102"/>
  <c r="M23" i="102"/>
  <c r="Q23" i="102"/>
  <c r="F25" i="102"/>
  <c r="K25" i="102" s="1"/>
  <c r="S25" i="102" s="1"/>
  <c r="U25" i="102"/>
  <c r="W25" i="102"/>
  <c r="M25" i="102"/>
  <c r="Q25" i="102"/>
  <c r="F27" i="102"/>
  <c r="K27" i="102" s="1"/>
  <c r="S27" i="102" s="1"/>
  <c r="U27" i="102"/>
  <c r="M27" i="102"/>
  <c r="W27" i="102"/>
  <c r="Q27" i="102"/>
  <c r="F35" i="102"/>
  <c r="K35" i="102" s="1"/>
  <c r="U35" i="102"/>
  <c r="S35" i="102"/>
  <c r="M35" i="102"/>
  <c r="O35" i="102"/>
  <c r="Q35" i="102"/>
  <c r="F37" i="102"/>
  <c r="K37" i="102" s="1"/>
  <c r="U37" i="102"/>
  <c r="S37" i="102"/>
  <c r="M37" i="102"/>
  <c r="O37" i="102"/>
  <c r="W37" i="102"/>
  <c r="Q37" i="102"/>
  <c r="F39" i="102"/>
  <c r="K39" i="102" s="1"/>
  <c r="U39" i="102"/>
  <c r="S39" i="102"/>
  <c r="M39" i="102"/>
  <c r="O39" i="102"/>
  <c r="W39" i="102"/>
  <c r="Q39" i="102"/>
  <c r="F42" i="102"/>
  <c r="K42" i="102" s="1"/>
  <c r="U42" i="102"/>
  <c r="S42" i="102"/>
  <c r="M42" i="102"/>
  <c r="O42" i="102"/>
  <c r="W42" i="102"/>
  <c r="Q42" i="102"/>
  <c r="F44" i="102"/>
  <c r="K44" i="102" s="1"/>
  <c r="S44" i="102" s="1"/>
  <c r="U44" i="102"/>
  <c r="M44" i="102"/>
  <c r="O44" i="102"/>
  <c r="W44" i="102"/>
  <c r="Q44" i="102"/>
  <c r="F45" i="102"/>
  <c r="K45" i="102" s="1"/>
  <c r="Q45" i="102" s="1"/>
  <c r="U45" i="102"/>
  <c r="S45" i="102"/>
  <c r="M45" i="102"/>
  <c r="O45" i="102"/>
  <c r="F47" i="102"/>
  <c r="K47" i="102" s="1"/>
  <c r="Q47" i="102" s="1"/>
  <c r="U47" i="102"/>
  <c r="S47" i="102"/>
  <c r="M47" i="102"/>
  <c r="O47" i="102"/>
  <c r="F49" i="102"/>
  <c r="K49" i="102" s="1"/>
  <c r="Q49" i="102" s="1"/>
  <c r="U49" i="102"/>
  <c r="S49" i="102"/>
  <c r="M49" i="102"/>
  <c r="O49" i="102"/>
  <c r="F51" i="102"/>
  <c r="K51" i="102" s="1"/>
  <c r="Q51" i="102" s="1"/>
  <c r="U51" i="102"/>
  <c r="S51" i="102"/>
  <c r="M51" i="102"/>
  <c r="O51" i="102"/>
  <c r="F53" i="102"/>
  <c r="K53" i="102" s="1"/>
  <c r="U53" i="102"/>
  <c r="S53" i="102"/>
  <c r="M53" i="102"/>
  <c r="O53" i="102"/>
  <c r="W53" i="102"/>
  <c r="Q53" i="102"/>
  <c r="F55" i="102"/>
  <c r="K55" i="102" s="1"/>
  <c r="U55" i="102"/>
  <c r="S55" i="102"/>
  <c r="M55" i="102"/>
  <c r="O55" i="102"/>
  <c r="W55" i="102"/>
  <c r="Q55" i="102"/>
  <c r="F57" i="102"/>
  <c r="K57" i="102" s="1"/>
  <c r="W57" i="102"/>
  <c r="O57" i="102"/>
  <c r="S57" i="102"/>
  <c r="U57" i="102"/>
  <c r="Q57" i="102"/>
  <c r="M57" i="102"/>
  <c r="F59" i="102"/>
  <c r="K59" i="102" s="1"/>
  <c r="W59" i="102"/>
  <c r="O59" i="102"/>
  <c r="S59" i="102"/>
  <c r="U59" i="102"/>
  <c r="Q59" i="102"/>
  <c r="M59" i="102"/>
  <c r="F61" i="102"/>
  <c r="K61" i="102" s="1"/>
  <c r="W61" i="102"/>
  <c r="O61" i="102"/>
  <c r="S61" i="102"/>
  <c r="U61" i="102"/>
  <c r="Q61" i="102"/>
  <c r="M61" i="102"/>
  <c r="F63" i="102"/>
  <c r="K63" i="102" s="1"/>
  <c r="W63" i="102"/>
  <c r="O63" i="102"/>
  <c r="S63" i="102"/>
  <c r="U63" i="102"/>
  <c r="Q63" i="102"/>
  <c r="M63" i="102"/>
  <c r="F65" i="102"/>
  <c r="K65" i="102" s="1"/>
  <c r="W65" i="102"/>
  <c r="O65" i="102"/>
  <c r="U65" i="102"/>
  <c r="S65" i="102"/>
  <c r="Q65" i="102"/>
  <c r="M65" i="102"/>
  <c r="F67" i="102"/>
  <c r="K67" i="102" s="1"/>
  <c r="W67" i="102"/>
  <c r="O67" i="102"/>
  <c r="U67" i="102"/>
  <c r="S67" i="102"/>
  <c r="Q67" i="102"/>
  <c r="M67" i="102"/>
  <c r="F69" i="102"/>
  <c r="K69" i="102" s="1"/>
  <c r="W69" i="102"/>
  <c r="O69" i="102"/>
  <c r="U69" i="102"/>
  <c r="S69" i="102"/>
  <c r="Q69" i="102"/>
  <c r="M69" i="102"/>
  <c r="F71" i="102"/>
  <c r="K71" i="102" s="1"/>
  <c r="W71" i="102"/>
  <c r="O71" i="102"/>
  <c r="S71" i="102"/>
  <c r="U71" i="102"/>
  <c r="Q71" i="102"/>
  <c r="M71" i="102"/>
  <c r="F73" i="102"/>
  <c r="K73" i="102" s="1"/>
  <c r="W73" i="102"/>
  <c r="O73" i="102"/>
  <c r="S73" i="102"/>
  <c r="U73" i="102"/>
  <c r="Q73" i="102"/>
  <c r="M73" i="102"/>
  <c r="F75" i="102"/>
  <c r="K75" i="102" s="1"/>
  <c r="W75" i="102"/>
  <c r="O75" i="102"/>
  <c r="S75" i="102"/>
  <c r="U75" i="102"/>
  <c r="Q75" i="102"/>
  <c r="M75" i="102"/>
  <c r="F77" i="102"/>
  <c r="K77" i="102" s="1"/>
  <c r="W77" i="102"/>
  <c r="O77" i="102"/>
  <c r="S77" i="102"/>
  <c r="U77" i="102"/>
  <c r="Q77" i="102"/>
  <c r="M77" i="102"/>
  <c r="F79" i="102"/>
  <c r="K79" i="102" s="1"/>
  <c r="W79" i="102"/>
  <c r="O79" i="102"/>
  <c r="U79" i="102"/>
  <c r="S79" i="102"/>
  <c r="Q79" i="102"/>
  <c r="M79" i="102"/>
  <c r="F81" i="102"/>
  <c r="K81" i="102" s="1"/>
  <c r="W81" i="102"/>
  <c r="O81" i="102"/>
  <c r="U81" i="102"/>
  <c r="S81" i="102"/>
  <c r="Q81" i="102"/>
  <c r="M81" i="102"/>
  <c r="F83" i="102"/>
  <c r="K83" i="102" s="1"/>
  <c r="W83" i="102"/>
  <c r="O83" i="102"/>
  <c r="S83" i="102"/>
  <c r="U83" i="102"/>
  <c r="Q83" i="102"/>
  <c r="M83" i="102"/>
  <c r="F85" i="102"/>
  <c r="K85" i="102" s="1"/>
  <c r="W85" i="102"/>
  <c r="O85" i="102"/>
  <c r="U85" i="102"/>
  <c r="S85" i="102"/>
  <c r="Q85" i="102"/>
  <c r="M85" i="102"/>
  <c r="F87" i="102"/>
  <c r="K87" i="102" s="1"/>
  <c r="W87" i="102"/>
  <c r="O87" i="102"/>
  <c r="U87" i="102"/>
  <c r="S87" i="102"/>
  <c r="M87" i="102"/>
  <c r="Q87" i="102"/>
  <c r="F89" i="102"/>
  <c r="K89" i="102" s="1"/>
  <c r="W89" i="102"/>
  <c r="O89" i="102"/>
  <c r="U89" i="102"/>
  <c r="S89" i="102"/>
  <c r="M89" i="102"/>
  <c r="Q89" i="102"/>
  <c r="F91" i="102"/>
  <c r="K91" i="102" s="1"/>
  <c r="W91" i="102"/>
  <c r="O91" i="102"/>
  <c r="U91" i="102"/>
  <c r="S91" i="102"/>
  <c r="M91" i="102"/>
  <c r="Q91" i="102"/>
  <c r="F93" i="102"/>
  <c r="K93" i="102" s="1"/>
  <c r="W93" i="102"/>
  <c r="O93" i="102"/>
  <c r="U93" i="102"/>
  <c r="S93" i="102"/>
  <c r="M93" i="102"/>
  <c r="Q93" i="102"/>
  <c r="F95" i="102"/>
  <c r="K95" i="102" s="1"/>
  <c r="W95" i="102"/>
  <c r="O95" i="102"/>
  <c r="U95" i="102"/>
  <c r="S95" i="102"/>
  <c r="M95" i="102"/>
  <c r="Q95" i="102"/>
  <c r="F97" i="102"/>
  <c r="K97" i="102" s="1"/>
  <c r="W97" i="102"/>
  <c r="O97" i="102"/>
  <c r="S97" i="102"/>
  <c r="U97" i="102"/>
  <c r="M97" i="102"/>
  <c r="Q97" i="102"/>
  <c r="F99" i="102"/>
  <c r="K99" i="102" s="1"/>
  <c r="W99" i="102"/>
  <c r="O99" i="102"/>
  <c r="S99" i="102"/>
  <c r="U99" i="102"/>
  <c r="M99" i="102"/>
  <c r="Q99" i="102"/>
  <c r="F101" i="102"/>
  <c r="K101" i="102" s="1"/>
  <c r="W101" i="102"/>
  <c r="O101" i="102"/>
  <c r="U101" i="102"/>
  <c r="S101" i="102"/>
  <c r="M101" i="102"/>
  <c r="Q101" i="102"/>
  <c r="F103" i="102"/>
  <c r="K103" i="102" s="1"/>
  <c r="W103" i="102"/>
  <c r="O103" i="102"/>
  <c r="S103" i="102"/>
  <c r="U103" i="102"/>
  <c r="M103" i="102"/>
  <c r="Q103" i="102"/>
  <c r="F105" i="102"/>
  <c r="K105" i="102" s="1"/>
  <c r="W105" i="102"/>
  <c r="O105" i="102"/>
  <c r="S105" i="102"/>
  <c r="U105" i="102"/>
  <c r="M105" i="102"/>
  <c r="Q105" i="102"/>
  <c r="F107" i="102"/>
  <c r="K107" i="102" s="1"/>
  <c r="W107" i="102"/>
  <c r="O107" i="102"/>
  <c r="S107" i="102"/>
  <c r="U107" i="102"/>
  <c r="M107" i="102"/>
  <c r="Q107" i="102"/>
  <c r="F109" i="102"/>
  <c r="K109" i="102" s="1"/>
  <c r="S109" i="102"/>
  <c r="W109" i="102"/>
  <c r="O109" i="102"/>
  <c r="U109" i="102"/>
  <c r="M109" i="102"/>
  <c r="Q109" i="102"/>
  <c r="F111" i="102"/>
  <c r="K111" i="102" s="1"/>
  <c r="S111" i="102"/>
  <c r="W111" i="102"/>
  <c r="O111" i="102"/>
  <c r="U111" i="102"/>
  <c r="M111" i="102"/>
  <c r="Q111" i="102"/>
  <c r="F113" i="102"/>
  <c r="K113" i="102" s="1"/>
  <c r="S113" i="102"/>
  <c r="W113" i="102"/>
  <c r="O113" i="102"/>
  <c r="U113" i="102"/>
  <c r="M113" i="102"/>
  <c r="Q113" i="102"/>
  <c r="F115" i="102"/>
  <c r="K115" i="102" s="1"/>
  <c r="S115" i="102"/>
  <c r="W115" i="102"/>
  <c r="O115" i="102"/>
  <c r="U115" i="102"/>
  <c r="M115" i="102"/>
  <c r="Q115" i="102"/>
  <c r="F117" i="102"/>
  <c r="K117" i="102" s="1"/>
  <c r="S117" i="102"/>
  <c r="W117" i="102"/>
  <c r="O117" i="102"/>
  <c r="U117" i="102"/>
  <c r="M117" i="102"/>
  <c r="Q117" i="102"/>
  <c r="F119" i="102"/>
  <c r="K119" i="102" s="1"/>
  <c r="S119" i="102"/>
  <c r="W119" i="102"/>
  <c r="O119" i="102"/>
  <c r="U119" i="102"/>
  <c r="M119" i="102"/>
  <c r="Q119" i="102"/>
  <c r="F121" i="102"/>
  <c r="K121" i="102" s="1"/>
  <c r="S121" i="102"/>
  <c r="W121" i="102"/>
  <c r="O121" i="102"/>
  <c r="U121" i="102"/>
  <c r="M121" i="102"/>
  <c r="Q121" i="102"/>
  <c r="F123" i="102"/>
  <c r="K123" i="102" s="1"/>
  <c r="S123" i="102"/>
  <c r="W123" i="102"/>
  <c r="O123" i="102"/>
  <c r="U123" i="102"/>
  <c r="M123" i="102"/>
  <c r="Q123" i="102"/>
  <c r="F125" i="102"/>
  <c r="K125" i="102" s="1"/>
  <c r="S125" i="102"/>
  <c r="W125" i="102"/>
  <c r="U125" i="102"/>
  <c r="O125" i="102"/>
  <c r="M125" i="102"/>
  <c r="Q125" i="102"/>
  <c r="F127" i="102"/>
  <c r="K127" i="102" s="1"/>
  <c r="S127" i="102"/>
  <c r="O127" i="102"/>
  <c r="W127" i="102"/>
  <c r="U127" i="102"/>
  <c r="M127" i="102"/>
  <c r="Q127" i="102"/>
  <c r="F129" i="102"/>
  <c r="K129" i="102" s="1"/>
  <c r="S129" i="102"/>
  <c r="W129" i="102"/>
  <c r="U129" i="102"/>
  <c r="O129" i="102"/>
  <c r="M129" i="102"/>
  <c r="Q129" i="102"/>
  <c r="F132" i="102"/>
  <c r="K132" i="102" s="1"/>
  <c r="W132" i="102"/>
  <c r="O132" i="102"/>
  <c r="U132" i="102"/>
  <c r="S132" i="102"/>
  <c r="M132" i="102"/>
  <c r="Q132" i="102"/>
  <c r="F134" i="102"/>
  <c r="K134" i="102" s="1"/>
  <c r="W134" i="102"/>
  <c r="O134" i="102"/>
  <c r="U134" i="102"/>
  <c r="S134" i="102"/>
  <c r="M134" i="102"/>
  <c r="Q134" i="102"/>
  <c r="F136" i="102"/>
  <c r="K136" i="102" s="1"/>
  <c r="W136" i="102"/>
  <c r="O136" i="102"/>
  <c r="U136" i="102"/>
  <c r="S136" i="102"/>
  <c r="M136" i="102"/>
  <c r="Q136" i="102"/>
  <c r="F138" i="102"/>
  <c r="K138" i="102" s="1"/>
  <c r="W138" i="102"/>
  <c r="O138" i="102"/>
  <c r="U138" i="102"/>
  <c r="S138" i="102"/>
  <c r="M138" i="102"/>
  <c r="Q138" i="102"/>
  <c r="F140" i="102"/>
  <c r="K140" i="102" s="1"/>
  <c r="W140" i="102"/>
  <c r="O140" i="102"/>
  <c r="U140" i="102"/>
  <c r="S140" i="102"/>
  <c r="M140" i="102"/>
  <c r="Q140" i="102"/>
  <c r="F142" i="102"/>
  <c r="K142" i="102" s="1"/>
  <c r="W142" i="102"/>
  <c r="O142" i="102"/>
  <c r="U142" i="102"/>
  <c r="S142" i="102"/>
  <c r="M142" i="102"/>
  <c r="Q142" i="102"/>
  <c r="F144" i="102"/>
  <c r="K144" i="102" s="1"/>
  <c r="W144" i="102"/>
  <c r="O144" i="102"/>
  <c r="U144" i="102"/>
  <c r="S144" i="102"/>
  <c r="M144" i="102"/>
  <c r="Q144" i="102"/>
  <c r="F146" i="102"/>
  <c r="K146" i="102" s="1"/>
  <c r="W146" i="102"/>
  <c r="O146" i="102"/>
  <c r="U146" i="102"/>
  <c r="S146" i="102"/>
  <c r="M146" i="102"/>
  <c r="Q146" i="102"/>
  <c r="F148" i="102"/>
  <c r="K148" i="102" s="1"/>
  <c r="W148" i="102"/>
  <c r="O148" i="102"/>
  <c r="U148" i="102"/>
  <c r="S148" i="102"/>
  <c r="M148" i="102"/>
  <c r="Q148" i="102"/>
  <c r="F150" i="102"/>
  <c r="K150" i="102" s="1"/>
  <c r="W150" i="102"/>
  <c r="O150" i="102"/>
  <c r="U150" i="102"/>
  <c r="S150" i="102"/>
  <c r="M150" i="102"/>
  <c r="Q150" i="102"/>
  <c r="F152" i="102"/>
  <c r="K152" i="102" s="1"/>
  <c r="W152" i="102"/>
  <c r="O152" i="102"/>
  <c r="U152" i="102"/>
  <c r="S152" i="102"/>
  <c r="M152" i="102"/>
  <c r="Q152" i="102"/>
  <c r="F154" i="102"/>
  <c r="K154" i="102" s="1"/>
  <c r="W154" i="102"/>
  <c r="O154" i="102"/>
  <c r="U154" i="102"/>
  <c r="S154" i="102"/>
  <c r="M154" i="102"/>
  <c r="Q154" i="102"/>
  <c r="F156" i="102"/>
  <c r="K156" i="102" s="1"/>
  <c r="W156" i="102"/>
  <c r="O156" i="102"/>
  <c r="U156" i="102"/>
  <c r="S156" i="102"/>
  <c r="M156" i="102"/>
  <c r="Q156" i="102"/>
  <c r="F158" i="102"/>
  <c r="K158" i="102" s="1"/>
  <c r="W158" i="102"/>
  <c r="O158" i="102"/>
  <c r="U158" i="102"/>
  <c r="S158" i="102"/>
  <c r="M158" i="102"/>
  <c r="Q158" i="102"/>
  <c r="F160" i="102"/>
  <c r="K160" i="102" s="1"/>
  <c r="Q160" i="102"/>
  <c r="S160" i="102"/>
  <c r="W160" i="102"/>
  <c r="O160" i="102"/>
  <c r="M160" i="102"/>
  <c r="U160" i="102"/>
  <c r="F162" i="102"/>
  <c r="K162" i="102" s="1"/>
  <c r="Q162" i="102"/>
  <c r="S162" i="102"/>
  <c r="W162" i="102"/>
  <c r="O162" i="102"/>
  <c r="M162" i="102"/>
  <c r="U162" i="102"/>
  <c r="F164" i="102"/>
  <c r="K164" i="102" s="1"/>
  <c r="Q164" i="102"/>
  <c r="S164" i="102"/>
  <c r="W164" i="102"/>
  <c r="O164" i="102"/>
  <c r="M164" i="102"/>
  <c r="U164" i="102"/>
  <c r="F166" i="102"/>
  <c r="K166" i="102" s="1"/>
  <c r="Q166" i="102"/>
  <c r="S166" i="102"/>
  <c r="W166" i="102"/>
  <c r="O166" i="102"/>
  <c r="M166" i="102"/>
  <c r="U166" i="102"/>
  <c r="F168" i="102"/>
  <c r="K168" i="102" s="1"/>
  <c r="Q168" i="102"/>
  <c r="S168" i="102"/>
  <c r="W168" i="102"/>
  <c r="O168" i="102"/>
  <c r="M168" i="102"/>
  <c r="U168" i="102"/>
  <c r="F170" i="102"/>
  <c r="K170" i="102" s="1"/>
  <c r="Q170" i="102"/>
  <c r="S170" i="102"/>
  <c r="W170" i="102"/>
  <c r="O170" i="102"/>
  <c r="M170" i="102"/>
  <c r="U170" i="102"/>
  <c r="F172" i="102"/>
  <c r="K172" i="102" s="1"/>
  <c r="Q172" i="102"/>
  <c r="S172" i="102"/>
  <c r="W172" i="102"/>
  <c r="O172" i="102"/>
  <c r="M172" i="102"/>
  <c r="U172" i="102"/>
  <c r="F174" i="102"/>
  <c r="K174" i="102" s="1"/>
  <c r="Q174" i="102"/>
  <c r="S174" i="102"/>
  <c r="W174" i="102"/>
  <c r="O174" i="102"/>
  <c r="M174" i="102"/>
  <c r="U174" i="102"/>
  <c r="F176" i="102"/>
  <c r="K176" i="102" s="1"/>
  <c r="Q176" i="102"/>
  <c r="S176" i="102"/>
  <c r="W176" i="102"/>
  <c r="O176" i="102"/>
  <c r="M176" i="102"/>
  <c r="U176" i="102"/>
  <c r="F178" i="102"/>
  <c r="K178" i="102" s="1"/>
  <c r="Q178" i="102"/>
  <c r="S178" i="102"/>
  <c r="W178" i="102"/>
  <c r="O178" i="102"/>
  <c r="M178" i="102"/>
  <c r="U178" i="102"/>
  <c r="F180" i="102"/>
  <c r="K180" i="102" s="1"/>
  <c r="Q180" i="102"/>
  <c r="S180" i="102"/>
  <c r="W180" i="102"/>
  <c r="O180" i="102"/>
  <c r="M180" i="102"/>
  <c r="U180" i="102"/>
  <c r="F182" i="102"/>
  <c r="K182" i="102" s="1"/>
  <c r="U182" i="102"/>
  <c r="O182" i="102"/>
  <c r="W182" i="102"/>
  <c r="S182" i="102"/>
  <c r="M182" i="102"/>
  <c r="Q182" i="102"/>
  <c r="F184" i="102"/>
  <c r="K184" i="102" s="1"/>
  <c r="U184" i="102"/>
  <c r="O184" i="102"/>
  <c r="W184" i="102"/>
  <c r="S184" i="102"/>
  <c r="M184" i="102"/>
  <c r="Q184" i="102"/>
  <c r="F186" i="102"/>
  <c r="K186" i="102" s="1"/>
  <c r="U186" i="102"/>
  <c r="O186" i="102"/>
  <c r="W186" i="102"/>
  <c r="S186" i="102"/>
  <c r="M186" i="102"/>
  <c r="Q186" i="102"/>
  <c r="F188" i="102"/>
  <c r="K188" i="102" s="1"/>
  <c r="U188" i="102"/>
  <c r="O188" i="102"/>
  <c r="W188" i="102"/>
  <c r="S188" i="102"/>
  <c r="M188" i="102"/>
  <c r="Q188" i="102"/>
  <c r="F190" i="102"/>
  <c r="K190" i="102" s="1"/>
  <c r="U190" i="102"/>
  <c r="O190" i="102"/>
  <c r="W190" i="102"/>
  <c r="Q190" i="102"/>
  <c r="S190" i="102"/>
  <c r="M190" i="102"/>
  <c r="F192" i="102"/>
  <c r="K192" i="102" s="1"/>
  <c r="U192" i="102"/>
  <c r="O192" i="102"/>
  <c r="W192" i="102"/>
  <c r="Q192" i="102"/>
  <c r="S192" i="102"/>
  <c r="M192" i="102"/>
  <c r="F194" i="102"/>
  <c r="K194" i="102" s="1"/>
  <c r="U194" i="102"/>
  <c r="O194" i="102"/>
  <c r="W194" i="102"/>
  <c r="Q194" i="102"/>
  <c r="S194" i="102"/>
  <c r="M194" i="102"/>
  <c r="F196" i="102"/>
  <c r="K196" i="102" s="1"/>
  <c r="U196" i="102"/>
  <c r="O196" i="102"/>
  <c r="Q196" i="102"/>
  <c r="S196" i="102"/>
  <c r="M196" i="102"/>
  <c r="W196" i="102"/>
  <c r="F198" i="102"/>
  <c r="K198" i="102" s="1"/>
  <c r="U198" i="102"/>
  <c r="O198" i="102"/>
  <c r="Q198" i="102"/>
  <c r="S198" i="102"/>
  <c r="M198" i="102"/>
  <c r="W198" i="102"/>
  <c r="F200" i="102"/>
  <c r="K200" i="102" s="1"/>
  <c r="U200" i="102"/>
  <c r="W200" i="102"/>
  <c r="Q200" i="102"/>
  <c r="S200" i="102"/>
  <c r="M200" i="102"/>
  <c r="O200" i="102"/>
  <c r="F202" i="102"/>
  <c r="K202" i="102" s="1"/>
  <c r="W202" i="102"/>
  <c r="O202" i="102"/>
  <c r="U202" i="102"/>
  <c r="S202" i="102"/>
  <c r="Q202" i="102"/>
  <c r="M202" i="102"/>
  <c r="F204" i="102"/>
  <c r="K204" i="102" s="1"/>
  <c r="W204" i="102"/>
  <c r="O204" i="102"/>
  <c r="U204" i="102"/>
  <c r="S204" i="102"/>
  <c r="Q204" i="102"/>
  <c r="M204" i="102"/>
  <c r="F206" i="102"/>
  <c r="K206" i="102" s="1"/>
  <c r="W206" i="102"/>
  <c r="O206" i="102"/>
  <c r="U206" i="102"/>
  <c r="S206" i="102"/>
  <c r="M206" i="102"/>
  <c r="Q206" i="102"/>
  <c r="F208" i="102"/>
  <c r="K208" i="102" s="1"/>
  <c r="W208" i="102"/>
  <c r="O208" i="102"/>
  <c r="U208" i="102"/>
  <c r="S208" i="102"/>
  <c r="M208" i="102"/>
  <c r="Q208" i="102"/>
  <c r="F210" i="102"/>
  <c r="K210" i="102" s="1"/>
  <c r="W210" i="102"/>
  <c r="O210" i="102"/>
  <c r="U210" i="102"/>
  <c r="S210" i="102"/>
  <c r="M210" i="102"/>
  <c r="Q210" i="102"/>
  <c r="F212" i="102"/>
  <c r="K212" i="102" s="1"/>
  <c r="W212" i="102"/>
  <c r="O212" i="102"/>
  <c r="U212" i="102"/>
  <c r="S212" i="102"/>
  <c r="M212" i="102"/>
  <c r="Q212" i="102"/>
  <c r="F214" i="102"/>
  <c r="K214" i="102" s="1"/>
  <c r="W214" i="102"/>
  <c r="O214" i="102"/>
  <c r="U214" i="102"/>
  <c r="S214" i="102"/>
  <c r="Q214" i="102"/>
  <c r="M214" i="102"/>
  <c r="F216" i="102"/>
  <c r="K216" i="102" s="1"/>
  <c r="W216" i="102"/>
  <c r="O216" i="102"/>
  <c r="U216" i="102"/>
  <c r="S216" i="102"/>
  <c r="Q216" i="102"/>
  <c r="M216" i="102"/>
  <c r="F218" i="102"/>
  <c r="K218" i="102" s="1"/>
  <c r="W218" i="102"/>
  <c r="O218" i="102"/>
  <c r="U218" i="102"/>
  <c r="S218" i="102"/>
  <c r="Q218" i="102"/>
  <c r="M218" i="102"/>
  <c r="F220" i="102"/>
  <c r="K220" i="102" s="1"/>
  <c r="W220" i="102"/>
  <c r="O220" i="102"/>
  <c r="U220" i="102"/>
  <c r="S220" i="102"/>
  <c r="Q220" i="102"/>
  <c r="M220" i="102"/>
  <c r="F222" i="102"/>
  <c r="K222" i="102" s="1"/>
  <c r="W222" i="102"/>
  <c r="O222" i="102"/>
  <c r="U222" i="102"/>
  <c r="S222" i="102"/>
  <c r="M222" i="102"/>
  <c r="Q222" i="102"/>
  <c r="F224" i="102"/>
  <c r="K224" i="102" s="1"/>
  <c r="W224" i="102"/>
  <c r="O224" i="102"/>
  <c r="U224" i="102"/>
  <c r="S224" i="102"/>
  <c r="Q224" i="102"/>
  <c r="M224" i="102"/>
  <c r="F226" i="102"/>
  <c r="K226" i="102" s="1"/>
  <c r="W226" i="102"/>
  <c r="O226" i="102"/>
  <c r="U226" i="102"/>
  <c r="S226" i="102"/>
  <c r="Q226" i="102"/>
  <c r="M226" i="102"/>
  <c r="F227" i="102"/>
  <c r="K227" i="102" s="1"/>
  <c r="S227" i="102"/>
  <c r="W227" i="102"/>
  <c r="O227" i="102"/>
  <c r="U227" i="102"/>
  <c r="M227" i="102"/>
  <c r="Q227" i="102"/>
  <c r="F229" i="102"/>
  <c r="K229" i="102" s="1"/>
  <c r="S229" i="102"/>
  <c r="W229" i="102"/>
  <c r="O229" i="102"/>
  <c r="U229" i="102"/>
  <c r="Q229" i="102"/>
  <c r="M229" i="102"/>
  <c r="F231" i="102"/>
  <c r="K231" i="102" s="1"/>
  <c r="S231" i="102"/>
  <c r="W231" i="102"/>
  <c r="O231" i="102"/>
  <c r="U231" i="102"/>
  <c r="Q231" i="102"/>
  <c r="M231" i="102"/>
  <c r="F233" i="102"/>
  <c r="K233" i="102" s="1"/>
  <c r="S233" i="102"/>
  <c r="W233" i="102"/>
  <c r="O233" i="102"/>
  <c r="U233" i="102"/>
  <c r="Q233" i="102"/>
  <c r="M233" i="102"/>
  <c r="F235" i="102"/>
  <c r="K235" i="102" s="1"/>
  <c r="S235" i="102"/>
  <c r="W235" i="102"/>
  <c r="O235" i="102"/>
  <c r="U235" i="102"/>
  <c r="M235" i="102"/>
  <c r="Q235" i="102"/>
  <c r="F237" i="102"/>
  <c r="K237" i="102" s="1"/>
  <c r="S237" i="102"/>
  <c r="W237" i="102"/>
  <c r="O237" i="102"/>
  <c r="U237" i="102"/>
  <c r="M237" i="102"/>
  <c r="Q237" i="102"/>
  <c r="F239" i="102"/>
  <c r="K239" i="102" s="1"/>
  <c r="S239" i="102"/>
  <c r="W239" i="102"/>
  <c r="O239" i="102"/>
  <c r="U239" i="102"/>
  <c r="M239" i="102"/>
  <c r="Q239" i="102"/>
  <c r="F241" i="102"/>
  <c r="K241" i="102" s="1"/>
  <c r="S241" i="102"/>
  <c r="W241" i="102"/>
  <c r="O241" i="102"/>
  <c r="U241" i="102"/>
  <c r="Q241" i="102"/>
  <c r="M241" i="102"/>
  <c r="F243" i="102"/>
  <c r="K243" i="102" s="1"/>
  <c r="S243" i="102"/>
  <c r="W243" i="102"/>
  <c r="O243" i="102"/>
  <c r="U243" i="102"/>
  <c r="Q243" i="102"/>
  <c r="M243" i="102"/>
  <c r="F245" i="102"/>
  <c r="K245" i="102" s="1"/>
  <c r="S245" i="102"/>
  <c r="W245" i="102"/>
  <c r="O245" i="102"/>
  <c r="U245" i="102"/>
  <c r="M245" i="102"/>
  <c r="Q245" i="102"/>
  <c r="F247" i="102"/>
  <c r="K247" i="102" s="1"/>
  <c r="S247" i="102"/>
  <c r="W247" i="102"/>
  <c r="O247" i="102"/>
  <c r="U247" i="102"/>
  <c r="Q247" i="102"/>
  <c r="M247" i="102"/>
  <c r="F249" i="102"/>
  <c r="K249" i="102" s="1"/>
  <c r="S249" i="102"/>
  <c r="W249" i="102"/>
  <c r="O249" i="102"/>
  <c r="U249" i="102"/>
  <c r="Q249" i="102"/>
  <c r="M249" i="102"/>
  <c r="F251" i="102"/>
  <c r="K251" i="102" s="1"/>
  <c r="S251" i="102"/>
  <c r="W251" i="102"/>
  <c r="O251" i="102"/>
  <c r="U251" i="102"/>
  <c r="Q251" i="102"/>
  <c r="M251" i="102"/>
  <c r="F253" i="102"/>
  <c r="K253" i="102" s="1"/>
  <c r="S253" i="102"/>
  <c r="W253" i="102"/>
  <c r="O253" i="102"/>
  <c r="U253" i="102"/>
  <c r="Q253" i="102"/>
  <c r="M253" i="102"/>
  <c r="F255" i="102"/>
  <c r="K255" i="102" s="1"/>
  <c r="Q255" i="102"/>
  <c r="O255" i="102"/>
  <c r="U255" i="102"/>
  <c r="S255" i="102"/>
  <c r="M255" i="102"/>
  <c r="W255" i="102"/>
  <c r="F257" i="102"/>
  <c r="K257" i="102" s="1"/>
  <c r="Q257" i="102"/>
  <c r="W257" i="102"/>
  <c r="U257" i="102"/>
  <c r="S257" i="102"/>
  <c r="M257" i="102"/>
  <c r="O257" i="102"/>
  <c r="F259" i="102"/>
  <c r="K259" i="102" s="1"/>
  <c r="Q259" i="102"/>
  <c r="O259" i="102"/>
  <c r="U259" i="102"/>
  <c r="S259" i="102"/>
  <c r="M259" i="102"/>
  <c r="W259" i="102"/>
  <c r="F261" i="102"/>
  <c r="K261" i="102" s="1"/>
  <c r="Q261" i="102"/>
  <c r="W261" i="102"/>
  <c r="U261" i="102"/>
  <c r="S261" i="102"/>
  <c r="M261" i="102"/>
  <c r="O261" i="102"/>
  <c r="F263" i="102"/>
  <c r="K263" i="102" s="1"/>
  <c r="U263" i="102"/>
  <c r="W263" i="102"/>
  <c r="S263" i="102"/>
  <c r="M263" i="102"/>
  <c r="O263" i="102"/>
  <c r="Q263" i="102"/>
  <c r="F265" i="102"/>
  <c r="K265" i="102" s="1"/>
  <c r="U265" i="102"/>
  <c r="Q265" i="102"/>
  <c r="S265" i="102"/>
  <c r="M265" i="102"/>
  <c r="O265" i="102"/>
  <c r="W265" i="102"/>
  <c r="F267" i="102"/>
  <c r="K267" i="102" s="1"/>
  <c r="U267" i="102"/>
  <c r="O267" i="102"/>
  <c r="Q267" i="102"/>
  <c r="S267" i="102"/>
  <c r="M267" i="102"/>
  <c r="W267" i="102"/>
  <c r="F269" i="102"/>
  <c r="K269" i="102" s="1"/>
  <c r="U269" i="102"/>
  <c r="W269" i="102"/>
  <c r="Q269" i="102"/>
  <c r="S269" i="102"/>
  <c r="M269" i="102"/>
  <c r="O269" i="102"/>
  <c r="F271" i="102"/>
  <c r="K271" i="102" s="1"/>
  <c r="U271" i="102"/>
  <c r="O271" i="102"/>
  <c r="Q271" i="102"/>
  <c r="S271" i="102"/>
  <c r="M271" i="102"/>
  <c r="W271" i="102"/>
  <c r="F273" i="102"/>
  <c r="K273" i="102" s="1"/>
  <c r="U273" i="102"/>
  <c r="S273" i="102"/>
  <c r="M273" i="102"/>
  <c r="O273" i="102"/>
  <c r="W273" i="102"/>
  <c r="Q273" i="102"/>
  <c r="F275" i="102"/>
  <c r="K275" i="102" s="1"/>
  <c r="U275" i="102"/>
  <c r="W275" i="102"/>
  <c r="S275" i="102"/>
  <c r="M275" i="102"/>
  <c r="O275" i="102"/>
  <c r="Q275" i="102"/>
  <c r="F277" i="102"/>
  <c r="K277" i="102" s="1"/>
  <c r="U277" i="102"/>
  <c r="O277" i="102"/>
  <c r="S277" i="102"/>
  <c r="M277" i="102"/>
  <c r="W277" i="102"/>
  <c r="Q277" i="102"/>
  <c r="F279" i="102"/>
  <c r="K279" i="102" s="1"/>
  <c r="U279" i="102"/>
  <c r="S279" i="102"/>
  <c r="M279" i="102"/>
  <c r="O279" i="102"/>
  <c r="W279" i="102"/>
  <c r="Q279" i="102"/>
  <c r="A279" i="101"/>
  <c r="A277" i="101"/>
  <c r="U277" i="101" s="1"/>
  <c r="A275" i="101"/>
  <c r="A273" i="101"/>
  <c r="A271" i="101"/>
  <c r="A269" i="101"/>
  <c r="F269" i="101" s="1"/>
  <c r="K269" i="101" s="1"/>
  <c r="A267" i="101"/>
  <c r="A265" i="101"/>
  <c r="M265" i="101" s="1"/>
  <c r="A263" i="101"/>
  <c r="A261" i="101"/>
  <c r="F261" i="101" s="1"/>
  <c r="K261" i="101" s="1"/>
  <c r="A259" i="101"/>
  <c r="A257" i="101"/>
  <c r="M257" i="101" s="1"/>
  <c r="A255" i="101"/>
  <c r="A253" i="101"/>
  <c r="W253" i="101" s="1"/>
  <c r="A251" i="101"/>
  <c r="A249" i="101"/>
  <c r="A247" i="101"/>
  <c r="A245" i="101"/>
  <c r="A243" i="101"/>
  <c r="A241" i="101"/>
  <c r="A239" i="101"/>
  <c r="A237" i="101"/>
  <c r="W237" i="101" s="1"/>
  <c r="A235" i="101"/>
  <c r="A233" i="101"/>
  <c r="A231" i="101"/>
  <c r="A229" i="101"/>
  <c r="W229" i="101" s="1"/>
  <c r="A227" i="101"/>
  <c r="A225" i="101"/>
  <c r="A223" i="101"/>
  <c r="A221" i="101"/>
  <c r="O221" i="101" s="1"/>
  <c r="A219" i="101"/>
  <c r="A217" i="101"/>
  <c r="A215" i="101"/>
  <c r="A213" i="101"/>
  <c r="O213" i="101" s="1"/>
  <c r="A211" i="101"/>
  <c r="A209" i="101"/>
  <c r="A207" i="101"/>
  <c r="A205" i="101"/>
  <c r="A203" i="101"/>
  <c r="A201" i="101"/>
  <c r="A199" i="101"/>
  <c r="A197" i="101"/>
  <c r="O197" i="101" s="1"/>
  <c r="A195" i="101"/>
  <c r="A193" i="101"/>
  <c r="A191" i="101"/>
  <c r="A189" i="101"/>
  <c r="Q189" i="101" s="1"/>
  <c r="A187" i="101"/>
  <c r="A185" i="101"/>
  <c r="Q185" i="101" s="1"/>
  <c r="A183" i="101"/>
  <c r="A181" i="101"/>
  <c r="Q181" i="101" s="1"/>
  <c r="A179" i="101"/>
  <c r="A177" i="101"/>
  <c r="Q177" i="101" s="1"/>
  <c r="A175" i="101"/>
  <c r="A173" i="101"/>
  <c r="M173" i="101" s="1"/>
  <c r="A171" i="101"/>
  <c r="A169" i="101"/>
  <c r="A167" i="101"/>
  <c r="A165" i="101"/>
  <c r="S165" i="101" s="1"/>
  <c r="A163" i="101"/>
  <c r="A161" i="101"/>
  <c r="A159" i="101"/>
  <c r="A157" i="101"/>
  <c r="S157" i="101" s="1"/>
  <c r="A155" i="101"/>
  <c r="A153" i="101"/>
  <c r="A151" i="101"/>
  <c r="A149" i="101"/>
  <c r="A147" i="101"/>
  <c r="A145" i="101"/>
  <c r="A143" i="101"/>
  <c r="A141" i="101"/>
  <c r="S141" i="101" s="1"/>
  <c r="A139" i="101"/>
  <c r="A137" i="101"/>
  <c r="A135" i="101"/>
  <c r="A133" i="101"/>
  <c r="S133" i="101" s="1"/>
  <c r="A131" i="101"/>
  <c r="A129" i="101"/>
  <c r="A127" i="101"/>
  <c r="A125" i="101"/>
  <c r="S125" i="101" s="1"/>
  <c r="A123" i="101"/>
  <c r="A121" i="101"/>
  <c r="A119" i="101"/>
  <c r="A117" i="101"/>
  <c r="A115" i="101"/>
  <c r="A113" i="101"/>
  <c r="A111" i="101"/>
  <c r="A109" i="101"/>
  <c r="A107" i="101"/>
  <c r="A105" i="101"/>
  <c r="W105" i="101" s="1"/>
  <c r="A103" i="101"/>
  <c r="A101" i="101"/>
  <c r="A99" i="101"/>
  <c r="A97" i="101"/>
  <c r="A95" i="101"/>
  <c r="A93" i="101"/>
  <c r="A91" i="101"/>
  <c r="A89" i="101"/>
  <c r="A87" i="101"/>
  <c r="A85" i="101"/>
  <c r="A83" i="101"/>
  <c r="A81" i="101"/>
  <c r="A79" i="101"/>
  <c r="A77" i="101"/>
  <c r="A75" i="101"/>
  <c r="A73" i="101"/>
  <c r="A71" i="101"/>
  <c r="A69" i="101"/>
  <c r="A67" i="101"/>
  <c r="A65" i="101"/>
  <c r="A63" i="101"/>
  <c r="A61" i="101"/>
  <c r="A59" i="101"/>
  <c r="A57" i="101"/>
  <c r="A55" i="101"/>
  <c r="U55" i="101" s="1"/>
  <c r="A53" i="101"/>
  <c r="A51" i="101"/>
  <c r="U51" i="101" s="1"/>
  <c r="A49" i="101"/>
  <c r="M49" i="101" s="1"/>
  <c r="A47" i="101"/>
  <c r="U47" i="101" s="1"/>
  <c r="A45" i="101"/>
  <c r="M45" i="101" s="1"/>
  <c r="A43" i="101"/>
  <c r="A41" i="101"/>
  <c r="A38" i="101"/>
  <c r="A36" i="101"/>
  <c r="A34" i="101"/>
  <c r="A32" i="101"/>
  <c r="A30" i="101"/>
  <c r="A28" i="101"/>
  <c r="A26" i="101"/>
  <c r="A24" i="101"/>
  <c r="A22" i="101"/>
  <c r="A20" i="101"/>
  <c r="F20" i="101" s="1"/>
  <c r="K20" i="101" s="1"/>
  <c r="O20" i="101" s="1"/>
  <c r="A18" i="101"/>
  <c r="A16" i="101"/>
  <c r="F16" i="101" s="1"/>
  <c r="K16" i="101" s="1"/>
  <c r="A14" i="101"/>
  <c r="A12" i="101"/>
  <c r="F9" i="101"/>
  <c r="K9" i="101" s="1"/>
  <c r="S9" i="101" s="1"/>
  <c r="O9" i="101"/>
  <c r="W9" i="101"/>
  <c r="W11" i="101"/>
  <c r="F15" i="101"/>
  <c r="K15" i="101" s="1"/>
  <c r="F19" i="101"/>
  <c r="K19" i="101" s="1"/>
  <c r="W23" i="101"/>
  <c r="F30" i="101"/>
  <c r="K30" i="101" s="1"/>
  <c r="S30" i="101" s="1"/>
  <c r="F31" i="101"/>
  <c r="K31" i="101" s="1"/>
  <c r="W34" i="101"/>
  <c r="F35" i="101"/>
  <c r="K35" i="101" s="1"/>
  <c r="W38" i="101"/>
  <c r="F39" i="101"/>
  <c r="K39" i="101" s="1"/>
  <c r="F43" i="101"/>
  <c r="K43" i="101" s="1"/>
  <c r="W44" i="101"/>
  <c r="W52" i="101"/>
  <c r="W56" i="101"/>
  <c r="W60" i="101"/>
  <c r="W64" i="101"/>
  <c r="W68" i="101"/>
  <c r="W72" i="101"/>
  <c r="W76" i="101"/>
  <c r="W80" i="101"/>
  <c r="W84" i="101"/>
  <c r="W88" i="101"/>
  <c r="W92" i="101"/>
  <c r="W96" i="101"/>
  <c r="F99" i="101"/>
  <c r="K99" i="101" s="1"/>
  <c r="W100" i="101"/>
  <c r="S103" i="101"/>
  <c r="W104" i="101"/>
  <c r="F107" i="101"/>
  <c r="K107" i="101" s="1"/>
  <c r="W108" i="101"/>
  <c r="M9" i="101"/>
  <c r="Q9" i="101"/>
  <c r="M11" i="101"/>
  <c r="M15" i="101"/>
  <c r="M19" i="101"/>
  <c r="M34" i="101"/>
  <c r="M67" i="101"/>
  <c r="M83" i="101"/>
  <c r="Q95" i="101"/>
  <c r="O111" i="101"/>
  <c r="S112" i="101"/>
  <c r="S115" i="101"/>
  <c r="S116" i="101"/>
  <c r="O119" i="101"/>
  <c r="S120" i="101"/>
  <c r="S123" i="101"/>
  <c r="S124" i="101"/>
  <c r="O127" i="101"/>
  <c r="S128" i="101"/>
  <c r="S131" i="101"/>
  <c r="S132" i="101"/>
  <c r="O135" i="101"/>
  <c r="S136" i="101"/>
  <c r="S139" i="101"/>
  <c r="S140" i="101"/>
  <c r="O143" i="101"/>
  <c r="S144" i="101"/>
  <c r="S147" i="101"/>
  <c r="S148" i="101"/>
  <c r="O151" i="101"/>
  <c r="S152" i="101"/>
  <c r="S155" i="101"/>
  <c r="S156" i="101"/>
  <c r="O159" i="101"/>
  <c r="S160" i="101"/>
  <c r="S163" i="101"/>
  <c r="S164" i="101"/>
  <c r="O167" i="101"/>
  <c r="S168" i="101"/>
  <c r="O171" i="101"/>
  <c r="S172" i="101"/>
  <c r="Q173" i="101"/>
  <c r="Q119" i="101"/>
  <c r="M133" i="101"/>
  <c r="M147" i="101"/>
  <c r="M154" i="101"/>
  <c r="Q159" i="101"/>
  <c r="F175" i="101"/>
  <c r="K175" i="101" s="1"/>
  <c r="S176" i="101"/>
  <c r="S179" i="101"/>
  <c r="S180" i="101"/>
  <c r="F183" i="101"/>
  <c r="K183" i="101" s="1"/>
  <c r="S184" i="101"/>
  <c r="S187" i="101"/>
  <c r="S188" i="101"/>
  <c r="F191" i="101"/>
  <c r="K191" i="101" s="1"/>
  <c r="S192" i="101"/>
  <c r="F194" i="101"/>
  <c r="K194" i="101" s="1"/>
  <c r="O195" i="101"/>
  <c r="O196" i="101"/>
  <c r="W196" i="101"/>
  <c r="O199" i="101"/>
  <c r="O200" i="101"/>
  <c r="W200" i="101"/>
  <c r="O203" i="101"/>
  <c r="O204" i="101"/>
  <c r="W204" i="101"/>
  <c r="O205" i="101"/>
  <c r="S207" i="101"/>
  <c r="O208" i="101"/>
  <c r="W208" i="101"/>
  <c r="S211" i="101"/>
  <c r="O212" i="101"/>
  <c r="W212" i="101"/>
  <c r="S214" i="101"/>
  <c r="O215" i="101"/>
  <c r="O216" i="101"/>
  <c r="W216" i="101"/>
  <c r="O219" i="101"/>
  <c r="O220" i="101"/>
  <c r="W220" i="101"/>
  <c r="O223" i="101"/>
  <c r="O224" i="101"/>
  <c r="W224" i="101"/>
  <c r="Q175" i="101"/>
  <c r="Q176" i="101"/>
  <c r="M179" i="101"/>
  <c r="Q180" i="101"/>
  <c r="Q183" i="101"/>
  <c r="Q184" i="101"/>
  <c r="M187" i="101"/>
  <c r="Q188" i="101"/>
  <c r="Q191" i="101"/>
  <c r="Q192" i="101"/>
  <c r="M195" i="101"/>
  <c r="Q196" i="101"/>
  <c r="Q199" i="101"/>
  <c r="Q200" i="101"/>
  <c r="M203" i="101"/>
  <c r="Q204" i="101"/>
  <c r="Q207" i="101"/>
  <c r="Q208" i="101"/>
  <c r="M211" i="101"/>
  <c r="Q212" i="101"/>
  <c r="Q215" i="101"/>
  <c r="Q216" i="101"/>
  <c r="M219" i="101"/>
  <c r="Q220" i="101"/>
  <c r="Q223" i="101"/>
  <c r="Q224" i="101"/>
  <c r="F227" i="101"/>
  <c r="K227" i="101" s="1"/>
  <c r="O228" i="101"/>
  <c r="W228" i="101"/>
  <c r="F231" i="101"/>
  <c r="K231" i="101" s="1"/>
  <c r="O232" i="101"/>
  <c r="W232" i="101"/>
  <c r="O234" i="101"/>
  <c r="W235" i="101"/>
  <c r="O236" i="101"/>
  <c r="W236" i="101"/>
  <c r="W239" i="101"/>
  <c r="O240" i="101"/>
  <c r="W240" i="101"/>
  <c r="W243" i="101"/>
  <c r="O244" i="101"/>
  <c r="W244" i="101"/>
  <c r="W245" i="101"/>
  <c r="F247" i="101"/>
  <c r="K247" i="101" s="1"/>
  <c r="O248" i="101"/>
  <c r="W248" i="101"/>
  <c r="F251" i="101"/>
  <c r="K251" i="101" s="1"/>
  <c r="O252" i="101"/>
  <c r="W252" i="101"/>
  <c r="W255" i="101"/>
  <c r="U256" i="101"/>
  <c r="M256" i="101"/>
  <c r="S256" i="101"/>
  <c r="F256" i="101"/>
  <c r="K256" i="101" s="1"/>
  <c r="Q225" i="101"/>
  <c r="Q228" i="101"/>
  <c r="Q230" i="101"/>
  <c r="Q231" i="101"/>
  <c r="Q232" i="101"/>
  <c r="Q233" i="101"/>
  <c r="Q236" i="101"/>
  <c r="Q238" i="101"/>
  <c r="Q239" i="101"/>
  <c r="Q240" i="101"/>
  <c r="Q241" i="101"/>
  <c r="Q244" i="101"/>
  <c r="Q246" i="101"/>
  <c r="Q247" i="101"/>
  <c r="Q248" i="101"/>
  <c r="Q249" i="101"/>
  <c r="Q252" i="101"/>
  <c r="Q254" i="101"/>
  <c r="U255" i="101"/>
  <c r="W259" i="101"/>
  <c r="F260" i="101"/>
  <c r="K260" i="101" s="1"/>
  <c r="S260" i="101"/>
  <c r="W263" i="101"/>
  <c r="F264" i="101"/>
  <c r="K264" i="101" s="1"/>
  <c r="S264" i="101"/>
  <c r="S267" i="101"/>
  <c r="F268" i="101"/>
  <c r="K268" i="101" s="1"/>
  <c r="S268" i="101"/>
  <c r="S271" i="101"/>
  <c r="F272" i="101"/>
  <c r="K272" i="101" s="1"/>
  <c r="S272" i="101"/>
  <c r="F274" i="101"/>
  <c r="K274" i="101" s="1"/>
  <c r="O275" i="101"/>
  <c r="F276" i="101"/>
  <c r="K276" i="101" s="1"/>
  <c r="S276" i="101"/>
  <c r="F279" i="101"/>
  <c r="K279" i="101" s="1"/>
  <c r="M259" i="101"/>
  <c r="M260" i="101"/>
  <c r="Q263" i="101"/>
  <c r="M264" i="101"/>
  <c r="M267" i="101"/>
  <c r="M268" i="101"/>
  <c r="Q271" i="101"/>
  <c r="M272" i="101"/>
  <c r="M275" i="101"/>
  <c r="M276" i="101"/>
  <c r="Q279" i="101"/>
  <c r="Y8" i="100"/>
  <c r="AI8" i="100"/>
  <c r="AK8" i="100"/>
  <c r="AM8" i="100"/>
  <c r="AO8" i="100"/>
  <c r="AQ8" i="100"/>
  <c r="AS8" i="100"/>
  <c r="AU8" i="100"/>
  <c r="AW8" i="100"/>
  <c r="AY8" i="100"/>
  <c r="AI10" i="100"/>
  <c r="AK10" i="100"/>
  <c r="AM10" i="100"/>
  <c r="AO10" i="100"/>
  <c r="AQ10" i="100"/>
  <c r="AS10" i="100"/>
  <c r="AU10" i="100"/>
  <c r="AW10" i="100"/>
  <c r="AY10" i="100"/>
  <c r="AI11" i="100"/>
  <c r="AK11" i="100"/>
  <c r="AM11" i="100"/>
  <c r="AO11" i="100"/>
  <c r="AQ11" i="100"/>
  <c r="AS11" i="100"/>
  <c r="AU11" i="100"/>
  <c r="AW11" i="100"/>
  <c r="AY11" i="100"/>
  <c r="AI12" i="100"/>
  <c r="AK12" i="100"/>
  <c r="AM12" i="100"/>
  <c r="AO12" i="100"/>
  <c r="AQ12" i="100"/>
  <c r="AS12" i="100"/>
  <c r="AU12" i="100"/>
  <c r="AW12" i="100"/>
  <c r="AY12" i="100"/>
  <c r="AI13" i="100"/>
  <c r="AK13" i="100"/>
  <c r="AM13" i="100"/>
  <c r="AO13" i="100"/>
  <c r="AQ13" i="100"/>
  <c r="AS13" i="100"/>
  <c r="AU13" i="100"/>
  <c r="AW13" i="100"/>
  <c r="AY13" i="100"/>
  <c r="AI14" i="100"/>
  <c r="AK14" i="100"/>
  <c r="AM14" i="100"/>
  <c r="AO14" i="100"/>
  <c r="AQ14" i="100"/>
  <c r="AS14" i="100"/>
  <c r="AU14" i="100"/>
  <c r="AW14" i="100"/>
  <c r="AY14" i="100"/>
  <c r="AI15" i="100"/>
  <c r="AK15" i="100"/>
  <c r="AM15" i="100"/>
  <c r="AO15" i="100"/>
  <c r="AQ15" i="100"/>
  <c r="AS15" i="100"/>
  <c r="AU15" i="100"/>
  <c r="AW15" i="100"/>
  <c r="AY15" i="100"/>
  <c r="AI16" i="100"/>
  <c r="AK16" i="100"/>
  <c r="AM16" i="100"/>
  <c r="AO16" i="100"/>
  <c r="AQ16" i="100"/>
  <c r="AS16" i="100"/>
  <c r="AU16" i="100"/>
  <c r="AW16" i="100"/>
  <c r="AY16" i="100"/>
  <c r="AI17" i="100"/>
  <c r="AK17" i="100"/>
  <c r="AM17" i="100"/>
  <c r="AO17" i="100"/>
  <c r="AQ17" i="100"/>
  <c r="AS17" i="100"/>
  <c r="AU17" i="100"/>
  <c r="AW17" i="100"/>
  <c r="AY17" i="100"/>
  <c r="AI18" i="100"/>
  <c r="AK18" i="100"/>
  <c r="AM18" i="100"/>
  <c r="AO18" i="100"/>
  <c r="AQ18" i="100"/>
  <c r="AS18" i="100"/>
  <c r="AU18" i="100"/>
  <c r="AW18" i="100"/>
  <c r="AY18" i="100"/>
  <c r="AI19" i="100"/>
  <c r="AK19" i="100"/>
  <c r="AM19" i="100"/>
  <c r="AO19" i="100"/>
  <c r="AQ19" i="100"/>
  <c r="AS19" i="100"/>
  <c r="AU19" i="100"/>
  <c r="AW19" i="100"/>
  <c r="AY19" i="100"/>
  <c r="AI20" i="100"/>
  <c r="AK20" i="100"/>
  <c r="AM20" i="100"/>
  <c r="AO20" i="100"/>
  <c r="AQ20" i="100"/>
  <c r="AS20" i="100"/>
  <c r="AU20" i="100"/>
  <c r="AW20" i="100"/>
  <c r="AY20" i="100"/>
  <c r="AI21" i="100"/>
  <c r="AK21" i="100"/>
  <c r="AM21" i="100"/>
  <c r="AO21" i="100"/>
  <c r="AQ21" i="100"/>
  <c r="AS21" i="100"/>
  <c r="AU21" i="100"/>
  <c r="AW21" i="100"/>
  <c r="AY21" i="100"/>
  <c r="AI22" i="100"/>
  <c r="AK22" i="100"/>
  <c r="AM22" i="100"/>
  <c r="AO22" i="100"/>
  <c r="AQ22" i="100"/>
  <c r="AS22" i="100"/>
  <c r="AU22" i="100"/>
  <c r="AW22" i="100"/>
  <c r="AY22" i="100"/>
  <c r="AI23" i="100"/>
  <c r="AK23" i="100"/>
  <c r="AM23" i="100"/>
  <c r="AO23" i="100"/>
  <c r="AQ23" i="100"/>
  <c r="AS23" i="100"/>
  <c r="AU23" i="100"/>
  <c r="AW23" i="100"/>
  <c r="AY23" i="100"/>
  <c r="AI24" i="100"/>
  <c r="AK24" i="100"/>
  <c r="AM24" i="100"/>
  <c r="AO24" i="100"/>
  <c r="AQ24" i="100"/>
  <c r="AS24" i="100"/>
  <c r="AU24" i="100"/>
  <c r="AW24" i="100"/>
  <c r="AY24" i="100"/>
  <c r="AI25" i="100"/>
  <c r="AK25" i="100"/>
  <c r="AM25" i="100"/>
  <c r="AO25" i="100"/>
  <c r="AQ25" i="100"/>
  <c r="AS25" i="100"/>
  <c r="AU25" i="100"/>
  <c r="AW25" i="100"/>
  <c r="AY25" i="100"/>
  <c r="AI26" i="100"/>
  <c r="AK26" i="100"/>
  <c r="AM26" i="100"/>
  <c r="AO26" i="100"/>
  <c r="AS26" i="100"/>
  <c r="AZ27" i="100"/>
  <c r="AZ28" i="100"/>
  <c r="AZ29" i="100"/>
  <c r="AZ30" i="100"/>
  <c r="AZ31" i="100"/>
  <c r="AZ32" i="100"/>
  <c r="AZ26" i="100"/>
  <c r="AX26" i="100"/>
  <c r="AV26" i="100"/>
  <c r="AT26" i="100"/>
  <c r="AP26" i="100"/>
  <c r="AJ8" i="100"/>
  <c r="AL8" i="100"/>
  <c r="AN8" i="100"/>
  <c r="AP8" i="100"/>
  <c r="AR8" i="100"/>
  <c r="AT8" i="100"/>
  <c r="AV8" i="100"/>
  <c r="AX8" i="100"/>
  <c r="AJ10" i="100"/>
  <c r="AL10" i="100"/>
  <c r="AN10" i="100"/>
  <c r="AP10" i="100"/>
  <c r="AR10" i="100"/>
  <c r="AT10" i="100"/>
  <c r="AV10" i="100"/>
  <c r="AX10" i="100"/>
  <c r="AJ11" i="100"/>
  <c r="AL11" i="100"/>
  <c r="AN11" i="100"/>
  <c r="AP11" i="100"/>
  <c r="AR11" i="100"/>
  <c r="AT11" i="100"/>
  <c r="AV11" i="100"/>
  <c r="AX11" i="100"/>
  <c r="AJ12" i="100"/>
  <c r="AL12" i="100"/>
  <c r="AN12" i="100"/>
  <c r="AP12" i="100"/>
  <c r="AR12" i="100"/>
  <c r="AT12" i="100"/>
  <c r="AV12" i="100"/>
  <c r="AX12" i="100"/>
  <c r="AJ13" i="100"/>
  <c r="AL13" i="100"/>
  <c r="AN13" i="100"/>
  <c r="AP13" i="100"/>
  <c r="AR13" i="100"/>
  <c r="AT13" i="100"/>
  <c r="AV13" i="100"/>
  <c r="AX13" i="100"/>
  <c r="AJ14" i="100"/>
  <c r="AL14" i="100"/>
  <c r="AN14" i="100"/>
  <c r="AP14" i="100"/>
  <c r="AR14" i="100"/>
  <c r="AT14" i="100"/>
  <c r="AV14" i="100"/>
  <c r="AX14" i="100"/>
  <c r="AJ15" i="100"/>
  <c r="AL15" i="100"/>
  <c r="AN15" i="100"/>
  <c r="AP15" i="100"/>
  <c r="AR15" i="100"/>
  <c r="AT15" i="100"/>
  <c r="AV15" i="100"/>
  <c r="AX15" i="100"/>
  <c r="AJ16" i="100"/>
  <c r="AL16" i="100"/>
  <c r="AN16" i="100"/>
  <c r="AP16" i="100"/>
  <c r="AR16" i="100"/>
  <c r="AT16" i="100"/>
  <c r="AV16" i="100"/>
  <c r="AX16" i="100"/>
  <c r="AJ17" i="100"/>
  <c r="AL17" i="100"/>
  <c r="AN17" i="100"/>
  <c r="AP17" i="100"/>
  <c r="AR17" i="100"/>
  <c r="AT17" i="100"/>
  <c r="AV17" i="100"/>
  <c r="AX17" i="100"/>
  <c r="AJ18" i="100"/>
  <c r="AL18" i="100"/>
  <c r="AN18" i="100"/>
  <c r="AP18" i="100"/>
  <c r="AR18" i="100"/>
  <c r="AT18" i="100"/>
  <c r="AV18" i="100"/>
  <c r="AX18" i="100"/>
  <c r="AJ19" i="100"/>
  <c r="AL19" i="100"/>
  <c r="AN19" i="100"/>
  <c r="AP19" i="100"/>
  <c r="AR19" i="100"/>
  <c r="AT19" i="100"/>
  <c r="AV19" i="100"/>
  <c r="AX19" i="100"/>
  <c r="AJ20" i="100"/>
  <c r="AL20" i="100"/>
  <c r="AN20" i="100"/>
  <c r="AP20" i="100"/>
  <c r="AR20" i="100"/>
  <c r="AT20" i="100"/>
  <c r="AV20" i="100"/>
  <c r="AX20" i="100"/>
  <c r="AJ21" i="100"/>
  <c r="AL21" i="100"/>
  <c r="AN21" i="100"/>
  <c r="AP21" i="100"/>
  <c r="AR21" i="100"/>
  <c r="AT21" i="100"/>
  <c r="AV21" i="100"/>
  <c r="AX21" i="100"/>
  <c r="AJ22" i="100"/>
  <c r="AL22" i="100"/>
  <c r="AN22" i="100"/>
  <c r="AP22" i="100"/>
  <c r="AR22" i="100"/>
  <c r="AT22" i="100"/>
  <c r="AV22" i="100"/>
  <c r="AX22" i="100"/>
  <c r="AJ23" i="100"/>
  <c r="AL23" i="100"/>
  <c r="AN23" i="100"/>
  <c r="AP23" i="100"/>
  <c r="AR23" i="100"/>
  <c r="AT23" i="100"/>
  <c r="AV23" i="100"/>
  <c r="AX23" i="100"/>
  <c r="AJ24" i="100"/>
  <c r="AL24" i="100"/>
  <c r="AN24" i="100"/>
  <c r="AP24" i="100"/>
  <c r="AR24" i="100"/>
  <c r="AT24" i="100"/>
  <c r="AV24" i="100"/>
  <c r="AX24" i="100"/>
  <c r="AJ25" i="100"/>
  <c r="AL25" i="100"/>
  <c r="AN25" i="100"/>
  <c r="AP25" i="100"/>
  <c r="AR25" i="100"/>
  <c r="AT25" i="100"/>
  <c r="AV25" i="100"/>
  <c r="AX25" i="100"/>
  <c r="AJ26" i="100"/>
  <c r="AL26" i="100"/>
  <c r="AN26" i="100"/>
  <c r="AQ26" i="100"/>
  <c r="AU26" i="100"/>
  <c r="AY26" i="100"/>
  <c r="Y27" i="100"/>
  <c r="AI27" i="100" s="1"/>
  <c r="Y28" i="100"/>
  <c r="AI28" i="100" s="1"/>
  <c r="Y29" i="100"/>
  <c r="AI29" i="100" s="1"/>
  <c r="Y30" i="100"/>
  <c r="AI30" i="100" s="1"/>
  <c r="Y31" i="100"/>
  <c r="AI31" i="100" s="1"/>
  <c r="Y32" i="100"/>
  <c r="AI32" i="100" s="1"/>
  <c r="Y33" i="100"/>
  <c r="Y34" i="100"/>
  <c r="Y35" i="100"/>
  <c r="Y36" i="100"/>
  <c r="Y37" i="100"/>
  <c r="Y38" i="100"/>
  <c r="Y40" i="100"/>
  <c r="Y41" i="100"/>
  <c r="Y42" i="100"/>
  <c r="Y43" i="100"/>
  <c r="AI43" i="100" s="1"/>
  <c r="AZ129" i="100"/>
  <c r="AX129" i="100"/>
  <c r="AV129" i="100"/>
  <c r="AJ27" i="100"/>
  <c r="AL27" i="100"/>
  <c r="AN27" i="100"/>
  <c r="AP27" i="100"/>
  <c r="AT27" i="100"/>
  <c r="AV27" i="100"/>
  <c r="AX27" i="100"/>
  <c r="AJ28" i="100"/>
  <c r="AL28" i="100"/>
  <c r="AN28" i="100"/>
  <c r="AP28" i="100"/>
  <c r="AT28" i="100"/>
  <c r="AV28" i="100"/>
  <c r="AX28" i="100"/>
  <c r="AJ29" i="100"/>
  <c r="AL29" i="100"/>
  <c r="AN29" i="100"/>
  <c r="AP29" i="100"/>
  <c r="AT29" i="100"/>
  <c r="AV29" i="100"/>
  <c r="AX29" i="100"/>
  <c r="AJ30" i="100"/>
  <c r="AL30" i="100"/>
  <c r="AN30" i="100"/>
  <c r="AP30" i="100"/>
  <c r="AT30" i="100"/>
  <c r="AV30" i="100"/>
  <c r="AX30" i="100"/>
  <c r="AJ31" i="100"/>
  <c r="AL31" i="100"/>
  <c r="AN31" i="100"/>
  <c r="AP31" i="100"/>
  <c r="AT31" i="100"/>
  <c r="AV31" i="100"/>
  <c r="AX31" i="100"/>
  <c r="AJ32" i="100"/>
  <c r="AL32" i="100"/>
  <c r="AN32" i="100"/>
  <c r="AP32" i="100"/>
  <c r="AT32" i="100"/>
  <c r="AV32" i="100"/>
  <c r="AX32" i="100"/>
  <c r="AJ33" i="100"/>
  <c r="AL33" i="100"/>
  <c r="AN33" i="100"/>
  <c r="AP33" i="100"/>
  <c r="AR33" i="100"/>
  <c r="AT33" i="100"/>
  <c r="AV33" i="100"/>
  <c r="AX33" i="100"/>
  <c r="AJ34" i="100"/>
  <c r="AL34" i="100"/>
  <c r="AN34" i="100"/>
  <c r="AP34" i="100"/>
  <c r="AR34" i="100"/>
  <c r="AT34" i="100"/>
  <c r="AV34" i="100"/>
  <c r="AX34" i="100"/>
  <c r="AJ35" i="100"/>
  <c r="AL35" i="100"/>
  <c r="AN35" i="100"/>
  <c r="AP35" i="100"/>
  <c r="AR35" i="100"/>
  <c r="AT35" i="100"/>
  <c r="AV35" i="100"/>
  <c r="AX35" i="100"/>
  <c r="AJ36" i="100"/>
  <c r="AL36" i="100"/>
  <c r="AN36" i="100"/>
  <c r="AP36" i="100"/>
  <c r="AR36" i="100"/>
  <c r="AT36" i="100"/>
  <c r="AV36" i="100"/>
  <c r="AX36" i="100"/>
  <c r="AJ37" i="100"/>
  <c r="AL37" i="100"/>
  <c r="AN37" i="100"/>
  <c r="AP37" i="100"/>
  <c r="AR37" i="100"/>
  <c r="AT37" i="100"/>
  <c r="AV37" i="100"/>
  <c r="AX37" i="100"/>
  <c r="AJ38" i="100"/>
  <c r="AL38" i="100"/>
  <c r="AN38" i="100"/>
  <c r="AP38" i="100"/>
  <c r="AR38" i="100"/>
  <c r="AT38" i="100"/>
  <c r="AV38" i="100"/>
  <c r="AX38" i="100"/>
  <c r="AJ40" i="100"/>
  <c r="AL40" i="100"/>
  <c r="AN40" i="100"/>
  <c r="AP40" i="100"/>
  <c r="AR40" i="100"/>
  <c r="AT40" i="100"/>
  <c r="AV40" i="100"/>
  <c r="AX40" i="100"/>
  <c r="AJ41" i="100"/>
  <c r="AL41" i="100"/>
  <c r="AN41" i="100"/>
  <c r="AP41" i="100"/>
  <c r="AR41" i="100"/>
  <c r="AT41" i="100"/>
  <c r="AV41" i="100"/>
  <c r="AX41" i="100"/>
  <c r="AJ42" i="100"/>
  <c r="AL42" i="100"/>
  <c r="AN42" i="100"/>
  <c r="AP42" i="100"/>
  <c r="AR42" i="100"/>
  <c r="AT42" i="100"/>
  <c r="AV42" i="100"/>
  <c r="AX42" i="100"/>
  <c r="AJ43" i="100"/>
  <c r="AL43" i="100"/>
  <c r="AN43" i="100"/>
  <c r="AP43" i="100"/>
  <c r="AT43" i="100"/>
  <c r="AV43" i="100"/>
  <c r="AX43" i="100"/>
  <c r="E44" i="100"/>
  <c r="AJ44" i="100"/>
  <c r="AL44" i="100"/>
  <c r="AN44" i="100"/>
  <c r="AP44" i="100"/>
  <c r="AR44" i="100"/>
  <c r="AT44" i="100"/>
  <c r="AV44" i="100"/>
  <c r="AX44" i="100"/>
  <c r="E45" i="100"/>
  <c r="AJ45" i="100"/>
  <c r="AL45" i="100"/>
  <c r="AN45" i="100"/>
  <c r="AP45" i="100"/>
  <c r="AR45" i="100"/>
  <c r="AT45" i="100"/>
  <c r="AV45" i="100"/>
  <c r="AX45" i="100"/>
  <c r="E46" i="100"/>
  <c r="AJ46" i="100"/>
  <c r="AL46" i="100"/>
  <c r="AN46" i="100"/>
  <c r="AP46" i="100"/>
  <c r="AR46" i="100"/>
  <c r="AT46" i="100"/>
  <c r="AV46" i="100"/>
  <c r="AX46" i="100"/>
  <c r="E47" i="100"/>
  <c r="AJ47" i="100"/>
  <c r="AL47" i="100"/>
  <c r="AN47" i="100"/>
  <c r="AP47" i="100"/>
  <c r="AR47" i="100"/>
  <c r="AT47" i="100"/>
  <c r="AV47" i="100"/>
  <c r="AX47" i="100"/>
  <c r="E48" i="100"/>
  <c r="AJ48" i="100"/>
  <c r="AL48" i="100"/>
  <c r="AN48" i="100"/>
  <c r="AP48" i="100"/>
  <c r="AR48" i="100"/>
  <c r="AT48" i="100"/>
  <c r="AV48" i="100"/>
  <c r="AX48" i="100"/>
  <c r="E49" i="100"/>
  <c r="AJ49" i="100"/>
  <c r="AL49" i="100"/>
  <c r="AN49" i="100"/>
  <c r="AP49" i="100"/>
  <c r="AR49" i="100"/>
  <c r="AT49" i="100"/>
  <c r="AV49" i="100"/>
  <c r="AX49" i="100"/>
  <c r="E50" i="100"/>
  <c r="AJ50" i="100"/>
  <c r="AL50" i="100"/>
  <c r="AN50" i="100"/>
  <c r="AP50" i="100"/>
  <c r="AR50" i="100"/>
  <c r="AT50" i="100"/>
  <c r="AV50" i="100"/>
  <c r="AX50" i="100"/>
  <c r="E51" i="100"/>
  <c r="AJ51" i="100"/>
  <c r="AL51" i="100"/>
  <c r="AN51" i="100"/>
  <c r="AP51" i="100"/>
  <c r="AR51" i="100"/>
  <c r="AT51" i="100"/>
  <c r="AV51" i="100"/>
  <c r="AX51" i="100"/>
  <c r="E52" i="100"/>
  <c r="AJ52" i="100"/>
  <c r="AL52" i="100"/>
  <c r="AN52" i="100"/>
  <c r="AP52" i="100"/>
  <c r="AR52" i="100"/>
  <c r="AT52" i="100"/>
  <c r="AV52" i="100"/>
  <c r="AX52" i="100"/>
  <c r="E53" i="100"/>
  <c r="AJ53" i="100"/>
  <c r="AL53" i="100"/>
  <c r="AN53" i="100"/>
  <c r="AP53" i="100"/>
  <c r="AR53" i="100"/>
  <c r="AT53" i="100"/>
  <c r="AV53" i="100"/>
  <c r="AX53" i="100"/>
  <c r="E54" i="100"/>
  <c r="AJ54" i="100"/>
  <c r="AL54" i="100"/>
  <c r="AN54" i="100"/>
  <c r="AP54" i="100"/>
  <c r="AR54" i="100"/>
  <c r="AT54" i="100"/>
  <c r="AV54" i="100"/>
  <c r="AX54" i="100"/>
  <c r="E55" i="100"/>
  <c r="AJ55" i="100"/>
  <c r="AL55" i="100"/>
  <c r="AN55" i="100"/>
  <c r="AP55" i="100"/>
  <c r="AR55" i="100"/>
  <c r="AT55" i="100"/>
  <c r="AV55" i="100"/>
  <c r="AX55" i="100"/>
  <c r="E56" i="100"/>
  <c r="AJ56" i="100"/>
  <c r="AL56" i="100"/>
  <c r="AN56" i="100"/>
  <c r="AP56" i="100"/>
  <c r="AR56" i="100"/>
  <c r="AT56" i="100"/>
  <c r="AV56" i="100"/>
  <c r="AX56" i="100"/>
  <c r="E57" i="100"/>
  <c r="AJ57" i="100"/>
  <c r="AL57" i="100"/>
  <c r="AN57" i="100"/>
  <c r="AP57" i="100"/>
  <c r="AR57" i="100"/>
  <c r="AT57" i="100"/>
  <c r="AV57" i="100"/>
  <c r="AX57" i="100"/>
  <c r="E58" i="100"/>
  <c r="AJ58" i="100"/>
  <c r="AL58" i="100"/>
  <c r="AN58" i="100"/>
  <c r="AP58" i="100"/>
  <c r="AR58" i="100"/>
  <c r="AT58" i="100"/>
  <c r="AV58" i="100"/>
  <c r="AX58" i="100"/>
  <c r="E59" i="100"/>
  <c r="AJ59" i="100"/>
  <c r="AL59" i="100"/>
  <c r="AN59" i="100"/>
  <c r="AP59" i="100"/>
  <c r="AR59" i="100"/>
  <c r="AT59" i="100"/>
  <c r="AV59" i="100"/>
  <c r="AX59" i="100"/>
  <c r="E60" i="100"/>
  <c r="AJ60" i="100"/>
  <c r="AL60" i="100"/>
  <c r="AN60" i="100"/>
  <c r="AP60" i="100"/>
  <c r="AR60" i="100"/>
  <c r="AT60" i="100"/>
  <c r="AV60" i="100"/>
  <c r="AX60" i="100"/>
  <c r="E61" i="100"/>
  <c r="AJ61" i="100"/>
  <c r="AL61" i="100"/>
  <c r="AN61" i="100"/>
  <c r="AP61" i="100"/>
  <c r="AR61" i="100"/>
  <c r="AT61" i="100"/>
  <c r="AV61" i="100"/>
  <c r="AX61" i="100"/>
  <c r="E62" i="100"/>
  <c r="AJ62" i="100"/>
  <c r="AL62" i="100"/>
  <c r="AN62" i="100"/>
  <c r="AP62" i="100"/>
  <c r="AR62" i="100"/>
  <c r="AT62" i="100"/>
  <c r="AV62" i="100"/>
  <c r="AX62" i="100"/>
  <c r="E63" i="100"/>
  <c r="AJ63" i="100"/>
  <c r="AL63" i="100"/>
  <c r="AN63" i="100"/>
  <c r="AP63" i="100"/>
  <c r="AR63" i="100"/>
  <c r="AT63" i="100"/>
  <c r="AV63" i="100"/>
  <c r="AX63" i="100"/>
  <c r="E64" i="100"/>
  <c r="AJ64" i="100"/>
  <c r="AL64" i="100"/>
  <c r="AN64" i="100"/>
  <c r="AP64" i="100"/>
  <c r="AR64" i="100"/>
  <c r="AT64" i="100"/>
  <c r="AV64" i="100"/>
  <c r="AX64" i="100"/>
  <c r="E65" i="100"/>
  <c r="AJ65" i="100"/>
  <c r="AL65" i="100"/>
  <c r="AN65" i="100"/>
  <c r="AP65" i="100"/>
  <c r="AR65" i="100"/>
  <c r="AT65" i="100"/>
  <c r="AV65" i="100"/>
  <c r="AX65" i="100"/>
  <c r="E66" i="100"/>
  <c r="AJ66" i="100"/>
  <c r="AL66" i="100"/>
  <c r="AN66" i="100"/>
  <c r="AP66" i="100"/>
  <c r="AR66" i="100"/>
  <c r="AT66" i="100"/>
  <c r="AV66" i="100"/>
  <c r="AX66" i="100"/>
  <c r="E67" i="100"/>
  <c r="AJ67" i="100"/>
  <c r="AL67" i="100"/>
  <c r="AN67" i="100"/>
  <c r="AP67" i="100"/>
  <c r="AR67" i="100"/>
  <c r="AT67" i="100"/>
  <c r="AV67" i="100"/>
  <c r="AX67" i="100"/>
  <c r="E68" i="100"/>
  <c r="AJ68" i="100"/>
  <c r="AL68" i="100"/>
  <c r="AN68" i="100"/>
  <c r="AP68" i="100"/>
  <c r="AR68" i="100"/>
  <c r="AT68" i="100"/>
  <c r="AV68" i="100"/>
  <c r="AX68" i="100"/>
  <c r="E69" i="100"/>
  <c r="AJ69" i="100"/>
  <c r="AL69" i="100"/>
  <c r="AN69" i="100"/>
  <c r="AP69" i="100"/>
  <c r="AR69" i="100"/>
  <c r="AT69" i="100"/>
  <c r="AV69" i="100"/>
  <c r="AX69" i="100"/>
  <c r="E70" i="100"/>
  <c r="AJ70" i="100"/>
  <c r="AL70" i="100"/>
  <c r="AN70" i="100"/>
  <c r="AP70" i="100"/>
  <c r="AR70" i="100"/>
  <c r="AT70" i="100"/>
  <c r="AV70" i="100"/>
  <c r="AX70" i="100"/>
  <c r="E71" i="100"/>
  <c r="AJ71" i="100"/>
  <c r="AL71" i="100"/>
  <c r="AN71" i="100"/>
  <c r="AP71" i="100"/>
  <c r="AR71" i="100"/>
  <c r="AT71" i="100"/>
  <c r="AV71" i="100"/>
  <c r="AX71" i="100"/>
  <c r="E72" i="100"/>
  <c r="AJ72" i="100"/>
  <c r="AL72" i="100"/>
  <c r="AN72" i="100"/>
  <c r="AP72" i="100"/>
  <c r="AR72" i="100"/>
  <c r="AT72" i="100"/>
  <c r="AV72" i="100"/>
  <c r="AX72" i="100"/>
  <c r="E73" i="100"/>
  <c r="AJ73" i="100"/>
  <c r="AL73" i="100"/>
  <c r="AN73" i="100"/>
  <c r="AP73" i="100"/>
  <c r="AR73" i="100"/>
  <c r="AT73" i="100"/>
  <c r="AV73" i="100"/>
  <c r="AX73" i="100"/>
  <c r="E74" i="100"/>
  <c r="AJ74" i="100"/>
  <c r="AL74" i="100"/>
  <c r="AN74" i="100"/>
  <c r="AP74" i="100"/>
  <c r="AR74" i="100"/>
  <c r="AT74" i="100"/>
  <c r="AV74" i="100"/>
  <c r="AX74" i="100"/>
  <c r="E75" i="100"/>
  <c r="AJ75" i="100"/>
  <c r="AL75" i="100"/>
  <c r="AN75" i="100"/>
  <c r="AP75" i="100"/>
  <c r="AR75" i="100"/>
  <c r="AT75" i="100"/>
  <c r="AV75" i="100"/>
  <c r="AX75" i="100"/>
  <c r="E76" i="100"/>
  <c r="AJ76" i="100"/>
  <c r="AL76" i="100"/>
  <c r="AN76" i="100"/>
  <c r="AP76" i="100"/>
  <c r="AR76" i="100"/>
  <c r="AT76" i="100"/>
  <c r="AV76" i="100"/>
  <c r="AX76" i="100"/>
  <c r="E77" i="100"/>
  <c r="AJ77" i="100"/>
  <c r="AL77" i="100"/>
  <c r="AN77" i="100"/>
  <c r="AP77" i="100"/>
  <c r="AR77" i="100"/>
  <c r="AT77" i="100"/>
  <c r="AV77" i="100"/>
  <c r="AX77" i="100"/>
  <c r="E78" i="100"/>
  <c r="AJ78" i="100"/>
  <c r="AL78" i="100"/>
  <c r="AN78" i="100"/>
  <c r="AP78" i="100"/>
  <c r="AR78" i="100"/>
  <c r="AT78" i="100"/>
  <c r="AV78" i="100"/>
  <c r="AX78" i="100"/>
  <c r="E79" i="100"/>
  <c r="AJ79" i="100"/>
  <c r="AL79" i="100"/>
  <c r="AN79" i="100"/>
  <c r="AP79" i="100"/>
  <c r="AR79" i="100"/>
  <c r="AT79" i="100"/>
  <c r="AV79" i="100"/>
  <c r="AX79" i="100"/>
  <c r="E80" i="100"/>
  <c r="AJ80" i="100"/>
  <c r="AL80" i="100"/>
  <c r="AN80" i="100"/>
  <c r="AP80" i="100"/>
  <c r="AR80" i="100"/>
  <c r="AT80" i="100"/>
  <c r="AV80" i="100"/>
  <c r="AX80" i="100"/>
  <c r="E81" i="100"/>
  <c r="AJ81" i="100"/>
  <c r="AL81" i="100"/>
  <c r="AN81" i="100"/>
  <c r="AP81" i="100"/>
  <c r="AR81" i="100"/>
  <c r="AT81" i="100"/>
  <c r="AV81" i="100"/>
  <c r="AX81" i="100"/>
  <c r="E82" i="100"/>
  <c r="AJ82" i="100"/>
  <c r="AL82" i="100"/>
  <c r="AN82" i="100"/>
  <c r="AP82" i="100"/>
  <c r="AR82" i="100"/>
  <c r="AT82" i="100"/>
  <c r="AV82" i="100"/>
  <c r="AX82" i="100"/>
  <c r="E83" i="100"/>
  <c r="AJ83" i="100"/>
  <c r="AL83" i="100"/>
  <c r="AN83" i="100"/>
  <c r="AP83" i="100"/>
  <c r="AR83" i="100"/>
  <c r="AT83" i="100"/>
  <c r="AV83" i="100"/>
  <c r="AX83" i="100"/>
  <c r="E84" i="100"/>
  <c r="AJ84" i="100"/>
  <c r="AL84" i="100"/>
  <c r="AN84" i="100"/>
  <c r="AP84" i="100"/>
  <c r="AR84" i="100"/>
  <c r="AT84" i="100"/>
  <c r="AV84" i="100"/>
  <c r="AX84" i="100"/>
  <c r="E85" i="100"/>
  <c r="AJ85" i="100"/>
  <c r="AL85" i="100"/>
  <c r="AN85" i="100"/>
  <c r="AP85" i="100"/>
  <c r="AR85" i="100"/>
  <c r="AT85" i="100"/>
  <c r="AV85" i="100"/>
  <c r="AX85" i="100"/>
  <c r="E86" i="100"/>
  <c r="AJ86" i="100"/>
  <c r="AL86" i="100"/>
  <c r="AN86" i="100"/>
  <c r="AP86" i="100"/>
  <c r="AR86" i="100"/>
  <c r="AT86" i="100"/>
  <c r="AV86" i="100"/>
  <c r="AX86" i="100"/>
  <c r="E87" i="100"/>
  <c r="AJ87" i="100"/>
  <c r="AL87" i="100"/>
  <c r="AN87" i="100"/>
  <c r="AP87" i="100"/>
  <c r="AR87" i="100"/>
  <c r="AT87" i="100"/>
  <c r="AV87" i="100"/>
  <c r="AX87" i="100"/>
  <c r="E88" i="100"/>
  <c r="AJ88" i="100"/>
  <c r="AL88" i="100"/>
  <c r="AN88" i="100"/>
  <c r="AP88" i="100"/>
  <c r="AR88" i="100"/>
  <c r="AT88" i="100"/>
  <c r="AV88" i="100"/>
  <c r="AX88" i="100"/>
  <c r="E89" i="100"/>
  <c r="AJ89" i="100"/>
  <c r="AL89" i="100"/>
  <c r="AN89" i="100"/>
  <c r="AP89" i="100"/>
  <c r="AR89" i="100"/>
  <c r="AT89" i="100"/>
  <c r="AV89" i="100"/>
  <c r="AX89" i="100"/>
  <c r="E90" i="100"/>
  <c r="AJ90" i="100"/>
  <c r="AL90" i="100"/>
  <c r="AN90" i="100"/>
  <c r="AP90" i="100"/>
  <c r="AR90" i="100"/>
  <c r="AT90" i="100"/>
  <c r="AV90" i="100"/>
  <c r="AX90" i="100"/>
  <c r="E91" i="100"/>
  <c r="AJ91" i="100"/>
  <c r="AL91" i="100"/>
  <c r="AN91" i="100"/>
  <c r="AP91" i="100"/>
  <c r="AR91" i="100"/>
  <c r="AT91" i="100"/>
  <c r="AV91" i="100"/>
  <c r="AX91" i="100"/>
  <c r="E92" i="100"/>
  <c r="AJ92" i="100"/>
  <c r="AL92" i="100"/>
  <c r="AN92" i="100"/>
  <c r="AP92" i="100"/>
  <c r="AR92" i="100"/>
  <c r="AT92" i="100"/>
  <c r="AV92" i="100"/>
  <c r="AX92" i="100"/>
  <c r="E93" i="100"/>
  <c r="AJ93" i="100"/>
  <c r="AL93" i="100"/>
  <c r="AN93" i="100"/>
  <c r="AP93" i="100"/>
  <c r="AR93" i="100"/>
  <c r="AT93" i="100"/>
  <c r="AV93" i="100"/>
  <c r="AX93" i="100"/>
  <c r="E94" i="100"/>
  <c r="AJ94" i="100"/>
  <c r="AL94" i="100"/>
  <c r="AN94" i="100"/>
  <c r="AP94" i="100"/>
  <c r="AR94" i="100"/>
  <c r="AT94" i="100"/>
  <c r="AV94" i="100"/>
  <c r="AX94" i="100"/>
  <c r="E95" i="100"/>
  <c r="AJ95" i="100"/>
  <c r="AL95" i="100"/>
  <c r="AN95" i="100"/>
  <c r="AP95" i="100"/>
  <c r="AR95" i="100"/>
  <c r="AT95" i="100"/>
  <c r="AV95" i="100"/>
  <c r="AX95" i="100"/>
  <c r="E96" i="100"/>
  <c r="AJ96" i="100"/>
  <c r="AL96" i="100"/>
  <c r="AN96" i="100"/>
  <c r="AP96" i="100"/>
  <c r="AR96" i="100"/>
  <c r="AT96" i="100"/>
  <c r="AV96" i="100"/>
  <c r="AX96" i="100"/>
  <c r="E97" i="100"/>
  <c r="AJ97" i="100"/>
  <c r="AL97" i="100"/>
  <c r="AN97" i="100"/>
  <c r="AP97" i="100"/>
  <c r="AR97" i="100"/>
  <c r="AT97" i="100"/>
  <c r="AV97" i="100"/>
  <c r="AX97" i="100"/>
  <c r="E98" i="100"/>
  <c r="AJ98" i="100"/>
  <c r="AL98" i="100"/>
  <c r="AN98" i="100"/>
  <c r="AP98" i="100"/>
  <c r="AR98" i="100"/>
  <c r="AT98" i="100"/>
  <c r="AV98" i="100"/>
  <c r="AX98" i="100"/>
  <c r="E99" i="100"/>
  <c r="AJ99" i="100"/>
  <c r="AL99" i="100"/>
  <c r="AN99" i="100"/>
  <c r="AP99" i="100"/>
  <c r="AR99" i="100"/>
  <c r="AT99" i="100"/>
  <c r="AV99" i="100"/>
  <c r="AX99" i="100"/>
  <c r="E100" i="100"/>
  <c r="AJ100" i="100"/>
  <c r="AL100" i="100"/>
  <c r="AN100" i="100"/>
  <c r="AP100" i="100"/>
  <c r="AR100" i="100"/>
  <c r="AT100" i="100"/>
  <c r="AV100" i="100"/>
  <c r="AX100" i="100"/>
  <c r="E101" i="100"/>
  <c r="AJ101" i="100"/>
  <c r="AL101" i="100"/>
  <c r="AN101" i="100"/>
  <c r="AP101" i="100"/>
  <c r="AR101" i="100"/>
  <c r="AT101" i="100"/>
  <c r="AV101" i="100"/>
  <c r="AX101" i="100"/>
  <c r="E102" i="100"/>
  <c r="AJ102" i="100"/>
  <c r="AL102" i="100"/>
  <c r="AN102" i="100"/>
  <c r="AP102" i="100"/>
  <c r="AR102" i="100"/>
  <c r="AT102" i="100"/>
  <c r="AV102" i="100"/>
  <c r="AX102" i="100"/>
  <c r="E103" i="100"/>
  <c r="AJ103" i="100"/>
  <c r="AL103" i="100"/>
  <c r="AN103" i="100"/>
  <c r="AP103" i="100"/>
  <c r="AR103" i="100"/>
  <c r="AT103" i="100"/>
  <c r="AV103" i="100"/>
  <c r="AX103" i="100"/>
  <c r="E104" i="100"/>
  <c r="AJ104" i="100"/>
  <c r="AL104" i="100"/>
  <c r="AN104" i="100"/>
  <c r="AP104" i="100"/>
  <c r="AR104" i="100"/>
  <c r="AT104" i="100"/>
  <c r="AV104" i="100"/>
  <c r="AX104" i="100"/>
  <c r="E105" i="100"/>
  <c r="AJ105" i="100"/>
  <c r="AL105" i="100"/>
  <c r="AN105" i="100"/>
  <c r="AP105" i="100"/>
  <c r="AR105" i="100"/>
  <c r="AT105" i="100"/>
  <c r="AV105" i="100"/>
  <c r="AX105" i="100"/>
  <c r="E106" i="100"/>
  <c r="AJ106" i="100"/>
  <c r="AL106" i="100"/>
  <c r="AN106" i="100"/>
  <c r="AP106" i="100"/>
  <c r="AR106" i="100"/>
  <c r="AT106" i="100"/>
  <c r="AV106" i="100"/>
  <c r="AX106" i="100"/>
  <c r="E107" i="100"/>
  <c r="AJ107" i="100"/>
  <c r="AL107" i="100"/>
  <c r="AN107" i="100"/>
  <c r="AP107" i="100"/>
  <c r="AR107" i="100"/>
  <c r="AT107" i="100"/>
  <c r="AV107" i="100"/>
  <c r="AX107" i="100"/>
  <c r="E108" i="100"/>
  <c r="AJ108" i="100"/>
  <c r="AL108" i="100"/>
  <c r="AN108" i="100"/>
  <c r="AP108" i="100"/>
  <c r="AR108" i="100"/>
  <c r="AT108" i="100"/>
  <c r="AV108" i="100"/>
  <c r="AX108" i="100"/>
  <c r="E109" i="100"/>
  <c r="AJ109" i="100"/>
  <c r="AL109" i="100"/>
  <c r="AN109" i="100"/>
  <c r="AP109" i="100"/>
  <c r="AR109" i="100"/>
  <c r="AT109" i="100"/>
  <c r="AV109" i="100"/>
  <c r="AX109" i="100"/>
  <c r="E110" i="100"/>
  <c r="AJ110" i="100"/>
  <c r="AL110" i="100"/>
  <c r="AN110" i="100"/>
  <c r="AP110" i="100"/>
  <c r="AR110" i="100"/>
  <c r="AT110" i="100"/>
  <c r="AV110" i="100"/>
  <c r="AX110" i="100"/>
  <c r="E111" i="100"/>
  <c r="AJ111" i="100"/>
  <c r="AL111" i="100"/>
  <c r="AN111" i="100"/>
  <c r="AP111" i="100"/>
  <c r="AR111" i="100"/>
  <c r="AT111" i="100"/>
  <c r="AV111" i="100"/>
  <c r="AX111" i="100"/>
  <c r="E112" i="100"/>
  <c r="AJ112" i="100"/>
  <c r="AL112" i="100"/>
  <c r="AN112" i="100"/>
  <c r="AP112" i="100"/>
  <c r="AR112" i="100"/>
  <c r="AT112" i="100"/>
  <c r="AV112" i="100"/>
  <c r="AX112" i="100"/>
  <c r="E113" i="100"/>
  <c r="AJ113" i="100"/>
  <c r="AL113" i="100"/>
  <c r="AN113" i="100"/>
  <c r="AP113" i="100"/>
  <c r="AR113" i="100"/>
  <c r="AT113" i="100"/>
  <c r="AV113" i="100"/>
  <c r="AX113" i="100"/>
  <c r="E114" i="100"/>
  <c r="AJ114" i="100"/>
  <c r="AL114" i="100"/>
  <c r="AN114" i="100"/>
  <c r="AP114" i="100"/>
  <c r="AR114" i="100"/>
  <c r="AT114" i="100"/>
  <c r="AV114" i="100"/>
  <c r="AX114" i="100"/>
  <c r="E115" i="100"/>
  <c r="AJ115" i="100"/>
  <c r="AL115" i="100"/>
  <c r="AN115" i="100"/>
  <c r="AP115" i="100"/>
  <c r="AR115" i="100"/>
  <c r="AT115" i="100"/>
  <c r="AV115" i="100"/>
  <c r="AX115" i="100"/>
  <c r="E116" i="100"/>
  <c r="AJ116" i="100"/>
  <c r="AL116" i="100"/>
  <c r="AN116" i="100"/>
  <c r="AP116" i="100"/>
  <c r="AR116" i="100"/>
  <c r="AT116" i="100"/>
  <c r="AV116" i="100"/>
  <c r="AX116" i="100"/>
  <c r="E117" i="100"/>
  <c r="AJ117" i="100"/>
  <c r="AL117" i="100"/>
  <c r="AN117" i="100"/>
  <c r="AP117" i="100"/>
  <c r="AR117" i="100"/>
  <c r="AT117" i="100"/>
  <c r="AV117" i="100"/>
  <c r="AX117" i="100"/>
  <c r="E118" i="100"/>
  <c r="AJ118" i="100"/>
  <c r="AL118" i="100"/>
  <c r="AN118" i="100"/>
  <c r="AP118" i="100"/>
  <c r="AR118" i="100"/>
  <c r="AT118" i="100"/>
  <c r="AV118" i="100"/>
  <c r="AX118" i="100"/>
  <c r="E119" i="100"/>
  <c r="AJ119" i="100"/>
  <c r="AL119" i="100"/>
  <c r="AN119" i="100"/>
  <c r="AP119" i="100"/>
  <c r="AR119" i="100"/>
  <c r="AT119" i="100"/>
  <c r="AV119" i="100"/>
  <c r="AX119" i="100"/>
  <c r="E120" i="100"/>
  <c r="AJ120" i="100"/>
  <c r="AL120" i="100"/>
  <c r="AN120" i="100"/>
  <c r="AP120" i="100"/>
  <c r="AR120" i="100"/>
  <c r="AT120" i="100"/>
  <c r="AV120" i="100"/>
  <c r="AX120" i="100"/>
  <c r="E121" i="100"/>
  <c r="AJ121" i="100"/>
  <c r="AL121" i="100"/>
  <c r="AN121" i="100"/>
  <c r="AP121" i="100"/>
  <c r="AR121" i="100"/>
  <c r="AT121" i="100"/>
  <c r="AV121" i="100"/>
  <c r="AX121" i="100"/>
  <c r="E122" i="100"/>
  <c r="AJ122" i="100"/>
  <c r="AL122" i="100"/>
  <c r="AN122" i="100"/>
  <c r="AP122" i="100"/>
  <c r="AR122" i="100"/>
  <c r="AT122" i="100"/>
  <c r="AV122" i="100"/>
  <c r="AX122" i="100"/>
  <c r="E123" i="100"/>
  <c r="AJ123" i="100"/>
  <c r="AL123" i="100"/>
  <c r="AN123" i="100"/>
  <c r="AP123" i="100"/>
  <c r="AR123" i="100"/>
  <c r="AT123" i="100"/>
  <c r="AV123" i="100"/>
  <c r="AX123" i="100"/>
  <c r="E124" i="100"/>
  <c r="AJ124" i="100"/>
  <c r="AL124" i="100"/>
  <c r="AN124" i="100"/>
  <c r="AP124" i="100"/>
  <c r="AR124" i="100"/>
  <c r="AT124" i="100"/>
  <c r="AV124" i="100"/>
  <c r="AX124" i="100"/>
  <c r="E125" i="100"/>
  <c r="AJ125" i="100"/>
  <c r="AL125" i="100"/>
  <c r="AN125" i="100"/>
  <c r="AP125" i="100"/>
  <c r="AR125" i="100"/>
  <c r="AT125" i="100"/>
  <c r="AV125" i="100"/>
  <c r="AX125" i="100"/>
  <c r="E126" i="100"/>
  <c r="AJ126" i="100"/>
  <c r="AL126" i="100"/>
  <c r="AN126" i="100"/>
  <c r="AP126" i="100"/>
  <c r="AR126" i="100"/>
  <c r="AT126" i="100"/>
  <c r="AV126" i="100"/>
  <c r="AX126" i="100"/>
  <c r="E127" i="100"/>
  <c r="AJ127" i="100"/>
  <c r="AL127" i="100"/>
  <c r="AN127" i="100"/>
  <c r="AP127" i="100"/>
  <c r="AR127" i="100"/>
  <c r="AT127" i="100"/>
  <c r="AV127" i="100"/>
  <c r="AX127" i="100"/>
  <c r="E128" i="100"/>
  <c r="AJ128" i="100"/>
  <c r="AL128" i="100"/>
  <c r="AN128" i="100"/>
  <c r="AP128" i="100"/>
  <c r="AR128" i="100"/>
  <c r="AT128" i="100"/>
  <c r="AV128" i="100"/>
  <c r="AX128" i="100"/>
  <c r="E129" i="100"/>
  <c r="AJ129" i="100"/>
  <c r="AL129" i="100"/>
  <c r="AN129" i="100"/>
  <c r="AP129" i="100"/>
  <c r="AR129" i="100"/>
  <c r="AT129" i="100"/>
  <c r="AW129" i="100"/>
  <c r="Y130" i="100"/>
  <c r="Y131" i="100"/>
  <c r="Y132" i="100"/>
  <c r="Y133" i="100"/>
  <c r="Y134" i="100"/>
  <c r="Y135" i="100"/>
  <c r="Y136" i="100"/>
  <c r="Y137" i="100"/>
  <c r="Y138" i="100"/>
  <c r="AJ130" i="100"/>
  <c r="AL130" i="100"/>
  <c r="AN130" i="100"/>
  <c r="AP130" i="100"/>
  <c r="AR130" i="100"/>
  <c r="AT130" i="100"/>
  <c r="AV130" i="100"/>
  <c r="AX130" i="100"/>
  <c r="AJ131" i="100"/>
  <c r="AL131" i="100"/>
  <c r="AN131" i="100"/>
  <c r="AP131" i="100"/>
  <c r="AR131" i="100"/>
  <c r="AT131" i="100"/>
  <c r="AV131" i="100"/>
  <c r="AX131" i="100"/>
  <c r="AJ132" i="100"/>
  <c r="AL132" i="100"/>
  <c r="AN132" i="100"/>
  <c r="AP132" i="100"/>
  <c r="AR132" i="100"/>
  <c r="AT132" i="100"/>
  <c r="AV132" i="100"/>
  <c r="AX132" i="100"/>
  <c r="AJ133" i="100"/>
  <c r="AL133" i="100"/>
  <c r="AN133" i="100"/>
  <c r="AP133" i="100"/>
  <c r="AR133" i="100"/>
  <c r="AT133" i="100"/>
  <c r="AV133" i="100"/>
  <c r="AX133" i="100"/>
  <c r="AJ134" i="100"/>
  <c r="AL134" i="100"/>
  <c r="AN134" i="100"/>
  <c r="AP134" i="100"/>
  <c r="AR134" i="100"/>
  <c r="AT134" i="100"/>
  <c r="AV134" i="100"/>
  <c r="AX134" i="100"/>
  <c r="AJ135" i="100"/>
  <c r="AL135" i="100"/>
  <c r="AN135" i="100"/>
  <c r="AP135" i="100"/>
  <c r="AR135" i="100"/>
  <c r="AT135" i="100"/>
  <c r="AV135" i="100"/>
  <c r="AX135" i="100"/>
  <c r="AJ136" i="100"/>
  <c r="AL136" i="100"/>
  <c r="AN136" i="100"/>
  <c r="AP136" i="100"/>
  <c r="AR136" i="100"/>
  <c r="AT136" i="100"/>
  <c r="AV136" i="100"/>
  <c r="AX136" i="100"/>
  <c r="AJ137" i="100"/>
  <c r="AL137" i="100"/>
  <c r="AN137" i="100"/>
  <c r="AP137" i="100"/>
  <c r="AR137" i="100"/>
  <c r="AT137" i="100"/>
  <c r="AV137" i="100"/>
  <c r="AX137" i="100"/>
  <c r="AJ138" i="100"/>
  <c r="AL138" i="100"/>
  <c r="AN138" i="100"/>
  <c r="AP138" i="100"/>
  <c r="AR138" i="100"/>
  <c r="AT138" i="100"/>
  <c r="AV138" i="100"/>
  <c r="AX138" i="100"/>
  <c r="E139" i="100"/>
  <c r="AJ139" i="100"/>
  <c r="AL139" i="100"/>
  <c r="AN139" i="100"/>
  <c r="AP139" i="100"/>
  <c r="AR139" i="100"/>
  <c r="AT139" i="100"/>
  <c r="AV139" i="100"/>
  <c r="AX139" i="100"/>
  <c r="E140" i="100"/>
  <c r="AJ140" i="100"/>
  <c r="AL140" i="100"/>
  <c r="AN140" i="100"/>
  <c r="AP140" i="100"/>
  <c r="AR140" i="100"/>
  <c r="AT140" i="100"/>
  <c r="AV140" i="100"/>
  <c r="AX140" i="100"/>
  <c r="E141" i="100"/>
  <c r="AJ141" i="100"/>
  <c r="AL141" i="100"/>
  <c r="AN141" i="100"/>
  <c r="AP141" i="100"/>
  <c r="AR141" i="100"/>
  <c r="AT141" i="100"/>
  <c r="AV141" i="100"/>
  <c r="AX141" i="100"/>
  <c r="E142" i="100"/>
  <c r="AJ142" i="100"/>
  <c r="AL142" i="100"/>
  <c r="AN142" i="100"/>
  <c r="AP142" i="100"/>
  <c r="AR142" i="100"/>
  <c r="AT142" i="100"/>
  <c r="AV142" i="100"/>
  <c r="AX142" i="100"/>
  <c r="E143" i="100"/>
  <c r="AJ143" i="100"/>
  <c r="AL143" i="100"/>
  <c r="AN143" i="100"/>
  <c r="AP143" i="100"/>
  <c r="AR143" i="100"/>
  <c r="AT143" i="100"/>
  <c r="AV143" i="100"/>
  <c r="AX143" i="100"/>
  <c r="E144" i="100"/>
  <c r="AJ144" i="100"/>
  <c r="AL144" i="100"/>
  <c r="AN144" i="100"/>
  <c r="AP144" i="100"/>
  <c r="AR144" i="100"/>
  <c r="AT144" i="100"/>
  <c r="AV144" i="100"/>
  <c r="AX144" i="100"/>
  <c r="E145" i="100"/>
  <c r="AJ145" i="100"/>
  <c r="AL145" i="100"/>
  <c r="AN145" i="100"/>
  <c r="AP145" i="100"/>
  <c r="AR145" i="100"/>
  <c r="AT145" i="100"/>
  <c r="AV145" i="100"/>
  <c r="AX145" i="100"/>
  <c r="E146" i="100"/>
  <c r="AJ146" i="100"/>
  <c r="AL146" i="100"/>
  <c r="AN146" i="100"/>
  <c r="AP146" i="100"/>
  <c r="AR146" i="100"/>
  <c r="AT146" i="100"/>
  <c r="AV146" i="100"/>
  <c r="AX146" i="100"/>
  <c r="E147" i="100"/>
  <c r="AJ147" i="100"/>
  <c r="AL147" i="100"/>
  <c r="AN147" i="100"/>
  <c r="AP147" i="100"/>
  <c r="AR147" i="100"/>
  <c r="AT147" i="100"/>
  <c r="AV147" i="100"/>
  <c r="AX147" i="100"/>
  <c r="E148" i="100"/>
  <c r="AJ148" i="100"/>
  <c r="AL148" i="100"/>
  <c r="AN148" i="100"/>
  <c r="AP148" i="100"/>
  <c r="AR148" i="100"/>
  <c r="AT148" i="100"/>
  <c r="AV148" i="100"/>
  <c r="AX148" i="100"/>
  <c r="E149" i="100"/>
  <c r="AJ149" i="100"/>
  <c r="AL149" i="100"/>
  <c r="AN149" i="100"/>
  <c r="AP149" i="100"/>
  <c r="AR149" i="100"/>
  <c r="AT149" i="100"/>
  <c r="AV149" i="100"/>
  <c r="AX149" i="100"/>
  <c r="E150" i="100"/>
  <c r="AJ150" i="100"/>
  <c r="AL150" i="100"/>
  <c r="AN150" i="100"/>
  <c r="AP150" i="100"/>
  <c r="AR150" i="100"/>
  <c r="AT150" i="100"/>
  <c r="AV150" i="100"/>
  <c r="AX150" i="100"/>
  <c r="E151" i="100"/>
  <c r="AJ151" i="100"/>
  <c r="AL151" i="100"/>
  <c r="AN151" i="100"/>
  <c r="AP151" i="100"/>
  <c r="AR151" i="100"/>
  <c r="AT151" i="100"/>
  <c r="AV151" i="100"/>
  <c r="AX151" i="100"/>
  <c r="E152" i="100"/>
  <c r="AJ152" i="100"/>
  <c r="AL152" i="100"/>
  <c r="AN152" i="100"/>
  <c r="AP152" i="100"/>
  <c r="AR152" i="100"/>
  <c r="AT152" i="100"/>
  <c r="AV152" i="100"/>
  <c r="AX152" i="100"/>
  <c r="E153" i="100"/>
  <c r="AJ153" i="100"/>
  <c r="AL153" i="100"/>
  <c r="AN153" i="100"/>
  <c r="AP153" i="100"/>
  <c r="AR153" i="100"/>
  <c r="AT153" i="100"/>
  <c r="AV153" i="100"/>
  <c r="AX153" i="100"/>
  <c r="E154" i="100"/>
  <c r="AJ154" i="100"/>
  <c r="AL154" i="100"/>
  <c r="AN154" i="100"/>
  <c r="AP154" i="100"/>
  <c r="AR154" i="100"/>
  <c r="AT154" i="100"/>
  <c r="AV154" i="100"/>
  <c r="AX154" i="100"/>
  <c r="E155" i="100"/>
  <c r="AJ155" i="100"/>
  <c r="AL155" i="100"/>
  <c r="AN155" i="100"/>
  <c r="AP155" i="100"/>
  <c r="AR155" i="100"/>
  <c r="AT155" i="100"/>
  <c r="AV155" i="100"/>
  <c r="AX155" i="100"/>
  <c r="E156" i="100"/>
  <c r="AJ156" i="100"/>
  <c r="AL156" i="100"/>
  <c r="AN156" i="100"/>
  <c r="AP156" i="100"/>
  <c r="AR156" i="100"/>
  <c r="AT156" i="100"/>
  <c r="AV156" i="100"/>
  <c r="AX156" i="100"/>
  <c r="E157" i="100"/>
  <c r="AJ157" i="100"/>
  <c r="AL157" i="100"/>
  <c r="AN157" i="100"/>
  <c r="AP157" i="100"/>
  <c r="AR157" i="100"/>
  <c r="AT157" i="100"/>
  <c r="AV157" i="100"/>
  <c r="AX157" i="100"/>
  <c r="E158" i="100"/>
  <c r="AJ158" i="100"/>
  <c r="AL158" i="100"/>
  <c r="AN158" i="100"/>
  <c r="AP158" i="100"/>
  <c r="AR158" i="100"/>
  <c r="AT158" i="100"/>
  <c r="AV158" i="100"/>
  <c r="AX158" i="100"/>
  <c r="E159" i="100"/>
  <c r="AJ159" i="100"/>
  <c r="AL159" i="100"/>
  <c r="AN159" i="100"/>
  <c r="AP159" i="100"/>
  <c r="AR159" i="100"/>
  <c r="AT159" i="100"/>
  <c r="AV159" i="100"/>
  <c r="AX159" i="100"/>
  <c r="E160" i="100"/>
  <c r="AJ160" i="100"/>
  <c r="AL160" i="100"/>
  <c r="AN160" i="100"/>
  <c r="AP160" i="100"/>
  <c r="AR160" i="100"/>
  <c r="AT160" i="100"/>
  <c r="AV160" i="100"/>
  <c r="AX160" i="100"/>
  <c r="E161" i="100"/>
  <c r="AJ161" i="100"/>
  <c r="AL161" i="100"/>
  <c r="AN161" i="100"/>
  <c r="AP161" i="100"/>
  <c r="AR161" i="100"/>
  <c r="AT161" i="100"/>
  <c r="AV161" i="100"/>
  <c r="AX161" i="100"/>
  <c r="E162" i="100"/>
  <c r="AJ162" i="100"/>
  <c r="AL162" i="100"/>
  <c r="AN162" i="100"/>
  <c r="AP162" i="100"/>
  <c r="AR162" i="100"/>
  <c r="AT162" i="100"/>
  <c r="AV162" i="100"/>
  <c r="AX162" i="100"/>
  <c r="E163" i="100"/>
  <c r="AJ163" i="100"/>
  <c r="AL163" i="100"/>
  <c r="AN163" i="100"/>
  <c r="AP163" i="100"/>
  <c r="AR163" i="100"/>
  <c r="AT163" i="100"/>
  <c r="AV163" i="100"/>
  <c r="AX163" i="100"/>
  <c r="E164" i="100"/>
  <c r="AJ164" i="100"/>
  <c r="AL164" i="100"/>
  <c r="AN164" i="100"/>
  <c r="AP164" i="100"/>
  <c r="AR164" i="100"/>
  <c r="AT164" i="100"/>
  <c r="AV164" i="100"/>
  <c r="AX164" i="100"/>
  <c r="E165" i="100"/>
  <c r="AJ165" i="100"/>
  <c r="AL165" i="100"/>
  <c r="AN165" i="100"/>
  <c r="AP165" i="100"/>
  <c r="AR165" i="100"/>
  <c r="AT165" i="100"/>
  <c r="AV165" i="100"/>
  <c r="AX165" i="100"/>
  <c r="E166" i="100"/>
  <c r="AJ166" i="100"/>
  <c r="AL166" i="100"/>
  <c r="AN166" i="100"/>
  <c r="AP166" i="100"/>
  <c r="AR166" i="100"/>
  <c r="AT166" i="100"/>
  <c r="AV166" i="100"/>
  <c r="AX166" i="100"/>
  <c r="E167" i="100"/>
  <c r="AJ167" i="100"/>
  <c r="AL167" i="100"/>
  <c r="AN167" i="100"/>
  <c r="AP167" i="100"/>
  <c r="AR167" i="100"/>
  <c r="AT167" i="100"/>
  <c r="AV167" i="100"/>
  <c r="AX167" i="100"/>
  <c r="E168" i="100"/>
  <c r="AJ168" i="100"/>
  <c r="AL168" i="100"/>
  <c r="AN168" i="100"/>
  <c r="AP168" i="100"/>
  <c r="AR168" i="100"/>
  <c r="AT168" i="100"/>
  <c r="AV168" i="100"/>
  <c r="AX168" i="100"/>
  <c r="E169" i="100"/>
  <c r="AJ169" i="100"/>
  <c r="AL169" i="100"/>
  <c r="AN169" i="100"/>
  <c r="AP169" i="100"/>
  <c r="AR169" i="100"/>
  <c r="AT169" i="100"/>
  <c r="AV169" i="100"/>
  <c r="AX169" i="100"/>
  <c r="E170" i="100"/>
  <c r="AJ170" i="100"/>
  <c r="AL170" i="100"/>
  <c r="AN170" i="100"/>
  <c r="AP170" i="100"/>
  <c r="AR170" i="100"/>
  <c r="AT170" i="100"/>
  <c r="AV170" i="100"/>
  <c r="AX170" i="100"/>
  <c r="E171" i="100"/>
  <c r="AJ171" i="100"/>
  <c r="AL171" i="100"/>
  <c r="AN171" i="100"/>
  <c r="AP171" i="100"/>
  <c r="AR171" i="100"/>
  <c r="AT171" i="100"/>
  <c r="AV171" i="100"/>
  <c r="AX171" i="100"/>
  <c r="E172" i="100"/>
  <c r="AJ172" i="100"/>
  <c r="AL172" i="100"/>
  <c r="AN172" i="100"/>
  <c r="AP172" i="100"/>
  <c r="AR172" i="100"/>
  <c r="AT172" i="100"/>
  <c r="AV172" i="100"/>
  <c r="AX172" i="100"/>
  <c r="E173" i="100"/>
  <c r="AJ173" i="100"/>
  <c r="AL173" i="100"/>
  <c r="AN173" i="100"/>
  <c r="AP173" i="100"/>
  <c r="AR173" i="100"/>
  <c r="AT173" i="100"/>
  <c r="AV173" i="100"/>
  <c r="AX173" i="100"/>
  <c r="E174" i="100"/>
  <c r="AJ174" i="100"/>
  <c r="AL174" i="100"/>
  <c r="AN174" i="100"/>
  <c r="AP174" i="100"/>
  <c r="AR174" i="100"/>
  <c r="AT174" i="100"/>
  <c r="AV174" i="100"/>
  <c r="AX174" i="100"/>
  <c r="E175" i="100"/>
  <c r="AJ175" i="100"/>
  <c r="AL175" i="100"/>
  <c r="AN175" i="100"/>
  <c r="AP175" i="100"/>
  <c r="AR175" i="100"/>
  <c r="AT175" i="100"/>
  <c r="AV175" i="100"/>
  <c r="AX175" i="100"/>
  <c r="E176" i="100"/>
  <c r="AJ176" i="100"/>
  <c r="AL176" i="100"/>
  <c r="AN176" i="100"/>
  <c r="AP176" i="100"/>
  <c r="AR176" i="100"/>
  <c r="AT176" i="100"/>
  <c r="AV176" i="100"/>
  <c r="AX176" i="100"/>
  <c r="E177" i="100"/>
  <c r="AJ177" i="100"/>
  <c r="AL177" i="100"/>
  <c r="AN177" i="100"/>
  <c r="AP177" i="100"/>
  <c r="AR177" i="100"/>
  <c r="AT177" i="100"/>
  <c r="AV177" i="100"/>
  <c r="AX177" i="100"/>
  <c r="E178" i="100"/>
  <c r="AJ178" i="100"/>
  <c r="AL178" i="100"/>
  <c r="AN178" i="100"/>
  <c r="AP178" i="100"/>
  <c r="AR178" i="100"/>
  <c r="AT178" i="100"/>
  <c r="AV178" i="100"/>
  <c r="AX178" i="100"/>
  <c r="E179" i="100"/>
  <c r="AJ179" i="100"/>
  <c r="AL179" i="100"/>
  <c r="AN179" i="100"/>
  <c r="AP179" i="100"/>
  <c r="AR179" i="100"/>
  <c r="AT179" i="100"/>
  <c r="AV179" i="100"/>
  <c r="AX179" i="100"/>
  <c r="E180" i="100"/>
  <c r="AJ180" i="100"/>
  <c r="AL180" i="100"/>
  <c r="AN180" i="100"/>
  <c r="AP180" i="100"/>
  <c r="AR180" i="100"/>
  <c r="AT180" i="100"/>
  <c r="AV180" i="100"/>
  <c r="AX180" i="100"/>
  <c r="Y181" i="100"/>
  <c r="Y182" i="100"/>
  <c r="Y183" i="100"/>
  <c r="Y184" i="100"/>
  <c r="Y185" i="100"/>
  <c r="Y186" i="100"/>
  <c r="Y187" i="100"/>
  <c r="Y188" i="100"/>
  <c r="Y189" i="100"/>
  <c r="Y190" i="100"/>
  <c r="AY226" i="100"/>
  <c r="AW226" i="100"/>
  <c r="AU226" i="100"/>
  <c r="AS226" i="100"/>
  <c r="AQ226" i="100"/>
  <c r="AO226" i="100"/>
  <c r="AM226" i="100"/>
  <c r="AK226" i="100"/>
  <c r="AI226" i="100"/>
  <c r="AY227" i="100"/>
  <c r="AW227" i="100"/>
  <c r="AU227" i="100"/>
  <c r="AS227" i="100"/>
  <c r="AQ227" i="100"/>
  <c r="AO227" i="100"/>
  <c r="AM227" i="100"/>
  <c r="AK227" i="100"/>
  <c r="AI227" i="100"/>
  <c r="AY228" i="100"/>
  <c r="AW228" i="100"/>
  <c r="AU228" i="100"/>
  <c r="AS228" i="100"/>
  <c r="AQ228" i="100"/>
  <c r="AO228" i="100"/>
  <c r="AM228" i="100"/>
  <c r="AK228" i="100"/>
  <c r="AI228" i="100"/>
  <c r="AY229" i="100"/>
  <c r="AW229" i="100"/>
  <c r="AU229" i="100"/>
  <c r="AS229" i="100"/>
  <c r="AQ229" i="100"/>
  <c r="AO229" i="100"/>
  <c r="AM229" i="100"/>
  <c r="AK229" i="100"/>
  <c r="AI229" i="100"/>
  <c r="AY230" i="100"/>
  <c r="AW230" i="100"/>
  <c r="AU230" i="100"/>
  <c r="AS230" i="100"/>
  <c r="AQ230" i="100"/>
  <c r="AO230" i="100"/>
  <c r="AM230" i="100"/>
  <c r="AK230" i="100"/>
  <c r="AI230" i="100"/>
  <c r="AY231" i="100"/>
  <c r="AW231" i="100"/>
  <c r="AU231" i="100"/>
  <c r="AS231" i="100"/>
  <c r="AQ231" i="100"/>
  <c r="AO231" i="100"/>
  <c r="AM231" i="100"/>
  <c r="AK231" i="100"/>
  <c r="AI231" i="100"/>
  <c r="AY232" i="100"/>
  <c r="AW232" i="100"/>
  <c r="AU232" i="100"/>
  <c r="AS232" i="100"/>
  <c r="AQ232" i="100"/>
  <c r="AO232" i="100"/>
  <c r="AM232" i="100"/>
  <c r="AK232" i="100"/>
  <c r="AI232" i="100"/>
  <c r="AY233" i="100"/>
  <c r="AW233" i="100"/>
  <c r="AU233" i="100"/>
  <c r="AS233" i="100"/>
  <c r="AQ233" i="100"/>
  <c r="AO233" i="100"/>
  <c r="AM233" i="100"/>
  <c r="AK233" i="100"/>
  <c r="AI233" i="100"/>
  <c r="AY234" i="100"/>
  <c r="AW234" i="100"/>
  <c r="AU234" i="100"/>
  <c r="AS234" i="100"/>
  <c r="AQ234" i="100"/>
  <c r="AO234" i="100"/>
  <c r="AM234" i="100"/>
  <c r="AK234" i="100"/>
  <c r="AI234" i="100"/>
  <c r="AY235" i="100"/>
  <c r="AW235" i="100"/>
  <c r="AU235" i="100"/>
  <c r="AS235" i="100"/>
  <c r="AQ235" i="100"/>
  <c r="AO235" i="100"/>
  <c r="AM235" i="100"/>
  <c r="AK235" i="100"/>
  <c r="AI235" i="100"/>
  <c r="AY236" i="100"/>
  <c r="AW236" i="100"/>
  <c r="AU236" i="100"/>
  <c r="AS236" i="100"/>
  <c r="AQ236" i="100"/>
  <c r="AO236" i="100"/>
  <c r="AM236" i="100"/>
  <c r="AK236" i="100"/>
  <c r="AI236" i="100"/>
  <c r="AY237" i="100"/>
  <c r="AW237" i="100"/>
  <c r="AU237" i="100"/>
  <c r="AS237" i="100"/>
  <c r="AQ237" i="100"/>
  <c r="AO237" i="100"/>
  <c r="AM237" i="100"/>
  <c r="AK237" i="100"/>
  <c r="AI237" i="100"/>
  <c r="AY238" i="100"/>
  <c r="AW238" i="100"/>
  <c r="AU238" i="100"/>
  <c r="AS238" i="100"/>
  <c r="AQ238" i="100"/>
  <c r="AO238" i="100"/>
  <c r="AM238" i="100"/>
  <c r="AK238" i="100"/>
  <c r="AI238" i="100"/>
  <c r="AZ238" i="100"/>
  <c r="AX238" i="100"/>
  <c r="AV238" i="100"/>
  <c r="AT238" i="100"/>
  <c r="AR238" i="100"/>
  <c r="Y191" i="100"/>
  <c r="Y192" i="100"/>
  <c r="Y193" i="100"/>
  <c r="Y194" i="100"/>
  <c r="Y195" i="100"/>
  <c r="Y196" i="100"/>
  <c r="Y197" i="100"/>
  <c r="Y198" i="100"/>
  <c r="Y199" i="100"/>
  <c r="Y200" i="100"/>
  <c r="Y201" i="100"/>
  <c r="Y202" i="100"/>
  <c r="Y203" i="100"/>
  <c r="Y204" i="100"/>
  <c r="Y205" i="100"/>
  <c r="Y206" i="100"/>
  <c r="Y207" i="100"/>
  <c r="Y208" i="100"/>
  <c r="Y209" i="100"/>
  <c r="Y210" i="100"/>
  <c r="Y211" i="100"/>
  <c r="Y212" i="100"/>
  <c r="Y213" i="100"/>
  <c r="Y214" i="100"/>
  <c r="Y215" i="100"/>
  <c r="Y216" i="100"/>
  <c r="Y217" i="100"/>
  <c r="Y218" i="100"/>
  <c r="Y219" i="100"/>
  <c r="Y220" i="100"/>
  <c r="Y221" i="100"/>
  <c r="Y222" i="100"/>
  <c r="Y223" i="100"/>
  <c r="Y224" i="100"/>
  <c r="Y225" i="100"/>
  <c r="AL226" i="100"/>
  <c r="AP226" i="100"/>
  <c r="AT226" i="100"/>
  <c r="AX226" i="100"/>
  <c r="AL227" i="100"/>
  <c r="AP227" i="100"/>
  <c r="AT227" i="100"/>
  <c r="AX227" i="100"/>
  <c r="AL228" i="100"/>
  <c r="AP228" i="100"/>
  <c r="AT228" i="100"/>
  <c r="AX228" i="100"/>
  <c r="AL229" i="100"/>
  <c r="AP229" i="100"/>
  <c r="AT229" i="100"/>
  <c r="AX229" i="100"/>
  <c r="AL230" i="100"/>
  <c r="AP230" i="100"/>
  <c r="AT230" i="100"/>
  <c r="AX230" i="100"/>
  <c r="AL231" i="100"/>
  <c r="AP231" i="100"/>
  <c r="AT231" i="100"/>
  <c r="AX231" i="100"/>
  <c r="AL232" i="100"/>
  <c r="AP232" i="100"/>
  <c r="AT232" i="100"/>
  <c r="AX232" i="100"/>
  <c r="AL233" i="100"/>
  <c r="AP233" i="100"/>
  <c r="AT233" i="100"/>
  <c r="AX233" i="100"/>
  <c r="AL234" i="100"/>
  <c r="AP234" i="100"/>
  <c r="AT234" i="100"/>
  <c r="AX234" i="100"/>
  <c r="AL235" i="100"/>
  <c r="AP235" i="100"/>
  <c r="AT235" i="100"/>
  <c r="AX235" i="100"/>
  <c r="AL236" i="100"/>
  <c r="AP236" i="100"/>
  <c r="AT236" i="100"/>
  <c r="AX236" i="100"/>
  <c r="AL237" i="100"/>
  <c r="AP237" i="100"/>
  <c r="AT237" i="100"/>
  <c r="AX237" i="100"/>
  <c r="AL238" i="100"/>
  <c r="AP238" i="100"/>
  <c r="AY225" i="100"/>
  <c r="AW225" i="100"/>
  <c r="AJ181" i="100"/>
  <c r="AL181" i="100"/>
  <c r="AN181" i="100"/>
  <c r="AP181" i="100"/>
  <c r="AR181" i="100"/>
  <c r="AT181" i="100"/>
  <c r="AV181" i="100"/>
  <c r="AX181" i="100"/>
  <c r="AJ182" i="100"/>
  <c r="AL182" i="100"/>
  <c r="AN182" i="100"/>
  <c r="AP182" i="100"/>
  <c r="AR182" i="100"/>
  <c r="AT182" i="100"/>
  <c r="AV182" i="100"/>
  <c r="AX182" i="100"/>
  <c r="AJ183" i="100"/>
  <c r="AL183" i="100"/>
  <c r="AN183" i="100"/>
  <c r="AP183" i="100"/>
  <c r="AR183" i="100"/>
  <c r="AT183" i="100"/>
  <c r="AV183" i="100"/>
  <c r="AX183" i="100"/>
  <c r="AJ184" i="100"/>
  <c r="AL184" i="100"/>
  <c r="AN184" i="100"/>
  <c r="AP184" i="100"/>
  <c r="AR184" i="100"/>
  <c r="AT184" i="100"/>
  <c r="AV184" i="100"/>
  <c r="AX184" i="100"/>
  <c r="AJ185" i="100"/>
  <c r="AL185" i="100"/>
  <c r="AN185" i="100"/>
  <c r="AP185" i="100"/>
  <c r="AR185" i="100"/>
  <c r="AT185" i="100"/>
  <c r="AV185" i="100"/>
  <c r="AX185" i="100"/>
  <c r="AJ186" i="100"/>
  <c r="AL186" i="100"/>
  <c r="AN186" i="100"/>
  <c r="AP186" i="100"/>
  <c r="AR186" i="100"/>
  <c r="AT186" i="100"/>
  <c r="AV186" i="100"/>
  <c r="AX186" i="100"/>
  <c r="AJ187" i="100"/>
  <c r="AL187" i="100"/>
  <c r="AN187" i="100"/>
  <c r="AP187" i="100"/>
  <c r="AR187" i="100"/>
  <c r="AT187" i="100"/>
  <c r="AV187" i="100"/>
  <c r="AX187" i="100"/>
  <c r="AJ188" i="100"/>
  <c r="AL188" i="100"/>
  <c r="AN188" i="100"/>
  <c r="AP188" i="100"/>
  <c r="AR188" i="100"/>
  <c r="AT188" i="100"/>
  <c r="AV188" i="100"/>
  <c r="AX188" i="100"/>
  <c r="AJ189" i="100"/>
  <c r="AL189" i="100"/>
  <c r="AN189" i="100"/>
  <c r="AP189" i="100"/>
  <c r="AR189" i="100"/>
  <c r="AT189" i="100"/>
  <c r="AV189" i="100"/>
  <c r="AX189" i="100"/>
  <c r="AJ190" i="100"/>
  <c r="AL190" i="100"/>
  <c r="AN190" i="100"/>
  <c r="AP190" i="100"/>
  <c r="AR190" i="100"/>
  <c r="AT190" i="100"/>
  <c r="AV190" i="100"/>
  <c r="AX190" i="100"/>
  <c r="AJ191" i="100"/>
  <c r="AL191" i="100"/>
  <c r="AN191" i="100"/>
  <c r="AP191" i="100"/>
  <c r="AR191" i="100"/>
  <c r="AT191" i="100"/>
  <c r="AV191" i="100"/>
  <c r="AX191" i="100"/>
  <c r="AJ192" i="100"/>
  <c r="AL192" i="100"/>
  <c r="AN192" i="100"/>
  <c r="AP192" i="100"/>
  <c r="AR192" i="100"/>
  <c r="AT192" i="100"/>
  <c r="AV192" i="100"/>
  <c r="AX192" i="100"/>
  <c r="AJ193" i="100"/>
  <c r="AL193" i="100"/>
  <c r="AN193" i="100"/>
  <c r="AP193" i="100"/>
  <c r="AR193" i="100"/>
  <c r="AT193" i="100"/>
  <c r="AV193" i="100"/>
  <c r="AX193" i="100"/>
  <c r="AJ194" i="100"/>
  <c r="AL194" i="100"/>
  <c r="AN194" i="100"/>
  <c r="AP194" i="100"/>
  <c r="AR194" i="100"/>
  <c r="AT194" i="100"/>
  <c r="AV194" i="100"/>
  <c r="AX194" i="100"/>
  <c r="AJ195" i="100"/>
  <c r="AL195" i="100"/>
  <c r="AN195" i="100"/>
  <c r="AP195" i="100"/>
  <c r="AR195" i="100"/>
  <c r="AT195" i="100"/>
  <c r="AV195" i="100"/>
  <c r="AX195" i="100"/>
  <c r="AJ196" i="100"/>
  <c r="AL196" i="100"/>
  <c r="AN196" i="100"/>
  <c r="AP196" i="100"/>
  <c r="AR196" i="100"/>
  <c r="AT196" i="100"/>
  <c r="AV196" i="100"/>
  <c r="AX196" i="100"/>
  <c r="AJ197" i="100"/>
  <c r="AL197" i="100"/>
  <c r="AN197" i="100"/>
  <c r="AP197" i="100"/>
  <c r="AR197" i="100"/>
  <c r="AT197" i="100"/>
  <c r="AV197" i="100"/>
  <c r="AX197" i="100"/>
  <c r="AJ198" i="100"/>
  <c r="AL198" i="100"/>
  <c r="AN198" i="100"/>
  <c r="AP198" i="100"/>
  <c r="AR198" i="100"/>
  <c r="AT198" i="100"/>
  <c r="AV198" i="100"/>
  <c r="AX198" i="100"/>
  <c r="AJ199" i="100"/>
  <c r="AL199" i="100"/>
  <c r="AN199" i="100"/>
  <c r="AP199" i="100"/>
  <c r="AR199" i="100"/>
  <c r="AT199" i="100"/>
  <c r="AV199" i="100"/>
  <c r="AX199" i="100"/>
  <c r="AJ200" i="100"/>
  <c r="AL200" i="100"/>
  <c r="AN200" i="100"/>
  <c r="AP200" i="100"/>
  <c r="AR200" i="100"/>
  <c r="AT200" i="100"/>
  <c r="AV200" i="100"/>
  <c r="AX200" i="100"/>
  <c r="AJ201" i="100"/>
  <c r="AL201" i="100"/>
  <c r="AN201" i="100"/>
  <c r="AP201" i="100"/>
  <c r="AR201" i="100"/>
  <c r="AT201" i="100"/>
  <c r="AV201" i="100"/>
  <c r="AX201" i="100"/>
  <c r="AJ202" i="100"/>
  <c r="AL202" i="100"/>
  <c r="AN202" i="100"/>
  <c r="AP202" i="100"/>
  <c r="AR202" i="100"/>
  <c r="AT202" i="100"/>
  <c r="AV202" i="100"/>
  <c r="AX202" i="100"/>
  <c r="AJ203" i="100"/>
  <c r="AL203" i="100"/>
  <c r="AN203" i="100"/>
  <c r="AP203" i="100"/>
  <c r="AR203" i="100"/>
  <c r="AT203" i="100"/>
  <c r="AV203" i="100"/>
  <c r="AX203" i="100"/>
  <c r="AJ204" i="100"/>
  <c r="AL204" i="100"/>
  <c r="AN204" i="100"/>
  <c r="AP204" i="100"/>
  <c r="AR204" i="100"/>
  <c r="AT204" i="100"/>
  <c r="AV204" i="100"/>
  <c r="AX204" i="100"/>
  <c r="AJ205" i="100"/>
  <c r="AL205" i="100"/>
  <c r="AN205" i="100"/>
  <c r="AP205" i="100"/>
  <c r="AR205" i="100"/>
  <c r="AT205" i="100"/>
  <c r="AV205" i="100"/>
  <c r="AX205" i="100"/>
  <c r="AJ206" i="100"/>
  <c r="AL206" i="100"/>
  <c r="AN206" i="100"/>
  <c r="AP206" i="100"/>
  <c r="AR206" i="100"/>
  <c r="AT206" i="100"/>
  <c r="AV206" i="100"/>
  <c r="AX206" i="100"/>
  <c r="AJ207" i="100"/>
  <c r="AL207" i="100"/>
  <c r="AN207" i="100"/>
  <c r="AP207" i="100"/>
  <c r="AR207" i="100"/>
  <c r="AT207" i="100"/>
  <c r="AV207" i="100"/>
  <c r="AX207" i="100"/>
  <c r="AJ208" i="100"/>
  <c r="AL208" i="100"/>
  <c r="AN208" i="100"/>
  <c r="AP208" i="100"/>
  <c r="AR208" i="100"/>
  <c r="AT208" i="100"/>
  <c r="AV208" i="100"/>
  <c r="AX208" i="100"/>
  <c r="AJ209" i="100"/>
  <c r="AL209" i="100"/>
  <c r="AN209" i="100"/>
  <c r="AP209" i="100"/>
  <c r="AR209" i="100"/>
  <c r="AT209" i="100"/>
  <c r="AV209" i="100"/>
  <c r="AX209" i="100"/>
  <c r="AJ210" i="100"/>
  <c r="AL210" i="100"/>
  <c r="AN210" i="100"/>
  <c r="AP210" i="100"/>
  <c r="AR210" i="100"/>
  <c r="AT210" i="100"/>
  <c r="AV210" i="100"/>
  <c r="AX210" i="100"/>
  <c r="AJ211" i="100"/>
  <c r="AL211" i="100"/>
  <c r="AN211" i="100"/>
  <c r="AP211" i="100"/>
  <c r="AR211" i="100"/>
  <c r="AT211" i="100"/>
  <c r="AV211" i="100"/>
  <c r="AX211" i="100"/>
  <c r="AJ212" i="100"/>
  <c r="AL212" i="100"/>
  <c r="AN212" i="100"/>
  <c r="AP212" i="100"/>
  <c r="AR212" i="100"/>
  <c r="AT212" i="100"/>
  <c r="AV212" i="100"/>
  <c r="AX212" i="100"/>
  <c r="AJ213" i="100"/>
  <c r="AL213" i="100"/>
  <c r="AN213" i="100"/>
  <c r="AP213" i="100"/>
  <c r="AR213" i="100"/>
  <c r="AT213" i="100"/>
  <c r="AV213" i="100"/>
  <c r="AX213" i="100"/>
  <c r="AJ214" i="100"/>
  <c r="AL214" i="100"/>
  <c r="AN214" i="100"/>
  <c r="AP214" i="100"/>
  <c r="AR214" i="100"/>
  <c r="AT214" i="100"/>
  <c r="AV214" i="100"/>
  <c r="AX214" i="100"/>
  <c r="AJ215" i="100"/>
  <c r="AL215" i="100"/>
  <c r="AN215" i="100"/>
  <c r="AP215" i="100"/>
  <c r="AR215" i="100"/>
  <c r="AT215" i="100"/>
  <c r="AV215" i="100"/>
  <c r="AX215" i="100"/>
  <c r="AJ216" i="100"/>
  <c r="AL216" i="100"/>
  <c r="AN216" i="100"/>
  <c r="AP216" i="100"/>
  <c r="AR216" i="100"/>
  <c r="AT216" i="100"/>
  <c r="AV216" i="100"/>
  <c r="AX216" i="100"/>
  <c r="AJ217" i="100"/>
  <c r="AL217" i="100"/>
  <c r="AN217" i="100"/>
  <c r="AP217" i="100"/>
  <c r="AR217" i="100"/>
  <c r="AT217" i="100"/>
  <c r="AV217" i="100"/>
  <c r="AX217" i="100"/>
  <c r="AJ218" i="100"/>
  <c r="AL218" i="100"/>
  <c r="AN218" i="100"/>
  <c r="AP218" i="100"/>
  <c r="AR218" i="100"/>
  <c r="AT218" i="100"/>
  <c r="AV218" i="100"/>
  <c r="AX218" i="100"/>
  <c r="AJ219" i="100"/>
  <c r="AL219" i="100"/>
  <c r="AN219" i="100"/>
  <c r="AP219" i="100"/>
  <c r="AR219" i="100"/>
  <c r="AT219" i="100"/>
  <c r="AV219" i="100"/>
  <c r="AX219" i="100"/>
  <c r="AJ220" i="100"/>
  <c r="AL220" i="100"/>
  <c r="AN220" i="100"/>
  <c r="AP220" i="100"/>
  <c r="AR220" i="100"/>
  <c r="AT220" i="100"/>
  <c r="AV220" i="100"/>
  <c r="AX220" i="100"/>
  <c r="AJ221" i="100"/>
  <c r="AL221" i="100"/>
  <c r="AN221" i="100"/>
  <c r="AP221" i="100"/>
  <c r="AR221" i="100"/>
  <c r="AT221" i="100"/>
  <c r="AV221" i="100"/>
  <c r="AX221" i="100"/>
  <c r="AJ222" i="100"/>
  <c r="AL222" i="100"/>
  <c r="AN222" i="100"/>
  <c r="AP222" i="100"/>
  <c r="AR222" i="100"/>
  <c r="AT222" i="100"/>
  <c r="AV222" i="100"/>
  <c r="AX222" i="100"/>
  <c r="AJ223" i="100"/>
  <c r="AL223" i="100"/>
  <c r="AN223" i="100"/>
  <c r="AP223" i="100"/>
  <c r="AR223" i="100"/>
  <c r="AT223" i="100"/>
  <c r="AV223" i="100"/>
  <c r="AX223" i="100"/>
  <c r="AJ224" i="100"/>
  <c r="AL224" i="100"/>
  <c r="AN224" i="100"/>
  <c r="AP224" i="100"/>
  <c r="AR224" i="100"/>
  <c r="AT224" i="100"/>
  <c r="AV224" i="100"/>
  <c r="AX224" i="100"/>
  <c r="AJ225" i="100"/>
  <c r="AL225" i="100"/>
  <c r="AN225" i="100"/>
  <c r="AP225" i="100"/>
  <c r="AR225" i="100"/>
  <c r="AT225" i="100"/>
  <c r="AV225" i="100"/>
  <c r="AZ225" i="100"/>
  <c r="AJ226" i="100"/>
  <c r="AN226" i="100"/>
  <c r="AR226" i="100"/>
  <c r="AV226" i="100"/>
  <c r="AZ226" i="100"/>
  <c r="AJ227" i="100"/>
  <c r="AN227" i="100"/>
  <c r="AR227" i="100"/>
  <c r="AV227" i="100"/>
  <c r="AZ227" i="100"/>
  <c r="AJ228" i="100"/>
  <c r="AN228" i="100"/>
  <c r="AR228" i="100"/>
  <c r="AV228" i="100"/>
  <c r="AZ228" i="100"/>
  <c r="AJ229" i="100"/>
  <c r="AN229" i="100"/>
  <c r="AR229" i="100"/>
  <c r="AV229" i="100"/>
  <c r="AZ229" i="100"/>
  <c r="AJ230" i="100"/>
  <c r="AN230" i="100"/>
  <c r="AR230" i="100"/>
  <c r="AV230" i="100"/>
  <c r="AZ230" i="100"/>
  <c r="AJ231" i="100"/>
  <c r="AN231" i="100"/>
  <c r="AR231" i="100"/>
  <c r="AV231" i="100"/>
  <c r="AZ231" i="100"/>
  <c r="AJ232" i="100"/>
  <c r="AN232" i="100"/>
  <c r="AR232" i="100"/>
  <c r="AV232" i="100"/>
  <c r="AZ232" i="100"/>
  <c r="AJ233" i="100"/>
  <c r="AN233" i="100"/>
  <c r="AR233" i="100"/>
  <c r="AV233" i="100"/>
  <c r="AZ233" i="100"/>
  <c r="AJ234" i="100"/>
  <c r="AN234" i="100"/>
  <c r="AR234" i="100"/>
  <c r="AV234" i="100"/>
  <c r="AZ234" i="100"/>
  <c r="AJ235" i="100"/>
  <c r="AN235" i="100"/>
  <c r="AR235" i="100"/>
  <c r="AV235" i="100"/>
  <c r="AZ235" i="100"/>
  <c r="AJ236" i="100"/>
  <c r="AN236" i="100"/>
  <c r="AR236" i="100"/>
  <c r="AV236" i="100"/>
  <c r="AZ236" i="100"/>
  <c r="AJ237" i="100"/>
  <c r="AN237" i="100"/>
  <c r="AR237" i="100"/>
  <c r="AV237" i="100"/>
  <c r="AZ237" i="100"/>
  <c r="AJ238" i="100"/>
  <c r="AN238" i="100"/>
  <c r="AY255" i="100"/>
  <c r="AW255" i="100"/>
  <c r="AU255" i="100"/>
  <c r="AS255" i="100"/>
  <c r="AQ255" i="100"/>
  <c r="AO255" i="100"/>
  <c r="AM255" i="100"/>
  <c r="AY256" i="100"/>
  <c r="AW256" i="100"/>
  <c r="AU256" i="100"/>
  <c r="AS256" i="100"/>
  <c r="AQ256" i="100"/>
  <c r="AO256" i="100"/>
  <c r="AM256" i="100"/>
  <c r="AK256" i="100"/>
  <c r="AI256" i="100"/>
  <c r="AY257" i="100"/>
  <c r="AW257" i="100"/>
  <c r="AU257" i="100"/>
  <c r="AS257" i="100"/>
  <c r="AQ257" i="100"/>
  <c r="AO257" i="100"/>
  <c r="AM257" i="100"/>
  <c r="AK257" i="100"/>
  <c r="AI257" i="100"/>
  <c r="AY258" i="100"/>
  <c r="AW258" i="100"/>
  <c r="AU258" i="100"/>
  <c r="AS258" i="100"/>
  <c r="AQ258" i="100"/>
  <c r="AO258" i="100"/>
  <c r="AM258" i="100"/>
  <c r="AK258" i="100"/>
  <c r="AI258" i="100"/>
  <c r="AY259" i="100"/>
  <c r="AW259" i="100"/>
  <c r="AU259" i="100"/>
  <c r="AS259" i="100"/>
  <c r="AQ259" i="100"/>
  <c r="AO259" i="100"/>
  <c r="AM259" i="100"/>
  <c r="AK259" i="100"/>
  <c r="AI259" i="100"/>
  <c r="AY260" i="100"/>
  <c r="AW260" i="100"/>
  <c r="AU260" i="100"/>
  <c r="AS260" i="100"/>
  <c r="AQ260" i="100"/>
  <c r="AO260" i="100"/>
  <c r="AM260" i="100"/>
  <c r="AK260" i="100"/>
  <c r="AI260" i="100"/>
  <c r="AY261" i="100"/>
  <c r="AW261" i="100"/>
  <c r="AU261" i="100"/>
  <c r="AS261" i="100"/>
  <c r="AQ261" i="100"/>
  <c r="AO261" i="100"/>
  <c r="AM261" i="100"/>
  <c r="AK261" i="100"/>
  <c r="AI261" i="100"/>
  <c r="AY262" i="100"/>
  <c r="AW262" i="100"/>
  <c r="AU262" i="100"/>
  <c r="AS262" i="100"/>
  <c r="AQ262" i="100"/>
  <c r="AO262" i="100"/>
  <c r="AM262" i="100"/>
  <c r="AK262" i="100"/>
  <c r="AI262" i="100"/>
  <c r="AY263" i="100"/>
  <c r="AW263" i="100"/>
  <c r="AU263" i="100"/>
  <c r="AS263" i="100"/>
  <c r="AQ263" i="100"/>
  <c r="AO263" i="100"/>
  <c r="AM263" i="100"/>
  <c r="AK263" i="100"/>
  <c r="AI263" i="100"/>
  <c r="AY264" i="100"/>
  <c r="AW264" i="100"/>
  <c r="AU264" i="100"/>
  <c r="AS264" i="100"/>
  <c r="AQ264" i="100"/>
  <c r="AO264" i="100"/>
  <c r="AM264" i="100"/>
  <c r="AK264" i="100"/>
  <c r="AI264" i="100"/>
  <c r="AY265" i="100"/>
  <c r="AW265" i="100"/>
  <c r="AU265" i="100"/>
  <c r="AS265" i="100"/>
  <c r="AQ265" i="100"/>
  <c r="AO265" i="100"/>
  <c r="AM265" i="100"/>
  <c r="AK265" i="100"/>
  <c r="AI265" i="100"/>
  <c r="AY266" i="100"/>
  <c r="AW266" i="100"/>
  <c r="AU266" i="100"/>
  <c r="AS266" i="100"/>
  <c r="AQ266" i="100"/>
  <c r="AO266" i="100"/>
  <c r="AM266" i="100"/>
  <c r="AK266" i="100"/>
  <c r="AI266" i="100"/>
  <c r="AY267" i="100"/>
  <c r="AW267" i="100"/>
  <c r="AU267" i="100"/>
  <c r="AS267" i="100"/>
  <c r="AQ267" i="100"/>
  <c r="AO267" i="100"/>
  <c r="AM267" i="100"/>
  <c r="AK267" i="100"/>
  <c r="AI267" i="100"/>
  <c r="AY268" i="100"/>
  <c r="AW268" i="100"/>
  <c r="AU268" i="100"/>
  <c r="AS268" i="100"/>
  <c r="AQ268" i="100"/>
  <c r="AO268" i="100"/>
  <c r="AM268" i="100"/>
  <c r="AK268" i="100"/>
  <c r="AI268" i="100"/>
  <c r="AY269" i="100"/>
  <c r="AW269" i="100"/>
  <c r="AU269" i="100"/>
  <c r="AS269" i="100"/>
  <c r="AQ269" i="100"/>
  <c r="AO269" i="100"/>
  <c r="AM269" i="100"/>
  <c r="AK269" i="100"/>
  <c r="AI269" i="100"/>
  <c r="AY270" i="100"/>
  <c r="AW270" i="100"/>
  <c r="AU270" i="100"/>
  <c r="AS270" i="100"/>
  <c r="AQ270" i="100"/>
  <c r="AO270" i="100"/>
  <c r="AM270" i="100"/>
  <c r="AK270" i="100"/>
  <c r="AI270" i="100"/>
  <c r="AY271" i="100"/>
  <c r="AW271" i="100"/>
  <c r="AU271" i="100"/>
  <c r="AS271" i="100"/>
  <c r="AQ271" i="100"/>
  <c r="AO271" i="100"/>
  <c r="AM271" i="100"/>
  <c r="AK271" i="100"/>
  <c r="AI271" i="100"/>
  <c r="AY272" i="100"/>
  <c r="AW272" i="100"/>
  <c r="AU272" i="100"/>
  <c r="AS272" i="100"/>
  <c r="AQ272" i="100"/>
  <c r="AO272" i="100"/>
  <c r="AM272" i="100"/>
  <c r="AK272" i="100"/>
  <c r="AI272" i="100"/>
  <c r="AY273" i="100"/>
  <c r="AW273" i="100"/>
  <c r="AU273" i="100"/>
  <c r="AS273" i="100"/>
  <c r="AQ273" i="100"/>
  <c r="AO273" i="100"/>
  <c r="AM273" i="100"/>
  <c r="AK273" i="100"/>
  <c r="AI273" i="100"/>
  <c r="AY274" i="100"/>
  <c r="AW274" i="100"/>
  <c r="AU274" i="100"/>
  <c r="AS274" i="100"/>
  <c r="AQ274" i="100"/>
  <c r="AO274" i="100"/>
  <c r="AM274" i="100"/>
  <c r="AK274" i="100"/>
  <c r="AI274" i="100"/>
  <c r="AY275" i="100"/>
  <c r="AW275" i="100"/>
  <c r="AU275" i="100"/>
  <c r="AS275" i="100"/>
  <c r="AQ275" i="100"/>
  <c r="AO275" i="100"/>
  <c r="AM275" i="100"/>
  <c r="AK275" i="100"/>
  <c r="AI275" i="100"/>
  <c r="AY276" i="100"/>
  <c r="AW276" i="100"/>
  <c r="AU276" i="100"/>
  <c r="AS276" i="100"/>
  <c r="AQ276" i="100"/>
  <c r="AO276" i="100"/>
  <c r="AM276" i="100"/>
  <c r="AK276" i="100"/>
  <c r="AI276" i="100"/>
  <c r="AY277" i="100"/>
  <c r="AW277" i="100"/>
  <c r="AU277" i="100"/>
  <c r="AS277" i="100"/>
  <c r="AQ277" i="100"/>
  <c r="AO277" i="100"/>
  <c r="AM277" i="100"/>
  <c r="AK277" i="100"/>
  <c r="AI277" i="100"/>
  <c r="AY278" i="100"/>
  <c r="AW278" i="100"/>
  <c r="AU278" i="100"/>
  <c r="AS278" i="100"/>
  <c r="AQ278" i="100"/>
  <c r="AO278" i="100"/>
  <c r="AM278" i="100"/>
  <c r="AK278" i="100"/>
  <c r="AI278" i="100"/>
  <c r="AJ239" i="100"/>
  <c r="AL239" i="100"/>
  <c r="AN239" i="100"/>
  <c r="AP239" i="100"/>
  <c r="AR239" i="100"/>
  <c r="AT239" i="100"/>
  <c r="AV239" i="100"/>
  <c r="AX239" i="100"/>
  <c r="AZ239" i="100"/>
  <c r="AJ240" i="100"/>
  <c r="AL240" i="100"/>
  <c r="AN240" i="100"/>
  <c r="AP240" i="100"/>
  <c r="AR240" i="100"/>
  <c r="AT240" i="100"/>
  <c r="AV240" i="100"/>
  <c r="AX240" i="100"/>
  <c r="AZ240" i="100"/>
  <c r="AJ241" i="100"/>
  <c r="AL241" i="100"/>
  <c r="AN241" i="100"/>
  <c r="AP241" i="100"/>
  <c r="AR241" i="100"/>
  <c r="AT241" i="100"/>
  <c r="AV241" i="100"/>
  <c r="AX241" i="100"/>
  <c r="AZ241" i="100"/>
  <c r="AJ242" i="100"/>
  <c r="AL242" i="100"/>
  <c r="AN242" i="100"/>
  <c r="AP242" i="100"/>
  <c r="AR242" i="100"/>
  <c r="AT242" i="100"/>
  <c r="AV242" i="100"/>
  <c r="AX242" i="100"/>
  <c r="AZ242" i="100"/>
  <c r="AJ243" i="100"/>
  <c r="AL243" i="100"/>
  <c r="AN243" i="100"/>
  <c r="AP243" i="100"/>
  <c r="AR243" i="100"/>
  <c r="AT243" i="100"/>
  <c r="AV243" i="100"/>
  <c r="AX243" i="100"/>
  <c r="AZ243" i="100"/>
  <c r="AJ244" i="100"/>
  <c r="AL244" i="100"/>
  <c r="AN244" i="100"/>
  <c r="AP244" i="100"/>
  <c r="AR244" i="100"/>
  <c r="AT244" i="100"/>
  <c r="AV244" i="100"/>
  <c r="AX244" i="100"/>
  <c r="AZ244" i="100"/>
  <c r="AJ245" i="100"/>
  <c r="AL245" i="100"/>
  <c r="AN245" i="100"/>
  <c r="AP245" i="100"/>
  <c r="AR245" i="100"/>
  <c r="AT245" i="100"/>
  <c r="AV245" i="100"/>
  <c r="AX245" i="100"/>
  <c r="AZ245" i="100"/>
  <c r="AJ246" i="100"/>
  <c r="AL246" i="100"/>
  <c r="AN246" i="100"/>
  <c r="AP246" i="100"/>
  <c r="AR246" i="100"/>
  <c r="AT246" i="100"/>
  <c r="AV246" i="100"/>
  <c r="AX246" i="100"/>
  <c r="AZ246" i="100"/>
  <c r="AJ247" i="100"/>
  <c r="AL247" i="100"/>
  <c r="AN247" i="100"/>
  <c r="AP247" i="100"/>
  <c r="AR247" i="100"/>
  <c r="AT247" i="100"/>
  <c r="AV247" i="100"/>
  <c r="AX247" i="100"/>
  <c r="AZ247" i="100"/>
  <c r="AJ248" i="100"/>
  <c r="AL248" i="100"/>
  <c r="AN248" i="100"/>
  <c r="AP248" i="100"/>
  <c r="AR248" i="100"/>
  <c r="AT248" i="100"/>
  <c r="AV248" i="100"/>
  <c r="AX248" i="100"/>
  <c r="AZ248" i="100"/>
  <c r="AJ249" i="100"/>
  <c r="AL249" i="100"/>
  <c r="AN249" i="100"/>
  <c r="AP249" i="100"/>
  <c r="AR249" i="100"/>
  <c r="AT249" i="100"/>
  <c r="AV249" i="100"/>
  <c r="AX249" i="100"/>
  <c r="AZ249" i="100"/>
  <c r="AJ250" i="100"/>
  <c r="AL250" i="100"/>
  <c r="AN250" i="100"/>
  <c r="AP250" i="100"/>
  <c r="AR250" i="100"/>
  <c r="AT250" i="100"/>
  <c r="AV250" i="100"/>
  <c r="AX250" i="100"/>
  <c r="AZ250" i="100"/>
  <c r="AJ251" i="100"/>
  <c r="AL251" i="100"/>
  <c r="AN251" i="100"/>
  <c r="AP251" i="100"/>
  <c r="AR251" i="100"/>
  <c r="AT251" i="100"/>
  <c r="AV251" i="100"/>
  <c r="AX251" i="100"/>
  <c r="AZ251" i="100"/>
  <c r="AJ252" i="100"/>
  <c r="AL252" i="100"/>
  <c r="AN252" i="100"/>
  <c r="AP252" i="100"/>
  <c r="AR252" i="100"/>
  <c r="AT252" i="100"/>
  <c r="AV252" i="100"/>
  <c r="AX252" i="100"/>
  <c r="AZ252" i="100"/>
  <c r="AJ253" i="100"/>
  <c r="AL253" i="100"/>
  <c r="AN253" i="100"/>
  <c r="AP253" i="100"/>
  <c r="AR253" i="100"/>
  <c r="AT253" i="100"/>
  <c r="AV253" i="100"/>
  <c r="AX253" i="100"/>
  <c r="AZ253" i="100"/>
  <c r="AJ254" i="100"/>
  <c r="AL254" i="100"/>
  <c r="AN254" i="100"/>
  <c r="AP254" i="100"/>
  <c r="AR254" i="100"/>
  <c r="AT254" i="100"/>
  <c r="AV254" i="100"/>
  <c r="AX254" i="100"/>
  <c r="AZ254" i="100"/>
  <c r="AJ255" i="100"/>
  <c r="AL255" i="100"/>
  <c r="AP255" i="100"/>
  <c r="AT255" i="100"/>
  <c r="AX255" i="100"/>
  <c r="AL256" i="100"/>
  <c r="AP256" i="100"/>
  <c r="AT256" i="100"/>
  <c r="AX256" i="100"/>
  <c r="AL257" i="100"/>
  <c r="AP257" i="100"/>
  <c r="AT257" i="100"/>
  <c r="AX257" i="100"/>
  <c r="AL258" i="100"/>
  <c r="AP258" i="100"/>
  <c r="AT258" i="100"/>
  <c r="AX258" i="100"/>
  <c r="AL259" i="100"/>
  <c r="AP259" i="100"/>
  <c r="AT259" i="100"/>
  <c r="AX259" i="100"/>
  <c r="AL260" i="100"/>
  <c r="AP260" i="100"/>
  <c r="AT260" i="100"/>
  <c r="AX260" i="100"/>
  <c r="AL261" i="100"/>
  <c r="AP261" i="100"/>
  <c r="AT261" i="100"/>
  <c r="AX261" i="100"/>
  <c r="AL262" i="100"/>
  <c r="AP262" i="100"/>
  <c r="AT262" i="100"/>
  <c r="AX262" i="100"/>
  <c r="AL263" i="100"/>
  <c r="AP263" i="100"/>
  <c r="AT263" i="100"/>
  <c r="AX263" i="100"/>
  <c r="AL264" i="100"/>
  <c r="AP264" i="100"/>
  <c r="AT264" i="100"/>
  <c r="AX264" i="100"/>
  <c r="AL265" i="100"/>
  <c r="AP265" i="100"/>
  <c r="AT265" i="100"/>
  <c r="AX265" i="100"/>
  <c r="AL266" i="100"/>
  <c r="AP266" i="100"/>
  <c r="AT266" i="100"/>
  <c r="AX266" i="100"/>
  <c r="AL267" i="100"/>
  <c r="AP267" i="100"/>
  <c r="AT267" i="100"/>
  <c r="AX267" i="100"/>
  <c r="AL268" i="100"/>
  <c r="AP268" i="100"/>
  <c r="AT268" i="100"/>
  <c r="AX268" i="100"/>
  <c r="AL269" i="100"/>
  <c r="AP269" i="100"/>
  <c r="AT269" i="100"/>
  <c r="AX269" i="100"/>
  <c r="AL270" i="100"/>
  <c r="AP270" i="100"/>
  <c r="AT270" i="100"/>
  <c r="AX270" i="100"/>
  <c r="AL271" i="100"/>
  <c r="AP271" i="100"/>
  <c r="AT271" i="100"/>
  <c r="AX271" i="100"/>
  <c r="AL272" i="100"/>
  <c r="AP272" i="100"/>
  <c r="AT272" i="100"/>
  <c r="AX272" i="100"/>
  <c r="AL273" i="100"/>
  <c r="AP273" i="100"/>
  <c r="AT273" i="100"/>
  <c r="AX273" i="100"/>
  <c r="AL274" i="100"/>
  <c r="AP274" i="100"/>
  <c r="AT274" i="100"/>
  <c r="AX274" i="100"/>
  <c r="AL275" i="100"/>
  <c r="AP275" i="100"/>
  <c r="AT275" i="100"/>
  <c r="AX275" i="100"/>
  <c r="AL276" i="100"/>
  <c r="AP276" i="100"/>
  <c r="AT276" i="100"/>
  <c r="AX276" i="100"/>
  <c r="AL277" i="100"/>
  <c r="AP277" i="100"/>
  <c r="AT277" i="100"/>
  <c r="AX277" i="100"/>
  <c r="AL278" i="100"/>
  <c r="AP278" i="100"/>
  <c r="AT278" i="100"/>
  <c r="AX278" i="100"/>
  <c r="AI239" i="100"/>
  <c r="AK239" i="100"/>
  <c r="AM239" i="100"/>
  <c r="AO239" i="100"/>
  <c r="AQ239" i="100"/>
  <c r="AS239" i="100"/>
  <c r="AU239" i="100"/>
  <c r="AW239" i="100"/>
  <c r="AI240" i="100"/>
  <c r="AK240" i="100"/>
  <c r="AM240" i="100"/>
  <c r="AO240" i="100"/>
  <c r="AQ240" i="100"/>
  <c r="AS240" i="100"/>
  <c r="AU240" i="100"/>
  <c r="AW240" i="100"/>
  <c r="AI241" i="100"/>
  <c r="AK241" i="100"/>
  <c r="AM241" i="100"/>
  <c r="AO241" i="100"/>
  <c r="AQ241" i="100"/>
  <c r="AS241" i="100"/>
  <c r="AU241" i="100"/>
  <c r="AW241" i="100"/>
  <c r="AI242" i="100"/>
  <c r="AK242" i="100"/>
  <c r="AM242" i="100"/>
  <c r="AO242" i="100"/>
  <c r="AQ242" i="100"/>
  <c r="AS242" i="100"/>
  <c r="AU242" i="100"/>
  <c r="AW242" i="100"/>
  <c r="AI243" i="100"/>
  <c r="AK243" i="100"/>
  <c r="AM243" i="100"/>
  <c r="AO243" i="100"/>
  <c r="AQ243" i="100"/>
  <c r="AS243" i="100"/>
  <c r="AU243" i="100"/>
  <c r="AW243" i="100"/>
  <c r="AI244" i="100"/>
  <c r="AK244" i="100"/>
  <c r="AM244" i="100"/>
  <c r="AO244" i="100"/>
  <c r="AQ244" i="100"/>
  <c r="AS244" i="100"/>
  <c r="AU244" i="100"/>
  <c r="AW244" i="100"/>
  <c r="AI245" i="100"/>
  <c r="AK245" i="100"/>
  <c r="AM245" i="100"/>
  <c r="AO245" i="100"/>
  <c r="AQ245" i="100"/>
  <c r="AS245" i="100"/>
  <c r="AU245" i="100"/>
  <c r="AW245" i="100"/>
  <c r="AI246" i="100"/>
  <c r="AK246" i="100"/>
  <c r="AM246" i="100"/>
  <c r="AO246" i="100"/>
  <c r="AQ246" i="100"/>
  <c r="AS246" i="100"/>
  <c r="AU246" i="100"/>
  <c r="AW246" i="100"/>
  <c r="AI247" i="100"/>
  <c r="AK247" i="100"/>
  <c r="AM247" i="100"/>
  <c r="AO247" i="100"/>
  <c r="AQ247" i="100"/>
  <c r="AS247" i="100"/>
  <c r="AU247" i="100"/>
  <c r="AW247" i="100"/>
  <c r="AI248" i="100"/>
  <c r="AK248" i="100"/>
  <c r="AM248" i="100"/>
  <c r="AO248" i="100"/>
  <c r="AQ248" i="100"/>
  <c r="AS248" i="100"/>
  <c r="AU248" i="100"/>
  <c r="AW248" i="100"/>
  <c r="AI249" i="100"/>
  <c r="AK249" i="100"/>
  <c r="AM249" i="100"/>
  <c r="AO249" i="100"/>
  <c r="AQ249" i="100"/>
  <c r="AS249" i="100"/>
  <c r="AU249" i="100"/>
  <c r="AW249" i="100"/>
  <c r="AI250" i="100"/>
  <c r="AK250" i="100"/>
  <c r="AM250" i="100"/>
  <c r="AO250" i="100"/>
  <c r="AQ250" i="100"/>
  <c r="AS250" i="100"/>
  <c r="AU250" i="100"/>
  <c r="AW250" i="100"/>
  <c r="AI251" i="100"/>
  <c r="AK251" i="100"/>
  <c r="AM251" i="100"/>
  <c r="AO251" i="100"/>
  <c r="AQ251" i="100"/>
  <c r="AS251" i="100"/>
  <c r="AU251" i="100"/>
  <c r="AW251" i="100"/>
  <c r="AI252" i="100"/>
  <c r="AK252" i="100"/>
  <c r="AM252" i="100"/>
  <c r="AO252" i="100"/>
  <c r="AQ252" i="100"/>
  <c r="AS252" i="100"/>
  <c r="AU252" i="100"/>
  <c r="AW252" i="100"/>
  <c r="AI253" i="100"/>
  <c r="AK253" i="100"/>
  <c r="AM253" i="100"/>
  <c r="AO253" i="100"/>
  <c r="AQ253" i="100"/>
  <c r="AS253" i="100"/>
  <c r="AU253" i="100"/>
  <c r="AW253" i="100"/>
  <c r="AI254" i="100"/>
  <c r="AK254" i="100"/>
  <c r="AM254" i="100"/>
  <c r="AO254" i="100"/>
  <c r="AQ254" i="100"/>
  <c r="AS254" i="100"/>
  <c r="AU254" i="100"/>
  <c r="AW254" i="100"/>
  <c r="AI255" i="100"/>
  <c r="AK255" i="100"/>
  <c r="AN255" i="100"/>
  <c r="AR255" i="100"/>
  <c r="AV255" i="100"/>
  <c r="AZ255" i="100"/>
  <c r="AJ256" i="100"/>
  <c r="AN256" i="100"/>
  <c r="AR256" i="100"/>
  <c r="AV256" i="100"/>
  <c r="AZ256" i="100"/>
  <c r="AJ257" i="100"/>
  <c r="AN257" i="100"/>
  <c r="AR257" i="100"/>
  <c r="AV257" i="100"/>
  <c r="AZ257" i="100"/>
  <c r="AJ258" i="100"/>
  <c r="AN258" i="100"/>
  <c r="AR258" i="100"/>
  <c r="AV258" i="100"/>
  <c r="AZ258" i="100"/>
  <c r="AJ259" i="100"/>
  <c r="AN259" i="100"/>
  <c r="AR259" i="100"/>
  <c r="AV259" i="100"/>
  <c r="AZ259" i="100"/>
  <c r="AJ260" i="100"/>
  <c r="AN260" i="100"/>
  <c r="AR260" i="100"/>
  <c r="AV260" i="100"/>
  <c r="AZ260" i="100"/>
  <c r="AJ261" i="100"/>
  <c r="AN261" i="100"/>
  <c r="AR261" i="100"/>
  <c r="AV261" i="100"/>
  <c r="AZ261" i="100"/>
  <c r="AJ262" i="100"/>
  <c r="AN262" i="100"/>
  <c r="AR262" i="100"/>
  <c r="AV262" i="100"/>
  <c r="AZ262" i="100"/>
  <c r="AJ263" i="100"/>
  <c r="AN263" i="100"/>
  <c r="AR263" i="100"/>
  <c r="AV263" i="100"/>
  <c r="AZ263" i="100"/>
  <c r="AJ264" i="100"/>
  <c r="AN264" i="100"/>
  <c r="AR264" i="100"/>
  <c r="AV264" i="100"/>
  <c r="AZ264" i="100"/>
  <c r="AJ265" i="100"/>
  <c r="AN265" i="100"/>
  <c r="AR265" i="100"/>
  <c r="AV265" i="100"/>
  <c r="AZ265" i="100"/>
  <c r="AJ266" i="100"/>
  <c r="AN266" i="100"/>
  <c r="AR266" i="100"/>
  <c r="AV266" i="100"/>
  <c r="AZ266" i="100"/>
  <c r="AJ267" i="100"/>
  <c r="AN267" i="100"/>
  <c r="AR267" i="100"/>
  <c r="AV267" i="100"/>
  <c r="AZ267" i="100"/>
  <c r="AJ268" i="100"/>
  <c r="AN268" i="100"/>
  <c r="AR268" i="100"/>
  <c r="AV268" i="100"/>
  <c r="AZ268" i="100"/>
  <c r="AJ269" i="100"/>
  <c r="AN269" i="100"/>
  <c r="AR269" i="100"/>
  <c r="AV269" i="100"/>
  <c r="AZ269" i="100"/>
  <c r="AJ270" i="100"/>
  <c r="AN270" i="100"/>
  <c r="AR270" i="100"/>
  <c r="AV270" i="100"/>
  <c r="AZ270" i="100"/>
  <c r="AJ271" i="100"/>
  <c r="AN271" i="100"/>
  <c r="AR271" i="100"/>
  <c r="AV271" i="100"/>
  <c r="AZ271" i="100"/>
  <c r="AJ272" i="100"/>
  <c r="AN272" i="100"/>
  <c r="AR272" i="100"/>
  <c r="AV272" i="100"/>
  <c r="AZ272" i="100"/>
  <c r="AJ273" i="100"/>
  <c r="AN273" i="100"/>
  <c r="AR273" i="100"/>
  <c r="AV273" i="100"/>
  <c r="AZ273" i="100"/>
  <c r="AJ274" i="100"/>
  <c r="AN274" i="100"/>
  <c r="AR274" i="100"/>
  <c r="AV274" i="100"/>
  <c r="AZ274" i="100"/>
  <c r="AJ275" i="100"/>
  <c r="AN275" i="100"/>
  <c r="AR275" i="100"/>
  <c r="AV275" i="100"/>
  <c r="AZ275" i="100"/>
  <c r="AJ276" i="100"/>
  <c r="AN276" i="100"/>
  <c r="AR276" i="100"/>
  <c r="AV276" i="100"/>
  <c r="AZ276" i="100"/>
  <c r="AJ277" i="100"/>
  <c r="AN277" i="100"/>
  <c r="AR277" i="100"/>
  <c r="AV277" i="100"/>
  <c r="AZ277" i="100"/>
  <c r="AJ278" i="100"/>
  <c r="AN278" i="100"/>
  <c r="AR278" i="100"/>
  <c r="AV278" i="100"/>
  <c r="AZ278" i="100"/>
  <c r="A22" i="99"/>
  <c r="A22" i="98"/>
  <c r="F22" i="98" s="1"/>
  <c r="F145" i="99"/>
  <c r="E145" i="99" s="1"/>
  <c r="F190" i="99"/>
  <c r="E190" i="99" s="1"/>
  <c r="F135" i="99"/>
  <c r="F137" i="99"/>
  <c r="C137" i="99" s="1"/>
  <c r="B137" i="99" s="1"/>
  <c r="J137" i="99" s="1"/>
  <c r="F25" i="99"/>
  <c r="D25" i="99" s="1"/>
  <c r="F96" i="99"/>
  <c r="C96" i="99" s="1"/>
  <c r="B96" i="99" s="1"/>
  <c r="U96" i="99" s="1"/>
  <c r="V96" i="99" s="1"/>
  <c r="F123" i="99"/>
  <c r="D123" i="99" s="1"/>
  <c r="F188" i="98"/>
  <c r="C188" i="98" s="1"/>
  <c r="B188" i="98" s="1"/>
  <c r="J188" i="98" s="1"/>
  <c r="F182" i="98"/>
  <c r="F178" i="98"/>
  <c r="C178" i="98" s="1"/>
  <c r="B178" i="98" s="1"/>
  <c r="Q178" i="98" s="1"/>
  <c r="R178" i="98" s="1"/>
  <c r="F164" i="98"/>
  <c r="E164" i="98" s="1"/>
  <c r="F140" i="98"/>
  <c r="D140" i="98" s="1"/>
  <c r="F130" i="98"/>
  <c r="E130" i="98" s="1"/>
  <c r="F124" i="98"/>
  <c r="D124" i="98" s="1"/>
  <c r="F112" i="98"/>
  <c r="C112" i="98" s="1"/>
  <c r="B112" i="98" s="1"/>
  <c r="F108" i="98"/>
  <c r="C108" i="98" s="1"/>
  <c r="B108" i="98" s="1"/>
  <c r="Q108" i="98" s="1"/>
  <c r="R108" i="98" s="1"/>
  <c r="F96" i="98"/>
  <c r="F92" i="98"/>
  <c r="D92" i="98" s="1"/>
  <c r="F88" i="98"/>
  <c r="C88" i="98" s="1"/>
  <c r="B88" i="98" s="1"/>
  <c r="F84" i="98"/>
  <c r="C84" i="98" s="1"/>
  <c r="B84" i="98" s="1"/>
  <c r="I84" i="98" s="1"/>
  <c r="F76" i="98"/>
  <c r="D76" i="98" s="1"/>
  <c r="F72" i="98"/>
  <c r="C72" i="98" s="1"/>
  <c r="B72" i="98" s="1"/>
  <c r="G72" i="98" s="1"/>
  <c r="F66" i="98"/>
  <c r="F62" i="98"/>
  <c r="D62" i="98" s="1"/>
  <c r="F58" i="98"/>
  <c r="D58" i="98" s="1"/>
  <c r="F44" i="98"/>
  <c r="D44" i="98" s="1"/>
  <c r="F36" i="98"/>
  <c r="C36" i="98" s="1"/>
  <c r="F32" i="98"/>
  <c r="D32" i="98" s="1"/>
  <c r="F278" i="98"/>
  <c r="E278" i="98" s="1"/>
  <c r="F276" i="98"/>
  <c r="C276" i="98" s="1"/>
  <c r="B276" i="98" s="1"/>
  <c r="H276" i="98" s="1"/>
  <c r="F274" i="99"/>
  <c r="D274" i="99" s="1"/>
  <c r="F270" i="99"/>
  <c r="D270" i="99" s="1"/>
  <c r="F266" i="99"/>
  <c r="C266" i="99" s="1"/>
  <c r="B266" i="99" s="1"/>
  <c r="F260" i="98"/>
  <c r="D260" i="98" s="1"/>
  <c r="F258" i="98"/>
  <c r="C258" i="98" s="1"/>
  <c r="B258" i="98" s="1"/>
  <c r="F254" i="98"/>
  <c r="E254" i="98" s="1"/>
  <c r="F252" i="98"/>
  <c r="D252" i="98" s="1"/>
  <c r="F250" i="99"/>
  <c r="D250" i="99" s="1"/>
  <c r="F248" i="99"/>
  <c r="C248" i="99" s="1"/>
  <c r="B248" i="99" s="1"/>
  <c r="K248" i="99" s="1"/>
  <c r="F246" i="99"/>
  <c r="E246" i="99" s="1"/>
  <c r="F242" i="99"/>
  <c r="C242" i="99" s="1"/>
  <c r="B242" i="99" s="1"/>
  <c r="F238" i="98"/>
  <c r="E238" i="98" s="1"/>
  <c r="F236" i="99"/>
  <c r="C236" i="99" s="1"/>
  <c r="B236" i="99" s="1"/>
  <c r="H236" i="99" s="1"/>
  <c r="F234" i="99"/>
  <c r="D234" i="99" s="1"/>
  <c r="F230" i="98"/>
  <c r="E230" i="98" s="1"/>
  <c r="F228" i="98"/>
  <c r="C228" i="98" s="1"/>
  <c r="B228" i="98" s="1"/>
  <c r="S228" i="98" s="1"/>
  <c r="T228" i="98" s="1"/>
  <c r="F226" i="99"/>
  <c r="D226" i="99" s="1"/>
  <c r="F224" i="99"/>
  <c r="C224" i="99" s="1"/>
  <c r="B224" i="99" s="1"/>
  <c r="F222" i="99"/>
  <c r="E222" i="99" s="1"/>
  <c r="F218" i="98"/>
  <c r="D218" i="98" s="1"/>
  <c r="F216" i="98"/>
  <c r="F214" i="98"/>
  <c r="C214" i="98" s="1"/>
  <c r="B214" i="98" s="1"/>
  <c r="F212" i="98"/>
  <c r="F210" i="98"/>
  <c r="E210" i="98" s="1"/>
  <c r="F208" i="98"/>
  <c r="C208" i="98" s="1"/>
  <c r="B208" i="98" s="1"/>
  <c r="F206" i="98"/>
  <c r="E206" i="98" s="1"/>
  <c r="F190" i="98"/>
  <c r="E190" i="98" s="1"/>
  <c r="F177" i="98"/>
  <c r="D177" i="98" s="1"/>
  <c r="F173" i="98"/>
  <c r="C173" i="98" s="1"/>
  <c r="B173" i="98" s="1"/>
  <c r="W173" i="98" s="1"/>
  <c r="X173" i="98" s="1"/>
  <c r="F169" i="98"/>
  <c r="D169" i="98" s="1"/>
  <c r="F165" i="98"/>
  <c r="C165" i="98" s="1"/>
  <c r="B165" i="98" s="1"/>
  <c r="F159" i="98"/>
  <c r="C159" i="98" s="1"/>
  <c r="B159" i="98" s="1"/>
  <c r="K159" i="98" s="1"/>
  <c r="F153" i="98"/>
  <c r="F149" i="98"/>
  <c r="C149" i="98" s="1"/>
  <c r="B149" i="98" s="1"/>
  <c r="W149" i="98" s="1"/>
  <c r="X149" i="98" s="1"/>
  <c r="F145" i="98"/>
  <c r="C145" i="98" s="1"/>
  <c r="B145" i="98" s="1"/>
  <c r="S145" i="98" s="1"/>
  <c r="T145" i="98" s="1"/>
  <c r="F141" i="98"/>
  <c r="E141" i="98" s="1"/>
  <c r="F137" i="98"/>
  <c r="E137" i="98" s="1"/>
  <c r="F133" i="98"/>
  <c r="D133" i="98" s="1"/>
  <c r="F119" i="98"/>
  <c r="F111" i="98"/>
  <c r="D111" i="98" s="1"/>
  <c r="F107" i="98"/>
  <c r="F99" i="98"/>
  <c r="C99" i="98" s="1"/>
  <c r="B99" i="98" s="1"/>
  <c r="O99" i="98" s="1"/>
  <c r="P99" i="98" s="1"/>
  <c r="F93" i="98"/>
  <c r="D93" i="98" s="1"/>
  <c r="F87" i="98"/>
  <c r="D87" i="98" s="1"/>
  <c r="F83" i="98"/>
  <c r="F79" i="98"/>
  <c r="D79" i="98" s="1"/>
  <c r="F75" i="98"/>
  <c r="C75" i="98" s="1"/>
  <c r="B75" i="98" s="1"/>
  <c r="Q75" i="98" s="1"/>
  <c r="R75" i="98" s="1"/>
  <c r="F71" i="98"/>
  <c r="D71" i="98" s="1"/>
  <c r="F63" i="98"/>
  <c r="C63" i="98" s="1"/>
  <c r="B63" i="98" s="1"/>
  <c r="F59" i="98"/>
  <c r="D59" i="98" s="1"/>
  <c r="F55" i="98"/>
  <c r="D55" i="98" s="1"/>
  <c r="F45" i="98"/>
  <c r="E45" i="98" s="1"/>
  <c r="F37" i="98"/>
  <c r="E37" i="98" s="1"/>
  <c r="F29" i="98"/>
  <c r="E29" i="98" s="1"/>
  <c r="F25" i="98"/>
  <c r="D25" i="98" s="1"/>
  <c r="F19" i="98"/>
  <c r="E19" i="98" s="1"/>
  <c r="F15" i="98"/>
  <c r="F275" i="98"/>
  <c r="E275" i="98" s="1"/>
  <c r="F205" i="99"/>
  <c r="C205" i="99" s="1"/>
  <c r="B205" i="99" s="1"/>
  <c r="F203" i="99"/>
  <c r="E203" i="99" s="1"/>
  <c r="F201" i="99"/>
  <c r="D201" i="99" s="1"/>
  <c r="F199" i="99"/>
  <c r="D199" i="99" s="1"/>
  <c r="F195" i="99"/>
  <c r="D195" i="99" s="1"/>
  <c r="F185" i="98"/>
  <c r="E185" i="98" s="1"/>
  <c r="F102" i="99"/>
  <c r="C102" i="99" s="1"/>
  <c r="B102" i="99" s="1"/>
  <c r="I102" i="99" s="1"/>
  <c r="F161" i="99"/>
  <c r="D161" i="99" s="1"/>
  <c r="F143" i="99"/>
  <c r="F149" i="99"/>
  <c r="C149" i="99" s="1"/>
  <c r="B149" i="99" s="1"/>
  <c r="H149" i="99" s="1"/>
  <c r="F141" i="99"/>
  <c r="D141" i="99" s="1"/>
  <c r="F124" i="99"/>
  <c r="D124" i="99" s="1"/>
  <c r="F29" i="99"/>
  <c r="E29" i="99" s="1"/>
  <c r="F23" i="99"/>
  <c r="C23" i="99" s="1"/>
  <c r="B23" i="99" s="1"/>
  <c r="O23" i="99" s="1"/>
  <c r="P23" i="99" s="1"/>
  <c r="F17" i="99"/>
  <c r="D17" i="99" s="1"/>
  <c r="F181" i="99"/>
  <c r="D181" i="99" s="1"/>
  <c r="F159" i="99"/>
  <c r="D159" i="99" s="1"/>
  <c r="F49" i="98"/>
  <c r="C49" i="98" s="1"/>
  <c r="B49" i="98" s="1"/>
  <c r="K49" i="98" s="1"/>
  <c r="F83" i="99"/>
  <c r="D83" i="99" s="1"/>
  <c r="F125" i="99"/>
  <c r="E125" i="99" s="1"/>
  <c r="F80" i="99"/>
  <c r="D80" i="99" s="1"/>
  <c r="F31" i="99"/>
  <c r="E31" i="99" s="1"/>
  <c r="F178" i="99"/>
  <c r="C178" i="99" s="1"/>
  <c r="B178" i="99" s="1"/>
  <c r="Q178" i="99" s="1"/>
  <c r="R178" i="99" s="1"/>
  <c r="F85" i="99"/>
  <c r="E85" i="99" s="1"/>
  <c r="F243" i="99"/>
  <c r="E243" i="99" s="1"/>
  <c r="F160" i="99"/>
  <c r="D160" i="99" s="1"/>
  <c r="F157" i="98"/>
  <c r="C157" i="98" s="1"/>
  <c r="B157" i="98" s="1"/>
  <c r="F192" i="98"/>
  <c r="D192" i="98" s="1"/>
  <c r="F184" i="98"/>
  <c r="D184" i="98" s="1"/>
  <c r="F180" i="98"/>
  <c r="E180" i="98" s="1"/>
  <c r="F170" i="98"/>
  <c r="F162" i="98"/>
  <c r="D162" i="98" s="1"/>
  <c r="F132" i="98"/>
  <c r="D132" i="98" s="1"/>
  <c r="F128" i="98"/>
  <c r="C128" i="98" s="1"/>
  <c r="B128" i="98" s="1"/>
  <c r="O128" i="98" s="1"/>
  <c r="P128" i="98" s="1"/>
  <c r="F116" i="98"/>
  <c r="D116" i="98" s="1"/>
  <c r="F110" i="98"/>
  <c r="C110" i="98" s="1"/>
  <c r="B110" i="98" s="1"/>
  <c r="S110" i="98" s="1"/>
  <c r="T110" i="98" s="1"/>
  <c r="F106" i="98"/>
  <c r="D106" i="98" s="1"/>
  <c r="F102" i="98"/>
  <c r="E102" i="98" s="1"/>
  <c r="F94" i="98"/>
  <c r="F90" i="98"/>
  <c r="D90" i="98" s="1"/>
  <c r="F86" i="98"/>
  <c r="E86" i="98" s="1"/>
  <c r="F82" i="98"/>
  <c r="E82" i="98" s="1"/>
  <c r="F74" i="98"/>
  <c r="E74" i="98" s="1"/>
  <c r="F68" i="98"/>
  <c r="E68" i="98" s="1"/>
  <c r="F64" i="98"/>
  <c r="F60" i="98"/>
  <c r="D60" i="98" s="1"/>
  <c r="F50" i="98"/>
  <c r="E50" i="98" s="1"/>
  <c r="F40" i="98"/>
  <c r="E40" i="98" s="1"/>
  <c r="F34" i="98"/>
  <c r="D34" i="98" s="1"/>
  <c r="F274" i="98"/>
  <c r="E274" i="98" s="1"/>
  <c r="F270" i="98"/>
  <c r="F266" i="98"/>
  <c r="C266" i="98" s="1"/>
  <c r="B266" i="98" s="1"/>
  <c r="I266" i="98" s="1"/>
  <c r="F264" i="99"/>
  <c r="E264" i="99" s="1"/>
  <c r="F262" i="99"/>
  <c r="D262" i="99" s="1"/>
  <c r="F260" i="99"/>
  <c r="C260" i="99" s="1"/>
  <c r="B260" i="99" s="1"/>
  <c r="F258" i="99"/>
  <c r="C258" i="99" s="1"/>
  <c r="B258" i="99" s="1"/>
  <c r="I258" i="99" s="1"/>
  <c r="F254" i="99"/>
  <c r="E254" i="99" s="1"/>
  <c r="F250" i="98"/>
  <c r="C250" i="98" s="1"/>
  <c r="B250" i="98" s="1"/>
  <c r="J250" i="98" s="1"/>
  <c r="F248" i="98"/>
  <c r="D248" i="98" s="1"/>
  <c r="F246" i="98"/>
  <c r="C246" i="98" s="1"/>
  <c r="B246" i="98" s="1"/>
  <c r="S246" i="98" s="1"/>
  <c r="T246" i="98" s="1"/>
  <c r="F242" i="98"/>
  <c r="F240" i="99"/>
  <c r="C240" i="99" s="1"/>
  <c r="B240" i="99" s="1"/>
  <c r="S240" i="99" s="1"/>
  <c r="T240" i="99" s="1"/>
  <c r="F238" i="99"/>
  <c r="D238" i="99" s="1"/>
  <c r="F234" i="98"/>
  <c r="C234" i="98" s="1"/>
  <c r="B234" i="98" s="1"/>
  <c r="H234" i="98" s="1"/>
  <c r="F232" i="99"/>
  <c r="C232" i="99" s="1"/>
  <c r="B232" i="99" s="1"/>
  <c r="F230" i="99"/>
  <c r="D230" i="99" s="1"/>
  <c r="F226" i="98"/>
  <c r="D226" i="98" s="1"/>
  <c r="F224" i="98"/>
  <c r="D224" i="98" s="1"/>
  <c r="F222" i="98"/>
  <c r="F220" i="98"/>
  <c r="D220" i="98" s="1"/>
  <c r="F218" i="99"/>
  <c r="F216" i="99"/>
  <c r="D216" i="99" s="1"/>
  <c r="F214" i="99"/>
  <c r="D214" i="99" s="1"/>
  <c r="F212" i="99"/>
  <c r="E212" i="99" s="1"/>
  <c r="F210" i="99"/>
  <c r="C210" i="99" s="1"/>
  <c r="B210" i="99" s="1"/>
  <c r="H210" i="99" s="1"/>
  <c r="F208" i="99"/>
  <c r="C208" i="99" s="1"/>
  <c r="B208" i="99" s="1"/>
  <c r="W208" i="99" s="1"/>
  <c r="X208" i="99" s="1"/>
  <c r="F194" i="98"/>
  <c r="D194" i="98" s="1"/>
  <c r="F181" i="98"/>
  <c r="C181" i="98" s="1"/>
  <c r="B181" i="98" s="1"/>
  <c r="J181" i="98" s="1"/>
  <c r="F175" i="98"/>
  <c r="E175" i="98" s="1"/>
  <c r="F171" i="98"/>
  <c r="C171" i="98" s="1"/>
  <c r="B171" i="98" s="1"/>
  <c r="U171" i="98" s="1"/>
  <c r="V171" i="98" s="1"/>
  <c r="F167" i="98"/>
  <c r="F161" i="98"/>
  <c r="E161" i="98" s="1"/>
  <c r="F155" i="98"/>
  <c r="E155" i="98" s="1"/>
  <c r="F151" i="98"/>
  <c r="C151" i="98" s="1"/>
  <c r="B151" i="98" s="1"/>
  <c r="J151" i="98" s="1"/>
  <c r="F147" i="98"/>
  <c r="E147" i="98" s="1"/>
  <c r="F143" i="98"/>
  <c r="D143" i="98" s="1"/>
  <c r="F139" i="98"/>
  <c r="D139" i="98" s="1"/>
  <c r="F135" i="98"/>
  <c r="D135" i="98" s="1"/>
  <c r="F129" i="98"/>
  <c r="E129" i="98" s="1"/>
  <c r="F113" i="98"/>
  <c r="D113" i="98" s="1"/>
  <c r="F109" i="98"/>
  <c r="E109" i="98" s="1"/>
  <c r="F101" i="98"/>
  <c r="C101" i="98" s="1"/>
  <c r="B101" i="98" s="1"/>
  <c r="F97" i="98"/>
  <c r="C97" i="98" s="1"/>
  <c r="B97" i="98" s="1"/>
  <c r="J97" i="98" s="1"/>
  <c r="F91" i="98"/>
  <c r="D91" i="98" s="1"/>
  <c r="F85" i="98"/>
  <c r="C85" i="98" s="1"/>
  <c r="B85" i="98" s="1"/>
  <c r="F77" i="98"/>
  <c r="D77" i="98" s="1"/>
  <c r="F73" i="98"/>
  <c r="E73" i="98" s="1"/>
  <c r="F69" i="98"/>
  <c r="D69" i="98" s="1"/>
  <c r="F61" i="98"/>
  <c r="D61" i="98" s="1"/>
  <c r="F57" i="98"/>
  <c r="C57" i="98" s="1"/>
  <c r="B57" i="98" s="1"/>
  <c r="F47" i="98"/>
  <c r="E47" i="98" s="1"/>
  <c r="F39" i="98"/>
  <c r="D39" i="98" s="1"/>
  <c r="F31" i="98"/>
  <c r="D31" i="98" s="1"/>
  <c r="F27" i="98"/>
  <c r="C27" i="98" s="1"/>
  <c r="F17" i="98"/>
  <c r="D17" i="98" s="1"/>
  <c r="F11" i="98"/>
  <c r="C11" i="98" s="1"/>
  <c r="F251" i="98"/>
  <c r="F203" i="98"/>
  <c r="E203" i="98" s="1"/>
  <c r="F201" i="98"/>
  <c r="C201" i="98" s="1"/>
  <c r="B201" i="98" s="1"/>
  <c r="H201" i="98" s="1"/>
  <c r="F199" i="98"/>
  <c r="C199" i="98" s="1"/>
  <c r="B199" i="98" s="1"/>
  <c r="F197" i="98"/>
  <c r="D197" i="98" s="1"/>
  <c r="F193" i="99"/>
  <c r="E193" i="99" s="1"/>
  <c r="D49" i="98"/>
  <c r="F61" i="99"/>
  <c r="D61" i="99" s="1"/>
  <c r="F110" i="99"/>
  <c r="D110" i="99" s="1"/>
  <c r="F185" i="99"/>
  <c r="E185" i="99" s="1"/>
  <c r="F187" i="98"/>
  <c r="D187" i="98" s="1"/>
  <c r="F15" i="99"/>
  <c r="E15" i="99" s="1"/>
  <c r="F18" i="98"/>
  <c r="D18" i="98" s="1"/>
  <c r="F20" i="98"/>
  <c r="D20" i="98" s="1"/>
  <c r="F28" i="98"/>
  <c r="C28" i="98" s="1"/>
  <c r="F30" i="98"/>
  <c r="C30" i="98" s="1"/>
  <c r="F32" i="99"/>
  <c r="D32" i="99" s="1"/>
  <c r="F37" i="99"/>
  <c r="C37" i="99" s="1"/>
  <c r="F40" i="99"/>
  <c r="D40" i="99" s="1"/>
  <c r="F43" i="99"/>
  <c r="C43" i="99" s="1"/>
  <c r="F45" i="99"/>
  <c r="C45" i="99" s="1"/>
  <c r="F67" i="98"/>
  <c r="E67" i="98" s="1"/>
  <c r="F69" i="99"/>
  <c r="C69" i="99" s="1"/>
  <c r="B69" i="99" s="1"/>
  <c r="I69" i="99" s="1"/>
  <c r="F78" i="98"/>
  <c r="D78" i="98" s="1"/>
  <c r="F80" i="98"/>
  <c r="C80" i="98" s="1"/>
  <c r="B80" i="98" s="1"/>
  <c r="F118" i="98"/>
  <c r="E118" i="98" s="1"/>
  <c r="F125" i="98"/>
  <c r="C125" i="98" s="1"/>
  <c r="B125" i="98" s="1"/>
  <c r="O125" i="98" s="1"/>
  <c r="P125" i="98" s="1"/>
  <c r="F133" i="99"/>
  <c r="D133" i="99" s="1"/>
  <c r="F136" i="98"/>
  <c r="D136" i="98" s="1"/>
  <c r="F152" i="99"/>
  <c r="E152" i="99" s="1"/>
  <c r="F154" i="98"/>
  <c r="E154" i="98" s="1"/>
  <c r="F156" i="98"/>
  <c r="E156" i="98" s="1"/>
  <c r="F162" i="99"/>
  <c r="C162" i="99" s="1"/>
  <c r="B162" i="99" s="1"/>
  <c r="F163" i="98"/>
  <c r="D163" i="98" s="1"/>
  <c r="F165" i="99"/>
  <c r="F206" i="99"/>
  <c r="D206" i="99" s="1"/>
  <c r="F207" i="99"/>
  <c r="F209" i="99"/>
  <c r="E209" i="99" s="1"/>
  <c r="F211" i="99"/>
  <c r="E211" i="99" s="1"/>
  <c r="F217" i="98"/>
  <c r="D217" i="98" s="1"/>
  <c r="F219" i="99"/>
  <c r="E219" i="99" s="1"/>
  <c r="F221" i="98"/>
  <c r="E221" i="98" s="1"/>
  <c r="F225" i="99"/>
  <c r="F233" i="99"/>
  <c r="D233" i="99" s="1"/>
  <c r="F237" i="98"/>
  <c r="C237" i="98" s="1"/>
  <c r="B237" i="98" s="1"/>
  <c r="U237" i="98" s="1"/>
  <c r="V237" i="98" s="1"/>
  <c r="F239" i="99"/>
  <c r="C239" i="99" s="1"/>
  <c r="B239" i="99" s="1"/>
  <c r="K239" i="99" s="1"/>
  <c r="F245" i="99"/>
  <c r="D245" i="99" s="1"/>
  <c r="F249" i="99"/>
  <c r="E249" i="99" s="1"/>
  <c r="F253" i="99"/>
  <c r="E253" i="99" s="1"/>
  <c r="F257" i="98"/>
  <c r="D257" i="98" s="1"/>
  <c r="F261" i="98"/>
  <c r="D261" i="98" s="1"/>
  <c r="F263" i="99"/>
  <c r="E263" i="99" s="1"/>
  <c r="F267" i="98"/>
  <c r="C267" i="98" s="1"/>
  <c r="B267" i="98" s="1"/>
  <c r="M267" i="98" s="1"/>
  <c r="N267" i="98" s="1"/>
  <c r="F271" i="99"/>
  <c r="C271" i="99" s="1"/>
  <c r="B271" i="99" s="1"/>
  <c r="U271" i="99" s="1"/>
  <c r="V271" i="99" s="1"/>
  <c r="F277" i="98"/>
  <c r="C277" i="98" s="1"/>
  <c r="B277" i="98" s="1"/>
  <c r="F279" i="98"/>
  <c r="C279" i="98" s="1"/>
  <c r="B279" i="98" s="1"/>
  <c r="A46" i="98"/>
  <c r="F46" i="98" s="1"/>
  <c r="E46" i="98" s="1"/>
  <c r="A54" i="98"/>
  <c r="F54" i="98" s="1"/>
  <c r="E54" i="98" s="1"/>
  <c r="A65" i="99"/>
  <c r="F65" i="99" s="1"/>
  <c r="E65" i="99" s="1"/>
  <c r="A65" i="98"/>
  <c r="F65" i="98" s="1"/>
  <c r="E65" i="98" s="1"/>
  <c r="A114" i="99"/>
  <c r="F114" i="99" s="1"/>
  <c r="D114" i="99" s="1"/>
  <c r="A198" i="98"/>
  <c r="F198" i="98" s="1"/>
  <c r="D198" i="98" s="1"/>
  <c r="A273" i="99"/>
  <c r="F273" i="99" s="1"/>
  <c r="E273" i="99" s="1"/>
  <c r="A273" i="98"/>
  <c r="F273" i="98" s="1"/>
  <c r="C273" i="98" s="1"/>
  <c r="B273" i="98" s="1"/>
  <c r="K273" i="98" s="1"/>
  <c r="A18" i="99"/>
  <c r="F18" i="99" s="1"/>
  <c r="E18" i="99" s="1"/>
  <c r="A160" i="98"/>
  <c r="F160" i="98" s="1"/>
  <c r="E160" i="98" s="1"/>
  <c r="A114" i="98"/>
  <c r="F114" i="98" s="1"/>
  <c r="C114" i="98" s="1"/>
  <c r="B114" i="98" s="1"/>
  <c r="A70" i="98"/>
  <c r="F70" i="98" s="1"/>
  <c r="D70" i="98" s="1"/>
  <c r="A78" i="99"/>
  <c r="F78" i="99" s="1"/>
  <c r="D78" i="99" s="1"/>
  <c r="A98" i="99"/>
  <c r="F98" i="99" s="1"/>
  <c r="C98" i="99" s="1"/>
  <c r="B98" i="99" s="1"/>
  <c r="H98" i="99" s="1"/>
  <c r="A98" i="98"/>
  <c r="F98" i="98" s="1"/>
  <c r="C98" i="98" s="1"/>
  <c r="B98" i="98" s="1"/>
  <c r="A105" i="99"/>
  <c r="F105" i="99" s="1"/>
  <c r="C105" i="99" s="1"/>
  <c r="B105" i="99" s="1"/>
  <c r="Q105" i="99" s="1"/>
  <c r="R105" i="99" s="1"/>
  <c r="A105" i="98"/>
  <c r="F105" i="98" s="1"/>
  <c r="D105" i="98" s="1"/>
  <c r="A116" i="99"/>
  <c r="F116" i="99" s="1"/>
  <c r="D116" i="99" s="1"/>
  <c r="A168" i="99"/>
  <c r="F168" i="99" s="1"/>
  <c r="E168" i="99" s="1"/>
  <c r="A168" i="98"/>
  <c r="F168" i="98" s="1"/>
  <c r="E168" i="98" s="1"/>
  <c r="A196" i="99"/>
  <c r="F196" i="99" s="1"/>
  <c r="A200" i="99"/>
  <c r="F200" i="99" s="1"/>
  <c r="D200" i="99" s="1"/>
  <c r="A200" i="98"/>
  <c r="F200" i="98" s="1"/>
  <c r="D200" i="98" s="1"/>
  <c r="A231" i="99"/>
  <c r="F231" i="99" s="1"/>
  <c r="E231" i="99" s="1"/>
  <c r="A231" i="98"/>
  <c r="F231" i="98" s="1"/>
  <c r="C231" i="98" s="1"/>
  <c r="B231" i="98" s="1"/>
  <c r="A255" i="98"/>
  <c r="F255" i="98" s="1"/>
  <c r="D255" i="98" s="1"/>
  <c r="A255" i="99"/>
  <c r="F255" i="99" s="1"/>
  <c r="C255" i="99" s="1"/>
  <c r="B255" i="99" s="1"/>
  <c r="O255" i="99" s="1"/>
  <c r="P255" i="99" s="1"/>
  <c r="A50" i="99"/>
  <c r="F50" i="99" s="1"/>
  <c r="A198" i="99"/>
  <c r="F198" i="99" s="1"/>
  <c r="C198" i="99" s="1"/>
  <c r="B198" i="99" s="1"/>
  <c r="I198" i="99" s="1"/>
  <c r="A176" i="98"/>
  <c r="A196" i="98"/>
  <c r="F196" i="98" s="1"/>
  <c r="C196" i="98" s="1"/>
  <c r="B196" i="98" s="1"/>
  <c r="A166" i="98"/>
  <c r="F166" i="98" s="1"/>
  <c r="D166" i="98" s="1"/>
  <c r="A122" i="98"/>
  <c r="F122" i="98" s="1"/>
  <c r="D122" i="98" s="1"/>
  <c r="A56" i="98"/>
  <c r="F56" i="98" s="1"/>
  <c r="E56" i="98" s="1"/>
  <c r="A73" i="99"/>
  <c r="F73" i="99" s="1"/>
  <c r="D73" i="99" s="1"/>
  <c r="A81" i="99"/>
  <c r="F81" i="99" s="1"/>
  <c r="D81" i="99" s="1"/>
  <c r="A57" i="99"/>
  <c r="F57" i="99" s="1"/>
  <c r="C57" i="99" s="1"/>
  <c r="B57" i="99" s="1"/>
  <c r="J57" i="99" s="1"/>
  <c r="A106" i="99"/>
  <c r="F106" i="99" s="1"/>
  <c r="E106" i="99" s="1"/>
  <c r="A113" i="99"/>
  <c r="F113" i="99" s="1"/>
  <c r="C113" i="99" s="1"/>
  <c r="B113" i="99" s="1"/>
  <c r="I113" i="99" s="1"/>
  <c r="A177" i="99"/>
  <c r="F177" i="99" s="1"/>
  <c r="D177" i="99" s="1"/>
  <c r="A193" i="98"/>
  <c r="F193" i="98" s="1"/>
  <c r="E193" i="98" s="1"/>
  <c r="C206" i="98"/>
  <c r="B206" i="98" s="1"/>
  <c r="Q206" i="98" s="1"/>
  <c r="R206" i="98" s="1"/>
  <c r="F12" i="99"/>
  <c r="C12" i="99" s="1"/>
  <c r="E87" i="99"/>
  <c r="F12" i="98"/>
  <c r="D87" i="99"/>
  <c r="E96" i="98"/>
  <c r="D141" i="98"/>
  <c r="J240" i="99"/>
  <c r="D29" i="98"/>
  <c r="M99" i="98"/>
  <c r="N99" i="98" s="1"/>
  <c r="D165" i="99"/>
  <c r="A16" i="98"/>
  <c r="F16" i="98" s="1"/>
  <c r="A24" i="98"/>
  <c r="F24" i="98" s="1"/>
  <c r="A24" i="99"/>
  <c r="F24" i="99" s="1"/>
  <c r="C24" i="99" s="1"/>
  <c r="B24" i="99" s="1"/>
  <c r="J24" i="99" s="1"/>
  <c r="A35" i="98"/>
  <c r="F35" i="98" s="1"/>
  <c r="A35" i="99"/>
  <c r="F35" i="99" s="1"/>
  <c r="E35" i="99" s="1"/>
  <c r="A41" i="99"/>
  <c r="F41" i="99" s="1"/>
  <c r="E41" i="99" s="1"/>
  <c r="A41" i="98"/>
  <c r="F41" i="98" s="1"/>
  <c r="A48" i="99"/>
  <c r="F48" i="99" s="1"/>
  <c r="C48" i="99" s="1"/>
  <c r="B48" i="99" s="1"/>
  <c r="W48" i="99" s="1"/>
  <c r="X48" i="99" s="1"/>
  <c r="A48" i="98"/>
  <c r="F48" i="98" s="1"/>
  <c r="A100" i="99"/>
  <c r="F100" i="99" s="1"/>
  <c r="A100" i="98"/>
  <c r="F100" i="98" s="1"/>
  <c r="D100" i="98" s="1"/>
  <c r="A120" i="99"/>
  <c r="F120" i="99" s="1"/>
  <c r="D120" i="99" s="1"/>
  <c r="A120" i="98"/>
  <c r="F120" i="98" s="1"/>
  <c r="A127" i="98"/>
  <c r="F127" i="98" s="1"/>
  <c r="C127" i="98" s="1"/>
  <c r="B127" i="98" s="1"/>
  <c r="I127" i="98" s="1"/>
  <c r="A127" i="99"/>
  <c r="F127" i="99" s="1"/>
  <c r="A142" i="98"/>
  <c r="F142" i="98" s="1"/>
  <c r="D142" i="98" s="1"/>
  <c r="A183" i="99"/>
  <c r="F183" i="99" s="1"/>
  <c r="D183" i="99" s="1"/>
  <c r="A191" i="99"/>
  <c r="F191" i="99" s="1"/>
  <c r="A202" i="99"/>
  <c r="F202" i="99" s="1"/>
  <c r="C42" i="99"/>
  <c r="O96" i="99"/>
  <c r="P96" i="99" s="1"/>
  <c r="A131" i="99"/>
  <c r="F131" i="99" s="1"/>
  <c r="A131" i="98"/>
  <c r="F131" i="98" s="1"/>
  <c r="A241" i="98"/>
  <c r="F241" i="98" s="1"/>
  <c r="A221" i="99"/>
  <c r="F221" i="99" s="1"/>
  <c r="C221" i="99" s="1"/>
  <c r="B221" i="99" s="1"/>
  <c r="A20" i="99"/>
  <c r="F20" i="99" s="1"/>
  <c r="A38" i="98"/>
  <c r="F38" i="98" s="1"/>
  <c r="C38" i="98" s="1"/>
  <c r="A52" i="99"/>
  <c r="F52" i="99" s="1"/>
  <c r="D52" i="99" s="1"/>
  <c r="A59" i="99"/>
  <c r="F59" i="99" s="1"/>
  <c r="A103" i="98"/>
  <c r="F103" i="98" s="1"/>
  <c r="E103" i="98" s="1"/>
  <c r="A158" i="98"/>
  <c r="F158" i="98" s="1"/>
  <c r="D158" i="98" s="1"/>
  <c r="A187" i="99"/>
  <c r="F187" i="99" s="1"/>
  <c r="A229" i="99"/>
  <c r="F229" i="99" s="1"/>
  <c r="E229" i="99" s="1"/>
  <c r="A229" i="98"/>
  <c r="F229" i="98" s="1"/>
  <c r="E229" i="98" s="1"/>
  <c r="E115" i="99"/>
  <c r="A202" i="98"/>
  <c r="F202" i="98" s="1"/>
  <c r="E202" i="98" s="1"/>
  <c r="A183" i="98"/>
  <c r="F183" i="98" s="1"/>
  <c r="C183" i="98" s="1"/>
  <c r="B183" i="98" s="1"/>
  <c r="A257" i="99"/>
  <c r="F257" i="99" s="1"/>
  <c r="D257" i="99" s="1"/>
  <c r="A191" i="98"/>
  <c r="F191" i="98" s="1"/>
  <c r="C191" i="98" s="1"/>
  <c r="B191" i="98" s="1"/>
  <c r="J191" i="98" s="1"/>
  <c r="A33" i="99"/>
  <c r="F33" i="99" s="1"/>
  <c r="C33" i="99" s="1"/>
  <c r="A33" i="98"/>
  <c r="F33" i="98" s="1"/>
  <c r="A43" i="98"/>
  <c r="F43" i="98" s="1"/>
  <c r="D43" i="98" s="1"/>
  <c r="A67" i="99"/>
  <c r="F67" i="99" s="1"/>
  <c r="D67" i="99" s="1"/>
  <c r="A108" i="99"/>
  <c r="F108" i="99" s="1"/>
  <c r="E108" i="99" s="1"/>
  <c r="A63" i="99"/>
  <c r="F63" i="99" s="1"/>
  <c r="A104" i="99"/>
  <c r="F104" i="99" s="1"/>
  <c r="D104" i="99" s="1"/>
  <c r="A192" i="99"/>
  <c r="F192" i="99" s="1"/>
  <c r="E192" i="99" s="1"/>
  <c r="A55" i="99"/>
  <c r="F55" i="99" s="1"/>
  <c r="A99" i="99"/>
  <c r="F99" i="99" s="1"/>
  <c r="C99" i="99" s="1"/>
  <c r="B99" i="99" s="1"/>
  <c r="A112" i="99"/>
  <c r="F112" i="99" s="1"/>
  <c r="D112" i="99" s="1"/>
  <c r="A167" i="99"/>
  <c r="F167" i="99" s="1"/>
  <c r="A171" i="99"/>
  <c r="F171" i="99" s="1"/>
  <c r="D171" i="99" s="1"/>
  <c r="A175" i="99"/>
  <c r="F175" i="99" s="1"/>
  <c r="H250" i="98"/>
  <c r="C14" i="98"/>
  <c r="E92" i="98"/>
  <c r="E250" i="98"/>
  <c r="C212" i="98"/>
  <c r="B212" i="98" s="1"/>
  <c r="O212" i="98" s="1"/>
  <c r="P212" i="98" s="1"/>
  <c r="M96" i="99"/>
  <c r="N96" i="99" s="1"/>
  <c r="E121" i="99"/>
  <c r="D121" i="99"/>
  <c r="C160" i="99"/>
  <c r="B160" i="99" s="1"/>
  <c r="Q160" i="99" s="1"/>
  <c r="R160" i="99" s="1"/>
  <c r="C60" i="98"/>
  <c r="B60" i="98" s="1"/>
  <c r="G60" i="98" s="1"/>
  <c r="E228" i="98"/>
  <c r="D83" i="98"/>
  <c r="C121" i="99"/>
  <c r="B121" i="99" s="1"/>
  <c r="C84" i="99"/>
  <c r="B84" i="99" s="1"/>
  <c r="K84" i="99" s="1"/>
  <c r="D149" i="99"/>
  <c r="D149" i="98"/>
  <c r="W250" i="98"/>
  <c r="X250" i="98" s="1"/>
  <c r="C92" i="99"/>
  <c r="B92" i="99" s="1"/>
  <c r="U92" i="99" s="1"/>
  <c r="V92" i="99" s="1"/>
  <c r="D92" i="99"/>
  <c r="E76" i="99"/>
  <c r="C76" i="99"/>
  <c r="B76" i="99" s="1"/>
  <c r="U76" i="99" s="1"/>
  <c r="V76" i="99" s="1"/>
  <c r="G236" i="99"/>
  <c r="Q208" i="99"/>
  <c r="R208" i="99" s="1"/>
  <c r="C153" i="98"/>
  <c r="B153" i="98" s="1"/>
  <c r="M153" i="98" s="1"/>
  <c r="N153" i="98" s="1"/>
  <c r="C207" i="99"/>
  <c r="B207" i="99" s="1"/>
  <c r="O207" i="99" s="1"/>
  <c r="P207" i="99" s="1"/>
  <c r="D193" i="99"/>
  <c r="J88" i="98"/>
  <c r="C274" i="98"/>
  <c r="B274" i="98" s="1"/>
  <c r="S274" i="98" s="1"/>
  <c r="T274" i="98" s="1"/>
  <c r="D84" i="99"/>
  <c r="C115" i="99"/>
  <c r="B115" i="99" s="1"/>
  <c r="U115" i="99" s="1"/>
  <c r="V115" i="99" s="1"/>
  <c r="E98" i="99"/>
  <c r="E110" i="98"/>
  <c r="D212" i="99"/>
  <c r="J112" i="98"/>
  <c r="C193" i="99"/>
  <c r="B193" i="99" s="1"/>
  <c r="A188" i="99"/>
  <c r="F188" i="99" s="1"/>
  <c r="A195" i="98"/>
  <c r="F195" i="98" s="1"/>
  <c r="A205" i="98"/>
  <c r="F205" i="98" s="1"/>
  <c r="A220" i="99"/>
  <c r="F220" i="99" s="1"/>
  <c r="D220" i="99" s="1"/>
  <c r="A228" i="99"/>
  <c r="F228" i="99" s="1"/>
  <c r="A232" i="98"/>
  <c r="F232" i="98" s="1"/>
  <c r="A236" i="98"/>
  <c r="F236" i="98" s="1"/>
  <c r="A240" i="98"/>
  <c r="F240" i="98" s="1"/>
  <c r="A244" i="98"/>
  <c r="F244" i="98" s="1"/>
  <c r="A244" i="99"/>
  <c r="F244" i="99" s="1"/>
  <c r="C244" i="99" s="1"/>
  <c r="B244" i="99" s="1"/>
  <c r="A252" i="99"/>
  <c r="F252" i="99" s="1"/>
  <c r="A256" i="99"/>
  <c r="F256" i="99" s="1"/>
  <c r="A256" i="98"/>
  <c r="F256" i="98" s="1"/>
  <c r="D256" i="98" s="1"/>
  <c r="A264" i="98"/>
  <c r="F264" i="98" s="1"/>
  <c r="A268" i="98"/>
  <c r="F268" i="98" s="1"/>
  <c r="A268" i="99"/>
  <c r="F268" i="99" s="1"/>
  <c r="E268" i="99" s="1"/>
  <c r="A272" i="99"/>
  <c r="F272" i="99" s="1"/>
  <c r="A272" i="98"/>
  <c r="F272" i="98" s="1"/>
  <c r="D272" i="98" s="1"/>
  <c r="A276" i="99"/>
  <c r="F276" i="99" s="1"/>
  <c r="A58" i="99"/>
  <c r="F58" i="99" s="1"/>
  <c r="D58" i="99" s="1"/>
  <c r="A66" i="99"/>
  <c r="F66" i="99" s="1"/>
  <c r="C66" i="99" s="1"/>
  <c r="B66" i="99" s="1"/>
  <c r="A74" i="99"/>
  <c r="F74" i="99" s="1"/>
  <c r="D74" i="99" s="1"/>
  <c r="A107" i="99"/>
  <c r="F107" i="99" s="1"/>
  <c r="C107" i="99" s="1"/>
  <c r="B107" i="99" s="1"/>
  <c r="A119" i="99"/>
  <c r="F119" i="99" s="1"/>
  <c r="A122" i="99"/>
  <c r="F122" i="99" s="1"/>
  <c r="C122" i="99" s="1"/>
  <c r="B122" i="99" s="1"/>
  <c r="A129" i="99"/>
  <c r="F129" i="99" s="1"/>
  <c r="A166" i="99"/>
  <c r="F166" i="99" s="1"/>
  <c r="E166" i="99" s="1"/>
  <c r="A169" i="99"/>
  <c r="A173" i="99"/>
  <c r="F173" i="99" s="1"/>
  <c r="A180" i="99"/>
  <c r="F180" i="99" s="1"/>
  <c r="E180" i="99" s="1"/>
  <c r="A46" i="99"/>
  <c r="F46" i="99" s="1"/>
  <c r="A54" i="99"/>
  <c r="F54" i="99" s="1"/>
  <c r="A62" i="99"/>
  <c r="F62" i="99" s="1"/>
  <c r="A70" i="99"/>
  <c r="F70" i="99" s="1"/>
  <c r="C70" i="99" s="1"/>
  <c r="B70" i="99" s="1"/>
  <c r="A82" i="99"/>
  <c r="F82" i="99" s="1"/>
  <c r="A86" i="99"/>
  <c r="F86" i="99" s="1"/>
  <c r="E86" i="99" s="1"/>
  <c r="A90" i="99"/>
  <c r="F90" i="99" s="1"/>
  <c r="A94" i="99"/>
  <c r="F94" i="99" s="1"/>
  <c r="D94" i="99" s="1"/>
  <c r="A103" i="99"/>
  <c r="F103" i="99" s="1"/>
  <c r="A111" i="99"/>
  <c r="F111" i="99" s="1"/>
  <c r="A158" i="99"/>
  <c r="F158" i="99" s="1"/>
  <c r="A182" i="99"/>
  <c r="F182" i="99" s="1"/>
  <c r="A11" i="99"/>
  <c r="F11" i="99" s="1"/>
  <c r="A36" i="99"/>
  <c r="F36" i="99" s="1"/>
  <c r="A56" i="99"/>
  <c r="F56" i="99" s="1"/>
  <c r="E56" i="99" s="1"/>
  <c r="A64" i="99"/>
  <c r="F64" i="99" s="1"/>
  <c r="A72" i="99"/>
  <c r="F72" i="99" s="1"/>
  <c r="A97" i="99"/>
  <c r="F97" i="99" s="1"/>
  <c r="A184" i="99"/>
  <c r="F184" i="99" s="1"/>
  <c r="A27" i="99"/>
  <c r="F27" i="99" s="1"/>
  <c r="A44" i="99"/>
  <c r="F44" i="99" s="1"/>
  <c r="A60" i="99"/>
  <c r="F60" i="99" s="1"/>
  <c r="A68" i="99"/>
  <c r="F68" i="99" s="1"/>
  <c r="D68" i="99" s="1"/>
  <c r="A77" i="99"/>
  <c r="F77" i="99" s="1"/>
  <c r="A101" i="99"/>
  <c r="F101" i="99" s="1"/>
  <c r="D101" i="99" s="1"/>
  <c r="A109" i="99"/>
  <c r="F109" i="99" s="1"/>
  <c r="D109" i="99" s="1"/>
  <c r="A139" i="99"/>
  <c r="F139" i="99" s="1"/>
  <c r="A147" i="99"/>
  <c r="F147" i="99" s="1"/>
  <c r="F10" i="99"/>
  <c r="J159" i="98"/>
  <c r="G159" i="98"/>
  <c r="Q181" i="98"/>
  <c r="R181" i="98" s="1"/>
  <c r="G228" i="98"/>
  <c r="C162" i="98"/>
  <c r="B162" i="98" s="1"/>
  <c r="H162" i="98" s="1"/>
  <c r="E84" i="98"/>
  <c r="E101" i="98"/>
  <c r="C153" i="99"/>
  <c r="B153" i="99" s="1"/>
  <c r="Q153" i="99" s="1"/>
  <c r="R153" i="99" s="1"/>
  <c r="I87" i="99"/>
  <c r="W181" i="98"/>
  <c r="X181" i="98" s="1"/>
  <c r="D188" i="98"/>
  <c r="C68" i="98"/>
  <c r="B68" i="98" s="1"/>
  <c r="D208" i="99"/>
  <c r="C133" i="98"/>
  <c r="B133" i="98" s="1"/>
  <c r="C119" i="98"/>
  <c r="B119" i="98" s="1"/>
  <c r="C69" i="98"/>
  <c r="B69" i="98" s="1"/>
  <c r="Q69" i="98" s="1"/>
  <c r="R69" i="98" s="1"/>
  <c r="D201" i="98"/>
  <c r="I23" i="99"/>
  <c r="S80" i="98"/>
  <c r="T80" i="98" s="1"/>
  <c r="D23" i="99"/>
  <c r="M102" i="99"/>
  <c r="N102" i="99" s="1"/>
  <c r="D159" i="98"/>
  <c r="C252" i="98"/>
  <c r="B252" i="98" s="1"/>
  <c r="J252" i="98" s="1"/>
  <c r="D19" i="99"/>
  <c r="E19" i="99"/>
  <c r="C126" i="98"/>
  <c r="B126" i="98" s="1"/>
  <c r="S126" i="98" s="1"/>
  <c r="T126" i="98" s="1"/>
  <c r="D126" i="98"/>
  <c r="J246" i="98"/>
  <c r="Q266" i="98"/>
  <c r="R266" i="98" s="1"/>
  <c r="E136" i="98"/>
  <c r="D108" i="98"/>
  <c r="D28" i="98"/>
  <c r="D276" i="98"/>
  <c r="D246" i="98"/>
  <c r="E177" i="98"/>
  <c r="D47" i="98"/>
  <c r="D225" i="99"/>
  <c r="G246" i="98"/>
  <c r="U266" i="98"/>
  <c r="V266" i="98" s="1"/>
  <c r="G112" i="98"/>
  <c r="U246" i="98"/>
  <c r="V246" i="98" s="1"/>
  <c r="H23" i="99"/>
  <c r="E260" i="99"/>
  <c r="K171" i="98"/>
  <c r="D57" i="98"/>
  <c r="D199" i="98"/>
  <c r="H80" i="98"/>
  <c r="U80" i="98"/>
  <c r="V80" i="98" s="1"/>
  <c r="U102" i="99"/>
  <c r="V102" i="99" s="1"/>
  <c r="O137" i="99"/>
  <c r="P137" i="99" s="1"/>
  <c r="I112" i="98"/>
  <c r="H246" i="98"/>
  <c r="I80" i="98"/>
  <c r="J165" i="98"/>
  <c r="D79" i="99"/>
  <c r="C79" i="99"/>
  <c r="B79" i="99" s="1"/>
  <c r="D130" i="98"/>
  <c r="E214" i="98"/>
  <c r="E165" i="98"/>
  <c r="E63" i="98"/>
  <c r="D63" i="98"/>
  <c r="E59" i="98"/>
  <c r="D237" i="98"/>
  <c r="E237" i="98"/>
  <c r="C201" i="99"/>
  <c r="B201" i="99" s="1"/>
  <c r="C197" i="98"/>
  <c r="B197" i="98" s="1"/>
  <c r="M197" i="98" s="1"/>
  <c r="N197" i="98" s="1"/>
  <c r="I88" i="98"/>
  <c r="D102" i="98"/>
  <c r="D36" i="98"/>
  <c r="D236" i="99"/>
  <c r="C91" i="98"/>
  <c r="B91" i="98" s="1"/>
  <c r="C219" i="99"/>
  <c r="B219" i="99" s="1"/>
  <c r="K219" i="99" s="1"/>
  <c r="H96" i="99"/>
  <c r="D154" i="98"/>
  <c r="E112" i="98"/>
  <c r="E88" i="98"/>
  <c r="C40" i="98"/>
  <c r="E242" i="99"/>
  <c r="D211" i="99"/>
  <c r="C211" i="99"/>
  <c r="B211" i="99" s="1"/>
  <c r="O211" i="99" s="1"/>
  <c r="P211" i="99" s="1"/>
  <c r="D10" i="98"/>
  <c r="C10" i="98"/>
  <c r="O159" i="98"/>
  <c r="P159" i="98" s="1"/>
  <c r="M159" i="98"/>
  <c r="N159" i="98" s="1"/>
  <c r="K205" i="99"/>
  <c r="H205" i="99"/>
  <c r="J205" i="99"/>
  <c r="Q248" i="99"/>
  <c r="R248" i="99" s="1"/>
  <c r="M176" i="99"/>
  <c r="N176" i="99" s="1"/>
  <c r="Q176" i="99"/>
  <c r="R176" i="99" s="1"/>
  <c r="J176" i="99"/>
  <c r="C58" i="98"/>
  <c r="B58" i="98" s="1"/>
  <c r="E58" i="98"/>
  <c r="C18" i="98"/>
  <c r="C278" i="98"/>
  <c r="B278" i="98" s="1"/>
  <c r="D278" i="98"/>
  <c r="C270" i="99"/>
  <c r="B270" i="99" s="1"/>
  <c r="G270" i="99" s="1"/>
  <c r="D258" i="98"/>
  <c r="E258" i="98"/>
  <c r="C216" i="99"/>
  <c r="B216" i="99" s="1"/>
  <c r="E214" i="99"/>
  <c r="C190" i="98"/>
  <c r="B190" i="98" s="1"/>
  <c r="Q190" i="98" s="1"/>
  <c r="R190" i="98" s="1"/>
  <c r="D190" i="98"/>
  <c r="D145" i="98"/>
  <c r="E75" i="98"/>
  <c r="D75" i="98"/>
  <c r="E55" i="98"/>
  <c r="C37" i="98"/>
  <c r="C17" i="98"/>
  <c r="C187" i="98"/>
  <c r="B187" i="98" s="1"/>
  <c r="J187" i="98" s="1"/>
  <c r="E153" i="99"/>
  <c r="I99" i="98"/>
  <c r="G99" i="98"/>
  <c r="D145" i="99"/>
  <c r="H151" i="98"/>
  <c r="H171" i="98"/>
  <c r="E114" i="98"/>
  <c r="E90" i="98"/>
  <c r="E80" i="98"/>
  <c r="D74" i="98"/>
  <c r="D266" i="98"/>
  <c r="C264" i="99"/>
  <c r="B264" i="99" s="1"/>
  <c r="E234" i="98"/>
  <c r="E226" i="98"/>
  <c r="E220" i="98"/>
  <c r="D97" i="98"/>
  <c r="C31" i="98"/>
  <c r="D253" i="99"/>
  <c r="D125" i="99"/>
  <c r="C71" i="99"/>
  <c r="B71" i="99" s="1"/>
  <c r="M71" i="99" s="1"/>
  <c r="N71" i="99" s="1"/>
  <c r="D71" i="99"/>
  <c r="C200" i="98"/>
  <c r="B200" i="98" s="1"/>
  <c r="C180" i="98"/>
  <c r="B180" i="98" s="1"/>
  <c r="H180" i="98" s="1"/>
  <c r="C156" i="98"/>
  <c r="B156" i="98" s="1"/>
  <c r="I156" i="98" s="1"/>
  <c r="D128" i="98"/>
  <c r="D54" i="98"/>
  <c r="D246" i="99"/>
  <c r="C230" i="98"/>
  <c r="B230" i="98" s="1"/>
  <c r="W230" i="98" s="1"/>
  <c r="X230" i="98" s="1"/>
  <c r="E224" i="99"/>
  <c r="D181" i="98"/>
  <c r="E99" i="98"/>
  <c r="D205" i="99"/>
  <c r="D164" i="98"/>
  <c r="E62" i="98"/>
  <c r="C274" i="99"/>
  <c r="B274" i="99" s="1"/>
  <c r="O274" i="99" s="1"/>
  <c r="P274" i="99" s="1"/>
  <c r="U145" i="98"/>
  <c r="V145" i="98" s="1"/>
  <c r="J145" i="98"/>
  <c r="H145" i="98"/>
  <c r="I145" i="98"/>
  <c r="M145" i="98"/>
  <c r="N145" i="98" s="1"/>
  <c r="Q145" i="98"/>
  <c r="R145" i="98" s="1"/>
  <c r="U258" i="99"/>
  <c r="V258" i="99" s="1"/>
  <c r="W258" i="99"/>
  <c r="X258" i="99" s="1"/>
  <c r="K178" i="98"/>
  <c r="M178" i="98"/>
  <c r="N178" i="98" s="1"/>
  <c r="H178" i="98"/>
  <c r="M49" i="98"/>
  <c r="N49" i="98" s="1"/>
  <c r="G49" i="98"/>
  <c r="S49" i="98"/>
  <c r="T49" i="98" s="1"/>
  <c r="U49" i="98"/>
  <c r="V49" i="98" s="1"/>
  <c r="H49" i="98"/>
  <c r="I49" i="98"/>
  <c r="U198" i="99"/>
  <c r="V198" i="99" s="1"/>
  <c r="G110" i="98"/>
  <c r="W110" i="98"/>
  <c r="X110" i="98" s="1"/>
  <c r="I110" i="98"/>
  <c r="U110" i="98"/>
  <c r="V110" i="98" s="1"/>
  <c r="M110" i="98"/>
  <c r="N110" i="98" s="1"/>
  <c r="H110" i="98"/>
  <c r="O234" i="98"/>
  <c r="P234" i="98" s="1"/>
  <c r="Q234" i="98"/>
  <c r="R234" i="98" s="1"/>
  <c r="M234" i="98"/>
  <c r="N234" i="98" s="1"/>
  <c r="I178" i="99"/>
  <c r="U178" i="99"/>
  <c r="V178" i="99" s="1"/>
  <c r="C124" i="99"/>
  <c r="B124" i="99" s="1"/>
  <c r="G151" i="98"/>
  <c r="U87" i="99"/>
  <c r="V87" i="99" s="1"/>
  <c r="K87" i="99"/>
  <c r="W87" i="99"/>
  <c r="X87" i="99" s="1"/>
  <c r="S87" i="99"/>
  <c r="T87" i="99" s="1"/>
  <c r="M87" i="99"/>
  <c r="N87" i="99" s="1"/>
  <c r="G87" i="99"/>
  <c r="I210" i="99"/>
  <c r="O260" i="99"/>
  <c r="P260" i="99" s="1"/>
  <c r="W72" i="98"/>
  <c r="X72" i="98" s="1"/>
  <c r="S72" i="98"/>
  <c r="T72" i="98" s="1"/>
  <c r="K206" i="98"/>
  <c r="Q240" i="99"/>
  <c r="R240" i="99" s="1"/>
  <c r="M248" i="99"/>
  <c r="N248" i="99" s="1"/>
  <c r="I248" i="99"/>
  <c r="U248" i="99"/>
  <c r="V248" i="99" s="1"/>
  <c r="I176" i="99"/>
  <c r="U176" i="99"/>
  <c r="V176" i="99" s="1"/>
  <c r="O176" i="99"/>
  <c r="P176" i="99" s="1"/>
  <c r="G176" i="99"/>
  <c r="H176" i="99"/>
  <c r="C31" i="99"/>
  <c r="E181" i="99"/>
  <c r="C14" i="99"/>
  <c r="D14" i="99"/>
  <c r="D151" i="99"/>
  <c r="C151" i="99"/>
  <c r="B151" i="99" s="1"/>
  <c r="F88" i="99"/>
  <c r="C93" i="98"/>
  <c r="B93" i="98" s="1"/>
  <c r="E93" i="98"/>
  <c r="O97" i="98"/>
  <c r="P97" i="98" s="1"/>
  <c r="C135" i="99"/>
  <c r="B135" i="99" s="1"/>
  <c r="E161" i="99"/>
  <c r="K23" i="99"/>
  <c r="G250" i="98"/>
  <c r="K250" i="98"/>
  <c r="G23" i="99"/>
  <c r="Q23" i="99"/>
  <c r="R23" i="99" s="1"/>
  <c r="D14" i="98"/>
  <c r="E80" i="99"/>
  <c r="D39" i="99"/>
  <c r="D42" i="99"/>
  <c r="S151" i="98"/>
  <c r="T151" i="98" s="1"/>
  <c r="S97" i="98"/>
  <c r="T97" i="98" s="1"/>
  <c r="C85" i="99"/>
  <c r="B85" i="99" s="1"/>
  <c r="E151" i="99"/>
  <c r="D85" i="99"/>
  <c r="U137" i="99"/>
  <c r="V137" i="99" s="1"/>
  <c r="S137" i="99"/>
  <c r="T137" i="99" s="1"/>
  <c r="O87" i="99"/>
  <c r="P87" i="99" s="1"/>
  <c r="H87" i="99"/>
  <c r="Q87" i="99"/>
  <c r="R87" i="99" s="1"/>
  <c r="J260" i="99"/>
  <c r="U57" i="99"/>
  <c r="V57" i="99" s="1"/>
  <c r="H248" i="99"/>
  <c r="S248" i="99"/>
  <c r="T248" i="99" s="1"/>
  <c r="C133" i="99"/>
  <c r="B133" i="99" s="1"/>
  <c r="C110" i="99"/>
  <c r="B110" i="99" s="1"/>
  <c r="I246" i="98"/>
  <c r="K85" i="98"/>
  <c r="S176" i="99"/>
  <c r="T176" i="99" s="1"/>
  <c r="K176" i="99"/>
  <c r="W176" i="99"/>
  <c r="X176" i="99" s="1"/>
  <c r="C40" i="99"/>
  <c r="C25" i="99"/>
  <c r="B25" i="99" s="1"/>
  <c r="Q165" i="98"/>
  <c r="R165" i="98" s="1"/>
  <c r="H165" i="98"/>
  <c r="Q239" i="99"/>
  <c r="R239" i="99" s="1"/>
  <c r="H181" i="98"/>
  <c r="J228" i="98"/>
  <c r="S88" i="98"/>
  <c r="T88" i="98" s="1"/>
  <c r="O88" i="98"/>
  <c r="P88" i="98" s="1"/>
  <c r="W88" i="98"/>
  <c r="X88" i="98" s="1"/>
  <c r="E39" i="99"/>
  <c r="I96" i="99"/>
  <c r="D176" i="99"/>
  <c r="E176" i="99"/>
  <c r="C155" i="99"/>
  <c r="B155" i="99" s="1"/>
  <c r="E155" i="99"/>
  <c r="F75" i="99"/>
  <c r="C243" i="99"/>
  <c r="B243" i="99" s="1"/>
  <c r="F157" i="99"/>
  <c r="C32" i="99"/>
  <c r="E32" i="99"/>
  <c r="F278" i="99"/>
  <c r="E266" i="99"/>
  <c r="D266" i="99"/>
  <c r="E258" i="99"/>
  <c r="C254" i="99"/>
  <c r="B254" i="99" s="1"/>
  <c r="E248" i="99"/>
  <c r="C222" i="99"/>
  <c r="B222" i="99" s="1"/>
  <c r="C161" i="98"/>
  <c r="B161" i="98" s="1"/>
  <c r="E195" i="99"/>
  <c r="D185" i="98"/>
  <c r="E44" i="98"/>
  <c r="D82" i="98"/>
  <c r="D242" i="99"/>
  <c r="D222" i="99"/>
  <c r="F81" i="98"/>
  <c r="C261" i="98"/>
  <c r="B261" i="98" s="1"/>
  <c r="A13" i="99"/>
  <c r="A13" i="98"/>
  <c r="F52" i="98"/>
  <c r="F104" i="98"/>
  <c r="F262" i="98"/>
  <c r="F23" i="98"/>
  <c r="F123" i="98"/>
  <c r="F118" i="99"/>
  <c r="F164" i="99"/>
  <c r="F126" i="99"/>
  <c r="F22" i="99"/>
  <c r="F176" i="98"/>
  <c r="F49" i="99"/>
  <c r="A16" i="99"/>
  <c r="A21" i="99"/>
  <c r="A21" i="98"/>
  <c r="A26" i="99"/>
  <c r="A26" i="98"/>
  <c r="A28" i="99"/>
  <c r="A30" i="99"/>
  <c r="A34" i="99"/>
  <c r="A38" i="99"/>
  <c r="A42" i="98"/>
  <c r="A47" i="99"/>
  <c r="A51" i="99"/>
  <c r="A51" i="98"/>
  <c r="A53" i="99"/>
  <c r="A53" i="98"/>
  <c r="A89" i="99"/>
  <c r="A89" i="98"/>
  <c r="A91" i="99"/>
  <c r="A93" i="99"/>
  <c r="A95" i="99"/>
  <c r="A95" i="98"/>
  <c r="A115" i="98"/>
  <c r="A117" i="99"/>
  <c r="A117" i="98"/>
  <c r="A121" i="98"/>
  <c r="A128" i="99"/>
  <c r="A130" i="99"/>
  <c r="F132" i="99"/>
  <c r="A134" i="98"/>
  <c r="A134" i="99"/>
  <c r="A136" i="99"/>
  <c r="A138" i="99"/>
  <c r="A138" i="98"/>
  <c r="A140" i="99"/>
  <c r="A142" i="99"/>
  <c r="A144" i="99"/>
  <c r="A144" i="98"/>
  <c r="A146" i="99"/>
  <c r="A146" i="98"/>
  <c r="A148" i="99"/>
  <c r="A148" i="98"/>
  <c r="A150" i="99"/>
  <c r="A150" i="98"/>
  <c r="A152" i="98"/>
  <c r="A154" i="99"/>
  <c r="A156" i="99"/>
  <c r="A163" i="99"/>
  <c r="F169" i="99"/>
  <c r="A170" i="99"/>
  <c r="A172" i="99"/>
  <c r="A172" i="98"/>
  <c r="A174" i="99"/>
  <c r="A174" i="98"/>
  <c r="A179" i="99"/>
  <c r="A179" i="98"/>
  <c r="A186" i="99"/>
  <c r="A186" i="98"/>
  <c r="A189" i="99"/>
  <c r="A189" i="98"/>
  <c r="A194" i="99"/>
  <c r="A197" i="99"/>
  <c r="A204" i="99"/>
  <c r="A204" i="98"/>
  <c r="A207" i="98"/>
  <c r="A209" i="98"/>
  <c r="A211" i="98"/>
  <c r="A213" i="99"/>
  <c r="A213" i="98"/>
  <c r="A215" i="99"/>
  <c r="A215" i="98"/>
  <c r="A217" i="99"/>
  <c r="A219" i="98"/>
  <c r="A223" i="99"/>
  <c r="A223" i="98"/>
  <c r="A225" i="98"/>
  <c r="A227" i="99"/>
  <c r="A227" i="98"/>
  <c r="A233" i="98"/>
  <c r="A235" i="99"/>
  <c r="A235" i="98"/>
  <c r="A237" i="99"/>
  <c r="A239" i="98"/>
  <c r="A241" i="99"/>
  <c r="A243" i="98"/>
  <c r="A245" i="98"/>
  <c r="A247" i="99"/>
  <c r="A247" i="98"/>
  <c r="A249" i="98"/>
  <c r="A251" i="99"/>
  <c r="A253" i="98"/>
  <c r="A259" i="99"/>
  <c r="A259" i="98"/>
  <c r="A261" i="99"/>
  <c r="A263" i="98"/>
  <c r="A265" i="99"/>
  <c r="A265" i="98"/>
  <c r="A267" i="99"/>
  <c r="A269" i="99"/>
  <c r="A269" i="98"/>
  <c r="A271" i="98"/>
  <c r="A275" i="99"/>
  <c r="A277" i="99"/>
  <c r="A279" i="99"/>
  <c r="C203" i="99"/>
  <c r="B203" i="99" s="1"/>
  <c r="C165" i="99" l="1"/>
  <c r="B165" i="99" s="1"/>
  <c r="H165" i="99" s="1"/>
  <c r="E165" i="99"/>
  <c r="Q80" i="98"/>
  <c r="R80" i="98" s="1"/>
  <c r="J80" i="98"/>
  <c r="W80" i="98"/>
  <c r="X80" i="98" s="1"/>
  <c r="M80" i="98"/>
  <c r="N80" i="98" s="1"/>
  <c r="K80" i="98"/>
  <c r="G80" i="98"/>
  <c r="D251" i="98"/>
  <c r="C251" i="98"/>
  <c r="B251" i="98" s="1"/>
  <c r="G85" i="98"/>
  <c r="Q85" i="98"/>
  <c r="R85" i="98" s="1"/>
  <c r="W85" i="98"/>
  <c r="X85" i="98" s="1"/>
  <c r="D222" i="98"/>
  <c r="C222" i="98"/>
  <c r="B222" i="98" s="1"/>
  <c r="H260" i="99"/>
  <c r="G260" i="99"/>
  <c r="I157" i="98"/>
  <c r="J157" i="98"/>
  <c r="W205" i="99"/>
  <c r="X205" i="99" s="1"/>
  <c r="G205" i="99"/>
  <c r="U205" i="99"/>
  <c r="V205" i="99" s="1"/>
  <c r="M205" i="99"/>
  <c r="N205" i="99" s="1"/>
  <c r="S205" i="99"/>
  <c r="T205" i="99" s="1"/>
  <c r="E83" i="98"/>
  <c r="C83" i="98"/>
  <c r="B83" i="98" s="1"/>
  <c r="D107" i="98"/>
  <c r="E107" i="98"/>
  <c r="C107" i="98"/>
  <c r="B107" i="98" s="1"/>
  <c r="H107" i="98" s="1"/>
  <c r="D212" i="98"/>
  <c r="E212" i="98"/>
  <c r="K88" i="98"/>
  <c r="H88" i="98"/>
  <c r="D135" i="99"/>
  <c r="E135" i="99"/>
  <c r="U14" i="101"/>
  <c r="Q14" i="101"/>
  <c r="U18" i="101"/>
  <c r="M18" i="101"/>
  <c r="U22" i="101"/>
  <c r="W22" i="101"/>
  <c r="U26" i="101"/>
  <c r="M26" i="101"/>
  <c r="W26" i="101"/>
  <c r="U30" i="101"/>
  <c r="Q30" i="101"/>
  <c r="M30" i="101"/>
  <c r="U34" i="101"/>
  <c r="Q34" i="101"/>
  <c r="U38" i="101"/>
  <c r="Q38" i="101"/>
  <c r="M38" i="101"/>
  <c r="U43" i="101"/>
  <c r="Q43" i="101"/>
  <c r="U59" i="101"/>
  <c r="Q59" i="101"/>
  <c r="U63" i="101"/>
  <c r="M63" i="101"/>
  <c r="U67" i="101"/>
  <c r="Q67" i="101"/>
  <c r="U71" i="101"/>
  <c r="Q71" i="101"/>
  <c r="M71" i="101"/>
  <c r="U75" i="101"/>
  <c r="Q75" i="101"/>
  <c r="U79" i="101"/>
  <c r="Q79" i="101"/>
  <c r="M79" i="101"/>
  <c r="U83" i="101"/>
  <c r="Q83" i="101"/>
  <c r="U87" i="101"/>
  <c r="Q87" i="101"/>
  <c r="M87" i="101"/>
  <c r="U91" i="101"/>
  <c r="Q91" i="101"/>
  <c r="U95" i="101"/>
  <c r="M95" i="101"/>
  <c r="U99" i="101"/>
  <c r="M99" i="101"/>
  <c r="Q99" i="101"/>
  <c r="U103" i="101"/>
  <c r="M103" i="101"/>
  <c r="U107" i="101"/>
  <c r="O107" i="101"/>
  <c r="W107" i="101"/>
  <c r="M107" i="101"/>
  <c r="S107" i="101"/>
  <c r="Q107" i="101"/>
  <c r="U111" i="101"/>
  <c r="F111" i="101"/>
  <c r="K111" i="101" s="1"/>
  <c r="S111" i="101"/>
  <c r="M111" i="101"/>
  <c r="W111" i="101"/>
  <c r="U115" i="101"/>
  <c r="O115" i="101"/>
  <c r="W115" i="101"/>
  <c r="M115" i="101"/>
  <c r="F115" i="101"/>
  <c r="K115" i="101" s="1"/>
  <c r="Q115" i="101"/>
  <c r="U119" i="101"/>
  <c r="F119" i="101"/>
  <c r="K119" i="101" s="1"/>
  <c r="S119" i="101"/>
  <c r="M119" i="101"/>
  <c r="W119" i="101"/>
  <c r="U123" i="101"/>
  <c r="O123" i="101"/>
  <c r="W123" i="101"/>
  <c r="M123" i="101"/>
  <c r="F123" i="101"/>
  <c r="K123" i="101" s="1"/>
  <c r="Q123" i="101"/>
  <c r="U127" i="101"/>
  <c r="F127" i="101"/>
  <c r="K127" i="101" s="1"/>
  <c r="S127" i="101"/>
  <c r="M127" i="101"/>
  <c r="W127" i="101"/>
  <c r="U131" i="101"/>
  <c r="O131" i="101"/>
  <c r="W131" i="101"/>
  <c r="M131" i="101"/>
  <c r="F131" i="101"/>
  <c r="K131" i="101" s="1"/>
  <c r="Q131" i="101"/>
  <c r="U135" i="101"/>
  <c r="F135" i="101"/>
  <c r="K135" i="101" s="1"/>
  <c r="S135" i="101"/>
  <c r="Q135" i="101"/>
  <c r="W135" i="101"/>
  <c r="M135" i="101"/>
  <c r="U139" i="101"/>
  <c r="O139" i="101"/>
  <c r="W139" i="101"/>
  <c r="Q139" i="101"/>
  <c r="F139" i="101"/>
  <c r="K139" i="101" s="1"/>
  <c r="U143" i="101"/>
  <c r="F143" i="101"/>
  <c r="K143" i="101" s="1"/>
  <c r="S143" i="101"/>
  <c r="Q143" i="101"/>
  <c r="W143" i="101"/>
  <c r="M143" i="101"/>
  <c r="U147" i="101"/>
  <c r="O147" i="101"/>
  <c r="W147" i="101"/>
  <c r="Q147" i="101"/>
  <c r="F147" i="101"/>
  <c r="K147" i="101" s="1"/>
  <c r="U151" i="101"/>
  <c r="F151" i="101"/>
  <c r="K151" i="101" s="1"/>
  <c r="S151" i="101"/>
  <c r="Q151" i="101"/>
  <c r="W151" i="101"/>
  <c r="M151" i="101"/>
  <c r="U155" i="101"/>
  <c r="O155" i="101"/>
  <c r="W155" i="101"/>
  <c r="M155" i="101"/>
  <c r="F155" i="101"/>
  <c r="K155" i="101" s="1"/>
  <c r="Q155" i="101"/>
  <c r="U159" i="101"/>
  <c r="F159" i="101"/>
  <c r="K159" i="101" s="1"/>
  <c r="S159" i="101"/>
  <c r="M159" i="101"/>
  <c r="W159" i="101"/>
  <c r="U163" i="101"/>
  <c r="O163" i="101"/>
  <c r="W163" i="101"/>
  <c r="M163" i="101"/>
  <c r="F163" i="101"/>
  <c r="K163" i="101" s="1"/>
  <c r="Q163" i="101"/>
  <c r="U167" i="101"/>
  <c r="F167" i="101"/>
  <c r="K167" i="101" s="1"/>
  <c r="S167" i="101"/>
  <c r="M167" i="101"/>
  <c r="W167" i="101"/>
  <c r="U171" i="101"/>
  <c r="F171" i="101"/>
  <c r="K171" i="101" s="1"/>
  <c r="S171" i="101"/>
  <c r="M171" i="101"/>
  <c r="W171" i="101"/>
  <c r="Q171" i="101"/>
  <c r="U175" i="101"/>
  <c r="O175" i="101"/>
  <c r="W175" i="101"/>
  <c r="S175" i="101"/>
  <c r="M175" i="101"/>
  <c r="U179" i="101"/>
  <c r="O179" i="101"/>
  <c r="W179" i="101"/>
  <c r="F179" i="101"/>
  <c r="K179" i="101" s="1"/>
  <c r="Q179" i="101"/>
  <c r="U183" i="101"/>
  <c r="O183" i="101"/>
  <c r="W183" i="101"/>
  <c r="S183" i="101"/>
  <c r="M183" i="101"/>
  <c r="U187" i="101"/>
  <c r="O187" i="101"/>
  <c r="W187" i="101"/>
  <c r="F187" i="101"/>
  <c r="K187" i="101" s="1"/>
  <c r="Q187" i="101"/>
  <c r="U191" i="101"/>
  <c r="O191" i="101"/>
  <c r="S191" i="101"/>
  <c r="M191" i="101"/>
  <c r="U195" i="101"/>
  <c r="F195" i="101"/>
  <c r="K195" i="101" s="1"/>
  <c r="S195" i="101"/>
  <c r="Q195" i="101"/>
  <c r="U199" i="101"/>
  <c r="F199" i="101"/>
  <c r="K199" i="101" s="1"/>
  <c r="S199" i="101"/>
  <c r="M199" i="101"/>
  <c r="U203" i="101"/>
  <c r="F203" i="101"/>
  <c r="K203" i="101" s="1"/>
  <c r="S203" i="101"/>
  <c r="Q203" i="101"/>
  <c r="U207" i="101"/>
  <c r="O207" i="101"/>
  <c r="W207" i="101"/>
  <c r="M207" i="101"/>
  <c r="U211" i="101"/>
  <c r="O211" i="101"/>
  <c r="W211" i="101"/>
  <c r="Q211" i="101"/>
  <c r="U215" i="101"/>
  <c r="F215" i="101"/>
  <c r="K215" i="101" s="1"/>
  <c r="S215" i="101"/>
  <c r="M215" i="101"/>
  <c r="U219" i="101"/>
  <c r="F219" i="101"/>
  <c r="K219" i="101" s="1"/>
  <c r="S219" i="101"/>
  <c r="Q219" i="101"/>
  <c r="U223" i="101"/>
  <c r="F223" i="101"/>
  <c r="K223" i="101" s="1"/>
  <c r="S223" i="101"/>
  <c r="M223" i="101"/>
  <c r="U227" i="101"/>
  <c r="O227" i="101"/>
  <c r="W227" i="101"/>
  <c r="M227" i="101"/>
  <c r="U231" i="101"/>
  <c r="O231" i="101"/>
  <c r="W231" i="101"/>
  <c r="M231" i="101"/>
  <c r="U235" i="101"/>
  <c r="F235" i="101"/>
  <c r="K235" i="101" s="1"/>
  <c r="S235" i="101"/>
  <c r="M235" i="101"/>
  <c r="U239" i="101"/>
  <c r="F239" i="101"/>
  <c r="K239" i="101" s="1"/>
  <c r="S239" i="101"/>
  <c r="M239" i="101"/>
  <c r="U243" i="101"/>
  <c r="F243" i="101"/>
  <c r="K243" i="101" s="1"/>
  <c r="S243" i="101"/>
  <c r="M243" i="101"/>
  <c r="U247" i="101"/>
  <c r="O247" i="101"/>
  <c r="W247" i="101"/>
  <c r="M247" i="101"/>
  <c r="U251" i="101"/>
  <c r="O251" i="101"/>
  <c r="W251" i="101"/>
  <c r="M251" i="101"/>
  <c r="Q255" i="101"/>
  <c r="S255" i="101"/>
  <c r="F255" i="101"/>
  <c r="K255" i="101" s="1"/>
  <c r="M255" i="101"/>
  <c r="U259" i="101"/>
  <c r="F259" i="101"/>
  <c r="K259" i="101" s="1"/>
  <c r="S259" i="101"/>
  <c r="Q259" i="101"/>
  <c r="U263" i="101"/>
  <c r="F263" i="101"/>
  <c r="K263" i="101" s="1"/>
  <c r="S263" i="101"/>
  <c r="M263" i="101"/>
  <c r="U267" i="101"/>
  <c r="O267" i="101"/>
  <c r="W267" i="101"/>
  <c r="Q267" i="101"/>
  <c r="U271" i="101"/>
  <c r="O271" i="101"/>
  <c r="W271" i="101"/>
  <c r="M271" i="101"/>
  <c r="U275" i="101"/>
  <c r="F275" i="101"/>
  <c r="K275" i="101" s="1"/>
  <c r="S275" i="101"/>
  <c r="Q275" i="101"/>
  <c r="U279" i="101"/>
  <c r="O279" i="101"/>
  <c r="W279" i="101"/>
  <c r="M279" i="101"/>
  <c r="E225" i="99"/>
  <c r="C225" i="99"/>
  <c r="B225" i="99" s="1"/>
  <c r="J225" i="99" s="1"/>
  <c r="E167" i="98"/>
  <c r="C167" i="98"/>
  <c r="B167" i="98" s="1"/>
  <c r="U167" i="98" s="1"/>
  <c r="V167" i="98" s="1"/>
  <c r="D167" i="98"/>
  <c r="E119" i="98"/>
  <c r="D119" i="98"/>
  <c r="K165" i="98"/>
  <c r="I165" i="98"/>
  <c r="U165" i="98"/>
  <c r="V165" i="98" s="1"/>
  <c r="O165" i="98"/>
  <c r="P165" i="98" s="1"/>
  <c r="C216" i="98"/>
  <c r="B216" i="98" s="1"/>
  <c r="E216" i="98"/>
  <c r="E66" i="98"/>
  <c r="C66" i="98"/>
  <c r="B66" i="98" s="1"/>
  <c r="I66" i="98" s="1"/>
  <c r="D66" i="98"/>
  <c r="K112" i="98"/>
  <c r="U112" i="98"/>
  <c r="V112" i="98" s="1"/>
  <c r="O112" i="98"/>
  <c r="P112" i="98" s="1"/>
  <c r="D182" i="98"/>
  <c r="E182" i="98"/>
  <c r="E261" i="98"/>
  <c r="D232" i="99"/>
  <c r="C195" i="99"/>
  <c r="B195" i="99" s="1"/>
  <c r="E232" i="99"/>
  <c r="D248" i="99"/>
  <c r="Q88" i="98"/>
  <c r="R88" i="98" s="1"/>
  <c r="G88" i="98"/>
  <c r="M88" i="98"/>
  <c r="N88" i="98" s="1"/>
  <c r="S165" i="98"/>
  <c r="T165" i="98" s="1"/>
  <c r="G165" i="98"/>
  <c r="E25" i="99"/>
  <c r="E40" i="99"/>
  <c r="S85" i="98"/>
  <c r="T85" i="98" s="1"/>
  <c r="E110" i="99"/>
  <c r="J248" i="99"/>
  <c r="G210" i="99"/>
  <c r="M260" i="99"/>
  <c r="N260" i="99" s="1"/>
  <c r="C123" i="99"/>
  <c r="B123" i="99" s="1"/>
  <c r="G157" i="98"/>
  <c r="I97" i="98"/>
  <c r="U97" i="98"/>
  <c r="V97" i="98" s="1"/>
  <c r="W248" i="99"/>
  <c r="X248" i="99" s="1"/>
  <c r="G248" i="99"/>
  <c r="O248" i="99"/>
  <c r="P248" i="99" s="1"/>
  <c r="I260" i="99"/>
  <c r="K210" i="99"/>
  <c r="U210" i="99"/>
  <c r="V210" i="99" s="1"/>
  <c r="W178" i="99"/>
  <c r="X178" i="99" s="1"/>
  <c r="O145" i="98"/>
  <c r="P145" i="98" s="1"/>
  <c r="G145" i="98"/>
  <c r="W145" i="98"/>
  <c r="X145" i="98" s="1"/>
  <c r="K145" i="98"/>
  <c r="E274" i="99"/>
  <c r="C164" i="98"/>
  <c r="B164" i="98" s="1"/>
  <c r="E205" i="99"/>
  <c r="D230" i="98"/>
  <c r="C253" i="99"/>
  <c r="B253" i="99" s="1"/>
  <c r="G253" i="99" s="1"/>
  <c r="C73" i="98"/>
  <c r="B73" i="98" s="1"/>
  <c r="D80" i="98"/>
  <c r="E132" i="98"/>
  <c r="D208" i="98"/>
  <c r="C145" i="99"/>
  <c r="B145" i="99" s="1"/>
  <c r="H97" i="98"/>
  <c r="E187" i="98"/>
  <c r="E17" i="98"/>
  <c r="D37" i="98"/>
  <c r="C55" i="98"/>
  <c r="B55" i="98" s="1"/>
  <c r="E145" i="98"/>
  <c r="C155" i="98"/>
  <c r="B155" i="98" s="1"/>
  <c r="G155" i="98" s="1"/>
  <c r="C214" i="99"/>
  <c r="B214" i="99" s="1"/>
  <c r="W214" i="99" s="1"/>
  <c r="X214" i="99" s="1"/>
  <c r="E18" i="98"/>
  <c r="I205" i="99"/>
  <c r="Q205" i="99"/>
  <c r="R205" i="99" s="1"/>
  <c r="O205" i="99"/>
  <c r="P205" i="99" s="1"/>
  <c r="C238" i="99"/>
  <c r="B238" i="99" s="1"/>
  <c r="S238" i="99" s="1"/>
  <c r="T238" i="99" s="1"/>
  <c r="D88" i="98"/>
  <c r="E106" i="98"/>
  <c r="D112" i="98"/>
  <c r="C154" i="98"/>
  <c r="B154" i="98" s="1"/>
  <c r="D219" i="99"/>
  <c r="D109" i="98"/>
  <c r="E236" i="99"/>
  <c r="E36" i="98"/>
  <c r="U88" i="98"/>
  <c r="V88" i="98" s="1"/>
  <c r="M165" i="98"/>
  <c r="N165" i="98" s="1"/>
  <c r="E197" i="98"/>
  <c r="E201" i="99"/>
  <c r="D147" i="98"/>
  <c r="D165" i="98"/>
  <c r="D216" i="98"/>
  <c r="C130" i="98"/>
  <c r="B130" i="98" s="1"/>
  <c r="J85" i="98"/>
  <c r="W112" i="98"/>
  <c r="X112" i="98" s="1"/>
  <c r="O80" i="98"/>
  <c r="P80" i="98" s="1"/>
  <c r="C182" i="98"/>
  <c r="B182" i="98" s="1"/>
  <c r="D231" i="98"/>
  <c r="D129" i="98"/>
  <c r="E208" i="98"/>
  <c r="D102" i="99"/>
  <c r="Q102" i="99"/>
  <c r="R102" i="99" s="1"/>
  <c r="E251" i="98"/>
  <c r="E28" i="98"/>
  <c r="C136" i="98"/>
  <c r="B136" i="98" s="1"/>
  <c r="J136" i="98" s="1"/>
  <c r="W260" i="99"/>
  <c r="X260" i="99" s="1"/>
  <c r="W165" i="98"/>
  <c r="X165" i="98" s="1"/>
  <c r="E252" i="98"/>
  <c r="C248" i="98"/>
  <c r="B248" i="98" s="1"/>
  <c r="S248" i="98" s="1"/>
  <c r="T248" i="98" s="1"/>
  <c r="Q112" i="98"/>
  <c r="R112" i="98" s="1"/>
  <c r="O102" i="99"/>
  <c r="P102" i="99" s="1"/>
  <c r="J236" i="99"/>
  <c r="D69" i="99"/>
  <c r="S279" i="101"/>
  <c r="W275" i="101"/>
  <c r="F271" i="101"/>
  <c r="K271" i="101" s="1"/>
  <c r="F267" i="101"/>
  <c r="K267" i="101" s="1"/>
  <c r="O263" i="101"/>
  <c r="O259" i="101"/>
  <c r="Q251" i="101"/>
  <c r="Q243" i="101"/>
  <c r="Q235" i="101"/>
  <c r="Q227" i="101"/>
  <c r="O255" i="101"/>
  <c r="S251" i="101"/>
  <c r="S247" i="101"/>
  <c r="O243" i="101"/>
  <c r="O239" i="101"/>
  <c r="O235" i="101"/>
  <c r="S231" i="101"/>
  <c r="S227" i="101"/>
  <c r="W223" i="101"/>
  <c r="W219" i="101"/>
  <c r="W215" i="101"/>
  <c r="F211" i="101"/>
  <c r="K211" i="101" s="1"/>
  <c r="F207" i="101"/>
  <c r="K207" i="101" s="1"/>
  <c r="W203" i="101"/>
  <c r="W199" i="101"/>
  <c r="W195" i="101"/>
  <c r="W191" i="101"/>
  <c r="Q167" i="101"/>
  <c r="M139" i="101"/>
  <c r="Q127" i="101"/>
  <c r="Q111" i="101"/>
  <c r="Q103" i="101"/>
  <c r="M91" i="101"/>
  <c r="M75" i="101"/>
  <c r="M43" i="101"/>
  <c r="M22" i="101"/>
  <c r="Q18" i="101"/>
  <c r="M14" i="101"/>
  <c r="O29" i="101"/>
  <c r="W29" i="101"/>
  <c r="F266" i="101"/>
  <c r="K266" i="101" s="1"/>
  <c r="W170" i="101"/>
  <c r="W73" i="101"/>
  <c r="M73" i="101"/>
  <c r="M85" i="101"/>
  <c r="W85" i="101"/>
  <c r="M93" i="101"/>
  <c r="W93" i="101"/>
  <c r="S149" i="101"/>
  <c r="M149" i="101"/>
  <c r="U273" i="101"/>
  <c r="F273" i="101"/>
  <c r="K273" i="101" s="1"/>
  <c r="M273" i="101"/>
  <c r="M50" i="101"/>
  <c r="W50" i="101"/>
  <c r="U278" i="101"/>
  <c r="F278" i="101"/>
  <c r="K278" i="101" s="1"/>
  <c r="Q278" i="101"/>
  <c r="M53" i="101"/>
  <c r="W53" i="101"/>
  <c r="M61" i="101"/>
  <c r="W61" i="101"/>
  <c r="M69" i="101"/>
  <c r="W69" i="101"/>
  <c r="M77" i="101"/>
  <c r="W77" i="101"/>
  <c r="S117" i="101"/>
  <c r="M117" i="101"/>
  <c r="O82" i="101"/>
  <c r="W82" i="101"/>
  <c r="S262" i="101"/>
  <c r="Q262" i="101"/>
  <c r="U274" i="101"/>
  <c r="S274" i="101"/>
  <c r="D12" i="98"/>
  <c r="C12" i="98"/>
  <c r="M98" i="98"/>
  <c r="N98" i="98" s="1"/>
  <c r="U98" i="98"/>
  <c r="V98" i="98" s="1"/>
  <c r="D277" i="98"/>
  <c r="E277" i="98"/>
  <c r="D267" i="98"/>
  <c r="E267" i="98"/>
  <c r="E245" i="99"/>
  <c r="C245" i="99"/>
  <c r="B245" i="99" s="1"/>
  <c r="M245" i="99" s="1"/>
  <c r="N245" i="99" s="1"/>
  <c r="E207" i="99"/>
  <c r="D207" i="99"/>
  <c r="E162" i="99"/>
  <c r="D162" i="99"/>
  <c r="D125" i="98"/>
  <c r="E125" i="98"/>
  <c r="D45" i="99"/>
  <c r="E45" i="99"/>
  <c r="U201" i="98"/>
  <c r="V201" i="98" s="1"/>
  <c r="W201" i="98"/>
  <c r="X201" i="98" s="1"/>
  <c r="C194" i="98"/>
  <c r="B194" i="98" s="1"/>
  <c r="E194" i="98"/>
  <c r="C218" i="99"/>
  <c r="B218" i="99" s="1"/>
  <c r="D218" i="99"/>
  <c r="E242" i="98"/>
  <c r="D242" i="98"/>
  <c r="E270" i="98"/>
  <c r="D270" i="98"/>
  <c r="E64" i="98"/>
  <c r="D64" i="98"/>
  <c r="E94" i="98"/>
  <c r="D94" i="98"/>
  <c r="D170" i="98"/>
  <c r="C170" i="98"/>
  <c r="B170" i="98" s="1"/>
  <c r="C29" i="99"/>
  <c r="B29" i="99" s="1"/>
  <c r="S29" i="99" s="1"/>
  <c r="T29" i="99" s="1"/>
  <c r="D29" i="99"/>
  <c r="E143" i="99"/>
  <c r="C143" i="99"/>
  <c r="B143" i="99" s="1"/>
  <c r="G143" i="99" s="1"/>
  <c r="G102" i="99"/>
  <c r="J102" i="99"/>
  <c r="D15" i="98"/>
  <c r="E15" i="98"/>
  <c r="E25" i="98"/>
  <c r="C25" i="98"/>
  <c r="D137" i="98"/>
  <c r="C137" i="98"/>
  <c r="B137" i="98" s="1"/>
  <c r="E153" i="98"/>
  <c r="D153" i="98"/>
  <c r="E173" i="98"/>
  <c r="D173" i="98"/>
  <c r="M216" i="98"/>
  <c r="N216" i="98" s="1"/>
  <c r="H216" i="98"/>
  <c r="W216" i="98"/>
  <c r="X216" i="98" s="1"/>
  <c r="C226" i="99"/>
  <c r="B226" i="99" s="1"/>
  <c r="E226" i="99"/>
  <c r="K236" i="99"/>
  <c r="O236" i="99"/>
  <c r="P236" i="99" s="1"/>
  <c r="Q236" i="99"/>
  <c r="R236" i="99" s="1"/>
  <c r="M236" i="99"/>
  <c r="N236" i="99" s="1"/>
  <c r="I236" i="99"/>
  <c r="E76" i="98"/>
  <c r="C76" i="98"/>
  <c r="B76" i="98" s="1"/>
  <c r="J76" i="98" s="1"/>
  <c r="D96" i="98"/>
  <c r="C96" i="98"/>
  <c r="B96" i="98" s="1"/>
  <c r="K96" i="98" s="1"/>
  <c r="M112" i="98"/>
  <c r="N112" i="98" s="1"/>
  <c r="H112" i="98"/>
  <c r="M277" i="101"/>
  <c r="Q274" i="101"/>
  <c r="M269" i="101"/>
  <c r="M261" i="101"/>
  <c r="Q258" i="101"/>
  <c r="F277" i="101"/>
  <c r="K277" i="101" s="1"/>
  <c r="S270" i="101"/>
  <c r="M165" i="101"/>
  <c r="E22" i="98"/>
  <c r="D22" i="98"/>
  <c r="M28" i="101"/>
  <c r="F28" i="101"/>
  <c r="K28" i="101" s="1"/>
  <c r="F36" i="101"/>
  <c r="K36" i="101" s="1"/>
  <c r="U36" i="101" s="1"/>
  <c r="M36" i="101"/>
  <c r="M57" i="101"/>
  <c r="W57" i="101"/>
  <c r="M65" i="101"/>
  <c r="W65" i="101"/>
  <c r="M81" i="101"/>
  <c r="W81" i="101"/>
  <c r="W89" i="101"/>
  <c r="M89" i="101"/>
  <c r="M97" i="101"/>
  <c r="W97" i="101"/>
  <c r="M109" i="101"/>
  <c r="W109" i="101"/>
  <c r="S113" i="101"/>
  <c r="M113" i="101"/>
  <c r="S121" i="101"/>
  <c r="M121" i="101"/>
  <c r="S129" i="101"/>
  <c r="M129" i="101"/>
  <c r="S137" i="101"/>
  <c r="M137" i="101"/>
  <c r="S145" i="101"/>
  <c r="M145" i="101"/>
  <c r="S153" i="101"/>
  <c r="M153" i="101"/>
  <c r="S161" i="101"/>
  <c r="M161" i="101"/>
  <c r="S169" i="101"/>
  <c r="M169" i="101"/>
  <c r="U193" i="101"/>
  <c r="W193" i="101"/>
  <c r="Q193" i="101"/>
  <c r="U197" i="101"/>
  <c r="W197" i="101"/>
  <c r="Q197" i="101"/>
  <c r="U201" i="101"/>
  <c r="W201" i="101"/>
  <c r="Q201" i="101"/>
  <c r="U205" i="101"/>
  <c r="W205" i="101"/>
  <c r="Q205" i="101"/>
  <c r="U209" i="101"/>
  <c r="W209" i="101"/>
  <c r="Q209" i="101"/>
  <c r="U213" i="101"/>
  <c r="W213" i="101"/>
  <c r="Q213" i="101"/>
  <c r="U217" i="101"/>
  <c r="W217" i="101"/>
  <c r="Q217" i="101"/>
  <c r="U221" i="101"/>
  <c r="W221" i="101"/>
  <c r="Q221" i="101"/>
  <c r="U225" i="101"/>
  <c r="O225" i="101"/>
  <c r="U229" i="101"/>
  <c r="O229" i="101"/>
  <c r="U233" i="101"/>
  <c r="O233" i="101"/>
  <c r="U237" i="101"/>
  <c r="O237" i="101"/>
  <c r="U241" i="101"/>
  <c r="O241" i="101"/>
  <c r="U245" i="101"/>
  <c r="O245" i="101"/>
  <c r="U249" i="101"/>
  <c r="O249" i="101"/>
  <c r="U253" i="101"/>
  <c r="O253" i="101"/>
  <c r="U257" i="101"/>
  <c r="S257" i="101"/>
  <c r="U261" i="101"/>
  <c r="S261" i="101"/>
  <c r="U265" i="101"/>
  <c r="S265" i="101"/>
  <c r="U269" i="101"/>
  <c r="S269" i="101"/>
  <c r="O13" i="101"/>
  <c r="M13" i="101"/>
  <c r="W13" i="101"/>
  <c r="O17" i="101"/>
  <c r="Q17" i="101"/>
  <c r="W21" i="101"/>
  <c r="M21" i="101"/>
  <c r="M25" i="101"/>
  <c r="W25" i="101"/>
  <c r="F33" i="101"/>
  <c r="K33" i="101" s="1"/>
  <c r="S33" i="101" s="1"/>
  <c r="M33" i="101"/>
  <c r="O37" i="101"/>
  <c r="Q37" i="101"/>
  <c r="F42" i="101"/>
  <c r="K42" i="101" s="1"/>
  <c r="S42" i="101" s="1"/>
  <c r="W42" i="101"/>
  <c r="W46" i="101"/>
  <c r="Q46" i="101"/>
  <c r="O54" i="101"/>
  <c r="W54" i="101"/>
  <c r="O58" i="101"/>
  <c r="Q58" i="101"/>
  <c r="O62" i="101"/>
  <c r="Q62" i="101"/>
  <c r="W62" i="101"/>
  <c r="O66" i="101"/>
  <c r="Q66" i="101"/>
  <c r="O70" i="101"/>
  <c r="M70" i="101"/>
  <c r="W70" i="101"/>
  <c r="O74" i="101"/>
  <c r="Q74" i="101"/>
  <c r="O78" i="101"/>
  <c r="W78" i="101"/>
  <c r="M78" i="101"/>
  <c r="O86" i="101"/>
  <c r="M86" i="101"/>
  <c r="W86" i="101"/>
  <c r="O90" i="101"/>
  <c r="Q90" i="101"/>
  <c r="O94" i="101"/>
  <c r="W94" i="101"/>
  <c r="O98" i="101"/>
  <c r="Q98" i="101"/>
  <c r="F102" i="101"/>
  <c r="K102" i="101" s="1"/>
  <c r="M102" i="101"/>
  <c r="S102" i="101"/>
  <c r="W106" i="101"/>
  <c r="Q106" i="101"/>
  <c r="W110" i="101"/>
  <c r="M110" i="101"/>
  <c r="S114" i="101"/>
  <c r="F114" i="101"/>
  <c r="K114" i="101" s="1"/>
  <c r="Q114" i="101"/>
  <c r="F118" i="101"/>
  <c r="K118" i="101" s="1"/>
  <c r="W118" i="101"/>
  <c r="S118" i="101"/>
  <c r="M118" i="101"/>
  <c r="U122" i="101"/>
  <c r="O122" i="101"/>
  <c r="W122" i="101"/>
  <c r="F122" i="101"/>
  <c r="K122" i="101" s="1"/>
  <c r="Q122" i="101"/>
  <c r="U126" i="101"/>
  <c r="O126" i="101"/>
  <c r="W126" i="101"/>
  <c r="S126" i="101"/>
  <c r="M126" i="101"/>
  <c r="U130" i="101"/>
  <c r="O130" i="101"/>
  <c r="W130" i="101"/>
  <c r="F130" i="101"/>
  <c r="K130" i="101" s="1"/>
  <c r="Q130" i="101"/>
  <c r="U134" i="101"/>
  <c r="O134" i="101"/>
  <c r="W134" i="101"/>
  <c r="S134" i="101"/>
  <c r="M134" i="101"/>
  <c r="U138" i="101"/>
  <c r="O138" i="101"/>
  <c r="W138" i="101"/>
  <c r="F138" i="101"/>
  <c r="K138" i="101" s="1"/>
  <c r="Q138" i="101"/>
  <c r="U142" i="101"/>
  <c r="O142" i="101"/>
  <c r="W142" i="101"/>
  <c r="S142" i="101"/>
  <c r="M142" i="101"/>
  <c r="U146" i="101"/>
  <c r="O146" i="101"/>
  <c r="W146" i="101"/>
  <c r="F146" i="101"/>
  <c r="K146" i="101" s="1"/>
  <c r="Q146" i="101"/>
  <c r="U150" i="101"/>
  <c r="O150" i="101"/>
  <c r="W150" i="101"/>
  <c r="S150" i="101"/>
  <c r="M150" i="101"/>
  <c r="U154" i="101"/>
  <c r="O154" i="101"/>
  <c r="W154" i="101"/>
  <c r="F154" i="101"/>
  <c r="K154" i="101" s="1"/>
  <c r="Q154" i="101"/>
  <c r="U158" i="101"/>
  <c r="O158" i="101"/>
  <c r="W158" i="101"/>
  <c r="S158" i="101"/>
  <c r="M158" i="101"/>
  <c r="U162" i="101"/>
  <c r="O162" i="101"/>
  <c r="W162" i="101"/>
  <c r="F162" i="101"/>
  <c r="K162" i="101" s="1"/>
  <c r="Q162" i="101"/>
  <c r="U166" i="101"/>
  <c r="O166" i="101"/>
  <c r="W166" i="101"/>
  <c r="S166" i="101"/>
  <c r="M166" i="101"/>
  <c r="U170" i="101"/>
  <c r="F170" i="101"/>
  <c r="K170" i="101" s="1"/>
  <c r="S170" i="101"/>
  <c r="Q170" i="101"/>
  <c r="U174" i="101"/>
  <c r="F174" i="101"/>
  <c r="K174" i="101" s="1"/>
  <c r="S174" i="101"/>
  <c r="Q174" i="101"/>
  <c r="U178" i="101"/>
  <c r="F178" i="101"/>
  <c r="K178" i="101" s="1"/>
  <c r="S178" i="101"/>
  <c r="Q178" i="101"/>
  <c r="U182" i="101"/>
  <c r="F182" i="101"/>
  <c r="K182" i="101" s="1"/>
  <c r="S182" i="101"/>
  <c r="Q182" i="101"/>
  <c r="U186" i="101"/>
  <c r="F186" i="101"/>
  <c r="K186" i="101" s="1"/>
  <c r="S186" i="101"/>
  <c r="Q186" i="101"/>
  <c r="U190" i="101"/>
  <c r="F190" i="101"/>
  <c r="K190" i="101" s="1"/>
  <c r="S190" i="101"/>
  <c r="Q190" i="101"/>
  <c r="U194" i="101"/>
  <c r="O194" i="101"/>
  <c r="W194" i="101"/>
  <c r="Q194" i="101"/>
  <c r="U198" i="101"/>
  <c r="O198" i="101"/>
  <c r="W198" i="101"/>
  <c r="Q198" i="101"/>
  <c r="U202" i="101"/>
  <c r="O202" i="101"/>
  <c r="W202" i="101"/>
  <c r="Q202" i="101"/>
  <c r="U206" i="101"/>
  <c r="O206" i="101"/>
  <c r="W206" i="101"/>
  <c r="Q206" i="101"/>
  <c r="U210" i="101"/>
  <c r="O210" i="101"/>
  <c r="W210" i="101"/>
  <c r="Q210" i="101"/>
  <c r="U214" i="101"/>
  <c r="O214" i="101"/>
  <c r="W214" i="101"/>
  <c r="Q214" i="101"/>
  <c r="U218" i="101"/>
  <c r="O218" i="101"/>
  <c r="W218" i="101"/>
  <c r="Q218" i="101"/>
  <c r="U222" i="101"/>
  <c r="O222" i="101"/>
  <c r="W222" i="101"/>
  <c r="Q222" i="101"/>
  <c r="U226" i="101"/>
  <c r="F226" i="101"/>
  <c r="K226" i="101" s="1"/>
  <c r="S226" i="101"/>
  <c r="M226" i="101"/>
  <c r="U230" i="101"/>
  <c r="F230" i="101"/>
  <c r="K230" i="101" s="1"/>
  <c r="S230" i="101"/>
  <c r="M230" i="101"/>
  <c r="U234" i="101"/>
  <c r="F234" i="101"/>
  <c r="K234" i="101" s="1"/>
  <c r="S234" i="101"/>
  <c r="M234" i="101"/>
  <c r="U238" i="101"/>
  <c r="F238" i="101"/>
  <c r="K238" i="101" s="1"/>
  <c r="S238" i="101"/>
  <c r="M238" i="101"/>
  <c r="U242" i="101"/>
  <c r="F242" i="101"/>
  <c r="K242" i="101" s="1"/>
  <c r="S242" i="101"/>
  <c r="M242" i="101"/>
  <c r="U246" i="101"/>
  <c r="F246" i="101"/>
  <c r="K246" i="101" s="1"/>
  <c r="S246" i="101"/>
  <c r="M246" i="101"/>
  <c r="U250" i="101"/>
  <c r="F250" i="101"/>
  <c r="K250" i="101" s="1"/>
  <c r="S250" i="101"/>
  <c r="M250" i="101"/>
  <c r="W254" i="101"/>
  <c r="F254" i="101"/>
  <c r="K254" i="101" s="1"/>
  <c r="S254" i="101"/>
  <c r="M254" i="101"/>
  <c r="U254" i="101"/>
  <c r="U258" i="101"/>
  <c r="O258" i="101"/>
  <c r="W258" i="101"/>
  <c r="U262" i="101"/>
  <c r="O262" i="101"/>
  <c r="W262" i="101"/>
  <c r="U266" i="101"/>
  <c r="O266" i="101"/>
  <c r="W266" i="101"/>
  <c r="U270" i="101"/>
  <c r="O270" i="101"/>
  <c r="C199" i="99"/>
  <c r="B199" i="99" s="1"/>
  <c r="E39" i="98"/>
  <c r="D171" i="98"/>
  <c r="E240" i="99"/>
  <c r="E262" i="99"/>
  <c r="C124" i="98"/>
  <c r="B124" i="98" s="1"/>
  <c r="C159" i="99"/>
  <c r="B159" i="99" s="1"/>
  <c r="C275" i="98"/>
  <c r="B275" i="98" s="1"/>
  <c r="E169" i="98"/>
  <c r="E157" i="98"/>
  <c r="J96" i="99"/>
  <c r="K99" i="98"/>
  <c r="O228" i="98"/>
  <c r="P228" i="98" s="1"/>
  <c r="U181" i="98"/>
  <c r="V181" i="98" s="1"/>
  <c r="C17" i="99"/>
  <c r="K246" i="98"/>
  <c r="J208" i="99"/>
  <c r="Q137" i="99"/>
  <c r="R137" i="99" s="1"/>
  <c r="J29" i="99"/>
  <c r="U240" i="99"/>
  <c r="V240" i="99" s="1"/>
  <c r="W151" i="98"/>
  <c r="X151" i="98" s="1"/>
  <c r="G273" i="98"/>
  <c r="M250" i="98"/>
  <c r="N250" i="98" s="1"/>
  <c r="U29" i="99"/>
  <c r="V29" i="99" s="1"/>
  <c r="O98" i="99"/>
  <c r="P98" i="99" s="1"/>
  <c r="C80" i="99"/>
  <c r="B80" i="99" s="1"/>
  <c r="W240" i="99"/>
  <c r="X240" i="99" s="1"/>
  <c r="M240" i="99"/>
  <c r="N240" i="99" s="1"/>
  <c r="M72" i="98"/>
  <c r="N72" i="98" s="1"/>
  <c r="U72" i="98"/>
  <c r="V72" i="98" s="1"/>
  <c r="O151" i="98"/>
  <c r="P151" i="98" s="1"/>
  <c r="Q29" i="99"/>
  <c r="R29" i="99" s="1"/>
  <c r="J178" i="99"/>
  <c r="M178" i="99"/>
  <c r="N178" i="99" s="1"/>
  <c r="K178" i="99"/>
  <c r="U234" i="98"/>
  <c r="V234" i="98" s="1"/>
  <c r="G234" i="98"/>
  <c r="U178" i="98"/>
  <c r="V178" i="98" s="1"/>
  <c r="G178" i="98"/>
  <c r="K258" i="99"/>
  <c r="Q258" i="99"/>
  <c r="R258" i="99" s="1"/>
  <c r="H258" i="99"/>
  <c r="E79" i="98"/>
  <c r="D27" i="98"/>
  <c r="E113" i="98"/>
  <c r="D224" i="99"/>
  <c r="E234" i="99"/>
  <c r="E32" i="98"/>
  <c r="C111" i="98"/>
  <c r="B111" i="98" s="1"/>
  <c r="W111" i="98" s="1"/>
  <c r="X111" i="98" s="1"/>
  <c r="D50" i="98"/>
  <c r="C132" i="98"/>
  <c r="B132" i="98" s="1"/>
  <c r="Q132" i="98" s="1"/>
  <c r="R132" i="98" s="1"/>
  <c r="G171" i="98"/>
  <c r="O171" i="98"/>
  <c r="P171" i="98" s="1"/>
  <c r="I72" i="98"/>
  <c r="J99" i="98"/>
  <c r="C163" i="98"/>
  <c r="B163" i="98" s="1"/>
  <c r="E216" i="99"/>
  <c r="E270" i="99"/>
  <c r="S159" i="98"/>
  <c r="T159" i="98" s="1"/>
  <c r="C254" i="98"/>
  <c r="B254" i="98" s="1"/>
  <c r="E72" i="98"/>
  <c r="Q96" i="99"/>
  <c r="R96" i="99" s="1"/>
  <c r="D178" i="98"/>
  <c r="D214" i="98"/>
  <c r="C116" i="98"/>
  <c r="B116" i="98" s="1"/>
  <c r="W116" i="98" s="1"/>
  <c r="X116" i="98" s="1"/>
  <c r="E184" i="98"/>
  <c r="C135" i="98"/>
  <c r="B135" i="98" s="1"/>
  <c r="M135" i="98" s="1"/>
  <c r="N135" i="98" s="1"/>
  <c r="G266" i="98"/>
  <c r="E199" i="98"/>
  <c r="D19" i="98"/>
  <c r="D238" i="98"/>
  <c r="C83" i="99"/>
  <c r="B83" i="99" s="1"/>
  <c r="W83" i="99" s="1"/>
  <c r="X83" i="99" s="1"/>
  <c r="S157" i="98"/>
  <c r="T157" i="98" s="1"/>
  <c r="U157" i="98"/>
  <c r="V157" i="98" s="1"/>
  <c r="E71" i="98"/>
  <c r="Q157" i="98"/>
  <c r="R157" i="98" s="1"/>
  <c r="S266" i="98"/>
  <c r="T266" i="98" s="1"/>
  <c r="E135" i="98"/>
  <c r="E230" i="99"/>
  <c r="E276" i="98"/>
  <c r="E108" i="98"/>
  <c r="K266" i="98"/>
  <c r="I137" i="99"/>
  <c r="C61" i="99"/>
  <c r="B61" i="99" s="1"/>
  <c r="I61" i="99" s="1"/>
  <c r="K181" i="98"/>
  <c r="E12" i="99"/>
  <c r="D11" i="98"/>
  <c r="E133" i="98"/>
  <c r="E143" i="98"/>
  <c r="C210" i="98"/>
  <c r="B210" i="98" s="1"/>
  <c r="H210" i="98" s="1"/>
  <c r="E188" i="98"/>
  <c r="K228" i="98"/>
  <c r="D84" i="98"/>
  <c r="Q228" i="98"/>
  <c r="R228" i="98" s="1"/>
  <c r="S181" i="98"/>
  <c r="T181" i="98" s="1"/>
  <c r="Q159" i="98"/>
  <c r="R159" i="98" s="1"/>
  <c r="C250" i="99"/>
  <c r="B250" i="99" s="1"/>
  <c r="K250" i="99" s="1"/>
  <c r="O266" i="98"/>
  <c r="P266" i="98" s="1"/>
  <c r="G208" i="99"/>
  <c r="C218" i="98"/>
  <c r="B218" i="98" s="1"/>
  <c r="W218" i="98" s="1"/>
  <c r="X218" i="98" s="1"/>
  <c r="C140" i="98"/>
  <c r="B140" i="98" s="1"/>
  <c r="H140" i="98" s="1"/>
  <c r="I29" i="99"/>
  <c r="C203" i="98"/>
  <c r="B203" i="98" s="1"/>
  <c r="U203" i="98" s="1"/>
  <c r="V203" i="98" s="1"/>
  <c r="E149" i="98"/>
  <c r="S99" i="98"/>
  <c r="T99" i="98" s="1"/>
  <c r="E149" i="99"/>
  <c r="E159" i="98"/>
  <c r="D206" i="98"/>
  <c r="C29" i="98"/>
  <c r="C92" i="98"/>
  <c r="B92" i="98" s="1"/>
  <c r="I208" i="99"/>
  <c r="D86" i="98"/>
  <c r="C34" i="98"/>
  <c r="D250" i="98"/>
  <c r="C224" i="98"/>
  <c r="B224" i="98" s="1"/>
  <c r="J224" i="98" s="1"/>
  <c r="C77" i="98"/>
  <c r="B77" i="98" s="1"/>
  <c r="E61" i="99"/>
  <c r="C78" i="98"/>
  <c r="B78" i="98" s="1"/>
  <c r="C141" i="98"/>
  <c r="B141" i="98" s="1"/>
  <c r="M278" i="101"/>
  <c r="M274" i="101"/>
  <c r="M270" i="101"/>
  <c r="M266" i="101"/>
  <c r="M262" i="101"/>
  <c r="M258" i="101"/>
  <c r="W278" i="101"/>
  <c r="O278" i="101"/>
  <c r="S277" i="101"/>
  <c r="W274" i="101"/>
  <c r="O274" i="101"/>
  <c r="S273" i="101"/>
  <c r="W270" i="101"/>
  <c r="F270" i="101"/>
  <c r="K270" i="101" s="1"/>
  <c r="S266" i="101"/>
  <c r="F265" i="101"/>
  <c r="K265" i="101" s="1"/>
  <c r="F262" i="101"/>
  <c r="K262" i="101" s="1"/>
  <c r="S258" i="101"/>
  <c r="F257" i="101"/>
  <c r="K257" i="101" s="1"/>
  <c r="Q253" i="101"/>
  <c r="Q250" i="101"/>
  <c r="Q245" i="101"/>
  <c r="Q242" i="101"/>
  <c r="Q237" i="101"/>
  <c r="Q234" i="101"/>
  <c r="Q229" i="101"/>
  <c r="Q226" i="101"/>
  <c r="O254" i="101"/>
  <c r="W250" i="101"/>
  <c r="W249" i="101"/>
  <c r="O246" i="101"/>
  <c r="W242" i="101"/>
  <c r="W241" i="101"/>
  <c r="O238" i="101"/>
  <c r="W234" i="101"/>
  <c r="W233" i="101"/>
  <c r="O230" i="101"/>
  <c r="W226" i="101"/>
  <c r="W225" i="101"/>
  <c r="M222" i="101"/>
  <c r="M218" i="101"/>
  <c r="M214" i="101"/>
  <c r="M210" i="101"/>
  <c r="M206" i="101"/>
  <c r="M202" i="101"/>
  <c r="M198" i="101"/>
  <c r="M194" i="101"/>
  <c r="M190" i="101"/>
  <c r="M186" i="101"/>
  <c r="M182" i="101"/>
  <c r="M178" i="101"/>
  <c r="M174" i="101"/>
  <c r="F222" i="101"/>
  <c r="K222" i="101" s="1"/>
  <c r="S218" i="101"/>
  <c r="O217" i="101"/>
  <c r="F214" i="101"/>
  <c r="K214" i="101" s="1"/>
  <c r="S210" i="101"/>
  <c r="O209" i="101"/>
  <c r="F206" i="101"/>
  <c r="K206" i="101" s="1"/>
  <c r="S202" i="101"/>
  <c r="O201" i="101"/>
  <c r="F198" i="101"/>
  <c r="K198" i="101" s="1"/>
  <c r="S194" i="101"/>
  <c r="O193" i="101"/>
  <c r="W190" i="101"/>
  <c r="S189" i="101"/>
  <c r="W186" i="101"/>
  <c r="S185" i="101"/>
  <c r="W182" i="101"/>
  <c r="S181" i="101"/>
  <c r="W178" i="101"/>
  <c r="S177" i="101"/>
  <c r="W174" i="101"/>
  <c r="Q166" i="101"/>
  <c r="M162" i="101"/>
  <c r="M157" i="101"/>
  <c r="Q150" i="101"/>
  <c r="M146" i="101"/>
  <c r="M141" i="101"/>
  <c r="Q134" i="101"/>
  <c r="M130" i="101"/>
  <c r="M125" i="101"/>
  <c r="Q118" i="101"/>
  <c r="M114" i="101"/>
  <c r="O170" i="101"/>
  <c r="F166" i="101"/>
  <c r="K166" i="101" s="1"/>
  <c r="S162" i="101"/>
  <c r="F158" i="101"/>
  <c r="K158" i="101" s="1"/>
  <c r="S154" i="101"/>
  <c r="F150" i="101"/>
  <c r="K150" i="101" s="1"/>
  <c r="S146" i="101"/>
  <c r="F142" i="101"/>
  <c r="K142" i="101" s="1"/>
  <c r="S138" i="101"/>
  <c r="F134" i="101"/>
  <c r="K134" i="101" s="1"/>
  <c r="S130" i="101"/>
  <c r="F126" i="101"/>
  <c r="K126" i="101" s="1"/>
  <c r="S122" i="101"/>
  <c r="M105" i="101"/>
  <c r="Q82" i="101"/>
  <c r="M54" i="101"/>
  <c r="Q29" i="101"/>
  <c r="O110" i="101"/>
  <c r="O106" i="101"/>
  <c r="W37" i="101"/>
  <c r="E69" i="99"/>
  <c r="F32" i="101"/>
  <c r="K32" i="101" s="1"/>
  <c r="M32" i="101" s="1"/>
  <c r="F41" i="101"/>
  <c r="K41" i="101" s="1"/>
  <c r="M41" i="101"/>
  <c r="W101" i="101"/>
  <c r="M101" i="101"/>
  <c r="U13" i="101"/>
  <c r="F13" i="101"/>
  <c r="K13" i="101" s="1"/>
  <c r="S13" i="101" s="1"/>
  <c r="X13" i="101" s="1"/>
  <c r="Y13" i="101" s="1"/>
  <c r="Q13" i="101"/>
  <c r="U17" i="101"/>
  <c r="F17" i="101"/>
  <c r="K17" i="101" s="1"/>
  <c r="S17" i="101" s="1"/>
  <c r="M17" i="101"/>
  <c r="U21" i="101"/>
  <c r="F21" i="101"/>
  <c r="K21" i="101" s="1"/>
  <c r="Q21" i="101" s="1"/>
  <c r="U25" i="101"/>
  <c r="F25" i="101"/>
  <c r="K25" i="101" s="1"/>
  <c r="O25" i="101" s="1"/>
  <c r="U29" i="101"/>
  <c r="F29" i="101"/>
  <c r="K29" i="101" s="1"/>
  <c r="S29" i="101" s="1"/>
  <c r="X29" i="101" s="1"/>
  <c r="Y29" i="101" s="1"/>
  <c r="M29" i="101"/>
  <c r="U33" i="101"/>
  <c r="O33" i="101"/>
  <c r="W33" i="101"/>
  <c r="Q33" i="101"/>
  <c r="U37" i="101"/>
  <c r="F37" i="101"/>
  <c r="K37" i="101" s="1"/>
  <c r="S37" i="101"/>
  <c r="M37" i="101"/>
  <c r="U42" i="101"/>
  <c r="O42" i="101"/>
  <c r="Q42" i="101"/>
  <c r="U46" i="101"/>
  <c r="F46" i="101"/>
  <c r="K46" i="101" s="1"/>
  <c r="O46" i="101" s="1"/>
  <c r="M46" i="101"/>
  <c r="U50" i="101"/>
  <c r="F50" i="101"/>
  <c r="K50" i="101" s="1"/>
  <c r="O50" i="101" s="1"/>
  <c r="U54" i="101"/>
  <c r="F54" i="101"/>
  <c r="K54" i="101" s="1"/>
  <c r="S54" i="101"/>
  <c r="Q54" i="101"/>
  <c r="U58" i="101"/>
  <c r="F58" i="101"/>
  <c r="K58" i="101" s="1"/>
  <c r="S58" i="101"/>
  <c r="M58" i="101"/>
  <c r="U62" i="101"/>
  <c r="F62" i="101"/>
  <c r="K62" i="101" s="1"/>
  <c r="S62" i="101"/>
  <c r="M62" i="101"/>
  <c r="U66" i="101"/>
  <c r="F66" i="101"/>
  <c r="K66" i="101" s="1"/>
  <c r="S66" i="101"/>
  <c r="M66" i="101"/>
  <c r="U70" i="101"/>
  <c r="F70" i="101"/>
  <c r="K70" i="101" s="1"/>
  <c r="S70" i="101"/>
  <c r="Q70" i="101"/>
  <c r="U74" i="101"/>
  <c r="F74" i="101"/>
  <c r="K74" i="101" s="1"/>
  <c r="S74" i="101"/>
  <c r="M74" i="101"/>
  <c r="U78" i="101"/>
  <c r="F78" i="101"/>
  <c r="K78" i="101" s="1"/>
  <c r="S78" i="101"/>
  <c r="Q78" i="101"/>
  <c r="U82" i="101"/>
  <c r="F82" i="101"/>
  <c r="K82" i="101" s="1"/>
  <c r="S82" i="101"/>
  <c r="M82" i="101"/>
  <c r="U86" i="101"/>
  <c r="F86" i="101"/>
  <c r="K86" i="101" s="1"/>
  <c r="S86" i="101"/>
  <c r="Q86" i="101"/>
  <c r="U90" i="101"/>
  <c r="F90" i="101"/>
  <c r="K90" i="101" s="1"/>
  <c r="S90" i="101"/>
  <c r="M90" i="101"/>
  <c r="U94" i="101"/>
  <c r="F94" i="101"/>
  <c r="K94" i="101" s="1"/>
  <c r="S94" i="101"/>
  <c r="Q94" i="101"/>
  <c r="U98" i="101"/>
  <c r="F98" i="101"/>
  <c r="K98" i="101" s="1"/>
  <c r="S98" i="101"/>
  <c r="M98" i="101"/>
  <c r="U102" i="101"/>
  <c r="O102" i="101"/>
  <c r="W102" i="101"/>
  <c r="Q102" i="101"/>
  <c r="U106" i="101"/>
  <c r="F106" i="101"/>
  <c r="K106" i="101" s="1"/>
  <c r="S106" i="101"/>
  <c r="M106" i="101"/>
  <c r="U110" i="101"/>
  <c r="F110" i="101"/>
  <c r="K110" i="101" s="1"/>
  <c r="S110" i="101"/>
  <c r="Q110" i="101"/>
  <c r="U114" i="101"/>
  <c r="O114" i="101"/>
  <c r="W114" i="101"/>
  <c r="U118" i="101"/>
  <c r="O118" i="101"/>
  <c r="H13" i="103"/>
  <c r="F13" i="113"/>
  <c r="H14" i="113" s="1"/>
  <c r="H5" i="113"/>
  <c r="H13" i="113" s="1"/>
  <c r="W35" i="102"/>
  <c r="S43" i="101"/>
  <c r="O38" i="101"/>
  <c r="O34" i="101"/>
  <c r="W43" i="101"/>
  <c r="O43" i="101"/>
  <c r="S38" i="101"/>
  <c r="F38" i="101"/>
  <c r="K38" i="101" s="1"/>
  <c r="F34" i="101"/>
  <c r="K34" i="101" s="1"/>
  <c r="S34" i="101" s="1"/>
  <c r="O18" i="101"/>
  <c r="Q63" i="101"/>
  <c r="M47" i="101"/>
  <c r="F103" i="101"/>
  <c r="K103" i="101" s="1"/>
  <c r="F95" i="101"/>
  <c r="K95" i="101" s="1"/>
  <c r="M55" i="101"/>
  <c r="M51" i="101"/>
  <c r="W103" i="101"/>
  <c r="O103" i="101"/>
  <c r="S99" i="101"/>
  <c r="S95" i="101"/>
  <c r="F55" i="101"/>
  <c r="K55" i="101" s="1"/>
  <c r="F87" i="101"/>
  <c r="K87" i="101" s="1"/>
  <c r="F47" i="101"/>
  <c r="K47" i="101" s="1"/>
  <c r="Q47" i="101" s="1"/>
  <c r="M59" i="101"/>
  <c r="Q55" i="101"/>
  <c r="W99" i="101"/>
  <c r="O99" i="101"/>
  <c r="W95" i="101"/>
  <c r="O95" i="101"/>
  <c r="S91" i="101"/>
  <c r="F71" i="101"/>
  <c r="K71" i="101" s="1"/>
  <c r="F91" i="101"/>
  <c r="K91" i="101" s="1"/>
  <c r="F79" i="101"/>
  <c r="K79" i="101" s="1"/>
  <c r="F63" i="101"/>
  <c r="K63" i="101" s="1"/>
  <c r="S50" i="101"/>
  <c r="Q50" i="101"/>
  <c r="S46" i="101"/>
  <c r="W51" i="102"/>
  <c r="W49" i="102"/>
  <c r="W47" i="102"/>
  <c r="X47" i="102" s="1"/>
  <c r="Y47" i="102" s="1"/>
  <c r="W45" i="102"/>
  <c r="W30" i="101"/>
  <c r="O30" i="101"/>
  <c r="W18" i="101"/>
  <c r="W14" i="101"/>
  <c r="W52" i="102"/>
  <c r="X52" i="102" s="1"/>
  <c r="Y52" i="102" s="1"/>
  <c r="W50" i="102"/>
  <c r="W48" i="102"/>
  <c r="W46" i="102"/>
  <c r="S87" i="101"/>
  <c r="F83" i="101"/>
  <c r="K83" i="101" s="1"/>
  <c r="F75" i="101"/>
  <c r="K75" i="101" s="1"/>
  <c r="F67" i="101"/>
  <c r="K67" i="101" s="1"/>
  <c r="F59" i="101"/>
  <c r="K59" i="101" s="1"/>
  <c r="F51" i="101"/>
  <c r="K51" i="101" s="1"/>
  <c r="Q51" i="101" s="1"/>
  <c r="S83" i="101"/>
  <c r="S79" i="101"/>
  <c r="S75" i="101"/>
  <c r="S71" i="101"/>
  <c r="S67" i="101"/>
  <c r="S63" i="101"/>
  <c r="S59" i="101"/>
  <c r="S55" i="101"/>
  <c r="S47" i="101"/>
  <c r="W91" i="101"/>
  <c r="O91" i="101"/>
  <c r="W87" i="101"/>
  <c r="O87" i="101"/>
  <c r="W83" i="101"/>
  <c r="O83" i="101"/>
  <c r="W79" i="101"/>
  <c r="O79" i="101"/>
  <c r="W75" i="101"/>
  <c r="O75" i="101"/>
  <c r="W71" i="101"/>
  <c r="O71" i="101"/>
  <c r="W67" i="101"/>
  <c r="O67" i="101"/>
  <c r="W63" i="101"/>
  <c r="O63" i="101"/>
  <c r="W59" i="101"/>
  <c r="O59" i="101"/>
  <c r="W55" i="101"/>
  <c r="O55" i="101"/>
  <c r="W51" i="101"/>
  <c r="O51" i="101"/>
  <c r="W47" i="101"/>
  <c r="O47" i="101"/>
  <c r="U12" i="101"/>
  <c r="Q12" i="101"/>
  <c r="U16" i="101"/>
  <c r="O16" i="101"/>
  <c r="W16" i="101"/>
  <c r="Q16" i="101"/>
  <c r="U20" i="101"/>
  <c r="W20" i="101"/>
  <c r="Q20" i="101"/>
  <c r="U24" i="101"/>
  <c r="F24" i="101"/>
  <c r="K24" i="101" s="1"/>
  <c r="O24" i="101" s="1"/>
  <c r="M24" i="101"/>
  <c r="U28" i="101"/>
  <c r="O28" i="101"/>
  <c r="W28" i="101"/>
  <c r="Q28" i="101"/>
  <c r="U32" i="101"/>
  <c r="O32" i="101"/>
  <c r="W32" i="101"/>
  <c r="Q32" i="101"/>
  <c r="O36" i="101"/>
  <c r="W36" i="101"/>
  <c r="Q36" i="101"/>
  <c r="O41" i="101"/>
  <c r="Q41" i="101"/>
  <c r="U45" i="101"/>
  <c r="F45" i="101"/>
  <c r="K45" i="101" s="1"/>
  <c r="Q45" i="101" s="1"/>
  <c r="U49" i="101"/>
  <c r="F49" i="101"/>
  <c r="K49" i="101" s="1"/>
  <c r="S49" i="101" s="1"/>
  <c r="U53" i="101"/>
  <c r="F53" i="101"/>
  <c r="K53" i="101" s="1"/>
  <c r="S53" i="101"/>
  <c r="Q53" i="101"/>
  <c r="U57" i="101"/>
  <c r="F57" i="101"/>
  <c r="K57" i="101" s="1"/>
  <c r="S57" i="101"/>
  <c r="Q57" i="101"/>
  <c r="U61" i="101"/>
  <c r="F61" i="101"/>
  <c r="K61" i="101" s="1"/>
  <c r="S61" i="101"/>
  <c r="Q61" i="101"/>
  <c r="U65" i="101"/>
  <c r="F65" i="101"/>
  <c r="K65" i="101" s="1"/>
  <c r="S65" i="101"/>
  <c r="Q65" i="101"/>
  <c r="U69" i="101"/>
  <c r="F69" i="101"/>
  <c r="K69" i="101" s="1"/>
  <c r="S69" i="101"/>
  <c r="Q69" i="101"/>
  <c r="U73" i="101"/>
  <c r="F73" i="101"/>
  <c r="K73" i="101" s="1"/>
  <c r="S73" i="101"/>
  <c r="Q73" i="101"/>
  <c r="U77" i="101"/>
  <c r="F77" i="101"/>
  <c r="K77" i="101" s="1"/>
  <c r="S77" i="101"/>
  <c r="Q77" i="101"/>
  <c r="U81" i="101"/>
  <c r="F81" i="101"/>
  <c r="K81" i="101" s="1"/>
  <c r="S81" i="101"/>
  <c r="Q81" i="101"/>
  <c r="U85" i="101"/>
  <c r="F85" i="101"/>
  <c r="K85" i="101" s="1"/>
  <c r="S85" i="101"/>
  <c r="Q85" i="101"/>
  <c r="U89" i="101"/>
  <c r="F89" i="101"/>
  <c r="K89" i="101" s="1"/>
  <c r="S89" i="101"/>
  <c r="Q89" i="101"/>
  <c r="U93" i="101"/>
  <c r="F93" i="101"/>
  <c r="K93" i="101" s="1"/>
  <c r="S93" i="101"/>
  <c r="Q93" i="101"/>
  <c r="U97" i="101"/>
  <c r="F97" i="101"/>
  <c r="K97" i="101" s="1"/>
  <c r="S97" i="101"/>
  <c r="Q97" i="101"/>
  <c r="U101" i="101"/>
  <c r="F101" i="101"/>
  <c r="K101" i="101" s="1"/>
  <c r="S101" i="101"/>
  <c r="Q101" i="101"/>
  <c r="U105" i="101"/>
  <c r="F105" i="101"/>
  <c r="K105" i="101" s="1"/>
  <c r="S105" i="101"/>
  <c r="Q105" i="101"/>
  <c r="U109" i="101"/>
  <c r="F109" i="101"/>
  <c r="K109" i="101" s="1"/>
  <c r="S109" i="101"/>
  <c r="Q109" i="101"/>
  <c r="U113" i="101"/>
  <c r="O113" i="101"/>
  <c r="W113" i="101"/>
  <c r="Q113" i="101"/>
  <c r="U117" i="101"/>
  <c r="O117" i="101"/>
  <c r="W117" i="101"/>
  <c r="Q117" i="101"/>
  <c r="U121" i="101"/>
  <c r="O121" i="101"/>
  <c r="W121" i="101"/>
  <c r="Q121" i="101"/>
  <c r="U125" i="101"/>
  <c r="O125" i="101"/>
  <c r="W125" i="101"/>
  <c r="Q125" i="101"/>
  <c r="U129" i="101"/>
  <c r="O129" i="101"/>
  <c r="W129" i="101"/>
  <c r="Q129" i="101"/>
  <c r="U133" i="101"/>
  <c r="O133" i="101"/>
  <c r="W133" i="101"/>
  <c r="Q133" i="101"/>
  <c r="U137" i="101"/>
  <c r="O137" i="101"/>
  <c r="W137" i="101"/>
  <c r="Q137" i="101"/>
  <c r="U141" i="101"/>
  <c r="O141" i="101"/>
  <c r="W141" i="101"/>
  <c r="Q141" i="101"/>
  <c r="U145" i="101"/>
  <c r="O145" i="101"/>
  <c r="W145" i="101"/>
  <c r="Q145" i="101"/>
  <c r="U149" i="101"/>
  <c r="O149" i="101"/>
  <c r="W149" i="101"/>
  <c r="Q149" i="101"/>
  <c r="U153" i="101"/>
  <c r="O153" i="101"/>
  <c r="W153" i="101"/>
  <c r="Q153" i="101"/>
  <c r="U157" i="101"/>
  <c r="O157" i="101"/>
  <c r="W157" i="101"/>
  <c r="Q157" i="101"/>
  <c r="U161" i="101"/>
  <c r="O161" i="101"/>
  <c r="W161" i="101"/>
  <c r="Q161" i="101"/>
  <c r="U165" i="101"/>
  <c r="O165" i="101"/>
  <c r="W165" i="101"/>
  <c r="Q165" i="101"/>
  <c r="U169" i="101"/>
  <c r="O169" i="101"/>
  <c r="W169" i="101"/>
  <c r="Q169" i="101"/>
  <c r="O173" i="101"/>
  <c r="U173" i="101"/>
  <c r="W173" i="101"/>
  <c r="S173" i="101"/>
  <c r="U177" i="101"/>
  <c r="O177" i="101"/>
  <c r="W177" i="101"/>
  <c r="U181" i="101"/>
  <c r="O181" i="101"/>
  <c r="W181" i="101"/>
  <c r="U185" i="101"/>
  <c r="O185" i="101"/>
  <c r="W185" i="101"/>
  <c r="U189" i="101"/>
  <c r="O189" i="101"/>
  <c r="W189" i="101"/>
  <c r="U11" i="101"/>
  <c r="F11" i="101"/>
  <c r="K11" i="101" s="1"/>
  <c r="S11" i="101"/>
  <c r="Q11" i="101"/>
  <c r="U15" i="101"/>
  <c r="O15" i="101"/>
  <c r="W15" i="101"/>
  <c r="Q15" i="101"/>
  <c r="U19" i="101"/>
  <c r="O19" i="101"/>
  <c r="W19" i="101"/>
  <c r="Q19" i="101"/>
  <c r="U23" i="101"/>
  <c r="F23" i="101"/>
  <c r="K23" i="101" s="1"/>
  <c r="M23" i="101"/>
  <c r="U27" i="101"/>
  <c r="W27" i="101"/>
  <c r="U31" i="101"/>
  <c r="O31" i="101"/>
  <c r="W31" i="101"/>
  <c r="Q31" i="101"/>
  <c r="U35" i="101"/>
  <c r="O35" i="101"/>
  <c r="Q35" i="101"/>
  <c r="U39" i="101"/>
  <c r="O39" i="101"/>
  <c r="W39" i="101"/>
  <c r="Q39" i="101"/>
  <c r="U44" i="101"/>
  <c r="O44" i="101"/>
  <c r="Q44" i="101"/>
  <c r="U48" i="101"/>
  <c r="F48" i="101"/>
  <c r="K48" i="101" s="1"/>
  <c r="O48" i="101" s="1"/>
  <c r="U52" i="101"/>
  <c r="F52" i="101"/>
  <c r="K52" i="101" s="1"/>
  <c r="S52" i="101" s="1"/>
  <c r="U56" i="101"/>
  <c r="F56" i="101"/>
  <c r="K56" i="101" s="1"/>
  <c r="S56" i="101"/>
  <c r="Q56" i="101"/>
  <c r="U60" i="101"/>
  <c r="F60" i="101"/>
  <c r="K60" i="101" s="1"/>
  <c r="S60" i="101"/>
  <c r="Q60" i="101"/>
  <c r="U64" i="101"/>
  <c r="F64" i="101"/>
  <c r="K64" i="101" s="1"/>
  <c r="S64" i="101"/>
  <c r="Q64" i="101"/>
  <c r="U68" i="101"/>
  <c r="F68" i="101"/>
  <c r="K68" i="101" s="1"/>
  <c r="S68" i="101"/>
  <c r="Q68" i="101"/>
  <c r="U72" i="101"/>
  <c r="F72" i="101"/>
  <c r="K72" i="101" s="1"/>
  <c r="S72" i="101"/>
  <c r="Q72" i="101"/>
  <c r="U76" i="101"/>
  <c r="F76" i="101"/>
  <c r="K76" i="101" s="1"/>
  <c r="S76" i="101"/>
  <c r="Q76" i="101"/>
  <c r="U80" i="101"/>
  <c r="F80" i="101"/>
  <c r="K80" i="101" s="1"/>
  <c r="S80" i="101"/>
  <c r="Q80" i="101"/>
  <c r="U84" i="101"/>
  <c r="F84" i="101"/>
  <c r="K84" i="101" s="1"/>
  <c r="S84" i="101"/>
  <c r="Q84" i="101"/>
  <c r="U88" i="101"/>
  <c r="F88" i="101"/>
  <c r="K88" i="101" s="1"/>
  <c r="S88" i="101"/>
  <c r="Q88" i="101"/>
  <c r="U92" i="101"/>
  <c r="F92" i="101"/>
  <c r="K92" i="101" s="1"/>
  <c r="S92" i="101"/>
  <c r="Q92" i="101"/>
  <c r="U96" i="101"/>
  <c r="F96" i="101"/>
  <c r="K96" i="101" s="1"/>
  <c r="S96" i="101"/>
  <c r="Q96" i="101"/>
  <c r="U100" i="101"/>
  <c r="F100" i="101"/>
  <c r="K100" i="101" s="1"/>
  <c r="S100" i="101"/>
  <c r="Q100" i="101"/>
  <c r="U104" i="101"/>
  <c r="F104" i="101"/>
  <c r="K104" i="101" s="1"/>
  <c r="S104" i="101"/>
  <c r="Q104" i="101"/>
  <c r="U108" i="101"/>
  <c r="F108" i="101"/>
  <c r="K108" i="101" s="1"/>
  <c r="S108" i="101"/>
  <c r="Q108" i="101"/>
  <c r="U112" i="101"/>
  <c r="O112" i="101"/>
  <c r="W112" i="101"/>
  <c r="Q112" i="101"/>
  <c r="U116" i="101"/>
  <c r="O116" i="101"/>
  <c r="W116" i="101"/>
  <c r="Q116" i="101"/>
  <c r="U120" i="101"/>
  <c r="O120" i="101"/>
  <c r="W120" i="101"/>
  <c r="Q120" i="101"/>
  <c r="U124" i="101"/>
  <c r="O124" i="101"/>
  <c r="W124" i="101"/>
  <c r="Q124" i="101"/>
  <c r="U128" i="101"/>
  <c r="O128" i="101"/>
  <c r="W128" i="101"/>
  <c r="Q128" i="101"/>
  <c r="U132" i="101"/>
  <c r="O132" i="101"/>
  <c r="W132" i="101"/>
  <c r="Q132" i="101"/>
  <c r="U136" i="101"/>
  <c r="O136" i="101"/>
  <c r="W136" i="101"/>
  <c r="Q136" i="101"/>
  <c r="U140" i="101"/>
  <c r="O140" i="101"/>
  <c r="W140" i="101"/>
  <c r="Q140" i="101"/>
  <c r="U144" i="101"/>
  <c r="O144" i="101"/>
  <c r="W144" i="101"/>
  <c r="Q144" i="101"/>
  <c r="U148" i="101"/>
  <c r="O148" i="101"/>
  <c r="W148" i="101"/>
  <c r="Q148" i="101"/>
  <c r="U152" i="101"/>
  <c r="O152" i="101"/>
  <c r="W152" i="101"/>
  <c r="Q152" i="101"/>
  <c r="U156" i="101"/>
  <c r="O156" i="101"/>
  <c r="W156" i="101"/>
  <c r="Q156" i="101"/>
  <c r="U160" i="101"/>
  <c r="O160" i="101"/>
  <c r="W160" i="101"/>
  <c r="Q160" i="101"/>
  <c r="U164" i="101"/>
  <c r="O164" i="101"/>
  <c r="W164" i="101"/>
  <c r="Q164" i="101"/>
  <c r="U168" i="101"/>
  <c r="O168" i="101"/>
  <c r="W168" i="101"/>
  <c r="Q168" i="101"/>
  <c r="U172" i="101"/>
  <c r="O172" i="101"/>
  <c r="W172" i="101"/>
  <c r="Q172" i="101"/>
  <c r="U176" i="101"/>
  <c r="O176" i="101"/>
  <c r="W176" i="101"/>
  <c r="U180" i="101"/>
  <c r="O180" i="101"/>
  <c r="W180" i="101"/>
  <c r="U184" i="101"/>
  <c r="O184" i="101"/>
  <c r="W184" i="101"/>
  <c r="U188" i="101"/>
  <c r="O188" i="101"/>
  <c r="W188" i="101"/>
  <c r="U192" i="101"/>
  <c r="O192" i="101"/>
  <c r="W192" i="101"/>
  <c r="O21" i="101"/>
  <c r="Q277" i="101"/>
  <c r="Q276" i="101"/>
  <c r="Q273" i="101"/>
  <c r="Q272" i="101"/>
  <c r="Q269" i="101"/>
  <c r="Q268" i="101"/>
  <c r="Q265" i="101"/>
  <c r="Q264" i="101"/>
  <c r="Q261" i="101"/>
  <c r="Q260" i="101"/>
  <c r="Q257" i="101"/>
  <c r="W277" i="101"/>
  <c r="O277" i="101"/>
  <c r="W276" i="101"/>
  <c r="O276" i="101"/>
  <c r="X276" i="101" s="1"/>
  <c r="Y276" i="101" s="1"/>
  <c r="W273" i="101"/>
  <c r="O273" i="101"/>
  <c r="W272" i="101"/>
  <c r="O272" i="101"/>
  <c r="W269" i="101"/>
  <c r="O269" i="101"/>
  <c r="W268" i="101"/>
  <c r="O268" i="101"/>
  <c r="X268" i="101" s="1"/>
  <c r="Y268" i="101" s="1"/>
  <c r="W265" i="101"/>
  <c r="O265" i="101"/>
  <c r="W264" i="101"/>
  <c r="O264" i="101"/>
  <c r="W261" i="101"/>
  <c r="O261" i="101"/>
  <c r="W260" i="101"/>
  <c r="O260" i="101"/>
  <c r="X260" i="101" s="1"/>
  <c r="Y260" i="101" s="1"/>
  <c r="W257" i="101"/>
  <c r="O257" i="101"/>
  <c r="M253" i="101"/>
  <c r="M252" i="101"/>
  <c r="M249" i="101"/>
  <c r="M248" i="101"/>
  <c r="M245" i="101"/>
  <c r="M244" i="101"/>
  <c r="M241" i="101"/>
  <c r="M240" i="101"/>
  <c r="M237" i="101"/>
  <c r="M236" i="101"/>
  <c r="M233" i="101"/>
  <c r="M232" i="101"/>
  <c r="M229" i="101"/>
  <c r="M228" i="101"/>
  <c r="M225" i="101"/>
  <c r="O256" i="101"/>
  <c r="W256" i="101"/>
  <c r="S253" i="101"/>
  <c r="F253" i="101"/>
  <c r="K253" i="101" s="1"/>
  <c r="S252" i="101"/>
  <c r="F252" i="101"/>
  <c r="K252" i="101" s="1"/>
  <c r="S249" i="101"/>
  <c r="F249" i="101"/>
  <c r="K249" i="101" s="1"/>
  <c r="S248" i="101"/>
  <c r="F248" i="101"/>
  <c r="K248" i="101" s="1"/>
  <c r="S245" i="101"/>
  <c r="F245" i="101"/>
  <c r="K245" i="101" s="1"/>
  <c r="S244" i="101"/>
  <c r="F244" i="101"/>
  <c r="K244" i="101" s="1"/>
  <c r="S241" i="101"/>
  <c r="F241" i="101"/>
  <c r="K241" i="101" s="1"/>
  <c r="S240" i="101"/>
  <c r="F240" i="101"/>
  <c r="K240" i="101" s="1"/>
  <c r="S237" i="101"/>
  <c r="F237" i="101"/>
  <c r="K237" i="101" s="1"/>
  <c r="S236" i="101"/>
  <c r="F236" i="101"/>
  <c r="K236" i="101" s="1"/>
  <c r="S233" i="101"/>
  <c r="F233" i="101"/>
  <c r="K233" i="101" s="1"/>
  <c r="S232" i="101"/>
  <c r="F232" i="101"/>
  <c r="K232" i="101" s="1"/>
  <c r="S229" i="101"/>
  <c r="F229" i="101"/>
  <c r="K229" i="101" s="1"/>
  <c r="S228" i="101"/>
  <c r="F228" i="101"/>
  <c r="K228" i="101" s="1"/>
  <c r="S225" i="101"/>
  <c r="F225" i="101"/>
  <c r="K225" i="101" s="1"/>
  <c r="M224" i="101"/>
  <c r="M221" i="101"/>
  <c r="M220" i="101"/>
  <c r="M217" i="101"/>
  <c r="M216" i="101"/>
  <c r="M213" i="101"/>
  <c r="M212" i="101"/>
  <c r="M209" i="101"/>
  <c r="M208" i="101"/>
  <c r="M205" i="101"/>
  <c r="M204" i="101"/>
  <c r="M201" i="101"/>
  <c r="M200" i="101"/>
  <c r="M197" i="101"/>
  <c r="M196" i="101"/>
  <c r="M193" i="101"/>
  <c r="M192" i="101"/>
  <c r="M189" i="101"/>
  <c r="M188" i="101"/>
  <c r="M185" i="101"/>
  <c r="M184" i="101"/>
  <c r="M181" i="101"/>
  <c r="M180" i="101"/>
  <c r="M177" i="101"/>
  <c r="M176" i="101"/>
  <c r="S224" i="101"/>
  <c r="F224" i="101"/>
  <c r="K224" i="101" s="1"/>
  <c r="X224" i="101" s="1"/>
  <c r="Y224" i="101" s="1"/>
  <c r="S221" i="101"/>
  <c r="F221" i="101"/>
  <c r="K221" i="101" s="1"/>
  <c r="S220" i="101"/>
  <c r="F220" i="101"/>
  <c r="K220" i="101" s="1"/>
  <c r="S217" i="101"/>
  <c r="F217" i="101"/>
  <c r="K217" i="101" s="1"/>
  <c r="S216" i="101"/>
  <c r="F216" i="101"/>
  <c r="K216" i="101" s="1"/>
  <c r="X216" i="101" s="1"/>
  <c r="Y216" i="101" s="1"/>
  <c r="S213" i="101"/>
  <c r="F213" i="101"/>
  <c r="K213" i="101" s="1"/>
  <c r="S212" i="101"/>
  <c r="F212" i="101"/>
  <c r="K212" i="101" s="1"/>
  <c r="S209" i="101"/>
  <c r="F209" i="101"/>
  <c r="K209" i="101" s="1"/>
  <c r="S208" i="101"/>
  <c r="F208" i="101"/>
  <c r="K208" i="101" s="1"/>
  <c r="X208" i="101" s="1"/>
  <c r="Y208" i="101" s="1"/>
  <c r="S205" i="101"/>
  <c r="F205" i="101"/>
  <c r="K205" i="101" s="1"/>
  <c r="S204" i="101"/>
  <c r="F204" i="101"/>
  <c r="K204" i="101" s="1"/>
  <c r="S201" i="101"/>
  <c r="F201" i="101"/>
  <c r="K201" i="101" s="1"/>
  <c r="S200" i="101"/>
  <c r="F200" i="101"/>
  <c r="K200" i="101" s="1"/>
  <c r="X200" i="101" s="1"/>
  <c r="Y200" i="101" s="1"/>
  <c r="S197" i="101"/>
  <c r="F197" i="101"/>
  <c r="K197" i="101" s="1"/>
  <c r="S196" i="101"/>
  <c r="F196" i="101"/>
  <c r="K196" i="101" s="1"/>
  <c r="S193" i="101"/>
  <c r="F193" i="101"/>
  <c r="K193" i="101" s="1"/>
  <c r="F192" i="101"/>
  <c r="K192" i="101" s="1"/>
  <c r="F189" i="101"/>
  <c r="K189" i="101" s="1"/>
  <c r="F188" i="101"/>
  <c r="K188" i="101" s="1"/>
  <c r="F185" i="101"/>
  <c r="K185" i="101" s="1"/>
  <c r="F184" i="101"/>
  <c r="K184" i="101" s="1"/>
  <c r="F181" i="101"/>
  <c r="K181" i="101" s="1"/>
  <c r="F180" i="101"/>
  <c r="K180" i="101" s="1"/>
  <c r="F177" i="101"/>
  <c r="K177" i="101" s="1"/>
  <c r="F176" i="101"/>
  <c r="K176" i="101" s="1"/>
  <c r="M172" i="101"/>
  <c r="M168" i="101"/>
  <c r="M164" i="101"/>
  <c r="M160" i="101"/>
  <c r="M156" i="101"/>
  <c r="M152" i="101"/>
  <c r="M148" i="101"/>
  <c r="M144" i="101"/>
  <c r="M140" i="101"/>
  <c r="M136" i="101"/>
  <c r="M132" i="101"/>
  <c r="M128" i="101"/>
  <c r="M124" i="101"/>
  <c r="M120" i="101"/>
  <c r="M116" i="101"/>
  <c r="M112" i="101"/>
  <c r="F173" i="101"/>
  <c r="K173" i="101" s="1"/>
  <c r="F172" i="101"/>
  <c r="K172" i="101" s="1"/>
  <c r="F169" i="101"/>
  <c r="K169" i="101" s="1"/>
  <c r="F168" i="101"/>
  <c r="K168" i="101" s="1"/>
  <c r="F165" i="101"/>
  <c r="K165" i="101" s="1"/>
  <c r="F164" i="101"/>
  <c r="K164" i="101" s="1"/>
  <c r="F161" i="101"/>
  <c r="K161" i="101" s="1"/>
  <c r="F160" i="101"/>
  <c r="K160" i="101" s="1"/>
  <c r="F157" i="101"/>
  <c r="K157" i="101" s="1"/>
  <c r="F156" i="101"/>
  <c r="K156" i="101" s="1"/>
  <c r="F153" i="101"/>
  <c r="K153" i="101" s="1"/>
  <c r="F152" i="101"/>
  <c r="K152" i="101" s="1"/>
  <c r="F149" i="101"/>
  <c r="K149" i="101" s="1"/>
  <c r="F148" i="101"/>
  <c r="K148" i="101" s="1"/>
  <c r="F145" i="101"/>
  <c r="K145" i="101" s="1"/>
  <c r="F144" i="101"/>
  <c r="K144" i="101" s="1"/>
  <c r="F141" i="101"/>
  <c r="K141" i="101" s="1"/>
  <c r="F140" i="101"/>
  <c r="K140" i="101" s="1"/>
  <c r="F137" i="101"/>
  <c r="K137" i="101" s="1"/>
  <c r="F136" i="101"/>
  <c r="K136" i="101" s="1"/>
  <c r="F133" i="101"/>
  <c r="K133" i="101" s="1"/>
  <c r="F132" i="101"/>
  <c r="K132" i="101" s="1"/>
  <c r="F129" i="101"/>
  <c r="K129" i="101" s="1"/>
  <c r="F128" i="101"/>
  <c r="K128" i="101" s="1"/>
  <c r="F125" i="101"/>
  <c r="K125" i="101" s="1"/>
  <c r="F124" i="101"/>
  <c r="K124" i="101" s="1"/>
  <c r="F121" i="101"/>
  <c r="K121" i="101" s="1"/>
  <c r="F120" i="101"/>
  <c r="K120" i="101" s="1"/>
  <c r="F117" i="101"/>
  <c r="K117" i="101" s="1"/>
  <c r="F116" i="101"/>
  <c r="K116" i="101" s="1"/>
  <c r="F113" i="101"/>
  <c r="K113" i="101" s="1"/>
  <c r="F112" i="101"/>
  <c r="K112" i="101" s="1"/>
  <c r="M108" i="101"/>
  <c r="M104" i="101"/>
  <c r="M100" i="101"/>
  <c r="M96" i="101"/>
  <c r="M92" i="101"/>
  <c r="M88" i="101"/>
  <c r="M84" i="101"/>
  <c r="M80" i="101"/>
  <c r="M76" i="101"/>
  <c r="M72" i="101"/>
  <c r="M68" i="101"/>
  <c r="M64" i="101"/>
  <c r="M60" i="101"/>
  <c r="M56" i="101"/>
  <c r="M52" i="101"/>
  <c r="M48" i="101"/>
  <c r="M44" i="101"/>
  <c r="M39" i="101"/>
  <c r="M35" i="101"/>
  <c r="M31" i="101"/>
  <c r="M27" i="101"/>
  <c r="Q24" i="101"/>
  <c r="M20" i="101"/>
  <c r="M16" i="101"/>
  <c r="M12" i="101"/>
  <c r="O109" i="101"/>
  <c r="O108" i="101"/>
  <c r="O105" i="101"/>
  <c r="O104" i="101"/>
  <c r="O101" i="101"/>
  <c r="O100" i="101"/>
  <c r="O97" i="101"/>
  <c r="O96" i="101"/>
  <c r="O93" i="101"/>
  <c r="O92" i="101"/>
  <c r="O89" i="101"/>
  <c r="O88" i="101"/>
  <c r="O85" i="101"/>
  <c r="O84" i="101"/>
  <c r="O81" i="101"/>
  <c r="O80" i="101"/>
  <c r="O77" i="101"/>
  <c r="O76" i="101"/>
  <c r="O73" i="101"/>
  <c r="O72" i="101"/>
  <c r="O69" i="101"/>
  <c r="O68" i="101"/>
  <c r="O65" i="101"/>
  <c r="O64" i="101"/>
  <c r="O61" i="101"/>
  <c r="O60" i="101"/>
  <c r="O57" i="101"/>
  <c r="O56" i="101"/>
  <c r="O53" i="101"/>
  <c r="O52" i="101"/>
  <c r="W48" i="101"/>
  <c r="S45" i="101"/>
  <c r="F44" i="101"/>
  <c r="K44" i="101" s="1"/>
  <c r="S44" i="101" s="1"/>
  <c r="W41" i="101"/>
  <c r="S39" i="101"/>
  <c r="S36" i="101"/>
  <c r="S35" i="101"/>
  <c r="S32" i="101"/>
  <c r="S31" i="101"/>
  <c r="S28" i="101"/>
  <c r="F27" i="101"/>
  <c r="K27" i="101" s="1"/>
  <c r="O27" i="101" s="1"/>
  <c r="W24" i="101"/>
  <c r="S19" i="101"/>
  <c r="S16" i="101"/>
  <c r="S15" i="101"/>
  <c r="O11" i="101"/>
  <c r="X11" i="101" s="1"/>
  <c r="Y11" i="101" s="1"/>
  <c r="X9" i="102"/>
  <c r="Y9" i="102" s="1"/>
  <c r="AF9" i="102" s="1"/>
  <c r="AR43" i="100"/>
  <c r="AR32" i="100"/>
  <c r="AR30" i="100"/>
  <c r="F12" i="101"/>
  <c r="K12" i="101" s="1"/>
  <c r="W49" i="101"/>
  <c r="O49" i="101"/>
  <c r="W45" i="101"/>
  <c r="O45" i="101"/>
  <c r="F26" i="101"/>
  <c r="K26" i="101" s="1"/>
  <c r="F22" i="101"/>
  <c r="K22" i="101" s="1"/>
  <c r="S22" i="101" s="1"/>
  <c r="F18" i="101"/>
  <c r="K18" i="101" s="1"/>
  <c r="S18" i="101" s="1"/>
  <c r="X18" i="101" s="1"/>
  <c r="Y18" i="101" s="1"/>
  <c r="O14" i="101"/>
  <c r="U41" i="101"/>
  <c r="S41" i="101"/>
  <c r="AZ279" i="100"/>
  <c r="AQ281" i="100" s="1"/>
  <c r="S12" i="101"/>
  <c r="AR28" i="100"/>
  <c r="W12" i="101"/>
  <c r="O12" i="101"/>
  <c r="E3" i="101"/>
  <c r="E3" i="102"/>
  <c r="AC9" i="102"/>
  <c r="AR31" i="100"/>
  <c r="AR29" i="100"/>
  <c r="AR27" i="100"/>
  <c r="AR279" i="100" s="1"/>
  <c r="F14" i="101"/>
  <c r="K14" i="101" s="1"/>
  <c r="S14" i="101" s="1"/>
  <c r="O27" i="102"/>
  <c r="X27" i="102" s="1"/>
  <c r="Y27" i="102" s="1"/>
  <c r="O25" i="102"/>
  <c r="X25" i="102" s="1"/>
  <c r="Y25" i="102" s="1"/>
  <c r="O23" i="102"/>
  <c r="X23" i="102" s="1"/>
  <c r="Y23" i="102" s="1"/>
  <c r="O21" i="102"/>
  <c r="X21" i="102" s="1"/>
  <c r="Y21" i="102" s="1"/>
  <c r="U36" i="102"/>
  <c r="X36" i="102" s="1"/>
  <c r="Y36" i="102" s="1"/>
  <c r="X279" i="102"/>
  <c r="Y279" i="102" s="1"/>
  <c r="X275" i="102"/>
  <c r="Y275" i="102" s="1"/>
  <c r="X271" i="102"/>
  <c r="Y271" i="102" s="1"/>
  <c r="X267" i="102"/>
  <c r="Y267" i="102" s="1"/>
  <c r="X263" i="102"/>
  <c r="Y263" i="102" s="1"/>
  <c r="X259" i="102"/>
  <c r="Y259" i="102" s="1"/>
  <c r="X255" i="102"/>
  <c r="Y255" i="102" s="1"/>
  <c r="X251" i="102"/>
  <c r="Y251" i="102" s="1"/>
  <c r="X247" i="102"/>
  <c r="Y247" i="102" s="1"/>
  <c r="X243" i="102"/>
  <c r="Y243" i="102" s="1"/>
  <c r="X239" i="102"/>
  <c r="Y239" i="102" s="1"/>
  <c r="X235" i="102"/>
  <c r="Y235" i="102" s="1"/>
  <c r="X231" i="102"/>
  <c r="Y231" i="102" s="1"/>
  <c r="X227" i="102"/>
  <c r="Y227" i="102" s="1"/>
  <c r="X224" i="102"/>
  <c r="Y224" i="102" s="1"/>
  <c r="X220" i="102"/>
  <c r="Y220" i="102" s="1"/>
  <c r="X216" i="102"/>
  <c r="Y216" i="102" s="1"/>
  <c r="X212" i="102"/>
  <c r="Y212" i="102" s="1"/>
  <c r="X208" i="102"/>
  <c r="Y208" i="102" s="1"/>
  <c r="X204" i="102"/>
  <c r="Y204" i="102" s="1"/>
  <c r="X200" i="102"/>
  <c r="Y200" i="102" s="1"/>
  <c r="X196" i="102"/>
  <c r="Y196" i="102" s="1"/>
  <c r="X192" i="102"/>
  <c r="Y192" i="102" s="1"/>
  <c r="X188" i="102"/>
  <c r="Y188" i="102" s="1"/>
  <c r="X184" i="102"/>
  <c r="Y184" i="102" s="1"/>
  <c r="X180" i="102"/>
  <c r="Y180" i="102" s="1"/>
  <c r="X176" i="102"/>
  <c r="Y176" i="102" s="1"/>
  <c r="X172" i="102"/>
  <c r="Y172" i="102" s="1"/>
  <c r="X168" i="102"/>
  <c r="Y168" i="102" s="1"/>
  <c r="X164" i="102"/>
  <c r="Y164" i="102" s="1"/>
  <c r="X160" i="102"/>
  <c r="Y160" i="102" s="1"/>
  <c r="X156" i="102"/>
  <c r="Y156" i="102" s="1"/>
  <c r="X152" i="102"/>
  <c r="Y152" i="102" s="1"/>
  <c r="X148" i="102"/>
  <c r="Y148" i="102" s="1"/>
  <c r="X144" i="102"/>
  <c r="Y144" i="102" s="1"/>
  <c r="X140" i="102"/>
  <c r="Y140" i="102" s="1"/>
  <c r="X136" i="102"/>
  <c r="Y136" i="102" s="1"/>
  <c r="X132" i="102"/>
  <c r="Y132" i="102" s="1"/>
  <c r="X127" i="102"/>
  <c r="Y127" i="102" s="1"/>
  <c r="X123" i="102"/>
  <c r="Y123" i="102" s="1"/>
  <c r="X119" i="102"/>
  <c r="Y119" i="102" s="1"/>
  <c r="X115" i="102"/>
  <c r="Y115" i="102" s="1"/>
  <c r="X111" i="102"/>
  <c r="Y111" i="102" s="1"/>
  <c r="X107" i="102"/>
  <c r="Y107" i="102" s="1"/>
  <c r="X103" i="102"/>
  <c r="Y103" i="102" s="1"/>
  <c r="X99" i="102"/>
  <c r="Y99" i="102" s="1"/>
  <c r="X95" i="102"/>
  <c r="Y95" i="102" s="1"/>
  <c r="X91" i="102"/>
  <c r="Y91" i="102" s="1"/>
  <c r="X87" i="102"/>
  <c r="Y87" i="102" s="1"/>
  <c r="X83" i="102"/>
  <c r="Y83" i="102" s="1"/>
  <c r="X79" i="102"/>
  <c r="Y79" i="102" s="1"/>
  <c r="X75" i="102"/>
  <c r="Y75" i="102" s="1"/>
  <c r="X71" i="102"/>
  <c r="Y71" i="102" s="1"/>
  <c r="X67" i="102"/>
  <c r="Y67" i="102" s="1"/>
  <c r="X63" i="102"/>
  <c r="Y63" i="102" s="1"/>
  <c r="X59" i="102"/>
  <c r="Y59" i="102" s="1"/>
  <c r="X55" i="102"/>
  <c r="Y55" i="102" s="1"/>
  <c r="X51" i="102"/>
  <c r="Y51" i="102" s="1"/>
  <c r="X44" i="102"/>
  <c r="Y44" i="102" s="1"/>
  <c r="X39" i="102"/>
  <c r="Y39" i="102" s="1"/>
  <c r="X35" i="102"/>
  <c r="Y35" i="102" s="1"/>
  <c r="X17" i="102"/>
  <c r="Y17" i="102" s="1"/>
  <c r="X11" i="102"/>
  <c r="Y11" i="102" s="1"/>
  <c r="X276" i="102"/>
  <c r="Y276" i="102" s="1"/>
  <c r="X272" i="102"/>
  <c r="Y272" i="102" s="1"/>
  <c r="X268" i="102"/>
  <c r="Y268" i="102" s="1"/>
  <c r="X264" i="102"/>
  <c r="Y264" i="102" s="1"/>
  <c r="X260" i="102"/>
  <c r="Y260" i="102" s="1"/>
  <c r="X256" i="102"/>
  <c r="Y256" i="102" s="1"/>
  <c r="X252" i="102"/>
  <c r="Y252" i="102" s="1"/>
  <c r="X248" i="102"/>
  <c r="Y248" i="102" s="1"/>
  <c r="X244" i="102"/>
  <c r="Y244" i="102" s="1"/>
  <c r="X240" i="102"/>
  <c r="Y240" i="102" s="1"/>
  <c r="X236" i="102"/>
  <c r="Y236" i="102" s="1"/>
  <c r="X232" i="102"/>
  <c r="Y232" i="102" s="1"/>
  <c r="X228" i="102"/>
  <c r="Y228" i="102" s="1"/>
  <c r="X223" i="102"/>
  <c r="Y223" i="102" s="1"/>
  <c r="X219" i="102"/>
  <c r="Y219" i="102" s="1"/>
  <c r="X215" i="102"/>
  <c r="Y215" i="102" s="1"/>
  <c r="X211" i="102"/>
  <c r="Y211" i="102" s="1"/>
  <c r="X207" i="102"/>
  <c r="Y207" i="102" s="1"/>
  <c r="X203" i="102"/>
  <c r="Y203" i="102" s="1"/>
  <c r="X199" i="102"/>
  <c r="Y199" i="102" s="1"/>
  <c r="X195" i="102"/>
  <c r="Y195" i="102" s="1"/>
  <c r="X191" i="102"/>
  <c r="Y191" i="102" s="1"/>
  <c r="X187" i="102"/>
  <c r="Y187" i="102" s="1"/>
  <c r="X183" i="102"/>
  <c r="Y183" i="102" s="1"/>
  <c r="X179" i="102"/>
  <c r="Y179" i="102" s="1"/>
  <c r="X175" i="102"/>
  <c r="Y175" i="102" s="1"/>
  <c r="X171" i="102"/>
  <c r="Y171" i="102" s="1"/>
  <c r="X167" i="102"/>
  <c r="Y167" i="102" s="1"/>
  <c r="X163" i="102"/>
  <c r="Y163" i="102" s="1"/>
  <c r="X159" i="102"/>
  <c r="Y159" i="102" s="1"/>
  <c r="X155" i="102"/>
  <c r="Y155" i="102" s="1"/>
  <c r="X151" i="102"/>
  <c r="Y151" i="102" s="1"/>
  <c r="X147" i="102"/>
  <c r="Y147" i="102" s="1"/>
  <c r="X143" i="102"/>
  <c r="Y143" i="102" s="1"/>
  <c r="X139" i="102"/>
  <c r="Y139" i="102" s="1"/>
  <c r="X135" i="102"/>
  <c r="Y135" i="102" s="1"/>
  <c r="X131" i="102"/>
  <c r="Y131" i="102" s="1"/>
  <c r="X128" i="102"/>
  <c r="Y128" i="102" s="1"/>
  <c r="X124" i="102"/>
  <c r="Y124" i="102" s="1"/>
  <c r="X120" i="102"/>
  <c r="Y120" i="102" s="1"/>
  <c r="X116" i="102"/>
  <c r="Y116" i="102" s="1"/>
  <c r="X112" i="102"/>
  <c r="Y112" i="102" s="1"/>
  <c r="X108" i="102"/>
  <c r="Y108" i="102" s="1"/>
  <c r="X104" i="102"/>
  <c r="Y104" i="102" s="1"/>
  <c r="X100" i="102"/>
  <c r="Y100" i="102" s="1"/>
  <c r="X96" i="102"/>
  <c r="Y96" i="102" s="1"/>
  <c r="X92" i="102"/>
  <c r="Y92" i="102" s="1"/>
  <c r="X88" i="102"/>
  <c r="Y88" i="102" s="1"/>
  <c r="X84" i="102"/>
  <c r="Y84" i="102" s="1"/>
  <c r="X80" i="102"/>
  <c r="Y80" i="102" s="1"/>
  <c r="X76" i="102"/>
  <c r="Y76" i="102" s="1"/>
  <c r="X72" i="102"/>
  <c r="Y72" i="102" s="1"/>
  <c r="X68" i="102"/>
  <c r="Y68" i="102" s="1"/>
  <c r="X64" i="102"/>
  <c r="Y64" i="102" s="1"/>
  <c r="X60" i="102"/>
  <c r="Y60" i="102" s="1"/>
  <c r="X56" i="102"/>
  <c r="Y56" i="102" s="1"/>
  <c r="X48" i="102"/>
  <c r="Y48" i="102" s="1"/>
  <c r="X43" i="102"/>
  <c r="Y43" i="102" s="1"/>
  <c r="X38" i="102"/>
  <c r="Y38" i="102" s="1"/>
  <c r="X33" i="102"/>
  <c r="Y33" i="102" s="1"/>
  <c r="X31" i="102"/>
  <c r="Y31" i="102" s="1"/>
  <c r="X29" i="102"/>
  <c r="Y29" i="102" s="1"/>
  <c r="X18" i="102"/>
  <c r="Y18" i="102" s="1"/>
  <c r="S13" i="102"/>
  <c r="X13" i="102" s="1"/>
  <c r="Y13" i="102" s="1"/>
  <c r="O26" i="102"/>
  <c r="X26" i="102" s="1"/>
  <c r="Y26" i="102" s="1"/>
  <c r="O24" i="102"/>
  <c r="X24" i="102" s="1"/>
  <c r="Y24" i="102" s="1"/>
  <c r="O22" i="102"/>
  <c r="X22" i="102" s="1"/>
  <c r="Y22" i="102" s="1"/>
  <c r="O20" i="102"/>
  <c r="X20" i="102" s="1"/>
  <c r="Y20" i="102" s="1"/>
  <c r="S14" i="102"/>
  <c r="X14" i="102" s="1"/>
  <c r="Y14" i="102" s="1"/>
  <c r="S12" i="102"/>
  <c r="X12" i="102" s="1"/>
  <c r="Y12" i="102" s="1"/>
  <c r="X277" i="102"/>
  <c r="Y277" i="102" s="1"/>
  <c r="X273" i="102"/>
  <c r="Y273" i="102" s="1"/>
  <c r="X269" i="102"/>
  <c r="Y269" i="102" s="1"/>
  <c r="X265" i="102"/>
  <c r="Y265" i="102" s="1"/>
  <c r="X261" i="102"/>
  <c r="Y261" i="102" s="1"/>
  <c r="X257" i="102"/>
  <c r="Y257" i="102" s="1"/>
  <c r="X253" i="102"/>
  <c r="Y253" i="102" s="1"/>
  <c r="X249" i="102"/>
  <c r="Y249" i="102" s="1"/>
  <c r="X245" i="102"/>
  <c r="Y245" i="102" s="1"/>
  <c r="X241" i="102"/>
  <c r="Y241" i="102" s="1"/>
  <c r="X237" i="102"/>
  <c r="Y237" i="102" s="1"/>
  <c r="X233" i="102"/>
  <c r="Y233" i="102" s="1"/>
  <c r="X229" i="102"/>
  <c r="Y229" i="102" s="1"/>
  <c r="X226" i="102"/>
  <c r="Y226" i="102" s="1"/>
  <c r="X222" i="102"/>
  <c r="Y222" i="102" s="1"/>
  <c r="X218" i="102"/>
  <c r="Y218" i="102" s="1"/>
  <c r="X214" i="102"/>
  <c r="Y214" i="102" s="1"/>
  <c r="X210" i="102"/>
  <c r="Y210" i="102" s="1"/>
  <c r="X206" i="102"/>
  <c r="Y206" i="102" s="1"/>
  <c r="X202" i="102"/>
  <c r="Y202" i="102" s="1"/>
  <c r="X198" i="102"/>
  <c r="Y198" i="102" s="1"/>
  <c r="X194" i="102"/>
  <c r="Y194" i="102" s="1"/>
  <c r="X190" i="102"/>
  <c r="Y190" i="102" s="1"/>
  <c r="X186" i="102"/>
  <c r="Y186" i="102" s="1"/>
  <c r="X182" i="102"/>
  <c r="Y182" i="102" s="1"/>
  <c r="X178" i="102"/>
  <c r="Y178" i="102" s="1"/>
  <c r="X174" i="102"/>
  <c r="Y174" i="102" s="1"/>
  <c r="X170" i="102"/>
  <c r="Y170" i="102" s="1"/>
  <c r="X166" i="102"/>
  <c r="Y166" i="102" s="1"/>
  <c r="X162" i="102"/>
  <c r="Y162" i="102" s="1"/>
  <c r="X158" i="102"/>
  <c r="Y158" i="102" s="1"/>
  <c r="X154" i="102"/>
  <c r="Y154" i="102" s="1"/>
  <c r="X150" i="102"/>
  <c r="Y150" i="102" s="1"/>
  <c r="X146" i="102"/>
  <c r="Y146" i="102" s="1"/>
  <c r="X142" i="102"/>
  <c r="Y142" i="102" s="1"/>
  <c r="X138" i="102"/>
  <c r="Y138" i="102" s="1"/>
  <c r="X134" i="102"/>
  <c r="Y134" i="102" s="1"/>
  <c r="X129" i="102"/>
  <c r="Y129" i="102" s="1"/>
  <c r="X125" i="102"/>
  <c r="Y125" i="102" s="1"/>
  <c r="X121" i="102"/>
  <c r="Y121" i="102" s="1"/>
  <c r="X117" i="102"/>
  <c r="Y117" i="102" s="1"/>
  <c r="X113" i="102"/>
  <c r="Y113" i="102" s="1"/>
  <c r="X109" i="102"/>
  <c r="Y109" i="102" s="1"/>
  <c r="X105" i="102"/>
  <c r="Y105" i="102" s="1"/>
  <c r="X101" i="102"/>
  <c r="Y101" i="102" s="1"/>
  <c r="X97" i="102"/>
  <c r="Y97" i="102" s="1"/>
  <c r="X93" i="102"/>
  <c r="Y93" i="102" s="1"/>
  <c r="X89" i="102"/>
  <c r="Y89" i="102" s="1"/>
  <c r="X85" i="102"/>
  <c r="Y85" i="102" s="1"/>
  <c r="X81" i="102"/>
  <c r="Y81" i="102" s="1"/>
  <c r="X77" i="102"/>
  <c r="Y77" i="102" s="1"/>
  <c r="X73" i="102"/>
  <c r="Y73" i="102" s="1"/>
  <c r="X69" i="102"/>
  <c r="Y69" i="102" s="1"/>
  <c r="X65" i="102"/>
  <c r="Y65" i="102" s="1"/>
  <c r="X61" i="102"/>
  <c r="Y61" i="102" s="1"/>
  <c r="X57" i="102"/>
  <c r="Y57" i="102" s="1"/>
  <c r="X53" i="102"/>
  <c r="Y53" i="102" s="1"/>
  <c r="X49" i="102"/>
  <c r="Y49" i="102" s="1"/>
  <c r="X45" i="102"/>
  <c r="Y45" i="102" s="1"/>
  <c r="X42" i="102"/>
  <c r="Y42" i="102" s="1"/>
  <c r="X37" i="102"/>
  <c r="Y37" i="102" s="1"/>
  <c r="X19" i="102"/>
  <c r="Y19" i="102" s="1"/>
  <c r="X15" i="102"/>
  <c r="Y15" i="102" s="1"/>
  <c r="X278" i="102"/>
  <c r="Y278" i="102" s="1"/>
  <c r="X274" i="102"/>
  <c r="Y274" i="102" s="1"/>
  <c r="X270" i="102"/>
  <c r="Y270" i="102" s="1"/>
  <c r="X266" i="102"/>
  <c r="Y266" i="102" s="1"/>
  <c r="X262" i="102"/>
  <c r="Y262" i="102" s="1"/>
  <c r="X258" i="102"/>
  <c r="Y258" i="102" s="1"/>
  <c r="X254" i="102"/>
  <c r="Y254" i="102" s="1"/>
  <c r="X250" i="102"/>
  <c r="Y250" i="102" s="1"/>
  <c r="X246" i="102"/>
  <c r="Y246" i="102" s="1"/>
  <c r="X242" i="102"/>
  <c r="Y242" i="102" s="1"/>
  <c r="X238" i="102"/>
  <c r="Y238" i="102" s="1"/>
  <c r="X234" i="102"/>
  <c r="Y234" i="102" s="1"/>
  <c r="X230" i="102"/>
  <c r="Y230" i="102" s="1"/>
  <c r="X225" i="102"/>
  <c r="Y225" i="102" s="1"/>
  <c r="X221" i="102"/>
  <c r="Y221" i="102" s="1"/>
  <c r="X217" i="102"/>
  <c r="Y217" i="102" s="1"/>
  <c r="X213" i="102"/>
  <c r="Y213" i="102" s="1"/>
  <c r="X209" i="102"/>
  <c r="Y209" i="102" s="1"/>
  <c r="X205" i="102"/>
  <c r="Y205" i="102" s="1"/>
  <c r="X201" i="102"/>
  <c r="Y201" i="102" s="1"/>
  <c r="X197" i="102"/>
  <c r="Y197" i="102" s="1"/>
  <c r="X193" i="102"/>
  <c r="Y193" i="102" s="1"/>
  <c r="X189" i="102"/>
  <c r="Y189" i="102" s="1"/>
  <c r="X185" i="102"/>
  <c r="Y185" i="102" s="1"/>
  <c r="X181" i="102"/>
  <c r="Y181" i="102" s="1"/>
  <c r="X177" i="102"/>
  <c r="Y177" i="102" s="1"/>
  <c r="X173" i="102"/>
  <c r="Y173" i="102" s="1"/>
  <c r="X169" i="102"/>
  <c r="Y169" i="102" s="1"/>
  <c r="X165" i="102"/>
  <c r="Y165" i="102" s="1"/>
  <c r="X161" i="102"/>
  <c r="Y161" i="102" s="1"/>
  <c r="X157" i="102"/>
  <c r="Y157" i="102" s="1"/>
  <c r="X153" i="102"/>
  <c r="Y153" i="102" s="1"/>
  <c r="X149" i="102"/>
  <c r="Y149" i="102" s="1"/>
  <c r="X145" i="102"/>
  <c r="Y145" i="102" s="1"/>
  <c r="X141" i="102"/>
  <c r="Y141" i="102" s="1"/>
  <c r="X137" i="102"/>
  <c r="Y137" i="102" s="1"/>
  <c r="X133" i="102"/>
  <c r="Y133" i="102" s="1"/>
  <c r="X130" i="102"/>
  <c r="Y130" i="102" s="1"/>
  <c r="X126" i="102"/>
  <c r="Y126" i="102" s="1"/>
  <c r="X122" i="102"/>
  <c r="Y122" i="102" s="1"/>
  <c r="X118" i="102"/>
  <c r="Y118" i="102" s="1"/>
  <c r="X114" i="102"/>
  <c r="Y114" i="102" s="1"/>
  <c r="X110" i="102"/>
  <c r="Y110" i="102" s="1"/>
  <c r="X106" i="102"/>
  <c r="Y106" i="102" s="1"/>
  <c r="X102" i="102"/>
  <c r="Y102" i="102" s="1"/>
  <c r="X98" i="102"/>
  <c r="Y98" i="102" s="1"/>
  <c r="X94" i="102"/>
  <c r="Y94" i="102" s="1"/>
  <c r="X90" i="102"/>
  <c r="Y90" i="102" s="1"/>
  <c r="X86" i="102"/>
  <c r="Y86" i="102" s="1"/>
  <c r="X82" i="102"/>
  <c r="Y82" i="102" s="1"/>
  <c r="X78" i="102"/>
  <c r="Y78" i="102" s="1"/>
  <c r="X74" i="102"/>
  <c r="Y74" i="102" s="1"/>
  <c r="X70" i="102"/>
  <c r="Y70" i="102" s="1"/>
  <c r="X66" i="102"/>
  <c r="Y66" i="102" s="1"/>
  <c r="X62" i="102"/>
  <c r="Y62" i="102" s="1"/>
  <c r="X58" i="102"/>
  <c r="Y58" i="102" s="1"/>
  <c r="X54" i="102"/>
  <c r="Y54" i="102" s="1"/>
  <c r="X50" i="102"/>
  <c r="Y50" i="102" s="1"/>
  <c r="X46" i="102"/>
  <c r="Y46" i="102" s="1"/>
  <c r="X41" i="102"/>
  <c r="Y41" i="102" s="1"/>
  <c r="X34" i="102"/>
  <c r="Y34" i="102" s="1"/>
  <c r="X32" i="102"/>
  <c r="Y32" i="102" s="1"/>
  <c r="X30" i="102"/>
  <c r="Y30" i="102" s="1"/>
  <c r="X28" i="102"/>
  <c r="Y28" i="102" s="1"/>
  <c r="X16" i="102"/>
  <c r="Y16" i="102" s="1"/>
  <c r="S26" i="101"/>
  <c r="S20" i="101"/>
  <c r="S25" i="101"/>
  <c r="S21" i="101"/>
  <c r="X255" i="101"/>
  <c r="Y255" i="101" s="1"/>
  <c r="X254" i="101"/>
  <c r="Y254" i="101" s="1"/>
  <c r="X252" i="101"/>
  <c r="Y252" i="101" s="1"/>
  <c r="X251" i="101"/>
  <c r="Y251" i="101" s="1"/>
  <c r="X250" i="101"/>
  <c r="Y250" i="101" s="1"/>
  <c r="X247" i="101"/>
  <c r="Y247" i="101" s="1"/>
  <c r="X246" i="101"/>
  <c r="Y246" i="101" s="1"/>
  <c r="X244" i="101"/>
  <c r="Y244" i="101" s="1"/>
  <c r="X243" i="101"/>
  <c r="Y243" i="101" s="1"/>
  <c r="X242" i="101"/>
  <c r="Y242" i="101" s="1"/>
  <c r="X239" i="101"/>
  <c r="Y239" i="101" s="1"/>
  <c r="X238" i="101"/>
  <c r="Y238" i="101" s="1"/>
  <c r="X236" i="101"/>
  <c r="Y236" i="101" s="1"/>
  <c r="X235" i="101"/>
  <c r="Y235" i="101" s="1"/>
  <c r="X234" i="101"/>
  <c r="Y234" i="101" s="1"/>
  <c r="X231" i="101"/>
  <c r="Y231" i="101" s="1"/>
  <c r="X230" i="101"/>
  <c r="Y230" i="101" s="1"/>
  <c r="X228" i="101"/>
  <c r="Y228" i="101" s="1"/>
  <c r="X227" i="101"/>
  <c r="Y227" i="101" s="1"/>
  <c r="X226" i="101"/>
  <c r="Y226" i="101" s="1"/>
  <c r="X223" i="101"/>
  <c r="Y223" i="101" s="1"/>
  <c r="X222" i="101"/>
  <c r="Y222" i="101" s="1"/>
  <c r="X220" i="101"/>
  <c r="Y220" i="101" s="1"/>
  <c r="X219" i="101"/>
  <c r="Y219" i="101" s="1"/>
  <c r="X218" i="101"/>
  <c r="Y218" i="101" s="1"/>
  <c r="X215" i="101"/>
  <c r="Y215" i="101" s="1"/>
  <c r="X214" i="101"/>
  <c r="Y214" i="101" s="1"/>
  <c r="X212" i="101"/>
  <c r="Y212" i="101" s="1"/>
  <c r="X211" i="101"/>
  <c r="Y211" i="101" s="1"/>
  <c r="X210" i="101"/>
  <c r="Y210" i="101" s="1"/>
  <c r="X207" i="101"/>
  <c r="Y207" i="101" s="1"/>
  <c r="X206" i="101"/>
  <c r="Y206" i="101" s="1"/>
  <c r="X204" i="101"/>
  <c r="Y204" i="101" s="1"/>
  <c r="X203" i="101"/>
  <c r="Y203" i="101" s="1"/>
  <c r="X202" i="101"/>
  <c r="Y202" i="101" s="1"/>
  <c r="X199" i="101"/>
  <c r="Y199" i="101" s="1"/>
  <c r="X198" i="101"/>
  <c r="Y198" i="101" s="1"/>
  <c r="X196" i="101"/>
  <c r="Y196" i="101" s="1"/>
  <c r="X195" i="101"/>
  <c r="Y195" i="101" s="1"/>
  <c r="X194" i="101"/>
  <c r="Y194" i="101" s="1"/>
  <c r="X191" i="101"/>
  <c r="Y191" i="101" s="1"/>
  <c r="X190" i="101"/>
  <c r="Y190" i="101" s="1"/>
  <c r="X188" i="101"/>
  <c r="Y188" i="101" s="1"/>
  <c r="X187" i="101"/>
  <c r="Y187" i="101" s="1"/>
  <c r="X186" i="101"/>
  <c r="Y186" i="101" s="1"/>
  <c r="X183" i="101"/>
  <c r="Y183" i="101" s="1"/>
  <c r="X182" i="101"/>
  <c r="Y182" i="101" s="1"/>
  <c r="X180" i="101"/>
  <c r="Y180" i="101" s="1"/>
  <c r="X179" i="101"/>
  <c r="Y179" i="101" s="1"/>
  <c r="X178" i="101"/>
  <c r="Y178" i="101" s="1"/>
  <c r="X175" i="101"/>
  <c r="Y175" i="101" s="1"/>
  <c r="X174" i="101"/>
  <c r="Y174" i="101" s="1"/>
  <c r="X172" i="101"/>
  <c r="Y172" i="101" s="1"/>
  <c r="X171" i="101"/>
  <c r="Y171" i="101" s="1"/>
  <c r="X170" i="101"/>
  <c r="Y170" i="101" s="1"/>
  <c r="X167" i="101"/>
  <c r="Y167" i="101" s="1"/>
  <c r="X166" i="101"/>
  <c r="Y166" i="101" s="1"/>
  <c r="X164" i="101"/>
  <c r="Y164" i="101" s="1"/>
  <c r="X163" i="101"/>
  <c r="Y163" i="101" s="1"/>
  <c r="X162" i="101"/>
  <c r="Y162" i="101" s="1"/>
  <c r="X159" i="101"/>
  <c r="Y159" i="101" s="1"/>
  <c r="X158" i="101"/>
  <c r="Y158" i="101" s="1"/>
  <c r="X156" i="101"/>
  <c r="Y156" i="101" s="1"/>
  <c r="X155" i="101"/>
  <c r="Y155" i="101" s="1"/>
  <c r="X154" i="101"/>
  <c r="Y154" i="101" s="1"/>
  <c r="X151" i="101"/>
  <c r="Y151" i="101" s="1"/>
  <c r="X150" i="101"/>
  <c r="Y150" i="101" s="1"/>
  <c r="X148" i="101"/>
  <c r="Y148" i="101" s="1"/>
  <c r="X147" i="101"/>
  <c r="Y147" i="101" s="1"/>
  <c r="X146" i="101"/>
  <c r="Y146" i="101" s="1"/>
  <c r="X143" i="101"/>
  <c r="Y143" i="101" s="1"/>
  <c r="X142" i="101"/>
  <c r="Y142" i="101" s="1"/>
  <c r="X140" i="101"/>
  <c r="Y140" i="101" s="1"/>
  <c r="X139" i="101"/>
  <c r="Y139" i="101" s="1"/>
  <c r="X138" i="101"/>
  <c r="Y138" i="101" s="1"/>
  <c r="X135" i="101"/>
  <c r="Y135" i="101" s="1"/>
  <c r="X134" i="101"/>
  <c r="Y134" i="101" s="1"/>
  <c r="X132" i="101"/>
  <c r="Y132" i="101" s="1"/>
  <c r="X131" i="101"/>
  <c r="Y131" i="101" s="1"/>
  <c r="X130" i="101"/>
  <c r="Y130" i="101" s="1"/>
  <c r="X127" i="101"/>
  <c r="Y127" i="101" s="1"/>
  <c r="X126" i="101"/>
  <c r="Y126" i="101" s="1"/>
  <c r="X124" i="101"/>
  <c r="Y124" i="101" s="1"/>
  <c r="X123" i="101"/>
  <c r="Y123" i="101" s="1"/>
  <c r="X122" i="101"/>
  <c r="Y122" i="101" s="1"/>
  <c r="X119" i="101"/>
  <c r="Y119" i="101" s="1"/>
  <c r="X116" i="101"/>
  <c r="Y116" i="101" s="1"/>
  <c r="X115" i="101"/>
  <c r="Y115" i="101" s="1"/>
  <c r="X114" i="101"/>
  <c r="Y114" i="101" s="1"/>
  <c r="X111" i="101"/>
  <c r="Y111" i="101" s="1"/>
  <c r="X108" i="101"/>
  <c r="Y108" i="101" s="1"/>
  <c r="X107" i="101"/>
  <c r="Y107" i="101" s="1"/>
  <c r="X106" i="101"/>
  <c r="Y106" i="101" s="1"/>
  <c r="X103" i="101"/>
  <c r="Y103" i="101" s="1"/>
  <c r="X100" i="101"/>
  <c r="Y100" i="101" s="1"/>
  <c r="X98" i="101"/>
  <c r="Y98" i="101" s="1"/>
  <c r="X95" i="101"/>
  <c r="Y95" i="101" s="1"/>
  <c r="X92" i="101"/>
  <c r="Y92" i="101" s="1"/>
  <c r="X90" i="101"/>
  <c r="Y90" i="101" s="1"/>
  <c r="X87" i="101"/>
  <c r="Y87" i="101" s="1"/>
  <c r="X84" i="101"/>
  <c r="Y84" i="101" s="1"/>
  <c r="X82" i="101"/>
  <c r="Y82" i="101" s="1"/>
  <c r="X79" i="101"/>
  <c r="Y79" i="101" s="1"/>
  <c r="X76" i="101"/>
  <c r="Y76" i="101" s="1"/>
  <c r="X74" i="101"/>
  <c r="Y74" i="101" s="1"/>
  <c r="X71" i="101"/>
  <c r="Y71" i="101" s="1"/>
  <c r="X68" i="101"/>
  <c r="Y68" i="101" s="1"/>
  <c r="X66" i="101"/>
  <c r="Y66" i="101" s="1"/>
  <c r="X63" i="101"/>
  <c r="Y63" i="101" s="1"/>
  <c r="X60" i="101"/>
  <c r="Y60" i="101" s="1"/>
  <c r="X58" i="101"/>
  <c r="Y58" i="101" s="1"/>
  <c r="X55" i="101"/>
  <c r="Y55" i="101" s="1"/>
  <c r="X50" i="101"/>
  <c r="Y50" i="101" s="1"/>
  <c r="X46" i="101"/>
  <c r="Y46" i="101" s="1"/>
  <c r="X43" i="101"/>
  <c r="Y43" i="101" s="1"/>
  <c r="X39" i="101"/>
  <c r="Y39" i="101" s="1"/>
  <c r="X37" i="101"/>
  <c r="Y37" i="101" s="1"/>
  <c r="X31" i="101"/>
  <c r="Y31" i="101" s="1"/>
  <c r="X9" i="101"/>
  <c r="X279" i="101"/>
  <c r="Y279" i="101" s="1"/>
  <c r="X278" i="101"/>
  <c r="Y278" i="101" s="1"/>
  <c r="X275" i="101"/>
  <c r="Y275" i="101" s="1"/>
  <c r="X274" i="101"/>
  <c r="Y274" i="101" s="1"/>
  <c r="X272" i="101"/>
  <c r="Y272" i="101" s="1"/>
  <c r="X271" i="101"/>
  <c r="Y271" i="101" s="1"/>
  <c r="X270" i="101"/>
  <c r="Y270" i="101" s="1"/>
  <c r="X267" i="101"/>
  <c r="Y267" i="101" s="1"/>
  <c r="X266" i="101"/>
  <c r="Y266" i="101" s="1"/>
  <c r="X264" i="101"/>
  <c r="Y264" i="101" s="1"/>
  <c r="X263" i="101"/>
  <c r="Y263" i="101" s="1"/>
  <c r="X262" i="101"/>
  <c r="Y262" i="101" s="1"/>
  <c r="X259" i="101"/>
  <c r="Y259" i="101" s="1"/>
  <c r="X258" i="101"/>
  <c r="Y258" i="101" s="1"/>
  <c r="X256" i="101"/>
  <c r="Y256" i="101" s="1"/>
  <c r="AX279" i="100"/>
  <c r="AO281" i="100" s="1"/>
  <c r="AT279" i="100"/>
  <c r="AP279" i="100"/>
  <c r="AL279" i="100"/>
  <c r="AY279" i="100"/>
  <c r="AP281" i="100" s="1"/>
  <c r="AU279" i="100"/>
  <c r="AL281" i="100" s="1"/>
  <c r="AQ279" i="100"/>
  <c r="AM279" i="100"/>
  <c r="AI279" i="100"/>
  <c r="AV279" i="100"/>
  <c r="AM281" i="100" s="1"/>
  <c r="AN279" i="100"/>
  <c r="AJ279" i="100"/>
  <c r="AW279" i="100"/>
  <c r="AN281" i="100" s="1"/>
  <c r="AS279" i="100"/>
  <c r="AJ281" i="100" s="1"/>
  <c r="AO279" i="100"/>
  <c r="AK279" i="100"/>
  <c r="Y279" i="100"/>
  <c r="E199" i="99"/>
  <c r="D203" i="99"/>
  <c r="C217" i="98"/>
  <c r="B217" i="98" s="1"/>
  <c r="C82" i="98"/>
  <c r="B82" i="98" s="1"/>
  <c r="Q82" i="98" s="1"/>
  <c r="R82" i="98" s="1"/>
  <c r="E124" i="98"/>
  <c r="C44" i="98"/>
  <c r="C185" i="98"/>
  <c r="B185" i="98" s="1"/>
  <c r="D275" i="98"/>
  <c r="C169" i="98"/>
  <c r="B169" i="98" s="1"/>
  <c r="D254" i="99"/>
  <c r="D56" i="98"/>
  <c r="K96" i="99"/>
  <c r="H99" i="98"/>
  <c r="I228" i="98"/>
  <c r="M228" i="98"/>
  <c r="N228" i="98" s="1"/>
  <c r="I271" i="99"/>
  <c r="S239" i="99"/>
  <c r="T239" i="99" s="1"/>
  <c r="G141" i="98"/>
  <c r="O141" i="98"/>
  <c r="P141" i="98" s="1"/>
  <c r="S141" i="98"/>
  <c r="T141" i="98" s="1"/>
  <c r="O85" i="98"/>
  <c r="P85" i="98" s="1"/>
  <c r="K57" i="99"/>
  <c r="O210" i="99"/>
  <c r="P210" i="99" s="1"/>
  <c r="S210" i="99"/>
  <c r="T210" i="99" s="1"/>
  <c r="U260" i="99"/>
  <c r="V260" i="99" s="1"/>
  <c r="H137" i="99"/>
  <c r="G137" i="99"/>
  <c r="W137" i="99"/>
  <c r="X137" i="99" s="1"/>
  <c r="C125" i="99"/>
  <c r="B125" i="99" s="1"/>
  <c r="Q97" i="98"/>
  <c r="R97" i="98" s="1"/>
  <c r="G218" i="99"/>
  <c r="S218" i="99"/>
  <c r="T218" i="99" s="1"/>
  <c r="O218" i="99"/>
  <c r="P218" i="99" s="1"/>
  <c r="O273" i="98"/>
  <c r="P273" i="98" s="1"/>
  <c r="U23" i="99"/>
  <c r="V23" i="99" s="1"/>
  <c r="M23" i="99"/>
  <c r="N23" i="99" s="1"/>
  <c r="S23" i="99"/>
  <c r="T23" i="99" s="1"/>
  <c r="S98" i="99"/>
  <c r="T98" i="99" s="1"/>
  <c r="K98" i="99"/>
  <c r="M97" i="98"/>
  <c r="N97" i="98" s="1"/>
  <c r="K97" i="98"/>
  <c r="G97" i="98"/>
  <c r="D160" i="98"/>
  <c r="C181" i="99"/>
  <c r="B181" i="99" s="1"/>
  <c r="H181" i="99" s="1"/>
  <c r="D31" i="99"/>
  <c r="J72" i="98"/>
  <c r="K72" i="98"/>
  <c r="H72" i="98"/>
  <c r="O72" i="98"/>
  <c r="P72" i="98" s="1"/>
  <c r="Q72" i="98"/>
  <c r="R72" i="98" s="1"/>
  <c r="K260" i="99"/>
  <c r="S260" i="99"/>
  <c r="T260" i="99" s="1"/>
  <c r="Q210" i="99"/>
  <c r="R210" i="99" s="1"/>
  <c r="M210" i="99"/>
  <c r="N210" i="99" s="1"/>
  <c r="E78" i="99"/>
  <c r="O77" i="98"/>
  <c r="P77" i="98" s="1"/>
  <c r="M218" i="99"/>
  <c r="N218" i="99" s="1"/>
  <c r="U218" i="99"/>
  <c r="V218" i="99" s="1"/>
  <c r="K110" i="98"/>
  <c r="O110" i="98"/>
  <c r="P110" i="98" s="1"/>
  <c r="Q110" i="98"/>
  <c r="R110" i="98" s="1"/>
  <c r="J110" i="98"/>
  <c r="Q49" i="98"/>
  <c r="R49" i="98" s="1"/>
  <c r="J49" i="98"/>
  <c r="L49" i="98" s="1"/>
  <c r="O49" i="98"/>
  <c r="P49" i="98" s="1"/>
  <c r="W49" i="98"/>
  <c r="X49" i="98" s="1"/>
  <c r="I178" i="98"/>
  <c r="W178" i="98"/>
  <c r="X178" i="98" s="1"/>
  <c r="O178" i="98"/>
  <c r="P178" i="98" s="1"/>
  <c r="J178" i="98"/>
  <c r="L178" i="98" s="1"/>
  <c r="Y178" i="98" s="1"/>
  <c r="Z178" i="98" s="1"/>
  <c r="S178" i="98"/>
  <c r="T178" i="98" s="1"/>
  <c r="C79" i="98"/>
  <c r="B79" i="98" s="1"/>
  <c r="Q79" i="98" s="1"/>
  <c r="R79" i="98" s="1"/>
  <c r="C62" i="98"/>
  <c r="B62" i="98" s="1"/>
  <c r="D99" i="98"/>
  <c r="C234" i="99"/>
  <c r="B234" i="99" s="1"/>
  <c r="S234" i="99" s="1"/>
  <c r="T234" i="99" s="1"/>
  <c r="C246" i="99"/>
  <c r="B246" i="99" s="1"/>
  <c r="M246" i="99" s="1"/>
  <c r="N246" i="99" s="1"/>
  <c r="C32" i="98"/>
  <c r="E128" i="98"/>
  <c r="D180" i="98"/>
  <c r="E233" i="99"/>
  <c r="E31" i="98"/>
  <c r="D73" i="98"/>
  <c r="E97" i="98"/>
  <c r="E111" i="98"/>
  <c r="C226" i="98"/>
  <c r="B226" i="98" s="1"/>
  <c r="D264" i="99"/>
  <c r="C90" i="98"/>
  <c r="B90" i="98" s="1"/>
  <c r="D114" i="98"/>
  <c r="E57" i="99"/>
  <c r="D155" i="98"/>
  <c r="C168" i="99"/>
  <c r="B168" i="99" s="1"/>
  <c r="W97" i="98"/>
  <c r="X97" i="98" s="1"/>
  <c r="W99" i="98"/>
  <c r="X99" i="98" s="1"/>
  <c r="Q99" i="98"/>
  <c r="R99" i="98" s="1"/>
  <c r="H273" i="98"/>
  <c r="Q255" i="99"/>
  <c r="R255" i="99" s="1"/>
  <c r="I159" i="98"/>
  <c r="W159" i="98"/>
  <c r="X159" i="98" s="1"/>
  <c r="E105" i="98"/>
  <c r="E238" i="99"/>
  <c r="D254" i="98"/>
  <c r="D40" i="98"/>
  <c r="D72" i="98"/>
  <c r="C168" i="98"/>
  <c r="B168" i="98" s="1"/>
  <c r="O168" i="98" s="1"/>
  <c r="P168" i="98" s="1"/>
  <c r="W96" i="99"/>
  <c r="X96" i="99" s="1"/>
  <c r="C109" i="98"/>
  <c r="B109" i="98" s="1"/>
  <c r="I109" i="98" s="1"/>
  <c r="C102" i="98"/>
  <c r="B102" i="98" s="1"/>
  <c r="W102" i="98" s="1"/>
  <c r="X102" i="98" s="1"/>
  <c r="E178" i="98"/>
  <c r="C59" i="98"/>
  <c r="B59" i="98" s="1"/>
  <c r="C147" i="98"/>
  <c r="B147" i="98" s="1"/>
  <c r="M147" i="98" s="1"/>
  <c r="N147" i="98" s="1"/>
  <c r="E222" i="98"/>
  <c r="C22" i="98"/>
  <c r="M85" i="98"/>
  <c r="N85" i="98" s="1"/>
  <c r="C61" i="98"/>
  <c r="B61" i="98" s="1"/>
  <c r="H61" i="98" s="1"/>
  <c r="K102" i="99"/>
  <c r="C87" i="98"/>
  <c r="B87" i="98" s="1"/>
  <c r="G87" i="98" s="1"/>
  <c r="C19" i="98"/>
  <c r="C129" i="98"/>
  <c r="B129" i="98" s="1"/>
  <c r="J129" i="98" s="1"/>
  <c r="C238" i="98"/>
  <c r="B238" i="98" s="1"/>
  <c r="U238" i="98" s="1"/>
  <c r="V238" i="98" s="1"/>
  <c r="D260" i="99"/>
  <c r="E102" i="99"/>
  <c r="W23" i="99"/>
  <c r="X23" i="99" s="1"/>
  <c r="E87" i="98"/>
  <c r="M137" i="99"/>
  <c r="N137" i="99" s="1"/>
  <c r="H102" i="99"/>
  <c r="W102" i="99"/>
  <c r="X102" i="99" s="1"/>
  <c r="S102" i="99"/>
  <c r="T102" i="99" s="1"/>
  <c r="C47" i="98"/>
  <c r="B47" i="98" s="1"/>
  <c r="M47" i="98" s="1"/>
  <c r="N47" i="98" s="1"/>
  <c r="C177" i="98"/>
  <c r="B177" i="98" s="1"/>
  <c r="O177" i="98" s="1"/>
  <c r="P177" i="98" s="1"/>
  <c r="K137" i="99"/>
  <c r="Q260" i="99"/>
  <c r="R260" i="99" s="1"/>
  <c r="C71" i="98"/>
  <c r="B71" i="98" s="1"/>
  <c r="M71" i="98" s="1"/>
  <c r="N71" i="98" s="1"/>
  <c r="Q141" i="98"/>
  <c r="R141" i="98" s="1"/>
  <c r="E23" i="99"/>
  <c r="U228" i="98"/>
  <c r="V228" i="98" s="1"/>
  <c r="W218" i="99"/>
  <c r="X218" i="99" s="1"/>
  <c r="J23" i="99"/>
  <c r="D273" i="98"/>
  <c r="D210" i="98"/>
  <c r="E218" i="99"/>
  <c r="E248" i="98"/>
  <c r="D68" i="98"/>
  <c r="U141" i="98"/>
  <c r="V141" i="98" s="1"/>
  <c r="E162" i="98"/>
  <c r="W228" i="98"/>
  <c r="X228" i="98" s="1"/>
  <c r="H228" i="98"/>
  <c r="L228" i="98" s="1"/>
  <c r="H159" i="98"/>
  <c r="U159" i="98"/>
  <c r="V159" i="98" s="1"/>
  <c r="E250" i="99"/>
  <c r="D190" i="99"/>
  <c r="G98" i="99"/>
  <c r="D137" i="99"/>
  <c r="J98" i="99"/>
  <c r="E139" i="98"/>
  <c r="E218" i="98"/>
  <c r="E140" i="98"/>
  <c r="D175" i="98"/>
  <c r="C141" i="99"/>
  <c r="B141" i="99" s="1"/>
  <c r="I141" i="99" s="1"/>
  <c r="D96" i="99"/>
  <c r="Q201" i="98"/>
  <c r="R201" i="98" s="1"/>
  <c r="K201" i="98"/>
  <c r="U194" i="98"/>
  <c r="V194" i="98" s="1"/>
  <c r="E49" i="98"/>
  <c r="M273" i="98"/>
  <c r="N273" i="98" s="1"/>
  <c r="E210" i="99"/>
  <c r="D228" i="98"/>
  <c r="S96" i="99"/>
  <c r="T96" i="99" s="1"/>
  <c r="U99" i="98"/>
  <c r="V99" i="98" s="1"/>
  <c r="K271" i="99"/>
  <c r="I201" i="98"/>
  <c r="D45" i="98"/>
  <c r="G96" i="99"/>
  <c r="L96" i="99" s="1"/>
  <c r="C270" i="98"/>
  <c r="B270" i="98" s="1"/>
  <c r="O270" i="98" s="1"/>
  <c r="P270" i="98" s="1"/>
  <c r="M141" i="98"/>
  <c r="N141" i="98" s="1"/>
  <c r="W141" i="98"/>
  <c r="X141" i="98" s="1"/>
  <c r="I141" i="98"/>
  <c r="E96" i="99"/>
  <c r="D18" i="99"/>
  <c r="C18" i="99"/>
  <c r="C260" i="98"/>
  <c r="B260" i="98" s="1"/>
  <c r="G260" i="98" s="1"/>
  <c r="C190" i="99"/>
  <c r="B190" i="99" s="1"/>
  <c r="M190" i="99" s="1"/>
  <c r="N190" i="99" s="1"/>
  <c r="E260" i="98"/>
  <c r="E192" i="98"/>
  <c r="W210" i="99"/>
  <c r="X210" i="99" s="1"/>
  <c r="E137" i="99"/>
  <c r="E200" i="99"/>
  <c r="C114" i="99"/>
  <c r="B114" i="99" s="1"/>
  <c r="U114" i="99" s="1"/>
  <c r="V114" i="99" s="1"/>
  <c r="I85" i="98"/>
  <c r="C45" i="98"/>
  <c r="D143" i="99"/>
  <c r="Q198" i="99"/>
  <c r="R198" i="99" s="1"/>
  <c r="M224" i="98"/>
  <c r="N224" i="98" s="1"/>
  <c r="D263" i="99"/>
  <c r="H239" i="99"/>
  <c r="C20" i="98"/>
  <c r="E61" i="98"/>
  <c r="E201" i="98"/>
  <c r="C249" i="99"/>
  <c r="B249" i="99" s="1"/>
  <c r="S249" i="99" s="1"/>
  <c r="T249" i="99" s="1"/>
  <c r="C242" i="98"/>
  <c r="B242" i="98" s="1"/>
  <c r="K242" i="98" s="1"/>
  <c r="J210" i="99"/>
  <c r="L210" i="99" s="1"/>
  <c r="Y210" i="99" s="1"/>
  <c r="Z210" i="99" s="1"/>
  <c r="D110" i="98"/>
  <c r="E257" i="98"/>
  <c r="C139" i="98"/>
  <c r="B139" i="98" s="1"/>
  <c r="H139" i="98" s="1"/>
  <c r="C175" i="98"/>
  <c r="B175" i="98" s="1"/>
  <c r="K175" i="98" s="1"/>
  <c r="E141" i="99"/>
  <c r="W194" i="98"/>
  <c r="X194" i="98" s="1"/>
  <c r="J201" i="98"/>
  <c r="G194" i="98"/>
  <c r="K194" i="98"/>
  <c r="O194" i="98"/>
  <c r="P194" i="98" s="1"/>
  <c r="H194" i="98"/>
  <c r="C15" i="99"/>
  <c r="G201" i="98"/>
  <c r="D210" i="99"/>
  <c r="E60" i="98"/>
  <c r="E160" i="99"/>
  <c r="S194" i="98"/>
  <c r="T194" i="98" s="1"/>
  <c r="O201" i="98"/>
  <c r="P201" i="98" s="1"/>
  <c r="M201" i="98"/>
  <c r="N201" i="98" s="1"/>
  <c r="S201" i="98"/>
  <c r="T201" i="98" s="1"/>
  <c r="D85" i="98"/>
  <c r="H85" i="98"/>
  <c r="C192" i="98"/>
  <c r="B192" i="98" s="1"/>
  <c r="O192" i="98" s="1"/>
  <c r="P192" i="98" s="1"/>
  <c r="E78" i="98"/>
  <c r="W78" i="98"/>
  <c r="X78" i="98" s="1"/>
  <c r="J194" i="98"/>
  <c r="C15" i="98"/>
  <c r="C209" i="99"/>
  <c r="B209" i="99" s="1"/>
  <c r="O209" i="99" s="1"/>
  <c r="P209" i="99" s="1"/>
  <c r="J216" i="98"/>
  <c r="U236" i="99"/>
  <c r="V236" i="99" s="1"/>
  <c r="U85" i="98"/>
  <c r="V85" i="98" s="1"/>
  <c r="E85" i="98"/>
  <c r="S236" i="99"/>
  <c r="T236" i="99" s="1"/>
  <c r="E123" i="99"/>
  <c r="W236" i="99"/>
  <c r="X236" i="99" s="1"/>
  <c r="S112" i="98"/>
  <c r="T112" i="98" s="1"/>
  <c r="M255" i="99"/>
  <c r="N255" i="99" s="1"/>
  <c r="S98" i="98"/>
  <c r="T98" i="98" s="1"/>
  <c r="I98" i="99"/>
  <c r="Q98" i="98"/>
  <c r="R98" i="98" s="1"/>
  <c r="C185" i="99"/>
  <c r="B185" i="99" s="1"/>
  <c r="I185" i="99" s="1"/>
  <c r="C39" i="98"/>
  <c r="E171" i="98"/>
  <c r="D240" i="99"/>
  <c r="C262" i="99"/>
  <c r="B262" i="99" s="1"/>
  <c r="G262" i="99" s="1"/>
  <c r="E159" i="99"/>
  <c r="D161" i="98"/>
  <c r="D258" i="99"/>
  <c r="D157" i="98"/>
  <c r="D243" i="99"/>
  <c r="I181" i="98"/>
  <c r="M181" i="98"/>
  <c r="N181" i="98" s="1"/>
  <c r="J239" i="99"/>
  <c r="I239" i="99"/>
  <c r="E17" i="99"/>
  <c r="O246" i="98"/>
  <c r="P246" i="98" s="1"/>
  <c r="Q246" i="98"/>
  <c r="R246" i="98" s="1"/>
  <c r="W246" i="98"/>
  <c r="X246" i="98" s="1"/>
  <c r="K208" i="99"/>
  <c r="W29" i="99"/>
  <c r="X29" i="99" s="1"/>
  <c r="G240" i="99"/>
  <c r="O240" i="99"/>
  <c r="P240" i="99" s="1"/>
  <c r="U151" i="98"/>
  <c r="V151" i="98" s="1"/>
  <c r="E178" i="99"/>
  <c r="K157" i="98"/>
  <c r="U250" i="98"/>
  <c r="V250" i="98" s="1"/>
  <c r="S250" i="98"/>
  <c r="T250" i="98" s="1"/>
  <c r="I250" i="98"/>
  <c r="L250" i="98" s="1"/>
  <c r="M29" i="99"/>
  <c r="N29" i="99" s="1"/>
  <c r="K29" i="99"/>
  <c r="C161" i="99"/>
  <c r="B161" i="99" s="1"/>
  <c r="H161" i="99" s="1"/>
  <c r="E43" i="99"/>
  <c r="I240" i="99"/>
  <c r="K240" i="99"/>
  <c r="H240" i="99"/>
  <c r="Q151" i="98"/>
  <c r="R151" i="98" s="1"/>
  <c r="I151" i="98"/>
  <c r="M151" i="98"/>
  <c r="N151" i="98" s="1"/>
  <c r="E124" i="99"/>
  <c r="G29" i="99"/>
  <c r="H29" i="99"/>
  <c r="S178" i="99"/>
  <c r="T178" i="99" s="1"/>
  <c r="G178" i="99"/>
  <c r="O178" i="99"/>
  <c r="P178" i="99" s="1"/>
  <c r="H178" i="99"/>
  <c r="K234" i="98"/>
  <c r="W234" i="98"/>
  <c r="X234" i="98" s="1"/>
  <c r="S234" i="98"/>
  <c r="T234" i="98" s="1"/>
  <c r="I234" i="98"/>
  <c r="J234" i="98"/>
  <c r="H198" i="99"/>
  <c r="S198" i="99"/>
  <c r="T198" i="99" s="1"/>
  <c r="G258" i="99"/>
  <c r="J258" i="99"/>
  <c r="M258" i="99"/>
  <c r="N258" i="99" s="1"/>
  <c r="S258" i="99"/>
  <c r="T258" i="99" s="1"/>
  <c r="O258" i="99"/>
  <c r="P258" i="99" s="1"/>
  <c r="E239" i="99"/>
  <c r="E27" i="98"/>
  <c r="C113" i="98"/>
  <c r="B113" i="98" s="1"/>
  <c r="U113" i="98" s="1"/>
  <c r="V113" i="98" s="1"/>
  <c r="E181" i="98"/>
  <c r="C233" i="99"/>
  <c r="B233" i="99" s="1"/>
  <c r="S233" i="99" s="1"/>
  <c r="T233" i="99" s="1"/>
  <c r="C220" i="98"/>
  <c r="B220" i="98" s="1"/>
  <c r="K220" i="98" s="1"/>
  <c r="D234" i="98"/>
  <c r="E266" i="98"/>
  <c r="C50" i="98"/>
  <c r="B50" i="98" s="1"/>
  <c r="O50" i="98" s="1"/>
  <c r="P50" i="98" s="1"/>
  <c r="C74" i="98"/>
  <c r="B74" i="98" s="1"/>
  <c r="U74" i="98" s="1"/>
  <c r="V74" i="98" s="1"/>
  <c r="Q171" i="98"/>
  <c r="R171" i="98" s="1"/>
  <c r="I171" i="98"/>
  <c r="M171" i="98"/>
  <c r="N171" i="98" s="1"/>
  <c r="K151" i="98"/>
  <c r="D279" i="98"/>
  <c r="E163" i="98"/>
  <c r="K78" i="98"/>
  <c r="C221" i="98"/>
  <c r="B221" i="98" s="1"/>
  <c r="C106" i="98"/>
  <c r="B106" i="98" s="1"/>
  <c r="O106" i="98" s="1"/>
  <c r="P106" i="98" s="1"/>
  <c r="D118" i="98"/>
  <c r="E91" i="98"/>
  <c r="E116" i="98"/>
  <c r="E122" i="98"/>
  <c r="C184" i="98"/>
  <c r="B184" i="98" s="1"/>
  <c r="E57" i="98"/>
  <c r="W157" i="98"/>
  <c r="X157" i="98" s="1"/>
  <c r="S171" i="98"/>
  <c r="T171" i="98" s="1"/>
  <c r="W266" i="98"/>
  <c r="X266" i="98" s="1"/>
  <c r="M266" i="98"/>
  <c r="N266" i="98" s="1"/>
  <c r="W171" i="98"/>
  <c r="X171" i="98" s="1"/>
  <c r="J171" i="98"/>
  <c r="E83" i="99"/>
  <c r="M157" i="98"/>
  <c r="N157" i="98" s="1"/>
  <c r="J266" i="98"/>
  <c r="O157" i="98"/>
  <c r="P157" i="98" s="1"/>
  <c r="C230" i="99"/>
  <c r="B230" i="99" s="1"/>
  <c r="E246" i="98"/>
  <c r="H266" i="98"/>
  <c r="L266" i="98" s="1"/>
  <c r="M246" i="98"/>
  <c r="N246" i="98" s="1"/>
  <c r="D101" i="98"/>
  <c r="O181" i="98"/>
  <c r="P181" i="98" s="1"/>
  <c r="D65" i="99"/>
  <c r="E11" i="98"/>
  <c r="E69" i="98"/>
  <c r="C143" i="98"/>
  <c r="B143" i="98" s="1"/>
  <c r="O143" i="98" s="1"/>
  <c r="P143" i="98" s="1"/>
  <c r="E208" i="99"/>
  <c r="E170" i="98"/>
  <c r="C64" i="98"/>
  <c r="B64" i="98" s="1"/>
  <c r="H64" i="98" s="1"/>
  <c r="G181" i="98"/>
  <c r="L181" i="98" s="1"/>
  <c r="C212" i="99"/>
  <c r="B212" i="99" s="1"/>
  <c r="Q212" i="99" s="1"/>
  <c r="R212" i="99" s="1"/>
  <c r="E151" i="98"/>
  <c r="H271" i="99"/>
  <c r="H157" i="98"/>
  <c r="D274" i="98"/>
  <c r="C257" i="98"/>
  <c r="B257" i="98" s="1"/>
  <c r="Q257" i="98" s="1"/>
  <c r="R257" i="98" s="1"/>
  <c r="E271" i="99"/>
  <c r="U208" i="99"/>
  <c r="V208" i="99" s="1"/>
  <c r="H208" i="99"/>
  <c r="O250" i="98"/>
  <c r="P250" i="98" s="1"/>
  <c r="Q250" i="98"/>
  <c r="R250" i="98" s="1"/>
  <c r="C94" i="98"/>
  <c r="B94" i="98" s="1"/>
  <c r="H94" i="98" s="1"/>
  <c r="C206" i="99"/>
  <c r="B206" i="99" s="1"/>
  <c r="M206" i="99" s="1"/>
  <c r="N206" i="99" s="1"/>
  <c r="O29" i="99"/>
  <c r="P29" i="99" s="1"/>
  <c r="D203" i="98"/>
  <c r="M271" i="99"/>
  <c r="N271" i="99" s="1"/>
  <c r="E224" i="98"/>
  <c r="E77" i="98"/>
  <c r="D151" i="98"/>
  <c r="E34" i="98"/>
  <c r="D178" i="99"/>
  <c r="D209" i="99"/>
  <c r="M208" i="99"/>
  <c r="N208" i="99" s="1"/>
  <c r="C67" i="98"/>
  <c r="B67" i="98" s="1"/>
  <c r="Q67" i="98" s="1"/>
  <c r="R67" i="98" s="1"/>
  <c r="C86" i="98"/>
  <c r="B86" i="98" s="1"/>
  <c r="U86" i="98" s="1"/>
  <c r="V86" i="98" s="1"/>
  <c r="E37" i="99"/>
  <c r="D152" i="99"/>
  <c r="D30" i="98"/>
  <c r="S208" i="99"/>
  <c r="T208" i="99" s="1"/>
  <c r="O208" i="99"/>
  <c r="P208" i="99" s="1"/>
  <c r="O57" i="99"/>
  <c r="P57" i="99" s="1"/>
  <c r="S57" i="99"/>
  <c r="T57" i="99" s="1"/>
  <c r="E166" i="98"/>
  <c r="D185" i="99"/>
  <c r="E217" i="98"/>
  <c r="Q271" i="99"/>
  <c r="R271" i="99" s="1"/>
  <c r="G271" i="99"/>
  <c r="M239" i="99"/>
  <c r="N239" i="99" s="1"/>
  <c r="U239" i="99"/>
  <c r="V239" i="99" s="1"/>
  <c r="O239" i="99"/>
  <c r="P239" i="99" s="1"/>
  <c r="E133" i="99"/>
  <c r="D43" i="99"/>
  <c r="S160" i="99"/>
  <c r="T160" i="99" s="1"/>
  <c r="S77" i="98"/>
  <c r="T77" i="98" s="1"/>
  <c r="M198" i="99"/>
  <c r="N198" i="99" s="1"/>
  <c r="O198" i="99"/>
  <c r="P198" i="99" s="1"/>
  <c r="K198" i="99"/>
  <c r="G198" i="99"/>
  <c r="W198" i="99"/>
  <c r="X198" i="99" s="1"/>
  <c r="D239" i="99"/>
  <c r="D156" i="98"/>
  <c r="C263" i="99"/>
  <c r="B263" i="99" s="1"/>
  <c r="S263" i="99" s="1"/>
  <c r="T263" i="99" s="1"/>
  <c r="E279" i="98"/>
  <c r="W239" i="99"/>
  <c r="X239" i="99" s="1"/>
  <c r="G239" i="99"/>
  <c r="D221" i="98"/>
  <c r="C118" i="98"/>
  <c r="B118" i="98" s="1"/>
  <c r="I118" i="98" s="1"/>
  <c r="E20" i="98"/>
  <c r="E198" i="99"/>
  <c r="D249" i="99"/>
  <c r="W271" i="99"/>
  <c r="X271" i="99" s="1"/>
  <c r="O105" i="99"/>
  <c r="P105" i="99" s="1"/>
  <c r="E177" i="99"/>
  <c r="O271" i="99"/>
  <c r="P271" i="99" s="1"/>
  <c r="C106" i="99"/>
  <c r="B106" i="99" s="1"/>
  <c r="H106" i="99" s="1"/>
  <c r="E30" i="98"/>
  <c r="D271" i="99"/>
  <c r="J271" i="99"/>
  <c r="E206" i="99"/>
  <c r="D15" i="99"/>
  <c r="C255" i="98"/>
  <c r="B255" i="98" s="1"/>
  <c r="K255" i="98" s="1"/>
  <c r="S271" i="99"/>
  <c r="T271" i="99" s="1"/>
  <c r="D67" i="98"/>
  <c r="C177" i="99"/>
  <c r="B177" i="99" s="1"/>
  <c r="U177" i="99" s="1"/>
  <c r="V177" i="99" s="1"/>
  <c r="C152" i="99"/>
  <c r="B152" i="99" s="1"/>
  <c r="I152" i="99" s="1"/>
  <c r="D37" i="99"/>
  <c r="E52" i="99"/>
  <c r="C41" i="99"/>
  <c r="Q113" i="99"/>
  <c r="R113" i="99" s="1"/>
  <c r="E98" i="98"/>
  <c r="M206" i="98"/>
  <c r="N206" i="98" s="1"/>
  <c r="J113" i="99"/>
  <c r="C273" i="99"/>
  <c r="B273" i="99" s="1"/>
  <c r="I273" i="99" s="1"/>
  <c r="I255" i="99"/>
  <c r="C193" i="98"/>
  <c r="B193" i="98" s="1"/>
  <c r="I193" i="98" s="1"/>
  <c r="J105" i="99"/>
  <c r="G98" i="98"/>
  <c r="D105" i="99"/>
  <c r="Q57" i="99"/>
  <c r="R57" i="99" s="1"/>
  <c r="D98" i="99"/>
  <c r="U113" i="99"/>
  <c r="V113" i="99" s="1"/>
  <c r="O206" i="98"/>
  <c r="P206" i="98" s="1"/>
  <c r="S206" i="98"/>
  <c r="T206" i="98" s="1"/>
  <c r="W96" i="98"/>
  <c r="X96" i="98" s="1"/>
  <c r="W113" i="99"/>
  <c r="X113" i="99" s="1"/>
  <c r="D255" i="99"/>
  <c r="J255" i="99"/>
  <c r="S255" i="99"/>
  <c r="T255" i="99" s="1"/>
  <c r="O24" i="99"/>
  <c r="P24" i="99" s="1"/>
  <c r="E73" i="99"/>
  <c r="D231" i="99"/>
  <c r="E198" i="98"/>
  <c r="H98" i="98"/>
  <c r="S105" i="99"/>
  <c r="T105" i="99" s="1"/>
  <c r="I98" i="98"/>
  <c r="D65" i="98"/>
  <c r="C65" i="98"/>
  <c r="B65" i="98" s="1"/>
  <c r="H65" i="98" s="1"/>
  <c r="E81" i="99"/>
  <c r="M113" i="99"/>
  <c r="N113" i="99" s="1"/>
  <c r="K113" i="99"/>
  <c r="C116" i="99"/>
  <c r="B116" i="99" s="1"/>
  <c r="K116" i="99" s="1"/>
  <c r="D273" i="99"/>
  <c r="C122" i="98"/>
  <c r="B122" i="98" s="1"/>
  <c r="U122" i="98" s="1"/>
  <c r="V122" i="98" s="1"/>
  <c r="E196" i="98"/>
  <c r="I105" i="99"/>
  <c r="C65" i="99"/>
  <c r="B65" i="99" s="1"/>
  <c r="I65" i="99" s="1"/>
  <c r="S78" i="98"/>
  <c r="T78" i="98" s="1"/>
  <c r="E105" i="99"/>
  <c r="D113" i="99"/>
  <c r="E116" i="99"/>
  <c r="C81" i="99"/>
  <c r="B81" i="99" s="1"/>
  <c r="O81" i="99" s="1"/>
  <c r="P81" i="99" s="1"/>
  <c r="S113" i="99"/>
  <c r="T113" i="99" s="1"/>
  <c r="U218" i="98"/>
  <c r="V218" i="98" s="1"/>
  <c r="H218" i="98"/>
  <c r="E70" i="98"/>
  <c r="D196" i="98"/>
  <c r="H105" i="99"/>
  <c r="D46" i="98"/>
  <c r="E113" i="99"/>
  <c r="O113" i="99"/>
  <c r="P113" i="99" s="1"/>
  <c r="H113" i="99"/>
  <c r="J198" i="99"/>
  <c r="G113" i="99"/>
  <c r="U78" i="98"/>
  <c r="V78" i="98" s="1"/>
  <c r="D193" i="98"/>
  <c r="C70" i="98"/>
  <c r="B70" i="98" s="1"/>
  <c r="I70" i="98" s="1"/>
  <c r="M105" i="99"/>
  <c r="N105" i="99" s="1"/>
  <c r="G105" i="99"/>
  <c r="D198" i="99"/>
  <c r="K105" i="99"/>
  <c r="C231" i="99"/>
  <c r="B231" i="99" s="1"/>
  <c r="O231" i="99" s="1"/>
  <c r="P231" i="99" s="1"/>
  <c r="C46" i="98"/>
  <c r="B46" i="98" s="1"/>
  <c r="M46" i="98" s="1"/>
  <c r="N46" i="98" s="1"/>
  <c r="U105" i="99"/>
  <c r="V105" i="99" s="1"/>
  <c r="W105" i="99"/>
  <c r="X105" i="99" s="1"/>
  <c r="E255" i="98"/>
  <c r="D106" i="99"/>
  <c r="D98" i="98"/>
  <c r="Q140" i="98"/>
  <c r="R140" i="98" s="1"/>
  <c r="G206" i="98"/>
  <c r="G57" i="99"/>
  <c r="W206" i="98"/>
  <c r="X206" i="98" s="1"/>
  <c r="W273" i="98"/>
  <c r="X273" i="98" s="1"/>
  <c r="U98" i="99"/>
  <c r="V98" i="99" s="1"/>
  <c r="M98" i="99"/>
  <c r="N98" i="99" s="1"/>
  <c r="C160" i="98"/>
  <c r="B160" i="98" s="1"/>
  <c r="S160" i="98" s="1"/>
  <c r="T160" i="98" s="1"/>
  <c r="J206" i="98"/>
  <c r="C78" i="99"/>
  <c r="B78" i="99" s="1"/>
  <c r="M78" i="99" s="1"/>
  <c r="N78" i="99" s="1"/>
  <c r="C54" i="98"/>
  <c r="B54" i="98" s="1"/>
  <c r="K54" i="98" s="1"/>
  <c r="E200" i="98"/>
  <c r="D168" i="99"/>
  <c r="W255" i="99"/>
  <c r="X255" i="99" s="1"/>
  <c r="H255" i="99"/>
  <c r="C105" i="98"/>
  <c r="B105" i="98" s="1"/>
  <c r="I105" i="98" s="1"/>
  <c r="K255" i="99"/>
  <c r="E231" i="98"/>
  <c r="D12" i="99"/>
  <c r="I273" i="98"/>
  <c r="W98" i="98"/>
  <c r="X98" i="98" s="1"/>
  <c r="C200" i="99"/>
  <c r="B200" i="99" s="1"/>
  <c r="S200" i="99" s="1"/>
  <c r="T200" i="99" s="1"/>
  <c r="I57" i="99"/>
  <c r="H57" i="99"/>
  <c r="K98" i="98"/>
  <c r="H206" i="98"/>
  <c r="C56" i="98"/>
  <c r="B56" i="98" s="1"/>
  <c r="O56" i="98" s="1"/>
  <c r="P56" i="98" s="1"/>
  <c r="U211" i="99"/>
  <c r="V211" i="99" s="1"/>
  <c r="M57" i="99"/>
  <c r="N57" i="99" s="1"/>
  <c r="S273" i="98"/>
  <c r="T273" i="98" s="1"/>
  <c r="J273" i="98"/>
  <c r="Q98" i="99"/>
  <c r="R98" i="99" s="1"/>
  <c r="I206" i="98"/>
  <c r="D57" i="99"/>
  <c r="Q273" i="98"/>
  <c r="R273" i="98" s="1"/>
  <c r="E255" i="99"/>
  <c r="G255" i="99"/>
  <c r="U255" i="99"/>
  <c r="V255" i="99" s="1"/>
  <c r="D168" i="98"/>
  <c r="C73" i="99"/>
  <c r="B73" i="99" s="1"/>
  <c r="I73" i="99" s="1"/>
  <c r="E273" i="98"/>
  <c r="C198" i="98"/>
  <c r="B198" i="98" s="1"/>
  <c r="G198" i="98" s="1"/>
  <c r="U206" i="98"/>
  <c r="V206" i="98" s="1"/>
  <c r="O98" i="98"/>
  <c r="P98" i="98" s="1"/>
  <c r="J98" i="98"/>
  <c r="U273" i="98"/>
  <c r="V273" i="98" s="1"/>
  <c r="C166" i="98"/>
  <c r="B166" i="98" s="1"/>
  <c r="I166" i="98" s="1"/>
  <c r="W57" i="99"/>
  <c r="X57" i="99" s="1"/>
  <c r="E114" i="99"/>
  <c r="W98" i="99"/>
  <c r="X98" i="99" s="1"/>
  <c r="H84" i="98"/>
  <c r="M114" i="99"/>
  <c r="N114" i="99" s="1"/>
  <c r="O267" i="98"/>
  <c r="P267" i="98" s="1"/>
  <c r="K207" i="99"/>
  <c r="I270" i="98"/>
  <c r="I114" i="99"/>
  <c r="W69" i="99"/>
  <c r="X69" i="99" s="1"/>
  <c r="S114" i="99"/>
  <c r="T114" i="99" s="1"/>
  <c r="O156" i="98"/>
  <c r="P156" i="98" s="1"/>
  <c r="M78" i="98"/>
  <c r="N78" i="98" s="1"/>
  <c r="J77" i="98"/>
  <c r="Q78" i="98"/>
  <c r="R78" i="98" s="1"/>
  <c r="J160" i="99"/>
  <c r="G127" i="98"/>
  <c r="J78" i="98"/>
  <c r="Q77" i="98"/>
  <c r="R77" i="98" s="1"/>
  <c r="G78" i="98"/>
  <c r="O78" i="98"/>
  <c r="P78" i="98" s="1"/>
  <c r="I267" i="98"/>
  <c r="G212" i="98"/>
  <c r="S190" i="99"/>
  <c r="T190" i="99" s="1"/>
  <c r="G248" i="98"/>
  <c r="H114" i="99"/>
  <c r="J69" i="99"/>
  <c r="Q66" i="98"/>
  <c r="R66" i="98" s="1"/>
  <c r="E12" i="98"/>
  <c r="S69" i="99"/>
  <c r="T69" i="99" s="1"/>
  <c r="G114" i="99"/>
  <c r="S143" i="99"/>
  <c r="T143" i="99" s="1"/>
  <c r="K267" i="98"/>
  <c r="E191" i="98"/>
  <c r="J114" i="99"/>
  <c r="H225" i="99"/>
  <c r="O92" i="99"/>
  <c r="P92" i="99" s="1"/>
  <c r="M77" i="98"/>
  <c r="N77" i="98" s="1"/>
  <c r="H77" i="98"/>
  <c r="M192" i="98"/>
  <c r="N192" i="98" s="1"/>
  <c r="G24" i="99"/>
  <c r="H24" i="99"/>
  <c r="I24" i="99"/>
  <c r="D229" i="99"/>
  <c r="K77" i="98"/>
  <c r="I77" i="98"/>
  <c r="U77" i="98"/>
  <c r="V77" i="98" s="1"/>
  <c r="O212" i="99"/>
  <c r="P212" i="99" s="1"/>
  <c r="C100" i="98"/>
  <c r="B100" i="98" s="1"/>
  <c r="W24" i="99"/>
  <c r="X24" i="99" s="1"/>
  <c r="D41" i="99"/>
  <c r="K127" i="98"/>
  <c r="M270" i="98"/>
  <c r="N270" i="98" s="1"/>
  <c r="H92" i="99"/>
  <c r="S66" i="98"/>
  <c r="T66" i="98" s="1"/>
  <c r="H160" i="99"/>
  <c r="O96" i="98"/>
  <c r="P96" i="98" s="1"/>
  <c r="G165" i="99"/>
  <c r="C158" i="98"/>
  <c r="B158" i="98" s="1"/>
  <c r="O160" i="99"/>
  <c r="P160" i="99" s="1"/>
  <c r="B12" i="98"/>
  <c r="M12" i="98" s="1"/>
  <c r="N12" i="98" s="1"/>
  <c r="I190" i="99"/>
  <c r="M156" i="98"/>
  <c r="N156" i="98" s="1"/>
  <c r="K218" i="98"/>
  <c r="S224" i="98"/>
  <c r="T224" i="98" s="1"/>
  <c r="G160" i="99"/>
  <c r="I71" i="99"/>
  <c r="K143" i="99"/>
  <c r="J96" i="98"/>
  <c r="O255" i="98"/>
  <c r="P255" i="98" s="1"/>
  <c r="G190" i="99"/>
  <c r="I86" i="98"/>
  <c r="S207" i="99"/>
  <c r="T207" i="99" s="1"/>
  <c r="M212" i="98"/>
  <c r="N212" i="98" s="1"/>
  <c r="H66" i="98"/>
  <c r="J190" i="99"/>
  <c r="O224" i="98"/>
  <c r="P224" i="98" s="1"/>
  <c r="W212" i="99"/>
  <c r="X212" i="99" s="1"/>
  <c r="W206" i="99"/>
  <c r="X206" i="99" s="1"/>
  <c r="G96" i="98"/>
  <c r="O165" i="99"/>
  <c r="P165" i="99" s="1"/>
  <c r="Q191" i="98"/>
  <c r="R191" i="98" s="1"/>
  <c r="Q224" i="98"/>
  <c r="R224" i="98" s="1"/>
  <c r="I206" i="99"/>
  <c r="G66" i="98"/>
  <c r="Q190" i="99"/>
  <c r="R190" i="99" s="1"/>
  <c r="J66" i="98"/>
  <c r="U66" i="98"/>
  <c r="V66" i="98" s="1"/>
  <c r="G224" i="98"/>
  <c r="U191" i="98"/>
  <c r="V191" i="98" s="1"/>
  <c r="W190" i="99"/>
  <c r="X190" i="99" s="1"/>
  <c r="K187" i="98"/>
  <c r="J207" i="99"/>
  <c r="Q212" i="98"/>
  <c r="R212" i="98" s="1"/>
  <c r="G111" i="98"/>
  <c r="O66" i="98"/>
  <c r="P66" i="98" s="1"/>
  <c r="H190" i="99"/>
  <c r="I224" i="98"/>
  <c r="O114" i="99"/>
  <c r="P114" i="99" s="1"/>
  <c r="I84" i="99"/>
  <c r="M160" i="99"/>
  <c r="N160" i="99" s="1"/>
  <c r="K206" i="99"/>
  <c r="S136" i="98"/>
  <c r="T136" i="98" s="1"/>
  <c r="S192" i="98"/>
  <c r="T192" i="98" s="1"/>
  <c r="H224" i="98"/>
  <c r="Q114" i="99"/>
  <c r="R114" i="99" s="1"/>
  <c r="W114" i="99"/>
  <c r="X114" i="99" s="1"/>
  <c r="O143" i="99"/>
  <c r="P143" i="99" s="1"/>
  <c r="H96" i="98"/>
  <c r="U96" i="98"/>
  <c r="V96" i="98" s="1"/>
  <c r="W165" i="99"/>
  <c r="X165" i="99" s="1"/>
  <c r="D244" i="99"/>
  <c r="C112" i="99"/>
  <c r="B112" i="99" s="1"/>
  <c r="H112" i="99" s="1"/>
  <c r="U160" i="99"/>
  <c r="V160" i="99" s="1"/>
  <c r="I207" i="99"/>
  <c r="W66" i="98"/>
  <c r="X66" i="98" s="1"/>
  <c r="W224" i="98"/>
  <c r="X224" i="98" s="1"/>
  <c r="H69" i="99"/>
  <c r="K111" i="98"/>
  <c r="H192" i="98"/>
  <c r="K224" i="98"/>
  <c r="I143" i="99"/>
  <c r="Q96" i="98"/>
  <c r="R96" i="98" s="1"/>
  <c r="M96" i="98"/>
  <c r="N96" i="98" s="1"/>
  <c r="Q165" i="99"/>
  <c r="R165" i="99" s="1"/>
  <c r="K191" i="98"/>
  <c r="U190" i="99"/>
  <c r="V190" i="99" s="1"/>
  <c r="U207" i="99"/>
  <c r="V207" i="99" s="1"/>
  <c r="S212" i="98"/>
  <c r="T212" i="98" s="1"/>
  <c r="K66" i="98"/>
  <c r="O190" i="99"/>
  <c r="P190" i="99" s="1"/>
  <c r="U224" i="98"/>
  <c r="V224" i="98" s="1"/>
  <c r="K114" i="99"/>
  <c r="H84" i="99"/>
  <c r="J206" i="99"/>
  <c r="E67" i="99"/>
  <c r="O136" i="98"/>
  <c r="P136" i="98" s="1"/>
  <c r="I192" i="98"/>
  <c r="M175" i="98"/>
  <c r="N175" i="98" s="1"/>
  <c r="M143" i="99"/>
  <c r="N143" i="99" s="1"/>
  <c r="I96" i="98"/>
  <c r="S96" i="98"/>
  <c r="T96" i="98" s="1"/>
  <c r="G207" i="99"/>
  <c r="O69" i="99"/>
  <c r="P69" i="99" s="1"/>
  <c r="K190" i="99"/>
  <c r="M66" i="98"/>
  <c r="N66" i="98" s="1"/>
  <c r="E127" i="98"/>
  <c r="C52" i="99"/>
  <c r="B52" i="99" s="1"/>
  <c r="I52" i="99" s="1"/>
  <c r="W270" i="98"/>
  <c r="X270" i="98" s="1"/>
  <c r="H156" i="98"/>
  <c r="Q83" i="99"/>
  <c r="R83" i="99" s="1"/>
  <c r="I245" i="99"/>
  <c r="S206" i="99"/>
  <c r="T206" i="99" s="1"/>
  <c r="C104" i="99"/>
  <c r="B104" i="99" s="1"/>
  <c r="W104" i="99" s="1"/>
  <c r="X104" i="99" s="1"/>
  <c r="H71" i="99"/>
  <c r="G108" i="98"/>
  <c r="C67" i="99"/>
  <c r="B67" i="99" s="1"/>
  <c r="Q67" i="99" s="1"/>
  <c r="R67" i="99" s="1"/>
  <c r="Q143" i="99"/>
  <c r="R143" i="99" s="1"/>
  <c r="U143" i="99"/>
  <c r="V143" i="99" s="1"/>
  <c r="H143" i="99"/>
  <c r="D24" i="99"/>
  <c r="S84" i="99"/>
  <c r="T84" i="99" s="1"/>
  <c r="I191" i="98"/>
  <c r="Q206" i="99"/>
  <c r="R206" i="99" s="1"/>
  <c r="G206" i="99"/>
  <c r="M24" i="99"/>
  <c r="N24" i="99" s="1"/>
  <c r="Q24" i="99"/>
  <c r="R24" i="99" s="1"/>
  <c r="C86" i="99"/>
  <c r="B86" i="99" s="1"/>
  <c r="M86" i="99" s="1"/>
  <c r="N86" i="99" s="1"/>
  <c r="M191" i="98"/>
  <c r="N191" i="98" s="1"/>
  <c r="S24" i="99"/>
  <c r="T24" i="99" s="1"/>
  <c r="D191" i="98"/>
  <c r="C229" i="99"/>
  <c r="B229" i="99" s="1"/>
  <c r="G229" i="99" s="1"/>
  <c r="G270" i="98"/>
  <c r="G152" i="99"/>
  <c r="M127" i="98"/>
  <c r="N127" i="98" s="1"/>
  <c r="K260" i="98"/>
  <c r="S211" i="99"/>
  <c r="T211" i="99" s="1"/>
  <c r="K245" i="99"/>
  <c r="H152" i="99"/>
  <c r="G245" i="99"/>
  <c r="D127" i="98"/>
  <c r="W270" i="99"/>
  <c r="X270" i="99" s="1"/>
  <c r="H270" i="98"/>
  <c r="S71" i="99"/>
  <c r="T71" i="99" s="1"/>
  <c r="J86" i="98"/>
  <c r="O206" i="99"/>
  <c r="P206" i="99" s="1"/>
  <c r="E104" i="99"/>
  <c r="J143" i="99"/>
  <c r="W143" i="99"/>
  <c r="X143" i="99" s="1"/>
  <c r="E24" i="99"/>
  <c r="S191" i="98"/>
  <c r="T191" i="98" s="1"/>
  <c r="G191" i="98"/>
  <c r="Q209" i="99"/>
  <c r="R209" i="99" s="1"/>
  <c r="U206" i="99"/>
  <c r="V206" i="99" s="1"/>
  <c r="O84" i="99"/>
  <c r="P84" i="99" s="1"/>
  <c r="S270" i="98"/>
  <c r="T270" i="98" s="1"/>
  <c r="O152" i="99"/>
  <c r="P152" i="99" s="1"/>
  <c r="C63" i="99"/>
  <c r="B63" i="99" s="1"/>
  <c r="E63" i="99"/>
  <c r="D63" i="99"/>
  <c r="E183" i="98"/>
  <c r="D183" i="98"/>
  <c r="E202" i="99"/>
  <c r="C202" i="99"/>
  <c r="B202" i="99" s="1"/>
  <c r="M202" i="99" s="1"/>
  <c r="N202" i="99" s="1"/>
  <c r="E120" i="98"/>
  <c r="C120" i="98"/>
  <c r="B120" i="98" s="1"/>
  <c r="D120" i="98"/>
  <c r="C48" i="98"/>
  <c r="B48" i="98" s="1"/>
  <c r="E48" i="98"/>
  <c r="S92" i="98"/>
  <c r="T92" i="98" s="1"/>
  <c r="W92" i="98"/>
  <c r="X92" i="98" s="1"/>
  <c r="K92" i="98"/>
  <c r="J92" i="98"/>
  <c r="U92" i="98"/>
  <c r="V92" i="98" s="1"/>
  <c r="H92" i="98"/>
  <c r="M92" i="98"/>
  <c r="N92" i="98" s="1"/>
  <c r="O92" i="98"/>
  <c r="P92" i="98" s="1"/>
  <c r="G137" i="98"/>
  <c r="K137" i="98"/>
  <c r="I137" i="98"/>
  <c r="O137" i="98"/>
  <c r="P137" i="98" s="1"/>
  <c r="U137" i="98"/>
  <c r="V137" i="98" s="1"/>
  <c r="M137" i="98"/>
  <c r="N137" i="98" s="1"/>
  <c r="J137" i="98"/>
  <c r="W137" i="98"/>
  <c r="X137" i="98" s="1"/>
  <c r="G92" i="98"/>
  <c r="D202" i="99"/>
  <c r="U121" i="99"/>
  <c r="V121" i="99" s="1"/>
  <c r="K121" i="99"/>
  <c r="J203" i="98"/>
  <c r="M203" i="98"/>
  <c r="N203" i="98" s="1"/>
  <c r="Q203" i="98"/>
  <c r="R203" i="98" s="1"/>
  <c r="G149" i="98"/>
  <c r="J149" i="98"/>
  <c r="Q149" i="98"/>
  <c r="R149" i="98" s="1"/>
  <c r="M149" i="98"/>
  <c r="N149" i="98" s="1"/>
  <c r="S173" i="98"/>
  <c r="T173" i="98" s="1"/>
  <c r="Q173" i="98"/>
  <c r="R173" i="98" s="1"/>
  <c r="H173" i="98"/>
  <c r="G173" i="98"/>
  <c r="K173" i="98"/>
  <c r="M173" i="98"/>
  <c r="N173" i="98" s="1"/>
  <c r="J173" i="98"/>
  <c r="O173" i="98"/>
  <c r="P173" i="98" s="1"/>
  <c r="I173" i="98"/>
  <c r="H221" i="99"/>
  <c r="O221" i="99"/>
  <c r="P221" i="99" s="1"/>
  <c r="M221" i="99"/>
  <c r="N221" i="99" s="1"/>
  <c r="K221" i="99"/>
  <c r="S221" i="99"/>
  <c r="T221" i="99" s="1"/>
  <c r="J221" i="99"/>
  <c r="U135" i="98"/>
  <c r="V135" i="98" s="1"/>
  <c r="G221" i="99"/>
  <c r="Q92" i="98"/>
  <c r="R92" i="98" s="1"/>
  <c r="U221" i="99"/>
  <c r="V221" i="99" s="1"/>
  <c r="Q137" i="98"/>
  <c r="R137" i="98" s="1"/>
  <c r="Q154" i="98"/>
  <c r="R154" i="98" s="1"/>
  <c r="J154" i="98"/>
  <c r="H230" i="99"/>
  <c r="W230" i="99"/>
  <c r="X230" i="99" s="1"/>
  <c r="S230" i="99"/>
  <c r="T230" i="99" s="1"/>
  <c r="W108" i="98"/>
  <c r="X108" i="98" s="1"/>
  <c r="U108" i="98"/>
  <c r="V108" i="98" s="1"/>
  <c r="O126" i="98"/>
  <c r="P126" i="98" s="1"/>
  <c r="H126" i="98"/>
  <c r="G126" i="98"/>
  <c r="I126" i="98"/>
  <c r="J126" i="98"/>
  <c r="K126" i="98"/>
  <c r="D48" i="98"/>
  <c r="Q92" i="99"/>
  <c r="R92" i="99" s="1"/>
  <c r="K92" i="99"/>
  <c r="J92" i="99"/>
  <c r="S92" i="99"/>
  <c r="T92" i="99" s="1"/>
  <c r="I92" i="99"/>
  <c r="W92" i="99"/>
  <c r="X92" i="99" s="1"/>
  <c r="M92" i="99"/>
  <c r="N92" i="99" s="1"/>
  <c r="G92" i="99"/>
  <c r="S137" i="98"/>
  <c r="T137" i="98" s="1"/>
  <c r="I62" i="98"/>
  <c r="K62" i="98"/>
  <c r="C192" i="99"/>
  <c r="B192" i="99" s="1"/>
  <c r="D192" i="99"/>
  <c r="D33" i="99"/>
  <c r="E33" i="99"/>
  <c r="E38" i="98"/>
  <c r="D38" i="98"/>
  <c r="E131" i="98"/>
  <c r="D131" i="98"/>
  <c r="C131" i="98"/>
  <c r="B131" i="98" s="1"/>
  <c r="U131" i="98" s="1"/>
  <c r="V131" i="98" s="1"/>
  <c r="E35" i="98"/>
  <c r="D35" i="98"/>
  <c r="C35" i="98"/>
  <c r="H149" i="98"/>
  <c r="W203" i="98"/>
  <c r="X203" i="98" s="1"/>
  <c r="I92" i="98"/>
  <c r="U173" i="98"/>
  <c r="V173" i="98" s="1"/>
  <c r="M121" i="99"/>
  <c r="N121" i="99" s="1"/>
  <c r="H137" i="98"/>
  <c r="W221" i="99"/>
  <c r="X221" i="99" s="1"/>
  <c r="E100" i="98"/>
  <c r="D244" i="98"/>
  <c r="E244" i="98"/>
  <c r="K139" i="98"/>
  <c r="U139" i="98"/>
  <c r="V139" i="98" s="1"/>
  <c r="W139" i="98"/>
  <c r="X139" i="98" s="1"/>
  <c r="I139" i="98"/>
  <c r="S139" i="98"/>
  <c r="T139" i="98" s="1"/>
  <c r="L236" i="99"/>
  <c r="J267" i="98"/>
  <c r="J212" i="98"/>
  <c r="W212" i="98"/>
  <c r="X212" i="98" s="1"/>
  <c r="K270" i="98"/>
  <c r="U141" i="99"/>
  <c r="V141" i="99" s="1"/>
  <c r="S252" i="98"/>
  <c r="T252" i="98" s="1"/>
  <c r="U267" i="98"/>
  <c r="V267" i="98" s="1"/>
  <c r="S141" i="99"/>
  <c r="T141" i="99" s="1"/>
  <c r="Q270" i="98"/>
  <c r="R270" i="98" s="1"/>
  <c r="K86" i="98"/>
  <c r="Q86" i="98"/>
  <c r="R86" i="98" s="1"/>
  <c r="G86" i="98"/>
  <c r="S86" i="98"/>
  <c r="T86" i="98" s="1"/>
  <c r="O86" i="98"/>
  <c r="P86" i="98" s="1"/>
  <c r="W86" i="98"/>
  <c r="X86" i="98" s="1"/>
  <c r="Q267" i="98"/>
  <c r="R267" i="98" s="1"/>
  <c r="I212" i="98"/>
  <c r="U270" i="98"/>
  <c r="V270" i="98" s="1"/>
  <c r="E158" i="98"/>
  <c r="D202" i="98"/>
  <c r="J270" i="98"/>
  <c r="G145" i="99"/>
  <c r="I145" i="99"/>
  <c r="H58" i="98"/>
  <c r="G58" i="98"/>
  <c r="G246" i="99"/>
  <c r="Q79" i="99"/>
  <c r="R79" i="99" s="1"/>
  <c r="O79" i="99"/>
  <c r="P79" i="99" s="1"/>
  <c r="G61" i="99"/>
  <c r="J61" i="99"/>
  <c r="U153" i="99"/>
  <c r="V153" i="99" s="1"/>
  <c r="S153" i="99"/>
  <c r="T153" i="99" s="1"/>
  <c r="J153" i="99"/>
  <c r="M101" i="98"/>
  <c r="N101" i="98" s="1"/>
  <c r="I101" i="98"/>
  <c r="Q101" i="98"/>
  <c r="R101" i="98" s="1"/>
  <c r="I64" i="98"/>
  <c r="G64" i="98"/>
  <c r="S64" i="98"/>
  <c r="T64" i="98" s="1"/>
  <c r="J84" i="98"/>
  <c r="M84" i="98"/>
  <c r="N84" i="98" s="1"/>
  <c r="O84" i="98"/>
  <c r="P84" i="98" s="1"/>
  <c r="O242" i="98"/>
  <c r="P242" i="98" s="1"/>
  <c r="M242" i="98"/>
  <c r="N242" i="98" s="1"/>
  <c r="M162" i="99"/>
  <c r="N162" i="99" s="1"/>
  <c r="I162" i="99"/>
  <c r="M170" i="98"/>
  <c r="N170" i="98" s="1"/>
  <c r="W170" i="98"/>
  <c r="X170" i="98" s="1"/>
  <c r="D175" i="99"/>
  <c r="E175" i="99"/>
  <c r="D167" i="99"/>
  <c r="C167" i="99"/>
  <c r="B167" i="99" s="1"/>
  <c r="G167" i="99" s="1"/>
  <c r="D99" i="99"/>
  <c r="E99" i="99"/>
  <c r="E33" i="98"/>
  <c r="D33" i="98"/>
  <c r="C229" i="98"/>
  <c r="B229" i="98" s="1"/>
  <c r="D229" i="98"/>
  <c r="D20" i="99"/>
  <c r="E20" i="99"/>
  <c r="D131" i="99"/>
  <c r="E131" i="99"/>
  <c r="C131" i="99"/>
  <c r="B131" i="99" s="1"/>
  <c r="W131" i="99" s="1"/>
  <c r="X131" i="99" s="1"/>
  <c r="C191" i="99"/>
  <c r="B191" i="99" s="1"/>
  <c r="G191" i="99" s="1"/>
  <c r="E191" i="99"/>
  <c r="C142" i="98"/>
  <c r="B142" i="98" s="1"/>
  <c r="E142" i="98"/>
  <c r="D127" i="99"/>
  <c r="C127" i="99"/>
  <c r="B127" i="99" s="1"/>
  <c r="E127" i="99"/>
  <c r="W245" i="99"/>
  <c r="X245" i="99" s="1"/>
  <c r="S245" i="99"/>
  <c r="T245" i="99" s="1"/>
  <c r="J245" i="99"/>
  <c r="O245" i="99"/>
  <c r="P245" i="99" s="1"/>
  <c r="Q245" i="99"/>
  <c r="R245" i="99" s="1"/>
  <c r="C20" i="99"/>
  <c r="D191" i="99"/>
  <c r="D180" i="99"/>
  <c r="M64" i="98"/>
  <c r="N64" i="98" s="1"/>
  <c r="H212" i="99"/>
  <c r="C175" i="99"/>
  <c r="B175" i="99" s="1"/>
  <c r="S175" i="99" s="1"/>
  <c r="T175" i="99" s="1"/>
  <c r="K153" i="99"/>
  <c r="O101" i="98"/>
  <c r="P101" i="98" s="1"/>
  <c r="C202" i="98"/>
  <c r="B202" i="98" s="1"/>
  <c r="O202" i="98" s="1"/>
  <c r="P202" i="98" s="1"/>
  <c r="U66" i="99"/>
  <c r="V66" i="99" s="1"/>
  <c r="J66" i="99"/>
  <c r="U242" i="98"/>
  <c r="V242" i="98" s="1"/>
  <c r="E112" i="99"/>
  <c r="S170" i="98"/>
  <c r="T170" i="98" s="1"/>
  <c r="Q162" i="99"/>
  <c r="R162" i="99" s="1"/>
  <c r="S218" i="98"/>
  <c r="T218" i="98" s="1"/>
  <c r="J218" i="98"/>
  <c r="U175" i="98"/>
  <c r="V175" i="98" s="1"/>
  <c r="U245" i="99"/>
  <c r="V245" i="99" s="1"/>
  <c r="U214" i="99"/>
  <c r="V214" i="99" s="1"/>
  <c r="O214" i="99"/>
  <c r="P214" i="99" s="1"/>
  <c r="O149" i="99"/>
  <c r="P149" i="99" s="1"/>
  <c r="M149" i="99"/>
  <c r="N149" i="99" s="1"/>
  <c r="E167" i="99"/>
  <c r="I79" i="99"/>
  <c r="Q105" i="98"/>
  <c r="R105" i="98" s="1"/>
  <c r="H101" i="98"/>
  <c r="I153" i="98"/>
  <c r="U64" i="98"/>
  <c r="V64" i="98" s="1"/>
  <c r="S101" i="98"/>
  <c r="T101" i="98" s="1"/>
  <c r="I153" i="99"/>
  <c r="Q242" i="98"/>
  <c r="R242" i="98" s="1"/>
  <c r="C33" i="98"/>
  <c r="H245" i="99"/>
  <c r="S61" i="99"/>
  <c r="T61" i="99" s="1"/>
  <c r="U162" i="99"/>
  <c r="V162" i="99" s="1"/>
  <c r="E54" i="99"/>
  <c r="C54" i="99"/>
  <c r="B54" i="99" s="1"/>
  <c r="Q54" i="99" s="1"/>
  <c r="R54" i="99" s="1"/>
  <c r="C276" i="99"/>
  <c r="B276" i="99" s="1"/>
  <c r="J276" i="99" s="1"/>
  <c r="E276" i="99"/>
  <c r="E256" i="99"/>
  <c r="C256" i="99"/>
  <c r="B256" i="99" s="1"/>
  <c r="S256" i="99" s="1"/>
  <c r="T256" i="99" s="1"/>
  <c r="C232" i="98"/>
  <c r="B232" i="98" s="1"/>
  <c r="E232" i="98"/>
  <c r="E220" i="99"/>
  <c r="C220" i="99"/>
  <c r="B220" i="99" s="1"/>
  <c r="D195" i="98"/>
  <c r="C195" i="98"/>
  <c r="B195" i="98" s="1"/>
  <c r="H195" i="98" s="1"/>
  <c r="J121" i="99"/>
  <c r="O121" i="99"/>
  <c r="P121" i="99" s="1"/>
  <c r="Q121" i="99"/>
  <c r="R121" i="99" s="1"/>
  <c r="E171" i="99"/>
  <c r="C171" i="99"/>
  <c r="B171" i="99" s="1"/>
  <c r="M171" i="99" s="1"/>
  <c r="N171" i="99" s="1"/>
  <c r="C108" i="99"/>
  <c r="B108" i="99" s="1"/>
  <c r="I108" i="99" s="1"/>
  <c r="D108" i="99"/>
  <c r="C43" i="98"/>
  <c r="E43" i="98"/>
  <c r="E257" i="99"/>
  <c r="C257" i="99"/>
  <c r="B257" i="99" s="1"/>
  <c r="S257" i="99" s="1"/>
  <c r="T257" i="99" s="1"/>
  <c r="C103" i="98"/>
  <c r="B103" i="98" s="1"/>
  <c r="D103" i="98"/>
  <c r="D59" i="99"/>
  <c r="C59" i="99"/>
  <c r="B59" i="99" s="1"/>
  <c r="E59" i="99"/>
  <c r="C183" i="99"/>
  <c r="B183" i="99" s="1"/>
  <c r="E183" i="99"/>
  <c r="C120" i="99"/>
  <c r="B120" i="99" s="1"/>
  <c r="E120" i="99"/>
  <c r="D100" i="99"/>
  <c r="C100" i="99"/>
  <c r="B100" i="99" s="1"/>
  <c r="E100" i="99"/>
  <c r="C41" i="98"/>
  <c r="D41" i="98"/>
  <c r="E41" i="98"/>
  <c r="D35" i="99"/>
  <c r="C35" i="99"/>
  <c r="E24" i="98"/>
  <c r="D24" i="98"/>
  <c r="C24" i="98"/>
  <c r="M165" i="99"/>
  <c r="N165" i="99" s="1"/>
  <c r="S165" i="99"/>
  <c r="T165" i="99" s="1"/>
  <c r="K165" i="99"/>
  <c r="U165" i="99"/>
  <c r="V165" i="99" s="1"/>
  <c r="I165" i="99"/>
  <c r="J165" i="99"/>
  <c r="U69" i="99"/>
  <c r="V69" i="99" s="1"/>
  <c r="K69" i="99"/>
  <c r="G69" i="99"/>
  <c r="Q69" i="99"/>
  <c r="R69" i="99" s="1"/>
  <c r="M69" i="99"/>
  <c r="N69" i="99" s="1"/>
  <c r="O191" i="98"/>
  <c r="P191" i="98" s="1"/>
  <c r="H191" i="98"/>
  <c r="W191" i="98"/>
  <c r="X191" i="98" s="1"/>
  <c r="E221" i="99"/>
  <c r="D221" i="99"/>
  <c r="J127" i="98"/>
  <c r="O127" i="98"/>
  <c r="P127" i="98" s="1"/>
  <c r="S127" i="98"/>
  <c r="T127" i="98" s="1"/>
  <c r="Q127" i="98"/>
  <c r="R127" i="98" s="1"/>
  <c r="U127" i="98"/>
  <c r="V127" i="98" s="1"/>
  <c r="W127" i="98"/>
  <c r="X127" i="98" s="1"/>
  <c r="H127" i="98"/>
  <c r="D48" i="99"/>
  <c r="E48" i="99"/>
  <c r="K24" i="99"/>
  <c r="U24" i="99"/>
  <c r="V24" i="99" s="1"/>
  <c r="D16" i="98"/>
  <c r="E16" i="98"/>
  <c r="C16" i="98"/>
  <c r="W122" i="99"/>
  <c r="X122" i="99" s="1"/>
  <c r="K122" i="99"/>
  <c r="M122" i="99"/>
  <c r="N122" i="99" s="1"/>
  <c r="I122" i="99"/>
  <c r="O122" i="99"/>
  <c r="P122" i="99" s="1"/>
  <c r="J122" i="99"/>
  <c r="H114" i="98"/>
  <c r="J114" i="98"/>
  <c r="U168" i="99"/>
  <c r="V168" i="99" s="1"/>
  <c r="W168" i="99"/>
  <c r="X168" i="99" s="1"/>
  <c r="K168" i="99"/>
  <c r="K177" i="98"/>
  <c r="S177" i="98"/>
  <c r="T177" i="98" s="1"/>
  <c r="M177" i="98"/>
  <c r="N177" i="98" s="1"/>
  <c r="Q177" i="98"/>
  <c r="R177" i="98" s="1"/>
  <c r="G193" i="99"/>
  <c r="I193" i="99"/>
  <c r="J274" i="98"/>
  <c r="U274" i="98"/>
  <c r="V274" i="98" s="1"/>
  <c r="W274" i="98"/>
  <c r="X274" i="98" s="1"/>
  <c r="G274" i="98"/>
  <c r="E244" i="99"/>
  <c r="I197" i="98"/>
  <c r="U197" i="98"/>
  <c r="V197" i="98" s="1"/>
  <c r="J197" i="98"/>
  <c r="Q197" i="98"/>
  <c r="R197" i="98" s="1"/>
  <c r="K222" i="98"/>
  <c r="W222" i="98"/>
  <c r="X222" i="98" s="1"/>
  <c r="M116" i="98"/>
  <c r="N116" i="98" s="1"/>
  <c r="Q116" i="98"/>
  <c r="R116" i="98" s="1"/>
  <c r="G79" i="99"/>
  <c r="J79" i="99"/>
  <c r="U79" i="99"/>
  <c r="V79" i="99" s="1"/>
  <c r="S199" i="98"/>
  <c r="T199" i="98" s="1"/>
  <c r="O199" i="98"/>
  <c r="P199" i="98" s="1"/>
  <c r="H129" i="98"/>
  <c r="I238" i="98"/>
  <c r="H238" i="98"/>
  <c r="O238" i="98"/>
  <c r="P238" i="98" s="1"/>
  <c r="U183" i="98"/>
  <c r="V183" i="98" s="1"/>
  <c r="H183" i="98"/>
  <c r="W250" i="99"/>
  <c r="X250" i="99" s="1"/>
  <c r="U62" i="98"/>
  <c r="V62" i="98" s="1"/>
  <c r="M62" i="98"/>
  <c r="N62" i="98" s="1"/>
  <c r="J62" i="98"/>
  <c r="O230" i="98"/>
  <c r="P230" i="98" s="1"/>
  <c r="K230" i="98"/>
  <c r="J230" i="98"/>
  <c r="S230" i="98"/>
  <c r="T230" i="98" s="1"/>
  <c r="H102" i="98"/>
  <c r="I102" i="98"/>
  <c r="O102" i="98"/>
  <c r="P102" i="98" s="1"/>
  <c r="J170" i="98"/>
  <c r="Q170" i="98"/>
  <c r="R170" i="98" s="1"/>
  <c r="U170" i="98"/>
  <c r="V170" i="98" s="1"/>
  <c r="G170" i="98"/>
  <c r="K170" i="98"/>
  <c r="H170" i="98"/>
  <c r="O170" i="98"/>
  <c r="P170" i="98" s="1"/>
  <c r="Q48" i="99"/>
  <c r="R48" i="99" s="1"/>
  <c r="S48" i="99"/>
  <c r="T48" i="99" s="1"/>
  <c r="J48" i="99"/>
  <c r="O48" i="99"/>
  <c r="P48" i="99" s="1"/>
  <c r="K48" i="99"/>
  <c r="M48" i="99"/>
  <c r="N48" i="99" s="1"/>
  <c r="U48" i="99"/>
  <c r="V48" i="99" s="1"/>
  <c r="W65" i="98"/>
  <c r="X65" i="98" s="1"/>
  <c r="O274" i="98"/>
  <c r="P274" i="98" s="1"/>
  <c r="C58" i="99"/>
  <c r="B58" i="99" s="1"/>
  <c r="U58" i="99" s="1"/>
  <c r="V58" i="99" s="1"/>
  <c r="O155" i="98"/>
  <c r="P155" i="98" s="1"/>
  <c r="G48" i="99"/>
  <c r="I65" i="98"/>
  <c r="H230" i="98"/>
  <c r="G168" i="99"/>
  <c r="H48" i="99"/>
  <c r="H163" i="98"/>
  <c r="J163" i="98"/>
  <c r="K47" i="98"/>
  <c r="Q107" i="98"/>
  <c r="R107" i="98" s="1"/>
  <c r="K107" i="98"/>
  <c r="S107" i="98"/>
  <c r="T107" i="98" s="1"/>
  <c r="U107" i="98"/>
  <c r="V107" i="98" s="1"/>
  <c r="I170" i="98"/>
  <c r="K167" i="98"/>
  <c r="H167" i="98"/>
  <c r="I167" i="98"/>
  <c r="O167" i="98"/>
  <c r="P167" i="98" s="1"/>
  <c r="J167" i="98"/>
  <c r="S167" i="98"/>
  <c r="T167" i="98" s="1"/>
  <c r="G167" i="98"/>
  <c r="Q167" i="98"/>
  <c r="R167" i="98" s="1"/>
  <c r="C109" i="99"/>
  <c r="B109" i="99" s="1"/>
  <c r="U109" i="99" s="1"/>
  <c r="V109" i="99" s="1"/>
  <c r="E109" i="99"/>
  <c r="D77" i="99"/>
  <c r="E77" i="99"/>
  <c r="C36" i="99"/>
  <c r="D36" i="99"/>
  <c r="C166" i="99"/>
  <c r="B166" i="99" s="1"/>
  <c r="J166" i="99" s="1"/>
  <c r="D166" i="99"/>
  <c r="D122" i="99"/>
  <c r="E122" i="99"/>
  <c r="D107" i="99"/>
  <c r="E107" i="99"/>
  <c r="E66" i="99"/>
  <c r="D66" i="99"/>
  <c r="C272" i="98"/>
  <c r="B272" i="98" s="1"/>
  <c r="E272" i="98"/>
  <c r="E256" i="98"/>
  <c r="C256" i="98"/>
  <c r="B256" i="98" s="1"/>
  <c r="K256" i="98" s="1"/>
  <c r="W46" i="98"/>
  <c r="X46" i="98" s="1"/>
  <c r="O115" i="99"/>
  <c r="P115" i="99" s="1"/>
  <c r="G115" i="99"/>
  <c r="S115" i="99"/>
  <c r="T115" i="99" s="1"/>
  <c r="M115" i="99"/>
  <c r="N115" i="99" s="1"/>
  <c r="Q200" i="99"/>
  <c r="R200" i="99" s="1"/>
  <c r="G149" i="99"/>
  <c r="S149" i="99"/>
  <c r="T149" i="99" s="1"/>
  <c r="Q149" i="99"/>
  <c r="R149" i="99" s="1"/>
  <c r="W149" i="99"/>
  <c r="X149" i="99" s="1"/>
  <c r="K149" i="99"/>
  <c r="M274" i="98"/>
  <c r="N274" i="98" s="1"/>
  <c r="H274" i="98"/>
  <c r="U102" i="98"/>
  <c r="V102" i="98" s="1"/>
  <c r="M167" i="98"/>
  <c r="N167" i="98" s="1"/>
  <c r="M107" i="98"/>
  <c r="N107" i="98" s="1"/>
  <c r="Q230" i="98"/>
  <c r="R230" i="98" s="1"/>
  <c r="H177" i="98"/>
  <c r="I48" i="99"/>
  <c r="G177" i="98"/>
  <c r="J149" i="99"/>
  <c r="H168" i="99"/>
  <c r="M60" i="98"/>
  <c r="N60" i="98" s="1"/>
  <c r="I107" i="98"/>
  <c r="U250" i="99"/>
  <c r="V250" i="99" s="1"/>
  <c r="M57" i="98"/>
  <c r="N57" i="98" s="1"/>
  <c r="K57" i="98"/>
  <c r="H57" i="98"/>
  <c r="W167" i="98"/>
  <c r="X167" i="98" s="1"/>
  <c r="E36" i="99"/>
  <c r="U69" i="98"/>
  <c r="V69" i="98" s="1"/>
  <c r="J69" i="98"/>
  <c r="H69" i="98"/>
  <c r="W210" i="98"/>
  <c r="X210" i="98" s="1"/>
  <c r="I210" i="98"/>
  <c r="S210" i="98"/>
  <c r="T210" i="98" s="1"/>
  <c r="M210" i="98"/>
  <c r="N210" i="98" s="1"/>
  <c r="M218" i="98"/>
  <c r="N218" i="98" s="1"/>
  <c r="O218" i="98"/>
  <c r="P218" i="98" s="1"/>
  <c r="G218" i="98"/>
  <c r="Q218" i="98"/>
  <c r="R218" i="98" s="1"/>
  <c r="I218" i="98"/>
  <c r="O175" i="98"/>
  <c r="P175" i="98" s="1"/>
  <c r="J175" i="98"/>
  <c r="H175" i="98"/>
  <c r="G121" i="99"/>
  <c r="S121" i="99"/>
  <c r="T121" i="99" s="1"/>
  <c r="I121" i="99"/>
  <c r="H121" i="99"/>
  <c r="W121" i="99"/>
  <c r="X121" i="99" s="1"/>
  <c r="K212" i="98"/>
  <c r="U212" i="98"/>
  <c r="V212" i="98" s="1"/>
  <c r="H212" i="98"/>
  <c r="W192" i="98"/>
  <c r="X192" i="98" s="1"/>
  <c r="Q221" i="99"/>
  <c r="R221" i="99" s="1"/>
  <c r="I221" i="99"/>
  <c r="G200" i="98"/>
  <c r="Q200" i="98"/>
  <c r="R200" i="98" s="1"/>
  <c r="G90" i="98"/>
  <c r="S90" i="98"/>
  <c r="T90" i="98" s="1"/>
  <c r="U214" i="98"/>
  <c r="V214" i="98" s="1"/>
  <c r="H214" i="98"/>
  <c r="G196" i="98"/>
  <c r="J196" i="98"/>
  <c r="G133" i="98"/>
  <c r="U133" i="98"/>
  <c r="V133" i="98" s="1"/>
  <c r="M133" i="98"/>
  <c r="N133" i="98" s="1"/>
  <c r="W133" i="98"/>
  <c r="X133" i="98" s="1"/>
  <c r="E184" i="99"/>
  <c r="C184" i="99"/>
  <c r="B184" i="99" s="1"/>
  <c r="S184" i="99" s="1"/>
  <c r="T184" i="99" s="1"/>
  <c r="E236" i="98"/>
  <c r="C236" i="98"/>
  <c r="B236" i="98" s="1"/>
  <c r="I236" i="98" s="1"/>
  <c r="S125" i="98"/>
  <c r="T125" i="98" s="1"/>
  <c r="U125" i="98"/>
  <c r="V125" i="98" s="1"/>
  <c r="Q125" i="98"/>
  <c r="R125" i="98" s="1"/>
  <c r="J125" i="98"/>
  <c r="M125" i="98"/>
  <c r="N125" i="98" s="1"/>
  <c r="I125" i="98"/>
  <c r="S153" i="98"/>
  <c r="T153" i="98" s="1"/>
  <c r="H153" i="98"/>
  <c r="Q153" i="98"/>
  <c r="R153" i="98" s="1"/>
  <c r="K153" i="98"/>
  <c r="G153" i="98"/>
  <c r="J153" i="98"/>
  <c r="U153" i="98"/>
  <c r="V153" i="98" s="1"/>
  <c r="U76" i="98"/>
  <c r="V76" i="98" s="1"/>
  <c r="K76" i="98"/>
  <c r="Q76" i="98"/>
  <c r="R76" i="98" s="1"/>
  <c r="G76" i="98"/>
  <c r="S76" i="98"/>
  <c r="T76" i="98" s="1"/>
  <c r="O76" i="98"/>
  <c r="P76" i="98" s="1"/>
  <c r="L201" i="98"/>
  <c r="Q196" i="98"/>
  <c r="R196" i="98" s="1"/>
  <c r="O193" i="99"/>
  <c r="P193" i="99" s="1"/>
  <c r="H76" i="98"/>
  <c r="W76" i="98"/>
  <c r="X76" i="98" s="1"/>
  <c r="O182" i="98"/>
  <c r="P182" i="98" s="1"/>
  <c r="Q182" i="98"/>
  <c r="R182" i="98" s="1"/>
  <c r="I182" i="98"/>
  <c r="K182" i="98"/>
  <c r="D236" i="98"/>
  <c r="O220" i="98"/>
  <c r="P220" i="98" s="1"/>
  <c r="E68" i="99"/>
  <c r="I162" i="98"/>
  <c r="K125" i="98"/>
  <c r="O153" i="98"/>
  <c r="P153" i="98" s="1"/>
  <c r="M76" i="98"/>
  <c r="N76" i="98" s="1"/>
  <c r="H125" i="98"/>
  <c r="I76" i="98"/>
  <c r="G116" i="99"/>
  <c r="S201" i="99"/>
  <c r="T201" i="99" s="1"/>
  <c r="Q201" i="99"/>
  <c r="R201" i="99" s="1"/>
  <c r="G63" i="98"/>
  <c r="O63" i="98"/>
  <c r="P63" i="98" s="1"/>
  <c r="I184" i="98"/>
  <c r="S184" i="98"/>
  <c r="T184" i="98" s="1"/>
  <c r="U249" i="99"/>
  <c r="V249" i="99" s="1"/>
  <c r="O249" i="99"/>
  <c r="P249" i="99" s="1"/>
  <c r="M119" i="98"/>
  <c r="N119" i="98" s="1"/>
  <c r="I119" i="98"/>
  <c r="J119" i="98"/>
  <c r="S119" i="98"/>
  <c r="T119" i="98" s="1"/>
  <c r="S183" i="98"/>
  <c r="T183" i="98" s="1"/>
  <c r="W183" i="98"/>
  <c r="X183" i="98" s="1"/>
  <c r="O183" i="98"/>
  <c r="P183" i="98" s="1"/>
  <c r="D11" i="99"/>
  <c r="E11" i="99"/>
  <c r="E205" i="98"/>
  <c r="D205" i="98"/>
  <c r="C205" i="98"/>
  <c r="B205" i="98" s="1"/>
  <c r="H205" i="98" s="1"/>
  <c r="H76" i="99"/>
  <c r="J76" i="99"/>
  <c r="O76" i="99"/>
  <c r="P76" i="99" s="1"/>
  <c r="G76" i="99"/>
  <c r="M76" i="99"/>
  <c r="N76" i="99" s="1"/>
  <c r="W76" i="99"/>
  <c r="X76" i="99" s="1"/>
  <c r="I76" i="99"/>
  <c r="Q76" i="99"/>
  <c r="R76" i="99" s="1"/>
  <c r="S76" i="99"/>
  <c r="T76" i="99" s="1"/>
  <c r="Q83" i="98"/>
  <c r="R83" i="98" s="1"/>
  <c r="H83" i="98"/>
  <c r="S83" i="98"/>
  <c r="T83" i="98" s="1"/>
  <c r="M83" i="98"/>
  <c r="N83" i="98" s="1"/>
  <c r="O83" i="98"/>
  <c r="P83" i="98" s="1"/>
  <c r="U83" i="98"/>
  <c r="V83" i="98" s="1"/>
  <c r="G83" i="98"/>
  <c r="I83" i="98"/>
  <c r="J83" i="98"/>
  <c r="W83" i="98"/>
  <c r="X83" i="98" s="1"/>
  <c r="K83" i="98"/>
  <c r="I60" i="98"/>
  <c r="S60" i="98"/>
  <c r="T60" i="98" s="1"/>
  <c r="W60" i="98"/>
  <c r="X60" i="98" s="1"/>
  <c r="K60" i="98"/>
  <c r="H60" i="98"/>
  <c r="J60" i="98"/>
  <c r="U60" i="98"/>
  <c r="V60" i="98" s="1"/>
  <c r="Q184" i="98"/>
  <c r="R184" i="98" s="1"/>
  <c r="E58" i="99"/>
  <c r="Q119" i="98"/>
  <c r="R119" i="98" s="1"/>
  <c r="D184" i="99"/>
  <c r="E101" i="99"/>
  <c r="G125" i="98"/>
  <c r="C11" i="99"/>
  <c r="M214" i="98"/>
  <c r="N214" i="98" s="1"/>
  <c r="U182" i="98"/>
  <c r="V182" i="98" s="1"/>
  <c r="Q60" i="98"/>
  <c r="R60" i="98" s="1"/>
  <c r="W153" i="98"/>
  <c r="X153" i="98" s="1"/>
  <c r="I114" i="98"/>
  <c r="Q74" i="98"/>
  <c r="R74" i="98" s="1"/>
  <c r="O60" i="98"/>
  <c r="P60" i="98" s="1"/>
  <c r="W125" i="98"/>
  <c r="X125" i="98" s="1"/>
  <c r="H224" i="99"/>
  <c r="I224" i="99"/>
  <c r="K76" i="99"/>
  <c r="M102" i="98"/>
  <c r="N102" i="98" s="1"/>
  <c r="G102" i="98"/>
  <c r="K102" i="98"/>
  <c r="S102" i="98"/>
  <c r="T102" i="98" s="1"/>
  <c r="J208" i="98"/>
  <c r="H208" i="98"/>
  <c r="K276" i="98"/>
  <c r="S276" i="98"/>
  <c r="T276" i="98" s="1"/>
  <c r="J212" i="99"/>
  <c r="U212" i="99"/>
  <c r="V212" i="99" s="1"/>
  <c r="M212" i="99"/>
  <c r="N212" i="99" s="1"/>
  <c r="G212" i="99"/>
  <c r="I212" i="99"/>
  <c r="S212" i="99"/>
  <c r="T212" i="99" s="1"/>
  <c r="K212" i="99"/>
  <c r="I140" i="98"/>
  <c r="J140" i="98"/>
  <c r="K140" i="98"/>
  <c r="W140" i="98"/>
  <c r="X140" i="98" s="1"/>
  <c r="M140" i="98"/>
  <c r="N140" i="98" s="1"/>
  <c r="U140" i="98"/>
  <c r="V140" i="98" s="1"/>
  <c r="G203" i="98"/>
  <c r="K203" i="98"/>
  <c r="O203" i="98"/>
  <c r="P203" i="98" s="1"/>
  <c r="H203" i="98"/>
  <c r="I149" i="98"/>
  <c r="U149" i="98"/>
  <c r="V149" i="98" s="1"/>
  <c r="G140" i="98"/>
  <c r="O140" i="98"/>
  <c r="P140" i="98" s="1"/>
  <c r="Q207" i="99"/>
  <c r="R207" i="99" s="1"/>
  <c r="M207" i="99"/>
  <c r="N207" i="99" s="1"/>
  <c r="M79" i="99"/>
  <c r="N79" i="99" s="1"/>
  <c r="W79" i="99"/>
  <c r="X79" i="99" s="1"/>
  <c r="K149" i="98"/>
  <c r="S203" i="98"/>
  <c r="T203" i="98" s="1"/>
  <c r="D70" i="99"/>
  <c r="G141" i="99"/>
  <c r="U122" i="99"/>
  <c r="V122" i="99" s="1"/>
  <c r="G84" i="99"/>
  <c r="G122" i="99"/>
  <c r="K197" i="98"/>
  <c r="E70" i="99"/>
  <c r="O168" i="99"/>
  <c r="P168" i="99" s="1"/>
  <c r="K116" i="98"/>
  <c r="M84" i="99"/>
  <c r="N84" i="99" s="1"/>
  <c r="H115" i="99"/>
  <c r="S122" i="99"/>
  <c r="T122" i="99" s="1"/>
  <c r="O149" i="98"/>
  <c r="P149" i="98" s="1"/>
  <c r="D268" i="99"/>
  <c r="M277" i="98"/>
  <c r="N277" i="98" s="1"/>
  <c r="W277" i="98"/>
  <c r="X277" i="98" s="1"/>
  <c r="U277" i="98"/>
  <c r="V277" i="98" s="1"/>
  <c r="K277" i="98"/>
  <c r="Q277" i="98"/>
  <c r="R277" i="98" s="1"/>
  <c r="G277" i="98"/>
  <c r="J277" i="98"/>
  <c r="O277" i="98"/>
  <c r="P277" i="98" s="1"/>
  <c r="S277" i="98"/>
  <c r="T277" i="98" s="1"/>
  <c r="I277" i="98"/>
  <c r="H277" i="98"/>
  <c r="I149" i="99"/>
  <c r="U149" i="99"/>
  <c r="V149" i="99" s="1"/>
  <c r="Q84" i="99"/>
  <c r="R84" i="99" s="1"/>
  <c r="W84" i="99"/>
  <c r="X84" i="99" s="1"/>
  <c r="J84" i="99"/>
  <c r="S140" i="98"/>
  <c r="T140" i="98" s="1"/>
  <c r="W207" i="99"/>
  <c r="X207" i="99" s="1"/>
  <c r="J211" i="99"/>
  <c r="K79" i="99"/>
  <c r="S79" i="99"/>
  <c r="T79" i="99" s="1"/>
  <c r="S149" i="98"/>
  <c r="T149" i="98" s="1"/>
  <c r="I203" i="98"/>
  <c r="M141" i="99"/>
  <c r="N141" i="99" s="1"/>
  <c r="Q122" i="99"/>
  <c r="R122" i="99" s="1"/>
  <c r="K252" i="98"/>
  <c r="U84" i="99"/>
  <c r="V84" i="99" s="1"/>
  <c r="H122" i="99"/>
  <c r="S168" i="99"/>
  <c r="T168" i="99" s="1"/>
  <c r="H79" i="99"/>
  <c r="W141" i="99"/>
  <c r="X141" i="99" s="1"/>
  <c r="K115" i="99"/>
  <c r="H207" i="99"/>
  <c r="E94" i="99"/>
  <c r="C268" i="99"/>
  <c r="B268" i="99" s="1"/>
  <c r="G268" i="99" s="1"/>
  <c r="I160" i="99"/>
  <c r="W160" i="99"/>
  <c r="X160" i="99" s="1"/>
  <c r="K160" i="99"/>
  <c r="W267" i="98"/>
  <c r="X267" i="98" s="1"/>
  <c r="S267" i="98"/>
  <c r="T267" i="98" s="1"/>
  <c r="H267" i="98"/>
  <c r="G267" i="98"/>
  <c r="U274" i="99"/>
  <c r="V274" i="99" s="1"/>
  <c r="K234" i="99"/>
  <c r="I234" i="99"/>
  <c r="Q274" i="99"/>
  <c r="R274" i="99" s="1"/>
  <c r="G274" i="99"/>
  <c r="J128" i="98"/>
  <c r="Q128" i="98"/>
  <c r="R128" i="98" s="1"/>
  <c r="G128" i="98"/>
  <c r="J180" i="98"/>
  <c r="M180" i="98"/>
  <c r="N180" i="98" s="1"/>
  <c r="Q180" i="98"/>
  <c r="R180" i="98" s="1"/>
  <c r="U180" i="98"/>
  <c r="V180" i="98" s="1"/>
  <c r="W180" i="98"/>
  <c r="X180" i="98" s="1"/>
  <c r="K132" i="98"/>
  <c r="M132" i="98"/>
  <c r="N132" i="98" s="1"/>
  <c r="W128" i="98"/>
  <c r="X128" i="98" s="1"/>
  <c r="D139" i="99"/>
  <c r="E139" i="99"/>
  <c r="C139" i="99"/>
  <c r="B139" i="99" s="1"/>
  <c r="D44" i="99"/>
  <c r="E44" i="99"/>
  <c r="E158" i="99"/>
  <c r="C158" i="99"/>
  <c r="B158" i="99" s="1"/>
  <c r="D158" i="99"/>
  <c r="E103" i="99"/>
  <c r="C103" i="99"/>
  <c r="B103" i="99" s="1"/>
  <c r="D103" i="99"/>
  <c r="E90" i="99"/>
  <c r="D90" i="99"/>
  <c r="C90" i="99"/>
  <c r="B90" i="99" s="1"/>
  <c r="C82" i="99"/>
  <c r="B82" i="99" s="1"/>
  <c r="D82" i="99"/>
  <c r="E82" i="99"/>
  <c r="D46" i="99"/>
  <c r="E46" i="99"/>
  <c r="E272" i="99"/>
  <c r="C272" i="99"/>
  <c r="B272" i="99" s="1"/>
  <c r="D272" i="99"/>
  <c r="D188" i="99"/>
  <c r="E188" i="99"/>
  <c r="C188" i="99"/>
  <c r="B188" i="99" s="1"/>
  <c r="O250" i="99"/>
  <c r="P250" i="99" s="1"/>
  <c r="H250" i="99"/>
  <c r="S250" i="99"/>
  <c r="T250" i="99" s="1"/>
  <c r="I250" i="99"/>
  <c r="S106" i="99"/>
  <c r="T106" i="99" s="1"/>
  <c r="U106" i="99"/>
  <c r="V106" i="99" s="1"/>
  <c r="D276" i="99"/>
  <c r="K154" i="98"/>
  <c r="O196" i="98"/>
  <c r="P196" i="98" s="1"/>
  <c r="M211" i="99"/>
  <c r="N211" i="99" s="1"/>
  <c r="L88" i="98"/>
  <c r="Y88" i="98" s="1"/>
  <c r="Z88" i="98" s="1"/>
  <c r="S270" i="99"/>
  <c r="T270" i="99" s="1"/>
  <c r="J250" i="99"/>
  <c r="O90" i="98"/>
  <c r="P90" i="98" s="1"/>
  <c r="K214" i="98"/>
  <c r="I201" i="99"/>
  <c r="I63" i="98"/>
  <c r="C68" i="99"/>
  <c r="B68" i="99" s="1"/>
  <c r="Q68" i="99" s="1"/>
  <c r="R68" i="99" s="1"/>
  <c r="W84" i="98"/>
  <c r="X84" i="98" s="1"/>
  <c r="S135" i="98"/>
  <c r="T135" i="98" s="1"/>
  <c r="K263" i="99"/>
  <c r="U114" i="98"/>
  <c r="V114" i="98" s="1"/>
  <c r="M66" i="99"/>
  <c r="N66" i="99" s="1"/>
  <c r="I177" i="98"/>
  <c r="U101" i="98"/>
  <c r="V101" i="98" s="1"/>
  <c r="G101" i="98"/>
  <c r="C94" i="99"/>
  <c r="B94" i="99" s="1"/>
  <c r="O94" i="99" s="1"/>
  <c r="P94" i="99" s="1"/>
  <c r="H182" i="98"/>
  <c r="Q183" i="98"/>
  <c r="R183" i="98" s="1"/>
  <c r="J133" i="98"/>
  <c r="O133" i="98"/>
  <c r="P133" i="98" s="1"/>
  <c r="Q248" i="98"/>
  <c r="R248" i="98" s="1"/>
  <c r="W177" i="98"/>
  <c r="X177" i="98" s="1"/>
  <c r="O119" i="98"/>
  <c r="P119" i="98" s="1"/>
  <c r="W182" i="98"/>
  <c r="X182" i="98" s="1"/>
  <c r="I133" i="98"/>
  <c r="G114" i="98"/>
  <c r="K64" i="98"/>
  <c r="J64" i="98"/>
  <c r="W74" i="98"/>
  <c r="X74" i="98" s="1"/>
  <c r="K101" i="98"/>
  <c r="C101" i="99"/>
  <c r="B101" i="99" s="1"/>
  <c r="U101" i="99" s="1"/>
  <c r="V101" i="99" s="1"/>
  <c r="I183" i="98"/>
  <c r="J183" i="98"/>
  <c r="S61" i="98"/>
  <c r="T61" i="98" s="1"/>
  <c r="W248" i="98"/>
  <c r="X248" i="98" s="1"/>
  <c r="S46" i="98"/>
  <c r="T46" i="98" s="1"/>
  <c r="I168" i="99"/>
  <c r="Q168" i="99"/>
  <c r="R168" i="99" s="1"/>
  <c r="J168" i="99"/>
  <c r="H153" i="99"/>
  <c r="O153" i="99"/>
  <c r="P153" i="99" s="1"/>
  <c r="M153" i="99"/>
  <c r="N153" i="99" s="1"/>
  <c r="K238" i="98"/>
  <c r="C244" i="98"/>
  <c r="B244" i="98" s="1"/>
  <c r="H244" i="98" s="1"/>
  <c r="W63" i="98"/>
  <c r="X63" i="98" s="1"/>
  <c r="U177" i="98"/>
  <c r="V177" i="98" s="1"/>
  <c r="U119" i="98"/>
  <c r="V119" i="98" s="1"/>
  <c r="C77" i="99"/>
  <c r="B77" i="99" s="1"/>
  <c r="U77" i="99" s="1"/>
  <c r="V77" i="99" s="1"/>
  <c r="O69" i="98"/>
  <c r="P69" i="98" s="1"/>
  <c r="G69" i="98"/>
  <c r="E195" i="98"/>
  <c r="D232" i="98"/>
  <c r="Q250" i="99"/>
  <c r="R250" i="99" s="1"/>
  <c r="G183" i="98"/>
  <c r="M61" i="99"/>
  <c r="N61" i="99" s="1"/>
  <c r="K61" i="99"/>
  <c r="O71" i="98"/>
  <c r="P71" i="98" s="1"/>
  <c r="D72" i="99"/>
  <c r="C72" i="99"/>
  <c r="B72" i="99" s="1"/>
  <c r="E72" i="99"/>
  <c r="D56" i="99"/>
  <c r="C56" i="99"/>
  <c r="B56" i="99" s="1"/>
  <c r="C129" i="99"/>
  <c r="B129" i="99" s="1"/>
  <c r="D129" i="99"/>
  <c r="E129" i="99"/>
  <c r="D119" i="99"/>
  <c r="C119" i="99"/>
  <c r="B119" i="99" s="1"/>
  <c r="E119" i="99"/>
  <c r="E74" i="99"/>
  <c r="C74" i="99"/>
  <c r="B74" i="99" s="1"/>
  <c r="W242" i="98"/>
  <c r="X242" i="98" s="1"/>
  <c r="I242" i="98"/>
  <c r="S193" i="99"/>
  <c r="T193" i="99" s="1"/>
  <c r="W193" i="99"/>
  <c r="X193" i="99" s="1"/>
  <c r="J193" i="99"/>
  <c r="K193" i="99"/>
  <c r="U193" i="99"/>
  <c r="V193" i="99" s="1"/>
  <c r="Q193" i="99"/>
  <c r="R193" i="99" s="1"/>
  <c r="M193" i="99"/>
  <c r="N193" i="99" s="1"/>
  <c r="H193" i="99"/>
  <c r="Q115" i="99"/>
  <c r="R115" i="99" s="1"/>
  <c r="W115" i="99"/>
  <c r="X115" i="99" s="1"/>
  <c r="J115" i="99"/>
  <c r="I115" i="99"/>
  <c r="Q274" i="98"/>
  <c r="R274" i="98" s="1"/>
  <c r="I274" i="98"/>
  <c r="K274" i="98"/>
  <c r="D147" i="99"/>
  <c r="E147" i="99"/>
  <c r="C147" i="99"/>
  <c r="B147" i="99" s="1"/>
  <c r="C60" i="99"/>
  <c r="B60" i="99" s="1"/>
  <c r="E60" i="99"/>
  <c r="D60" i="99"/>
  <c r="C27" i="99"/>
  <c r="B27" i="99" s="1"/>
  <c r="E27" i="99"/>
  <c r="D27" i="99"/>
  <c r="E182" i="99"/>
  <c r="C182" i="99"/>
  <c r="B182" i="99" s="1"/>
  <c r="D182" i="99"/>
  <c r="C111" i="99"/>
  <c r="B111" i="99" s="1"/>
  <c r="E111" i="99"/>
  <c r="D111" i="99"/>
  <c r="D264" i="98"/>
  <c r="E264" i="98"/>
  <c r="C264" i="98"/>
  <c r="B264" i="98" s="1"/>
  <c r="D252" i="99"/>
  <c r="C252" i="99"/>
  <c r="B252" i="99" s="1"/>
  <c r="E252" i="99"/>
  <c r="K162" i="99"/>
  <c r="O162" i="99"/>
  <c r="P162" i="99" s="1"/>
  <c r="G162" i="99"/>
  <c r="J162" i="99"/>
  <c r="D256" i="99"/>
  <c r="W253" i="99"/>
  <c r="X253" i="99" s="1"/>
  <c r="U270" i="99"/>
  <c r="V270" i="99" s="1"/>
  <c r="I90" i="98"/>
  <c r="Q84" i="98"/>
  <c r="R84" i="98" s="1"/>
  <c r="C180" i="99"/>
  <c r="B180" i="99" s="1"/>
  <c r="J180" i="99" s="1"/>
  <c r="Q64" i="98"/>
  <c r="R64" i="98" s="1"/>
  <c r="U61" i="99"/>
  <c r="V61" i="99" s="1"/>
  <c r="J177" i="98"/>
  <c r="J101" i="98"/>
  <c r="C44" i="99"/>
  <c r="K183" i="98"/>
  <c r="M252" i="98"/>
  <c r="N252" i="98" s="1"/>
  <c r="K119" i="98"/>
  <c r="O233" i="99"/>
  <c r="P233" i="99" s="1"/>
  <c r="J106" i="99"/>
  <c r="O64" i="98"/>
  <c r="P64" i="98" s="1"/>
  <c r="W64" i="98"/>
  <c r="X64" i="98" s="1"/>
  <c r="J273" i="99"/>
  <c r="M183" i="98"/>
  <c r="N183" i="98" s="1"/>
  <c r="G119" i="98"/>
  <c r="M168" i="99"/>
  <c r="N168" i="99" s="1"/>
  <c r="W153" i="99"/>
  <c r="X153" i="99" s="1"/>
  <c r="G153" i="99"/>
  <c r="W101" i="98"/>
  <c r="X101" i="98" s="1"/>
  <c r="U210" i="98"/>
  <c r="V210" i="98" s="1"/>
  <c r="K210" i="98"/>
  <c r="L159" i="98"/>
  <c r="M249" i="99"/>
  <c r="N249" i="99" s="1"/>
  <c r="G250" i="99"/>
  <c r="D54" i="99"/>
  <c r="D86" i="99"/>
  <c r="H162" i="99"/>
  <c r="W162" i="99"/>
  <c r="X162" i="99" s="1"/>
  <c r="M250" i="99"/>
  <c r="N250" i="99" s="1"/>
  <c r="C46" i="99"/>
  <c r="B46" i="99" s="1"/>
  <c r="U46" i="99" s="1"/>
  <c r="V46" i="99" s="1"/>
  <c r="S162" i="99"/>
  <c r="T162" i="99" s="1"/>
  <c r="C10" i="99"/>
  <c r="E10" i="99"/>
  <c r="D10" i="99"/>
  <c r="E97" i="99"/>
  <c r="D97" i="99"/>
  <c r="C97" i="99"/>
  <c r="B97" i="99" s="1"/>
  <c r="D64" i="99"/>
  <c r="E64" i="99"/>
  <c r="C64" i="99"/>
  <c r="B64" i="99" s="1"/>
  <c r="D173" i="99"/>
  <c r="E173" i="99"/>
  <c r="C173" i="99"/>
  <c r="B173" i="99" s="1"/>
  <c r="E268" i="98"/>
  <c r="D268" i="98"/>
  <c r="C268" i="98"/>
  <c r="B268" i="98" s="1"/>
  <c r="C240" i="98"/>
  <c r="B240" i="98" s="1"/>
  <c r="D240" i="98"/>
  <c r="E240" i="98"/>
  <c r="D228" i="99"/>
  <c r="E228" i="99"/>
  <c r="C228" i="99"/>
  <c r="B228" i="99" s="1"/>
  <c r="I75" i="98"/>
  <c r="O75" i="98"/>
  <c r="P75" i="98" s="1"/>
  <c r="S75" i="98"/>
  <c r="T75" i="98" s="1"/>
  <c r="U155" i="98"/>
  <c r="V155" i="98" s="1"/>
  <c r="I155" i="98"/>
  <c r="M155" i="98"/>
  <c r="N155" i="98" s="1"/>
  <c r="G238" i="99"/>
  <c r="I238" i="99"/>
  <c r="H254" i="98"/>
  <c r="S254" i="98"/>
  <c r="T254" i="98" s="1"/>
  <c r="K254" i="98"/>
  <c r="J109" i="98"/>
  <c r="H237" i="98"/>
  <c r="K237" i="98"/>
  <c r="G231" i="99"/>
  <c r="S231" i="99"/>
  <c r="T231" i="99" s="1"/>
  <c r="W143" i="98"/>
  <c r="X143" i="98" s="1"/>
  <c r="I188" i="98"/>
  <c r="U188" i="98"/>
  <c r="V188" i="98" s="1"/>
  <c r="M188" i="98"/>
  <c r="N188" i="98" s="1"/>
  <c r="K188" i="98"/>
  <c r="O188" i="98"/>
  <c r="P188" i="98" s="1"/>
  <c r="G188" i="98"/>
  <c r="Q188" i="98"/>
  <c r="R188" i="98" s="1"/>
  <c r="G162" i="98"/>
  <c r="J162" i="98"/>
  <c r="W162" i="98"/>
  <c r="X162" i="98" s="1"/>
  <c r="U162" i="98"/>
  <c r="V162" i="98" s="1"/>
  <c r="S162" i="98"/>
  <c r="T162" i="98" s="1"/>
  <c r="Q162" i="98"/>
  <c r="R162" i="98" s="1"/>
  <c r="O162" i="98"/>
  <c r="P162" i="98" s="1"/>
  <c r="Q237" i="98"/>
  <c r="R237" i="98" s="1"/>
  <c r="W113" i="98"/>
  <c r="X113" i="98" s="1"/>
  <c r="M162" i="98"/>
  <c r="N162" i="98" s="1"/>
  <c r="H219" i="99"/>
  <c r="H234" i="99"/>
  <c r="M143" i="98"/>
  <c r="N143" i="98" s="1"/>
  <c r="J155" i="98"/>
  <c r="M50" i="98"/>
  <c r="N50" i="98" s="1"/>
  <c r="U132" i="98"/>
  <c r="V132" i="98" s="1"/>
  <c r="W132" i="98"/>
  <c r="X132" i="98" s="1"/>
  <c r="I132" i="98"/>
  <c r="S132" i="98"/>
  <c r="T132" i="98" s="1"/>
  <c r="J145" i="99"/>
  <c r="Q145" i="99"/>
  <c r="R145" i="99" s="1"/>
  <c r="G258" i="98"/>
  <c r="S258" i="98"/>
  <c r="T258" i="98" s="1"/>
  <c r="Q211" i="99"/>
  <c r="R211" i="99" s="1"/>
  <c r="K211" i="99"/>
  <c r="G211" i="99"/>
  <c r="W211" i="99"/>
  <c r="X211" i="99" s="1"/>
  <c r="J168" i="98"/>
  <c r="J201" i="99"/>
  <c r="H201" i="99"/>
  <c r="K63" i="98"/>
  <c r="U63" i="98"/>
  <c r="V63" i="98" s="1"/>
  <c r="S63" i="98"/>
  <c r="T63" i="98" s="1"/>
  <c r="J63" i="98"/>
  <c r="Q63" i="98"/>
  <c r="R63" i="98" s="1"/>
  <c r="Q214" i="98"/>
  <c r="R214" i="98" s="1"/>
  <c r="J214" i="98"/>
  <c r="G214" i="98"/>
  <c r="W214" i="98"/>
  <c r="X214" i="98" s="1"/>
  <c r="M184" i="98"/>
  <c r="N184" i="98" s="1"/>
  <c r="O184" i="98"/>
  <c r="P184" i="98" s="1"/>
  <c r="U196" i="98"/>
  <c r="V196" i="98" s="1"/>
  <c r="K196" i="98"/>
  <c r="M196" i="98"/>
  <c r="N196" i="98" s="1"/>
  <c r="W196" i="98"/>
  <c r="X196" i="98" s="1"/>
  <c r="Q252" i="98"/>
  <c r="R252" i="98" s="1"/>
  <c r="W252" i="98"/>
  <c r="X252" i="98" s="1"/>
  <c r="U252" i="98"/>
  <c r="V252" i="98" s="1"/>
  <c r="I252" i="98"/>
  <c r="O252" i="98"/>
  <c r="P252" i="98" s="1"/>
  <c r="H252" i="98"/>
  <c r="G252" i="98"/>
  <c r="M75" i="98"/>
  <c r="N75" i="98" s="1"/>
  <c r="W188" i="98"/>
  <c r="X188" i="98" s="1"/>
  <c r="I219" i="99"/>
  <c r="J113" i="98"/>
  <c r="O234" i="99"/>
  <c r="P234" i="99" s="1"/>
  <c r="Q234" i="99"/>
  <c r="R234" i="99" s="1"/>
  <c r="G234" i="99"/>
  <c r="U234" i="99"/>
  <c r="V234" i="99" s="1"/>
  <c r="J234" i="99"/>
  <c r="W234" i="99"/>
  <c r="X234" i="99" s="1"/>
  <c r="U200" i="98"/>
  <c r="V200" i="98" s="1"/>
  <c r="O200" i="98"/>
  <c r="P200" i="98" s="1"/>
  <c r="M253" i="99"/>
  <c r="N253" i="99" s="1"/>
  <c r="J253" i="99"/>
  <c r="H253" i="99"/>
  <c r="U253" i="99"/>
  <c r="V253" i="99" s="1"/>
  <c r="J214" i="99"/>
  <c r="Q214" i="99"/>
  <c r="R214" i="99" s="1"/>
  <c r="G214" i="99"/>
  <c r="I214" i="99"/>
  <c r="S58" i="98"/>
  <c r="T58" i="98" s="1"/>
  <c r="K58" i="98"/>
  <c r="M225" i="99"/>
  <c r="N225" i="99" s="1"/>
  <c r="W225" i="99"/>
  <c r="X225" i="99" s="1"/>
  <c r="Q230" i="99"/>
  <c r="R230" i="99" s="1"/>
  <c r="G230" i="99"/>
  <c r="H108" i="98"/>
  <c r="S108" i="98"/>
  <c r="T108" i="98" s="1"/>
  <c r="M108" i="98"/>
  <c r="N108" i="98" s="1"/>
  <c r="O108" i="98"/>
  <c r="P108" i="98" s="1"/>
  <c r="J108" i="98"/>
  <c r="Q58" i="98"/>
  <c r="R58" i="98" s="1"/>
  <c r="K200" i="98"/>
  <c r="K230" i="99"/>
  <c r="I108" i="98"/>
  <c r="K162" i="98"/>
  <c r="I225" i="99"/>
  <c r="W155" i="98"/>
  <c r="X155" i="98" s="1"/>
  <c r="M254" i="98"/>
  <c r="N254" i="98" s="1"/>
  <c r="K108" i="98"/>
  <c r="K75" i="98"/>
  <c r="H188" i="98"/>
  <c r="M234" i="99"/>
  <c r="N234" i="99" s="1"/>
  <c r="Q155" i="98"/>
  <c r="R155" i="98" s="1"/>
  <c r="W238" i="99"/>
  <c r="X238" i="99" s="1"/>
  <c r="S188" i="98"/>
  <c r="T188" i="98" s="1"/>
  <c r="L80" i="98"/>
  <c r="Y80" i="98" s="1"/>
  <c r="Z80" i="98" s="1"/>
  <c r="Q199" i="98"/>
  <c r="R199" i="98" s="1"/>
  <c r="J199" i="98"/>
  <c r="W57" i="98"/>
  <c r="X57" i="98" s="1"/>
  <c r="U57" i="98"/>
  <c r="V57" i="98" s="1"/>
  <c r="U208" i="98"/>
  <c r="V208" i="98" s="1"/>
  <c r="M208" i="98"/>
  <c r="N208" i="98" s="1"/>
  <c r="S208" i="98"/>
  <c r="T208" i="98" s="1"/>
  <c r="I208" i="98"/>
  <c r="U83" i="99"/>
  <c r="V83" i="99" s="1"/>
  <c r="O83" i="99"/>
  <c r="P83" i="99" s="1"/>
  <c r="W65" i="99"/>
  <c r="X65" i="99" s="1"/>
  <c r="J65" i="99"/>
  <c r="S69" i="98"/>
  <c r="T69" i="98" s="1"/>
  <c r="W69" i="98"/>
  <c r="X69" i="98" s="1"/>
  <c r="I69" i="98"/>
  <c r="H248" i="98"/>
  <c r="U248" i="98"/>
  <c r="V248" i="98" s="1"/>
  <c r="K248" i="98"/>
  <c r="W68" i="98"/>
  <c r="X68" i="98" s="1"/>
  <c r="I68" i="98"/>
  <c r="O68" i="98"/>
  <c r="P68" i="98" s="1"/>
  <c r="U68" i="98"/>
  <c r="V68" i="98" s="1"/>
  <c r="Q68" i="98"/>
  <c r="R68" i="98" s="1"/>
  <c r="S68" i="98"/>
  <c r="T68" i="98" s="1"/>
  <c r="H68" i="98"/>
  <c r="M68" i="98"/>
  <c r="N68" i="98" s="1"/>
  <c r="K68" i="98"/>
  <c r="J68" i="98"/>
  <c r="I248" i="98"/>
  <c r="O248" i="98"/>
  <c r="P248" i="98" s="1"/>
  <c r="G210" i="98"/>
  <c r="J210" i="98"/>
  <c r="M69" i="98"/>
  <c r="N69" i="98" s="1"/>
  <c r="O210" i="98"/>
  <c r="P210" i="98" s="1"/>
  <c r="M126" i="98"/>
  <c r="N126" i="98" s="1"/>
  <c r="W126" i="98"/>
  <c r="X126" i="98" s="1"/>
  <c r="U126" i="98"/>
  <c r="V126" i="98" s="1"/>
  <c r="Q126" i="98"/>
  <c r="R126" i="98" s="1"/>
  <c r="J107" i="98"/>
  <c r="W107" i="98"/>
  <c r="X107" i="98" s="1"/>
  <c r="O107" i="98"/>
  <c r="P107" i="98" s="1"/>
  <c r="G107" i="98"/>
  <c r="K69" i="98"/>
  <c r="G68" i="98"/>
  <c r="J248" i="98"/>
  <c r="M248" i="98"/>
  <c r="N248" i="98" s="1"/>
  <c r="U65" i="99"/>
  <c r="V65" i="99" s="1"/>
  <c r="Q210" i="98"/>
  <c r="R210" i="98" s="1"/>
  <c r="L112" i="98"/>
  <c r="Y112" i="98" s="1"/>
  <c r="Z112" i="98" s="1"/>
  <c r="L102" i="99"/>
  <c r="W61" i="99"/>
  <c r="X61" i="99" s="1"/>
  <c r="O61" i="99"/>
  <c r="P61" i="99" s="1"/>
  <c r="H61" i="99"/>
  <c r="Q61" i="99"/>
  <c r="R61" i="99" s="1"/>
  <c r="W249" i="99"/>
  <c r="X249" i="99" s="1"/>
  <c r="Q249" i="99"/>
  <c r="R249" i="99" s="1"/>
  <c r="W119" i="98"/>
  <c r="X119" i="98" s="1"/>
  <c r="H119" i="98"/>
  <c r="H133" i="98"/>
  <c r="S133" i="98"/>
  <c r="T133" i="98" s="1"/>
  <c r="Q133" i="98"/>
  <c r="R133" i="98" s="1"/>
  <c r="K133" i="98"/>
  <c r="G84" i="98"/>
  <c r="K84" i="98"/>
  <c r="U84" i="98"/>
  <c r="V84" i="98" s="1"/>
  <c r="S84" i="98"/>
  <c r="T84" i="98" s="1"/>
  <c r="M59" i="98"/>
  <c r="N59" i="98" s="1"/>
  <c r="O59" i="98"/>
  <c r="P59" i="98" s="1"/>
  <c r="W59" i="98"/>
  <c r="X59" i="98" s="1"/>
  <c r="Q59" i="98"/>
  <c r="R59" i="98" s="1"/>
  <c r="K59" i="98"/>
  <c r="S59" i="98"/>
  <c r="T59" i="98" s="1"/>
  <c r="U59" i="98"/>
  <c r="V59" i="98" s="1"/>
  <c r="G59" i="98"/>
  <c r="J147" i="98"/>
  <c r="J122" i="98"/>
  <c r="S154" i="98"/>
  <c r="T154" i="98" s="1"/>
  <c r="H59" i="98"/>
  <c r="O135" i="98"/>
  <c r="P135" i="98" s="1"/>
  <c r="H136" i="98"/>
  <c r="S163" i="98"/>
  <c r="T163" i="98" s="1"/>
  <c r="U147" i="98"/>
  <c r="V147" i="98" s="1"/>
  <c r="Q136" i="98"/>
  <c r="R136" i="98" s="1"/>
  <c r="L205" i="99"/>
  <c r="Y205" i="99" s="1"/>
  <c r="Z205" i="99" s="1"/>
  <c r="Q193" i="98"/>
  <c r="R193" i="98" s="1"/>
  <c r="K238" i="99"/>
  <c r="O238" i="99"/>
  <c r="P238" i="99" s="1"/>
  <c r="U238" i="99"/>
  <c r="V238" i="99" s="1"/>
  <c r="H238" i="99"/>
  <c r="W106" i="98"/>
  <c r="X106" i="98" s="1"/>
  <c r="U106" i="98"/>
  <c r="V106" i="98" s="1"/>
  <c r="U219" i="99"/>
  <c r="V219" i="99" s="1"/>
  <c r="W219" i="99"/>
  <c r="X219" i="99" s="1"/>
  <c r="Q219" i="99"/>
  <c r="R219" i="99" s="1"/>
  <c r="U109" i="98"/>
  <c r="V109" i="98" s="1"/>
  <c r="J237" i="98"/>
  <c r="W237" i="98"/>
  <c r="X237" i="98" s="1"/>
  <c r="O237" i="98"/>
  <c r="P237" i="98" s="1"/>
  <c r="I237" i="98"/>
  <c r="M130" i="98"/>
  <c r="N130" i="98" s="1"/>
  <c r="S130" i="98"/>
  <c r="T130" i="98" s="1"/>
  <c r="I130" i="98"/>
  <c r="G130" i="98"/>
  <c r="K130" i="98"/>
  <c r="U130" i="98"/>
  <c r="V130" i="98" s="1"/>
  <c r="Q130" i="98"/>
  <c r="R130" i="98" s="1"/>
  <c r="W130" i="98"/>
  <c r="X130" i="98" s="1"/>
  <c r="J130" i="98"/>
  <c r="H130" i="98"/>
  <c r="O130" i="98"/>
  <c r="P130" i="98" s="1"/>
  <c r="K199" i="98"/>
  <c r="M199" i="98"/>
  <c r="N199" i="98" s="1"/>
  <c r="I199" i="98"/>
  <c r="J57" i="98"/>
  <c r="S57" i="98"/>
  <c r="T57" i="98" s="1"/>
  <c r="I57" i="98"/>
  <c r="I83" i="99"/>
  <c r="J83" i="99"/>
  <c r="G237" i="98"/>
  <c r="O246" i="99"/>
  <c r="P246" i="99" s="1"/>
  <c r="H90" i="98"/>
  <c r="S190" i="98"/>
  <c r="T190" i="98" s="1"/>
  <c r="H199" i="98"/>
  <c r="U199" i="98"/>
  <c r="V199" i="98" s="1"/>
  <c r="I59" i="98"/>
  <c r="H274" i="99"/>
  <c r="H128" i="98"/>
  <c r="O263" i="99"/>
  <c r="P263" i="99" s="1"/>
  <c r="O114" i="98"/>
  <c r="P114" i="98" s="1"/>
  <c r="M74" i="98"/>
  <c r="N74" i="98" s="1"/>
  <c r="G219" i="99"/>
  <c r="H83" i="99"/>
  <c r="S83" i="99"/>
  <c r="T83" i="99" s="1"/>
  <c r="G83" i="99"/>
  <c r="Q276" i="98"/>
  <c r="R276" i="98" s="1"/>
  <c r="M258" i="98"/>
  <c r="N258" i="98" s="1"/>
  <c r="G180" i="98"/>
  <c r="W254" i="98"/>
  <c r="X254" i="98" s="1"/>
  <c r="J254" i="98"/>
  <c r="O163" i="98"/>
  <c r="P163" i="98" s="1"/>
  <c r="U163" i="98"/>
  <c r="V163" i="98" s="1"/>
  <c r="H190" i="98"/>
  <c r="W208" i="98"/>
  <c r="X208" i="98" s="1"/>
  <c r="Q208" i="98"/>
  <c r="R208" i="98" s="1"/>
  <c r="M274" i="99"/>
  <c r="N274" i="99" s="1"/>
  <c r="U128" i="98"/>
  <c r="V128" i="98" s="1"/>
  <c r="K128" i="98"/>
  <c r="O109" i="98"/>
  <c r="P109" i="98" s="1"/>
  <c r="S74" i="98"/>
  <c r="T74" i="98" s="1"/>
  <c r="J74" i="98"/>
  <c r="O180" i="98"/>
  <c r="P180" i="98" s="1"/>
  <c r="O219" i="99"/>
  <c r="P219" i="99" s="1"/>
  <c r="K136" i="98"/>
  <c r="G61" i="98"/>
  <c r="G57" i="98"/>
  <c r="J238" i="99"/>
  <c r="Q238" i="99"/>
  <c r="R238" i="99" s="1"/>
  <c r="M237" i="98"/>
  <c r="N237" i="98" s="1"/>
  <c r="B10" i="98"/>
  <c r="B11" i="98"/>
  <c r="H211" i="99"/>
  <c r="I211" i="99"/>
  <c r="M168" i="98"/>
  <c r="N168" i="98" s="1"/>
  <c r="O70" i="98"/>
  <c r="P70" i="98" s="1"/>
  <c r="K201" i="99"/>
  <c r="W201" i="99"/>
  <c r="X201" i="99" s="1"/>
  <c r="M201" i="99"/>
  <c r="N201" i="99" s="1"/>
  <c r="U201" i="99"/>
  <c r="V201" i="99" s="1"/>
  <c r="G201" i="99"/>
  <c r="O201" i="99"/>
  <c r="P201" i="99" s="1"/>
  <c r="H63" i="98"/>
  <c r="M63" i="98"/>
  <c r="N63" i="98" s="1"/>
  <c r="I214" i="98"/>
  <c r="O214" i="98"/>
  <c r="P214" i="98" s="1"/>
  <c r="S214" i="98"/>
  <c r="T214" i="98" s="1"/>
  <c r="G184" i="98"/>
  <c r="K184" i="98"/>
  <c r="H184" i="98"/>
  <c r="W184" i="98"/>
  <c r="X184" i="98" s="1"/>
  <c r="U184" i="98"/>
  <c r="V184" i="98" s="1"/>
  <c r="J184" i="98"/>
  <c r="I196" i="98"/>
  <c r="H196" i="98"/>
  <c r="S196" i="98"/>
  <c r="T196" i="98" s="1"/>
  <c r="K225" i="99"/>
  <c r="S225" i="99"/>
  <c r="T225" i="99" s="1"/>
  <c r="Q225" i="99"/>
  <c r="R225" i="99" s="1"/>
  <c r="O225" i="99"/>
  <c r="P225" i="99" s="1"/>
  <c r="G225" i="99"/>
  <c r="U225" i="99"/>
  <c r="V225" i="99" s="1"/>
  <c r="U230" i="99"/>
  <c r="V230" i="99" s="1"/>
  <c r="M230" i="99"/>
  <c r="N230" i="99" s="1"/>
  <c r="O230" i="99"/>
  <c r="P230" i="99" s="1"/>
  <c r="J230" i="99"/>
  <c r="I230" i="99"/>
  <c r="U242" i="99"/>
  <c r="V242" i="99" s="1"/>
  <c r="I242" i="99"/>
  <c r="H242" i="99"/>
  <c r="K242" i="99"/>
  <c r="S242" i="99"/>
  <c r="T242" i="99" s="1"/>
  <c r="O242" i="99"/>
  <c r="P242" i="99" s="1"/>
  <c r="Q242" i="99"/>
  <c r="R242" i="99" s="1"/>
  <c r="J242" i="99"/>
  <c r="G242" i="99"/>
  <c r="W242" i="99"/>
  <c r="X242" i="99" s="1"/>
  <c r="M242" i="99"/>
  <c r="N242" i="99" s="1"/>
  <c r="U154" i="98"/>
  <c r="V154" i="98" s="1"/>
  <c r="H154" i="98"/>
  <c r="G154" i="98"/>
  <c r="O154" i="98"/>
  <c r="P154" i="98" s="1"/>
  <c r="M91" i="98"/>
  <c r="N91" i="98" s="1"/>
  <c r="K91" i="98"/>
  <c r="S91" i="98"/>
  <c r="T91" i="98" s="1"/>
  <c r="U91" i="98"/>
  <c r="V91" i="98" s="1"/>
  <c r="H91" i="98"/>
  <c r="Q91" i="98"/>
  <c r="R91" i="98" s="1"/>
  <c r="I91" i="98"/>
  <c r="G91" i="98"/>
  <c r="W91" i="98"/>
  <c r="X91" i="98" s="1"/>
  <c r="O91" i="98"/>
  <c r="P91" i="98" s="1"/>
  <c r="J91" i="98"/>
  <c r="W135" i="98"/>
  <c r="X135" i="98" s="1"/>
  <c r="H135" i="98"/>
  <c r="J135" i="98"/>
  <c r="G135" i="98"/>
  <c r="O87" i="98"/>
  <c r="P87" i="98" s="1"/>
  <c r="M276" i="98"/>
  <c r="N276" i="98" s="1"/>
  <c r="W276" i="98"/>
  <c r="X276" i="98" s="1"/>
  <c r="G276" i="98"/>
  <c r="U136" i="98"/>
  <c r="V136" i="98" s="1"/>
  <c r="G136" i="98"/>
  <c r="W154" i="98"/>
  <c r="X154" i="98" s="1"/>
  <c r="I135" i="98"/>
  <c r="W136" i="98"/>
  <c r="X136" i="98" s="1"/>
  <c r="O276" i="98"/>
  <c r="P276" i="98" s="1"/>
  <c r="U87" i="98"/>
  <c r="V87" i="98" s="1"/>
  <c r="M221" i="98"/>
  <c r="N221" i="98" s="1"/>
  <c r="I221" i="98"/>
  <c r="K221" i="98"/>
  <c r="O221" i="98"/>
  <c r="P221" i="98" s="1"/>
  <c r="U221" i="98"/>
  <c r="V221" i="98" s="1"/>
  <c r="H221" i="98"/>
  <c r="G221" i="98"/>
  <c r="J221" i="98"/>
  <c r="W221" i="98"/>
  <c r="X221" i="98" s="1"/>
  <c r="S221" i="98"/>
  <c r="T221" i="98" s="1"/>
  <c r="Q221" i="98"/>
  <c r="R221" i="98" s="1"/>
  <c r="O254" i="98"/>
  <c r="P254" i="98" s="1"/>
  <c r="G254" i="98"/>
  <c r="I154" i="98"/>
  <c r="M154" i="98"/>
  <c r="N154" i="98" s="1"/>
  <c r="S237" i="98"/>
  <c r="T237" i="98" s="1"/>
  <c r="G199" i="98"/>
  <c r="W199" i="98"/>
  <c r="X199" i="98" s="1"/>
  <c r="J59" i="98"/>
  <c r="Q220" i="98"/>
  <c r="R220" i="98" s="1"/>
  <c r="J274" i="99"/>
  <c r="I128" i="98"/>
  <c r="K135" i="98"/>
  <c r="Q135" i="98"/>
  <c r="R135" i="98" s="1"/>
  <c r="K114" i="98"/>
  <c r="K74" i="98"/>
  <c r="M219" i="99"/>
  <c r="N219" i="99" s="1"/>
  <c r="M83" i="99"/>
  <c r="N83" i="99" s="1"/>
  <c r="K83" i="99"/>
  <c r="G208" i="98"/>
  <c r="I276" i="98"/>
  <c r="I254" i="98"/>
  <c r="Q57" i="98"/>
  <c r="R57" i="98" s="1"/>
  <c r="Q254" i="98"/>
  <c r="R254" i="98" s="1"/>
  <c r="L23" i="99"/>
  <c r="Q163" i="98"/>
  <c r="R163" i="98" s="1"/>
  <c r="K208" i="98"/>
  <c r="O208" i="98"/>
  <c r="P208" i="98" s="1"/>
  <c r="K274" i="99"/>
  <c r="M128" i="98"/>
  <c r="N128" i="98" s="1"/>
  <c r="S128" i="98"/>
  <c r="T128" i="98" s="1"/>
  <c r="G74" i="98"/>
  <c r="S180" i="98"/>
  <c r="T180" i="98" s="1"/>
  <c r="U254" i="98"/>
  <c r="V254" i="98" s="1"/>
  <c r="J219" i="99"/>
  <c r="S219" i="99"/>
  <c r="T219" i="99" s="1"/>
  <c r="M136" i="98"/>
  <c r="N136" i="98" s="1"/>
  <c r="I136" i="98"/>
  <c r="J276" i="98"/>
  <c r="U276" i="98"/>
  <c r="V276" i="98" s="1"/>
  <c r="O57" i="98"/>
  <c r="P57" i="98" s="1"/>
  <c r="M238" i="99"/>
  <c r="N238" i="99" s="1"/>
  <c r="K87" i="98"/>
  <c r="H105" i="98"/>
  <c r="U105" i="98"/>
  <c r="V105" i="98" s="1"/>
  <c r="Q102" i="98"/>
  <c r="R102" i="98" s="1"/>
  <c r="J102" i="98"/>
  <c r="G197" i="98"/>
  <c r="H197" i="98"/>
  <c r="W197" i="98"/>
  <c r="X197" i="98" s="1"/>
  <c r="O197" i="98"/>
  <c r="P197" i="98" s="1"/>
  <c r="S197" i="98"/>
  <c r="T197" i="98" s="1"/>
  <c r="U222" i="98"/>
  <c r="V222" i="98" s="1"/>
  <c r="S222" i="98"/>
  <c r="T222" i="98" s="1"/>
  <c r="Q222" i="98"/>
  <c r="R222" i="98" s="1"/>
  <c r="M222" i="98"/>
  <c r="N222" i="98" s="1"/>
  <c r="G222" i="98"/>
  <c r="H222" i="98"/>
  <c r="I222" i="98"/>
  <c r="O222" i="98"/>
  <c r="P222" i="98" s="1"/>
  <c r="J222" i="98"/>
  <c r="H116" i="98"/>
  <c r="G116" i="98"/>
  <c r="O116" i="98"/>
  <c r="P116" i="98" s="1"/>
  <c r="I116" i="98"/>
  <c r="J116" i="98"/>
  <c r="S116" i="98"/>
  <c r="T116" i="98" s="1"/>
  <c r="U116" i="98"/>
  <c r="V116" i="98" s="1"/>
  <c r="J182" i="98"/>
  <c r="M182" i="98"/>
  <c r="N182" i="98" s="1"/>
  <c r="S182" i="98"/>
  <c r="T182" i="98" s="1"/>
  <c r="G182" i="98"/>
  <c r="K231" i="98"/>
  <c r="G231" i="98"/>
  <c r="W231" i="98"/>
  <c r="X231" i="98" s="1"/>
  <c r="J231" i="98"/>
  <c r="U231" i="98"/>
  <c r="V231" i="98" s="1"/>
  <c r="O231" i="98"/>
  <c r="P231" i="98" s="1"/>
  <c r="H231" i="98"/>
  <c r="Q231" i="98"/>
  <c r="R231" i="98" s="1"/>
  <c r="I231" i="98"/>
  <c r="S231" i="98"/>
  <c r="T231" i="98" s="1"/>
  <c r="M231" i="98"/>
  <c r="N231" i="98" s="1"/>
  <c r="S129" i="98"/>
  <c r="T129" i="98" s="1"/>
  <c r="O129" i="98"/>
  <c r="P129" i="98" s="1"/>
  <c r="S238" i="98"/>
  <c r="T238" i="98" s="1"/>
  <c r="W238" i="98"/>
  <c r="X238" i="98" s="1"/>
  <c r="Q238" i="98"/>
  <c r="R238" i="98" s="1"/>
  <c r="M238" i="98"/>
  <c r="N238" i="98" s="1"/>
  <c r="J238" i="98"/>
  <c r="G238" i="98"/>
  <c r="O251" i="98"/>
  <c r="P251" i="98" s="1"/>
  <c r="U251" i="98"/>
  <c r="V251" i="98" s="1"/>
  <c r="S251" i="98"/>
  <c r="T251" i="98" s="1"/>
  <c r="H251" i="98"/>
  <c r="I251" i="98"/>
  <c r="K251" i="98"/>
  <c r="Q251" i="98"/>
  <c r="R251" i="98" s="1"/>
  <c r="G251" i="98"/>
  <c r="J251" i="98"/>
  <c r="M251" i="98"/>
  <c r="N251" i="98" s="1"/>
  <c r="W251" i="98"/>
  <c r="X251" i="98" s="1"/>
  <c r="S47" i="98"/>
  <c r="T47" i="98" s="1"/>
  <c r="G62" i="98"/>
  <c r="S62" i="98"/>
  <c r="T62" i="98" s="1"/>
  <c r="O62" i="98"/>
  <c r="P62" i="98" s="1"/>
  <c r="J156" i="98"/>
  <c r="Q156" i="98"/>
  <c r="R156" i="98" s="1"/>
  <c r="G156" i="98"/>
  <c r="Q71" i="99"/>
  <c r="R71" i="99" s="1"/>
  <c r="W71" i="99"/>
  <c r="X71" i="99" s="1"/>
  <c r="K71" i="99"/>
  <c r="J71" i="99"/>
  <c r="S73" i="98"/>
  <c r="T73" i="98" s="1"/>
  <c r="O73" i="98"/>
  <c r="P73" i="98" s="1"/>
  <c r="Q73" i="98"/>
  <c r="R73" i="98" s="1"/>
  <c r="J73" i="98"/>
  <c r="G73" i="98"/>
  <c r="U73" i="98"/>
  <c r="V73" i="98" s="1"/>
  <c r="I73" i="98"/>
  <c r="W73" i="98"/>
  <c r="X73" i="98" s="1"/>
  <c r="H73" i="98"/>
  <c r="M73" i="98"/>
  <c r="N73" i="98" s="1"/>
  <c r="K73" i="98"/>
  <c r="M111" i="98"/>
  <c r="N111" i="98" s="1"/>
  <c r="I111" i="98"/>
  <c r="O111" i="98"/>
  <c r="P111" i="98" s="1"/>
  <c r="U111" i="98"/>
  <c r="V111" i="98" s="1"/>
  <c r="J111" i="98"/>
  <c r="H111" i="98"/>
  <c r="W263" i="99"/>
  <c r="X263" i="99" s="1"/>
  <c r="J263" i="99"/>
  <c r="U190" i="98"/>
  <c r="V190" i="98" s="1"/>
  <c r="K190" i="98"/>
  <c r="I190" i="98"/>
  <c r="W190" i="98"/>
  <c r="X190" i="98" s="1"/>
  <c r="Q258" i="98"/>
  <c r="R258" i="98" s="1"/>
  <c r="K258" i="98"/>
  <c r="U258" i="98"/>
  <c r="V258" i="98" s="1"/>
  <c r="H270" i="99"/>
  <c r="M190" i="98"/>
  <c r="N190" i="98" s="1"/>
  <c r="S111" i="98"/>
  <c r="T111" i="98" s="1"/>
  <c r="H220" i="98"/>
  <c r="W156" i="98"/>
  <c r="X156" i="98" s="1"/>
  <c r="K156" i="98"/>
  <c r="L208" i="99"/>
  <c r="Y208" i="99" s="1"/>
  <c r="Z208" i="99" s="1"/>
  <c r="U263" i="99"/>
  <c r="V263" i="99" s="1"/>
  <c r="I230" i="98"/>
  <c r="J258" i="98"/>
  <c r="O190" i="98"/>
  <c r="P190" i="98" s="1"/>
  <c r="M230" i="98"/>
  <c r="N230" i="98" s="1"/>
  <c r="G230" i="98"/>
  <c r="O71" i="99"/>
  <c r="P71" i="99" s="1"/>
  <c r="W62" i="98"/>
  <c r="X62" i="98" s="1"/>
  <c r="H258" i="98"/>
  <c r="W258" i="98"/>
  <c r="X258" i="98" s="1"/>
  <c r="U79" i="98"/>
  <c r="V79" i="98" s="1"/>
  <c r="O79" i="98"/>
  <c r="P79" i="98" s="1"/>
  <c r="J79" i="98"/>
  <c r="U224" i="99"/>
  <c r="V224" i="99" s="1"/>
  <c r="W224" i="99"/>
  <c r="X224" i="99" s="1"/>
  <c r="K224" i="99"/>
  <c r="Q224" i="99"/>
  <c r="R224" i="99" s="1"/>
  <c r="O224" i="99"/>
  <c r="P224" i="99" s="1"/>
  <c r="J224" i="99"/>
  <c r="M224" i="99"/>
  <c r="N224" i="99" s="1"/>
  <c r="G224" i="99"/>
  <c r="S224" i="99"/>
  <c r="T224" i="99" s="1"/>
  <c r="O244" i="99"/>
  <c r="P244" i="99" s="1"/>
  <c r="M244" i="99"/>
  <c r="N244" i="99" s="1"/>
  <c r="Q244" i="99"/>
  <c r="R244" i="99" s="1"/>
  <c r="U244" i="99"/>
  <c r="V244" i="99" s="1"/>
  <c r="H244" i="99"/>
  <c r="G244" i="99"/>
  <c r="W244" i="99"/>
  <c r="X244" i="99" s="1"/>
  <c r="K244" i="99"/>
  <c r="I244" i="99"/>
  <c r="J244" i="99"/>
  <c r="S244" i="99"/>
  <c r="T244" i="99" s="1"/>
  <c r="J200" i="98"/>
  <c r="H200" i="98"/>
  <c r="I200" i="98"/>
  <c r="S200" i="98"/>
  <c r="T200" i="98" s="1"/>
  <c r="M200" i="98"/>
  <c r="N200" i="98" s="1"/>
  <c r="W200" i="98"/>
  <c r="X200" i="98" s="1"/>
  <c r="I233" i="99"/>
  <c r="O253" i="99"/>
  <c r="P253" i="99" s="1"/>
  <c r="Q253" i="99"/>
  <c r="R253" i="99" s="1"/>
  <c r="I253" i="99"/>
  <c r="S253" i="99"/>
  <c r="T253" i="99" s="1"/>
  <c r="K253" i="99"/>
  <c r="H50" i="98"/>
  <c r="H132" i="98"/>
  <c r="J132" i="98"/>
  <c r="O132" i="98"/>
  <c r="P132" i="98" s="1"/>
  <c r="G132" i="98"/>
  <c r="G187" i="98"/>
  <c r="Q187" i="98"/>
  <c r="R187" i="98" s="1"/>
  <c r="W187" i="98"/>
  <c r="X187" i="98" s="1"/>
  <c r="H187" i="98"/>
  <c r="O187" i="98"/>
  <c r="P187" i="98" s="1"/>
  <c r="I187" i="98"/>
  <c r="M187" i="98"/>
  <c r="N187" i="98" s="1"/>
  <c r="U187" i="98"/>
  <c r="V187" i="98" s="1"/>
  <c r="S187" i="98"/>
  <c r="T187" i="98" s="1"/>
  <c r="U75" i="98"/>
  <c r="V75" i="98" s="1"/>
  <c r="G75" i="98"/>
  <c r="W75" i="98"/>
  <c r="X75" i="98" s="1"/>
  <c r="J75" i="98"/>
  <c r="H75" i="98"/>
  <c r="H155" i="98"/>
  <c r="S155" i="98"/>
  <c r="T155" i="98" s="1"/>
  <c r="K155" i="98"/>
  <c r="S214" i="99"/>
  <c r="T214" i="99" s="1"/>
  <c r="H214" i="99"/>
  <c r="M214" i="99"/>
  <c r="N214" i="99" s="1"/>
  <c r="K214" i="99"/>
  <c r="O58" i="98"/>
  <c r="P58" i="98" s="1"/>
  <c r="M58" i="98"/>
  <c r="N58" i="98" s="1"/>
  <c r="J58" i="98"/>
  <c r="U58" i="98"/>
  <c r="V58" i="98" s="1"/>
  <c r="I58" i="98"/>
  <c r="W58" i="98"/>
  <c r="X58" i="98" s="1"/>
  <c r="H54" i="98"/>
  <c r="W220" i="98"/>
  <c r="X220" i="98" s="1"/>
  <c r="G220" i="98"/>
  <c r="S220" i="98"/>
  <c r="T220" i="98" s="1"/>
  <c r="U220" i="98"/>
  <c r="V220" i="98" s="1"/>
  <c r="J220" i="98"/>
  <c r="M220" i="98"/>
  <c r="N220" i="98" s="1"/>
  <c r="H226" i="98"/>
  <c r="S226" i="98"/>
  <c r="T226" i="98" s="1"/>
  <c r="M226" i="98"/>
  <c r="N226" i="98" s="1"/>
  <c r="U226" i="98"/>
  <c r="V226" i="98" s="1"/>
  <c r="Q226" i="98"/>
  <c r="R226" i="98" s="1"/>
  <c r="I226" i="98"/>
  <c r="G226" i="98"/>
  <c r="J226" i="98"/>
  <c r="O226" i="98"/>
  <c r="P226" i="98" s="1"/>
  <c r="W226" i="98"/>
  <c r="X226" i="98" s="1"/>
  <c r="K226" i="98"/>
  <c r="H264" i="99"/>
  <c r="W264" i="99"/>
  <c r="X264" i="99" s="1"/>
  <c r="G264" i="99"/>
  <c r="Q264" i="99"/>
  <c r="R264" i="99" s="1"/>
  <c r="I264" i="99"/>
  <c r="U264" i="99"/>
  <c r="V264" i="99" s="1"/>
  <c r="M264" i="99"/>
  <c r="N264" i="99" s="1"/>
  <c r="K264" i="99"/>
  <c r="S264" i="99"/>
  <c r="T264" i="99" s="1"/>
  <c r="O264" i="99"/>
  <c r="P264" i="99" s="1"/>
  <c r="J264" i="99"/>
  <c r="M145" i="99"/>
  <c r="N145" i="99" s="1"/>
  <c r="O145" i="99"/>
  <c r="P145" i="99" s="1"/>
  <c r="H145" i="99"/>
  <c r="K145" i="99"/>
  <c r="U273" i="99"/>
  <c r="V273" i="99" s="1"/>
  <c r="U279" i="98"/>
  <c r="V279" i="98" s="1"/>
  <c r="W279" i="98"/>
  <c r="X279" i="98" s="1"/>
  <c r="K279" i="98"/>
  <c r="G279" i="98"/>
  <c r="S279" i="98"/>
  <c r="T279" i="98" s="1"/>
  <c r="I279" i="98"/>
  <c r="M279" i="98"/>
  <c r="N279" i="98" s="1"/>
  <c r="O279" i="98"/>
  <c r="P279" i="98" s="1"/>
  <c r="Q279" i="98"/>
  <c r="R279" i="98" s="1"/>
  <c r="J279" i="98"/>
  <c r="H279" i="98"/>
  <c r="W216" i="99"/>
  <c r="X216" i="99" s="1"/>
  <c r="M216" i="99"/>
  <c r="N216" i="99" s="1"/>
  <c r="I216" i="99"/>
  <c r="J216" i="99"/>
  <c r="G216" i="99"/>
  <c r="S216" i="99"/>
  <c r="T216" i="99" s="1"/>
  <c r="O216" i="99"/>
  <c r="P216" i="99" s="1"/>
  <c r="K216" i="99"/>
  <c r="Q216" i="99"/>
  <c r="R216" i="99" s="1"/>
  <c r="U216" i="99"/>
  <c r="V216" i="99" s="1"/>
  <c r="H216" i="99"/>
  <c r="J270" i="99"/>
  <c r="O270" i="99"/>
  <c r="P270" i="99" s="1"/>
  <c r="I270" i="99"/>
  <c r="M270" i="99"/>
  <c r="N270" i="99" s="1"/>
  <c r="K270" i="99"/>
  <c r="Q66" i="99"/>
  <c r="R66" i="99" s="1"/>
  <c r="K66" i="99"/>
  <c r="S66" i="99"/>
  <c r="T66" i="99" s="1"/>
  <c r="H66" i="99"/>
  <c r="O66" i="99"/>
  <c r="P66" i="99" s="1"/>
  <c r="G66" i="99"/>
  <c r="I66" i="99"/>
  <c r="Q270" i="99"/>
  <c r="R270" i="99" s="1"/>
  <c r="J190" i="98"/>
  <c r="Q111" i="98"/>
  <c r="R111" i="98" s="1"/>
  <c r="I220" i="98"/>
  <c r="S156" i="98"/>
  <c r="T156" i="98" s="1"/>
  <c r="U156" i="98"/>
  <c r="V156" i="98" s="1"/>
  <c r="Q263" i="99"/>
  <c r="R263" i="99" s="1"/>
  <c r="W66" i="99"/>
  <c r="X66" i="99" s="1"/>
  <c r="Q62" i="98"/>
  <c r="R62" i="98" s="1"/>
  <c r="Q273" i="99"/>
  <c r="R273" i="99" s="1"/>
  <c r="I258" i="98"/>
  <c r="S145" i="99"/>
  <c r="T145" i="99" s="1"/>
  <c r="G71" i="99"/>
  <c r="W145" i="99"/>
  <c r="X145" i="99" s="1"/>
  <c r="G190" i="98"/>
  <c r="U230" i="98"/>
  <c r="V230" i="98" s="1"/>
  <c r="U71" i="99"/>
  <c r="V71" i="99" s="1"/>
  <c r="H62" i="98"/>
  <c r="O258" i="98"/>
  <c r="P258" i="98" s="1"/>
  <c r="U145" i="99"/>
  <c r="V145" i="99" s="1"/>
  <c r="W274" i="99"/>
  <c r="X274" i="99" s="1"/>
  <c r="I274" i="99"/>
  <c r="S274" i="99"/>
  <c r="T274" i="99" s="1"/>
  <c r="G164" i="98"/>
  <c r="U164" i="98"/>
  <c r="V164" i="98" s="1"/>
  <c r="Q164" i="98"/>
  <c r="R164" i="98" s="1"/>
  <c r="K164" i="98"/>
  <c r="M164" i="98"/>
  <c r="N164" i="98" s="1"/>
  <c r="J164" i="98"/>
  <c r="O164" i="98"/>
  <c r="P164" i="98" s="1"/>
  <c r="H164" i="98"/>
  <c r="S164" i="98"/>
  <c r="T164" i="98" s="1"/>
  <c r="I164" i="98"/>
  <c r="W164" i="98"/>
  <c r="X164" i="98" s="1"/>
  <c r="Q246" i="99"/>
  <c r="R246" i="99" s="1"/>
  <c r="J246" i="99"/>
  <c r="K180" i="98"/>
  <c r="I180" i="98"/>
  <c r="I74" i="98"/>
  <c r="H74" i="98"/>
  <c r="O74" i="98"/>
  <c r="P74" i="98" s="1"/>
  <c r="Q90" i="98"/>
  <c r="R90" i="98" s="1"/>
  <c r="M90" i="98"/>
  <c r="N90" i="98" s="1"/>
  <c r="K90" i="98"/>
  <c r="U90" i="98"/>
  <c r="V90" i="98" s="1"/>
  <c r="J90" i="98"/>
  <c r="W90" i="98"/>
  <c r="X90" i="98" s="1"/>
  <c r="M114" i="98"/>
  <c r="N114" i="98" s="1"/>
  <c r="W114" i="98"/>
  <c r="X114" i="98" s="1"/>
  <c r="Q114" i="98"/>
  <c r="R114" i="98" s="1"/>
  <c r="S114" i="98"/>
  <c r="T114" i="98" s="1"/>
  <c r="Q55" i="98"/>
  <c r="R55" i="98" s="1"/>
  <c r="O55" i="98"/>
  <c r="P55" i="98" s="1"/>
  <c r="S55" i="98"/>
  <c r="T55" i="98" s="1"/>
  <c r="U55" i="98"/>
  <c r="V55" i="98" s="1"/>
  <c r="M55" i="98"/>
  <c r="N55" i="98" s="1"/>
  <c r="J55" i="98"/>
  <c r="H55" i="98"/>
  <c r="W55" i="98"/>
  <c r="X55" i="98" s="1"/>
  <c r="I55" i="98"/>
  <c r="K55" i="98"/>
  <c r="G55" i="98"/>
  <c r="K163" i="98"/>
  <c r="W163" i="98"/>
  <c r="X163" i="98" s="1"/>
  <c r="I163" i="98"/>
  <c r="G163" i="98"/>
  <c r="M163" i="98"/>
  <c r="N163" i="98" s="1"/>
  <c r="K278" i="98"/>
  <c r="Q278" i="98"/>
  <c r="R278" i="98" s="1"/>
  <c r="M278" i="98"/>
  <c r="N278" i="98" s="1"/>
  <c r="I278" i="98"/>
  <c r="O278" i="98"/>
  <c r="P278" i="98" s="1"/>
  <c r="H278" i="98"/>
  <c r="W278" i="98"/>
  <c r="X278" i="98" s="1"/>
  <c r="J278" i="98"/>
  <c r="G278" i="98"/>
  <c r="U278" i="98"/>
  <c r="V278" i="98" s="1"/>
  <c r="S278" i="98"/>
  <c r="T278" i="98" s="1"/>
  <c r="L260" i="99"/>
  <c r="L176" i="99"/>
  <c r="Y176" i="99" s="1"/>
  <c r="Z176" i="99" s="1"/>
  <c r="L165" i="98"/>
  <c r="Y165" i="98" s="1"/>
  <c r="Z165" i="98" s="1"/>
  <c r="L72" i="98"/>
  <c r="Y72" i="98" s="1"/>
  <c r="Z72" i="98" s="1"/>
  <c r="S199" i="99"/>
  <c r="T199" i="99" s="1"/>
  <c r="O199" i="99"/>
  <c r="P199" i="99" s="1"/>
  <c r="K199" i="99"/>
  <c r="I199" i="99"/>
  <c r="Q199" i="99"/>
  <c r="R199" i="99" s="1"/>
  <c r="J199" i="99"/>
  <c r="W199" i="99"/>
  <c r="X199" i="99" s="1"/>
  <c r="H199" i="99"/>
  <c r="G199" i="99"/>
  <c r="M199" i="99"/>
  <c r="N199" i="99" s="1"/>
  <c r="U199" i="99"/>
  <c r="V199" i="99" s="1"/>
  <c r="G203" i="99"/>
  <c r="M203" i="99"/>
  <c r="N203" i="99" s="1"/>
  <c r="H203" i="99"/>
  <c r="U203" i="99"/>
  <c r="V203" i="99" s="1"/>
  <c r="W203" i="99"/>
  <c r="X203" i="99" s="1"/>
  <c r="Q203" i="99"/>
  <c r="R203" i="99" s="1"/>
  <c r="J203" i="99"/>
  <c r="I203" i="99"/>
  <c r="O203" i="99"/>
  <c r="P203" i="99" s="1"/>
  <c r="S203" i="99"/>
  <c r="T203" i="99" s="1"/>
  <c r="K203" i="99"/>
  <c r="D241" i="98"/>
  <c r="C241" i="98"/>
  <c r="B241" i="98" s="1"/>
  <c r="E241" i="98"/>
  <c r="F275" i="99"/>
  <c r="F269" i="98"/>
  <c r="F265" i="99"/>
  <c r="F263" i="98"/>
  <c r="F259" i="98"/>
  <c r="F247" i="99"/>
  <c r="F245" i="98"/>
  <c r="F243" i="98"/>
  <c r="F239" i="98"/>
  <c r="F237" i="99"/>
  <c r="F235" i="99"/>
  <c r="F227" i="98"/>
  <c r="F223" i="99"/>
  <c r="F219" i="98"/>
  <c r="F215" i="98"/>
  <c r="F213" i="98"/>
  <c r="F209" i="98"/>
  <c r="F197" i="99"/>
  <c r="E196" i="99"/>
  <c r="C196" i="99"/>
  <c r="B196" i="99" s="1"/>
  <c r="D196" i="99"/>
  <c r="F194" i="99"/>
  <c r="F189" i="99"/>
  <c r="F186" i="99"/>
  <c r="F179" i="98"/>
  <c r="F179" i="99"/>
  <c r="F174" i="99"/>
  <c r="F170" i="99"/>
  <c r="F163" i="99"/>
  <c r="F154" i="99"/>
  <c r="F150" i="98"/>
  <c r="F148" i="98"/>
  <c r="F146" i="98"/>
  <c r="F146" i="99"/>
  <c r="F144" i="99"/>
  <c r="F142" i="99"/>
  <c r="F138" i="98"/>
  <c r="F138" i="99"/>
  <c r="F134" i="99"/>
  <c r="E132" i="99"/>
  <c r="D132" i="99"/>
  <c r="C132" i="99"/>
  <c r="B132" i="99" s="1"/>
  <c r="F117" i="98"/>
  <c r="F95" i="99"/>
  <c r="F89" i="98"/>
  <c r="C55" i="99"/>
  <c r="B55" i="99" s="1"/>
  <c r="E55" i="99"/>
  <c r="D55" i="99"/>
  <c r="F53" i="99"/>
  <c r="F47" i="99"/>
  <c r="F42" i="98"/>
  <c r="F30" i="99"/>
  <c r="F28" i="99"/>
  <c r="F26" i="99"/>
  <c r="F21" i="99"/>
  <c r="E49" i="99"/>
  <c r="D49" i="99"/>
  <c r="C49" i="99"/>
  <c r="B49" i="99" s="1"/>
  <c r="C22" i="99"/>
  <c r="B22" i="99" s="1"/>
  <c r="E22" i="99"/>
  <c r="D22" i="99"/>
  <c r="D50" i="99"/>
  <c r="C50" i="99"/>
  <c r="B50" i="99" s="1"/>
  <c r="E50" i="99"/>
  <c r="E118" i="99"/>
  <c r="C118" i="99"/>
  <c r="B118" i="99" s="1"/>
  <c r="D118" i="99"/>
  <c r="D23" i="98"/>
  <c r="E23" i="98"/>
  <c r="C23" i="98"/>
  <c r="C104" i="98"/>
  <c r="B104" i="98" s="1"/>
  <c r="D104" i="98"/>
  <c r="E104" i="98"/>
  <c r="F13" i="98"/>
  <c r="I261" i="98"/>
  <c r="K261" i="98"/>
  <c r="M261" i="98"/>
  <c r="N261" i="98" s="1"/>
  <c r="Q261" i="98"/>
  <c r="R261" i="98" s="1"/>
  <c r="H261" i="98"/>
  <c r="S261" i="98"/>
  <c r="T261" i="98" s="1"/>
  <c r="U261" i="98"/>
  <c r="V261" i="98" s="1"/>
  <c r="J261" i="98"/>
  <c r="O261" i="98"/>
  <c r="P261" i="98" s="1"/>
  <c r="G261" i="98"/>
  <c r="W261" i="98"/>
  <c r="X261" i="98" s="1"/>
  <c r="J262" i="99"/>
  <c r="W262" i="99"/>
  <c r="X262" i="99" s="1"/>
  <c r="S262" i="99"/>
  <c r="T262" i="99" s="1"/>
  <c r="K262" i="99"/>
  <c r="Q262" i="99"/>
  <c r="R262" i="99" s="1"/>
  <c r="I82" i="98"/>
  <c r="W82" i="98"/>
  <c r="X82" i="98" s="1"/>
  <c r="M82" i="98"/>
  <c r="N82" i="98" s="1"/>
  <c r="G185" i="98"/>
  <c r="I185" i="98"/>
  <c r="S185" i="98"/>
  <c r="T185" i="98" s="1"/>
  <c r="K185" i="98"/>
  <c r="W185" i="98"/>
  <c r="X185" i="98" s="1"/>
  <c r="J185" i="98"/>
  <c r="U185" i="98"/>
  <c r="V185" i="98" s="1"/>
  <c r="H185" i="98"/>
  <c r="Q185" i="98"/>
  <c r="R185" i="98" s="1"/>
  <c r="O185" i="98"/>
  <c r="P185" i="98" s="1"/>
  <c r="M185" i="98"/>
  <c r="N185" i="98" s="1"/>
  <c r="J191" i="99"/>
  <c r="O195" i="99"/>
  <c r="P195" i="99" s="1"/>
  <c r="H195" i="99"/>
  <c r="J195" i="99"/>
  <c r="M195" i="99"/>
  <c r="N195" i="99" s="1"/>
  <c r="G195" i="99"/>
  <c r="I195" i="99"/>
  <c r="S195" i="99"/>
  <c r="T195" i="99" s="1"/>
  <c r="W195" i="99"/>
  <c r="X195" i="99" s="1"/>
  <c r="U195" i="99"/>
  <c r="V195" i="99" s="1"/>
  <c r="Q195" i="99"/>
  <c r="R195" i="99" s="1"/>
  <c r="K195" i="99"/>
  <c r="S275" i="98"/>
  <c r="T275" i="98" s="1"/>
  <c r="I275" i="98"/>
  <c r="K275" i="98"/>
  <c r="M275" i="98"/>
  <c r="N275" i="98" s="1"/>
  <c r="U275" i="98"/>
  <c r="V275" i="98" s="1"/>
  <c r="J275" i="98"/>
  <c r="Q275" i="98"/>
  <c r="R275" i="98" s="1"/>
  <c r="O275" i="98"/>
  <c r="P275" i="98" s="1"/>
  <c r="W275" i="98"/>
  <c r="X275" i="98" s="1"/>
  <c r="G275" i="98"/>
  <c r="H275" i="98"/>
  <c r="I161" i="98"/>
  <c r="H161" i="98"/>
  <c r="M161" i="98"/>
  <c r="N161" i="98" s="1"/>
  <c r="G161" i="98"/>
  <c r="K161" i="98"/>
  <c r="W161" i="98"/>
  <c r="X161" i="98" s="1"/>
  <c r="Q161" i="98"/>
  <c r="R161" i="98" s="1"/>
  <c r="S161" i="98"/>
  <c r="T161" i="98" s="1"/>
  <c r="O161" i="98"/>
  <c r="P161" i="98" s="1"/>
  <c r="U161" i="98"/>
  <c r="V161" i="98" s="1"/>
  <c r="J161" i="98"/>
  <c r="O254" i="99"/>
  <c r="P254" i="99" s="1"/>
  <c r="M254" i="99"/>
  <c r="N254" i="99" s="1"/>
  <c r="G254" i="99"/>
  <c r="U254" i="99"/>
  <c r="V254" i="99" s="1"/>
  <c r="S254" i="99"/>
  <c r="T254" i="99" s="1"/>
  <c r="H254" i="99"/>
  <c r="W254" i="99"/>
  <c r="X254" i="99" s="1"/>
  <c r="J254" i="99"/>
  <c r="K254" i="99"/>
  <c r="Q254" i="99"/>
  <c r="R254" i="99" s="1"/>
  <c r="I254" i="99"/>
  <c r="C278" i="99"/>
  <c r="B278" i="99" s="1"/>
  <c r="D278" i="99"/>
  <c r="E278" i="99"/>
  <c r="J167" i="99"/>
  <c r="H133" i="99"/>
  <c r="Q133" i="99"/>
  <c r="R133" i="99" s="1"/>
  <c r="U133" i="99"/>
  <c r="V133" i="99" s="1"/>
  <c r="S133" i="99"/>
  <c r="T133" i="99" s="1"/>
  <c r="O133" i="99"/>
  <c r="P133" i="99" s="1"/>
  <c r="M133" i="99"/>
  <c r="N133" i="99" s="1"/>
  <c r="K133" i="99"/>
  <c r="J133" i="99"/>
  <c r="I133" i="99"/>
  <c r="W133" i="99"/>
  <c r="X133" i="99" s="1"/>
  <c r="G133" i="99"/>
  <c r="L137" i="99"/>
  <c r="Y137" i="99" s="1"/>
  <c r="Z137" i="99" s="1"/>
  <c r="W125" i="99"/>
  <c r="X125" i="99" s="1"/>
  <c r="G125" i="99"/>
  <c r="Q125" i="99"/>
  <c r="R125" i="99" s="1"/>
  <c r="S125" i="99"/>
  <c r="T125" i="99" s="1"/>
  <c r="U125" i="99"/>
  <c r="V125" i="99" s="1"/>
  <c r="I125" i="99"/>
  <c r="M125" i="99"/>
  <c r="N125" i="99" s="1"/>
  <c r="K125" i="99"/>
  <c r="J125" i="99"/>
  <c r="O125" i="99"/>
  <c r="P125" i="99" s="1"/>
  <c r="H125" i="99"/>
  <c r="U123" i="99"/>
  <c r="V123" i="99" s="1"/>
  <c r="O123" i="99"/>
  <c r="P123" i="99" s="1"/>
  <c r="S123" i="99"/>
  <c r="T123" i="99" s="1"/>
  <c r="J123" i="99"/>
  <c r="I123" i="99"/>
  <c r="H123" i="99"/>
  <c r="M123" i="99"/>
  <c r="N123" i="99" s="1"/>
  <c r="Q123" i="99"/>
  <c r="R123" i="99" s="1"/>
  <c r="W123" i="99"/>
  <c r="X123" i="99" s="1"/>
  <c r="K123" i="99"/>
  <c r="G123" i="99"/>
  <c r="W93" i="98"/>
  <c r="X93" i="98" s="1"/>
  <c r="U93" i="98"/>
  <c r="V93" i="98" s="1"/>
  <c r="I93" i="98"/>
  <c r="S93" i="98"/>
  <c r="T93" i="98" s="1"/>
  <c r="M93" i="98"/>
  <c r="N93" i="98" s="1"/>
  <c r="Q93" i="98"/>
  <c r="R93" i="98" s="1"/>
  <c r="J93" i="98"/>
  <c r="H93" i="98"/>
  <c r="G93" i="98"/>
  <c r="O93" i="98"/>
  <c r="P93" i="98" s="1"/>
  <c r="K93" i="98"/>
  <c r="D88" i="99"/>
  <c r="C88" i="99"/>
  <c r="B88" i="99" s="1"/>
  <c r="E88" i="99"/>
  <c r="M151" i="99"/>
  <c r="N151" i="99" s="1"/>
  <c r="G151" i="99"/>
  <c r="Q151" i="99"/>
  <c r="R151" i="99" s="1"/>
  <c r="I151" i="99"/>
  <c r="H151" i="99"/>
  <c r="W151" i="99"/>
  <c r="X151" i="99" s="1"/>
  <c r="O151" i="99"/>
  <c r="P151" i="99" s="1"/>
  <c r="S151" i="99"/>
  <c r="T151" i="99" s="1"/>
  <c r="K151" i="99"/>
  <c r="U151" i="99"/>
  <c r="V151" i="99" s="1"/>
  <c r="J151" i="99"/>
  <c r="G160" i="98"/>
  <c r="M160" i="98"/>
  <c r="N160" i="98" s="1"/>
  <c r="W80" i="99"/>
  <c r="X80" i="99" s="1"/>
  <c r="S80" i="99"/>
  <c r="T80" i="99" s="1"/>
  <c r="M80" i="99"/>
  <c r="N80" i="99" s="1"/>
  <c r="I80" i="99"/>
  <c r="G80" i="99"/>
  <c r="K80" i="99"/>
  <c r="Q80" i="99"/>
  <c r="R80" i="99" s="1"/>
  <c r="U80" i="99"/>
  <c r="V80" i="99" s="1"/>
  <c r="O80" i="99"/>
  <c r="P80" i="99" s="1"/>
  <c r="H80" i="99"/>
  <c r="J80" i="99"/>
  <c r="U181" i="99"/>
  <c r="V181" i="99" s="1"/>
  <c r="W181" i="99"/>
  <c r="X181" i="99" s="1"/>
  <c r="I78" i="99"/>
  <c r="O99" i="99"/>
  <c r="P99" i="99" s="1"/>
  <c r="J99" i="99"/>
  <c r="M99" i="99"/>
  <c r="N99" i="99" s="1"/>
  <c r="G99" i="99"/>
  <c r="U99" i="99"/>
  <c r="V99" i="99" s="1"/>
  <c r="K99" i="99"/>
  <c r="S99" i="99"/>
  <c r="T99" i="99" s="1"/>
  <c r="H99" i="99"/>
  <c r="W99" i="99"/>
  <c r="X99" i="99" s="1"/>
  <c r="Q99" i="99"/>
  <c r="R99" i="99" s="1"/>
  <c r="I99" i="99"/>
  <c r="M107" i="99"/>
  <c r="N107" i="99" s="1"/>
  <c r="O107" i="99"/>
  <c r="P107" i="99" s="1"/>
  <c r="W107" i="99"/>
  <c r="X107" i="99" s="1"/>
  <c r="S107" i="99"/>
  <c r="T107" i="99" s="1"/>
  <c r="Q107" i="99"/>
  <c r="R107" i="99" s="1"/>
  <c r="J107" i="99"/>
  <c r="K107" i="99"/>
  <c r="H107" i="99"/>
  <c r="I107" i="99"/>
  <c r="U107" i="99"/>
  <c r="V107" i="99" s="1"/>
  <c r="G107" i="99"/>
  <c r="G124" i="99"/>
  <c r="W124" i="99"/>
  <c r="X124" i="99" s="1"/>
  <c r="H124" i="99"/>
  <c r="S124" i="99"/>
  <c r="T124" i="99" s="1"/>
  <c r="K124" i="99"/>
  <c r="U124" i="99"/>
  <c r="V124" i="99" s="1"/>
  <c r="M124" i="99"/>
  <c r="N124" i="99" s="1"/>
  <c r="J124" i="99"/>
  <c r="O124" i="99"/>
  <c r="P124" i="99" s="1"/>
  <c r="Q124" i="99"/>
  <c r="R124" i="99" s="1"/>
  <c r="I124" i="99"/>
  <c r="W175" i="99"/>
  <c r="X175" i="99" s="1"/>
  <c r="M185" i="99"/>
  <c r="N185" i="99" s="1"/>
  <c r="J185" i="99"/>
  <c r="W185" i="99"/>
  <c r="X185" i="99" s="1"/>
  <c r="Q185" i="99"/>
  <c r="R185" i="99" s="1"/>
  <c r="G185" i="99"/>
  <c r="H185" i="99"/>
  <c r="I217" i="98"/>
  <c r="S217" i="98"/>
  <c r="T217" i="98" s="1"/>
  <c r="Q217" i="98"/>
  <c r="R217" i="98" s="1"/>
  <c r="O217" i="98"/>
  <c r="P217" i="98" s="1"/>
  <c r="J217" i="98"/>
  <c r="K217" i="98"/>
  <c r="U217" i="98"/>
  <c r="V217" i="98" s="1"/>
  <c r="W217" i="98"/>
  <c r="X217" i="98" s="1"/>
  <c r="M217" i="98"/>
  <c r="N217" i="98" s="1"/>
  <c r="H217" i="98"/>
  <c r="G217" i="98"/>
  <c r="F279" i="99"/>
  <c r="F277" i="99"/>
  <c r="F271" i="98"/>
  <c r="F269" i="99"/>
  <c r="F267" i="99"/>
  <c r="F265" i="98"/>
  <c r="F261" i="99"/>
  <c r="F259" i="99"/>
  <c r="F253" i="98"/>
  <c r="F251" i="99"/>
  <c r="F249" i="98"/>
  <c r="F247" i="98"/>
  <c r="F241" i="99"/>
  <c r="F235" i="98"/>
  <c r="F233" i="98"/>
  <c r="F227" i="99"/>
  <c r="F225" i="98"/>
  <c r="F223" i="98"/>
  <c r="F217" i="99"/>
  <c r="F215" i="99"/>
  <c r="F213" i="99"/>
  <c r="F211" i="98"/>
  <c r="F207" i="98"/>
  <c r="F204" i="98"/>
  <c r="F204" i="99"/>
  <c r="F189" i="98"/>
  <c r="F186" i="98"/>
  <c r="F174" i="98"/>
  <c r="F172" i="98"/>
  <c r="F172" i="99"/>
  <c r="C169" i="99"/>
  <c r="B169" i="99" s="1"/>
  <c r="D169" i="99"/>
  <c r="E169" i="99"/>
  <c r="F156" i="99"/>
  <c r="F152" i="98"/>
  <c r="F150" i="99"/>
  <c r="F148" i="99"/>
  <c r="F144" i="98"/>
  <c r="F140" i="99"/>
  <c r="F136" i="99"/>
  <c r="F134" i="98"/>
  <c r="F130" i="99"/>
  <c r="F128" i="99"/>
  <c r="F121" i="98"/>
  <c r="F117" i="99"/>
  <c r="F115" i="98"/>
  <c r="F95" i="98"/>
  <c r="F93" i="99"/>
  <c r="F91" i="99"/>
  <c r="F89" i="99"/>
  <c r="E62" i="99"/>
  <c r="D62" i="99"/>
  <c r="C62" i="99"/>
  <c r="B62" i="99" s="1"/>
  <c r="F53" i="98"/>
  <c r="F51" i="98"/>
  <c r="F51" i="99"/>
  <c r="F38" i="99"/>
  <c r="F34" i="99"/>
  <c r="F26" i="98"/>
  <c r="F21" i="98"/>
  <c r="F16" i="99"/>
  <c r="E176" i="98"/>
  <c r="C176" i="98"/>
  <c r="B176" i="98" s="1"/>
  <c r="D176" i="98"/>
  <c r="D126" i="99"/>
  <c r="C126" i="99"/>
  <c r="B126" i="99" s="1"/>
  <c r="E126" i="99"/>
  <c r="E164" i="99"/>
  <c r="D164" i="99"/>
  <c r="C164" i="99"/>
  <c r="B164" i="99" s="1"/>
  <c r="D123" i="98"/>
  <c r="E123" i="98"/>
  <c r="C123" i="98"/>
  <c r="B123" i="98" s="1"/>
  <c r="E262" i="98"/>
  <c r="C262" i="98"/>
  <c r="B262" i="98" s="1"/>
  <c r="D262" i="98"/>
  <c r="E52" i="98"/>
  <c r="C52" i="98"/>
  <c r="B52" i="98" s="1"/>
  <c r="D52" i="98"/>
  <c r="F13" i="99"/>
  <c r="C187" i="99"/>
  <c r="B187" i="99" s="1"/>
  <c r="D187" i="99"/>
  <c r="E187" i="99"/>
  <c r="E81" i="98"/>
  <c r="C81" i="98"/>
  <c r="B81" i="98" s="1"/>
  <c r="D81" i="98"/>
  <c r="Q124" i="98"/>
  <c r="R124" i="98" s="1"/>
  <c r="H124" i="98"/>
  <c r="O124" i="98"/>
  <c r="P124" i="98" s="1"/>
  <c r="G124" i="98"/>
  <c r="K124" i="98"/>
  <c r="U124" i="98"/>
  <c r="V124" i="98" s="1"/>
  <c r="M124" i="98"/>
  <c r="N124" i="98" s="1"/>
  <c r="I124" i="98"/>
  <c r="J124" i="98"/>
  <c r="W124" i="98"/>
  <c r="X124" i="98" s="1"/>
  <c r="S124" i="98"/>
  <c r="T124" i="98" s="1"/>
  <c r="S159" i="99"/>
  <c r="T159" i="99" s="1"/>
  <c r="K159" i="99"/>
  <c r="M159" i="99"/>
  <c r="N159" i="99" s="1"/>
  <c r="W159" i="99"/>
  <c r="X159" i="99" s="1"/>
  <c r="I159" i="99"/>
  <c r="J159" i="99"/>
  <c r="H159" i="99"/>
  <c r="G159" i="99"/>
  <c r="O159" i="99"/>
  <c r="P159" i="99" s="1"/>
  <c r="Q159" i="99"/>
  <c r="R159" i="99" s="1"/>
  <c r="U159" i="99"/>
  <c r="V159" i="99" s="1"/>
  <c r="W169" i="98"/>
  <c r="X169" i="98" s="1"/>
  <c r="O169" i="98"/>
  <c r="P169" i="98" s="1"/>
  <c r="M169" i="98"/>
  <c r="N169" i="98" s="1"/>
  <c r="K169" i="98"/>
  <c r="S169" i="98"/>
  <c r="T169" i="98" s="1"/>
  <c r="Q169" i="98"/>
  <c r="R169" i="98" s="1"/>
  <c r="U169" i="98"/>
  <c r="V169" i="98" s="1"/>
  <c r="I169" i="98"/>
  <c r="H169" i="98"/>
  <c r="J169" i="98"/>
  <c r="G169" i="98"/>
  <c r="K222" i="99"/>
  <c r="M222" i="99"/>
  <c r="N222" i="99" s="1"/>
  <c r="U222" i="99"/>
  <c r="V222" i="99" s="1"/>
  <c r="W222" i="99"/>
  <c r="X222" i="99" s="1"/>
  <c r="O222" i="99"/>
  <c r="P222" i="99" s="1"/>
  <c r="I222" i="99"/>
  <c r="S222" i="99"/>
  <c r="T222" i="99" s="1"/>
  <c r="H222" i="99"/>
  <c r="J222" i="99"/>
  <c r="Q222" i="99"/>
  <c r="R222" i="99" s="1"/>
  <c r="G222" i="99"/>
  <c r="K232" i="99"/>
  <c r="I232" i="99"/>
  <c r="H232" i="99"/>
  <c r="M232" i="99"/>
  <c r="N232" i="99" s="1"/>
  <c r="W232" i="99"/>
  <c r="X232" i="99" s="1"/>
  <c r="O232" i="99"/>
  <c r="P232" i="99" s="1"/>
  <c r="S232" i="99"/>
  <c r="T232" i="99" s="1"/>
  <c r="G232" i="99"/>
  <c r="J232" i="99"/>
  <c r="Q232" i="99"/>
  <c r="R232" i="99" s="1"/>
  <c r="U232" i="99"/>
  <c r="V232" i="99" s="1"/>
  <c r="W266" i="99"/>
  <c r="X266" i="99" s="1"/>
  <c r="H266" i="99"/>
  <c r="I266" i="99"/>
  <c r="G266" i="99"/>
  <c r="Q266" i="99"/>
  <c r="R266" i="99" s="1"/>
  <c r="K266" i="99"/>
  <c r="O266" i="99"/>
  <c r="P266" i="99" s="1"/>
  <c r="J266" i="99"/>
  <c r="U266" i="99"/>
  <c r="V266" i="99" s="1"/>
  <c r="M266" i="99"/>
  <c r="N266" i="99" s="1"/>
  <c r="S266" i="99"/>
  <c r="T266" i="99" s="1"/>
  <c r="U56" i="98"/>
  <c r="V56" i="98" s="1"/>
  <c r="B12" i="99"/>
  <c r="C157" i="99"/>
  <c r="B157" i="99" s="1"/>
  <c r="E157" i="99"/>
  <c r="D157" i="99"/>
  <c r="J243" i="99"/>
  <c r="M243" i="99"/>
  <c r="N243" i="99" s="1"/>
  <c r="O243" i="99"/>
  <c r="P243" i="99" s="1"/>
  <c r="I243" i="99"/>
  <c r="Q243" i="99"/>
  <c r="R243" i="99" s="1"/>
  <c r="S243" i="99"/>
  <c r="T243" i="99" s="1"/>
  <c r="H243" i="99"/>
  <c r="W243" i="99"/>
  <c r="X243" i="99" s="1"/>
  <c r="U243" i="99"/>
  <c r="V243" i="99" s="1"/>
  <c r="G243" i="99"/>
  <c r="K243" i="99"/>
  <c r="C75" i="99"/>
  <c r="B75" i="99" s="1"/>
  <c r="E75" i="99"/>
  <c r="D75" i="99"/>
  <c r="M155" i="99"/>
  <c r="N155" i="99" s="1"/>
  <c r="J155" i="99"/>
  <c r="G155" i="99"/>
  <c r="Q155" i="99"/>
  <c r="R155" i="99" s="1"/>
  <c r="U155" i="99"/>
  <c r="V155" i="99" s="1"/>
  <c r="S155" i="99"/>
  <c r="T155" i="99" s="1"/>
  <c r="W155" i="99"/>
  <c r="X155" i="99" s="1"/>
  <c r="O155" i="99"/>
  <c r="P155" i="99" s="1"/>
  <c r="K155" i="99"/>
  <c r="I155" i="99"/>
  <c r="H155" i="99"/>
  <c r="L99" i="98"/>
  <c r="U25" i="99"/>
  <c r="V25" i="99" s="1"/>
  <c r="Q25" i="99"/>
  <c r="R25" i="99" s="1"/>
  <c r="M25" i="99"/>
  <c r="N25" i="99" s="1"/>
  <c r="G25" i="99"/>
  <c r="O25" i="99"/>
  <c r="P25" i="99" s="1"/>
  <c r="J25" i="99"/>
  <c r="H25" i="99"/>
  <c r="W25" i="99"/>
  <c r="X25" i="99" s="1"/>
  <c r="S25" i="99"/>
  <c r="T25" i="99" s="1"/>
  <c r="K25" i="99"/>
  <c r="I25" i="99"/>
  <c r="K81" i="99"/>
  <c r="L246" i="98"/>
  <c r="W110" i="99"/>
  <c r="X110" i="99" s="1"/>
  <c r="U110" i="99"/>
  <c r="V110" i="99" s="1"/>
  <c r="M110" i="99"/>
  <c r="N110" i="99" s="1"/>
  <c r="J110" i="99"/>
  <c r="G110" i="99"/>
  <c r="I110" i="99"/>
  <c r="S110" i="99"/>
  <c r="T110" i="99" s="1"/>
  <c r="Q110" i="99"/>
  <c r="R110" i="99" s="1"/>
  <c r="O110" i="99"/>
  <c r="P110" i="99" s="1"/>
  <c r="K110" i="99"/>
  <c r="H110" i="99"/>
  <c r="S85" i="99"/>
  <c r="T85" i="99" s="1"/>
  <c r="O85" i="99"/>
  <c r="P85" i="99" s="1"/>
  <c r="M85" i="99"/>
  <c r="N85" i="99" s="1"/>
  <c r="I85" i="99"/>
  <c r="H85" i="99"/>
  <c r="U85" i="99"/>
  <c r="V85" i="99" s="1"/>
  <c r="J85" i="99"/>
  <c r="W85" i="99"/>
  <c r="X85" i="99" s="1"/>
  <c r="G85" i="99"/>
  <c r="Q85" i="99"/>
  <c r="R85" i="99" s="1"/>
  <c r="K85" i="99"/>
  <c r="G161" i="99"/>
  <c r="S161" i="99"/>
  <c r="T161" i="99" s="1"/>
  <c r="O161" i="99"/>
  <c r="P161" i="99" s="1"/>
  <c r="K161" i="99"/>
  <c r="W161" i="99"/>
  <c r="X161" i="99" s="1"/>
  <c r="U135" i="99"/>
  <c r="V135" i="99" s="1"/>
  <c r="O135" i="99"/>
  <c r="P135" i="99" s="1"/>
  <c r="M135" i="99"/>
  <c r="N135" i="99" s="1"/>
  <c r="G135" i="99"/>
  <c r="I135" i="99"/>
  <c r="J135" i="99"/>
  <c r="S135" i="99"/>
  <c r="T135" i="99" s="1"/>
  <c r="H135" i="99"/>
  <c r="W135" i="99"/>
  <c r="X135" i="99" s="1"/>
  <c r="Q135" i="99"/>
  <c r="R135" i="99" s="1"/>
  <c r="K135" i="99"/>
  <c r="L248" i="99"/>
  <c r="Y248" i="99" s="1"/>
  <c r="Z248" i="99" s="1"/>
  <c r="W70" i="99"/>
  <c r="X70" i="99" s="1"/>
  <c r="K70" i="99"/>
  <c r="I70" i="99"/>
  <c r="H70" i="99"/>
  <c r="O70" i="99"/>
  <c r="P70" i="99" s="1"/>
  <c r="M70" i="99"/>
  <c r="N70" i="99" s="1"/>
  <c r="U70" i="99"/>
  <c r="V70" i="99" s="1"/>
  <c r="G70" i="99"/>
  <c r="S70" i="99"/>
  <c r="T70" i="99" s="1"/>
  <c r="J70" i="99"/>
  <c r="Q70" i="99"/>
  <c r="R70" i="99" s="1"/>
  <c r="L87" i="99"/>
  <c r="Y87" i="99" s="1"/>
  <c r="Z87" i="99" s="1"/>
  <c r="L178" i="99"/>
  <c r="L110" i="98"/>
  <c r="Y110" i="98" s="1"/>
  <c r="Z110" i="98" s="1"/>
  <c r="L145" i="98"/>
  <c r="Y145" i="98" s="1"/>
  <c r="Z145" i="98" s="1"/>
  <c r="H177" i="99" l="1"/>
  <c r="Q177" i="99"/>
  <c r="R177" i="99" s="1"/>
  <c r="O177" i="99"/>
  <c r="P177" i="99" s="1"/>
  <c r="U260" i="98"/>
  <c r="V260" i="98" s="1"/>
  <c r="X67" i="101"/>
  <c r="Y67" i="101" s="1"/>
  <c r="X83" i="101"/>
  <c r="Y83" i="101" s="1"/>
  <c r="X30" i="101"/>
  <c r="Y30" i="101" s="1"/>
  <c r="X99" i="101"/>
  <c r="Y99" i="101" s="1"/>
  <c r="X38" i="101"/>
  <c r="Y38" i="101" s="1"/>
  <c r="S216" i="98"/>
  <c r="T216" i="98" s="1"/>
  <c r="K216" i="98"/>
  <c r="U216" i="98"/>
  <c r="V216" i="98" s="1"/>
  <c r="O216" i="98"/>
  <c r="P216" i="98" s="1"/>
  <c r="I216" i="98"/>
  <c r="Q216" i="98"/>
  <c r="R216" i="98" s="1"/>
  <c r="G216" i="98"/>
  <c r="J226" i="99"/>
  <c r="K226" i="99"/>
  <c r="O226" i="99"/>
  <c r="P226" i="99" s="1"/>
  <c r="Q226" i="99"/>
  <c r="R226" i="99" s="1"/>
  <c r="H226" i="99"/>
  <c r="U226" i="99"/>
  <c r="V226" i="99" s="1"/>
  <c r="G226" i="99"/>
  <c r="S226" i="99"/>
  <c r="T226" i="99" s="1"/>
  <c r="I226" i="99"/>
  <c r="M226" i="99"/>
  <c r="N226" i="99" s="1"/>
  <c r="W226" i="99"/>
  <c r="X226" i="99" s="1"/>
  <c r="J177" i="99"/>
  <c r="M177" i="99"/>
  <c r="N177" i="99" s="1"/>
  <c r="J67" i="98"/>
  <c r="M209" i="99"/>
  <c r="N209" i="99" s="1"/>
  <c r="K109" i="98"/>
  <c r="J260" i="98"/>
  <c r="M260" i="98"/>
  <c r="N260" i="98" s="1"/>
  <c r="H260" i="98"/>
  <c r="Q25" i="101"/>
  <c r="X25" i="101" s="1"/>
  <c r="Y25" i="101" s="1"/>
  <c r="X17" i="101"/>
  <c r="Y17" i="101" s="1"/>
  <c r="H218" i="99"/>
  <c r="J218" i="99"/>
  <c r="I218" i="99"/>
  <c r="K218" i="99"/>
  <c r="Q218" i="99"/>
  <c r="R218" i="99" s="1"/>
  <c r="M194" i="98"/>
  <c r="N194" i="98" s="1"/>
  <c r="I194" i="98"/>
  <c r="Q194" i="98"/>
  <c r="R194" i="98" s="1"/>
  <c r="H141" i="98"/>
  <c r="J141" i="98"/>
  <c r="K141" i="98"/>
  <c r="AI281" i="100"/>
  <c r="C13" i="113" s="1"/>
  <c r="X44" i="101"/>
  <c r="Y44" i="101" s="1"/>
  <c r="X176" i="101"/>
  <c r="Y176" i="101" s="1"/>
  <c r="X184" i="101"/>
  <c r="Y184" i="101" s="1"/>
  <c r="X192" i="101"/>
  <c r="Y192" i="101" s="1"/>
  <c r="X232" i="101"/>
  <c r="Y232" i="101" s="1"/>
  <c r="X240" i="101"/>
  <c r="Y240" i="101" s="1"/>
  <c r="X248" i="101"/>
  <c r="Y248" i="101" s="1"/>
  <c r="X168" i="101"/>
  <c r="Y168" i="101" s="1"/>
  <c r="X160" i="101"/>
  <c r="Y160" i="101" s="1"/>
  <c r="X152" i="101"/>
  <c r="Y152" i="101" s="1"/>
  <c r="X144" i="101"/>
  <c r="Y144" i="101" s="1"/>
  <c r="X136" i="101"/>
  <c r="Y136" i="101" s="1"/>
  <c r="X128" i="101"/>
  <c r="Y128" i="101" s="1"/>
  <c r="X120" i="101"/>
  <c r="Y120" i="101" s="1"/>
  <c r="X112" i="101"/>
  <c r="Y112" i="101" s="1"/>
  <c r="X104" i="101"/>
  <c r="Y104" i="101" s="1"/>
  <c r="X96" i="101"/>
  <c r="Y96" i="101" s="1"/>
  <c r="X88" i="101"/>
  <c r="Y88" i="101" s="1"/>
  <c r="X80" i="101"/>
  <c r="Y80" i="101" s="1"/>
  <c r="X72" i="101"/>
  <c r="Y72" i="101" s="1"/>
  <c r="X64" i="101"/>
  <c r="Y64" i="101" s="1"/>
  <c r="X56" i="101"/>
  <c r="Y56" i="101" s="1"/>
  <c r="X59" i="101"/>
  <c r="Y59" i="101" s="1"/>
  <c r="X75" i="101"/>
  <c r="Y75" i="101" s="1"/>
  <c r="X91" i="101"/>
  <c r="Y91" i="101" s="1"/>
  <c r="X47" i="101"/>
  <c r="Y47" i="101" s="1"/>
  <c r="X118" i="101"/>
  <c r="Y118" i="101" s="1"/>
  <c r="X110" i="101"/>
  <c r="Y110" i="101" s="1"/>
  <c r="X102" i="101"/>
  <c r="Y102" i="101" s="1"/>
  <c r="X94" i="101"/>
  <c r="Y94" i="101" s="1"/>
  <c r="X86" i="101"/>
  <c r="Y86" i="101" s="1"/>
  <c r="X78" i="101"/>
  <c r="Y78" i="101" s="1"/>
  <c r="X70" i="101"/>
  <c r="Y70" i="101" s="1"/>
  <c r="X62" i="101"/>
  <c r="Y62" i="101" s="1"/>
  <c r="X54" i="101"/>
  <c r="Y54" i="101" s="1"/>
  <c r="X42" i="101"/>
  <c r="Y42" i="101" s="1"/>
  <c r="X33" i="101"/>
  <c r="Y33" i="101" s="1"/>
  <c r="I78" i="98"/>
  <c r="H78" i="98"/>
  <c r="W77" i="98"/>
  <c r="X77" i="98" s="1"/>
  <c r="G77" i="98"/>
  <c r="C13" i="103"/>
  <c r="C7" i="103"/>
  <c r="C7" i="113"/>
  <c r="C12" i="103"/>
  <c r="C12" i="113"/>
  <c r="C9" i="103"/>
  <c r="C9" i="113"/>
  <c r="C8" i="103"/>
  <c r="C8" i="113"/>
  <c r="Y246" i="98"/>
  <c r="Z246" i="98" s="1"/>
  <c r="W56" i="98"/>
  <c r="X56" i="98" s="1"/>
  <c r="K56" i="98"/>
  <c r="S181" i="99"/>
  <c r="T181" i="99" s="1"/>
  <c r="Q181" i="99"/>
  <c r="R181" i="99" s="1"/>
  <c r="K181" i="99"/>
  <c r="G82" i="98"/>
  <c r="J82" i="98"/>
  <c r="U82" i="98"/>
  <c r="V82" i="98" s="1"/>
  <c r="K131" i="98"/>
  <c r="S246" i="99"/>
  <c r="T246" i="99" s="1"/>
  <c r="O113" i="98"/>
  <c r="P113" i="98" s="1"/>
  <c r="W79" i="98"/>
  <c r="X79" i="98" s="1"/>
  <c r="K79" i="98"/>
  <c r="M263" i="99"/>
  <c r="N263" i="99" s="1"/>
  <c r="I263" i="99"/>
  <c r="H263" i="99"/>
  <c r="G47" i="98"/>
  <c r="K129" i="98"/>
  <c r="W129" i="98"/>
  <c r="X129" i="98" s="1"/>
  <c r="U61" i="98"/>
  <c r="V61" i="98" s="1"/>
  <c r="H109" i="98"/>
  <c r="W147" i="98"/>
  <c r="X147" i="98" s="1"/>
  <c r="W61" i="98"/>
  <c r="X61" i="98" s="1"/>
  <c r="K61" i="98"/>
  <c r="H87" i="98"/>
  <c r="I168" i="98"/>
  <c r="M87" i="98"/>
  <c r="N87" i="98" s="1"/>
  <c r="W109" i="98"/>
  <c r="X109" i="98" s="1"/>
  <c r="J106" i="98"/>
  <c r="S147" i="98"/>
  <c r="T147" i="98" s="1"/>
  <c r="H249" i="99"/>
  <c r="G249" i="99"/>
  <c r="K65" i="99"/>
  <c r="Q65" i="99"/>
  <c r="R65" i="99" s="1"/>
  <c r="G65" i="99"/>
  <c r="O65" i="99"/>
  <c r="P65" i="99" s="1"/>
  <c r="S65" i="99"/>
  <c r="T65" i="99" s="1"/>
  <c r="H233" i="99"/>
  <c r="U168" i="98"/>
  <c r="V168" i="98" s="1"/>
  <c r="U143" i="98"/>
  <c r="V143" i="98" s="1"/>
  <c r="Q109" i="98"/>
  <c r="R109" i="98" s="1"/>
  <c r="J249" i="99"/>
  <c r="O47" i="98"/>
  <c r="P47" i="98" s="1"/>
  <c r="U246" i="99"/>
  <c r="V246" i="99" s="1"/>
  <c r="H168" i="98"/>
  <c r="H65" i="99"/>
  <c r="S257" i="98"/>
  <c r="T257" i="98" s="1"/>
  <c r="G94" i="98"/>
  <c r="K249" i="99"/>
  <c r="I249" i="99"/>
  <c r="I175" i="98"/>
  <c r="S175" i="98"/>
  <c r="T175" i="98" s="1"/>
  <c r="W175" i="98"/>
  <c r="X175" i="98" s="1"/>
  <c r="Q175" i="98"/>
  <c r="R175" i="98" s="1"/>
  <c r="W87" i="98"/>
  <c r="X87" i="98" s="1"/>
  <c r="W177" i="99"/>
  <c r="X177" i="99" s="1"/>
  <c r="S177" i="99"/>
  <c r="T177" i="99" s="1"/>
  <c r="J61" i="98"/>
  <c r="H209" i="99"/>
  <c r="I177" i="99"/>
  <c r="G175" i="98"/>
  <c r="I209" i="99"/>
  <c r="K209" i="99"/>
  <c r="J209" i="99"/>
  <c r="G209" i="99"/>
  <c r="U209" i="99"/>
  <c r="V209" i="99" s="1"/>
  <c r="J71" i="98"/>
  <c r="W209" i="99"/>
  <c r="X209" i="99" s="1"/>
  <c r="Q141" i="99"/>
  <c r="R141" i="99" s="1"/>
  <c r="Q260" i="98"/>
  <c r="R260" i="98" s="1"/>
  <c r="S209" i="99"/>
  <c r="T209" i="99" s="1"/>
  <c r="W260" i="98"/>
  <c r="X260" i="98" s="1"/>
  <c r="C5" i="103"/>
  <c r="C5" i="113"/>
  <c r="C11" i="103"/>
  <c r="C11" i="113"/>
  <c r="C10" i="103"/>
  <c r="C10" i="113"/>
  <c r="X21" i="101"/>
  <c r="Y21" i="101" s="1"/>
  <c r="X20" i="101"/>
  <c r="Y20" i="101" s="1"/>
  <c r="X15" i="101"/>
  <c r="Y15" i="101" s="1"/>
  <c r="X34" i="101"/>
  <c r="Y34" i="101" s="1"/>
  <c r="L97" i="98"/>
  <c r="Y97" i="98" s="1"/>
  <c r="Z97" i="98" s="1"/>
  <c r="X14" i="101"/>
  <c r="Y14" i="101" s="1"/>
  <c r="AA9" i="102"/>
  <c r="W35" i="101"/>
  <c r="X35" i="101" s="1"/>
  <c r="Y35" i="101" s="1"/>
  <c r="Y228" i="98"/>
  <c r="Z228" i="98" s="1"/>
  <c r="Z9" i="102"/>
  <c r="AB9" i="102"/>
  <c r="Q52" i="101"/>
  <c r="X52" i="101" s="1"/>
  <c r="Y52" i="101" s="1"/>
  <c r="Y250" i="98"/>
  <c r="Z250" i="98" s="1"/>
  <c r="Q48" i="101"/>
  <c r="X19" i="101"/>
  <c r="Y19" i="101" s="1"/>
  <c r="Q49" i="101"/>
  <c r="X49" i="101" s="1"/>
  <c r="Y49" i="101" s="1"/>
  <c r="X41" i="101"/>
  <c r="Y41" i="101" s="1"/>
  <c r="X36" i="101"/>
  <c r="Y36" i="101" s="1"/>
  <c r="X32" i="101"/>
  <c r="Y32" i="101" s="1"/>
  <c r="X28" i="101"/>
  <c r="Y28" i="101" s="1"/>
  <c r="S51" i="101"/>
  <c r="X51" i="101" s="1"/>
  <c r="Y51" i="101" s="1"/>
  <c r="X16" i="101"/>
  <c r="Y16" i="101" s="1"/>
  <c r="S48" i="101"/>
  <c r="X225" i="101"/>
  <c r="Y225" i="101" s="1"/>
  <c r="X173" i="101"/>
  <c r="Y173" i="101" s="1"/>
  <c r="X169" i="101"/>
  <c r="Y169" i="101" s="1"/>
  <c r="X165" i="101"/>
  <c r="Y165" i="101" s="1"/>
  <c r="X161" i="101"/>
  <c r="Y161" i="101" s="1"/>
  <c r="X157" i="101"/>
  <c r="Y157" i="101" s="1"/>
  <c r="X153" i="101"/>
  <c r="Y153" i="101" s="1"/>
  <c r="X149" i="101"/>
  <c r="Y149" i="101" s="1"/>
  <c r="X145" i="101"/>
  <c r="Y145" i="101" s="1"/>
  <c r="X141" i="101"/>
  <c r="Y141" i="101" s="1"/>
  <c r="X137" i="101"/>
  <c r="Y137" i="101" s="1"/>
  <c r="X133" i="101"/>
  <c r="Y133" i="101" s="1"/>
  <c r="X129" i="101"/>
  <c r="Y129" i="101" s="1"/>
  <c r="X125" i="101"/>
  <c r="Y125" i="101" s="1"/>
  <c r="X121" i="101"/>
  <c r="Y121" i="101" s="1"/>
  <c r="X117" i="101"/>
  <c r="Y117" i="101" s="1"/>
  <c r="X113" i="101"/>
  <c r="Y113" i="101" s="1"/>
  <c r="X109" i="101"/>
  <c r="Y109" i="101" s="1"/>
  <c r="X105" i="101"/>
  <c r="Y105" i="101" s="1"/>
  <c r="X101" i="101"/>
  <c r="Y101" i="101" s="1"/>
  <c r="X97" i="101"/>
  <c r="Y97" i="101" s="1"/>
  <c r="X93" i="101"/>
  <c r="Y93" i="101" s="1"/>
  <c r="X89" i="101"/>
  <c r="Y89" i="101" s="1"/>
  <c r="X85" i="101"/>
  <c r="Y85" i="101" s="1"/>
  <c r="X81" i="101"/>
  <c r="Y81" i="101" s="1"/>
  <c r="X77" i="101"/>
  <c r="Y77" i="101" s="1"/>
  <c r="X73" i="101"/>
  <c r="Y73" i="101" s="1"/>
  <c r="X69" i="101"/>
  <c r="Y69" i="101" s="1"/>
  <c r="X65" i="101"/>
  <c r="Y65" i="101" s="1"/>
  <c r="X61" i="101"/>
  <c r="Y61" i="101" s="1"/>
  <c r="X57" i="101"/>
  <c r="Y57" i="101" s="1"/>
  <c r="X53" i="101"/>
  <c r="Y53" i="101" s="1"/>
  <c r="X45" i="101"/>
  <c r="Y45" i="101" s="1"/>
  <c r="X177" i="101"/>
  <c r="Y177" i="101" s="1"/>
  <c r="X181" i="101"/>
  <c r="Y181" i="101" s="1"/>
  <c r="X185" i="101"/>
  <c r="Y185" i="101" s="1"/>
  <c r="X189" i="101"/>
  <c r="Y189" i="101" s="1"/>
  <c r="X193" i="101"/>
  <c r="Y193" i="101" s="1"/>
  <c r="X197" i="101"/>
  <c r="Y197" i="101" s="1"/>
  <c r="X201" i="101"/>
  <c r="Y201" i="101" s="1"/>
  <c r="X205" i="101"/>
  <c r="Y205" i="101" s="1"/>
  <c r="X209" i="101"/>
  <c r="Y209" i="101" s="1"/>
  <c r="X213" i="101"/>
  <c r="Y213" i="101" s="1"/>
  <c r="X217" i="101"/>
  <c r="Y217" i="101" s="1"/>
  <c r="X221" i="101"/>
  <c r="Y221" i="101" s="1"/>
  <c r="X229" i="101"/>
  <c r="Y229" i="101" s="1"/>
  <c r="X233" i="101"/>
  <c r="Y233" i="101" s="1"/>
  <c r="X237" i="101"/>
  <c r="Y237" i="101" s="1"/>
  <c r="X241" i="101"/>
  <c r="Y241" i="101" s="1"/>
  <c r="X245" i="101"/>
  <c r="Y245" i="101" s="1"/>
  <c r="X249" i="101"/>
  <c r="Y249" i="101" s="1"/>
  <c r="X253" i="101"/>
  <c r="Y253" i="101" s="1"/>
  <c r="X257" i="101"/>
  <c r="Y257" i="101" s="1"/>
  <c r="X261" i="101"/>
  <c r="Y261" i="101" s="1"/>
  <c r="X265" i="101"/>
  <c r="Y265" i="101" s="1"/>
  <c r="X269" i="101"/>
  <c r="Y269" i="101" s="1"/>
  <c r="X273" i="101"/>
  <c r="Y273" i="101" s="1"/>
  <c r="X277" i="101"/>
  <c r="Y277" i="101" s="1"/>
  <c r="O23" i="101"/>
  <c r="Q23" i="101"/>
  <c r="Q27" i="101"/>
  <c r="Y23" i="99"/>
  <c r="Z23" i="99" s="1"/>
  <c r="Y102" i="99"/>
  <c r="Z102" i="99" s="1"/>
  <c r="S23" i="101"/>
  <c r="S27" i="101"/>
  <c r="X27" i="101" s="1"/>
  <c r="Y27" i="101" s="1"/>
  <c r="S24" i="101"/>
  <c r="X24" i="101" s="1"/>
  <c r="Y24" i="101" s="1"/>
  <c r="AE9" i="102"/>
  <c r="AD9" i="102"/>
  <c r="AG9" i="102"/>
  <c r="Z28" i="102"/>
  <c r="AC28" i="102"/>
  <c r="AG28" i="102"/>
  <c r="AA28" i="102"/>
  <c r="AE28" i="102"/>
  <c r="AD28" i="102"/>
  <c r="AF28" i="102"/>
  <c r="AB28" i="102"/>
  <c r="Z32" i="102"/>
  <c r="AA32" i="102"/>
  <c r="AE32" i="102"/>
  <c r="AC32" i="102"/>
  <c r="AG32" i="102"/>
  <c r="AD32" i="102"/>
  <c r="AF32" i="102"/>
  <c r="AB32" i="102"/>
  <c r="AA41" i="102"/>
  <c r="AC41" i="102"/>
  <c r="AE41" i="102"/>
  <c r="AG41" i="102"/>
  <c r="Z41" i="102"/>
  <c r="AB41" i="102"/>
  <c r="AD41" i="102"/>
  <c r="AF41" i="102"/>
  <c r="Z15" i="102"/>
  <c r="AB15" i="102"/>
  <c r="AD15" i="102"/>
  <c r="AF15" i="102"/>
  <c r="AA15" i="102"/>
  <c r="AC15" i="102"/>
  <c r="AE15" i="102"/>
  <c r="AG15" i="102"/>
  <c r="AA37" i="102"/>
  <c r="AC37" i="102"/>
  <c r="AE37" i="102"/>
  <c r="AG37" i="102"/>
  <c r="Z37" i="102"/>
  <c r="AB37" i="102"/>
  <c r="AD37" i="102"/>
  <c r="AF37" i="102"/>
  <c r="Z14" i="102"/>
  <c r="AC14" i="102"/>
  <c r="AG14" i="102"/>
  <c r="AA14" i="102"/>
  <c r="AE14" i="102"/>
  <c r="AF14" i="102"/>
  <c r="AB14" i="102"/>
  <c r="AD14" i="102"/>
  <c r="Z22" i="102"/>
  <c r="AC22" i="102"/>
  <c r="AG22" i="102"/>
  <c r="AA22" i="102"/>
  <c r="AE22" i="102"/>
  <c r="AF22" i="102"/>
  <c r="AB22" i="102"/>
  <c r="AD22" i="102"/>
  <c r="Z26" i="102"/>
  <c r="AC26" i="102"/>
  <c r="AG26" i="102"/>
  <c r="AA26" i="102"/>
  <c r="AE26" i="102"/>
  <c r="AF26" i="102"/>
  <c r="AB26" i="102"/>
  <c r="AD26" i="102"/>
  <c r="Z29" i="102"/>
  <c r="AB29" i="102"/>
  <c r="AD29" i="102"/>
  <c r="AF29" i="102"/>
  <c r="AA29" i="102"/>
  <c r="AC29" i="102"/>
  <c r="AE29" i="102"/>
  <c r="AG29" i="102"/>
  <c r="AA33" i="102"/>
  <c r="AC33" i="102"/>
  <c r="AE33" i="102"/>
  <c r="Z33" i="102"/>
  <c r="AD33" i="102"/>
  <c r="AG33" i="102"/>
  <c r="AB33" i="102"/>
  <c r="AF33" i="102"/>
  <c r="AA43" i="102"/>
  <c r="AC43" i="102"/>
  <c r="AE43" i="102"/>
  <c r="AG43" i="102"/>
  <c r="Z43" i="102"/>
  <c r="AB43" i="102"/>
  <c r="AD43" i="102"/>
  <c r="AF43" i="102"/>
  <c r="Z17" i="102"/>
  <c r="AB17" i="102"/>
  <c r="AD17" i="102"/>
  <c r="AF17" i="102"/>
  <c r="AA17" i="102"/>
  <c r="AC17" i="102"/>
  <c r="AE17" i="102"/>
  <c r="AG17" i="102"/>
  <c r="AA39" i="102"/>
  <c r="AC39" i="102"/>
  <c r="AE39" i="102"/>
  <c r="AG39" i="102"/>
  <c r="Z39" i="102"/>
  <c r="AB39" i="102"/>
  <c r="AD39" i="102"/>
  <c r="AF39" i="102"/>
  <c r="Z36" i="102"/>
  <c r="AA36" i="102"/>
  <c r="AE36" i="102"/>
  <c r="AC36" i="102"/>
  <c r="AG36" i="102"/>
  <c r="AD36" i="102"/>
  <c r="AF36" i="102"/>
  <c r="AB36" i="102"/>
  <c r="Z23" i="102"/>
  <c r="AB23" i="102"/>
  <c r="AD23" i="102"/>
  <c r="AF23" i="102"/>
  <c r="AA23" i="102"/>
  <c r="AC23" i="102"/>
  <c r="AE23" i="102"/>
  <c r="AG23" i="102"/>
  <c r="Z27" i="102"/>
  <c r="AB27" i="102"/>
  <c r="AD27" i="102"/>
  <c r="AF27" i="102"/>
  <c r="AA27" i="102"/>
  <c r="AC27" i="102"/>
  <c r="AE27" i="102"/>
  <c r="AG27" i="102"/>
  <c r="O22" i="101"/>
  <c r="Q22" i="101"/>
  <c r="K177" i="99"/>
  <c r="G177" i="99"/>
  <c r="G263" i="99"/>
  <c r="J257" i="98"/>
  <c r="O67" i="98"/>
  <c r="P67" i="98" s="1"/>
  <c r="Z16" i="102"/>
  <c r="AC16" i="102"/>
  <c r="AG16" i="102"/>
  <c r="AA16" i="102"/>
  <c r="AE16" i="102"/>
  <c r="AD16" i="102"/>
  <c r="AF16" i="102"/>
  <c r="AB16" i="102"/>
  <c r="Z30" i="102"/>
  <c r="AC30" i="102"/>
  <c r="AG30" i="102"/>
  <c r="AA30" i="102"/>
  <c r="AE30" i="102"/>
  <c r="AF30" i="102"/>
  <c r="AB30" i="102"/>
  <c r="AD30" i="102"/>
  <c r="Z34" i="102"/>
  <c r="AA34" i="102"/>
  <c r="AE34" i="102"/>
  <c r="AC34" i="102"/>
  <c r="AG34" i="102"/>
  <c r="AF34" i="102"/>
  <c r="AB34" i="102"/>
  <c r="AD34" i="102"/>
  <c r="Z19" i="102"/>
  <c r="AB19" i="102"/>
  <c r="AD19" i="102"/>
  <c r="AF19" i="102"/>
  <c r="AA19" i="102"/>
  <c r="AC19" i="102"/>
  <c r="AE19" i="102"/>
  <c r="AG19" i="102"/>
  <c r="Z42" i="102"/>
  <c r="AA42" i="102"/>
  <c r="AE42" i="102"/>
  <c r="AC42" i="102"/>
  <c r="AG42" i="102"/>
  <c r="AF42" i="102"/>
  <c r="AB42" i="102"/>
  <c r="AD42" i="102"/>
  <c r="Z20" i="102"/>
  <c r="AC20" i="102"/>
  <c r="AG20" i="102"/>
  <c r="AA20" i="102"/>
  <c r="AE20" i="102"/>
  <c r="AD20" i="102"/>
  <c r="AF20" i="102"/>
  <c r="AB20" i="102"/>
  <c r="Z24" i="102"/>
  <c r="AC24" i="102"/>
  <c r="AG24" i="102"/>
  <c r="AA24" i="102"/>
  <c r="AE24" i="102"/>
  <c r="AD24" i="102"/>
  <c r="AF24" i="102"/>
  <c r="AB24" i="102"/>
  <c r="Z13" i="102"/>
  <c r="AB13" i="102"/>
  <c r="AD13" i="102"/>
  <c r="AF13" i="102"/>
  <c r="AA13" i="102"/>
  <c r="AC13" i="102"/>
  <c r="AE13" i="102"/>
  <c r="AG13" i="102"/>
  <c r="Z18" i="102"/>
  <c r="AC18" i="102"/>
  <c r="AG18" i="102"/>
  <c r="AA18" i="102"/>
  <c r="AE18" i="102"/>
  <c r="AF18" i="102"/>
  <c r="AB18" i="102"/>
  <c r="AD18" i="102"/>
  <c r="Z31" i="102"/>
  <c r="AA31" i="102"/>
  <c r="AC31" i="102"/>
  <c r="AE31" i="102"/>
  <c r="AG31" i="102"/>
  <c r="AB31" i="102"/>
  <c r="AF31" i="102"/>
  <c r="AD31" i="102"/>
  <c r="Z38" i="102"/>
  <c r="AA38" i="102"/>
  <c r="AE38" i="102"/>
  <c r="AC38" i="102"/>
  <c r="AG38" i="102"/>
  <c r="AF38" i="102"/>
  <c r="AB38" i="102"/>
  <c r="AD38" i="102"/>
  <c r="AA11" i="102"/>
  <c r="AC11" i="102"/>
  <c r="AE11" i="102"/>
  <c r="AG11" i="102"/>
  <c r="Z11" i="102"/>
  <c r="AB11" i="102"/>
  <c r="AD11" i="102"/>
  <c r="AF11" i="102"/>
  <c r="AA35" i="102"/>
  <c r="AC35" i="102"/>
  <c r="AE35" i="102"/>
  <c r="AG35" i="102"/>
  <c r="Z35" i="102"/>
  <c r="AB35" i="102"/>
  <c r="AD35" i="102"/>
  <c r="AF35" i="102"/>
  <c r="AA44" i="102"/>
  <c r="AF44" i="102"/>
  <c r="AB44" i="102"/>
  <c r="AG44" i="102"/>
  <c r="AC44" i="102"/>
  <c r="AE44" i="102"/>
  <c r="AD44" i="102"/>
  <c r="Z44" i="102"/>
  <c r="Z21" i="102"/>
  <c r="AB21" i="102"/>
  <c r="AD21" i="102"/>
  <c r="AF21" i="102"/>
  <c r="AA21" i="102"/>
  <c r="AC21" i="102"/>
  <c r="AE21" i="102"/>
  <c r="AG21" i="102"/>
  <c r="Z25" i="102"/>
  <c r="AB25" i="102"/>
  <c r="AD25" i="102"/>
  <c r="AF25" i="102"/>
  <c r="AA25" i="102"/>
  <c r="AC25" i="102"/>
  <c r="AE25" i="102"/>
  <c r="AG25" i="102"/>
  <c r="O26" i="101"/>
  <c r="Q26" i="101"/>
  <c r="Z12" i="102"/>
  <c r="AC12" i="102"/>
  <c r="AG12" i="102"/>
  <c r="AA12" i="102"/>
  <c r="AE12" i="102"/>
  <c r="AD12" i="102"/>
  <c r="AF12" i="102"/>
  <c r="AB12" i="102"/>
  <c r="X12" i="101"/>
  <c r="Y12" i="101" s="1"/>
  <c r="AC46" i="102"/>
  <c r="AG46" i="102"/>
  <c r="AB46" i="102"/>
  <c r="AF46" i="102"/>
  <c r="AA46" i="102"/>
  <c r="AE46" i="102"/>
  <c r="Z46" i="102"/>
  <c r="AD46" i="102"/>
  <c r="AC54" i="102"/>
  <c r="AG54" i="102"/>
  <c r="AB54" i="102"/>
  <c r="AF54" i="102"/>
  <c r="AA54" i="102"/>
  <c r="AE54" i="102"/>
  <c r="Z54" i="102"/>
  <c r="AD54" i="102"/>
  <c r="AC62" i="102"/>
  <c r="AG62" i="102"/>
  <c r="AB62" i="102"/>
  <c r="AF62" i="102"/>
  <c r="AA62" i="102"/>
  <c r="AE62" i="102"/>
  <c r="Z62" i="102"/>
  <c r="AD62" i="102"/>
  <c r="AC70" i="102"/>
  <c r="AG70" i="102"/>
  <c r="AB70" i="102"/>
  <c r="AF70" i="102"/>
  <c r="AA70" i="102"/>
  <c r="AE70" i="102"/>
  <c r="Z70" i="102"/>
  <c r="AD70" i="102"/>
  <c r="AB78" i="102"/>
  <c r="AF78" i="102"/>
  <c r="AC78" i="102"/>
  <c r="AG78" i="102"/>
  <c r="Z78" i="102"/>
  <c r="AD78" i="102"/>
  <c r="AA78" i="102"/>
  <c r="AE78" i="102"/>
  <c r="AB86" i="102"/>
  <c r="AF86" i="102"/>
  <c r="AC86" i="102"/>
  <c r="AG86" i="102"/>
  <c r="Z86" i="102"/>
  <c r="AD86" i="102"/>
  <c r="AA86" i="102"/>
  <c r="AE86" i="102"/>
  <c r="AB94" i="102"/>
  <c r="AF94" i="102"/>
  <c r="AC94" i="102"/>
  <c r="AG94" i="102"/>
  <c r="Z94" i="102"/>
  <c r="AD94" i="102"/>
  <c r="AA94" i="102"/>
  <c r="AE94" i="102"/>
  <c r="AB102" i="102"/>
  <c r="AF102" i="102"/>
  <c r="AC102" i="102"/>
  <c r="AG102" i="102"/>
  <c r="Z102" i="102"/>
  <c r="AD102" i="102"/>
  <c r="AA102" i="102"/>
  <c r="AE102" i="102"/>
  <c r="AB110" i="102"/>
  <c r="AF110" i="102"/>
  <c r="AC110" i="102"/>
  <c r="AG110" i="102"/>
  <c r="Z110" i="102"/>
  <c r="AD110" i="102"/>
  <c r="AA110" i="102"/>
  <c r="AE110" i="102"/>
  <c r="AB118" i="102"/>
  <c r="AF118" i="102"/>
  <c r="AC118" i="102"/>
  <c r="AG118" i="102"/>
  <c r="Z118" i="102"/>
  <c r="AD118" i="102"/>
  <c r="AA118" i="102"/>
  <c r="AE118" i="102"/>
  <c r="AB126" i="102"/>
  <c r="AF126" i="102"/>
  <c r="AC126" i="102"/>
  <c r="AG126" i="102"/>
  <c r="Z126" i="102"/>
  <c r="AD126" i="102"/>
  <c r="AA126" i="102"/>
  <c r="AE126" i="102"/>
  <c r="AB133" i="102"/>
  <c r="AF133" i="102"/>
  <c r="AC133" i="102"/>
  <c r="AG133" i="102"/>
  <c r="Z133" i="102"/>
  <c r="AD133" i="102"/>
  <c r="AA133" i="102"/>
  <c r="AE133" i="102"/>
  <c r="AB141" i="102"/>
  <c r="AF141" i="102"/>
  <c r="AC141" i="102"/>
  <c r="AG141" i="102"/>
  <c r="Z141" i="102"/>
  <c r="AD141" i="102"/>
  <c r="AA141" i="102"/>
  <c r="AE141" i="102"/>
  <c r="AB149" i="102"/>
  <c r="AF149" i="102"/>
  <c r="AC149" i="102"/>
  <c r="AG149" i="102"/>
  <c r="Z149" i="102"/>
  <c r="AD149" i="102"/>
  <c r="AA149" i="102"/>
  <c r="AE149" i="102"/>
  <c r="AB157" i="102"/>
  <c r="AF157" i="102"/>
  <c r="AC157" i="102"/>
  <c r="AG157" i="102"/>
  <c r="Z157" i="102"/>
  <c r="AD157" i="102"/>
  <c r="AA157" i="102"/>
  <c r="AE157" i="102"/>
  <c r="AB165" i="102"/>
  <c r="AF165" i="102"/>
  <c r="AC165" i="102"/>
  <c r="AG165" i="102"/>
  <c r="Z165" i="102"/>
  <c r="AD165" i="102"/>
  <c r="AA165" i="102"/>
  <c r="AE165" i="102"/>
  <c r="AC173" i="102"/>
  <c r="AG173" i="102"/>
  <c r="AD173" i="102"/>
  <c r="AF173" i="102"/>
  <c r="AA173" i="102"/>
  <c r="AE173" i="102"/>
  <c r="Z173" i="102"/>
  <c r="AB173" i="102"/>
  <c r="AC181" i="102"/>
  <c r="AG181" i="102"/>
  <c r="AD181" i="102"/>
  <c r="AF181" i="102"/>
  <c r="AA181" i="102"/>
  <c r="AE181" i="102"/>
  <c r="Z181" i="102"/>
  <c r="AB181" i="102"/>
  <c r="AC189" i="102"/>
  <c r="AG189" i="102"/>
  <c r="AD189" i="102"/>
  <c r="AF189" i="102"/>
  <c r="AA189" i="102"/>
  <c r="AE189" i="102"/>
  <c r="Z189" i="102"/>
  <c r="AB189" i="102"/>
  <c r="AC197" i="102"/>
  <c r="AG197" i="102"/>
  <c r="AD197" i="102"/>
  <c r="AF197" i="102"/>
  <c r="AA197" i="102"/>
  <c r="AE197" i="102"/>
  <c r="Z197" i="102"/>
  <c r="AB197" i="102"/>
  <c r="AC205" i="102"/>
  <c r="AF205" i="102"/>
  <c r="AA205" i="102"/>
  <c r="AE205" i="102"/>
  <c r="Z205" i="102"/>
  <c r="AD205" i="102"/>
  <c r="AG205" i="102"/>
  <c r="AB205" i="102"/>
  <c r="AG213" i="102"/>
  <c r="AF213" i="102"/>
  <c r="AA213" i="102"/>
  <c r="AE213" i="102"/>
  <c r="Z213" i="102"/>
  <c r="AD213" i="102"/>
  <c r="AC213" i="102"/>
  <c r="AB213" i="102"/>
  <c r="AG221" i="102"/>
  <c r="AF221" i="102"/>
  <c r="AA221" i="102"/>
  <c r="AE221" i="102"/>
  <c r="Z221" i="102"/>
  <c r="AD221" i="102"/>
  <c r="AC221" i="102"/>
  <c r="AB221" i="102"/>
  <c r="AC230" i="102"/>
  <c r="AG230" i="102"/>
  <c r="AB230" i="102"/>
  <c r="AF230" i="102"/>
  <c r="AA230" i="102"/>
  <c r="AE230" i="102"/>
  <c r="Z230" i="102"/>
  <c r="AD230" i="102"/>
  <c r="AC238" i="102"/>
  <c r="AG238" i="102"/>
  <c r="AB238" i="102"/>
  <c r="AF238" i="102"/>
  <c r="AA238" i="102"/>
  <c r="AE238" i="102"/>
  <c r="Z238" i="102"/>
  <c r="AD238" i="102"/>
  <c r="AC246" i="102"/>
  <c r="AG246" i="102"/>
  <c r="AB246" i="102"/>
  <c r="AF246" i="102"/>
  <c r="AA246" i="102"/>
  <c r="AE246" i="102"/>
  <c r="Z246" i="102"/>
  <c r="AD246" i="102"/>
  <c r="AC254" i="102"/>
  <c r="AG254" i="102"/>
  <c r="AB254" i="102"/>
  <c r="AF254" i="102"/>
  <c r="AA254" i="102"/>
  <c r="AE254" i="102"/>
  <c r="Z254" i="102"/>
  <c r="AD254" i="102"/>
  <c r="AC262" i="102"/>
  <c r="AG262" i="102"/>
  <c r="AB262" i="102"/>
  <c r="AF262" i="102"/>
  <c r="AA262" i="102"/>
  <c r="AE262" i="102"/>
  <c r="Z262" i="102"/>
  <c r="AD262" i="102"/>
  <c r="AC270" i="102"/>
  <c r="AG270" i="102"/>
  <c r="AB270" i="102"/>
  <c r="AF270" i="102"/>
  <c r="AA270" i="102"/>
  <c r="AE270" i="102"/>
  <c r="Z270" i="102"/>
  <c r="AD270" i="102"/>
  <c r="AC278" i="102"/>
  <c r="AG278" i="102"/>
  <c r="AB278" i="102"/>
  <c r="AF278" i="102"/>
  <c r="AA278" i="102"/>
  <c r="AE278" i="102"/>
  <c r="Z278" i="102"/>
  <c r="AD278" i="102"/>
  <c r="AC49" i="102"/>
  <c r="AG49" i="102"/>
  <c r="AB49" i="102"/>
  <c r="AF49" i="102"/>
  <c r="AA49" i="102"/>
  <c r="AE49" i="102"/>
  <c r="Z49" i="102"/>
  <c r="AD49" i="102"/>
  <c r="AC57" i="102"/>
  <c r="AG57" i="102"/>
  <c r="AB57" i="102"/>
  <c r="AF57" i="102"/>
  <c r="AA57" i="102"/>
  <c r="AE57" i="102"/>
  <c r="Z57" i="102"/>
  <c r="AD57" i="102"/>
  <c r="AC65" i="102"/>
  <c r="AG65" i="102"/>
  <c r="AB65" i="102"/>
  <c r="AF65" i="102"/>
  <c r="AA65" i="102"/>
  <c r="AE65" i="102"/>
  <c r="Z65" i="102"/>
  <c r="AD65" i="102"/>
  <c r="AC73" i="102"/>
  <c r="AG73" i="102"/>
  <c r="AB73" i="102"/>
  <c r="AF73" i="102"/>
  <c r="AA73" i="102"/>
  <c r="AE73" i="102"/>
  <c r="Z73" i="102"/>
  <c r="AD73" i="102"/>
  <c r="AB81" i="102"/>
  <c r="AG81" i="102"/>
  <c r="Z81" i="102"/>
  <c r="AD81" i="102"/>
  <c r="AA81" i="102"/>
  <c r="AE81" i="102"/>
  <c r="AF81" i="102"/>
  <c r="AC81" i="102"/>
  <c r="AB89" i="102"/>
  <c r="AC89" i="102"/>
  <c r="Z89" i="102"/>
  <c r="AD89" i="102"/>
  <c r="AA89" i="102"/>
  <c r="AE89" i="102"/>
  <c r="AF89" i="102"/>
  <c r="AG89" i="102"/>
  <c r="AF97" i="102"/>
  <c r="Z97" i="102"/>
  <c r="AD97" i="102"/>
  <c r="AA97" i="102"/>
  <c r="AE97" i="102"/>
  <c r="AB97" i="102"/>
  <c r="AC97" i="102"/>
  <c r="AG97" i="102"/>
  <c r="AB105" i="102"/>
  <c r="AG105" i="102"/>
  <c r="Z105" i="102"/>
  <c r="AD105" i="102"/>
  <c r="AA105" i="102"/>
  <c r="AE105" i="102"/>
  <c r="AF105" i="102"/>
  <c r="AC105" i="102"/>
  <c r="AB113" i="102"/>
  <c r="AF113" i="102"/>
  <c r="AC113" i="102"/>
  <c r="AG113" i="102"/>
  <c r="Z113" i="102"/>
  <c r="AD113" i="102"/>
  <c r="AA113" i="102"/>
  <c r="AE113" i="102"/>
  <c r="AB121" i="102"/>
  <c r="AF121" i="102"/>
  <c r="AC121" i="102"/>
  <c r="AG121" i="102"/>
  <c r="Z121" i="102"/>
  <c r="AD121" i="102"/>
  <c r="AA121" i="102"/>
  <c r="AE121" i="102"/>
  <c r="AB129" i="102"/>
  <c r="AF129" i="102"/>
  <c r="AC129" i="102"/>
  <c r="AG129" i="102"/>
  <c r="Z129" i="102"/>
  <c r="AD129" i="102"/>
  <c r="AA129" i="102"/>
  <c r="AE129" i="102"/>
  <c r="AB138" i="102"/>
  <c r="AF138" i="102"/>
  <c r="AC138" i="102"/>
  <c r="AG138" i="102"/>
  <c r="Z138" i="102"/>
  <c r="AD138" i="102"/>
  <c r="AA138" i="102"/>
  <c r="AE138" i="102"/>
  <c r="AB146" i="102"/>
  <c r="AF146" i="102"/>
  <c r="AC146" i="102"/>
  <c r="AG146" i="102"/>
  <c r="Z146" i="102"/>
  <c r="AD146" i="102"/>
  <c r="AA146" i="102"/>
  <c r="AE146" i="102"/>
  <c r="AB154" i="102"/>
  <c r="AF154" i="102"/>
  <c r="AC154" i="102"/>
  <c r="AG154" i="102"/>
  <c r="Z154" i="102"/>
  <c r="AD154" i="102"/>
  <c r="AA154" i="102"/>
  <c r="AE154" i="102"/>
  <c r="AB162" i="102"/>
  <c r="AF162" i="102"/>
  <c r="AC162" i="102"/>
  <c r="AG162" i="102"/>
  <c r="Z162" i="102"/>
  <c r="AD162" i="102"/>
  <c r="AA162" i="102"/>
  <c r="AE162" i="102"/>
  <c r="AB170" i="102"/>
  <c r="AF170" i="102"/>
  <c r="AC170" i="102"/>
  <c r="AG170" i="102"/>
  <c r="Z170" i="102"/>
  <c r="AD170" i="102"/>
  <c r="AA170" i="102"/>
  <c r="AE170" i="102"/>
  <c r="AC178" i="102"/>
  <c r="AG178" i="102"/>
  <c r="AD178" i="102"/>
  <c r="AF178" i="102"/>
  <c r="AA178" i="102"/>
  <c r="AE178" i="102"/>
  <c r="Z178" i="102"/>
  <c r="AB178" i="102"/>
  <c r="AC186" i="102"/>
  <c r="AG186" i="102"/>
  <c r="AD186" i="102"/>
  <c r="AF186" i="102"/>
  <c r="AA186" i="102"/>
  <c r="AE186" i="102"/>
  <c r="Z186" i="102"/>
  <c r="AB186" i="102"/>
  <c r="AC194" i="102"/>
  <c r="AG194" i="102"/>
  <c r="AD194" i="102"/>
  <c r="AF194" i="102"/>
  <c r="AA194" i="102"/>
  <c r="AE194" i="102"/>
  <c r="Z194" i="102"/>
  <c r="AB194" i="102"/>
  <c r="Z202" i="102"/>
  <c r="AE202" i="102"/>
  <c r="AB202" i="102"/>
  <c r="AF202" i="102"/>
  <c r="AA202" i="102"/>
  <c r="AC202" i="102"/>
  <c r="AG202" i="102"/>
  <c r="AD202" i="102"/>
  <c r="AC210" i="102"/>
  <c r="AG210" i="102"/>
  <c r="AB210" i="102"/>
  <c r="AF210" i="102"/>
  <c r="AA210" i="102"/>
  <c r="AE210" i="102"/>
  <c r="Z210" i="102"/>
  <c r="AD210" i="102"/>
  <c r="AC218" i="102"/>
  <c r="AG218" i="102"/>
  <c r="AB218" i="102"/>
  <c r="AF218" i="102"/>
  <c r="AA218" i="102"/>
  <c r="AE218" i="102"/>
  <c r="Z218" i="102"/>
  <c r="AD218" i="102"/>
  <c r="AC226" i="102"/>
  <c r="AG226" i="102"/>
  <c r="AB226" i="102"/>
  <c r="AF226" i="102"/>
  <c r="AA226" i="102"/>
  <c r="AE226" i="102"/>
  <c r="Z226" i="102"/>
  <c r="AD226" i="102"/>
  <c r="AC233" i="102"/>
  <c r="AG233" i="102"/>
  <c r="AB233" i="102"/>
  <c r="AF233" i="102"/>
  <c r="AA233" i="102"/>
  <c r="AE233" i="102"/>
  <c r="Z233" i="102"/>
  <c r="AD233" i="102"/>
  <c r="AC241" i="102"/>
  <c r="AG241" i="102"/>
  <c r="AB241" i="102"/>
  <c r="AF241" i="102"/>
  <c r="AA241" i="102"/>
  <c r="AE241" i="102"/>
  <c r="Z241" i="102"/>
  <c r="AD241" i="102"/>
  <c r="AC249" i="102"/>
  <c r="AG249" i="102"/>
  <c r="AB249" i="102"/>
  <c r="AF249" i="102"/>
  <c r="AA249" i="102"/>
  <c r="AE249" i="102"/>
  <c r="Z249" i="102"/>
  <c r="AD249" i="102"/>
  <c r="AC257" i="102"/>
  <c r="AG257" i="102"/>
  <c r="AB257" i="102"/>
  <c r="AF257" i="102"/>
  <c r="AA257" i="102"/>
  <c r="AE257" i="102"/>
  <c r="Z257" i="102"/>
  <c r="AD257" i="102"/>
  <c r="AC265" i="102"/>
  <c r="AG265" i="102"/>
  <c r="AB265" i="102"/>
  <c r="AF265" i="102"/>
  <c r="AA265" i="102"/>
  <c r="AE265" i="102"/>
  <c r="Z265" i="102"/>
  <c r="AD265" i="102"/>
  <c r="AC273" i="102"/>
  <c r="AG273" i="102"/>
  <c r="AB273" i="102"/>
  <c r="AF273" i="102"/>
  <c r="AA273" i="102"/>
  <c r="AE273" i="102"/>
  <c r="Z273" i="102"/>
  <c r="AD273" i="102"/>
  <c r="X3" i="102"/>
  <c r="AC52" i="102"/>
  <c r="AG52" i="102"/>
  <c r="AB52" i="102"/>
  <c r="AF52" i="102"/>
  <c r="AA52" i="102"/>
  <c r="AE52" i="102"/>
  <c r="Z52" i="102"/>
  <c r="AD52" i="102"/>
  <c r="AC60" i="102"/>
  <c r="AG60" i="102"/>
  <c r="AB60" i="102"/>
  <c r="AF60" i="102"/>
  <c r="AA60" i="102"/>
  <c r="AE60" i="102"/>
  <c r="Z60" i="102"/>
  <c r="AD60" i="102"/>
  <c r="AC68" i="102"/>
  <c r="AG68" i="102"/>
  <c r="AB68" i="102"/>
  <c r="AF68" i="102"/>
  <c r="AA68" i="102"/>
  <c r="AE68" i="102"/>
  <c r="Z68" i="102"/>
  <c r="AD68" i="102"/>
  <c r="AB76" i="102"/>
  <c r="AF76" i="102"/>
  <c r="AC76" i="102"/>
  <c r="AG76" i="102"/>
  <c r="Z76" i="102"/>
  <c r="AD76" i="102"/>
  <c r="AA76" i="102"/>
  <c r="AE76" i="102"/>
  <c r="AB84" i="102"/>
  <c r="AF84" i="102"/>
  <c r="AC84" i="102"/>
  <c r="AG84" i="102"/>
  <c r="Z84" i="102"/>
  <c r="AD84" i="102"/>
  <c r="AA84" i="102"/>
  <c r="AE84" i="102"/>
  <c r="AB92" i="102"/>
  <c r="AF92" i="102"/>
  <c r="AC92" i="102"/>
  <c r="AG92" i="102"/>
  <c r="Z92" i="102"/>
  <c r="AD92" i="102"/>
  <c r="AA92" i="102"/>
  <c r="AE92" i="102"/>
  <c r="AB100" i="102"/>
  <c r="AF100" i="102"/>
  <c r="AC100" i="102"/>
  <c r="AG100" i="102"/>
  <c r="Z100" i="102"/>
  <c r="AD100" i="102"/>
  <c r="AA100" i="102"/>
  <c r="AE100" i="102"/>
  <c r="AB108" i="102"/>
  <c r="AF108" i="102"/>
  <c r="AC108" i="102"/>
  <c r="AG108" i="102"/>
  <c r="Z108" i="102"/>
  <c r="AD108" i="102"/>
  <c r="AA108" i="102"/>
  <c r="AE108" i="102"/>
  <c r="AB116" i="102"/>
  <c r="AF116" i="102"/>
  <c r="AC116" i="102"/>
  <c r="AG116" i="102"/>
  <c r="Z116" i="102"/>
  <c r="AD116" i="102"/>
  <c r="AA116" i="102"/>
  <c r="AE116" i="102"/>
  <c r="AB124" i="102"/>
  <c r="AF124" i="102"/>
  <c r="AC124" i="102"/>
  <c r="AG124" i="102"/>
  <c r="Z124" i="102"/>
  <c r="AD124" i="102"/>
  <c r="AA124" i="102"/>
  <c r="AE124" i="102"/>
  <c r="AB131" i="102"/>
  <c r="AF131" i="102"/>
  <c r="AC131" i="102"/>
  <c r="AG131" i="102"/>
  <c r="Z131" i="102"/>
  <c r="AD131" i="102"/>
  <c r="AA131" i="102"/>
  <c r="AE131" i="102"/>
  <c r="AB139" i="102"/>
  <c r="AF139" i="102"/>
  <c r="AC139" i="102"/>
  <c r="AG139" i="102"/>
  <c r="Z139" i="102"/>
  <c r="AD139" i="102"/>
  <c r="AA139" i="102"/>
  <c r="AE139" i="102"/>
  <c r="AB147" i="102"/>
  <c r="AF147" i="102"/>
  <c r="AC147" i="102"/>
  <c r="AG147" i="102"/>
  <c r="Z147" i="102"/>
  <c r="AD147" i="102"/>
  <c r="AA147" i="102"/>
  <c r="AE147" i="102"/>
  <c r="AB155" i="102"/>
  <c r="AF155" i="102"/>
  <c r="AC155" i="102"/>
  <c r="AG155" i="102"/>
  <c r="Z155" i="102"/>
  <c r="AD155" i="102"/>
  <c r="AA155" i="102"/>
  <c r="AE155" i="102"/>
  <c r="AB163" i="102"/>
  <c r="AF163" i="102"/>
  <c r="AC163" i="102"/>
  <c r="AG163" i="102"/>
  <c r="Z163" i="102"/>
  <c r="AD163" i="102"/>
  <c r="AA163" i="102"/>
  <c r="AE163" i="102"/>
  <c r="AB171" i="102"/>
  <c r="AF171" i="102"/>
  <c r="AC171" i="102"/>
  <c r="AG171" i="102"/>
  <c r="Z171" i="102"/>
  <c r="AD171" i="102"/>
  <c r="AA171" i="102"/>
  <c r="AE171" i="102"/>
  <c r="AC179" i="102"/>
  <c r="AG179" i="102"/>
  <c r="AD179" i="102"/>
  <c r="AF179" i="102"/>
  <c r="AA179" i="102"/>
  <c r="AE179" i="102"/>
  <c r="Z179" i="102"/>
  <c r="AB179" i="102"/>
  <c r="AC187" i="102"/>
  <c r="AG187" i="102"/>
  <c r="AD187" i="102"/>
  <c r="AF187" i="102"/>
  <c r="AA187" i="102"/>
  <c r="AE187" i="102"/>
  <c r="Z187" i="102"/>
  <c r="AB187" i="102"/>
  <c r="AC195" i="102"/>
  <c r="AG195" i="102"/>
  <c r="AD195" i="102"/>
  <c r="AF195" i="102"/>
  <c r="AA195" i="102"/>
  <c r="AE195" i="102"/>
  <c r="Z195" i="102"/>
  <c r="AB195" i="102"/>
  <c r="AC203" i="102"/>
  <c r="AF203" i="102"/>
  <c r="AA203" i="102"/>
  <c r="AE203" i="102"/>
  <c r="Z203" i="102"/>
  <c r="AD203" i="102"/>
  <c r="AG203" i="102"/>
  <c r="AB203" i="102"/>
  <c r="AG211" i="102"/>
  <c r="AF211" i="102"/>
  <c r="AA211" i="102"/>
  <c r="AE211" i="102"/>
  <c r="Z211" i="102"/>
  <c r="AD211" i="102"/>
  <c r="AC211" i="102"/>
  <c r="AB211" i="102"/>
  <c r="AC219" i="102"/>
  <c r="AF219" i="102"/>
  <c r="AA219" i="102"/>
  <c r="AE219" i="102"/>
  <c r="Z219" i="102"/>
  <c r="AD219" i="102"/>
  <c r="AG219" i="102"/>
  <c r="AB219" i="102"/>
  <c r="AC228" i="102"/>
  <c r="AG228" i="102"/>
  <c r="AB228" i="102"/>
  <c r="AF228" i="102"/>
  <c r="AA228" i="102"/>
  <c r="AE228" i="102"/>
  <c r="Z228" i="102"/>
  <c r="AD228" i="102"/>
  <c r="AC236" i="102"/>
  <c r="AG236" i="102"/>
  <c r="AB236" i="102"/>
  <c r="AF236" i="102"/>
  <c r="AA236" i="102"/>
  <c r="AE236" i="102"/>
  <c r="Z236" i="102"/>
  <c r="AD236" i="102"/>
  <c r="AC244" i="102"/>
  <c r="AG244" i="102"/>
  <c r="AB244" i="102"/>
  <c r="AF244" i="102"/>
  <c r="AA244" i="102"/>
  <c r="AE244" i="102"/>
  <c r="Z244" i="102"/>
  <c r="AD244" i="102"/>
  <c r="AC252" i="102"/>
  <c r="AG252" i="102"/>
  <c r="AB252" i="102"/>
  <c r="AF252" i="102"/>
  <c r="AA252" i="102"/>
  <c r="AE252" i="102"/>
  <c r="Z252" i="102"/>
  <c r="AD252" i="102"/>
  <c r="AC260" i="102"/>
  <c r="AG260" i="102"/>
  <c r="AB260" i="102"/>
  <c r="AF260" i="102"/>
  <c r="AA260" i="102"/>
  <c r="AE260" i="102"/>
  <c r="Z260" i="102"/>
  <c r="AD260" i="102"/>
  <c r="AC268" i="102"/>
  <c r="AG268" i="102"/>
  <c r="AB268" i="102"/>
  <c r="AF268" i="102"/>
  <c r="AA268" i="102"/>
  <c r="AE268" i="102"/>
  <c r="Z268" i="102"/>
  <c r="AD268" i="102"/>
  <c r="AC276" i="102"/>
  <c r="AG276" i="102"/>
  <c r="AB276" i="102"/>
  <c r="AF276" i="102"/>
  <c r="AA276" i="102"/>
  <c r="AE276" i="102"/>
  <c r="Z276" i="102"/>
  <c r="AD276" i="102"/>
  <c r="AC47" i="102"/>
  <c r="AG47" i="102"/>
  <c r="AB47" i="102"/>
  <c r="AF47" i="102"/>
  <c r="AA47" i="102"/>
  <c r="AE47" i="102"/>
  <c r="Z47" i="102"/>
  <c r="AD47" i="102"/>
  <c r="AC55" i="102"/>
  <c r="AG55" i="102"/>
  <c r="AB55" i="102"/>
  <c r="AF55" i="102"/>
  <c r="AA55" i="102"/>
  <c r="AE55" i="102"/>
  <c r="Z55" i="102"/>
  <c r="AD55" i="102"/>
  <c r="AC63" i="102"/>
  <c r="AG63" i="102"/>
  <c r="AB63" i="102"/>
  <c r="AF63" i="102"/>
  <c r="AA63" i="102"/>
  <c r="AE63" i="102"/>
  <c r="Z63" i="102"/>
  <c r="AD63" i="102"/>
  <c r="AC71" i="102"/>
  <c r="AG71" i="102"/>
  <c r="AF71" i="102"/>
  <c r="AA71" i="102"/>
  <c r="AE71" i="102"/>
  <c r="Z71" i="102"/>
  <c r="AD71" i="102"/>
  <c r="AB71" i="102"/>
  <c r="AB79" i="102"/>
  <c r="AC79" i="102"/>
  <c r="Z79" i="102"/>
  <c r="AD79" i="102"/>
  <c r="AA79" i="102"/>
  <c r="AE79" i="102"/>
  <c r="AF79" i="102"/>
  <c r="AG79" i="102"/>
  <c r="AF87" i="102"/>
  <c r="Z87" i="102"/>
  <c r="AD87" i="102"/>
  <c r="AA87" i="102"/>
  <c r="AE87" i="102"/>
  <c r="AB87" i="102"/>
  <c r="AC87" i="102"/>
  <c r="AG87" i="102"/>
  <c r="AF95" i="102"/>
  <c r="AG95" i="102"/>
  <c r="Z95" i="102"/>
  <c r="AD95" i="102"/>
  <c r="AA95" i="102"/>
  <c r="AE95" i="102"/>
  <c r="AB95" i="102"/>
  <c r="AC95" i="102"/>
  <c r="AF103" i="102"/>
  <c r="Z103" i="102"/>
  <c r="AD103" i="102"/>
  <c r="AA103" i="102"/>
  <c r="AE103" i="102"/>
  <c r="AB103" i="102"/>
  <c r="AC103" i="102"/>
  <c r="AG103" i="102"/>
  <c r="AB111" i="102"/>
  <c r="AF111" i="102"/>
  <c r="AC111" i="102"/>
  <c r="AG111" i="102"/>
  <c r="Z111" i="102"/>
  <c r="AD111" i="102"/>
  <c r="AA111" i="102"/>
  <c r="AE111" i="102"/>
  <c r="AB119" i="102"/>
  <c r="AF119" i="102"/>
  <c r="AC119" i="102"/>
  <c r="AG119" i="102"/>
  <c r="Z119" i="102"/>
  <c r="AD119" i="102"/>
  <c r="AA119" i="102"/>
  <c r="AE119" i="102"/>
  <c r="AB127" i="102"/>
  <c r="AF127" i="102"/>
  <c r="AC127" i="102"/>
  <c r="AG127" i="102"/>
  <c r="Z127" i="102"/>
  <c r="AD127" i="102"/>
  <c r="AA127" i="102"/>
  <c r="AE127" i="102"/>
  <c r="AB136" i="102"/>
  <c r="AF136" i="102"/>
  <c r="AC136" i="102"/>
  <c r="AG136" i="102"/>
  <c r="Z136" i="102"/>
  <c r="AD136" i="102"/>
  <c r="AA136" i="102"/>
  <c r="AE136" i="102"/>
  <c r="AB144" i="102"/>
  <c r="AF144" i="102"/>
  <c r="AC144" i="102"/>
  <c r="AG144" i="102"/>
  <c r="Z144" i="102"/>
  <c r="AD144" i="102"/>
  <c r="AA144" i="102"/>
  <c r="AE144" i="102"/>
  <c r="AB152" i="102"/>
  <c r="AF152" i="102"/>
  <c r="AC152" i="102"/>
  <c r="AG152" i="102"/>
  <c r="Z152" i="102"/>
  <c r="AD152" i="102"/>
  <c r="AA152" i="102"/>
  <c r="AE152" i="102"/>
  <c r="AB160" i="102"/>
  <c r="AF160" i="102"/>
  <c r="AC160" i="102"/>
  <c r="AG160" i="102"/>
  <c r="Z160" i="102"/>
  <c r="AD160" i="102"/>
  <c r="AA160" i="102"/>
  <c r="AE160" i="102"/>
  <c r="AB168" i="102"/>
  <c r="AF168" i="102"/>
  <c r="AC168" i="102"/>
  <c r="AG168" i="102"/>
  <c r="Z168" i="102"/>
  <c r="AD168" i="102"/>
  <c r="AA168" i="102"/>
  <c r="AE168" i="102"/>
  <c r="AC176" i="102"/>
  <c r="AG176" i="102"/>
  <c r="AD176" i="102"/>
  <c r="AF176" i="102"/>
  <c r="AA176" i="102"/>
  <c r="AE176" i="102"/>
  <c r="Z176" i="102"/>
  <c r="AB176" i="102"/>
  <c r="AC184" i="102"/>
  <c r="AG184" i="102"/>
  <c r="AD184" i="102"/>
  <c r="AF184" i="102"/>
  <c r="AA184" i="102"/>
  <c r="AE184" i="102"/>
  <c r="Z184" i="102"/>
  <c r="AB184" i="102"/>
  <c r="AC192" i="102"/>
  <c r="AG192" i="102"/>
  <c r="AD192" i="102"/>
  <c r="AF192" i="102"/>
  <c r="AA192" i="102"/>
  <c r="AE192" i="102"/>
  <c r="Z192" i="102"/>
  <c r="AB192" i="102"/>
  <c r="AC200" i="102"/>
  <c r="AG200" i="102"/>
  <c r="AD200" i="102"/>
  <c r="AF200" i="102"/>
  <c r="AA200" i="102"/>
  <c r="AE200" i="102"/>
  <c r="Z200" i="102"/>
  <c r="AB200" i="102"/>
  <c r="AC208" i="102"/>
  <c r="AG208" i="102"/>
  <c r="AB208" i="102"/>
  <c r="AF208" i="102"/>
  <c r="AA208" i="102"/>
  <c r="AE208" i="102"/>
  <c r="Z208" i="102"/>
  <c r="AD208" i="102"/>
  <c r="AC216" i="102"/>
  <c r="AG216" i="102"/>
  <c r="AB216" i="102"/>
  <c r="AF216" i="102"/>
  <c r="AA216" i="102"/>
  <c r="AE216" i="102"/>
  <c r="Z216" i="102"/>
  <c r="AD216" i="102"/>
  <c r="AC224" i="102"/>
  <c r="AG224" i="102"/>
  <c r="AB224" i="102"/>
  <c r="AF224" i="102"/>
  <c r="AA224" i="102"/>
  <c r="AE224" i="102"/>
  <c r="Z224" i="102"/>
  <c r="AD224" i="102"/>
  <c r="AC231" i="102"/>
  <c r="AG231" i="102"/>
  <c r="AB231" i="102"/>
  <c r="AF231" i="102"/>
  <c r="AA231" i="102"/>
  <c r="AE231" i="102"/>
  <c r="Z231" i="102"/>
  <c r="AD231" i="102"/>
  <c r="AC239" i="102"/>
  <c r="AG239" i="102"/>
  <c r="AB239" i="102"/>
  <c r="AF239" i="102"/>
  <c r="AA239" i="102"/>
  <c r="AE239" i="102"/>
  <c r="Z239" i="102"/>
  <c r="AD239" i="102"/>
  <c r="AC247" i="102"/>
  <c r="AG247" i="102"/>
  <c r="AB247" i="102"/>
  <c r="AF247" i="102"/>
  <c r="AA247" i="102"/>
  <c r="AE247" i="102"/>
  <c r="Z247" i="102"/>
  <c r="AD247" i="102"/>
  <c r="AC255" i="102"/>
  <c r="AG255" i="102"/>
  <c r="AB255" i="102"/>
  <c r="AF255" i="102"/>
  <c r="AA255" i="102"/>
  <c r="AE255" i="102"/>
  <c r="Z255" i="102"/>
  <c r="AD255" i="102"/>
  <c r="AC263" i="102"/>
  <c r="AG263" i="102"/>
  <c r="AB263" i="102"/>
  <c r="AF263" i="102"/>
  <c r="AA263" i="102"/>
  <c r="AE263" i="102"/>
  <c r="Z263" i="102"/>
  <c r="AD263" i="102"/>
  <c r="AC271" i="102"/>
  <c r="AG271" i="102"/>
  <c r="AB271" i="102"/>
  <c r="AF271" i="102"/>
  <c r="AA271" i="102"/>
  <c r="AE271" i="102"/>
  <c r="Z271" i="102"/>
  <c r="AD271" i="102"/>
  <c r="AC279" i="102"/>
  <c r="AG279" i="102"/>
  <c r="AB279" i="102"/>
  <c r="AF279" i="102"/>
  <c r="AA279" i="102"/>
  <c r="AE279" i="102"/>
  <c r="Z279" i="102"/>
  <c r="AD279" i="102"/>
  <c r="AC50" i="102"/>
  <c r="AG50" i="102"/>
  <c r="AB50" i="102"/>
  <c r="AF50" i="102"/>
  <c r="AA50" i="102"/>
  <c r="AE50" i="102"/>
  <c r="Z50" i="102"/>
  <c r="AD50" i="102"/>
  <c r="AC58" i="102"/>
  <c r="AG58" i="102"/>
  <c r="AB58" i="102"/>
  <c r="AF58" i="102"/>
  <c r="AA58" i="102"/>
  <c r="AE58" i="102"/>
  <c r="Z58" i="102"/>
  <c r="AD58" i="102"/>
  <c r="AC66" i="102"/>
  <c r="AG66" i="102"/>
  <c r="AB66" i="102"/>
  <c r="AF66" i="102"/>
  <c r="AA66" i="102"/>
  <c r="AE66" i="102"/>
  <c r="Z66" i="102"/>
  <c r="AD66" i="102"/>
  <c r="Z74" i="102"/>
  <c r="AD74" i="102"/>
  <c r="AC74" i="102"/>
  <c r="AG74" i="102"/>
  <c r="AA74" i="102"/>
  <c r="AB74" i="102"/>
  <c r="AF74" i="102"/>
  <c r="AE74" i="102"/>
  <c r="AB82" i="102"/>
  <c r="AF82" i="102"/>
  <c r="AC82" i="102"/>
  <c r="AG82" i="102"/>
  <c r="Z82" i="102"/>
  <c r="AD82" i="102"/>
  <c r="AA82" i="102"/>
  <c r="AE82" i="102"/>
  <c r="AB90" i="102"/>
  <c r="AF90" i="102"/>
  <c r="AC90" i="102"/>
  <c r="AG90" i="102"/>
  <c r="Z90" i="102"/>
  <c r="AD90" i="102"/>
  <c r="AA90" i="102"/>
  <c r="AE90" i="102"/>
  <c r="AB98" i="102"/>
  <c r="AF98" i="102"/>
  <c r="AC98" i="102"/>
  <c r="AG98" i="102"/>
  <c r="Z98" i="102"/>
  <c r="AD98" i="102"/>
  <c r="AA98" i="102"/>
  <c r="AE98" i="102"/>
  <c r="AB106" i="102"/>
  <c r="AF106" i="102"/>
  <c r="AC106" i="102"/>
  <c r="AG106" i="102"/>
  <c r="Z106" i="102"/>
  <c r="AD106" i="102"/>
  <c r="AA106" i="102"/>
  <c r="AE106" i="102"/>
  <c r="AB114" i="102"/>
  <c r="AF114" i="102"/>
  <c r="AC114" i="102"/>
  <c r="AG114" i="102"/>
  <c r="Z114" i="102"/>
  <c r="AD114" i="102"/>
  <c r="AA114" i="102"/>
  <c r="AE114" i="102"/>
  <c r="AB122" i="102"/>
  <c r="AF122" i="102"/>
  <c r="AC122" i="102"/>
  <c r="AG122" i="102"/>
  <c r="Z122" i="102"/>
  <c r="AD122" i="102"/>
  <c r="AA122" i="102"/>
  <c r="AE122" i="102"/>
  <c r="AB130" i="102"/>
  <c r="AF130" i="102"/>
  <c r="AC130" i="102"/>
  <c r="AG130" i="102"/>
  <c r="Z130" i="102"/>
  <c r="AD130" i="102"/>
  <c r="AA130" i="102"/>
  <c r="AE130" i="102"/>
  <c r="AB137" i="102"/>
  <c r="AF137" i="102"/>
  <c r="AC137" i="102"/>
  <c r="AG137" i="102"/>
  <c r="Z137" i="102"/>
  <c r="AD137" i="102"/>
  <c r="AA137" i="102"/>
  <c r="AE137" i="102"/>
  <c r="AB145" i="102"/>
  <c r="AF145" i="102"/>
  <c r="AC145" i="102"/>
  <c r="AG145" i="102"/>
  <c r="Z145" i="102"/>
  <c r="AD145" i="102"/>
  <c r="AA145" i="102"/>
  <c r="AE145" i="102"/>
  <c r="AB153" i="102"/>
  <c r="AF153" i="102"/>
  <c r="AC153" i="102"/>
  <c r="AG153" i="102"/>
  <c r="Z153" i="102"/>
  <c r="AD153" i="102"/>
  <c r="AA153" i="102"/>
  <c r="AE153" i="102"/>
  <c r="AB161" i="102"/>
  <c r="AF161" i="102"/>
  <c r="AC161" i="102"/>
  <c r="AG161" i="102"/>
  <c r="Z161" i="102"/>
  <c r="AD161" i="102"/>
  <c r="AA161" i="102"/>
  <c r="AE161" i="102"/>
  <c r="AB169" i="102"/>
  <c r="AF169" i="102"/>
  <c r="AC169" i="102"/>
  <c r="AG169" i="102"/>
  <c r="Z169" i="102"/>
  <c r="AD169" i="102"/>
  <c r="AA169" i="102"/>
  <c r="AE169" i="102"/>
  <c r="AC177" i="102"/>
  <c r="AG177" i="102"/>
  <c r="AD177" i="102"/>
  <c r="AF177" i="102"/>
  <c r="AA177" i="102"/>
  <c r="AE177" i="102"/>
  <c r="Z177" i="102"/>
  <c r="AB177" i="102"/>
  <c r="AC185" i="102"/>
  <c r="AG185" i="102"/>
  <c r="AD185" i="102"/>
  <c r="AF185" i="102"/>
  <c r="AA185" i="102"/>
  <c r="AE185" i="102"/>
  <c r="Z185" i="102"/>
  <c r="AB185" i="102"/>
  <c r="AC193" i="102"/>
  <c r="AG193" i="102"/>
  <c r="AD193" i="102"/>
  <c r="AF193" i="102"/>
  <c r="AA193" i="102"/>
  <c r="AE193" i="102"/>
  <c r="Z193" i="102"/>
  <c r="AB193" i="102"/>
  <c r="AD201" i="102"/>
  <c r="AA201" i="102"/>
  <c r="AE201" i="102"/>
  <c r="Z201" i="102"/>
  <c r="AB201" i="102"/>
  <c r="AC201" i="102"/>
  <c r="AG201" i="102"/>
  <c r="AF201" i="102"/>
  <c r="AG209" i="102"/>
  <c r="AF209" i="102"/>
  <c r="AA209" i="102"/>
  <c r="AE209" i="102"/>
  <c r="Z209" i="102"/>
  <c r="AD209" i="102"/>
  <c r="AC209" i="102"/>
  <c r="AB209" i="102"/>
  <c r="AB217" i="102"/>
  <c r="AA217" i="102"/>
  <c r="AE217" i="102"/>
  <c r="Z217" i="102"/>
  <c r="AD217" i="102"/>
  <c r="AC217" i="102"/>
  <c r="AG217" i="102"/>
  <c r="AF217" i="102"/>
  <c r="AG225" i="102"/>
  <c r="AF225" i="102"/>
  <c r="AA225" i="102"/>
  <c r="AE225" i="102"/>
  <c r="Z225" i="102"/>
  <c r="AD225" i="102"/>
  <c r="AC225" i="102"/>
  <c r="AB225" i="102"/>
  <c r="AC234" i="102"/>
  <c r="AG234" i="102"/>
  <c r="AB234" i="102"/>
  <c r="AF234" i="102"/>
  <c r="AA234" i="102"/>
  <c r="AE234" i="102"/>
  <c r="Z234" i="102"/>
  <c r="AD234" i="102"/>
  <c r="AC242" i="102"/>
  <c r="AG242" i="102"/>
  <c r="AB242" i="102"/>
  <c r="AF242" i="102"/>
  <c r="AA242" i="102"/>
  <c r="AE242" i="102"/>
  <c r="Z242" i="102"/>
  <c r="AD242" i="102"/>
  <c r="AC250" i="102"/>
  <c r="AG250" i="102"/>
  <c r="AB250" i="102"/>
  <c r="AF250" i="102"/>
  <c r="AA250" i="102"/>
  <c r="AE250" i="102"/>
  <c r="Z250" i="102"/>
  <c r="AD250" i="102"/>
  <c r="AC258" i="102"/>
  <c r="AG258" i="102"/>
  <c r="AB258" i="102"/>
  <c r="AF258" i="102"/>
  <c r="AA258" i="102"/>
  <c r="AE258" i="102"/>
  <c r="Z258" i="102"/>
  <c r="AD258" i="102"/>
  <c r="AC266" i="102"/>
  <c r="AG266" i="102"/>
  <c r="AB266" i="102"/>
  <c r="AF266" i="102"/>
  <c r="AA266" i="102"/>
  <c r="AE266" i="102"/>
  <c r="Z266" i="102"/>
  <c r="AD266" i="102"/>
  <c r="AC274" i="102"/>
  <c r="AG274" i="102"/>
  <c r="AB274" i="102"/>
  <c r="AF274" i="102"/>
  <c r="AA274" i="102"/>
  <c r="AE274" i="102"/>
  <c r="Z274" i="102"/>
  <c r="AD274" i="102"/>
  <c r="AG45" i="102"/>
  <c r="AA45" i="102"/>
  <c r="AE45" i="102"/>
  <c r="Z45" i="102"/>
  <c r="AD45" i="102"/>
  <c r="AC45" i="102"/>
  <c r="AB45" i="102"/>
  <c r="AF45" i="102"/>
  <c r="AC53" i="102"/>
  <c r="AG53" i="102"/>
  <c r="AB53" i="102"/>
  <c r="AF53" i="102"/>
  <c r="AA53" i="102"/>
  <c r="AE53" i="102"/>
  <c r="Z53" i="102"/>
  <c r="AD53" i="102"/>
  <c r="AC61" i="102"/>
  <c r="AG61" i="102"/>
  <c r="AB61" i="102"/>
  <c r="AF61" i="102"/>
  <c r="AA61" i="102"/>
  <c r="AE61" i="102"/>
  <c r="Z61" i="102"/>
  <c r="AD61" i="102"/>
  <c r="AC69" i="102"/>
  <c r="AG69" i="102"/>
  <c r="AB69" i="102"/>
  <c r="AF69" i="102"/>
  <c r="AA69" i="102"/>
  <c r="AE69" i="102"/>
  <c r="Z69" i="102"/>
  <c r="AD69" i="102"/>
  <c r="AB77" i="102"/>
  <c r="AF77" i="102"/>
  <c r="AG77" i="102"/>
  <c r="Z77" i="102"/>
  <c r="AD77" i="102"/>
  <c r="AA77" i="102"/>
  <c r="AE77" i="102"/>
  <c r="AC77" i="102"/>
  <c r="AC85" i="102"/>
  <c r="Z85" i="102"/>
  <c r="AD85" i="102"/>
  <c r="AA85" i="102"/>
  <c r="AE85" i="102"/>
  <c r="AB85" i="102"/>
  <c r="AF85" i="102"/>
  <c r="AG85" i="102"/>
  <c r="AF93" i="102"/>
  <c r="AG93" i="102"/>
  <c r="Z93" i="102"/>
  <c r="AD93" i="102"/>
  <c r="AA93" i="102"/>
  <c r="AE93" i="102"/>
  <c r="AB93" i="102"/>
  <c r="AC93" i="102"/>
  <c r="AC101" i="102"/>
  <c r="Z101" i="102"/>
  <c r="AD101" i="102"/>
  <c r="AA101" i="102"/>
  <c r="AE101" i="102"/>
  <c r="AB101" i="102"/>
  <c r="AF101" i="102"/>
  <c r="AG101" i="102"/>
  <c r="AB109" i="102"/>
  <c r="AF109" i="102"/>
  <c r="AC109" i="102"/>
  <c r="AG109" i="102"/>
  <c r="Z109" i="102"/>
  <c r="AD109" i="102"/>
  <c r="AA109" i="102"/>
  <c r="AE109" i="102"/>
  <c r="AB117" i="102"/>
  <c r="AF117" i="102"/>
  <c r="AC117" i="102"/>
  <c r="AG117" i="102"/>
  <c r="Z117" i="102"/>
  <c r="AD117" i="102"/>
  <c r="AA117" i="102"/>
  <c r="AE117" i="102"/>
  <c r="AB125" i="102"/>
  <c r="AF125" i="102"/>
  <c r="AC125" i="102"/>
  <c r="AG125" i="102"/>
  <c r="Z125" i="102"/>
  <c r="AD125" i="102"/>
  <c r="AA125" i="102"/>
  <c r="AE125" i="102"/>
  <c r="AB134" i="102"/>
  <c r="AF134" i="102"/>
  <c r="AC134" i="102"/>
  <c r="AG134" i="102"/>
  <c r="Z134" i="102"/>
  <c r="AD134" i="102"/>
  <c r="AA134" i="102"/>
  <c r="AE134" i="102"/>
  <c r="AB142" i="102"/>
  <c r="AF142" i="102"/>
  <c r="AC142" i="102"/>
  <c r="AG142" i="102"/>
  <c r="Z142" i="102"/>
  <c r="AD142" i="102"/>
  <c r="AA142" i="102"/>
  <c r="AE142" i="102"/>
  <c r="AB150" i="102"/>
  <c r="AF150" i="102"/>
  <c r="AC150" i="102"/>
  <c r="AG150" i="102"/>
  <c r="Z150" i="102"/>
  <c r="AD150" i="102"/>
  <c r="AA150" i="102"/>
  <c r="AE150" i="102"/>
  <c r="AB158" i="102"/>
  <c r="AF158" i="102"/>
  <c r="AC158" i="102"/>
  <c r="AG158" i="102"/>
  <c r="Z158" i="102"/>
  <c r="AD158" i="102"/>
  <c r="AA158" i="102"/>
  <c r="AE158" i="102"/>
  <c r="AB166" i="102"/>
  <c r="AF166" i="102"/>
  <c r="AC166" i="102"/>
  <c r="AG166" i="102"/>
  <c r="Z166" i="102"/>
  <c r="AD166" i="102"/>
  <c r="AA166" i="102"/>
  <c r="AE166" i="102"/>
  <c r="AC174" i="102"/>
  <c r="AG174" i="102"/>
  <c r="AD174" i="102"/>
  <c r="AF174" i="102"/>
  <c r="AA174" i="102"/>
  <c r="AE174" i="102"/>
  <c r="Z174" i="102"/>
  <c r="AB174" i="102"/>
  <c r="AC182" i="102"/>
  <c r="AG182" i="102"/>
  <c r="AD182" i="102"/>
  <c r="AF182" i="102"/>
  <c r="AA182" i="102"/>
  <c r="AE182" i="102"/>
  <c r="Z182" i="102"/>
  <c r="AB182" i="102"/>
  <c r="AC190" i="102"/>
  <c r="AG190" i="102"/>
  <c r="AD190" i="102"/>
  <c r="AF190" i="102"/>
  <c r="AA190" i="102"/>
  <c r="AE190" i="102"/>
  <c r="Z190" i="102"/>
  <c r="AB190" i="102"/>
  <c r="AC198" i="102"/>
  <c r="AG198" i="102"/>
  <c r="AD198" i="102"/>
  <c r="AF198" i="102"/>
  <c r="AA198" i="102"/>
  <c r="AE198" i="102"/>
  <c r="Z198" i="102"/>
  <c r="AB198" i="102"/>
  <c r="AC206" i="102"/>
  <c r="AG206" i="102"/>
  <c r="AB206" i="102"/>
  <c r="AF206" i="102"/>
  <c r="AA206" i="102"/>
  <c r="AE206" i="102"/>
  <c r="Z206" i="102"/>
  <c r="AD206" i="102"/>
  <c r="AC214" i="102"/>
  <c r="AG214" i="102"/>
  <c r="AA214" i="102"/>
  <c r="AE214" i="102"/>
  <c r="Z214" i="102"/>
  <c r="AD214" i="102"/>
  <c r="AF214" i="102"/>
  <c r="AB214" i="102"/>
  <c r="AC222" i="102"/>
  <c r="AG222" i="102"/>
  <c r="AB222" i="102"/>
  <c r="AF222" i="102"/>
  <c r="AA222" i="102"/>
  <c r="AE222" i="102"/>
  <c r="Z222" i="102"/>
  <c r="AD222" i="102"/>
  <c r="AG229" i="102"/>
  <c r="AF229" i="102"/>
  <c r="AA229" i="102"/>
  <c r="AE229" i="102"/>
  <c r="Z229" i="102"/>
  <c r="AD229" i="102"/>
  <c r="AC229" i="102"/>
  <c r="AB229" i="102"/>
  <c r="AC237" i="102"/>
  <c r="AG237" i="102"/>
  <c r="AB237" i="102"/>
  <c r="AF237" i="102"/>
  <c r="AA237" i="102"/>
  <c r="AE237" i="102"/>
  <c r="Z237" i="102"/>
  <c r="AD237" i="102"/>
  <c r="AC245" i="102"/>
  <c r="AG245" i="102"/>
  <c r="AB245" i="102"/>
  <c r="AF245" i="102"/>
  <c r="AA245" i="102"/>
  <c r="AE245" i="102"/>
  <c r="Z245" i="102"/>
  <c r="AD245" i="102"/>
  <c r="AC253" i="102"/>
  <c r="AG253" i="102"/>
  <c r="AB253" i="102"/>
  <c r="AF253" i="102"/>
  <c r="AA253" i="102"/>
  <c r="AE253" i="102"/>
  <c r="Z253" i="102"/>
  <c r="AD253" i="102"/>
  <c r="AC261" i="102"/>
  <c r="AG261" i="102"/>
  <c r="AB261" i="102"/>
  <c r="AF261" i="102"/>
  <c r="AA261" i="102"/>
  <c r="AE261" i="102"/>
  <c r="Z261" i="102"/>
  <c r="AD261" i="102"/>
  <c r="AC269" i="102"/>
  <c r="AG269" i="102"/>
  <c r="AB269" i="102"/>
  <c r="AF269" i="102"/>
  <c r="AA269" i="102"/>
  <c r="AE269" i="102"/>
  <c r="Z269" i="102"/>
  <c r="AD269" i="102"/>
  <c r="AC277" i="102"/>
  <c r="AG277" i="102"/>
  <c r="AB277" i="102"/>
  <c r="AF277" i="102"/>
  <c r="AA277" i="102"/>
  <c r="AE277" i="102"/>
  <c r="Z277" i="102"/>
  <c r="AD277" i="102"/>
  <c r="AC48" i="102"/>
  <c r="AG48" i="102"/>
  <c r="AB48" i="102"/>
  <c r="AF48" i="102"/>
  <c r="AA48" i="102"/>
  <c r="AE48" i="102"/>
  <c r="Z48" i="102"/>
  <c r="AD48" i="102"/>
  <c r="AC56" i="102"/>
  <c r="AG56" i="102"/>
  <c r="AB56" i="102"/>
  <c r="AF56" i="102"/>
  <c r="AA56" i="102"/>
  <c r="AE56" i="102"/>
  <c r="Z56" i="102"/>
  <c r="AD56" i="102"/>
  <c r="AC64" i="102"/>
  <c r="AG64" i="102"/>
  <c r="AB64" i="102"/>
  <c r="AF64" i="102"/>
  <c r="AA64" i="102"/>
  <c r="AE64" i="102"/>
  <c r="Z64" i="102"/>
  <c r="AD64" i="102"/>
  <c r="AC72" i="102"/>
  <c r="AG72" i="102"/>
  <c r="AB72" i="102"/>
  <c r="AF72" i="102"/>
  <c r="AA72" i="102"/>
  <c r="AE72" i="102"/>
  <c r="Z72" i="102"/>
  <c r="AD72" i="102"/>
  <c r="AB80" i="102"/>
  <c r="AF80" i="102"/>
  <c r="AC80" i="102"/>
  <c r="AG80" i="102"/>
  <c r="Z80" i="102"/>
  <c r="AD80" i="102"/>
  <c r="AA80" i="102"/>
  <c r="AE80" i="102"/>
  <c r="AB88" i="102"/>
  <c r="AF88" i="102"/>
  <c r="AC88" i="102"/>
  <c r="AG88" i="102"/>
  <c r="Z88" i="102"/>
  <c r="AD88" i="102"/>
  <c r="AA88" i="102"/>
  <c r="AE88" i="102"/>
  <c r="AB96" i="102"/>
  <c r="AF96" i="102"/>
  <c r="AC96" i="102"/>
  <c r="AG96" i="102"/>
  <c r="Z96" i="102"/>
  <c r="AD96" i="102"/>
  <c r="AA96" i="102"/>
  <c r="AE96" i="102"/>
  <c r="AB104" i="102"/>
  <c r="AF104" i="102"/>
  <c r="AC104" i="102"/>
  <c r="AG104" i="102"/>
  <c r="Z104" i="102"/>
  <c r="AD104" i="102"/>
  <c r="AA104" i="102"/>
  <c r="AE104" i="102"/>
  <c r="AB112" i="102"/>
  <c r="AF112" i="102"/>
  <c r="AC112" i="102"/>
  <c r="AG112" i="102"/>
  <c r="Z112" i="102"/>
  <c r="AD112" i="102"/>
  <c r="AA112" i="102"/>
  <c r="AE112" i="102"/>
  <c r="AB120" i="102"/>
  <c r="AF120" i="102"/>
  <c r="AC120" i="102"/>
  <c r="AG120" i="102"/>
  <c r="Z120" i="102"/>
  <c r="AD120" i="102"/>
  <c r="AA120" i="102"/>
  <c r="AE120" i="102"/>
  <c r="AB128" i="102"/>
  <c r="AF128" i="102"/>
  <c r="AC128" i="102"/>
  <c r="AG128" i="102"/>
  <c r="Z128" i="102"/>
  <c r="AD128" i="102"/>
  <c r="AA128" i="102"/>
  <c r="AE128" i="102"/>
  <c r="AB135" i="102"/>
  <c r="AF135" i="102"/>
  <c r="AC135" i="102"/>
  <c r="AG135" i="102"/>
  <c r="Z135" i="102"/>
  <c r="AD135" i="102"/>
  <c r="AA135" i="102"/>
  <c r="AE135" i="102"/>
  <c r="AB143" i="102"/>
  <c r="AF143" i="102"/>
  <c r="AC143" i="102"/>
  <c r="AG143" i="102"/>
  <c r="Z143" i="102"/>
  <c r="AD143" i="102"/>
  <c r="AA143" i="102"/>
  <c r="AE143" i="102"/>
  <c r="AB151" i="102"/>
  <c r="AF151" i="102"/>
  <c r="AC151" i="102"/>
  <c r="AG151" i="102"/>
  <c r="Z151" i="102"/>
  <c r="AD151" i="102"/>
  <c r="AA151" i="102"/>
  <c r="AE151" i="102"/>
  <c r="AB159" i="102"/>
  <c r="AF159" i="102"/>
  <c r="AC159" i="102"/>
  <c r="AG159" i="102"/>
  <c r="Z159" i="102"/>
  <c r="AD159" i="102"/>
  <c r="AA159" i="102"/>
  <c r="AE159" i="102"/>
  <c r="AB167" i="102"/>
  <c r="AF167" i="102"/>
  <c r="AC167" i="102"/>
  <c r="AG167" i="102"/>
  <c r="Z167" i="102"/>
  <c r="AD167" i="102"/>
  <c r="AA167" i="102"/>
  <c r="AE167" i="102"/>
  <c r="AC175" i="102"/>
  <c r="AG175" i="102"/>
  <c r="AD175" i="102"/>
  <c r="AF175" i="102"/>
  <c r="AA175" i="102"/>
  <c r="AE175" i="102"/>
  <c r="Z175" i="102"/>
  <c r="AB175" i="102"/>
  <c r="AC183" i="102"/>
  <c r="AG183" i="102"/>
  <c r="AD183" i="102"/>
  <c r="AF183" i="102"/>
  <c r="AA183" i="102"/>
  <c r="AE183" i="102"/>
  <c r="Z183" i="102"/>
  <c r="AB183" i="102"/>
  <c r="AC191" i="102"/>
  <c r="AG191" i="102"/>
  <c r="AD191" i="102"/>
  <c r="AF191" i="102"/>
  <c r="AA191" i="102"/>
  <c r="AE191" i="102"/>
  <c r="Z191" i="102"/>
  <c r="AB191" i="102"/>
  <c r="AC199" i="102"/>
  <c r="AG199" i="102"/>
  <c r="AD199" i="102"/>
  <c r="AF199" i="102"/>
  <c r="AA199" i="102"/>
  <c r="AE199" i="102"/>
  <c r="Z199" i="102"/>
  <c r="AB199" i="102"/>
  <c r="AC207" i="102"/>
  <c r="AF207" i="102"/>
  <c r="AA207" i="102"/>
  <c r="AE207" i="102"/>
  <c r="Z207" i="102"/>
  <c r="AD207" i="102"/>
  <c r="AG207" i="102"/>
  <c r="AB207" i="102"/>
  <c r="AG215" i="102"/>
  <c r="AF215" i="102"/>
  <c r="AA215" i="102"/>
  <c r="AE215" i="102"/>
  <c r="Z215" i="102"/>
  <c r="AD215" i="102"/>
  <c r="AC215" i="102"/>
  <c r="AB215" i="102"/>
  <c r="AG223" i="102"/>
  <c r="AF223" i="102"/>
  <c r="AA223" i="102"/>
  <c r="AE223" i="102"/>
  <c r="Z223" i="102"/>
  <c r="AD223" i="102"/>
  <c r="AC223" i="102"/>
  <c r="AB223" i="102"/>
  <c r="AC232" i="102"/>
  <c r="AG232" i="102"/>
  <c r="AB232" i="102"/>
  <c r="AF232" i="102"/>
  <c r="AA232" i="102"/>
  <c r="AE232" i="102"/>
  <c r="Z232" i="102"/>
  <c r="AD232" i="102"/>
  <c r="AC240" i="102"/>
  <c r="AG240" i="102"/>
  <c r="AB240" i="102"/>
  <c r="AF240" i="102"/>
  <c r="AA240" i="102"/>
  <c r="AE240" i="102"/>
  <c r="Z240" i="102"/>
  <c r="AD240" i="102"/>
  <c r="AC248" i="102"/>
  <c r="AG248" i="102"/>
  <c r="AB248" i="102"/>
  <c r="AF248" i="102"/>
  <c r="AA248" i="102"/>
  <c r="AE248" i="102"/>
  <c r="Z248" i="102"/>
  <c r="AD248" i="102"/>
  <c r="AC256" i="102"/>
  <c r="AG256" i="102"/>
  <c r="AB256" i="102"/>
  <c r="AF256" i="102"/>
  <c r="AA256" i="102"/>
  <c r="AE256" i="102"/>
  <c r="Z256" i="102"/>
  <c r="AD256" i="102"/>
  <c r="AC264" i="102"/>
  <c r="AG264" i="102"/>
  <c r="AB264" i="102"/>
  <c r="AF264" i="102"/>
  <c r="AA264" i="102"/>
  <c r="AE264" i="102"/>
  <c r="Z264" i="102"/>
  <c r="AD264" i="102"/>
  <c r="AC272" i="102"/>
  <c r="AG272" i="102"/>
  <c r="AB272" i="102"/>
  <c r="AF272" i="102"/>
  <c r="AA272" i="102"/>
  <c r="AE272" i="102"/>
  <c r="Z272" i="102"/>
  <c r="AD272" i="102"/>
  <c r="AC51" i="102"/>
  <c r="AG51" i="102"/>
  <c r="AB51" i="102"/>
  <c r="AF51" i="102"/>
  <c r="AA51" i="102"/>
  <c r="AE51" i="102"/>
  <c r="Z51" i="102"/>
  <c r="AD51" i="102"/>
  <c r="AC59" i="102"/>
  <c r="AG59" i="102"/>
  <c r="AB59" i="102"/>
  <c r="AF59" i="102"/>
  <c r="AA59" i="102"/>
  <c r="AE59" i="102"/>
  <c r="Z59" i="102"/>
  <c r="AD59" i="102"/>
  <c r="AC67" i="102"/>
  <c r="AG67" i="102"/>
  <c r="AB67" i="102"/>
  <c r="AF67" i="102"/>
  <c r="AA67" i="102"/>
  <c r="AE67" i="102"/>
  <c r="Z67" i="102"/>
  <c r="AD67" i="102"/>
  <c r="AB75" i="102"/>
  <c r="AF75" i="102"/>
  <c r="AC75" i="102"/>
  <c r="AG75" i="102"/>
  <c r="Z75" i="102"/>
  <c r="AD75" i="102"/>
  <c r="AA75" i="102"/>
  <c r="AE75" i="102"/>
  <c r="AF83" i="102"/>
  <c r="AG83" i="102"/>
  <c r="Z83" i="102"/>
  <c r="AD83" i="102"/>
  <c r="AA83" i="102"/>
  <c r="AE83" i="102"/>
  <c r="AB83" i="102"/>
  <c r="AC83" i="102"/>
  <c r="AB91" i="102"/>
  <c r="AG91" i="102"/>
  <c r="Z91" i="102"/>
  <c r="AD91" i="102"/>
  <c r="AA91" i="102"/>
  <c r="AE91" i="102"/>
  <c r="AF91" i="102"/>
  <c r="AC91" i="102"/>
  <c r="AF99" i="102"/>
  <c r="AG99" i="102"/>
  <c r="Z99" i="102"/>
  <c r="AD99" i="102"/>
  <c r="AA99" i="102"/>
  <c r="AE99" i="102"/>
  <c r="AB99" i="102"/>
  <c r="AC99" i="102"/>
  <c r="AF107" i="102"/>
  <c r="AG107" i="102"/>
  <c r="Z107" i="102"/>
  <c r="AD107" i="102"/>
  <c r="AA107" i="102"/>
  <c r="AE107" i="102"/>
  <c r="AB107" i="102"/>
  <c r="AC107" i="102"/>
  <c r="AB115" i="102"/>
  <c r="AF115" i="102"/>
  <c r="AC115" i="102"/>
  <c r="AG115" i="102"/>
  <c r="Z115" i="102"/>
  <c r="AD115" i="102"/>
  <c r="AA115" i="102"/>
  <c r="AE115" i="102"/>
  <c r="AB123" i="102"/>
  <c r="AF123" i="102"/>
  <c r="AC123" i="102"/>
  <c r="AG123" i="102"/>
  <c r="Z123" i="102"/>
  <c r="AD123" i="102"/>
  <c r="AA123" i="102"/>
  <c r="AE123" i="102"/>
  <c r="AB132" i="102"/>
  <c r="AF132" i="102"/>
  <c r="AC132" i="102"/>
  <c r="AG132" i="102"/>
  <c r="Z132" i="102"/>
  <c r="AD132" i="102"/>
  <c r="AA132" i="102"/>
  <c r="AE132" i="102"/>
  <c r="AB140" i="102"/>
  <c r="AF140" i="102"/>
  <c r="AC140" i="102"/>
  <c r="AG140" i="102"/>
  <c r="Z140" i="102"/>
  <c r="AD140" i="102"/>
  <c r="AA140" i="102"/>
  <c r="AE140" i="102"/>
  <c r="AB148" i="102"/>
  <c r="AF148" i="102"/>
  <c r="AC148" i="102"/>
  <c r="AG148" i="102"/>
  <c r="Z148" i="102"/>
  <c r="AD148" i="102"/>
  <c r="AA148" i="102"/>
  <c r="AE148" i="102"/>
  <c r="AB156" i="102"/>
  <c r="AF156" i="102"/>
  <c r="AC156" i="102"/>
  <c r="AG156" i="102"/>
  <c r="Z156" i="102"/>
  <c r="AD156" i="102"/>
  <c r="AA156" i="102"/>
  <c r="AE156" i="102"/>
  <c r="AB164" i="102"/>
  <c r="AF164" i="102"/>
  <c r="AC164" i="102"/>
  <c r="AG164" i="102"/>
  <c r="Z164" i="102"/>
  <c r="AD164" i="102"/>
  <c r="AA164" i="102"/>
  <c r="AE164" i="102"/>
  <c r="AB172" i="102"/>
  <c r="AF172" i="102"/>
  <c r="AC172" i="102"/>
  <c r="AG172" i="102"/>
  <c r="Z172" i="102"/>
  <c r="AD172" i="102"/>
  <c r="AA172" i="102"/>
  <c r="AE172" i="102"/>
  <c r="AC180" i="102"/>
  <c r="AG180" i="102"/>
  <c r="AD180" i="102"/>
  <c r="AF180" i="102"/>
  <c r="AA180" i="102"/>
  <c r="AE180" i="102"/>
  <c r="Z180" i="102"/>
  <c r="AB180" i="102"/>
  <c r="AC188" i="102"/>
  <c r="AG188" i="102"/>
  <c r="AD188" i="102"/>
  <c r="AF188" i="102"/>
  <c r="AA188" i="102"/>
  <c r="AE188" i="102"/>
  <c r="Z188" i="102"/>
  <c r="AB188" i="102"/>
  <c r="AC196" i="102"/>
  <c r="AG196" i="102"/>
  <c r="AD196" i="102"/>
  <c r="AF196" i="102"/>
  <c r="AA196" i="102"/>
  <c r="AE196" i="102"/>
  <c r="Z196" i="102"/>
  <c r="AB196" i="102"/>
  <c r="AC204" i="102"/>
  <c r="AG204" i="102"/>
  <c r="AB204" i="102"/>
  <c r="AF204" i="102"/>
  <c r="AA204" i="102"/>
  <c r="AE204" i="102"/>
  <c r="Z204" i="102"/>
  <c r="AD204" i="102"/>
  <c r="AC212" i="102"/>
  <c r="AG212" i="102"/>
  <c r="AB212" i="102"/>
  <c r="AF212" i="102"/>
  <c r="AA212" i="102"/>
  <c r="AE212" i="102"/>
  <c r="Z212" i="102"/>
  <c r="AD212" i="102"/>
  <c r="AC220" i="102"/>
  <c r="AG220" i="102"/>
  <c r="AB220" i="102"/>
  <c r="AF220" i="102"/>
  <c r="AA220" i="102"/>
  <c r="AE220" i="102"/>
  <c r="Z220" i="102"/>
  <c r="AD220" i="102"/>
  <c r="AG227" i="102"/>
  <c r="AF227" i="102"/>
  <c r="AA227" i="102"/>
  <c r="AE227" i="102"/>
  <c r="Z227" i="102"/>
  <c r="AD227" i="102"/>
  <c r="AC227" i="102"/>
  <c r="AB227" i="102"/>
  <c r="AC235" i="102"/>
  <c r="AG235" i="102"/>
  <c r="AB235" i="102"/>
  <c r="AF235" i="102"/>
  <c r="AA235" i="102"/>
  <c r="AE235" i="102"/>
  <c r="Z235" i="102"/>
  <c r="AD235" i="102"/>
  <c r="AC243" i="102"/>
  <c r="AG243" i="102"/>
  <c r="AB243" i="102"/>
  <c r="AF243" i="102"/>
  <c r="AA243" i="102"/>
  <c r="AE243" i="102"/>
  <c r="Z243" i="102"/>
  <c r="AD243" i="102"/>
  <c r="AC251" i="102"/>
  <c r="AG251" i="102"/>
  <c r="AB251" i="102"/>
  <c r="AF251" i="102"/>
  <c r="AA251" i="102"/>
  <c r="AE251" i="102"/>
  <c r="Z251" i="102"/>
  <c r="AD251" i="102"/>
  <c r="AC259" i="102"/>
  <c r="AG259" i="102"/>
  <c r="AB259" i="102"/>
  <c r="AF259" i="102"/>
  <c r="AA259" i="102"/>
  <c r="AE259" i="102"/>
  <c r="Z259" i="102"/>
  <c r="AD259" i="102"/>
  <c r="AC267" i="102"/>
  <c r="AG267" i="102"/>
  <c r="AB267" i="102"/>
  <c r="AF267" i="102"/>
  <c r="AA267" i="102"/>
  <c r="AE267" i="102"/>
  <c r="Z267" i="102"/>
  <c r="AD267" i="102"/>
  <c r="AC275" i="102"/>
  <c r="AG275" i="102"/>
  <c r="AB275" i="102"/>
  <c r="AF275" i="102"/>
  <c r="AA275" i="102"/>
  <c r="AE275" i="102"/>
  <c r="Z275" i="102"/>
  <c r="AD275" i="102"/>
  <c r="Z257" i="101"/>
  <c r="AB257" i="101"/>
  <c r="AD257" i="101"/>
  <c r="AF257" i="101"/>
  <c r="AA257" i="101"/>
  <c r="AE257" i="101"/>
  <c r="AC257" i="101"/>
  <c r="AG257" i="101"/>
  <c r="Z259" i="101"/>
  <c r="AB259" i="101"/>
  <c r="AD259" i="101"/>
  <c r="AF259" i="101"/>
  <c r="AA259" i="101"/>
  <c r="AE259" i="101"/>
  <c r="AC259" i="101"/>
  <c r="AG259" i="101"/>
  <c r="Z261" i="101"/>
  <c r="AB261" i="101"/>
  <c r="AD261" i="101"/>
  <c r="AF261" i="101"/>
  <c r="AG261" i="101"/>
  <c r="AA261" i="101"/>
  <c r="AE261" i="101"/>
  <c r="AC261" i="101"/>
  <c r="Z263" i="101"/>
  <c r="AB263" i="101"/>
  <c r="AD263" i="101"/>
  <c r="AF263" i="101"/>
  <c r="AA263" i="101"/>
  <c r="AE263" i="101"/>
  <c r="AC263" i="101"/>
  <c r="AG263" i="101"/>
  <c r="Z265" i="101"/>
  <c r="AB265" i="101"/>
  <c r="AD265" i="101"/>
  <c r="AF265" i="101"/>
  <c r="AC265" i="101"/>
  <c r="AA265" i="101"/>
  <c r="AE265" i="101"/>
  <c r="AG265" i="101"/>
  <c r="Z267" i="101"/>
  <c r="AB267" i="101"/>
  <c r="AD267" i="101"/>
  <c r="AF267" i="101"/>
  <c r="AA267" i="101"/>
  <c r="AE267" i="101"/>
  <c r="AC267" i="101"/>
  <c r="AG267" i="101"/>
  <c r="Z269" i="101"/>
  <c r="AB269" i="101"/>
  <c r="AD269" i="101"/>
  <c r="AF269" i="101"/>
  <c r="AG269" i="101"/>
  <c r="AA269" i="101"/>
  <c r="AE269" i="101"/>
  <c r="AC269" i="101"/>
  <c r="Z271" i="101"/>
  <c r="AB271" i="101"/>
  <c r="AD271" i="101"/>
  <c r="AF271" i="101"/>
  <c r="AC271" i="101"/>
  <c r="AA271" i="101"/>
  <c r="AE271" i="101"/>
  <c r="AG271" i="101"/>
  <c r="Z273" i="101"/>
  <c r="AB273" i="101"/>
  <c r="AD273" i="101"/>
  <c r="AF273" i="101"/>
  <c r="AA273" i="101"/>
  <c r="AE273" i="101"/>
  <c r="AC273" i="101"/>
  <c r="AG273" i="101"/>
  <c r="Z275" i="101"/>
  <c r="AB275" i="101"/>
  <c r="AD275" i="101"/>
  <c r="AF275" i="101"/>
  <c r="AG275" i="101"/>
  <c r="AA275" i="101"/>
  <c r="AE275" i="101"/>
  <c r="AC275" i="101"/>
  <c r="AA277" i="101"/>
  <c r="Z277" i="101"/>
  <c r="AB277" i="101"/>
  <c r="AD277" i="101"/>
  <c r="AF277" i="101"/>
  <c r="AC277" i="101"/>
  <c r="AE277" i="101"/>
  <c r="AG277" i="101"/>
  <c r="AC279" i="101"/>
  <c r="Z279" i="101"/>
  <c r="AB279" i="101"/>
  <c r="AD279" i="101"/>
  <c r="AF279" i="101"/>
  <c r="AA279" i="101"/>
  <c r="AE279" i="101"/>
  <c r="AG279" i="101"/>
  <c r="AA12" i="101"/>
  <c r="AC12" i="101"/>
  <c r="AE12" i="101"/>
  <c r="AG12" i="101"/>
  <c r="Z12" i="101"/>
  <c r="AB12" i="101"/>
  <c r="AD12" i="101"/>
  <c r="AF12" i="101"/>
  <c r="AA14" i="101"/>
  <c r="AC14" i="101"/>
  <c r="AE14" i="101"/>
  <c r="AG14" i="101"/>
  <c r="Z14" i="101"/>
  <c r="AB14" i="101"/>
  <c r="AD14" i="101"/>
  <c r="AF14" i="101"/>
  <c r="AA16" i="101"/>
  <c r="AC16" i="101"/>
  <c r="AE16" i="101"/>
  <c r="AG16" i="101"/>
  <c r="Z16" i="101"/>
  <c r="AB16" i="101"/>
  <c r="AD16" i="101"/>
  <c r="AF16" i="101"/>
  <c r="AA18" i="101"/>
  <c r="AC18" i="101"/>
  <c r="AE18" i="101"/>
  <c r="AG18" i="101"/>
  <c r="Z18" i="101"/>
  <c r="AB18" i="101"/>
  <c r="AD18" i="101"/>
  <c r="AF18" i="101"/>
  <c r="AA20" i="101"/>
  <c r="AC20" i="101"/>
  <c r="AE20" i="101"/>
  <c r="AG20" i="101"/>
  <c r="Z20" i="101"/>
  <c r="AB20" i="101"/>
  <c r="AD20" i="101"/>
  <c r="AF20" i="101"/>
  <c r="AA24" i="101"/>
  <c r="AC24" i="101"/>
  <c r="AE24" i="101"/>
  <c r="AG24" i="101"/>
  <c r="Z24" i="101"/>
  <c r="AB24" i="101"/>
  <c r="AD24" i="101"/>
  <c r="AF24" i="101"/>
  <c r="AA28" i="101"/>
  <c r="AC28" i="101"/>
  <c r="AE28" i="101"/>
  <c r="AG28" i="101"/>
  <c r="Z28" i="101"/>
  <c r="AB28" i="101"/>
  <c r="AD28" i="101"/>
  <c r="AF28" i="101"/>
  <c r="AA30" i="101"/>
  <c r="AC30" i="101"/>
  <c r="AE30" i="101"/>
  <c r="AG30" i="101"/>
  <c r="Z30" i="101"/>
  <c r="AB30" i="101"/>
  <c r="AD30" i="101"/>
  <c r="AF30" i="101"/>
  <c r="AA32" i="101"/>
  <c r="AC32" i="101"/>
  <c r="AE32" i="101"/>
  <c r="AG32" i="101"/>
  <c r="Z32" i="101"/>
  <c r="AB32" i="101"/>
  <c r="AD32" i="101"/>
  <c r="AF32" i="101"/>
  <c r="AA34" i="101"/>
  <c r="AC34" i="101"/>
  <c r="AE34" i="101"/>
  <c r="AG34" i="101"/>
  <c r="Z34" i="101"/>
  <c r="AB34" i="101"/>
  <c r="AD34" i="101"/>
  <c r="AF34" i="101"/>
  <c r="AA36" i="101"/>
  <c r="AC36" i="101"/>
  <c r="AE36" i="101"/>
  <c r="AG36" i="101"/>
  <c r="Z36" i="101"/>
  <c r="AB36" i="101"/>
  <c r="AD36" i="101"/>
  <c r="AF36" i="101"/>
  <c r="AA38" i="101"/>
  <c r="AC38" i="101"/>
  <c r="AE38" i="101"/>
  <c r="AG38" i="101"/>
  <c r="Z38" i="101"/>
  <c r="AB38" i="101"/>
  <c r="AD38" i="101"/>
  <c r="AF38" i="101"/>
  <c r="AA41" i="101"/>
  <c r="AC41" i="101"/>
  <c r="AE41" i="101"/>
  <c r="AG41" i="101"/>
  <c r="Z41" i="101"/>
  <c r="AB41" i="101"/>
  <c r="AD41" i="101"/>
  <c r="AF41" i="101"/>
  <c r="AA43" i="101"/>
  <c r="AC43" i="101"/>
  <c r="AE43" i="101"/>
  <c r="AG43" i="101"/>
  <c r="Z43" i="101"/>
  <c r="AB43" i="101"/>
  <c r="AD43" i="101"/>
  <c r="AF43" i="101"/>
  <c r="AA45" i="101"/>
  <c r="AC45" i="101"/>
  <c r="AE45" i="101"/>
  <c r="AG45" i="101"/>
  <c r="Z45" i="101"/>
  <c r="AB45" i="101"/>
  <c r="AD45" i="101"/>
  <c r="AF45" i="101"/>
  <c r="AA47" i="101"/>
  <c r="AC47" i="101"/>
  <c r="AE47" i="101"/>
  <c r="AG47" i="101"/>
  <c r="Z47" i="101"/>
  <c r="AB47" i="101"/>
  <c r="AD47" i="101"/>
  <c r="AF47" i="101"/>
  <c r="AA51" i="101"/>
  <c r="AC51" i="101"/>
  <c r="AE51" i="101"/>
  <c r="AG51" i="101"/>
  <c r="Z51" i="101"/>
  <c r="AB51" i="101"/>
  <c r="AD51" i="101"/>
  <c r="AF51" i="101"/>
  <c r="AA53" i="101"/>
  <c r="AC53" i="101"/>
  <c r="AE53" i="101"/>
  <c r="AG53" i="101"/>
  <c r="Z53" i="101"/>
  <c r="AB53" i="101"/>
  <c r="AD53" i="101"/>
  <c r="AF53" i="101"/>
  <c r="AA55" i="101"/>
  <c r="AC55" i="101"/>
  <c r="AE55" i="101"/>
  <c r="AG55" i="101"/>
  <c r="Z55" i="101"/>
  <c r="AB55" i="101"/>
  <c r="AD55" i="101"/>
  <c r="AF55" i="101"/>
  <c r="AA57" i="101"/>
  <c r="AC57" i="101"/>
  <c r="AE57" i="101"/>
  <c r="AG57" i="101"/>
  <c r="Z57" i="101"/>
  <c r="AB57" i="101"/>
  <c r="AD57" i="101"/>
  <c r="AF57" i="101"/>
  <c r="AA59" i="101"/>
  <c r="AC59" i="101"/>
  <c r="AE59" i="101"/>
  <c r="AG59" i="101"/>
  <c r="Z59" i="101"/>
  <c r="AB59" i="101"/>
  <c r="AD59" i="101"/>
  <c r="AF59" i="101"/>
  <c r="AA61" i="101"/>
  <c r="AC61" i="101"/>
  <c r="AE61" i="101"/>
  <c r="AG61" i="101"/>
  <c r="Z61" i="101"/>
  <c r="AB61" i="101"/>
  <c r="AD61" i="101"/>
  <c r="AF61" i="101"/>
  <c r="AA63" i="101"/>
  <c r="AC63" i="101"/>
  <c r="AE63" i="101"/>
  <c r="AG63" i="101"/>
  <c r="Z63" i="101"/>
  <c r="AB63" i="101"/>
  <c r="AD63" i="101"/>
  <c r="AF63" i="101"/>
  <c r="AA65" i="101"/>
  <c r="AC65" i="101"/>
  <c r="AE65" i="101"/>
  <c r="AG65" i="101"/>
  <c r="Z65" i="101"/>
  <c r="AB65" i="101"/>
  <c r="AD65" i="101"/>
  <c r="AF65" i="101"/>
  <c r="AA67" i="101"/>
  <c r="AC67" i="101"/>
  <c r="AE67" i="101"/>
  <c r="AG67" i="101"/>
  <c r="Z67" i="101"/>
  <c r="AB67" i="101"/>
  <c r="AD67" i="101"/>
  <c r="AF67" i="101"/>
  <c r="AA69" i="101"/>
  <c r="AC69" i="101"/>
  <c r="AE69" i="101"/>
  <c r="AG69" i="101"/>
  <c r="Z69" i="101"/>
  <c r="AB69" i="101"/>
  <c r="AD69" i="101"/>
  <c r="AF69" i="101"/>
  <c r="AA71" i="101"/>
  <c r="AC71" i="101"/>
  <c r="AE71" i="101"/>
  <c r="AG71" i="101"/>
  <c r="Z71" i="101"/>
  <c r="AB71" i="101"/>
  <c r="AD71" i="101"/>
  <c r="AF71" i="101"/>
  <c r="Z73" i="101"/>
  <c r="AB73" i="101"/>
  <c r="AD73" i="101"/>
  <c r="AF73" i="101"/>
  <c r="AC73" i="101"/>
  <c r="AG73" i="101"/>
  <c r="AA73" i="101"/>
  <c r="AE73" i="101"/>
  <c r="AA75" i="101"/>
  <c r="AC75" i="101"/>
  <c r="AE75" i="101"/>
  <c r="AG75" i="101"/>
  <c r="Z75" i="101"/>
  <c r="AB75" i="101"/>
  <c r="AD75" i="101"/>
  <c r="AF75" i="101"/>
  <c r="AA77" i="101"/>
  <c r="AC77" i="101"/>
  <c r="AE77" i="101"/>
  <c r="AG77" i="101"/>
  <c r="Z77" i="101"/>
  <c r="AB77" i="101"/>
  <c r="AD77" i="101"/>
  <c r="AF77" i="101"/>
  <c r="AA79" i="101"/>
  <c r="AC79" i="101"/>
  <c r="AE79" i="101"/>
  <c r="AG79" i="101"/>
  <c r="Z79" i="101"/>
  <c r="AB79" i="101"/>
  <c r="AD79" i="101"/>
  <c r="AF79" i="101"/>
  <c r="AA81" i="101"/>
  <c r="AC81" i="101"/>
  <c r="AE81" i="101"/>
  <c r="AG81" i="101"/>
  <c r="Z81" i="101"/>
  <c r="AB81" i="101"/>
  <c r="AD81" i="101"/>
  <c r="AF81" i="101"/>
  <c r="AA83" i="101"/>
  <c r="AC83" i="101"/>
  <c r="AE83" i="101"/>
  <c r="AG83" i="101"/>
  <c r="Z83" i="101"/>
  <c r="AB83" i="101"/>
  <c r="AD83" i="101"/>
  <c r="AF83" i="101"/>
  <c r="AA85" i="101"/>
  <c r="AC85" i="101"/>
  <c r="AE85" i="101"/>
  <c r="AG85" i="101"/>
  <c r="Z85" i="101"/>
  <c r="AB85" i="101"/>
  <c r="AD85" i="101"/>
  <c r="AF85" i="101"/>
  <c r="AA87" i="101"/>
  <c r="AC87" i="101"/>
  <c r="AE87" i="101"/>
  <c r="AG87" i="101"/>
  <c r="Z87" i="101"/>
  <c r="AB87" i="101"/>
  <c r="AD87" i="101"/>
  <c r="AF87" i="101"/>
  <c r="AA89" i="101"/>
  <c r="AC89" i="101"/>
  <c r="AE89" i="101"/>
  <c r="AG89" i="101"/>
  <c r="Z89" i="101"/>
  <c r="AB89" i="101"/>
  <c r="AD89" i="101"/>
  <c r="AF89" i="101"/>
  <c r="AA91" i="101"/>
  <c r="AC91" i="101"/>
  <c r="AE91" i="101"/>
  <c r="AG91" i="101"/>
  <c r="Z91" i="101"/>
  <c r="AB91" i="101"/>
  <c r="AD91" i="101"/>
  <c r="AF91" i="101"/>
  <c r="AA93" i="101"/>
  <c r="AC93" i="101"/>
  <c r="AE93" i="101"/>
  <c r="AG93" i="101"/>
  <c r="Z93" i="101"/>
  <c r="AB93" i="101"/>
  <c r="AD93" i="101"/>
  <c r="AF93" i="101"/>
  <c r="AA95" i="101"/>
  <c r="AC95" i="101"/>
  <c r="AE95" i="101"/>
  <c r="AG95" i="101"/>
  <c r="Z95" i="101"/>
  <c r="AB95" i="101"/>
  <c r="AD95" i="101"/>
  <c r="AF95" i="101"/>
  <c r="AA97" i="101"/>
  <c r="AC97" i="101"/>
  <c r="AE97" i="101"/>
  <c r="AG97" i="101"/>
  <c r="Z97" i="101"/>
  <c r="AB97" i="101"/>
  <c r="AD97" i="101"/>
  <c r="AF97" i="101"/>
  <c r="AA99" i="101"/>
  <c r="AC99" i="101"/>
  <c r="AE99" i="101"/>
  <c r="AG99" i="101"/>
  <c r="Z99" i="101"/>
  <c r="AB99" i="101"/>
  <c r="AD99" i="101"/>
  <c r="AF99" i="101"/>
  <c r="AA101" i="101"/>
  <c r="AC101" i="101"/>
  <c r="AE101" i="101"/>
  <c r="AG101" i="101"/>
  <c r="Z101" i="101"/>
  <c r="AB101" i="101"/>
  <c r="AD101" i="101"/>
  <c r="AF101" i="101"/>
  <c r="AA103" i="101"/>
  <c r="AC103" i="101"/>
  <c r="AE103" i="101"/>
  <c r="AG103" i="101"/>
  <c r="Z103" i="101"/>
  <c r="AB103" i="101"/>
  <c r="AD103" i="101"/>
  <c r="AF103" i="101"/>
  <c r="AA105" i="101"/>
  <c r="AC105" i="101"/>
  <c r="AE105" i="101"/>
  <c r="AG105" i="101"/>
  <c r="Z105" i="101"/>
  <c r="AB105" i="101"/>
  <c r="AD105" i="101"/>
  <c r="AF105" i="101"/>
  <c r="AA107" i="101"/>
  <c r="AC107" i="101"/>
  <c r="AE107" i="101"/>
  <c r="AG107" i="101"/>
  <c r="Z107" i="101"/>
  <c r="AB107" i="101"/>
  <c r="AD107" i="101"/>
  <c r="AF107" i="101"/>
  <c r="AA109" i="101"/>
  <c r="AC109" i="101"/>
  <c r="AE109" i="101"/>
  <c r="AG109" i="101"/>
  <c r="Z109" i="101"/>
  <c r="AB109" i="101"/>
  <c r="AD109" i="101"/>
  <c r="AF109" i="101"/>
  <c r="AA111" i="101"/>
  <c r="AC111" i="101"/>
  <c r="AE111" i="101"/>
  <c r="AG111" i="101"/>
  <c r="Z111" i="101"/>
  <c r="AB111" i="101"/>
  <c r="AD111" i="101"/>
  <c r="AF111" i="101"/>
  <c r="AA113" i="101"/>
  <c r="AC113" i="101"/>
  <c r="AE113" i="101"/>
  <c r="AG113" i="101"/>
  <c r="Z113" i="101"/>
  <c r="AB113" i="101"/>
  <c r="AD113" i="101"/>
  <c r="AF113" i="101"/>
  <c r="AA115" i="101"/>
  <c r="AC115" i="101"/>
  <c r="AE115" i="101"/>
  <c r="AG115" i="101"/>
  <c r="Z115" i="101"/>
  <c r="AB115" i="101"/>
  <c r="AD115" i="101"/>
  <c r="AF115" i="101"/>
  <c r="AA117" i="101"/>
  <c r="AC117" i="101"/>
  <c r="AE117" i="101"/>
  <c r="AG117" i="101"/>
  <c r="Z117" i="101"/>
  <c r="AB117" i="101"/>
  <c r="AD117" i="101"/>
  <c r="AF117" i="101"/>
  <c r="AA119" i="101"/>
  <c r="AC119" i="101"/>
  <c r="AE119" i="101"/>
  <c r="AG119" i="101"/>
  <c r="Z119" i="101"/>
  <c r="AB119" i="101"/>
  <c r="AD119" i="101"/>
  <c r="AF119" i="101"/>
  <c r="AA121" i="101"/>
  <c r="AC121" i="101"/>
  <c r="AE121" i="101"/>
  <c r="AG121" i="101"/>
  <c r="Z121" i="101"/>
  <c r="AB121" i="101"/>
  <c r="AD121" i="101"/>
  <c r="AF121" i="101"/>
  <c r="AA123" i="101"/>
  <c r="AC123" i="101"/>
  <c r="AE123" i="101"/>
  <c r="AG123" i="101"/>
  <c r="Z123" i="101"/>
  <c r="AB123" i="101"/>
  <c r="AD123" i="101"/>
  <c r="AF123" i="101"/>
  <c r="AA125" i="101"/>
  <c r="AC125" i="101"/>
  <c r="AE125" i="101"/>
  <c r="AG125" i="101"/>
  <c r="Z125" i="101"/>
  <c r="AB125" i="101"/>
  <c r="AD125" i="101"/>
  <c r="AF125" i="101"/>
  <c r="AA127" i="101"/>
  <c r="AC127" i="101"/>
  <c r="AE127" i="101"/>
  <c r="AG127" i="101"/>
  <c r="Z127" i="101"/>
  <c r="AB127" i="101"/>
  <c r="AD127" i="101"/>
  <c r="AF127" i="101"/>
  <c r="AA129" i="101"/>
  <c r="AC129" i="101"/>
  <c r="AE129" i="101"/>
  <c r="AG129" i="101"/>
  <c r="Z129" i="101"/>
  <c r="AB129" i="101"/>
  <c r="AD129" i="101"/>
  <c r="AF129" i="101"/>
  <c r="AA131" i="101"/>
  <c r="AC131" i="101"/>
  <c r="AE131" i="101"/>
  <c r="AG131" i="101"/>
  <c r="Z131" i="101"/>
  <c r="AB131" i="101"/>
  <c r="AD131" i="101"/>
  <c r="AF131" i="101"/>
  <c r="AA133" i="101"/>
  <c r="AC133" i="101"/>
  <c r="AE133" i="101"/>
  <c r="AG133" i="101"/>
  <c r="Z133" i="101"/>
  <c r="AB133" i="101"/>
  <c r="AD133" i="101"/>
  <c r="AF133" i="101"/>
  <c r="AA135" i="101"/>
  <c r="AC135" i="101"/>
  <c r="AE135" i="101"/>
  <c r="AG135" i="101"/>
  <c r="Z135" i="101"/>
  <c r="AB135" i="101"/>
  <c r="AD135" i="101"/>
  <c r="AF135" i="101"/>
  <c r="AA137" i="101"/>
  <c r="AC137" i="101"/>
  <c r="AE137" i="101"/>
  <c r="AG137" i="101"/>
  <c r="Z137" i="101"/>
  <c r="AB137" i="101"/>
  <c r="AD137" i="101"/>
  <c r="AF137" i="101"/>
  <c r="Z139" i="101"/>
  <c r="AB139" i="101"/>
  <c r="AD139" i="101"/>
  <c r="AF139" i="101"/>
  <c r="AC139" i="101"/>
  <c r="AG139" i="101"/>
  <c r="AA139" i="101"/>
  <c r="AE139" i="101"/>
  <c r="Z141" i="101"/>
  <c r="AB141" i="101"/>
  <c r="AD141" i="101"/>
  <c r="AF141" i="101"/>
  <c r="AC141" i="101"/>
  <c r="AG141" i="101"/>
  <c r="AA141" i="101"/>
  <c r="AE141" i="101"/>
  <c r="Z143" i="101"/>
  <c r="AB143" i="101"/>
  <c r="AD143" i="101"/>
  <c r="AF143" i="101"/>
  <c r="AC143" i="101"/>
  <c r="AG143" i="101"/>
  <c r="AA143" i="101"/>
  <c r="AE143" i="101"/>
  <c r="Z145" i="101"/>
  <c r="AB145" i="101"/>
  <c r="AD145" i="101"/>
  <c r="AF145" i="101"/>
  <c r="AC145" i="101"/>
  <c r="AG145" i="101"/>
  <c r="AA145" i="101"/>
  <c r="AE145" i="101"/>
  <c r="Z147" i="101"/>
  <c r="AB147" i="101"/>
  <c r="AD147" i="101"/>
  <c r="AF147" i="101"/>
  <c r="AC147" i="101"/>
  <c r="AG147" i="101"/>
  <c r="AA147" i="101"/>
  <c r="AE147" i="101"/>
  <c r="Z149" i="101"/>
  <c r="AB149" i="101"/>
  <c r="AD149" i="101"/>
  <c r="AF149" i="101"/>
  <c r="AC149" i="101"/>
  <c r="AG149" i="101"/>
  <c r="AA149" i="101"/>
  <c r="AE149" i="101"/>
  <c r="Z151" i="101"/>
  <c r="AB151" i="101"/>
  <c r="AD151" i="101"/>
  <c r="AF151" i="101"/>
  <c r="AC151" i="101"/>
  <c r="AG151" i="101"/>
  <c r="AA151" i="101"/>
  <c r="AE151" i="101"/>
  <c r="Z153" i="101"/>
  <c r="AB153" i="101"/>
  <c r="AD153" i="101"/>
  <c r="AF153" i="101"/>
  <c r="AC153" i="101"/>
  <c r="AG153" i="101"/>
  <c r="AA153" i="101"/>
  <c r="AE153" i="101"/>
  <c r="Z155" i="101"/>
  <c r="AB155" i="101"/>
  <c r="AD155" i="101"/>
  <c r="AF155" i="101"/>
  <c r="AC155" i="101"/>
  <c r="AG155" i="101"/>
  <c r="AA155" i="101"/>
  <c r="AE155" i="101"/>
  <c r="Z157" i="101"/>
  <c r="AB157" i="101"/>
  <c r="AD157" i="101"/>
  <c r="AF157" i="101"/>
  <c r="AC157" i="101"/>
  <c r="AG157" i="101"/>
  <c r="AA157" i="101"/>
  <c r="AE157" i="101"/>
  <c r="Z159" i="101"/>
  <c r="AB159" i="101"/>
  <c r="AD159" i="101"/>
  <c r="AF159" i="101"/>
  <c r="AC159" i="101"/>
  <c r="AG159" i="101"/>
  <c r="AA159" i="101"/>
  <c r="AE159" i="101"/>
  <c r="AA161" i="101"/>
  <c r="AC161" i="101"/>
  <c r="AE161" i="101"/>
  <c r="AG161" i="101"/>
  <c r="Z161" i="101"/>
  <c r="AB161" i="101"/>
  <c r="AD161" i="101"/>
  <c r="AF161" i="101"/>
  <c r="AA163" i="101"/>
  <c r="AC163" i="101"/>
  <c r="AE163" i="101"/>
  <c r="AG163" i="101"/>
  <c r="Z163" i="101"/>
  <c r="AB163" i="101"/>
  <c r="AD163" i="101"/>
  <c r="AF163" i="101"/>
  <c r="AA165" i="101"/>
  <c r="AC165" i="101"/>
  <c r="AE165" i="101"/>
  <c r="AG165" i="101"/>
  <c r="Z165" i="101"/>
  <c r="AB165" i="101"/>
  <c r="AD165" i="101"/>
  <c r="AF165" i="101"/>
  <c r="AA167" i="101"/>
  <c r="AC167" i="101"/>
  <c r="AE167" i="101"/>
  <c r="AG167" i="101"/>
  <c r="Z167" i="101"/>
  <c r="AB167" i="101"/>
  <c r="AD167" i="101"/>
  <c r="AF167" i="101"/>
  <c r="AA169" i="101"/>
  <c r="AC169" i="101"/>
  <c r="AE169" i="101"/>
  <c r="AG169" i="101"/>
  <c r="Z169" i="101"/>
  <c r="AB169" i="101"/>
  <c r="AD169" i="101"/>
  <c r="AF169" i="101"/>
  <c r="AA171" i="101"/>
  <c r="AC171" i="101"/>
  <c r="AE171" i="101"/>
  <c r="AG171" i="101"/>
  <c r="Z171" i="101"/>
  <c r="AB171" i="101"/>
  <c r="AD171" i="101"/>
  <c r="AF171" i="101"/>
  <c r="AA173" i="101"/>
  <c r="AC173" i="101"/>
  <c r="AE173" i="101"/>
  <c r="AG173" i="101"/>
  <c r="Z173" i="101"/>
  <c r="AB173" i="101"/>
  <c r="AD173" i="101"/>
  <c r="AF173" i="101"/>
  <c r="AA175" i="101"/>
  <c r="AC175" i="101"/>
  <c r="AE175" i="101"/>
  <c r="AG175" i="101"/>
  <c r="Z175" i="101"/>
  <c r="AB175" i="101"/>
  <c r="AD175" i="101"/>
  <c r="AF175" i="101"/>
  <c r="AA177" i="101"/>
  <c r="AC177" i="101"/>
  <c r="AE177" i="101"/>
  <c r="AG177" i="101"/>
  <c r="Z177" i="101"/>
  <c r="AB177" i="101"/>
  <c r="AD177" i="101"/>
  <c r="AF177" i="101"/>
  <c r="AA179" i="101"/>
  <c r="AC179" i="101"/>
  <c r="AE179" i="101"/>
  <c r="AG179" i="101"/>
  <c r="Z179" i="101"/>
  <c r="AB179" i="101"/>
  <c r="AD179" i="101"/>
  <c r="AF179" i="101"/>
  <c r="AA181" i="101"/>
  <c r="AC181" i="101"/>
  <c r="AE181" i="101"/>
  <c r="AG181" i="101"/>
  <c r="Z181" i="101"/>
  <c r="AB181" i="101"/>
  <c r="AD181" i="101"/>
  <c r="AF181" i="101"/>
  <c r="AA183" i="101"/>
  <c r="AC183" i="101"/>
  <c r="AE183" i="101"/>
  <c r="AG183" i="101"/>
  <c r="Z183" i="101"/>
  <c r="AB183" i="101"/>
  <c r="AD183" i="101"/>
  <c r="AF183" i="101"/>
  <c r="AA185" i="101"/>
  <c r="AC185" i="101"/>
  <c r="AE185" i="101"/>
  <c r="AG185" i="101"/>
  <c r="Z185" i="101"/>
  <c r="AB185" i="101"/>
  <c r="AD185" i="101"/>
  <c r="AF185" i="101"/>
  <c r="AA187" i="101"/>
  <c r="AC187" i="101"/>
  <c r="AE187" i="101"/>
  <c r="AG187" i="101"/>
  <c r="Z187" i="101"/>
  <c r="AB187" i="101"/>
  <c r="AD187" i="101"/>
  <c r="AF187" i="101"/>
  <c r="AA189" i="101"/>
  <c r="AC189" i="101"/>
  <c r="AE189" i="101"/>
  <c r="AG189" i="101"/>
  <c r="Z189" i="101"/>
  <c r="AB189" i="101"/>
  <c r="AD189" i="101"/>
  <c r="AF189" i="101"/>
  <c r="AA191" i="101"/>
  <c r="AC191" i="101"/>
  <c r="AE191" i="101"/>
  <c r="AG191" i="101"/>
  <c r="Z191" i="101"/>
  <c r="AB191" i="101"/>
  <c r="AD191" i="101"/>
  <c r="AF191" i="101"/>
  <c r="AA193" i="101"/>
  <c r="AC193" i="101"/>
  <c r="AE193" i="101"/>
  <c r="AG193" i="101"/>
  <c r="Z193" i="101"/>
  <c r="AB193" i="101"/>
  <c r="AD193" i="101"/>
  <c r="AF193" i="101"/>
  <c r="AA195" i="101"/>
  <c r="AC195" i="101"/>
  <c r="AE195" i="101"/>
  <c r="AG195" i="101"/>
  <c r="Z195" i="101"/>
  <c r="AB195" i="101"/>
  <c r="AD195" i="101"/>
  <c r="AF195" i="101"/>
  <c r="AA197" i="101"/>
  <c r="AC197" i="101"/>
  <c r="AE197" i="101"/>
  <c r="AG197" i="101"/>
  <c r="Z197" i="101"/>
  <c r="AB197" i="101"/>
  <c r="AD197" i="101"/>
  <c r="AF197" i="101"/>
  <c r="AA199" i="101"/>
  <c r="AC199" i="101"/>
  <c r="AE199" i="101"/>
  <c r="AG199" i="101"/>
  <c r="Z199" i="101"/>
  <c r="AB199" i="101"/>
  <c r="AD199" i="101"/>
  <c r="AF199" i="101"/>
  <c r="AA201" i="101"/>
  <c r="AC201" i="101"/>
  <c r="AE201" i="101"/>
  <c r="AG201" i="101"/>
  <c r="Z201" i="101"/>
  <c r="AB201" i="101"/>
  <c r="AD201" i="101"/>
  <c r="AF201" i="101"/>
  <c r="AA203" i="101"/>
  <c r="AC203" i="101"/>
  <c r="AE203" i="101"/>
  <c r="AG203" i="101"/>
  <c r="Z203" i="101"/>
  <c r="AB203" i="101"/>
  <c r="AD203" i="101"/>
  <c r="AF203" i="101"/>
  <c r="AA205" i="101"/>
  <c r="AC205" i="101"/>
  <c r="AE205" i="101"/>
  <c r="AG205" i="101"/>
  <c r="Z205" i="101"/>
  <c r="AB205" i="101"/>
  <c r="AD205" i="101"/>
  <c r="AF205" i="101"/>
  <c r="AA207" i="101"/>
  <c r="AC207" i="101"/>
  <c r="AE207" i="101"/>
  <c r="AG207" i="101"/>
  <c r="Z207" i="101"/>
  <c r="AB207" i="101"/>
  <c r="AD207" i="101"/>
  <c r="AF207" i="101"/>
  <c r="AA209" i="101"/>
  <c r="AC209" i="101"/>
  <c r="AE209" i="101"/>
  <c r="AG209" i="101"/>
  <c r="Z209" i="101"/>
  <c r="AB209" i="101"/>
  <c r="AD209" i="101"/>
  <c r="AF209" i="101"/>
  <c r="AA211" i="101"/>
  <c r="AC211" i="101"/>
  <c r="AE211" i="101"/>
  <c r="AG211" i="101"/>
  <c r="Z211" i="101"/>
  <c r="AB211" i="101"/>
  <c r="AD211" i="101"/>
  <c r="AF211" i="101"/>
  <c r="AA213" i="101"/>
  <c r="AC213" i="101"/>
  <c r="AE213" i="101"/>
  <c r="AG213" i="101"/>
  <c r="Z213" i="101"/>
  <c r="AB213" i="101"/>
  <c r="AD213" i="101"/>
  <c r="AF213" i="101"/>
  <c r="AA215" i="101"/>
  <c r="AC215" i="101"/>
  <c r="AE215" i="101"/>
  <c r="AG215" i="101"/>
  <c r="Z215" i="101"/>
  <c r="AB215" i="101"/>
  <c r="AD215" i="101"/>
  <c r="AF215" i="101"/>
  <c r="AA217" i="101"/>
  <c r="AC217" i="101"/>
  <c r="AE217" i="101"/>
  <c r="AG217" i="101"/>
  <c r="Z217" i="101"/>
  <c r="AB217" i="101"/>
  <c r="AD217" i="101"/>
  <c r="AF217" i="101"/>
  <c r="AA219" i="101"/>
  <c r="AC219" i="101"/>
  <c r="AE219" i="101"/>
  <c r="AG219" i="101"/>
  <c r="Z219" i="101"/>
  <c r="AB219" i="101"/>
  <c r="AD219" i="101"/>
  <c r="AF219" i="101"/>
  <c r="AA221" i="101"/>
  <c r="AC221" i="101"/>
  <c r="AE221" i="101"/>
  <c r="AG221" i="101"/>
  <c r="Z221" i="101"/>
  <c r="AB221" i="101"/>
  <c r="AD221" i="101"/>
  <c r="AF221" i="101"/>
  <c r="AA223" i="101"/>
  <c r="AC223" i="101"/>
  <c r="AE223" i="101"/>
  <c r="AG223" i="101"/>
  <c r="Z223" i="101"/>
  <c r="AB223" i="101"/>
  <c r="AD223" i="101"/>
  <c r="AF223" i="101"/>
  <c r="AA225" i="101"/>
  <c r="AC225" i="101"/>
  <c r="AE225" i="101"/>
  <c r="AG225" i="101"/>
  <c r="Z225" i="101"/>
  <c r="AB225" i="101"/>
  <c r="AD225" i="101"/>
  <c r="AF225" i="101"/>
  <c r="AA227" i="101"/>
  <c r="AC227" i="101"/>
  <c r="AE227" i="101"/>
  <c r="AG227" i="101"/>
  <c r="Z227" i="101"/>
  <c r="AB227" i="101"/>
  <c r="AD227" i="101"/>
  <c r="AF227" i="101"/>
  <c r="AA229" i="101"/>
  <c r="AC229" i="101"/>
  <c r="AE229" i="101"/>
  <c r="AG229" i="101"/>
  <c r="Z229" i="101"/>
  <c r="AB229" i="101"/>
  <c r="AD229" i="101"/>
  <c r="AF229" i="101"/>
  <c r="AA231" i="101"/>
  <c r="AC231" i="101"/>
  <c r="AE231" i="101"/>
  <c r="AG231" i="101"/>
  <c r="Z231" i="101"/>
  <c r="AB231" i="101"/>
  <c r="AD231" i="101"/>
  <c r="AF231" i="101"/>
  <c r="AA233" i="101"/>
  <c r="AC233" i="101"/>
  <c r="AE233" i="101"/>
  <c r="AG233" i="101"/>
  <c r="Z233" i="101"/>
  <c r="AB233" i="101"/>
  <c r="AD233" i="101"/>
  <c r="AF233" i="101"/>
  <c r="AA235" i="101"/>
  <c r="AC235" i="101"/>
  <c r="AE235" i="101"/>
  <c r="AG235" i="101"/>
  <c r="Z235" i="101"/>
  <c r="AB235" i="101"/>
  <c r="AD235" i="101"/>
  <c r="AF235" i="101"/>
  <c r="AA237" i="101"/>
  <c r="AC237" i="101"/>
  <c r="AE237" i="101"/>
  <c r="AG237" i="101"/>
  <c r="Z237" i="101"/>
  <c r="AB237" i="101"/>
  <c r="AD237" i="101"/>
  <c r="AF237" i="101"/>
  <c r="AA239" i="101"/>
  <c r="AC239" i="101"/>
  <c r="AE239" i="101"/>
  <c r="AG239" i="101"/>
  <c r="Z239" i="101"/>
  <c r="AB239" i="101"/>
  <c r="AD239" i="101"/>
  <c r="AF239" i="101"/>
  <c r="AA241" i="101"/>
  <c r="AC241" i="101"/>
  <c r="AE241" i="101"/>
  <c r="AG241" i="101"/>
  <c r="Z241" i="101"/>
  <c r="AB241" i="101"/>
  <c r="AD241" i="101"/>
  <c r="AF241" i="101"/>
  <c r="AA243" i="101"/>
  <c r="AC243" i="101"/>
  <c r="AE243" i="101"/>
  <c r="AG243" i="101"/>
  <c r="Z243" i="101"/>
  <c r="AB243" i="101"/>
  <c r="AD243" i="101"/>
  <c r="AF243" i="101"/>
  <c r="AA245" i="101"/>
  <c r="AC245" i="101"/>
  <c r="AE245" i="101"/>
  <c r="AG245" i="101"/>
  <c r="Z245" i="101"/>
  <c r="AB245" i="101"/>
  <c r="AD245" i="101"/>
  <c r="AF245" i="101"/>
  <c r="AA247" i="101"/>
  <c r="AC247" i="101"/>
  <c r="AE247" i="101"/>
  <c r="AG247" i="101"/>
  <c r="Z247" i="101"/>
  <c r="AB247" i="101"/>
  <c r="AD247" i="101"/>
  <c r="AF247" i="101"/>
  <c r="AA249" i="101"/>
  <c r="AC249" i="101"/>
  <c r="AE249" i="101"/>
  <c r="AG249" i="101"/>
  <c r="Z249" i="101"/>
  <c r="AB249" i="101"/>
  <c r="AD249" i="101"/>
  <c r="AF249" i="101"/>
  <c r="AA251" i="101"/>
  <c r="AC251" i="101"/>
  <c r="AE251" i="101"/>
  <c r="AG251" i="101"/>
  <c r="Z251" i="101"/>
  <c r="AB251" i="101"/>
  <c r="AD251" i="101"/>
  <c r="AF251" i="101"/>
  <c r="AA253" i="101"/>
  <c r="AC253" i="101"/>
  <c r="Z253" i="101"/>
  <c r="AB253" i="101"/>
  <c r="AD253" i="101"/>
  <c r="AF253" i="101"/>
  <c r="AE253" i="101"/>
  <c r="AG253" i="101"/>
  <c r="Z255" i="101"/>
  <c r="AB255" i="101"/>
  <c r="AD255" i="101"/>
  <c r="AF255" i="101"/>
  <c r="AA255" i="101"/>
  <c r="AE255" i="101"/>
  <c r="AC255" i="101"/>
  <c r="AG255" i="101"/>
  <c r="Z256" i="101"/>
  <c r="AB256" i="101"/>
  <c r="AD256" i="101"/>
  <c r="AF256" i="101"/>
  <c r="AA256" i="101"/>
  <c r="AE256" i="101"/>
  <c r="AC256" i="101"/>
  <c r="AG256" i="101"/>
  <c r="Z258" i="101"/>
  <c r="AB258" i="101"/>
  <c r="AD258" i="101"/>
  <c r="AF258" i="101"/>
  <c r="AA258" i="101"/>
  <c r="AE258" i="101"/>
  <c r="AC258" i="101"/>
  <c r="AG258" i="101"/>
  <c r="Z260" i="101"/>
  <c r="AB260" i="101"/>
  <c r="AD260" i="101"/>
  <c r="AF260" i="101"/>
  <c r="AA260" i="101"/>
  <c r="AE260" i="101"/>
  <c r="AC260" i="101"/>
  <c r="AG260" i="101"/>
  <c r="Z262" i="101"/>
  <c r="AB262" i="101"/>
  <c r="AD262" i="101"/>
  <c r="AF262" i="101"/>
  <c r="AA262" i="101"/>
  <c r="AE262" i="101"/>
  <c r="AC262" i="101"/>
  <c r="AG262" i="101"/>
  <c r="Z264" i="101"/>
  <c r="AB264" i="101"/>
  <c r="AD264" i="101"/>
  <c r="AF264" i="101"/>
  <c r="AA264" i="101"/>
  <c r="AE264" i="101"/>
  <c r="AC264" i="101"/>
  <c r="AG264" i="101"/>
  <c r="Z266" i="101"/>
  <c r="AB266" i="101"/>
  <c r="AD266" i="101"/>
  <c r="AF266" i="101"/>
  <c r="AG266" i="101"/>
  <c r="AA266" i="101"/>
  <c r="AE266" i="101"/>
  <c r="AC266" i="101"/>
  <c r="Z268" i="101"/>
  <c r="AB268" i="101"/>
  <c r="AD268" i="101"/>
  <c r="AF268" i="101"/>
  <c r="AC268" i="101"/>
  <c r="AA268" i="101"/>
  <c r="AE268" i="101"/>
  <c r="AG268" i="101"/>
  <c r="Z270" i="101"/>
  <c r="AB270" i="101"/>
  <c r="AD270" i="101"/>
  <c r="AF270" i="101"/>
  <c r="AA270" i="101"/>
  <c r="AE270" i="101"/>
  <c r="AC270" i="101"/>
  <c r="AG270" i="101"/>
  <c r="Z272" i="101"/>
  <c r="AB272" i="101"/>
  <c r="AD272" i="101"/>
  <c r="AF272" i="101"/>
  <c r="AG272" i="101"/>
  <c r="AA272" i="101"/>
  <c r="AE272" i="101"/>
  <c r="AC272" i="101"/>
  <c r="Z274" i="101"/>
  <c r="AB274" i="101"/>
  <c r="AD274" i="101"/>
  <c r="AF274" i="101"/>
  <c r="AC274" i="101"/>
  <c r="AA274" i="101"/>
  <c r="AE274" i="101"/>
  <c r="AG274" i="101"/>
  <c r="Z276" i="101"/>
  <c r="AB276" i="101"/>
  <c r="AD276" i="101"/>
  <c r="AF276" i="101"/>
  <c r="AA276" i="101"/>
  <c r="AE276" i="101"/>
  <c r="AC276" i="101"/>
  <c r="AG276" i="101"/>
  <c r="AA278" i="101"/>
  <c r="AG278" i="101"/>
  <c r="Z278" i="101"/>
  <c r="AB278" i="101"/>
  <c r="AD278" i="101"/>
  <c r="AF278" i="101"/>
  <c r="AC278" i="101"/>
  <c r="AE278" i="101"/>
  <c r="AA11" i="101"/>
  <c r="AC11" i="101"/>
  <c r="AE11" i="101"/>
  <c r="AG11" i="101"/>
  <c r="Z11" i="101"/>
  <c r="AB11" i="101"/>
  <c r="AD11" i="101"/>
  <c r="AF11" i="101"/>
  <c r="AA13" i="101"/>
  <c r="AC13" i="101"/>
  <c r="AE13" i="101"/>
  <c r="AG13" i="101"/>
  <c r="Z13" i="101"/>
  <c r="AB13" i="101"/>
  <c r="AD13" i="101"/>
  <c r="AF13" i="101"/>
  <c r="AA15" i="101"/>
  <c r="AC15" i="101"/>
  <c r="AE15" i="101"/>
  <c r="AG15" i="101"/>
  <c r="Z15" i="101"/>
  <c r="AB15" i="101"/>
  <c r="AD15" i="101"/>
  <c r="AF15" i="101"/>
  <c r="AA17" i="101"/>
  <c r="AC17" i="101"/>
  <c r="AE17" i="101"/>
  <c r="AG17" i="101"/>
  <c r="Z17" i="101"/>
  <c r="AB17" i="101"/>
  <c r="AD17" i="101"/>
  <c r="AF17" i="101"/>
  <c r="AA19" i="101"/>
  <c r="AC19" i="101"/>
  <c r="AE19" i="101"/>
  <c r="AG19" i="101"/>
  <c r="Z19" i="101"/>
  <c r="AB19" i="101"/>
  <c r="AD19" i="101"/>
  <c r="AF19" i="101"/>
  <c r="AA21" i="101"/>
  <c r="AC21" i="101"/>
  <c r="AE21" i="101"/>
  <c r="AG21" i="101"/>
  <c r="Z21" i="101"/>
  <c r="AB21" i="101"/>
  <c r="AD21" i="101"/>
  <c r="AF21" i="101"/>
  <c r="AA27" i="101"/>
  <c r="AC27" i="101"/>
  <c r="AE27" i="101"/>
  <c r="AG27" i="101"/>
  <c r="Z27" i="101"/>
  <c r="AB27" i="101"/>
  <c r="AD27" i="101"/>
  <c r="AF27" i="101"/>
  <c r="AA29" i="101"/>
  <c r="AC29" i="101"/>
  <c r="AE29" i="101"/>
  <c r="AG29" i="101"/>
  <c r="Z29" i="101"/>
  <c r="AB29" i="101"/>
  <c r="AD29" i="101"/>
  <c r="AF29" i="101"/>
  <c r="AA31" i="101"/>
  <c r="AC31" i="101"/>
  <c r="AE31" i="101"/>
  <c r="AG31" i="101"/>
  <c r="Z31" i="101"/>
  <c r="AB31" i="101"/>
  <c r="AD31" i="101"/>
  <c r="AF31" i="101"/>
  <c r="AA33" i="101"/>
  <c r="AC33" i="101"/>
  <c r="AE33" i="101"/>
  <c r="AG33" i="101"/>
  <c r="Z33" i="101"/>
  <c r="AB33" i="101"/>
  <c r="AD33" i="101"/>
  <c r="AF33" i="101"/>
  <c r="AA37" i="101"/>
  <c r="AC37" i="101"/>
  <c r="AE37" i="101"/>
  <c r="AG37" i="101"/>
  <c r="Z37" i="101"/>
  <c r="AB37" i="101"/>
  <c r="AD37" i="101"/>
  <c r="AF37" i="101"/>
  <c r="AA39" i="101"/>
  <c r="AC39" i="101"/>
  <c r="AE39" i="101"/>
  <c r="AG39" i="101"/>
  <c r="Z39" i="101"/>
  <c r="AB39" i="101"/>
  <c r="AD39" i="101"/>
  <c r="AF39" i="101"/>
  <c r="AA42" i="101"/>
  <c r="AC42" i="101"/>
  <c r="AE42" i="101"/>
  <c r="AG42" i="101"/>
  <c r="Z42" i="101"/>
  <c r="AB42" i="101"/>
  <c r="AD42" i="101"/>
  <c r="AF42" i="101"/>
  <c r="AA44" i="101"/>
  <c r="AC44" i="101"/>
  <c r="AE44" i="101"/>
  <c r="AG44" i="101"/>
  <c r="Z44" i="101"/>
  <c r="AB44" i="101"/>
  <c r="AD44" i="101"/>
  <c r="AF44" i="101"/>
  <c r="AA46" i="101"/>
  <c r="AC46" i="101"/>
  <c r="AE46" i="101"/>
  <c r="AG46" i="101"/>
  <c r="Z46" i="101"/>
  <c r="AB46" i="101"/>
  <c r="AD46" i="101"/>
  <c r="AF46" i="101"/>
  <c r="AA50" i="101"/>
  <c r="AC50" i="101"/>
  <c r="AE50" i="101"/>
  <c r="AG50" i="101"/>
  <c r="Z50" i="101"/>
  <c r="AB50" i="101"/>
  <c r="AD50" i="101"/>
  <c r="AF50" i="101"/>
  <c r="AA54" i="101"/>
  <c r="AC54" i="101"/>
  <c r="AE54" i="101"/>
  <c r="AG54" i="101"/>
  <c r="Z54" i="101"/>
  <c r="AB54" i="101"/>
  <c r="AD54" i="101"/>
  <c r="AF54" i="101"/>
  <c r="AA56" i="101"/>
  <c r="AC56" i="101"/>
  <c r="AE56" i="101"/>
  <c r="AG56" i="101"/>
  <c r="Z56" i="101"/>
  <c r="AB56" i="101"/>
  <c r="AD56" i="101"/>
  <c r="AF56" i="101"/>
  <c r="AA58" i="101"/>
  <c r="AC58" i="101"/>
  <c r="AE58" i="101"/>
  <c r="AG58" i="101"/>
  <c r="Z58" i="101"/>
  <c r="AB58" i="101"/>
  <c r="AD58" i="101"/>
  <c r="AF58" i="101"/>
  <c r="AA60" i="101"/>
  <c r="AC60" i="101"/>
  <c r="AE60" i="101"/>
  <c r="AG60" i="101"/>
  <c r="Z60" i="101"/>
  <c r="AB60" i="101"/>
  <c r="AD60" i="101"/>
  <c r="AF60" i="101"/>
  <c r="AA62" i="101"/>
  <c r="AC62" i="101"/>
  <c r="AE62" i="101"/>
  <c r="AG62" i="101"/>
  <c r="Z62" i="101"/>
  <c r="AB62" i="101"/>
  <c r="AD62" i="101"/>
  <c r="AF62" i="101"/>
  <c r="AA64" i="101"/>
  <c r="AC64" i="101"/>
  <c r="AE64" i="101"/>
  <c r="AG64" i="101"/>
  <c r="Z64" i="101"/>
  <c r="AB64" i="101"/>
  <c r="AD64" i="101"/>
  <c r="AF64" i="101"/>
  <c r="AA66" i="101"/>
  <c r="AC66" i="101"/>
  <c r="AE66" i="101"/>
  <c r="AG66" i="101"/>
  <c r="Z66" i="101"/>
  <c r="AB66" i="101"/>
  <c r="AD66" i="101"/>
  <c r="AF66" i="101"/>
  <c r="AA68" i="101"/>
  <c r="AC68" i="101"/>
  <c r="AE68" i="101"/>
  <c r="AG68" i="101"/>
  <c r="Z68" i="101"/>
  <c r="AB68" i="101"/>
  <c r="AD68" i="101"/>
  <c r="AF68" i="101"/>
  <c r="AA70" i="101"/>
  <c r="AC70" i="101"/>
  <c r="AE70" i="101"/>
  <c r="AG70" i="101"/>
  <c r="Z70" i="101"/>
  <c r="AB70" i="101"/>
  <c r="AD70" i="101"/>
  <c r="AF70" i="101"/>
  <c r="AA72" i="101"/>
  <c r="AC72" i="101"/>
  <c r="AE72" i="101"/>
  <c r="AG72" i="101"/>
  <c r="Z72" i="101"/>
  <c r="AB72" i="101"/>
  <c r="AD72" i="101"/>
  <c r="AF72" i="101"/>
  <c r="Z74" i="101"/>
  <c r="AB74" i="101"/>
  <c r="AD74" i="101"/>
  <c r="AF74" i="101"/>
  <c r="AC74" i="101"/>
  <c r="AG74" i="101"/>
  <c r="AA74" i="101"/>
  <c r="AE74" i="101"/>
  <c r="AA76" i="101"/>
  <c r="AC76" i="101"/>
  <c r="AE76" i="101"/>
  <c r="AG76" i="101"/>
  <c r="Z76" i="101"/>
  <c r="AB76" i="101"/>
  <c r="AD76" i="101"/>
  <c r="AF76" i="101"/>
  <c r="AA78" i="101"/>
  <c r="AC78" i="101"/>
  <c r="AE78" i="101"/>
  <c r="AG78" i="101"/>
  <c r="Z78" i="101"/>
  <c r="AB78" i="101"/>
  <c r="AD78" i="101"/>
  <c r="AF78" i="101"/>
  <c r="AA80" i="101"/>
  <c r="AC80" i="101"/>
  <c r="AE80" i="101"/>
  <c r="AG80" i="101"/>
  <c r="Z80" i="101"/>
  <c r="AB80" i="101"/>
  <c r="AD80" i="101"/>
  <c r="AF80" i="101"/>
  <c r="AA82" i="101"/>
  <c r="AC82" i="101"/>
  <c r="AE82" i="101"/>
  <c r="AG82" i="101"/>
  <c r="Z82" i="101"/>
  <c r="AB82" i="101"/>
  <c r="AD82" i="101"/>
  <c r="AF82" i="101"/>
  <c r="AA84" i="101"/>
  <c r="AC84" i="101"/>
  <c r="AE84" i="101"/>
  <c r="AG84" i="101"/>
  <c r="Z84" i="101"/>
  <c r="AB84" i="101"/>
  <c r="AD84" i="101"/>
  <c r="AF84" i="101"/>
  <c r="AA86" i="101"/>
  <c r="AC86" i="101"/>
  <c r="AE86" i="101"/>
  <c r="AG86" i="101"/>
  <c r="Z86" i="101"/>
  <c r="AB86" i="101"/>
  <c r="AD86" i="101"/>
  <c r="AF86" i="101"/>
  <c r="AA88" i="101"/>
  <c r="AC88" i="101"/>
  <c r="AE88" i="101"/>
  <c r="AG88" i="101"/>
  <c r="Z88" i="101"/>
  <c r="AB88" i="101"/>
  <c r="AD88" i="101"/>
  <c r="AF88" i="101"/>
  <c r="AA90" i="101"/>
  <c r="AC90" i="101"/>
  <c r="AE90" i="101"/>
  <c r="AG90" i="101"/>
  <c r="Z90" i="101"/>
  <c r="AB90" i="101"/>
  <c r="AD90" i="101"/>
  <c r="AF90" i="101"/>
  <c r="AA92" i="101"/>
  <c r="AC92" i="101"/>
  <c r="AE92" i="101"/>
  <c r="AG92" i="101"/>
  <c r="Z92" i="101"/>
  <c r="AB92" i="101"/>
  <c r="AD92" i="101"/>
  <c r="AF92" i="101"/>
  <c r="AA94" i="101"/>
  <c r="AC94" i="101"/>
  <c r="AE94" i="101"/>
  <c r="AG94" i="101"/>
  <c r="Z94" i="101"/>
  <c r="AB94" i="101"/>
  <c r="AD94" i="101"/>
  <c r="AF94" i="101"/>
  <c r="AA96" i="101"/>
  <c r="AC96" i="101"/>
  <c r="AE96" i="101"/>
  <c r="AG96" i="101"/>
  <c r="Z96" i="101"/>
  <c r="AB96" i="101"/>
  <c r="AD96" i="101"/>
  <c r="AF96" i="101"/>
  <c r="AA98" i="101"/>
  <c r="AC98" i="101"/>
  <c r="AE98" i="101"/>
  <c r="AG98" i="101"/>
  <c r="Z98" i="101"/>
  <c r="AB98" i="101"/>
  <c r="AD98" i="101"/>
  <c r="AF98" i="101"/>
  <c r="AA100" i="101"/>
  <c r="AC100" i="101"/>
  <c r="AE100" i="101"/>
  <c r="AG100" i="101"/>
  <c r="Z100" i="101"/>
  <c r="AB100" i="101"/>
  <c r="AD100" i="101"/>
  <c r="AF100" i="101"/>
  <c r="AA102" i="101"/>
  <c r="AC102" i="101"/>
  <c r="AE102" i="101"/>
  <c r="AG102" i="101"/>
  <c r="Z102" i="101"/>
  <c r="AB102" i="101"/>
  <c r="AD102" i="101"/>
  <c r="AF102" i="101"/>
  <c r="AA104" i="101"/>
  <c r="AC104" i="101"/>
  <c r="AE104" i="101"/>
  <c r="AG104" i="101"/>
  <c r="Z104" i="101"/>
  <c r="AB104" i="101"/>
  <c r="AD104" i="101"/>
  <c r="AF104" i="101"/>
  <c r="AA106" i="101"/>
  <c r="AC106" i="101"/>
  <c r="AE106" i="101"/>
  <c r="AG106" i="101"/>
  <c r="Z106" i="101"/>
  <c r="AB106" i="101"/>
  <c r="AD106" i="101"/>
  <c r="AF106" i="101"/>
  <c r="AA108" i="101"/>
  <c r="AC108" i="101"/>
  <c r="AE108" i="101"/>
  <c r="AG108" i="101"/>
  <c r="Z108" i="101"/>
  <c r="AB108" i="101"/>
  <c r="AD108" i="101"/>
  <c r="AF108" i="101"/>
  <c r="AA110" i="101"/>
  <c r="AC110" i="101"/>
  <c r="AE110" i="101"/>
  <c r="AG110" i="101"/>
  <c r="Z110" i="101"/>
  <c r="AB110" i="101"/>
  <c r="AD110" i="101"/>
  <c r="AF110" i="101"/>
  <c r="AA112" i="101"/>
  <c r="AC112" i="101"/>
  <c r="AE112" i="101"/>
  <c r="AG112" i="101"/>
  <c r="Z112" i="101"/>
  <c r="AB112" i="101"/>
  <c r="AD112" i="101"/>
  <c r="AF112" i="101"/>
  <c r="AA114" i="101"/>
  <c r="AC114" i="101"/>
  <c r="AE114" i="101"/>
  <c r="AG114" i="101"/>
  <c r="Z114" i="101"/>
  <c r="AB114" i="101"/>
  <c r="AD114" i="101"/>
  <c r="AF114" i="101"/>
  <c r="AA116" i="101"/>
  <c r="AC116" i="101"/>
  <c r="AE116" i="101"/>
  <c r="AG116" i="101"/>
  <c r="Z116" i="101"/>
  <c r="AB116" i="101"/>
  <c r="AD116" i="101"/>
  <c r="AF116" i="101"/>
  <c r="AA118" i="101"/>
  <c r="AC118" i="101"/>
  <c r="AE118" i="101"/>
  <c r="AG118" i="101"/>
  <c r="Z118" i="101"/>
  <c r="AB118" i="101"/>
  <c r="AD118" i="101"/>
  <c r="AF118" i="101"/>
  <c r="AA120" i="101"/>
  <c r="AC120" i="101"/>
  <c r="AE120" i="101"/>
  <c r="AG120" i="101"/>
  <c r="Z120" i="101"/>
  <c r="AB120" i="101"/>
  <c r="AD120" i="101"/>
  <c r="AF120" i="101"/>
  <c r="AA122" i="101"/>
  <c r="AC122" i="101"/>
  <c r="AE122" i="101"/>
  <c r="AG122" i="101"/>
  <c r="Z122" i="101"/>
  <c r="AB122" i="101"/>
  <c r="AD122" i="101"/>
  <c r="AF122" i="101"/>
  <c r="AA124" i="101"/>
  <c r="AC124" i="101"/>
  <c r="AE124" i="101"/>
  <c r="AG124" i="101"/>
  <c r="Z124" i="101"/>
  <c r="AB124" i="101"/>
  <c r="AD124" i="101"/>
  <c r="AF124" i="101"/>
  <c r="AA126" i="101"/>
  <c r="AC126" i="101"/>
  <c r="AE126" i="101"/>
  <c r="AG126" i="101"/>
  <c r="Z126" i="101"/>
  <c r="AB126" i="101"/>
  <c r="AD126" i="101"/>
  <c r="AF126" i="101"/>
  <c r="AA128" i="101"/>
  <c r="AC128" i="101"/>
  <c r="AE128" i="101"/>
  <c r="AG128" i="101"/>
  <c r="Z128" i="101"/>
  <c r="AB128" i="101"/>
  <c r="AD128" i="101"/>
  <c r="AF128" i="101"/>
  <c r="AA130" i="101"/>
  <c r="AC130" i="101"/>
  <c r="AE130" i="101"/>
  <c r="AG130" i="101"/>
  <c r="Z130" i="101"/>
  <c r="AB130" i="101"/>
  <c r="AD130" i="101"/>
  <c r="AF130" i="101"/>
  <c r="AA132" i="101"/>
  <c r="AC132" i="101"/>
  <c r="AE132" i="101"/>
  <c r="AG132" i="101"/>
  <c r="Z132" i="101"/>
  <c r="AB132" i="101"/>
  <c r="AD132" i="101"/>
  <c r="AF132" i="101"/>
  <c r="AA134" i="101"/>
  <c r="AC134" i="101"/>
  <c r="AE134" i="101"/>
  <c r="AG134" i="101"/>
  <c r="Z134" i="101"/>
  <c r="AB134" i="101"/>
  <c r="AD134" i="101"/>
  <c r="AF134" i="101"/>
  <c r="AA136" i="101"/>
  <c r="AC136" i="101"/>
  <c r="AE136" i="101"/>
  <c r="AG136" i="101"/>
  <c r="Z136" i="101"/>
  <c r="AB136" i="101"/>
  <c r="AD136" i="101"/>
  <c r="AF136" i="101"/>
  <c r="Z138" i="101"/>
  <c r="AB138" i="101"/>
  <c r="AD138" i="101"/>
  <c r="AF138" i="101"/>
  <c r="AC138" i="101"/>
  <c r="AG138" i="101"/>
  <c r="AA138" i="101"/>
  <c r="AE138" i="101"/>
  <c r="Z140" i="101"/>
  <c r="AB140" i="101"/>
  <c r="AD140" i="101"/>
  <c r="AF140" i="101"/>
  <c r="AC140" i="101"/>
  <c r="AG140" i="101"/>
  <c r="AA140" i="101"/>
  <c r="AE140" i="101"/>
  <c r="Z142" i="101"/>
  <c r="AB142" i="101"/>
  <c r="AD142" i="101"/>
  <c r="AF142" i="101"/>
  <c r="AC142" i="101"/>
  <c r="AG142" i="101"/>
  <c r="AA142" i="101"/>
  <c r="AE142" i="101"/>
  <c r="Z144" i="101"/>
  <c r="AB144" i="101"/>
  <c r="AD144" i="101"/>
  <c r="AF144" i="101"/>
  <c r="AC144" i="101"/>
  <c r="AG144" i="101"/>
  <c r="AA144" i="101"/>
  <c r="AE144" i="101"/>
  <c r="Z146" i="101"/>
  <c r="AB146" i="101"/>
  <c r="AD146" i="101"/>
  <c r="AF146" i="101"/>
  <c r="AC146" i="101"/>
  <c r="AG146" i="101"/>
  <c r="AA146" i="101"/>
  <c r="AE146" i="101"/>
  <c r="Z148" i="101"/>
  <c r="AB148" i="101"/>
  <c r="AD148" i="101"/>
  <c r="AF148" i="101"/>
  <c r="AC148" i="101"/>
  <c r="AG148" i="101"/>
  <c r="AA148" i="101"/>
  <c r="AE148" i="101"/>
  <c r="Z150" i="101"/>
  <c r="AB150" i="101"/>
  <c r="AD150" i="101"/>
  <c r="AF150" i="101"/>
  <c r="AC150" i="101"/>
  <c r="AG150" i="101"/>
  <c r="AA150" i="101"/>
  <c r="AE150" i="101"/>
  <c r="Z152" i="101"/>
  <c r="AB152" i="101"/>
  <c r="AD152" i="101"/>
  <c r="AF152" i="101"/>
  <c r="AC152" i="101"/>
  <c r="AG152" i="101"/>
  <c r="AA152" i="101"/>
  <c r="AE152" i="101"/>
  <c r="Z154" i="101"/>
  <c r="AB154" i="101"/>
  <c r="AD154" i="101"/>
  <c r="AF154" i="101"/>
  <c r="AC154" i="101"/>
  <c r="AG154" i="101"/>
  <c r="AA154" i="101"/>
  <c r="AE154" i="101"/>
  <c r="Z156" i="101"/>
  <c r="AB156" i="101"/>
  <c r="AD156" i="101"/>
  <c r="AF156" i="101"/>
  <c r="AC156" i="101"/>
  <c r="AG156" i="101"/>
  <c r="AA156" i="101"/>
  <c r="AE156" i="101"/>
  <c r="Z158" i="101"/>
  <c r="AB158" i="101"/>
  <c r="AD158" i="101"/>
  <c r="AF158" i="101"/>
  <c r="AC158" i="101"/>
  <c r="AG158" i="101"/>
  <c r="AA158" i="101"/>
  <c r="AE158" i="101"/>
  <c r="AA160" i="101"/>
  <c r="AC160" i="101"/>
  <c r="AE160" i="101"/>
  <c r="AG160" i="101"/>
  <c r="Z160" i="101"/>
  <c r="AB160" i="101"/>
  <c r="AD160" i="101"/>
  <c r="AF160" i="101"/>
  <c r="AA162" i="101"/>
  <c r="AC162" i="101"/>
  <c r="AE162" i="101"/>
  <c r="AG162" i="101"/>
  <c r="Z162" i="101"/>
  <c r="AB162" i="101"/>
  <c r="AD162" i="101"/>
  <c r="AF162" i="101"/>
  <c r="AA164" i="101"/>
  <c r="AC164" i="101"/>
  <c r="AE164" i="101"/>
  <c r="AG164" i="101"/>
  <c r="Z164" i="101"/>
  <c r="AB164" i="101"/>
  <c r="AD164" i="101"/>
  <c r="AF164" i="101"/>
  <c r="AA166" i="101"/>
  <c r="AC166" i="101"/>
  <c r="AE166" i="101"/>
  <c r="AG166" i="101"/>
  <c r="Z166" i="101"/>
  <c r="AB166" i="101"/>
  <c r="AD166" i="101"/>
  <c r="AF166" i="101"/>
  <c r="AA168" i="101"/>
  <c r="AC168" i="101"/>
  <c r="AE168" i="101"/>
  <c r="AG168" i="101"/>
  <c r="Z168" i="101"/>
  <c r="AB168" i="101"/>
  <c r="AD168" i="101"/>
  <c r="AF168" i="101"/>
  <c r="AA170" i="101"/>
  <c r="AC170" i="101"/>
  <c r="AE170" i="101"/>
  <c r="AG170" i="101"/>
  <c r="Z170" i="101"/>
  <c r="AB170" i="101"/>
  <c r="AD170" i="101"/>
  <c r="AF170" i="101"/>
  <c r="AA172" i="101"/>
  <c r="AC172" i="101"/>
  <c r="AE172" i="101"/>
  <c r="AG172" i="101"/>
  <c r="Z172" i="101"/>
  <c r="AB172" i="101"/>
  <c r="AD172" i="101"/>
  <c r="AF172" i="101"/>
  <c r="AA174" i="101"/>
  <c r="AC174" i="101"/>
  <c r="AE174" i="101"/>
  <c r="AG174" i="101"/>
  <c r="Z174" i="101"/>
  <c r="AB174" i="101"/>
  <c r="AD174" i="101"/>
  <c r="AF174" i="101"/>
  <c r="AA176" i="101"/>
  <c r="AC176" i="101"/>
  <c r="AE176" i="101"/>
  <c r="AG176" i="101"/>
  <c r="Z176" i="101"/>
  <c r="AB176" i="101"/>
  <c r="AD176" i="101"/>
  <c r="AF176" i="101"/>
  <c r="AA178" i="101"/>
  <c r="AC178" i="101"/>
  <c r="AE178" i="101"/>
  <c r="AG178" i="101"/>
  <c r="Z178" i="101"/>
  <c r="AB178" i="101"/>
  <c r="AD178" i="101"/>
  <c r="AF178" i="101"/>
  <c r="AA180" i="101"/>
  <c r="AC180" i="101"/>
  <c r="AE180" i="101"/>
  <c r="AG180" i="101"/>
  <c r="Z180" i="101"/>
  <c r="AB180" i="101"/>
  <c r="AD180" i="101"/>
  <c r="AF180" i="101"/>
  <c r="AA182" i="101"/>
  <c r="AC182" i="101"/>
  <c r="AE182" i="101"/>
  <c r="AG182" i="101"/>
  <c r="Z182" i="101"/>
  <c r="AB182" i="101"/>
  <c r="AD182" i="101"/>
  <c r="AF182" i="101"/>
  <c r="AA184" i="101"/>
  <c r="AC184" i="101"/>
  <c r="AE184" i="101"/>
  <c r="AG184" i="101"/>
  <c r="Z184" i="101"/>
  <c r="AB184" i="101"/>
  <c r="AD184" i="101"/>
  <c r="AF184" i="101"/>
  <c r="AA186" i="101"/>
  <c r="AC186" i="101"/>
  <c r="AE186" i="101"/>
  <c r="AG186" i="101"/>
  <c r="Z186" i="101"/>
  <c r="AB186" i="101"/>
  <c r="AD186" i="101"/>
  <c r="AF186" i="101"/>
  <c r="AA188" i="101"/>
  <c r="AC188" i="101"/>
  <c r="AE188" i="101"/>
  <c r="AG188" i="101"/>
  <c r="Z188" i="101"/>
  <c r="AB188" i="101"/>
  <c r="AD188" i="101"/>
  <c r="AF188" i="101"/>
  <c r="AA190" i="101"/>
  <c r="AC190" i="101"/>
  <c r="AE190" i="101"/>
  <c r="AG190" i="101"/>
  <c r="Z190" i="101"/>
  <c r="AB190" i="101"/>
  <c r="AD190" i="101"/>
  <c r="AF190" i="101"/>
  <c r="AA192" i="101"/>
  <c r="AC192" i="101"/>
  <c r="AE192" i="101"/>
  <c r="AG192" i="101"/>
  <c r="Z192" i="101"/>
  <c r="AB192" i="101"/>
  <c r="AD192" i="101"/>
  <c r="AF192" i="101"/>
  <c r="AA194" i="101"/>
  <c r="AC194" i="101"/>
  <c r="AE194" i="101"/>
  <c r="AG194" i="101"/>
  <c r="Z194" i="101"/>
  <c r="AB194" i="101"/>
  <c r="AD194" i="101"/>
  <c r="AF194" i="101"/>
  <c r="AA196" i="101"/>
  <c r="AC196" i="101"/>
  <c r="AE196" i="101"/>
  <c r="AG196" i="101"/>
  <c r="Z196" i="101"/>
  <c r="AB196" i="101"/>
  <c r="AD196" i="101"/>
  <c r="AF196" i="101"/>
  <c r="AA198" i="101"/>
  <c r="AC198" i="101"/>
  <c r="AE198" i="101"/>
  <c r="AG198" i="101"/>
  <c r="Z198" i="101"/>
  <c r="AB198" i="101"/>
  <c r="AD198" i="101"/>
  <c r="AF198" i="101"/>
  <c r="AA200" i="101"/>
  <c r="AC200" i="101"/>
  <c r="AE200" i="101"/>
  <c r="AG200" i="101"/>
  <c r="Z200" i="101"/>
  <c r="AB200" i="101"/>
  <c r="AD200" i="101"/>
  <c r="AF200" i="101"/>
  <c r="AA202" i="101"/>
  <c r="AC202" i="101"/>
  <c r="AE202" i="101"/>
  <c r="AG202" i="101"/>
  <c r="Z202" i="101"/>
  <c r="AB202" i="101"/>
  <c r="AD202" i="101"/>
  <c r="AF202" i="101"/>
  <c r="AA204" i="101"/>
  <c r="AC204" i="101"/>
  <c r="AE204" i="101"/>
  <c r="AG204" i="101"/>
  <c r="Z204" i="101"/>
  <c r="AB204" i="101"/>
  <c r="AD204" i="101"/>
  <c r="AF204" i="101"/>
  <c r="AA206" i="101"/>
  <c r="AC206" i="101"/>
  <c r="AE206" i="101"/>
  <c r="AG206" i="101"/>
  <c r="Z206" i="101"/>
  <c r="AB206" i="101"/>
  <c r="AD206" i="101"/>
  <c r="AF206" i="101"/>
  <c r="AA208" i="101"/>
  <c r="AC208" i="101"/>
  <c r="AE208" i="101"/>
  <c r="AG208" i="101"/>
  <c r="Z208" i="101"/>
  <c r="AB208" i="101"/>
  <c r="AD208" i="101"/>
  <c r="AF208" i="101"/>
  <c r="AA210" i="101"/>
  <c r="AC210" i="101"/>
  <c r="AE210" i="101"/>
  <c r="AG210" i="101"/>
  <c r="Z210" i="101"/>
  <c r="AB210" i="101"/>
  <c r="AD210" i="101"/>
  <c r="AF210" i="101"/>
  <c r="AA212" i="101"/>
  <c r="AC212" i="101"/>
  <c r="AE212" i="101"/>
  <c r="AG212" i="101"/>
  <c r="Z212" i="101"/>
  <c r="AB212" i="101"/>
  <c r="AD212" i="101"/>
  <c r="AF212" i="101"/>
  <c r="AA214" i="101"/>
  <c r="AC214" i="101"/>
  <c r="AE214" i="101"/>
  <c r="AG214" i="101"/>
  <c r="Z214" i="101"/>
  <c r="AB214" i="101"/>
  <c r="AD214" i="101"/>
  <c r="AF214" i="101"/>
  <c r="AA216" i="101"/>
  <c r="AC216" i="101"/>
  <c r="AE216" i="101"/>
  <c r="AG216" i="101"/>
  <c r="Z216" i="101"/>
  <c r="AB216" i="101"/>
  <c r="AD216" i="101"/>
  <c r="AF216" i="101"/>
  <c r="AA218" i="101"/>
  <c r="AC218" i="101"/>
  <c r="AE218" i="101"/>
  <c r="AG218" i="101"/>
  <c r="Z218" i="101"/>
  <c r="AB218" i="101"/>
  <c r="AD218" i="101"/>
  <c r="AF218" i="101"/>
  <c r="AA220" i="101"/>
  <c r="AC220" i="101"/>
  <c r="AE220" i="101"/>
  <c r="AG220" i="101"/>
  <c r="Z220" i="101"/>
  <c r="AB220" i="101"/>
  <c r="AD220" i="101"/>
  <c r="AF220" i="101"/>
  <c r="AA222" i="101"/>
  <c r="AC222" i="101"/>
  <c r="AE222" i="101"/>
  <c r="AG222" i="101"/>
  <c r="Z222" i="101"/>
  <c r="AB222" i="101"/>
  <c r="AD222" i="101"/>
  <c r="AF222" i="101"/>
  <c r="AA224" i="101"/>
  <c r="AC224" i="101"/>
  <c r="AE224" i="101"/>
  <c r="AG224" i="101"/>
  <c r="Z224" i="101"/>
  <c r="AB224" i="101"/>
  <c r="AD224" i="101"/>
  <c r="AF224" i="101"/>
  <c r="AA226" i="101"/>
  <c r="AC226" i="101"/>
  <c r="AE226" i="101"/>
  <c r="AG226" i="101"/>
  <c r="Z226" i="101"/>
  <c r="AB226" i="101"/>
  <c r="AD226" i="101"/>
  <c r="AF226" i="101"/>
  <c r="AA228" i="101"/>
  <c r="AC228" i="101"/>
  <c r="AE228" i="101"/>
  <c r="AG228" i="101"/>
  <c r="Z228" i="101"/>
  <c r="AB228" i="101"/>
  <c r="AD228" i="101"/>
  <c r="AF228" i="101"/>
  <c r="AA230" i="101"/>
  <c r="AC230" i="101"/>
  <c r="AE230" i="101"/>
  <c r="AG230" i="101"/>
  <c r="Z230" i="101"/>
  <c r="AB230" i="101"/>
  <c r="AD230" i="101"/>
  <c r="AF230" i="101"/>
  <c r="AA232" i="101"/>
  <c r="AC232" i="101"/>
  <c r="AE232" i="101"/>
  <c r="AG232" i="101"/>
  <c r="Z232" i="101"/>
  <c r="AB232" i="101"/>
  <c r="AD232" i="101"/>
  <c r="AF232" i="101"/>
  <c r="AA234" i="101"/>
  <c r="AC234" i="101"/>
  <c r="AE234" i="101"/>
  <c r="AG234" i="101"/>
  <c r="Z234" i="101"/>
  <c r="AB234" i="101"/>
  <c r="AD234" i="101"/>
  <c r="AF234" i="101"/>
  <c r="AA236" i="101"/>
  <c r="AC236" i="101"/>
  <c r="AE236" i="101"/>
  <c r="AG236" i="101"/>
  <c r="Z236" i="101"/>
  <c r="AB236" i="101"/>
  <c r="AD236" i="101"/>
  <c r="AF236" i="101"/>
  <c r="AA238" i="101"/>
  <c r="AC238" i="101"/>
  <c r="AE238" i="101"/>
  <c r="AG238" i="101"/>
  <c r="Z238" i="101"/>
  <c r="AB238" i="101"/>
  <c r="AD238" i="101"/>
  <c r="AF238" i="101"/>
  <c r="AA240" i="101"/>
  <c r="AC240" i="101"/>
  <c r="AE240" i="101"/>
  <c r="AG240" i="101"/>
  <c r="Z240" i="101"/>
  <c r="AB240" i="101"/>
  <c r="AD240" i="101"/>
  <c r="AF240" i="101"/>
  <c r="AA242" i="101"/>
  <c r="AC242" i="101"/>
  <c r="AE242" i="101"/>
  <c r="AG242" i="101"/>
  <c r="Z242" i="101"/>
  <c r="AB242" i="101"/>
  <c r="AD242" i="101"/>
  <c r="AF242" i="101"/>
  <c r="AA244" i="101"/>
  <c r="AC244" i="101"/>
  <c r="AE244" i="101"/>
  <c r="AG244" i="101"/>
  <c r="Z244" i="101"/>
  <c r="AB244" i="101"/>
  <c r="AD244" i="101"/>
  <c r="AF244" i="101"/>
  <c r="AA246" i="101"/>
  <c r="AC246" i="101"/>
  <c r="AE246" i="101"/>
  <c r="AG246" i="101"/>
  <c r="Z246" i="101"/>
  <c r="AB246" i="101"/>
  <c r="AD246" i="101"/>
  <c r="AF246" i="101"/>
  <c r="AA248" i="101"/>
  <c r="AC248" i="101"/>
  <c r="AE248" i="101"/>
  <c r="AG248" i="101"/>
  <c r="Z248" i="101"/>
  <c r="AB248" i="101"/>
  <c r="AD248" i="101"/>
  <c r="AF248" i="101"/>
  <c r="AA250" i="101"/>
  <c r="AC250" i="101"/>
  <c r="AE250" i="101"/>
  <c r="AG250" i="101"/>
  <c r="Z250" i="101"/>
  <c r="AB250" i="101"/>
  <c r="AD250" i="101"/>
  <c r="AF250" i="101"/>
  <c r="AA252" i="101"/>
  <c r="AC252" i="101"/>
  <c r="AE252" i="101"/>
  <c r="AG252" i="101"/>
  <c r="Z252" i="101"/>
  <c r="AB252" i="101"/>
  <c r="AD252" i="101"/>
  <c r="AF252" i="101"/>
  <c r="Z254" i="101"/>
  <c r="AB254" i="101"/>
  <c r="AD254" i="101"/>
  <c r="AF254" i="101"/>
  <c r="AC254" i="101"/>
  <c r="AA254" i="101"/>
  <c r="AE254" i="101"/>
  <c r="AG254" i="101"/>
  <c r="Y9" i="101"/>
  <c r="L157" i="98"/>
  <c r="AK281" i="100"/>
  <c r="K104" i="99"/>
  <c r="O86" i="99"/>
  <c r="P86" i="99" s="1"/>
  <c r="W12" i="98"/>
  <c r="L98" i="99"/>
  <c r="Y98" i="99" s="1"/>
  <c r="Z98" i="99" s="1"/>
  <c r="Y157" i="98"/>
  <c r="Z157" i="98" s="1"/>
  <c r="L171" i="98"/>
  <c r="Y171" i="98" s="1"/>
  <c r="Z171" i="98" s="1"/>
  <c r="L234" i="98"/>
  <c r="Y234" i="98" s="1"/>
  <c r="Z234" i="98" s="1"/>
  <c r="L194" i="98"/>
  <c r="L271" i="99"/>
  <c r="Y271" i="99" s="1"/>
  <c r="Z271" i="99" s="1"/>
  <c r="Y96" i="99"/>
  <c r="Z96" i="99" s="1"/>
  <c r="L85" i="98"/>
  <c r="M255" i="98"/>
  <c r="N255" i="98" s="1"/>
  <c r="J255" i="98"/>
  <c r="G257" i="98"/>
  <c r="L198" i="99"/>
  <c r="Y198" i="99" s="1"/>
  <c r="Z198" i="99" s="1"/>
  <c r="Y194" i="98"/>
  <c r="Z194" i="98" s="1"/>
  <c r="Y85" i="98"/>
  <c r="Z85" i="98" s="1"/>
  <c r="Y49" i="98"/>
  <c r="Z49" i="98" s="1"/>
  <c r="L141" i="98"/>
  <c r="Y141" i="98" s="1"/>
  <c r="Z141" i="98" s="1"/>
  <c r="Y178" i="99"/>
  <c r="Z178" i="99" s="1"/>
  <c r="G81" i="99"/>
  <c r="Y99" i="98"/>
  <c r="Z99" i="98" s="1"/>
  <c r="O181" i="99"/>
  <c r="P181" i="99" s="1"/>
  <c r="J181" i="99"/>
  <c r="G181" i="99"/>
  <c r="I181" i="99"/>
  <c r="M181" i="99"/>
  <c r="N181" i="99" s="1"/>
  <c r="S82" i="98"/>
  <c r="T82" i="98" s="1"/>
  <c r="K82" i="98"/>
  <c r="H82" i="98"/>
  <c r="O82" i="98"/>
  <c r="P82" i="98" s="1"/>
  <c r="Y260" i="99"/>
  <c r="Z260" i="99" s="1"/>
  <c r="H246" i="99"/>
  <c r="W246" i="99"/>
  <c r="X246" i="99" s="1"/>
  <c r="G273" i="99"/>
  <c r="M273" i="99"/>
  <c r="N273" i="99" s="1"/>
  <c r="W50" i="98"/>
  <c r="X50" i="98" s="1"/>
  <c r="Q233" i="99"/>
  <c r="R233" i="99" s="1"/>
  <c r="W233" i="99"/>
  <c r="X233" i="99" s="1"/>
  <c r="S79" i="98"/>
  <c r="T79" i="98" s="1"/>
  <c r="G79" i="98"/>
  <c r="I79" i="98"/>
  <c r="M79" i="98"/>
  <c r="N79" i="98" s="1"/>
  <c r="H79" i="98"/>
  <c r="I47" i="98"/>
  <c r="H47" i="98"/>
  <c r="I129" i="98"/>
  <c r="Q129" i="98"/>
  <c r="R129" i="98" s="1"/>
  <c r="G129" i="98"/>
  <c r="M129" i="98"/>
  <c r="N129" i="98" s="1"/>
  <c r="J87" i="98"/>
  <c r="Q87" i="98"/>
  <c r="R87" i="98" s="1"/>
  <c r="O61" i="98"/>
  <c r="P61" i="98" s="1"/>
  <c r="G109" i="98"/>
  <c r="S118" i="98"/>
  <c r="T118" i="98" s="1"/>
  <c r="I87" i="98"/>
  <c r="M61" i="98"/>
  <c r="N61" i="98" s="1"/>
  <c r="S87" i="98"/>
  <c r="T87" i="98" s="1"/>
  <c r="Q168" i="98"/>
  <c r="R168" i="98" s="1"/>
  <c r="W168" i="98"/>
  <c r="X168" i="98" s="1"/>
  <c r="S168" i="98"/>
  <c r="T168" i="98" s="1"/>
  <c r="H116" i="99"/>
  <c r="Q61" i="98"/>
  <c r="R61" i="98" s="1"/>
  <c r="H147" i="98"/>
  <c r="Q118" i="98"/>
  <c r="R118" i="98" s="1"/>
  <c r="I246" i="99"/>
  <c r="M109" i="98"/>
  <c r="N109" i="98" s="1"/>
  <c r="I106" i="98"/>
  <c r="G106" i="98"/>
  <c r="S106" i="98"/>
  <c r="T106" i="98" s="1"/>
  <c r="U193" i="98"/>
  <c r="V193" i="98" s="1"/>
  <c r="G147" i="98"/>
  <c r="K122" i="98"/>
  <c r="I147" i="98"/>
  <c r="O147" i="98"/>
  <c r="P147" i="98" s="1"/>
  <c r="K147" i="98"/>
  <c r="Q113" i="98"/>
  <c r="R113" i="98" s="1"/>
  <c r="K168" i="98"/>
  <c r="S50" i="98"/>
  <c r="T50" i="98" s="1"/>
  <c r="Q143" i="98"/>
  <c r="R143" i="98" s="1"/>
  <c r="K143" i="98"/>
  <c r="S109" i="98"/>
  <c r="T109" i="98" s="1"/>
  <c r="U118" i="98"/>
  <c r="V118" i="98" s="1"/>
  <c r="Y159" i="98"/>
  <c r="Z159" i="98" s="1"/>
  <c r="H71" i="98"/>
  <c r="O46" i="98"/>
  <c r="P46" i="98" s="1"/>
  <c r="S71" i="98"/>
  <c r="T71" i="98" s="1"/>
  <c r="K246" i="99"/>
  <c r="H242" i="98"/>
  <c r="S242" i="98"/>
  <c r="T242" i="98" s="1"/>
  <c r="U71" i="98"/>
  <c r="V71" i="98" s="1"/>
  <c r="Q47" i="98"/>
  <c r="R47" i="98" s="1"/>
  <c r="W106" i="99"/>
  <c r="X106" i="99" s="1"/>
  <c r="O106" i="99"/>
  <c r="P106" i="99" s="1"/>
  <c r="H257" i="98"/>
  <c r="O94" i="98"/>
  <c r="P94" i="98" s="1"/>
  <c r="I94" i="98"/>
  <c r="O141" i="99"/>
  <c r="P141" i="99" s="1"/>
  <c r="K94" i="98"/>
  <c r="G113" i="98"/>
  <c r="G192" i="98"/>
  <c r="I200" i="99"/>
  <c r="Q46" i="98"/>
  <c r="R46" i="98" s="1"/>
  <c r="U47" i="98"/>
  <c r="V47" i="98" s="1"/>
  <c r="H200" i="99"/>
  <c r="I46" i="98"/>
  <c r="J47" i="98"/>
  <c r="W47" i="98"/>
  <c r="X47" i="98" s="1"/>
  <c r="I50" i="98"/>
  <c r="K65" i="98"/>
  <c r="M65" i="98"/>
  <c r="N65" i="98" s="1"/>
  <c r="U129" i="98"/>
  <c r="V129" i="98" s="1"/>
  <c r="M200" i="99"/>
  <c r="N200" i="99" s="1"/>
  <c r="G242" i="98"/>
  <c r="J242" i="98"/>
  <c r="Q94" i="98"/>
  <c r="R94" i="98" s="1"/>
  <c r="Y236" i="99"/>
  <c r="Z236" i="99" s="1"/>
  <c r="G139" i="98"/>
  <c r="J139" i="98"/>
  <c r="Q139" i="98"/>
  <c r="R139" i="98" s="1"/>
  <c r="O139" i="98"/>
  <c r="P139" i="98" s="1"/>
  <c r="M139" i="98"/>
  <c r="N139" i="98" s="1"/>
  <c r="I61" i="98"/>
  <c r="L61" i="98" s="1"/>
  <c r="Y61" i="98" s="1"/>
  <c r="Z61" i="98" s="1"/>
  <c r="I71" i="98"/>
  <c r="W71" i="98"/>
  <c r="X71" i="98" s="1"/>
  <c r="G168" i="98"/>
  <c r="L168" i="98" s="1"/>
  <c r="Q71" i="98"/>
  <c r="R71" i="98" s="1"/>
  <c r="S152" i="99"/>
  <c r="T152" i="99" s="1"/>
  <c r="K71" i="98"/>
  <c r="S260" i="98"/>
  <c r="T260" i="98" s="1"/>
  <c r="K192" i="98"/>
  <c r="I260" i="98"/>
  <c r="L260" i="98" s="1"/>
  <c r="U192" i="98"/>
  <c r="V192" i="98" s="1"/>
  <c r="Q147" i="98"/>
  <c r="R147" i="98" s="1"/>
  <c r="Q192" i="98"/>
  <c r="R192" i="98" s="1"/>
  <c r="O260" i="98"/>
  <c r="P260" i="98" s="1"/>
  <c r="J192" i="98"/>
  <c r="K141" i="99"/>
  <c r="S255" i="98"/>
  <c r="T255" i="98" s="1"/>
  <c r="K257" i="98"/>
  <c r="G255" i="98"/>
  <c r="J94" i="98"/>
  <c r="U152" i="99"/>
  <c r="V152" i="99" s="1"/>
  <c r="G71" i="98"/>
  <c r="I257" i="98"/>
  <c r="M67" i="98"/>
  <c r="N67" i="98" s="1"/>
  <c r="I67" i="98"/>
  <c r="H141" i="99"/>
  <c r="J141" i="99"/>
  <c r="Y266" i="98"/>
  <c r="Z266" i="98" s="1"/>
  <c r="L151" i="98"/>
  <c r="Y151" i="98" s="1"/>
  <c r="Z151" i="98" s="1"/>
  <c r="Y201" i="98"/>
  <c r="Z201" i="98" s="1"/>
  <c r="M65" i="99"/>
  <c r="N65" i="99" s="1"/>
  <c r="M86" i="98"/>
  <c r="N86" i="98" s="1"/>
  <c r="H86" i="98"/>
  <c r="L86" i="98" s="1"/>
  <c r="H206" i="99"/>
  <c r="L206" i="99" s="1"/>
  <c r="Y206" i="99" s="1"/>
  <c r="Z206" i="99" s="1"/>
  <c r="L239" i="99"/>
  <c r="Y239" i="99" s="1"/>
  <c r="Z239" i="99" s="1"/>
  <c r="Y181" i="98"/>
  <c r="Z181" i="98" s="1"/>
  <c r="L258" i="99"/>
  <c r="L29" i="99"/>
  <c r="Y258" i="99"/>
  <c r="Z258" i="99" s="1"/>
  <c r="Y29" i="99"/>
  <c r="Z29" i="99" s="1"/>
  <c r="L240" i="99"/>
  <c r="Y240" i="99" s="1"/>
  <c r="Z240" i="99" s="1"/>
  <c r="J161" i="99"/>
  <c r="I161" i="99"/>
  <c r="M161" i="99"/>
  <c r="N161" i="99" s="1"/>
  <c r="Q161" i="99"/>
  <c r="R161" i="99" s="1"/>
  <c r="U161" i="99"/>
  <c r="V161" i="99" s="1"/>
  <c r="Q81" i="99"/>
  <c r="R81" i="99" s="1"/>
  <c r="S185" i="99"/>
  <c r="T185" i="99" s="1"/>
  <c r="O185" i="99"/>
  <c r="P185" i="99" s="1"/>
  <c r="K185" i="99"/>
  <c r="U185" i="99"/>
  <c r="V185" i="99" s="1"/>
  <c r="G109" i="99"/>
  <c r="I262" i="99"/>
  <c r="H262" i="99"/>
  <c r="U262" i="99"/>
  <c r="V262" i="99" s="1"/>
  <c r="M262" i="99"/>
  <c r="N262" i="99" s="1"/>
  <c r="O262" i="99"/>
  <c r="P262" i="99" s="1"/>
  <c r="W273" i="99"/>
  <c r="X273" i="99" s="1"/>
  <c r="S273" i="99"/>
  <c r="T273" i="99" s="1"/>
  <c r="K50" i="98"/>
  <c r="U50" i="98"/>
  <c r="V50" i="98" s="1"/>
  <c r="J50" i="98"/>
  <c r="J233" i="99"/>
  <c r="G233" i="99"/>
  <c r="U233" i="99"/>
  <c r="V233" i="99" s="1"/>
  <c r="M233" i="99"/>
  <c r="N233" i="99" s="1"/>
  <c r="H113" i="98"/>
  <c r="H273" i="99"/>
  <c r="O118" i="98"/>
  <c r="P118" i="98" s="1"/>
  <c r="K118" i="98"/>
  <c r="U116" i="99"/>
  <c r="V116" i="99" s="1"/>
  <c r="K70" i="98"/>
  <c r="G70" i="98"/>
  <c r="W118" i="98"/>
  <c r="X118" i="98" s="1"/>
  <c r="H106" i="98"/>
  <c r="Q106" i="98"/>
  <c r="R106" i="98" s="1"/>
  <c r="M106" i="98"/>
  <c r="N106" i="98" s="1"/>
  <c r="K106" i="98"/>
  <c r="G193" i="98"/>
  <c r="K193" i="98"/>
  <c r="S193" i="98"/>
  <c r="T193" i="98" s="1"/>
  <c r="J116" i="99"/>
  <c r="G122" i="98"/>
  <c r="G73" i="99"/>
  <c r="S113" i="98"/>
  <c r="T113" i="98" s="1"/>
  <c r="K233" i="99"/>
  <c r="K113" i="98"/>
  <c r="I113" i="98"/>
  <c r="G50" i="98"/>
  <c r="Q50" i="98"/>
  <c r="R50" i="98" s="1"/>
  <c r="M118" i="98"/>
  <c r="N118" i="98" s="1"/>
  <c r="J143" i="98"/>
  <c r="S143" i="98"/>
  <c r="T143" i="98" s="1"/>
  <c r="G143" i="98"/>
  <c r="H143" i="98"/>
  <c r="I143" i="98"/>
  <c r="H118" i="98"/>
  <c r="G118" i="98"/>
  <c r="G46" i="98"/>
  <c r="H46" i="98"/>
  <c r="Q106" i="99"/>
  <c r="R106" i="99" s="1"/>
  <c r="M106" i="99"/>
  <c r="N106" i="99" s="1"/>
  <c r="I106" i="99"/>
  <c r="K106" i="99"/>
  <c r="G106" i="99"/>
  <c r="U257" i="98"/>
  <c r="V257" i="98" s="1"/>
  <c r="U94" i="98"/>
  <c r="V94" i="98" s="1"/>
  <c r="W257" i="98"/>
  <c r="X257" i="98" s="1"/>
  <c r="O257" i="98"/>
  <c r="P257" i="98" s="1"/>
  <c r="M94" i="98"/>
  <c r="N94" i="98" s="1"/>
  <c r="M113" i="98"/>
  <c r="N113" i="98" s="1"/>
  <c r="U65" i="98"/>
  <c r="V65" i="98" s="1"/>
  <c r="W200" i="99"/>
  <c r="X200" i="99" s="1"/>
  <c r="J200" i="99"/>
  <c r="U46" i="98"/>
  <c r="V46" i="98" s="1"/>
  <c r="J46" i="98"/>
  <c r="J65" i="98"/>
  <c r="G65" i="98"/>
  <c r="Q65" i="98"/>
  <c r="R65" i="98" s="1"/>
  <c r="S65" i="98"/>
  <c r="T65" i="98" s="1"/>
  <c r="O166" i="98"/>
  <c r="P166" i="98" s="1"/>
  <c r="O65" i="98"/>
  <c r="P65" i="98" s="1"/>
  <c r="S94" i="98"/>
  <c r="T94" i="98" s="1"/>
  <c r="U67" i="98"/>
  <c r="V67" i="98" s="1"/>
  <c r="W67" i="98"/>
  <c r="X67" i="98" s="1"/>
  <c r="K67" i="98"/>
  <c r="Q152" i="99"/>
  <c r="R152" i="99" s="1"/>
  <c r="H67" i="98"/>
  <c r="K152" i="99"/>
  <c r="W152" i="99"/>
  <c r="X152" i="99" s="1"/>
  <c r="M73" i="99"/>
  <c r="N73" i="99" s="1"/>
  <c r="M152" i="99"/>
  <c r="N152" i="99" s="1"/>
  <c r="I255" i="98"/>
  <c r="K46" i="98"/>
  <c r="J152" i="99"/>
  <c r="U255" i="98"/>
  <c r="V255" i="98" s="1"/>
  <c r="Q255" i="98"/>
  <c r="R255" i="98" s="1"/>
  <c r="W94" i="98"/>
  <c r="X94" i="98" s="1"/>
  <c r="S67" i="98"/>
  <c r="T67" i="98" s="1"/>
  <c r="M257" i="98"/>
  <c r="N257" i="98" s="1"/>
  <c r="K273" i="99"/>
  <c r="G67" i="98"/>
  <c r="H255" i="98"/>
  <c r="J118" i="98"/>
  <c r="O273" i="99"/>
  <c r="P273" i="99" s="1"/>
  <c r="W255" i="98"/>
  <c r="X255" i="98" s="1"/>
  <c r="B10" i="99"/>
  <c r="O10" i="99" s="1"/>
  <c r="P10" i="99" s="1"/>
  <c r="B11" i="99"/>
  <c r="I11" i="99" s="1"/>
  <c r="L78" i="98"/>
  <c r="Y78" i="98" s="1"/>
  <c r="Z78" i="98" s="1"/>
  <c r="L57" i="99"/>
  <c r="Y57" i="99" s="1"/>
  <c r="Z57" i="99" s="1"/>
  <c r="I81" i="99"/>
  <c r="U160" i="98"/>
  <c r="V160" i="98" s="1"/>
  <c r="I160" i="98"/>
  <c r="H160" i="98"/>
  <c r="G105" i="98"/>
  <c r="M231" i="99"/>
  <c r="N231" i="99" s="1"/>
  <c r="I231" i="99"/>
  <c r="K105" i="98"/>
  <c r="L98" i="98"/>
  <c r="Y98" i="98" s="1"/>
  <c r="Z98" i="98" s="1"/>
  <c r="L255" i="99"/>
  <c r="Y255" i="99" s="1"/>
  <c r="Z255" i="99" s="1"/>
  <c r="U81" i="99"/>
  <c r="V81" i="99" s="1"/>
  <c r="J81" i="99"/>
  <c r="U78" i="99"/>
  <c r="V78" i="99" s="1"/>
  <c r="W160" i="98"/>
  <c r="X160" i="98" s="1"/>
  <c r="K160" i="98"/>
  <c r="Q160" i="98"/>
  <c r="R160" i="98" s="1"/>
  <c r="O105" i="98"/>
  <c r="P105" i="98" s="1"/>
  <c r="J105" i="98"/>
  <c r="Q70" i="98"/>
  <c r="R70" i="98" s="1"/>
  <c r="W193" i="98"/>
  <c r="X193" i="98" s="1"/>
  <c r="H193" i="98"/>
  <c r="O193" i="98"/>
  <c r="P193" i="98" s="1"/>
  <c r="M122" i="98"/>
  <c r="N122" i="98" s="1"/>
  <c r="U73" i="99"/>
  <c r="V73" i="99" s="1"/>
  <c r="Q231" i="99"/>
  <c r="R231" i="99" s="1"/>
  <c r="K231" i="99"/>
  <c r="M81" i="99"/>
  <c r="N81" i="99" s="1"/>
  <c r="W81" i="99"/>
  <c r="X81" i="99" s="1"/>
  <c r="W105" i="98"/>
  <c r="X105" i="98" s="1"/>
  <c r="U231" i="99"/>
  <c r="V231" i="99" s="1"/>
  <c r="W231" i="99"/>
  <c r="X231" i="99" s="1"/>
  <c r="J231" i="99"/>
  <c r="H231" i="99"/>
  <c r="L113" i="99"/>
  <c r="Y113" i="99" s="1"/>
  <c r="Z113" i="99" s="1"/>
  <c r="H81" i="99"/>
  <c r="S81" i="99"/>
  <c r="T81" i="99" s="1"/>
  <c r="J160" i="98"/>
  <c r="O160" i="98"/>
  <c r="P160" i="98" s="1"/>
  <c r="M105" i="98"/>
  <c r="N105" i="98" s="1"/>
  <c r="S105" i="98"/>
  <c r="T105" i="98" s="1"/>
  <c r="W70" i="98"/>
  <c r="X70" i="98" s="1"/>
  <c r="J193" i="98"/>
  <c r="M193" i="98"/>
  <c r="N193" i="98" s="1"/>
  <c r="I122" i="98"/>
  <c r="Q73" i="99"/>
  <c r="R73" i="99" s="1"/>
  <c r="L105" i="99"/>
  <c r="Y105" i="99" s="1"/>
  <c r="Z105" i="99" s="1"/>
  <c r="O256" i="99"/>
  <c r="P256" i="99" s="1"/>
  <c r="K109" i="99"/>
  <c r="K78" i="99"/>
  <c r="H12" i="98"/>
  <c r="M70" i="98"/>
  <c r="N70" i="98" s="1"/>
  <c r="J70" i="98"/>
  <c r="W116" i="99"/>
  <c r="X116" i="99" s="1"/>
  <c r="O122" i="98"/>
  <c r="P122" i="98" s="1"/>
  <c r="H122" i="98"/>
  <c r="S122" i="98"/>
  <c r="T122" i="98" s="1"/>
  <c r="O73" i="99"/>
  <c r="P73" i="99" s="1"/>
  <c r="S73" i="99"/>
  <c r="T73" i="99" s="1"/>
  <c r="I198" i="98"/>
  <c r="K198" i="98"/>
  <c r="I116" i="99"/>
  <c r="O200" i="99"/>
  <c r="P200" i="99" s="1"/>
  <c r="U200" i="99"/>
  <c r="V200" i="99" s="1"/>
  <c r="H70" i="98"/>
  <c r="I12" i="98"/>
  <c r="Q116" i="99"/>
  <c r="R116" i="99" s="1"/>
  <c r="S70" i="98"/>
  <c r="T70" i="98" s="1"/>
  <c r="U70" i="98"/>
  <c r="V70" i="98" s="1"/>
  <c r="O116" i="99"/>
  <c r="P116" i="99" s="1"/>
  <c r="M116" i="99"/>
  <c r="N116" i="99" s="1"/>
  <c r="W122" i="98"/>
  <c r="X122" i="98" s="1"/>
  <c r="Q122" i="98"/>
  <c r="R122" i="98" s="1"/>
  <c r="K73" i="99"/>
  <c r="J73" i="99"/>
  <c r="S116" i="99"/>
  <c r="T116" i="99" s="1"/>
  <c r="K200" i="99"/>
  <c r="G200" i="99"/>
  <c r="L206" i="98"/>
  <c r="Y206" i="98" s="1"/>
  <c r="Z206" i="98" s="1"/>
  <c r="L273" i="98"/>
  <c r="Y273" i="98" s="1"/>
  <c r="Z273" i="98" s="1"/>
  <c r="M54" i="98"/>
  <c r="N54" i="98" s="1"/>
  <c r="O54" i="98"/>
  <c r="P54" i="98" s="1"/>
  <c r="U54" i="98"/>
  <c r="V54" i="98" s="1"/>
  <c r="G54" i="98"/>
  <c r="J54" i="98"/>
  <c r="J56" i="98"/>
  <c r="O78" i="99"/>
  <c r="P78" i="99" s="1"/>
  <c r="S158" i="98"/>
  <c r="T158" i="98" s="1"/>
  <c r="I158" i="98"/>
  <c r="W158" i="98"/>
  <c r="X158" i="98" s="1"/>
  <c r="W166" i="98"/>
  <c r="X166" i="98" s="1"/>
  <c r="M166" i="98"/>
  <c r="N166" i="98" s="1"/>
  <c r="G166" i="98"/>
  <c r="Q166" i="98"/>
  <c r="R166" i="98" s="1"/>
  <c r="S166" i="98"/>
  <c r="T166" i="98" s="1"/>
  <c r="K166" i="98"/>
  <c r="J198" i="98"/>
  <c r="Q198" i="98"/>
  <c r="R198" i="98" s="1"/>
  <c r="S198" i="98"/>
  <c r="T198" i="98" s="1"/>
  <c r="H198" i="98"/>
  <c r="O198" i="98"/>
  <c r="P198" i="98" s="1"/>
  <c r="M198" i="98"/>
  <c r="N198" i="98" s="1"/>
  <c r="M56" i="98"/>
  <c r="N56" i="98" s="1"/>
  <c r="I56" i="98"/>
  <c r="G56" i="98"/>
  <c r="G78" i="99"/>
  <c r="W78" i="99"/>
  <c r="X78" i="99" s="1"/>
  <c r="I54" i="98"/>
  <c r="W198" i="98"/>
  <c r="X198" i="98" s="1"/>
  <c r="U166" i="98"/>
  <c r="V166" i="98" s="1"/>
  <c r="J166" i="98"/>
  <c r="Q232" i="98"/>
  <c r="R232" i="98" s="1"/>
  <c r="I232" i="98"/>
  <c r="G100" i="98"/>
  <c r="W100" i="98"/>
  <c r="X100" i="98" s="1"/>
  <c r="G171" i="99"/>
  <c r="H56" i="98"/>
  <c r="S78" i="99"/>
  <c r="T78" i="99" s="1"/>
  <c r="J78" i="99"/>
  <c r="W54" i="98"/>
  <c r="X54" i="98" s="1"/>
  <c r="G257" i="99"/>
  <c r="Q56" i="98"/>
  <c r="R56" i="98" s="1"/>
  <c r="S56" i="98"/>
  <c r="T56" i="98" s="1"/>
  <c r="H78" i="99"/>
  <c r="Q78" i="99"/>
  <c r="R78" i="99" s="1"/>
  <c r="S58" i="99"/>
  <c r="T58" i="99" s="1"/>
  <c r="S54" i="98"/>
  <c r="T54" i="98" s="1"/>
  <c r="Q54" i="98"/>
  <c r="R54" i="98" s="1"/>
  <c r="U198" i="98"/>
  <c r="V198" i="98" s="1"/>
  <c r="H166" i="98"/>
  <c r="M220" i="99"/>
  <c r="N220" i="99" s="1"/>
  <c r="U220" i="99"/>
  <c r="V220" i="99" s="1"/>
  <c r="H73" i="99"/>
  <c r="W73" i="99"/>
  <c r="X73" i="99" s="1"/>
  <c r="L127" i="98"/>
  <c r="Y127" i="98" s="1"/>
  <c r="Z127" i="98" s="1"/>
  <c r="K67" i="99"/>
  <c r="O244" i="98"/>
  <c r="P244" i="98" s="1"/>
  <c r="M52" i="99"/>
  <c r="N52" i="99" s="1"/>
  <c r="Q94" i="99"/>
  <c r="R94" i="99" s="1"/>
  <c r="K158" i="98"/>
  <c r="O158" i="98"/>
  <c r="P158" i="98" s="1"/>
  <c r="Q112" i="99"/>
  <c r="R112" i="99" s="1"/>
  <c r="L66" i="98"/>
  <c r="Y66" i="98" s="1"/>
  <c r="Z66" i="98" s="1"/>
  <c r="U158" i="98"/>
  <c r="V158" i="98" s="1"/>
  <c r="G158" i="98"/>
  <c r="Q131" i="98"/>
  <c r="R131" i="98" s="1"/>
  <c r="J158" i="98"/>
  <c r="M158" i="98"/>
  <c r="N158" i="98" s="1"/>
  <c r="K112" i="99"/>
  <c r="W86" i="99"/>
  <c r="X86" i="99" s="1"/>
  <c r="L114" i="99"/>
  <c r="Y114" i="99" s="1"/>
  <c r="Z114" i="99" s="1"/>
  <c r="U12" i="98"/>
  <c r="V12" i="98" s="1"/>
  <c r="S12" i="98"/>
  <c r="T12" i="98" s="1"/>
  <c r="I202" i="99"/>
  <c r="G202" i="99"/>
  <c r="L24" i="99"/>
  <c r="Y24" i="99" s="1"/>
  <c r="Z24" i="99" s="1"/>
  <c r="O12" i="98"/>
  <c r="P12" i="98" s="1"/>
  <c r="L96" i="98"/>
  <c r="Y96" i="98" s="1"/>
  <c r="Z96" i="98" s="1"/>
  <c r="S67" i="99"/>
  <c r="T67" i="99" s="1"/>
  <c r="M104" i="99"/>
  <c r="N104" i="99" s="1"/>
  <c r="O108" i="99"/>
  <c r="P108" i="99" s="1"/>
  <c r="Q276" i="99"/>
  <c r="R276" i="99" s="1"/>
  <c r="G12" i="98"/>
  <c r="L77" i="98"/>
  <c r="Y77" i="98" s="1"/>
  <c r="Z77" i="98" s="1"/>
  <c r="S131" i="99"/>
  <c r="T131" i="99" s="1"/>
  <c r="J104" i="99"/>
  <c r="Q12" i="98"/>
  <c r="R12" i="98" s="1"/>
  <c r="J12" i="98"/>
  <c r="K195" i="98"/>
  <c r="K12" i="98"/>
  <c r="O100" i="98"/>
  <c r="P100" i="98" s="1"/>
  <c r="K100" i="98"/>
  <c r="H229" i="99"/>
  <c r="H100" i="98"/>
  <c r="Q100" i="98"/>
  <c r="R100" i="98" s="1"/>
  <c r="L173" i="98"/>
  <c r="Y173" i="98" s="1"/>
  <c r="Z173" i="98" s="1"/>
  <c r="Q52" i="99"/>
  <c r="R52" i="99" s="1"/>
  <c r="U276" i="99"/>
  <c r="V276" i="99" s="1"/>
  <c r="M108" i="99"/>
  <c r="N108" i="99" s="1"/>
  <c r="S276" i="99"/>
  <c r="T276" i="99" s="1"/>
  <c r="M100" i="98"/>
  <c r="N100" i="98" s="1"/>
  <c r="K229" i="99"/>
  <c r="J52" i="99"/>
  <c r="S109" i="99"/>
  <c r="T109" i="99" s="1"/>
  <c r="Q108" i="99"/>
  <c r="R108" i="99" s="1"/>
  <c r="U191" i="99"/>
  <c r="V191" i="99" s="1"/>
  <c r="M131" i="98"/>
  <c r="N131" i="98" s="1"/>
  <c r="U202" i="98"/>
  <c r="V202" i="98" s="1"/>
  <c r="Q158" i="98"/>
  <c r="R158" i="98" s="1"/>
  <c r="H158" i="98"/>
  <c r="U112" i="99"/>
  <c r="V112" i="99" s="1"/>
  <c r="M202" i="98"/>
  <c r="N202" i="98" s="1"/>
  <c r="S202" i="98"/>
  <c r="T202" i="98" s="1"/>
  <c r="U100" i="98"/>
  <c r="V100" i="98" s="1"/>
  <c r="J100" i="98"/>
  <c r="J232" i="98"/>
  <c r="I100" i="98"/>
  <c r="S100" i="98"/>
  <c r="T100" i="98" s="1"/>
  <c r="L152" i="99"/>
  <c r="G52" i="99"/>
  <c r="H109" i="99"/>
  <c r="M109" i="99"/>
  <c r="N109" i="99" s="1"/>
  <c r="U104" i="99"/>
  <c r="V104" i="99" s="1"/>
  <c r="U108" i="99"/>
  <c r="V108" i="99" s="1"/>
  <c r="K108" i="99"/>
  <c r="G94" i="99"/>
  <c r="M276" i="99"/>
  <c r="N276" i="99" s="1"/>
  <c r="W191" i="99"/>
  <c r="X191" i="99" s="1"/>
  <c r="Q191" i="99"/>
  <c r="R191" i="99" s="1"/>
  <c r="G131" i="98"/>
  <c r="S112" i="99"/>
  <c r="T112" i="99" s="1"/>
  <c r="I202" i="98"/>
  <c r="Q202" i="98"/>
  <c r="R202" i="98" s="1"/>
  <c r="Q166" i="99"/>
  <c r="R166" i="99" s="1"/>
  <c r="H232" i="98"/>
  <c r="Q229" i="99"/>
  <c r="R229" i="99" s="1"/>
  <c r="J229" i="99"/>
  <c r="L69" i="99"/>
  <c r="Y69" i="99" s="1"/>
  <c r="Z69" i="99" s="1"/>
  <c r="L245" i="99"/>
  <c r="Y245" i="99" s="1"/>
  <c r="Z245" i="99" s="1"/>
  <c r="L191" i="98"/>
  <c r="Y191" i="98" s="1"/>
  <c r="Z191" i="98" s="1"/>
  <c r="L143" i="99"/>
  <c r="Y143" i="99" s="1"/>
  <c r="Z143" i="99" s="1"/>
  <c r="L255" i="98"/>
  <c r="L224" i="98"/>
  <c r="Y224" i="98" s="1"/>
  <c r="Z224" i="98" s="1"/>
  <c r="L190" i="99"/>
  <c r="Y190" i="99" s="1"/>
  <c r="Z190" i="99" s="1"/>
  <c r="O52" i="99"/>
  <c r="P52" i="99" s="1"/>
  <c r="H52" i="99"/>
  <c r="J109" i="99"/>
  <c r="G104" i="99"/>
  <c r="I104" i="99"/>
  <c r="W108" i="99"/>
  <c r="X108" i="99" s="1"/>
  <c r="H276" i="99"/>
  <c r="O276" i="99"/>
  <c r="P276" i="99" s="1"/>
  <c r="I191" i="99"/>
  <c r="S131" i="98"/>
  <c r="T131" i="98" s="1"/>
  <c r="M112" i="99"/>
  <c r="N112" i="99" s="1"/>
  <c r="O202" i="99"/>
  <c r="P202" i="99" s="1"/>
  <c r="H202" i="98"/>
  <c r="O232" i="98"/>
  <c r="P232" i="98" s="1"/>
  <c r="L207" i="99"/>
  <c r="Y207" i="99" s="1"/>
  <c r="Z207" i="99" s="1"/>
  <c r="M229" i="99"/>
  <c r="N229" i="99" s="1"/>
  <c r="K202" i="98"/>
  <c r="H171" i="99"/>
  <c r="G175" i="99"/>
  <c r="G220" i="99"/>
  <c r="S86" i="99"/>
  <c r="T86" i="99" s="1"/>
  <c r="Q86" i="99"/>
  <c r="R86" i="99" s="1"/>
  <c r="J86" i="99"/>
  <c r="O171" i="99"/>
  <c r="P171" i="99" s="1"/>
  <c r="O104" i="99"/>
  <c r="P104" i="99" s="1"/>
  <c r="H104" i="99"/>
  <c r="S104" i="99"/>
  <c r="T104" i="99" s="1"/>
  <c r="M191" i="99"/>
  <c r="N191" i="99" s="1"/>
  <c r="H191" i="99"/>
  <c r="O191" i="99"/>
  <c r="P191" i="99" s="1"/>
  <c r="W131" i="98"/>
  <c r="X131" i="98" s="1"/>
  <c r="O131" i="98"/>
  <c r="P131" i="98" s="1"/>
  <c r="H131" i="98"/>
  <c r="G202" i="98"/>
  <c r="G112" i="99"/>
  <c r="J112" i="99"/>
  <c r="W112" i="99"/>
  <c r="X112" i="99" s="1"/>
  <c r="W205" i="98"/>
  <c r="X205" i="98" s="1"/>
  <c r="J202" i="99"/>
  <c r="J202" i="98"/>
  <c r="Q202" i="99"/>
  <c r="R202" i="99" s="1"/>
  <c r="I86" i="99"/>
  <c r="W256" i="98"/>
  <c r="X256" i="98" s="1"/>
  <c r="K86" i="99"/>
  <c r="H86" i="99"/>
  <c r="L92" i="99"/>
  <c r="Y92" i="99" s="1"/>
  <c r="Z92" i="99" s="1"/>
  <c r="L137" i="98"/>
  <c r="Y137" i="98" s="1"/>
  <c r="Z137" i="98" s="1"/>
  <c r="L92" i="98"/>
  <c r="Y92" i="98" s="1"/>
  <c r="Z92" i="98" s="1"/>
  <c r="K256" i="99"/>
  <c r="G86" i="99"/>
  <c r="K171" i="99"/>
  <c r="H256" i="99"/>
  <c r="M175" i="99"/>
  <c r="N175" i="99" s="1"/>
  <c r="Q104" i="99"/>
  <c r="R104" i="99" s="1"/>
  <c r="J94" i="99"/>
  <c r="U167" i="99"/>
  <c r="V167" i="99" s="1"/>
  <c r="K191" i="99"/>
  <c r="S191" i="99"/>
  <c r="T191" i="99" s="1"/>
  <c r="I131" i="98"/>
  <c r="J131" i="98"/>
  <c r="O220" i="99"/>
  <c r="P220" i="99" s="1"/>
  <c r="O112" i="99"/>
  <c r="P112" i="99" s="1"/>
  <c r="I112" i="99"/>
  <c r="K202" i="99"/>
  <c r="U202" i="99"/>
  <c r="V202" i="99" s="1"/>
  <c r="W202" i="99"/>
  <c r="X202" i="99" s="1"/>
  <c r="H202" i="99"/>
  <c r="U256" i="98"/>
  <c r="V256" i="98" s="1"/>
  <c r="O256" i="98"/>
  <c r="P256" i="98" s="1"/>
  <c r="W166" i="99"/>
  <c r="X166" i="99" s="1"/>
  <c r="U86" i="99"/>
  <c r="V86" i="99" s="1"/>
  <c r="S202" i="99"/>
  <c r="T202" i="99" s="1"/>
  <c r="L209" i="99"/>
  <c r="Y209" i="99" s="1"/>
  <c r="Z209" i="99" s="1"/>
  <c r="L177" i="99"/>
  <c r="Y177" i="99" s="1"/>
  <c r="Z177" i="99" s="1"/>
  <c r="L212" i="98"/>
  <c r="Y212" i="98" s="1"/>
  <c r="Z212" i="98" s="1"/>
  <c r="O68" i="99"/>
  <c r="P68" i="99" s="1"/>
  <c r="I67" i="99"/>
  <c r="J67" i="99"/>
  <c r="W67" i="99"/>
  <c r="X67" i="99" s="1"/>
  <c r="W58" i="99"/>
  <c r="X58" i="99" s="1"/>
  <c r="U54" i="99"/>
  <c r="V54" i="99" s="1"/>
  <c r="Q184" i="99"/>
  <c r="R184" i="99" s="1"/>
  <c r="K131" i="99"/>
  <c r="K180" i="99"/>
  <c r="U68" i="99"/>
  <c r="V68" i="99" s="1"/>
  <c r="K52" i="99"/>
  <c r="U52" i="99"/>
  <c r="V52" i="99" s="1"/>
  <c r="W52" i="99"/>
  <c r="X52" i="99" s="1"/>
  <c r="U67" i="99"/>
  <c r="V67" i="99" s="1"/>
  <c r="H67" i="99"/>
  <c r="G67" i="99"/>
  <c r="J108" i="99"/>
  <c r="G108" i="99"/>
  <c r="S108" i="99"/>
  <c r="T108" i="99" s="1"/>
  <c r="K58" i="99"/>
  <c r="G276" i="99"/>
  <c r="I276" i="99"/>
  <c r="K205" i="98"/>
  <c r="M54" i="99"/>
  <c r="N54" i="99" s="1"/>
  <c r="W229" i="99"/>
  <c r="X229" i="99" s="1"/>
  <c r="I229" i="99"/>
  <c r="U229" i="99"/>
  <c r="V229" i="99" s="1"/>
  <c r="L221" i="99"/>
  <c r="Y221" i="99" s="1"/>
  <c r="Z221" i="99" s="1"/>
  <c r="L149" i="99"/>
  <c r="Y149" i="99" s="1"/>
  <c r="Z149" i="99" s="1"/>
  <c r="L122" i="99"/>
  <c r="Y122" i="99" s="1"/>
  <c r="Z122" i="99" s="1"/>
  <c r="L165" i="99"/>
  <c r="Y165" i="99" s="1"/>
  <c r="Z165" i="99" s="1"/>
  <c r="L270" i="98"/>
  <c r="Y270" i="98" s="1"/>
  <c r="Z270" i="98" s="1"/>
  <c r="L126" i="98"/>
  <c r="Y126" i="98" s="1"/>
  <c r="Z126" i="98" s="1"/>
  <c r="L149" i="98"/>
  <c r="Y149" i="98" s="1"/>
  <c r="Z149" i="98" s="1"/>
  <c r="M184" i="99"/>
  <c r="N184" i="99" s="1"/>
  <c r="U131" i="99"/>
  <c r="V131" i="99" s="1"/>
  <c r="O184" i="99"/>
  <c r="P184" i="99" s="1"/>
  <c r="M131" i="99"/>
  <c r="N131" i="99" s="1"/>
  <c r="M180" i="99"/>
  <c r="N180" i="99" s="1"/>
  <c r="G68" i="99"/>
  <c r="S52" i="99"/>
  <c r="T52" i="99" s="1"/>
  <c r="M101" i="99"/>
  <c r="N101" i="99" s="1"/>
  <c r="O67" i="99"/>
  <c r="P67" i="99" s="1"/>
  <c r="M67" i="99"/>
  <c r="N67" i="99" s="1"/>
  <c r="H108" i="99"/>
  <c r="O58" i="99"/>
  <c r="P58" i="99" s="1"/>
  <c r="I58" i="99"/>
  <c r="W276" i="99"/>
  <c r="X276" i="99" s="1"/>
  <c r="K276" i="99"/>
  <c r="S205" i="98"/>
  <c r="T205" i="98" s="1"/>
  <c r="Q195" i="98"/>
  <c r="R195" i="98" s="1"/>
  <c r="O229" i="99"/>
  <c r="P229" i="99" s="1"/>
  <c r="S229" i="99"/>
  <c r="T229" i="99" s="1"/>
  <c r="L175" i="98"/>
  <c r="Y175" i="98" s="1"/>
  <c r="Z175" i="98" s="1"/>
  <c r="G77" i="99"/>
  <c r="W77" i="99"/>
  <c r="X77" i="99" s="1"/>
  <c r="G184" i="99"/>
  <c r="O131" i="99"/>
  <c r="P131" i="99" s="1"/>
  <c r="I131" i="99"/>
  <c r="J171" i="99"/>
  <c r="W171" i="99"/>
  <c r="X171" i="99" s="1"/>
  <c r="J256" i="99"/>
  <c r="Q175" i="99"/>
  <c r="R175" i="99" s="1"/>
  <c r="J101" i="99"/>
  <c r="I94" i="99"/>
  <c r="M167" i="99"/>
  <c r="N167" i="99" s="1"/>
  <c r="K220" i="99"/>
  <c r="W220" i="99"/>
  <c r="X220" i="99" s="1"/>
  <c r="O77" i="99"/>
  <c r="P77" i="99" s="1"/>
  <c r="S54" i="99"/>
  <c r="T54" i="99" s="1"/>
  <c r="M77" i="99"/>
  <c r="N77" i="99" s="1"/>
  <c r="S256" i="98"/>
  <c r="T256" i="98" s="1"/>
  <c r="W202" i="98"/>
  <c r="X202" i="98" s="1"/>
  <c r="L170" i="98"/>
  <c r="Y170" i="98" s="1"/>
  <c r="Z170" i="98" s="1"/>
  <c r="J120" i="98"/>
  <c r="K120" i="98"/>
  <c r="I120" i="98"/>
  <c r="Q120" i="98"/>
  <c r="R120" i="98" s="1"/>
  <c r="H120" i="98"/>
  <c r="W120" i="98"/>
  <c r="X120" i="98" s="1"/>
  <c r="G120" i="98"/>
  <c r="S120" i="98"/>
  <c r="T120" i="98" s="1"/>
  <c r="U120" i="98"/>
  <c r="V120" i="98" s="1"/>
  <c r="O120" i="98"/>
  <c r="P120" i="98" s="1"/>
  <c r="M120" i="98"/>
  <c r="N120" i="98" s="1"/>
  <c r="Q63" i="99"/>
  <c r="R63" i="99" s="1"/>
  <c r="G63" i="99"/>
  <c r="H63" i="99"/>
  <c r="W63" i="99"/>
  <c r="X63" i="99" s="1"/>
  <c r="O63" i="99"/>
  <c r="P63" i="99" s="1"/>
  <c r="I63" i="99"/>
  <c r="S63" i="99"/>
  <c r="T63" i="99" s="1"/>
  <c r="K63" i="99"/>
  <c r="J63" i="99"/>
  <c r="U63" i="99"/>
  <c r="V63" i="99" s="1"/>
  <c r="M63" i="99"/>
  <c r="N63" i="99" s="1"/>
  <c r="H184" i="99"/>
  <c r="U171" i="99"/>
  <c r="V171" i="99" s="1"/>
  <c r="I171" i="99"/>
  <c r="W256" i="99"/>
  <c r="X256" i="99" s="1"/>
  <c r="I175" i="99"/>
  <c r="M94" i="99"/>
  <c r="N94" i="99" s="1"/>
  <c r="W94" i="99"/>
  <c r="X94" i="99" s="1"/>
  <c r="W167" i="99"/>
  <c r="X167" i="99" s="1"/>
  <c r="Q167" i="99"/>
  <c r="R167" i="99" s="1"/>
  <c r="J220" i="99"/>
  <c r="S77" i="99"/>
  <c r="T77" i="99" s="1"/>
  <c r="I195" i="98"/>
  <c r="I268" i="99"/>
  <c r="M195" i="98"/>
  <c r="N195" i="98" s="1"/>
  <c r="M256" i="98"/>
  <c r="N256" i="98" s="1"/>
  <c r="I54" i="99"/>
  <c r="L48" i="99"/>
  <c r="Y48" i="99" s="1"/>
  <c r="Z48" i="99" s="1"/>
  <c r="L79" i="99"/>
  <c r="Y79" i="99" s="1"/>
  <c r="Z79" i="99" s="1"/>
  <c r="G192" i="99"/>
  <c r="S192" i="99"/>
  <c r="T192" i="99" s="1"/>
  <c r="U192" i="99"/>
  <c r="V192" i="99" s="1"/>
  <c r="M192" i="99"/>
  <c r="N192" i="99" s="1"/>
  <c r="J192" i="99"/>
  <c r="H192" i="99"/>
  <c r="I192" i="99"/>
  <c r="W192" i="99"/>
  <c r="X192" i="99" s="1"/>
  <c r="K192" i="99"/>
  <c r="O192" i="99"/>
  <c r="P192" i="99" s="1"/>
  <c r="Q192" i="99"/>
  <c r="R192" i="99" s="1"/>
  <c r="I48" i="98"/>
  <c r="O48" i="98"/>
  <c r="P48" i="98" s="1"/>
  <c r="S48" i="98"/>
  <c r="T48" i="98" s="1"/>
  <c r="W48" i="98"/>
  <c r="X48" i="98" s="1"/>
  <c r="G48" i="98"/>
  <c r="J48" i="98"/>
  <c r="Q48" i="98"/>
  <c r="R48" i="98" s="1"/>
  <c r="K48" i="98"/>
  <c r="H48" i="98"/>
  <c r="U48" i="98"/>
  <c r="V48" i="98" s="1"/>
  <c r="M48" i="98"/>
  <c r="N48" i="98" s="1"/>
  <c r="M46" i="99"/>
  <c r="N46" i="99" s="1"/>
  <c r="G100" i="99"/>
  <c r="Q100" i="99"/>
  <c r="R100" i="99" s="1"/>
  <c r="J100" i="99"/>
  <c r="U100" i="99"/>
  <c r="V100" i="99" s="1"/>
  <c r="M100" i="99"/>
  <c r="N100" i="99" s="1"/>
  <c r="I100" i="99"/>
  <c r="K100" i="99"/>
  <c r="S100" i="99"/>
  <c r="T100" i="99" s="1"/>
  <c r="H100" i="99"/>
  <c r="W100" i="99"/>
  <c r="X100" i="99" s="1"/>
  <c r="O100" i="99"/>
  <c r="P100" i="99" s="1"/>
  <c r="H183" i="99"/>
  <c r="W183" i="99"/>
  <c r="X183" i="99" s="1"/>
  <c r="G183" i="99"/>
  <c r="K183" i="99"/>
  <c r="Q183" i="99"/>
  <c r="R183" i="99" s="1"/>
  <c r="U183" i="99"/>
  <c r="V183" i="99" s="1"/>
  <c r="O183" i="99"/>
  <c r="P183" i="99" s="1"/>
  <c r="M183" i="99"/>
  <c r="N183" i="99" s="1"/>
  <c r="I183" i="99"/>
  <c r="S183" i="99"/>
  <c r="T183" i="99" s="1"/>
  <c r="J183" i="99"/>
  <c r="I257" i="99"/>
  <c r="W257" i="99"/>
  <c r="X257" i="99" s="1"/>
  <c r="H257" i="99"/>
  <c r="O257" i="99"/>
  <c r="P257" i="99" s="1"/>
  <c r="J257" i="99"/>
  <c r="Q257" i="99"/>
  <c r="R257" i="99" s="1"/>
  <c r="I127" i="99"/>
  <c r="M127" i="99"/>
  <c r="N127" i="99" s="1"/>
  <c r="W127" i="99"/>
  <c r="X127" i="99" s="1"/>
  <c r="K127" i="99"/>
  <c r="Q127" i="99"/>
  <c r="R127" i="99" s="1"/>
  <c r="S127" i="99"/>
  <c r="T127" i="99" s="1"/>
  <c r="H127" i="99"/>
  <c r="G127" i="99"/>
  <c r="U127" i="99"/>
  <c r="V127" i="99" s="1"/>
  <c r="O127" i="99"/>
  <c r="P127" i="99" s="1"/>
  <c r="J127" i="99"/>
  <c r="M229" i="98"/>
  <c r="N229" i="98" s="1"/>
  <c r="H229" i="98"/>
  <c r="U229" i="98"/>
  <c r="V229" i="98" s="1"/>
  <c r="W229" i="98"/>
  <c r="X229" i="98" s="1"/>
  <c r="K229" i="98"/>
  <c r="G229" i="98"/>
  <c r="I229" i="98"/>
  <c r="Q229" i="98"/>
  <c r="R229" i="98" s="1"/>
  <c r="S229" i="98"/>
  <c r="T229" i="98" s="1"/>
  <c r="O229" i="98"/>
  <c r="P229" i="98" s="1"/>
  <c r="J229" i="98"/>
  <c r="I184" i="99"/>
  <c r="U184" i="99"/>
  <c r="V184" i="99" s="1"/>
  <c r="K184" i="99"/>
  <c r="H131" i="99"/>
  <c r="Q131" i="99"/>
  <c r="R131" i="99" s="1"/>
  <c r="G131" i="99"/>
  <c r="Q171" i="99"/>
  <c r="R171" i="99" s="1"/>
  <c r="S171" i="99"/>
  <c r="T171" i="99" s="1"/>
  <c r="M68" i="99"/>
  <c r="N68" i="99" s="1"/>
  <c r="Q256" i="99"/>
  <c r="R256" i="99" s="1"/>
  <c r="M256" i="99"/>
  <c r="N256" i="99" s="1"/>
  <c r="U256" i="99"/>
  <c r="V256" i="99" s="1"/>
  <c r="K11" i="99"/>
  <c r="K175" i="99"/>
  <c r="H175" i="99"/>
  <c r="U175" i="99"/>
  <c r="V175" i="99" s="1"/>
  <c r="O109" i="99"/>
  <c r="P109" i="99" s="1"/>
  <c r="Q109" i="99"/>
  <c r="R109" i="99" s="1"/>
  <c r="W109" i="99"/>
  <c r="X109" i="99" s="1"/>
  <c r="Q101" i="99"/>
  <c r="R101" i="99" s="1"/>
  <c r="M58" i="99"/>
  <c r="N58" i="99" s="1"/>
  <c r="G58" i="99"/>
  <c r="Q58" i="99"/>
  <c r="R58" i="99" s="1"/>
  <c r="K94" i="99"/>
  <c r="S94" i="99"/>
  <c r="T94" i="99" s="1"/>
  <c r="U94" i="99"/>
  <c r="V94" i="99" s="1"/>
  <c r="H167" i="99"/>
  <c r="K167" i="99"/>
  <c r="S167" i="99"/>
  <c r="T167" i="99" s="1"/>
  <c r="Q220" i="99"/>
  <c r="R220" i="99" s="1"/>
  <c r="H220" i="99"/>
  <c r="I220" i="99"/>
  <c r="J77" i="99"/>
  <c r="G236" i="98"/>
  <c r="W195" i="98"/>
  <c r="X195" i="98" s="1"/>
  <c r="G54" i="99"/>
  <c r="K54" i="99"/>
  <c r="K77" i="99"/>
  <c r="G195" i="98"/>
  <c r="H46" i="99"/>
  <c r="O166" i="99"/>
  <c r="P166" i="99" s="1"/>
  <c r="K257" i="99"/>
  <c r="U257" i="99"/>
  <c r="V257" i="99" s="1"/>
  <c r="L121" i="99"/>
  <c r="Y121" i="99" s="1"/>
  <c r="Z121" i="99" s="1"/>
  <c r="L218" i="98"/>
  <c r="Y218" i="98" s="1"/>
  <c r="Z218" i="98" s="1"/>
  <c r="L167" i="98"/>
  <c r="Y167" i="98" s="1"/>
  <c r="Z167" i="98" s="1"/>
  <c r="O103" i="98"/>
  <c r="P103" i="98" s="1"/>
  <c r="U103" i="98"/>
  <c r="V103" i="98" s="1"/>
  <c r="K103" i="98"/>
  <c r="S103" i="98"/>
  <c r="T103" i="98" s="1"/>
  <c r="Q103" i="98"/>
  <c r="R103" i="98" s="1"/>
  <c r="I103" i="98"/>
  <c r="G103" i="98"/>
  <c r="M103" i="98"/>
  <c r="N103" i="98" s="1"/>
  <c r="J103" i="98"/>
  <c r="W103" i="98"/>
  <c r="X103" i="98" s="1"/>
  <c r="H103" i="98"/>
  <c r="S195" i="98"/>
  <c r="T195" i="98" s="1"/>
  <c r="J195" i="98"/>
  <c r="W54" i="99"/>
  <c r="X54" i="99" s="1"/>
  <c r="H54" i="99"/>
  <c r="W184" i="99"/>
  <c r="X184" i="99" s="1"/>
  <c r="J184" i="99"/>
  <c r="J131" i="99"/>
  <c r="Q180" i="99"/>
  <c r="R180" i="99" s="1"/>
  <c r="J68" i="99"/>
  <c r="G256" i="99"/>
  <c r="I256" i="99"/>
  <c r="W11" i="99"/>
  <c r="X11" i="99" s="1"/>
  <c r="O175" i="99"/>
  <c r="P175" i="99" s="1"/>
  <c r="J175" i="99"/>
  <c r="I109" i="99"/>
  <c r="S101" i="99"/>
  <c r="T101" i="99" s="1"/>
  <c r="O101" i="99"/>
  <c r="P101" i="99" s="1"/>
  <c r="H58" i="99"/>
  <c r="J58" i="99"/>
  <c r="H94" i="99"/>
  <c r="O167" i="99"/>
  <c r="P167" i="99" s="1"/>
  <c r="I167" i="99"/>
  <c r="S220" i="99"/>
  <c r="T220" i="99" s="1"/>
  <c r="H77" i="99"/>
  <c r="L102" i="98"/>
  <c r="Y102" i="98" s="1"/>
  <c r="Z102" i="98" s="1"/>
  <c r="U195" i="98"/>
  <c r="V195" i="98" s="1"/>
  <c r="J54" i="99"/>
  <c r="G46" i="99"/>
  <c r="W46" i="99"/>
  <c r="X46" i="99" s="1"/>
  <c r="U268" i="99"/>
  <c r="V268" i="99" s="1"/>
  <c r="O195" i="98"/>
  <c r="P195" i="98" s="1"/>
  <c r="L267" i="98"/>
  <c r="Y267" i="98" s="1"/>
  <c r="Z267" i="98" s="1"/>
  <c r="M257" i="99"/>
  <c r="N257" i="99" s="1"/>
  <c r="O54" i="99"/>
  <c r="P54" i="99" s="1"/>
  <c r="L125" i="98"/>
  <c r="Y125" i="98" s="1"/>
  <c r="Z125" i="98" s="1"/>
  <c r="L153" i="98"/>
  <c r="Y153" i="98" s="1"/>
  <c r="Z153" i="98" s="1"/>
  <c r="H120" i="99"/>
  <c r="G120" i="99"/>
  <c r="J120" i="99"/>
  <c r="I120" i="99"/>
  <c r="M120" i="99"/>
  <c r="N120" i="99" s="1"/>
  <c r="O120" i="99"/>
  <c r="P120" i="99" s="1"/>
  <c r="S120" i="99"/>
  <c r="T120" i="99" s="1"/>
  <c r="Q120" i="99"/>
  <c r="R120" i="99" s="1"/>
  <c r="W120" i="99"/>
  <c r="X120" i="99" s="1"/>
  <c r="K120" i="99"/>
  <c r="U120" i="99"/>
  <c r="V120" i="99" s="1"/>
  <c r="G59" i="99"/>
  <c r="Q59" i="99"/>
  <c r="R59" i="99" s="1"/>
  <c r="I59" i="99"/>
  <c r="U59" i="99"/>
  <c r="V59" i="99" s="1"/>
  <c r="J59" i="99"/>
  <c r="S59" i="99"/>
  <c r="T59" i="99" s="1"/>
  <c r="W59" i="99"/>
  <c r="X59" i="99" s="1"/>
  <c r="O59" i="99"/>
  <c r="P59" i="99" s="1"/>
  <c r="M59" i="99"/>
  <c r="N59" i="99" s="1"/>
  <c r="H59" i="99"/>
  <c r="K59" i="99"/>
  <c r="S232" i="98"/>
  <c r="T232" i="98" s="1"/>
  <c r="G232" i="98"/>
  <c r="U232" i="98"/>
  <c r="V232" i="98" s="1"/>
  <c r="K232" i="98"/>
  <c r="M232" i="98"/>
  <c r="N232" i="98" s="1"/>
  <c r="W232" i="98"/>
  <c r="X232" i="98" s="1"/>
  <c r="I142" i="98"/>
  <c r="K142" i="98"/>
  <c r="W142" i="98"/>
  <c r="X142" i="98" s="1"/>
  <c r="M142" i="98"/>
  <c r="N142" i="98" s="1"/>
  <c r="S142" i="98"/>
  <c r="T142" i="98" s="1"/>
  <c r="Q142" i="98"/>
  <c r="R142" i="98" s="1"/>
  <c r="G142" i="98"/>
  <c r="O142" i="98"/>
  <c r="P142" i="98" s="1"/>
  <c r="J142" i="98"/>
  <c r="U142" i="98"/>
  <c r="V142" i="98" s="1"/>
  <c r="H142" i="98"/>
  <c r="L160" i="99"/>
  <c r="Y160" i="99" s="1"/>
  <c r="Z160" i="99" s="1"/>
  <c r="L84" i="99"/>
  <c r="Y84" i="99" s="1"/>
  <c r="Z84" i="99" s="1"/>
  <c r="L203" i="98"/>
  <c r="Y203" i="98" s="1"/>
  <c r="Z203" i="98" s="1"/>
  <c r="L76" i="98"/>
  <c r="Y76" i="98" s="1"/>
  <c r="Z76" i="98" s="1"/>
  <c r="G180" i="99"/>
  <c r="S68" i="99"/>
  <c r="T68" i="99" s="1"/>
  <c r="I68" i="99"/>
  <c r="H68" i="99"/>
  <c r="J244" i="98"/>
  <c r="O205" i="98"/>
  <c r="P205" i="98" s="1"/>
  <c r="O46" i="99"/>
  <c r="P46" i="99" s="1"/>
  <c r="Q46" i="99"/>
  <c r="R46" i="99" s="1"/>
  <c r="J256" i="98"/>
  <c r="Q256" i="98"/>
  <c r="R256" i="98" s="1"/>
  <c r="L168" i="99"/>
  <c r="Y168" i="99" s="1"/>
  <c r="Z168" i="99" s="1"/>
  <c r="L64" i="98"/>
  <c r="Y64" i="98" s="1"/>
  <c r="Z64" i="98" s="1"/>
  <c r="O268" i="99"/>
  <c r="P268" i="99" s="1"/>
  <c r="J272" i="98"/>
  <c r="W272" i="98"/>
  <c r="X272" i="98" s="1"/>
  <c r="Q272" i="98"/>
  <c r="R272" i="98" s="1"/>
  <c r="S272" i="98"/>
  <c r="T272" i="98" s="1"/>
  <c r="M272" i="98"/>
  <c r="N272" i="98" s="1"/>
  <c r="G272" i="98"/>
  <c r="H272" i="98"/>
  <c r="K272" i="98"/>
  <c r="I272" i="98"/>
  <c r="U272" i="98"/>
  <c r="V272" i="98" s="1"/>
  <c r="O272" i="98"/>
  <c r="P272" i="98" s="1"/>
  <c r="H166" i="99"/>
  <c r="S166" i="99"/>
  <c r="T166" i="99" s="1"/>
  <c r="M166" i="99"/>
  <c r="N166" i="99" s="1"/>
  <c r="I166" i="99"/>
  <c r="G166" i="99"/>
  <c r="K166" i="99"/>
  <c r="U166" i="99"/>
  <c r="V166" i="99" s="1"/>
  <c r="W180" i="99"/>
  <c r="X180" i="99" s="1"/>
  <c r="W68" i="99"/>
  <c r="X68" i="99" s="1"/>
  <c r="K68" i="99"/>
  <c r="M244" i="98"/>
  <c r="N244" i="98" s="1"/>
  <c r="I205" i="98"/>
  <c r="G256" i="98"/>
  <c r="K46" i="99"/>
  <c r="I256" i="98"/>
  <c r="H256" i="98"/>
  <c r="G205" i="98"/>
  <c r="L140" i="98"/>
  <c r="Y140" i="98" s="1"/>
  <c r="Z140" i="98" s="1"/>
  <c r="L212" i="99"/>
  <c r="Y212" i="99" s="1"/>
  <c r="Z212" i="99" s="1"/>
  <c r="L60" i="98"/>
  <c r="Y60" i="98" s="1"/>
  <c r="Z60" i="98" s="1"/>
  <c r="L76" i="99"/>
  <c r="Y76" i="99" s="1"/>
  <c r="Z76" i="99" s="1"/>
  <c r="S236" i="98"/>
  <c r="T236" i="98" s="1"/>
  <c r="U236" i="98"/>
  <c r="V236" i="98" s="1"/>
  <c r="O11" i="99"/>
  <c r="P11" i="99" s="1"/>
  <c r="W268" i="99"/>
  <c r="X268" i="99" s="1"/>
  <c r="L115" i="99"/>
  <c r="Y115" i="99" s="1"/>
  <c r="Z115" i="99" s="1"/>
  <c r="L177" i="98"/>
  <c r="Y177" i="98" s="1"/>
  <c r="Z177" i="98" s="1"/>
  <c r="I180" i="99"/>
  <c r="G11" i="99"/>
  <c r="W244" i="98"/>
  <c r="X244" i="98" s="1"/>
  <c r="K236" i="98"/>
  <c r="J236" i="98"/>
  <c r="J268" i="99"/>
  <c r="M268" i="99"/>
  <c r="N268" i="99" s="1"/>
  <c r="Q268" i="99"/>
  <c r="R268" i="99" s="1"/>
  <c r="H268" i="99"/>
  <c r="K268" i="99"/>
  <c r="L83" i="98"/>
  <c r="Y83" i="98" s="1"/>
  <c r="Z83" i="98" s="1"/>
  <c r="H11" i="99"/>
  <c r="H236" i="98"/>
  <c r="W236" i="98"/>
  <c r="X236" i="98" s="1"/>
  <c r="M236" i="98"/>
  <c r="N236" i="98" s="1"/>
  <c r="O180" i="99"/>
  <c r="P180" i="99" s="1"/>
  <c r="U180" i="99"/>
  <c r="V180" i="99" s="1"/>
  <c r="J11" i="99"/>
  <c r="M11" i="99"/>
  <c r="N11" i="99" s="1"/>
  <c r="S180" i="99"/>
  <c r="T180" i="99" s="1"/>
  <c r="H180" i="99"/>
  <c r="Q11" i="99"/>
  <c r="R11" i="99" s="1"/>
  <c r="U11" i="99"/>
  <c r="V11" i="99" s="1"/>
  <c r="U244" i="98"/>
  <c r="V244" i="98" s="1"/>
  <c r="S244" i="98"/>
  <c r="T244" i="98" s="1"/>
  <c r="O236" i="98"/>
  <c r="P236" i="98" s="1"/>
  <c r="S268" i="99"/>
  <c r="T268" i="99" s="1"/>
  <c r="Q236" i="98"/>
  <c r="R236" i="98" s="1"/>
  <c r="L193" i="99"/>
  <c r="Y193" i="99" s="1"/>
  <c r="Z193" i="99" s="1"/>
  <c r="L277" i="98"/>
  <c r="Y277" i="98" s="1"/>
  <c r="Z277" i="98" s="1"/>
  <c r="Q205" i="98"/>
  <c r="R205" i="98" s="1"/>
  <c r="J205" i="98"/>
  <c r="M205" i="98"/>
  <c r="N205" i="98" s="1"/>
  <c r="U205" i="98"/>
  <c r="V205" i="98" s="1"/>
  <c r="L153" i="99"/>
  <c r="Y153" i="99" s="1"/>
  <c r="Z153" i="99" s="1"/>
  <c r="L254" i="98"/>
  <c r="Y254" i="98" s="1"/>
  <c r="Z254" i="98" s="1"/>
  <c r="L249" i="99"/>
  <c r="Y249" i="99" s="1"/>
  <c r="Z249" i="99" s="1"/>
  <c r="L210" i="98"/>
  <c r="Y210" i="98" s="1"/>
  <c r="Z210" i="98" s="1"/>
  <c r="L101" i="98"/>
  <c r="Y101" i="98" s="1"/>
  <c r="Z101" i="98" s="1"/>
  <c r="L65" i="99"/>
  <c r="Y65" i="99" s="1"/>
  <c r="Z65" i="99" s="1"/>
  <c r="L61" i="99"/>
  <c r="Y61" i="99" s="1"/>
  <c r="Z61" i="99" s="1"/>
  <c r="L57" i="98"/>
  <c r="Y57" i="98" s="1"/>
  <c r="Z57" i="98" s="1"/>
  <c r="L238" i="98"/>
  <c r="Y238" i="98" s="1"/>
  <c r="Z238" i="98" s="1"/>
  <c r="L199" i="98"/>
  <c r="Y199" i="98" s="1"/>
  <c r="Z199" i="98" s="1"/>
  <c r="L274" i="98"/>
  <c r="Y274" i="98" s="1"/>
  <c r="Z274" i="98" s="1"/>
  <c r="L136" i="98"/>
  <c r="Y136" i="98" s="1"/>
  <c r="Z136" i="98" s="1"/>
  <c r="L133" i="98"/>
  <c r="Y133" i="98" s="1"/>
  <c r="Z133" i="98" s="1"/>
  <c r="L162" i="98"/>
  <c r="Y162" i="98" s="1"/>
  <c r="Z162" i="98" s="1"/>
  <c r="L188" i="98"/>
  <c r="Y188" i="98" s="1"/>
  <c r="Z188" i="98" s="1"/>
  <c r="L183" i="98"/>
  <c r="Y183" i="98" s="1"/>
  <c r="Z183" i="98" s="1"/>
  <c r="L84" i="98"/>
  <c r="Y84" i="98" s="1"/>
  <c r="Z84" i="98" s="1"/>
  <c r="L69" i="98"/>
  <c r="Y69" i="98" s="1"/>
  <c r="Z69" i="98" s="1"/>
  <c r="L145" i="99"/>
  <c r="Y145" i="99" s="1"/>
  <c r="Z145" i="99" s="1"/>
  <c r="L106" i="99"/>
  <c r="L58" i="98"/>
  <c r="Y58" i="98" s="1"/>
  <c r="Z58" i="98" s="1"/>
  <c r="L154" i="98"/>
  <c r="Y154" i="98" s="1"/>
  <c r="Z154" i="98" s="1"/>
  <c r="L225" i="99"/>
  <c r="Y225" i="99" s="1"/>
  <c r="Z225" i="99" s="1"/>
  <c r="L119" i="98"/>
  <c r="Y119" i="98" s="1"/>
  <c r="Z119" i="98" s="1"/>
  <c r="L114" i="98"/>
  <c r="Y114" i="98" s="1"/>
  <c r="Z114" i="98" s="1"/>
  <c r="L182" i="98"/>
  <c r="Y182" i="98" s="1"/>
  <c r="Z182" i="98" s="1"/>
  <c r="L90" i="98"/>
  <c r="Y90" i="98" s="1"/>
  <c r="Z90" i="98" s="1"/>
  <c r="L216" i="99"/>
  <c r="Y216" i="99" s="1"/>
  <c r="Z216" i="99" s="1"/>
  <c r="L279" i="98"/>
  <c r="Y279" i="98" s="1"/>
  <c r="Z279" i="98" s="1"/>
  <c r="L155" i="98"/>
  <c r="Y155" i="98" s="1"/>
  <c r="Z155" i="98" s="1"/>
  <c r="L75" i="98"/>
  <c r="Y75" i="98" s="1"/>
  <c r="Z75" i="98" s="1"/>
  <c r="L224" i="99"/>
  <c r="Y224" i="99" s="1"/>
  <c r="Z224" i="99" s="1"/>
  <c r="W182" i="99"/>
  <c r="X182" i="99" s="1"/>
  <c r="H182" i="99"/>
  <c r="J182" i="99"/>
  <c r="G182" i="99"/>
  <c r="O182" i="99"/>
  <c r="P182" i="99" s="1"/>
  <c r="M182" i="99"/>
  <c r="N182" i="99" s="1"/>
  <c r="S182" i="99"/>
  <c r="T182" i="99" s="1"/>
  <c r="I182" i="99"/>
  <c r="U182" i="99"/>
  <c r="V182" i="99" s="1"/>
  <c r="K182" i="99"/>
  <c r="Q182" i="99"/>
  <c r="R182" i="99" s="1"/>
  <c r="U119" i="99"/>
  <c r="V119" i="99" s="1"/>
  <c r="I119" i="99"/>
  <c r="Q119" i="99"/>
  <c r="R119" i="99" s="1"/>
  <c r="O119" i="99"/>
  <c r="P119" i="99" s="1"/>
  <c r="S119" i="99"/>
  <c r="T119" i="99" s="1"/>
  <c r="G119" i="99"/>
  <c r="J119" i="99"/>
  <c r="H119" i="99"/>
  <c r="M119" i="99"/>
  <c r="N119" i="99" s="1"/>
  <c r="W119" i="99"/>
  <c r="X119" i="99" s="1"/>
  <c r="K119" i="99"/>
  <c r="K129" i="99"/>
  <c r="I129" i="99"/>
  <c r="U129" i="99"/>
  <c r="V129" i="99" s="1"/>
  <c r="G129" i="99"/>
  <c r="H129" i="99"/>
  <c r="W129" i="99"/>
  <c r="X129" i="99" s="1"/>
  <c r="O129" i="99"/>
  <c r="P129" i="99" s="1"/>
  <c r="M129" i="99"/>
  <c r="N129" i="99" s="1"/>
  <c r="J129" i="99"/>
  <c r="S129" i="99"/>
  <c r="T129" i="99" s="1"/>
  <c r="Q129" i="99"/>
  <c r="R129" i="99" s="1"/>
  <c r="J72" i="99"/>
  <c r="G72" i="99"/>
  <c r="M72" i="99"/>
  <c r="N72" i="99" s="1"/>
  <c r="U72" i="99"/>
  <c r="V72" i="99" s="1"/>
  <c r="H72" i="99"/>
  <c r="O72" i="99"/>
  <c r="P72" i="99" s="1"/>
  <c r="Q72" i="99"/>
  <c r="R72" i="99" s="1"/>
  <c r="W72" i="99"/>
  <c r="X72" i="99" s="1"/>
  <c r="K72" i="99"/>
  <c r="I72" i="99"/>
  <c r="S72" i="99"/>
  <c r="T72" i="99" s="1"/>
  <c r="M82" i="99"/>
  <c r="N82" i="99" s="1"/>
  <c r="G82" i="99"/>
  <c r="I82" i="99"/>
  <c r="K82" i="99"/>
  <c r="U82" i="99"/>
  <c r="V82" i="99" s="1"/>
  <c r="S82" i="99"/>
  <c r="T82" i="99" s="1"/>
  <c r="J82" i="99"/>
  <c r="W82" i="99"/>
  <c r="X82" i="99" s="1"/>
  <c r="Q82" i="99"/>
  <c r="R82" i="99" s="1"/>
  <c r="H82" i="99"/>
  <c r="O82" i="99"/>
  <c r="P82" i="99" s="1"/>
  <c r="I158" i="99"/>
  <c r="W158" i="99"/>
  <c r="X158" i="99" s="1"/>
  <c r="O158" i="99"/>
  <c r="P158" i="99" s="1"/>
  <c r="G158" i="99"/>
  <c r="H158" i="99"/>
  <c r="S158" i="99"/>
  <c r="T158" i="99" s="1"/>
  <c r="K158" i="99"/>
  <c r="J158" i="99"/>
  <c r="Q158" i="99"/>
  <c r="R158" i="99" s="1"/>
  <c r="U158" i="99"/>
  <c r="V158" i="99" s="1"/>
  <c r="M158" i="99"/>
  <c r="N158" i="99" s="1"/>
  <c r="Q139" i="99"/>
  <c r="R139" i="99" s="1"/>
  <c r="W139" i="99"/>
  <c r="X139" i="99" s="1"/>
  <c r="I139" i="99"/>
  <c r="U139" i="99"/>
  <c r="V139" i="99" s="1"/>
  <c r="J139" i="99"/>
  <c r="M139" i="99"/>
  <c r="N139" i="99" s="1"/>
  <c r="G139" i="99"/>
  <c r="S139" i="99"/>
  <c r="T139" i="99" s="1"/>
  <c r="H139" i="99"/>
  <c r="K139" i="99"/>
  <c r="O139" i="99"/>
  <c r="P139" i="99" s="1"/>
  <c r="K101" i="99"/>
  <c r="H101" i="99"/>
  <c r="W101" i="99"/>
  <c r="X101" i="99" s="1"/>
  <c r="K244" i="98"/>
  <c r="G244" i="98"/>
  <c r="L214" i="98"/>
  <c r="Y214" i="98" s="1"/>
  <c r="Z214" i="98" s="1"/>
  <c r="L201" i="99"/>
  <c r="Y201" i="99" s="1"/>
  <c r="Z201" i="99" s="1"/>
  <c r="L211" i="99"/>
  <c r="Y211" i="99" s="1"/>
  <c r="Z211" i="99" s="1"/>
  <c r="L83" i="99"/>
  <c r="Y83" i="99" s="1"/>
  <c r="Z83" i="99" s="1"/>
  <c r="L237" i="98"/>
  <c r="Y237" i="98" s="1"/>
  <c r="Z237" i="98" s="1"/>
  <c r="L59" i="98"/>
  <c r="Y59" i="98" s="1"/>
  <c r="Z59" i="98" s="1"/>
  <c r="L107" i="98"/>
  <c r="Y107" i="98" s="1"/>
  <c r="Z107" i="98" s="1"/>
  <c r="L68" i="98"/>
  <c r="Y68" i="98" s="1"/>
  <c r="Z68" i="98" s="1"/>
  <c r="L252" i="98"/>
  <c r="Y252" i="98" s="1"/>
  <c r="Z252" i="98" s="1"/>
  <c r="M268" i="98"/>
  <c r="N268" i="98" s="1"/>
  <c r="H268" i="98"/>
  <c r="G268" i="98"/>
  <c r="K268" i="98"/>
  <c r="I268" i="98"/>
  <c r="W268" i="98"/>
  <c r="X268" i="98" s="1"/>
  <c r="Q268" i="98"/>
  <c r="R268" i="98" s="1"/>
  <c r="O268" i="98"/>
  <c r="P268" i="98" s="1"/>
  <c r="U268" i="98"/>
  <c r="V268" i="98" s="1"/>
  <c r="J268" i="98"/>
  <c r="S268" i="98"/>
  <c r="T268" i="98" s="1"/>
  <c r="G97" i="99"/>
  <c r="S97" i="99"/>
  <c r="T97" i="99" s="1"/>
  <c r="K97" i="99"/>
  <c r="Q97" i="99"/>
  <c r="R97" i="99" s="1"/>
  <c r="M97" i="99"/>
  <c r="N97" i="99" s="1"/>
  <c r="W97" i="99"/>
  <c r="X97" i="99" s="1"/>
  <c r="H97" i="99"/>
  <c r="J97" i="99"/>
  <c r="U97" i="99"/>
  <c r="V97" i="99" s="1"/>
  <c r="O97" i="99"/>
  <c r="P97" i="99" s="1"/>
  <c r="I97" i="99"/>
  <c r="S10" i="99"/>
  <c r="J10" i="99"/>
  <c r="G10" i="99"/>
  <c r="L162" i="99"/>
  <c r="Y162" i="99" s="1"/>
  <c r="Z162" i="99" s="1"/>
  <c r="H252" i="99"/>
  <c r="K252" i="99"/>
  <c r="J252" i="99"/>
  <c r="G252" i="99"/>
  <c r="O252" i="99"/>
  <c r="P252" i="99" s="1"/>
  <c r="Q252" i="99"/>
  <c r="R252" i="99" s="1"/>
  <c r="S252" i="99"/>
  <c r="T252" i="99" s="1"/>
  <c r="M252" i="99"/>
  <c r="N252" i="99" s="1"/>
  <c r="I252" i="99"/>
  <c r="W252" i="99"/>
  <c r="X252" i="99" s="1"/>
  <c r="U252" i="99"/>
  <c r="V252" i="99" s="1"/>
  <c r="U60" i="99"/>
  <c r="V60" i="99" s="1"/>
  <c r="Q60" i="99"/>
  <c r="R60" i="99" s="1"/>
  <c r="J60" i="99"/>
  <c r="M60" i="99"/>
  <c r="N60" i="99" s="1"/>
  <c r="I60" i="99"/>
  <c r="O60" i="99"/>
  <c r="P60" i="99" s="1"/>
  <c r="K60" i="99"/>
  <c r="G60" i="99"/>
  <c r="W60" i="99"/>
  <c r="X60" i="99" s="1"/>
  <c r="H60" i="99"/>
  <c r="S60" i="99"/>
  <c r="T60" i="99" s="1"/>
  <c r="J74" i="99"/>
  <c r="I74" i="99"/>
  <c r="M74" i="99"/>
  <c r="N74" i="99" s="1"/>
  <c r="Q74" i="99"/>
  <c r="R74" i="99" s="1"/>
  <c r="S74" i="99"/>
  <c r="T74" i="99" s="1"/>
  <c r="O74" i="99"/>
  <c r="P74" i="99" s="1"/>
  <c r="G74" i="99"/>
  <c r="K74" i="99"/>
  <c r="U74" i="99"/>
  <c r="V74" i="99" s="1"/>
  <c r="H74" i="99"/>
  <c r="W74" i="99"/>
  <c r="X74" i="99" s="1"/>
  <c r="U56" i="99"/>
  <c r="V56" i="99" s="1"/>
  <c r="I56" i="99"/>
  <c r="J56" i="99"/>
  <c r="M56" i="99"/>
  <c r="N56" i="99" s="1"/>
  <c r="Q56" i="99"/>
  <c r="R56" i="99" s="1"/>
  <c r="W56" i="99"/>
  <c r="X56" i="99" s="1"/>
  <c r="O56" i="99"/>
  <c r="P56" i="99" s="1"/>
  <c r="K56" i="99"/>
  <c r="G56" i="99"/>
  <c r="S56" i="99"/>
  <c r="T56" i="99" s="1"/>
  <c r="H56" i="99"/>
  <c r="I77" i="99"/>
  <c r="Q77" i="99"/>
  <c r="R77" i="99" s="1"/>
  <c r="L250" i="99"/>
  <c r="Y250" i="99" s="1"/>
  <c r="Z250" i="99" s="1"/>
  <c r="U188" i="99"/>
  <c r="V188" i="99" s="1"/>
  <c r="M188" i="99"/>
  <c r="N188" i="99" s="1"/>
  <c r="G188" i="99"/>
  <c r="I188" i="99"/>
  <c r="Q188" i="99"/>
  <c r="R188" i="99" s="1"/>
  <c r="W188" i="99"/>
  <c r="X188" i="99" s="1"/>
  <c r="H188" i="99"/>
  <c r="J188" i="99"/>
  <c r="O188" i="99"/>
  <c r="P188" i="99" s="1"/>
  <c r="S188" i="99"/>
  <c r="T188" i="99" s="1"/>
  <c r="K188" i="99"/>
  <c r="I90" i="99"/>
  <c r="M90" i="99"/>
  <c r="N90" i="99" s="1"/>
  <c r="S90" i="99"/>
  <c r="T90" i="99" s="1"/>
  <c r="K90" i="99"/>
  <c r="O90" i="99"/>
  <c r="P90" i="99" s="1"/>
  <c r="U90" i="99"/>
  <c r="V90" i="99" s="1"/>
  <c r="W90" i="99"/>
  <c r="X90" i="99" s="1"/>
  <c r="J90" i="99"/>
  <c r="H90" i="99"/>
  <c r="G90" i="99"/>
  <c r="Q90" i="99"/>
  <c r="R90" i="99" s="1"/>
  <c r="O103" i="99"/>
  <c r="P103" i="99" s="1"/>
  <c r="J103" i="99"/>
  <c r="I103" i="99"/>
  <c r="M103" i="99"/>
  <c r="N103" i="99" s="1"/>
  <c r="K103" i="99"/>
  <c r="S103" i="99"/>
  <c r="T103" i="99" s="1"/>
  <c r="Q103" i="99"/>
  <c r="R103" i="99" s="1"/>
  <c r="U103" i="99"/>
  <c r="V103" i="99" s="1"/>
  <c r="G103" i="99"/>
  <c r="W103" i="99"/>
  <c r="X103" i="99" s="1"/>
  <c r="H103" i="99"/>
  <c r="L128" i="98"/>
  <c r="Y128" i="98" s="1"/>
  <c r="Z128" i="98" s="1"/>
  <c r="L246" i="99"/>
  <c r="Y246" i="99" s="1"/>
  <c r="Z246" i="99" s="1"/>
  <c r="L248" i="98"/>
  <c r="Y248" i="98" s="1"/>
  <c r="Z248" i="98" s="1"/>
  <c r="U228" i="99"/>
  <c r="V228" i="99" s="1"/>
  <c r="I228" i="99"/>
  <c r="G228" i="99"/>
  <c r="Q228" i="99"/>
  <c r="R228" i="99" s="1"/>
  <c r="W228" i="99"/>
  <c r="X228" i="99" s="1"/>
  <c r="M228" i="99"/>
  <c r="N228" i="99" s="1"/>
  <c r="H228" i="99"/>
  <c r="J228" i="99"/>
  <c r="O228" i="99"/>
  <c r="P228" i="99" s="1"/>
  <c r="S228" i="99"/>
  <c r="T228" i="99" s="1"/>
  <c r="K228" i="99"/>
  <c r="I240" i="98"/>
  <c r="O240" i="98"/>
  <c r="P240" i="98" s="1"/>
  <c r="J240" i="98"/>
  <c r="G240" i="98"/>
  <c r="M240" i="98"/>
  <c r="N240" i="98" s="1"/>
  <c r="Q240" i="98"/>
  <c r="R240" i="98" s="1"/>
  <c r="S240" i="98"/>
  <c r="T240" i="98" s="1"/>
  <c r="H240" i="98"/>
  <c r="K240" i="98"/>
  <c r="W240" i="98"/>
  <c r="X240" i="98" s="1"/>
  <c r="U240" i="98"/>
  <c r="V240" i="98" s="1"/>
  <c r="W64" i="99"/>
  <c r="X64" i="99" s="1"/>
  <c r="U64" i="99"/>
  <c r="V64" i="99" s="1"/>
  <c r="M64" i="99"/>
  <c r="N64" i="99" s="1"/>
  <c r="S64" i="99"/>
  <c r="T64" i="99" s="1"/>
  <c r="J64" i="99"/>
  <c r="G64" i="99"/>
  <c r="I64" i="99"/>
  <c r="Q64" i="99"/>
  <c r="R64" i="99" s="1"/>
  <c r="H64" i="99"/>
  <c r="K64" i="99"/>
  <c r="O64" i="99"/>
  <c r="P64" i="99" s="1"/>
  <c r="I264" i="98"/>
  <c r="M264" i="98"/>
  <c r="N264" i="98" s="1"/>
  <c r="U264" i="98"/>
  <c r="V264" i="98" s="1"/>
  <c r="Q264" i="98"/>
  <c r="R264" i="98" s="1"/>
  <c r="H264" i="98"/>
  <c r="S264" i="98"/>
  <c r="T264" i="98" s="1"/>
  <c r="J264" i="98"/>
  <c r="W264" i="98"/>
  <c r="X264" i="98" s="1"/>
  <c r="K264" i="98"/>
  <c r="O264" i="98"/>
  <c r="P264" i="98" s="1"/>
  <c r="G264" i="98"/>
  <c r="I111" i="99"/>
  <c r="M111" i="99"/>
  <c r="N111" i="99" s="1"/>
  <c r="S111" i="99"/>
  <c r="T111" i="99" s="1"/>
  <c r="W111" i="99"/>
  <c r="X111" i="99" s="1"/>
  <c r="J111" i="99"/>
  <c r="G111" i="99"/>
  <c r="O111" i="99"/>
  <c r="P111" i="99" s="1"/>
  <c r="K111" i="99"/>
  <c r="Q111" i="99"/>
  <c r="R111" i="99" s="1"/>
  <c r="U111" i="99"/>
  <c r="V111" i="99" s="1"/>
  <c r="H111" i="99"/>
  <c r="W27" i="99"/>
  <c r="X27" i="99" s="1"/>
  <c r="M27" i="99"/>
  <c r="N27" i="99" s="1"/>
  <c r="H27" i="99"/>
  <c r="O27" i="99"/>
  <c r="P27" i="99" s="1"/>
  <c r="J27" i="99"/>
  <c r="G27" i="99"/>
  <c r="S27" i="99"/>
  <c r="T27" i="99" s="1"/>
  <c r="K27" i="99"/>
  <c r="Q27" i="99"/>
  <c r="R27" i="99" s="1"/>
  <c r="U27" i="99"/>
  <c r="V27" i="99" s="1"/>
  <c r="I27" i="99"/>
  <c r="M147" i="99"/>
  <c r="N147" i="99" s="1"/>
  <c r="U147" i="99"/>
  <c r="V147" i="99" s="1"/>
  <c r="W147" i="99"/>
  <c r="X147" i="99" s="1"/>
  <c r="H147" i="99"/>
  <c r="O147" i="99"/>
  <c r="P147" i="99" s="1"/>
  <c r="J147" i="99"/>
  <c r="Q147" i="99"/>
  <c r="R147" i="99" s="1"/>
  <c r="G147" i="99"/>
  <c r="I147" i="99"/>
  <c r="S147" i="99"/>
  <c r="T147" i="99" s="1"/>
  <c r="K147" i="99"/>
  <c r="I101" i="99"/>
  <c r="G101" i="99"/>
  <c r="L66" i="99"/>
  <c r="Y66" i="99" s="1"/>
  <c r="Z66" i="99" s="1"/>
  <c r="L253" i="99"/>
  <c r="Y253" i="99" s="1"/>
  <c r="Z253" i="99" s="1"/>
  <c r="L233" i="99"/>
  <c r="Y233" i="99" s="1"/>
  <c r="Z233" i="99" s="1"/>
  <c r="L200" i="98"/>
  <c r="Y200" i="98" s="1"/>
  <c r="Z200" i="98" s="1"/>
  <c r="I244" i="98"/>
  <c r="Q244" i="98"/>
  <c r="R244" i="98" s="1"/>
  <c r="L108" i="98"/>
  <c r="Y108" i="98" s="1"/>
  <c r="Z108" i="98" s="1"/>
  <c r="L234" i="99"/>
  <c r="Y234" i="99" s="1"/>
  <c r="Z234" i="99" s="1"/>
  <c r="L63" i="98"/>
  <c r="Y63" i="98" s="1"/>
  <c r="Z63" i="98" s="1"/>
  <c r="S173" i="99"/>
  <c r="T173" i="99" s="1"/>
  <c r="J173" i="99"/>
  <c r="H173" i="99"/>
  <c r="G173" i="99"/>
  <c r="U173" i="99"/>
  <c r="V173" i="99" s="1"/>
  <c r="Q173" i="99"/>
  <c r="R173" i="99" s="1"/>
  <c r="W173" i="99"/>
  <c r="X173" i="99" s="1"/>
  <c r="O173" i="99"/>
  <c r="P173" i="99" s="1"/>
  <c r="K173" i="99"/>
  <c r="I173" i="99"/>
  <c r="M173" i="99"/>
  <c r="N173" i="99" s="1"/>
  <c r="I46" i="99"/>
  <c r="S46" i="99"/>
  <c r="T46" i="99" s="1"/>
  <c r="J46" i="99"/>
  <c r="M272" i="99"/>
  <c r="N272" i="99" s="1"/>
  <c r="W272" i="99"/>
  <c r="X272" i="99" s="1"/>
  <c r="I272" i="99"/>
  <c r="H272" i="99"/>
  <c r="K272" i="99"/>
  <c r="U272" i="99"/>
  <c r="V272" i="99" s="1"/>
  <c r="S272" i="99"/>
  <c r="T272" i="99" s="1"/>
  <c r="Q272" i="99"/>
  <c r="R272" i="99" s="1"/>
  <c r="O272" i="99"/>
  <c r="P272" i="99" s="1"/>
  <c r="G272" i="99"/>
  <c r="J272" i="99"/>
  <c r="L190" i="98"/>
  <c r="Y190" i="98" s="1"/>
  <c r="Z190" i="98" s="1"/>
  <c r="L180" i="98"/>
  <c r="Y180" i="98" s="1"/>
  <c r="Z180" i="98" s="1"/>
  <c r="L71" i="99"/>
  <c r="Y71" i="99" s="1"/>
  <c r="Z71" i="99" s="1"/>
  <c r="L214" i="99"/>
  <c r="Y214" i="99" s="1"/>
  <c r="Z214" i="99" s="1"/>
  <c r="L258" i="98"/>
  <c r="Y258" i="98" s="1"/>
  <c r="Z258" i="98" s="1"/>
  <c r="L135" i="98"/>
  <c r="Y135" i="98" s="1"/>
  <c r="Z135" i="98" s="1"/>
  <c r="L55" i="98"/>
  <c r="Y55" i="98" s="1"/>
  <c r="Z55" i="98" s="1"/>
  <c r="L62" i="98"/>
  <c r="Y62" i="98" s="1"/>
  <c r="Z62" i="98" s="1"/>
  <c r="L263" i="99"/>
  <c r="Y263" i="99" s="1"/>
  <c r="Z263" i="99" s="1"/>
  <c r="L156" i="98"/>
  <c r="Y156" i="98" s="1"/>
  <c r="Z156" i="98" s="1"/>
  <c r="L47" i="98"/>
  <c r="Y47" i="98" s="1"/>
  <c r="Z47" i="98" s="1"/>
  <c r="L197" i="98"/>
  <c r="Y197" i="98" s="1"/>
  <c r="Z197" i="98" s="1"/>
  <c r="L219" i="99"/>
  <c r="Y219" i="99" s="1"/>
  <c r="Z219" i="99" s="1"/>
  <c r="L74" i="98"/>
  <c r="Y74" i="98" s="1"/>
  <c r="Z74" i="98" s="1"/>
  <c r="L208" i="98"/>
  <c r="Y208" i="98" s="1"/>
  <c r="Z208" i="98" s="1"/>
  <c r="L276" i="98"/>
  <c r="Y276" i="98" s="1"/>
  <c r="Z276" i="98" s="1"/>
  <c r="L87" i="98"/>
  <c r="Y87" i="98" s="1"/>
  <c r="Z87" i="98" s="1"/>
  <c r="L274" i="99"/>
  <c r="Y274" i="99" s="1"/>
  <c r="Z274" i="99" s="1"/>
  <c r="L230" i="98"/>
  <c r="Y230" i="98" s="1"/>
  <c r="Z230" i="98" s="1"/>
  <c r="L111" i="98"/>
  <c r="Y111" i="98" s="1"/>
  <c r="Z111" i="98" s="1"/>
  <c r="L116" i="98"/>
  <c r="Y116" i="98" s="1"/>
  <c r="Z116" i="98" s="1"/>
  <c r="L109" i="98"/>
  <c r="L230" i="99"/>
  <c r="Y230" i="99" s="1"/>
  <c r="Z230" i="99" s="1"/>
  <c r="L196" i="98"/>
  <c r="Y196" i="98" s="1"/>
  <c r="Z196" i="98" s="1"/>
  <c r="L184" i="98"/>
  <c r="Y184" i="98" s="1"/>
  <c r="Z184" i="98" s="1"/>
  <c r="L270" i="99"/>
  <c r="Y270" i="99" s="1"/>
  <c r="Z270" i="99" s="1"/>
  <c r="L129" i="98"/>
  <c r="Y129" i="98" s="1"/>
  <c r="Z129" i="98" s="1"/>
  <c r="S10" i="98"/>
  <c r="U10" i="98"/>
  <c r="V10" i="98" s="1"/>
  <c r="W10" i="98"/>
  <c r="K10" i="98"/>
  <c r="I10" i="98"/>
  <c r="O10" i="98"/>
  <c r="J10" i="98"/>
  <c r="H10" i="98"/>
  <c r="Q10" i="98"/>
  <c r="G10" i="98"/>
  <c r="M10" i="98"/>
  <c r="N10" i="98" s="1"/>
  <c r="L147" i="98"/>
  <c r="Y147" i="98" s="1"/>
  <c r="Z147" i="98" s="1"/>
  <c r="L163" i="98"/>
  <c r="Y163" i="98" s="1"/>
  <c r="Z163" i="98" s="1"/>
  <c r="L238" i="99"/>
  <c r="Y238" i="99" s="1"/>
  <c r="Z238" i="99" s="1"/>
  <c r="L133" i="99"/>
  <c r="Y133" i="99" s="1"/>
  <c r="Z133" i="99" s="1"/>
  <c r="L132" i="98"/>
  <c r="Y132" i="98" s="1"/>
  <c r="Z132" i="98" s="1"/>
  <c r="L251" i="98"/>
  <c r="Y251" i="98" s="1"/>
  <c r="Z251" i="98" s="1"/>
  <c r="L221" i="98"/>
  <c r="Y221" i="98" s="1"/>
  <c r="Z221" i="98" s="1"/>
  <c r="L91" i="98"/>
  <c r="Y91" i="98" s="1"/>
  <c r="Z91" i="98" s="1"/>
  <c r="L231" i="98"/>
  <c r="Y231" i="98" s="1"/>
  <c r="Z231" i="98" s="1"/>
  <c r="L242" i="99"/>
  <c r="Y242" i="99" s="1"/>
  <c r="Z242" i="99" s="1"/>
  <c r="L199" i="99"/>
  <c r="Y199" i="99" s="1"/>
  <c r="Z199" i="99" s="1"/>
  <c r="L187" i="98"/>
  <c r="Y187" i="98" s="1"/>
  <c r="Z187" i="98" s="1"/>
  <c r="L222" i="98"/>
  <c r="Y222" i="98" s="1"/>
  <c r="Z222" i="98" s="1"/>
  <c r="M11" i="98"/>
  <c r="N11" i="98" s="1"/>
  <c r="K11" i="98"/>
  <c r="O11" i="98"/>
  <c r="U11" i="98"/>
  <c r="V11" i="98" s="1"/>
  <c r="H11" i="98"/>
  <c r="I11" i="98"/>
  <c r="Q11" i="98"/>
  <c r="G11" i="98"/>
  <c r="S11" i="98"/>
  <c r="T11" i="98" s="1"/>
  <c r="J11" i="98"/>
  <c r="W11" i="98"/>
  <c r="L130" i="98"/>
  <c r="Y130" i="98" s="1"/>
  <c r="Z130" i="98" s="1"/>
  <c r="L244" i="99"/>
  <c r="Y244" i="99" s="1"/>
  <c r="Z244" i="99" s="1"/>
  <c r="L278" i="98"/>
  <c r="Y278" i="98" s="1"/>
  <c r="Z278" i="98" s="1"/>
  <c r="L164" i="98"/>
  <c r="Y164" i="98" s="1"/>
  <c r="Z164" i="98" s="1"/>
  <c r="L73" i="98"/>
  <c r="Y73" i="98" s="1"/>
  <c r="Z73" i="98" s="1"/>
  <c r="L264" i="99"/>
  <c r="Y264" i="99" s="1"/>
  <c r="Z264" i="99" s="1"/>
  <c r="L226" i="98"/>
  <c r="Y226" i="98" s="1"/>
  <c r="Z226" i="98" s="1"/>
  <c r="L220" i="98"/>
  <c r="Y220" i="98" s="1"/>
  <c r="Z220" i="98" s="1"/>
  <c r="L243" i="99"/>
  <c r="Y243" i="99" s="1"/>
  <c r="Z243" i="99" s="1"/>
  <c r="L232" i="99"/>
  <c r="Y232" i="99" s="1"/>
  <c r="Z232" i="99" s="1"/>
  <c r="L222" i="99"/>
  <c r="Y222" i="99" s="1"/>
  <c r="Z222" i="99" s="1"/>
  <c r="L261" i="98"/>
  <c r="Y261" i="98" s="1"/>
  <c r="Z261" i="98" s="1"/>
  <c r="L123" i="99"/>
  <c r="Y123" i="99" s="1"/>
  <c r="Z123" i="99" s="1"/>
  <c r="L275" i="98"/>
  <c r="Y275" i="98" s="1"/>
  <c r="Z275" i="98" s="1"/>
  <c r="L82" i="98"/>
  <c r="Y82" i="98" s="1"/>
  <c r="Z82" i="98" s="1"/>
  <c r="L185" i="98"/>
  <c r="Y185" i="98" s="1"/>
  <c r="Z185" i="98" s="1"/>
  <c r="L217" i="98"/>
  <c r="Y217" i="98" s="1"/>
  <c r="Z217" i="98" s="1"/>
  <c r="L70" i="99"/>
  <c r="Y70" i="99" s="1"/>
  <c r="Z70" i="99" s="1"/>
  <c r="L135" i="99"/>
  <c r="Y135" i="99" s="1"/>
  <c r="Z135" i="99" s="1"/>
  <c r="L85" i="99"/>
  <c r="Y85" i="99" s="1"/>
  <c r="Z85" i="99" s="1"/>
  <c r="L110" i="99"/>
  <c r="Y110" i="99" s="1"/>
  <c r="Z110" i="99" s="1"/>
  <c r="L155" i="99"/>
  <c r="Y155" i="99" s="1"/>
  <c r="Z155" i="99" s="1"/>
  <c r="W157" i="99"/>
  <c r="X157" i="99" s="1"/>
  <c r="O157" i="99"/>
  <c r="P157" i="99" s="1"/>
  <c r="K157" i="99"/>
  <c r="G157" i="99"/>
  <c r="M157" i="99"/>
  <c r="N157" i="99" s="1"/>
  <c r="U157" i="99"/>
  <c r="V157" i="99" s="1"/>
  <c r="H157" i="99"/>
  <c r="J157" i="99"/>
  <c r="I157" i="99"/>
  <c r="Q157" i="99"/>
  <c r="R157" i="99" s="1"/>
  <c r="S157" i="99"/>
  <c r="T157" i="99" s="1"/>
  <c r="L266" i="99"/>
  <c r="Y266" i="99" s="1"/>
  <c r="Z266" i="99" s="1"/>
  <c r="G81" i="98"/>
  <c r="Q81" i="98"/>
  <c r="R81" i="98" s="1"/>
  <c r="H81" i="98"/>
  <c r="W81" i="98"/>
  <c r="X81" i="98" s="1"/>
  <c r="I81" i="98"/>
  <c r="S81" i="98"/>
  <c r="T81" i="98" s="1"/>
  <c r="O81" i="98"/>
  <c r="P81" i="98" s="1"/>
  <c r="J81" i="98"/>
  <c r="U81" i="98"/>
  <c r="V81" i="98" s="1"/>
  <c r="K81" i="98"/>
  <c r="M81" i="98"/>
  <c r="N81" i="98" s="1"/>
  <c r="S187" i="99"/>
  <c r="T187" i="99" s="1"/>
  <c r="K187" i="99"/>
  <c r="Q187" i="99"/>
  <c r="R187" i="99" s="1"/>
  <c r="G187" i="99"/>
  <c r="J187" i="99"/>
  <c r="O187" i="99"/>
  <c r="P187" i="99" s="1"/>
  <c r="U187" i="99"/>
  <c r="V187" i="99" s="1"/>
  <c r="W187" i="99"/>
  <c r="X187" i="99" s="1"/>
  <c r="H187" i="99"/>
  <c r="M187" i="99"/>
  <c r="N187" i="99" s="1"/>
  <c r="I187" i="99"/>
  <c r="G262" i="98"/>
  <c r="S262" i="98"/>
  <c r="T262" i="98" s="1"/>
  <c r="O262" i="98"/>
  <c r="P262" i="98" s="1"/>
  <c r="J262" i="98"/>
  <c r="Q262" i="98"/>
  <c r="R262" i="98" s="1"/>
  <c r="W262" i="98"/>
  <c r="X262" i="98" s="1"/>
  <c r="H262" i="98"/>
  <c r="U262" i="98"/>
  <c r="V262" i="98" s="1"/>
  <c r="M262" i="98"/>
  <c r="N262" i="98" s="1"/>
  <c r="K262" i="98"/>
  <c r="I262" i="98"/>
  <c r="I123" i="98"/>
  <c r="O123" i="98"/>
  <c r="P123" i="98" s="1"/>
  <c r="W123" i="98"/>
  <c r="X123" i="98" s="1"/>
  <c r="K123" i="98"/>
  <c r="G123" i="98"/>
  <c r="J123" i="98"/>
  <c r="S123" i="98"/>
  <c r="T123" i="98" s="1"/>
  <c r="M123" i="98"/>
  <c r="N123" i="98" s="1"/>
  <c r="U123" i="98"/>
  <c r="V123" i="98" s="1"/>
  <c r="Q123" i="98"/>
  <c r="R123" i="98" s="1"/>
  <c r="H123" i="98"/>
  <c r="H176" i="98"/>
  <c r="Q176" i="98"/>
  <c r="R176" i="98" s="1"/>
  <c r="J176" i="98"/>
  <c r="W176" i="98"/>
  <c r="X176" i="98" s="1"/>
  <c r="U176" i="98"/>
  <c r="V176" i="98" s="1"/>
  <c r="K176" i="98"/>
  <c r="I176" i="98"/>
  <c r="O176" i="98"/>
  <c r="P176" i="98" s="1"/>
  <c r="M176" i="98"/>
  <c r="N176" i="98" s="1"/>
  <c r="G176" i="98"/>
  <c r="S176" i="98"/>
  <c r="T176" i="98" s="1"/>
  <c r="E16" i="99"/>
  <c r="C16" i="99"/>
  <c r="D16" i="99"/>
  <c r="E26" i="98"/>
  <c r="C26" i="98"/>
  <c r="D26" i="98"/>
  <c r="D38" i="99"/>
  <c r="E38" i="99"/>
  <c r="C38" i="99"/>
  <c r="C53" i="98"/>
  <c r="B53" i="98" s="1"/>
  <c r="E53" i="98"/>
  <c r="D53" i="98"/>
  <c r="D91" i="99"/>
  <c r="E91" i="99"/>
  <c r="C91" i="99"/>
  <c r="B91" i="99" s="1"/>
  <c r="D93" i="99"/>
  <c r="E93" i="99"/>
  <c r="C93" i="99"/>
  <c r="B93" i="99" s="1"/>
  <c r="D130" i="99"/>
  <c r="C130" i="99"/>
  <c r="B130" i="99" s="1"/>
  <c r="E130" i="99"/>
  <c r="D134" i="98"/>
  <c r="E134" i="98"/>
  <c r="C134" i="98"/>
  <c r="B134" i="98" s="1"/>
  <c r="E140" i="99"/>
  <c r="C140" i="99"/>
  <c r="B140" i="99" s="1"/>
  <c r="D140" i="99"/>
  <c r="C144" i="98"/>
  <c r="B144" i="98" s="1"/>
  <c r="E144" i="98"/>
  <c r="D144" i="98"/>
  <c r="C150" i="99"/>
  <c r="B150" i="99" s="1"/>
  <c r="D150" i="99"/>
  <c r="E150" i="99"/>
  <c r="D152" i="98"/>
  <c r="C152" i="98"/>
  <c r="B152" i="98" s="1"/>
  <c r="E152" i="98"/>
  <c r="D174" i="98"/>
  <c r="E174" i="98"/>
  <c r="C174" i="98"/>
  <c r="B174" i="98" s="1"/>
  <c r="E186" i="98"/>
  <c r="D186" i="98"/>
  <c r="C186" i="98"/>
  <c r="B186" i="98" s="1"/>
  <c r="E189" i="98"/>
  <c r="D189" i="98"/>
  <c r="C189" i="98"/>
  <c r="B189" i="98" s="1"/>
  <c r="E204" i="99"/>
  <c r="C204" i="99"/>
  <c r="B204" i="99" s="1"/>
  <c r="D204" i="99"/>
  <c r="E207" i="98"/>
  <c r="C207" i="98"/>
  <c r="B207" i="98" s="1"/>
  <c r="D207" i="98"/>
  <c r="C213" i="99"/>
  <c r="B213" i="99" s="1"/>
  <c r="D213" i="99"/>
  <c r="E213" i="99"/>
  <c r="D217" i="99"/>
  <c r="E217" i="99"/>
  <c r="C217" i="99"/>
  <c r="B217" i="99" s="1"/>
  <c r="D223" i="98"/>
  <c r="E223" i="98"/>
  <c r="C223" i="98"/>
  <c r="B223" i="98" s="1"/>
  <c r="E241" i="99"/>
  <c r="C241" i="99"/>
  <c r="B241" i="99" s="1"/>
  <c r="D241" i="99"/>
  <c r="D247" i="98"/>
  <c r="E247" i="98"/>
  <c r="C247" i="98"/>
  <c r="B247" i="98" s="1"/>
  <c r="D249" i="98"/>
  <c r="C249" i="98"/>
  <c r="B249" i="98" s="1"/>
  <c r="E249" i="98"/>
  <c r="D251" i="99"/>
  <c r="E251" i="99"/>
  <c r="C251" i="99"/>
  <c r="B251" i="99" s="1"/>
  <c r="D253" i="98"/>
  <c r="C253" i="98"/>
  <c r="B253" i="98" s="1"/>
  <c r="E253" i="98"/>
  <c r="D265" i="98"/>
  <c r="C265" i="98"/>
  <c r="B265" i="98" s="1"/>
  <c r="E265" i="98"/>
  <c r="C267" i="99"/>
  <c r="B267" i="99" s="1"/>
  <c r="E267" i="99"/>
  <c r="D267" i="99"/>
  <c r="C279" i="99"/>
  <c r="B279" i="99" s="1"/>
  <c r="D279" i="99"/>
  <c r="E279" i="99"/>
  <c r="L181" i="99"/>
  <c r="Y181" i="99" s="1"/>
  <c r="Z181" i="99" s="1"/>
  <c r="L195" i="99"/>
  <c r="Y195" i="99" s="1"/>
  <c r="Z195" i="99" s="1"/>
  <c r="K118" i="99"/>
  <c r="O118" i="99"/>
  <c r="P118" i="99" s="1"/>
  <c r="M118" i="99"/>
  <c r="N118" i="99" s="1"/>
  <c r="W118" i="99"/>
  <c r="X118" i="99" s="1"/>
  <c r="Q118" i="99"/>
  <c r="R118" i="99" s="1"/>
  <c r="U118" i="99"/>
  <c r="V118" i="99" s="1"/>
  <c r="I118" i="99"/>
  <c r="H118" i="99"/>
  <c r="G118" i="99"/>
  <c r="S118" i="99"/>
  <c r="T118" i="99" s="1"/>
  <c r="J118" i="99"/>
  <c r="J49" i="99"/>
  <c r="S49" i="99"/>
  <c r="T49" i="99" s="1"/>
  <c r="G49" i="99"/>
  <c r="I49" i="99"/>
  <c r="H49" i="99"/>
  <c r="M49" i="99"/>
  <c r="N49" i="99" s="1"/>
  <c r="Q49" i="99"/>
  <c r="R49" i="99" s="1"/>
  <c r="K49" i="99"/>
  <c r="O49" i="99"/>
  <c r="P49" i="99" s="1"/>
  <c r="U49" i="99"/>
  <c r="V49" i="99" s="1"/>
  <c r="W49" i="99"/>
  <c r="X49" i="99" s="1"/>
  <c r="C21" i="99"/>
  <c r="E21" i="99"/>
  <c r="D21" i="99"/>
  <c r="E26" i="99"/>
  <c r="C26" i="99"/>
  <c r="B26" i="99" s="1"/>
  <c r="D26" i="99"/>
  <c r="E42" i="98"/>
  <c r="C42" i="98"/>
  <c r="D42" i="98"/>
  <c r="D89" i="98"/>
  <c r="C89" i="98"/>
  <c r="B89" i="98" s="1"/>
  <c r="E89" i="98"/>
  <c r="E117" i="98"/>
  <c r="D117" i="98"/>
  <c r="C117" i="98"/>
  <c r="B117" i="98" s="1"/>
  <c r="J132" i="99"/>
  <c r="K132" i="99"/>
  <c r="S132" i="99"/>
  <c r="T132" i="99" s="1"/>
  <c r="O132" i="99"/>
  <c r="P132" i="99" s="1"/>
  <c r="M132" i="99"/>
  <c r="N132" i="99" s="1"/>
  <c r="W132" i="99"/>
  <c r="X132" i="99" s="1"/>
  <c r="I132" i="99"/>
  <c r="G132" i="99"/>
  <c r="Q132" i="99"/>
  <c r="R132" i="99" s="1"/>
  <c r="U132" i="99"/>
  <c r="V132" i="99" s="1"/>
  <c r="H132" i="99"/>
  <c r="D138" i="98"/>
  <c r="C138" i="98"/>
  <c r="B138" i="98" s="1"/>
  <c r="E138" i="98"/>
  <c r="D142" i="99"/>
  <c r="C142" i="99"/>
  <c r="B142" i="99" s="1"/>
  <c r="E142" i="99"/>
  <c r="C146" i="98"/>
  <c r="B146" i="98" s="1"/>
  <c r="E146" i="98"/>
  <c r="D146" i="98"/>
  <c r="C148" i="98"/>
  <c r="B148" i="98" s="1"/>
  <c r="E148" i="98"/>
  <c r="D148" i="98"/>
  <c r="C150" i="98"/>
  <c r="B150" i="98" s="1"/>
  <c r="D150" i="98"/>
  <c r="E150" i="98"/>
  <c r="D163" i="99"/>
  <c r="C163" i="99"/>
  <c r="B163" i="99" s="1"/>
  <c r="E163" i="99"/>
  <c r="D170" i="99"/>
  <c r="C170" i="99"/>
  <c r="B170" i="99" s="1"/>
  <c r="E170" i="99"/>
  <c r="E189" i="99"/>
  <c r="C189" i="99"/>
  <c r="B189" i="99" s="1"/>
  <c r="D189" i="99"/>
  <c r="D209" i="98"/>
  <c r="E209" i="98"/>
  <c r="C209" i="98"/>
  <c r="B209" i="98" s="1"/>
  <c r="D219" i="98"/>
  <c r="E219" i="98"/>
  <c r="C219" i="98"/>
  <c r="B219" i="98" s="1"/>
  <c r="C223" i="99"/>
  <c r="B223" i="99" s="1"/>
  <c r="D223" i="99"/>
  <c r="E223" i="99"/>
  <c r="D227" i="98"/>
  <c r="E227" i="98"/>
  <c r="C227" i="98"/>
  <c r="B227" i="98" s="1"/>
  <c r="C235" i="99"/>
  <c r="B235" i="99" s="1"/>
  <c r="E235" i="99"/>
  <c r="D235" i="99"/>
  <c r="E243" i="98"/>
  <c r="C243" i="98"/>
  <c r="B243" i="98" s="1"/>
  <c r="D243" i="98"/>
  <c r="D247" i="99"/>
  <c r="E247" i="99"/>
  <c r="C247" i="99"/>
  <c r="B247" i="99" s="1"/>
  <c r="C259" i="98"/>
  <c r="B259" i="98" s="1"/>
  <c r="D259" i="98"/>
  <c r="E259" i="98"/>
  <c r="D263" i="98"/>
  <c r="C263" i="98"/>
  <c r="B263" i="98" s="1"/>
  <c r="E263" i="98"/>
  <c r="L161" i="99"/>
  <c r="Y161" i="99" s="1"/>
  <c r="Z161" i="99" s="1"/>
  <c r="L25" i="99"/>
  <c r="Y25" i="99" s="1"/>
  <c r="Z25" i="99" s="1"/>
  <c r="S75" i="99"/>
  <c r="T75" i="99" s="1"/>
  <c r="O75" i="99"/>
  <c r="P75" i="99" s="1"/>
  <c r="H75" i="99"/>
  <c r="G75" i="99"/>
  <c r="I75" i="99"/>
  <c r="W75" i="99"/>
  <c r="X75" i="99" s="1"/>
  <c r="U75" i="99"/>
  <c r="V75" i="99" s="1"/>
  <c r="Q75" i="99"/>
  <c r="R75" i="99" s="1"/>
  <c r="K75" i="99"/>
  <c r="J75" i="99"/>
  <c r="M75" i="99"/>
  <c r="N75" i="99" s="1"/>
  <c r="K12" i="99"/>
  <c r="H12" i="99"/>
  <c r="O12" i="99"/>
  <c r="U12" i="99"/>
  <c r="V12" i="99" s="1"/>
  <c r="G12" i="99"/>
  <c r="S12" i="99"/>
  <c r="T12" i="99" s="1"/>
  <c r="J12" i="99"/>
  <c r="M12" i="99"/>
  <c r="I12" i="99"/>
  <c r="W12" i="99"/>
  <c r="Q12" i="99"/>
  <c r="R12" i="99" s="1"/>
  <c r="L169" i="98"/>
  <c r="Y169" i="98" s="1"/>
  <c r="Z169" i="98" s="1"/>
  <c r="L159" i="99"/>
  <c r="Y159" i="99" s="1"/>
  <c r="Z159" i="99" s="1"/>
  <c r="L124" i="98"/>
  <c r="Y124" i="98" s="1"/>
  <c r="Z124" i="98" s="1"/>
  <c r="C13" i="99"/>
  <c r="B13" i="99" s="1"/>
  <c r="E13" i="99"/>
  <c r="F4" i="99"/>
  <c r="D13" i="99"/>
  <c r="G52" i="98"/>
  <c r="J52" i="98"/>
  <c r="K52" i="98"/>
  <c r="M52" i="98"/>
  <c r="N52" i="98" s="1"/>
  <c r="O52" i="98"/>
  <c r="P52" i="98" s="1"/>
  <c r="Q52" i="98"/>
  <c r="R52" i="98" s="1"/>
  <c r="W52" i="98"/>
  <c r="X52" i="98" s="1"/>
  <c r="S52" i="98"/>
  <c r="T52" i="98" s="1"/>
  <c r="I52" i="98"/>
  <c r="H52" i="98"/>
  <c r="U52" i="98"/>
  <c r="V52" i="98" s="1"/>
  <c r="G164" i="99"/>
  <c r="M164" i="99"/>
  <c r="N164" i="99" s="1"/>
  <c r="Q164" i="99"/>
  <c r="R164" i="99" s="1"/>
  <c r="H164" i="99"/>
  <c r="K164" i="99"/>
  <c r="U164" i="99"/>
  <c r="V164" i="99" s="1"/>
  <c r="S164" i="99"/>
  <c r="T164" i="99" s="1"/>
  <c r="O164" i="99"/>
  <c r="P164" i="99" s="1"/>
  <c r="I164" i="99"/>
  <c r="W164" i="99"/>
  <c r="X164" i="99" s="1"/>
  <c r="J164" i="99"/>
  <c r="W126" i="99"/>
  <c r="X126" i="99" s="1"/>
  <c r="I126" i="99"/>
  <c r="G126" i="99"/>
  <c r="H126" i="99"/>
  <c r="Q126" i="99"/>
  <c r="R126" i="99" s="1"/>
  <c r="J126" i="99"/>
  <c r="U126" i="99"/>
  <c r="V126" i="99" s="1"/>
  <c r="S126" i="99"/>
  <c r="T126" i="99" s="1"/>
  <c r="M126" i="99"/>
  <c r="N126" i="99" s="1"/>
  <c r="O126" i="99"/>
  <c r="P126" i="99" s="1"/>
  <c r="K126" i="99"/>
  <c r="C21" i="98"/>
  <c r="E21" i="98"/>
  <c r="D21" i="98"/>
  <c r="C34" i="99"/>
  <c r="D34" i="99"/>
  <c r="E34" i="99"/>
  <c r="D51" i="99"/>
  <c r="C51" i="99"/>
  <c r="B51" i="99" s="1"/>
  <c r="E51" i="99"/>
  <c r="D51" i="98"/>
  <c r="C51" i="98"/>
  <c r="B51" i="98" s="1"/>
  <c r="E51" i="98"/>
  <c r="S62" i="99"/>
  <c r="T62" i="99" s="1"/>
  <c r="O62" i="99"/>
  <c r="P62" i="99" s="1"/>
  <c r="J62" i="99"/>
  <c r="W62" i="99"/>
  <c r="X62" i="99" s="1"/>
  <c r="M62" i="99"/>
  <c r="N62" i="99" s="1"/>
  <c r="K62" i="99"/>
  <c r="G62" i="99"/>
  <c r="I62" i="99"/>
  <c r="Q62" i="99"/>
  <c r="R62" i="99" s="1"/>
  <c r="U62" i="99"/>
  <c r="V62" i="99" s="1"/>
  <c r="H62" i="99"/>
  <c r="C89" i="99"/>
  <c r="B89" i="99" s="1"/>
  <c r="E89" i="99"/>
  <c r="D89" i="99"/>
  <c r="C95" i="98"/>
  <c r="B95" i="98" s="1"/>
  <c r="D95" i="98"/>
  <c r="E95" i="98"/>
  <c r="D115" i="98"/>
  <c r="E115" i="98"/>
  <c r="C115" i="98"/>
  <c r="B115" i="98" s="1"/>
  <c r="E117" i="99"/>
  <c r="C117" i="99"/>
  <c r="B117" i="99" s="1"/>
  <c r="D117" i="99"/>
  <c r="C121" i="98"/>
  <c r="B121" i="98" s="1"/>
  <c r="E121" i="98"/>
  <c r="D121" i="98"/>
  <c r="C128" i="99"/>
  <c r="B128" i="99" s="1"/>
  <c r="E128" i="99"/>
  <c r="D128" i="99"/>
  <c r="E136" i="99"/>
  <c r="D136" i="99"/>
  <c r="C136" i="99"/>
  <c r="B136" i="99" s="1"/>
  <c r="E148" i="99"/>
  <c r="C148" i="99"/>
  <c r="B148" i="99" s="1"/>
  <c r="D148" i="99"/>
  <c r="D156" i="99"/>
  <c r="C156" i="99"/>
  <c r="B156" i="99" s="1"/>
  <c r="E156" i="99"/>
  <c r="O169" i="99"/>
  <c r="P169" i="99" s="1"/>
  <c r="H169" i="99"/>
  <c r="Q169" i="99"/>
  <c r="R169" i="99" s="1"/>
  <c r="I169" i="99"/>
  <c r="U169" i="99"/>
  <c r="V169" i="99" s="1"/>
  <c r="M169" i="99"/>
  <c r="N169" i="99" s="1"/>
  <c r="S169" i="99"/>
  <c r="T169" i="99" s="1"/>
  <c r="K169" i="99"/>
  <c r="J169" i="99"/>
  <c r="W169" i="99"/>
  <c r="X169" i="99" s="1"/>
  <c r="G169" i="99"/>
  <c r="E172" i="99"/>
  <c r="D172" i="99"/>
  <c r="C172" i="99"/>
  <c r="B172" i="99" s="1"/>
  <c r="C172" i="98"/>
  <c r="B172" i="98" s="1"/>
  <c r="E172" i="98"/>
  <c r="D172" i="98"/>
  <c r="E204" i="98"/>
  <c r="C204" i="98"/>
  <c r="B204" i="98" s="1"/>
  <c r="D204" i="98"/>
  <c r="D211" i="98"/>
  <c r="E211" i="98"/>
  <c r="C211" i="98"/>
  <c r="B211" i="98" s="1"/>
  <c r="D215" i="99"/>
  <c r="E215" i="99"/>
  <c r="C215" i="99"/>
  <c r="B215" i="99" s="1"/>
  <c r="C225" i="98"/>
  <c r="B225" i="98" s="1"/>
  <c r="E225" i="98"/>
  <c r="D225" i="98"/>
  <c r="D227" i="99"/>
  <c r="E227" i="99"/>
  <c r="C227" i="99"/>
  <c r="B227" i="99" s="1"/>
  <c r="E233" i="98"/>
  <c r="C233" i="98"/>
  <c r="B233" i="98" s="1"/>
  <c r="D233" i="98"/>
  <c r="C235" i="98"/>
  <c r="B235" i="98" s="1"/>
  <c r="D235" i="98"/>
  <c r="E235" i="98"/>
  <c r="D259" i="99"/>
  <c r="E259" i="99"/>
  <c r="C259" i="99"/>
  <c r="B259" i="99" s="1"/>
  <c r="E261" i="99"/>
  <c r="D261" i="99"/>
  <c r="C261" i="99"/>
  <c r="B261" i="99" s="1"/>
  <c r="C269" i="99"/>
  <c r="B269" i="99" s="1"/>
  <c r="D269" i="99"/>
  <c r="E269" i="99"/>
  <c r="D271" i="98"/>
  <c r="C271" i="98"/>
  <c r="B271" i="98" s="1"/>
  <c r="E271" i="98"/>
  <c r="E277" i="99"/>
  <c r="D277" i="99"/>
  <c r="C277" i="99"/>
  <c r="B277" i="99" s="1"/>
  <c r="L185" i="99"/>
  <c r="Y185" i="99" s="1"/>
  <c r="Z185" i="99" s="1"/>
  <c r="L124" i="99"/>
  <c r="Y124" i="99" s="1"/>
  <c r="Z124" i="99" s="1"/>
  <c r="L107" i="99"/>
  <c r="Y107" i="99" s="1"/>
  <c r="Z107" i="99" s="1"/>
  <c r="L99" i="99"/>
  <c r="Y99" i="99" s="1"/>
  <c r="Z99" i="99" s="1"/>
  <c r="L80" i="99"/>
  <c r="Y80" i="99" s="1"/>
  <c r="Z80" i="99" s="1"/>
  <c r="L151" i="99"/>
  <c r="Y151" i="99" s="1"/>
  <c r="Z151" i="99" s="1"/>
  <c r="K88" i="99"/>
  <c r="U88" i="99"/>
  <c r="V88" i="99" s="1"/>
  <c r="O88" i="99"/>
  <c r="P88" i="99" s="1"/>
  <c r="J88" i="99"/>
  <c r="I88" i="99"/>
  <c r="Q88" i="99"/>
  <c r="R88" i="99" s="1"/>
  <c r="W88" i="99"/>
  <c r="X88" i="99" s="1"/>
  <c r="M88" i="99"/>
  <c r="N88" i="99" s="1"/>
  <c r="G88" i="99"/>
  <c r="S88" i="99"/>
  <c r="T88" i="99" s="1"/>
  <c r="H88" i="99"/>
  <c r="L93" i="98"/>
  <c r="Y93" i="98" s="1"/>
  <c r="Z93" i="98" s="1"/>
  <c r="L125" i="99"/>
  <c r="Y125" i="99" s="1"/>
  <c r="Z125" i="99" s="1"/>
  <c r="J278" i="99"/>
  <c r="I278" i="99"/>
  <c r="W278" i="99"/>
  <c r="X278" i="99" s="1"/>
  <c r="G278" i="99"/>
  <c r="O278" i="99"/>
  <c r="P278" i="99" s="1"/>
  <c r="S278" i="99"/>
  <c r="T278" i="99" s="1"/>
  <c r="H278" i="99"/>
  <c r="M278" i="99"/>
  <c r="N278" i="99" s="1"/>
  <c r="U278" i="99"/>
  <c r="V278" i="99" s="1"/>
  <c r="K278" i="99"/>
  <c r="Q278" i="99"/>
  <c r="R278" i="99" s="1"/>
  <c r="L254" i="99"/>
  <c r="Y254" i="99" s="1"/>
  <c r="Z254" i="99" s="1"/>
  <c r="L161" i="98"/>
  <c r="Y161" i="98" s="1"/>
  <c r="Z161" i="98" s="1"/>
  <c r="L262" i="99"/>
  <c r="Y262" i="99" s="1"/>
  <c r="Z262" i="99" s="1"/>
  <c r="C13" i="98"/>
  <c r="F4" i="98"/>
  <c r="D13" i="98"/>
  <c r="E13" i="98"/>
  <c r="S104" i="98"/>
  <c r="T104" i="98" s="1"/>
  <c r="G104" i="98"/>
  <c r="J104" i="98"/>
  <c r="W104" i="98"/>
  <c r="X104" i="98" s="1"/>
  <c r="M104" i="98"/>
  <c r="N104" i="98" s="1"/>
  <c r="I104" i="98"/>
  <c r="O104" i="98"/>
  <c r="P104" i="98" s="1"/>
  <c r="H104" i="98"/>
  <c r="U104" i="98"/>
  <c r="V104" i="98" s="1"/>
  <c r="Q104" i="98"/>
  <c r="R104" i="98" s="1"/>
  <c r="K104" i="98"/>
  <c r="G50" i="99"/>
  <c r="M50" i="99"/>
  <c r="N50" i="99" s="1"/>
  <c r="H50" i="99"/>
  <c r="O50" i="99"/>
  <c r="P50" i="99" s="1"/>
  <c r="S50" i="99"/>
  <c r="T50" i="99" s="1"/>
  <c r="W50" i="99"/>
  <c r="X50" i="99" s="1"/>
  <c r="J50" i="99"/>
  <c r="I50" i="99"/>
  <c r="Q50" i="99"/>
  <c r="R50" i="99" s="1"/>
  <c r="K50" i="99"/>
  <c r="U50" i="99"/>
  <c r="V50" i="99" s="1"/>
  <c r="I22" i="99"/>
  <c r="S22" i="99"/>
  <c r="T22" i="99" s="1"/>
  <c r="J22" i="99"/>
  <c r="H22" i="99"/>
  <c r="Q22" i="99"/>
  <c r="R22" i="99" s="1"/>
  <c r="K22" i="99"/>
  <c r="U22" i="99"/>
  <c r="V22" i="99" s="1"/>
  <c r="W22" i="99"/>
  <c r="X22" i="99" s="1"/>
  <c r="O22" i="99"/>
  <c r="P22" i="99" s="1"/>
  <c r="M22" i="99"/>
  <c r="N22" i="99" s="1"/>
  <c r="G22" i="99"/>
  <c r="C28" i="99"/>
  <c r="B28" i="99" s="1"/>
  <c r="E28" i="99"/>
  <c r="D28" i="99"/>
  <c r="C30" i="99"/>
  <c r="E30" i="99"/>
  <c r="D30" i="99"/>
  <c r="D47" i="99"/>
  <c r="E47" i="99"/>
  <c r="C47" i="99"/>
  <c r="B47" i="99" s="1"/>
  <c r="D53" i="99"/>
  <c r="C53" i="99"/>
  <c r="B53" i="99" s="1"/>
  <c r="E53" i="99"/>
  <c r="S55" i="99"/>
  <c r="T55" i="99" s="1"/>
  <c r="K55" i="99"/>
  <c r="J55" i="99"/>
  <c r="Q55" i="99"/>
  <c r="R55" i="99" s="1"/>
  <c r="W55" i="99"/>
  <c r="X55" i="99" s="1"/>
  <c r="O55" i="99"/>
  <c r="P55" i="99" s="1"/>
  <c r="M55" i="99"/>
  <c r="N55" i="99" s="1"/>
  <c r="H55" i="99"/>
  <c r="U55" i="99"/>
  <c r="V55" i="99" s="1"/>
  <c r="G55" i="99"/>
  <c r="I55" i="99"/>
  <c r="D95" i="99"/>
  <c r="C95" i="99"/>
  <c r="B95" i="99" s="1"/>
  <c r="E95" i="99"/>
  <c r="C134" i="99"/>
  <c r="B134" i="99" s="1"/>
  <c r="D134" i="99"/>
  <c r="E134" i="99"/>
  <c r="E138" i="99"/>
  <c r="D138" i="99"/>
  <c r="C138" i="99"/>
  <c r="B138" i="99" s="1"/>
  <c r="E144" i="99"/>
  <c r="C144" i="99"/>
  <c r="B144" i="99" s="1"/>
  <c r="D144" i="99"/>
  <c r="E146" i="99"/>
  <c r="C146" i="99"/>
  <c r="B146" i="99" s="1"/>
  <c r="D146" i="99"/>
  <c r="D154" i="99"/>
  <c r="C154" i="99"/>
  <c r="B154" i="99" s="1"/>
  <c r="E154" i="99"/>
  <c r="E174" i="99"/>
  <c r="D174" i="99"/>
  <c r="C174" i="99"/>
  <c r="B174" i="99" s="1"/>
  <c r="D179" i="99"/>
  <c r="C179" i="99"/>
  <c r="B179" i="99" s="1"/>
  <c r="E179" i="99"/>
  <c r="E179" i="98"/>
  <c r="C179" i="98"/>
  <c r="B179" i="98" s="1"/>
  <c r="D179" i="98"/>
  <c r="C186" i="99"/>
  <c r="B186" i="99" s="1"/>
  <c r="D186" i="99"/>
  <c r="E186" i="99"/>
  <c r="D194" i="99"/>
  <c r="E194" i="99"/>
  <c r="C194" i="99"/>
  <c r="B194" i="99" s="1"/>
  <c r="S196" i="99"/>
  <c r="T196" i="99" s="1"/>
  <c r="W196" i="99"/>
  <c r="X196" i="99" s="1"/>
  <c r="I196" i="99"/>
  <c r="G196" i="99"/>
  <c r="O196" i="99"/>
  <c r="P196" i="99" s="1"/>
  <c r="Q196" i="99"/>
  <c r="R196" i="99" s="1"/>
  <c r="M196" i="99"/>
  <c r="N196" i="99" s="1"/>
  <c r="H196" i="99"/>
  <c r="U196" i="99"/>
  <c r="V196" i="99" s="1"/>
  <c r="J196" i="99"/>
  <c r="K196" i="99"/>
  <c r="D197" i="99"/>
  <c r="E197" i="99"/>
  <c r="C197" i="99"/>
  <c r="B197" i="99" s="1"/>
  <c r="D213" i="98"/>
  <c r="C213" i="98"/>
  <c r="B213" i="98" s="1"/>
  <c r="E213" i="98"/>
  <c r="C215" i="98"/>
  <c r="B215" i="98" s="1"/>
  <c r="D215" i="98"/>
  <c r="E215" i="98"/>
  <c r="C237" i="99"/>
  <c r="B237" i="99" s="1"/>
  <c r="D237" i="99"/>
  <c r="E237" i="99"/>
  <c r="D239" i="98"/>
  <c r="C239" i="98"/>
  <c r="B239" i="98" s="1"/>
  <c r="E239" i="98"/>
  <c r="D245" i="98"/>
  <c r="C245" i="98"/>
  <c r="B245" i="98" s="1"/>
  <c r="E245" i="98"/>
  <c r="D265" i="99"/>
  <c r="C265" i="99"/>
  <c r="B265" i="99" s="1"/>
  <c r="E265" i="99"/>
  <c r="E269" i="98"/>
  <c r="C269" i="98"/>
  <c r="B269" i="98" s="1"/>
  <c r="D269" i="98"/>
  <c r="E275" i="99"/>
  <c r="C275" i="99"/>
  <c r="B275" i="99" s="1"/>
  <c r="D275" i="99"/>
  <c r="H241" i="98"/>
  <c r="U241" i="98"/>
  <c r="V241" i="98" s="1"/>
  <c r="J241" i="98"/>
  <c r="S241" i="98"/>
  <c r="T241" i="98" s="1"/>
  <c r="K241" i="98"/>
  <c r="O241" i="98"/>
  <c r="P241" i="98" s="1"/>
  <c r="Q241" i="98"/>
  <c r="R241" i="98" s="1"/>
  <c r="M241" i="98"/>
  <c r="N241" i="98" s="1"/>
  <c r="W241" i="98"/>
  <c r="X241" i="98" s="1"/>
  <c r="G241" i="98"/>
  <c r="I241" i="98"/>
  <c r="L203" i="99"/>
  <c r="Y203" i="99" s="1"/>
  <c r="Z203" i="99" s="1"/>
  <c r="L216" i="98" l="1"/>
  <c r="Y216" i="98" s="1"/>
  <c r="Z216" i="98" s="1"/>
  <c r="AA49" i="101"/>
  <c r="AE49" i="101"/>
  <c r="Z49" i="101"/>
  <c r="AD49" i="101"/>
  <c r="AC49" i="101"/>
  <c r="AG49" i="101"/>
  <c r="AB49" i="101"/>
  <c r="AF49" i="101"/>
  <c r="W10" i="99"/>
  <c r="X10" i="99" s="1"/>
  <c r="I10" i="99"/>
  <c r="M10" i="99"/>
  <c r="N10" i="99" s="1"/>
  <c r="X48" i="101"/>
  <c r="Y48" i="101" s="1"/>
  <c r="AC25" i="101"/>
  <c r="AG25" i="101"/>
  <c r="AB25" i="101"/>
  <c r="AF25" i="101"/>
  <c r="AA25" i="101"/>
  <c r="AE25" i="101"/>
  <c r="Z25" i="101"/>
  <c r="AD25" i="101"/>
  <c r="L226" i="99"/>
  <c r="Y226" i="99" s="1"/>
  <c r="Z226" i="99" s="1"/>
  <c r="L70" i="98"/>
  <c r="L218" i="99"/>
  <c r="Y218" i="99" s="1"/>
  <c r="Z218" i="99" s="1"/>
  <c r="L118" i="98"/>
  <c r="Y118" i="98" s="1"/>
  <c r="Z118" i="98" s="1"/>
  <c r="L143" i="98"/>
  <c r="Y143" i="98" s="1"/>
  <c r="Z143" i="98" s="1"/>
  <c r="L273" i="99"/>
  <c r="C6" i="103"/>
  <c r="C6" i="113"/>
  <c r="Y273" i="99"/>
  <c r="Z273" i="99" s="1"/>
  <c r="Y106" i="99"/>
  <c r="Z106" i="99" s="1"/>
  <c r="L65" i="98"/>
  <c r="L141" i="99"/>
  <c r="AC35" i="101"/>
  <c r="AG35" i="101"/>
  <c r="AB35" i="101"/>
  <c r="AF35" i="101"/>
  <c r="AA35" i="101"/>
  <c r="AE35" i="101"/>
  <c r="Z35" i="101"/>
  <c r="AD35" i="101"/>
  <c r="AC52" i="101"/>
  <c r="AG52" i="101"/>
  <c r="AB52" i="101"/>
  <c r="AF52" i="101"/>
  <c r="AA52" i="101"/>
  <c r="AE52" i="101"/>
  <c r="Z52" i="101"/>
  <c r="AD52" i="101"/>
  <c r="Y152" i="99"/>
  <c r="Z152" i="99" s="1"/>
  <c r="Y260" i="98"/>
  <c r="Z260" i="98" s="1"/>
  <c r="Y86" i="98"/>
  <c r="Z86" i="98" s="1"/>
  <c r="Y141" i="99"/>
  <c r="Z141" i="99" s="1"/>
  <c r="L139" i="98"/>
  <c r="X23" i="101"/>
  <c r="Y23" i="101" s="1"/>
  <c r="L67" i="98"/>
  <c r="Y67" i="98" s="1"/>
  <c r="Z67" i="98" s="1"/>
  <c r="L257" i="98"/>
  <c r="Y257" i="98" s="1"/>
  <c r="Z257" i="98" s="1"/>
  <c r="X22" i="101"/>
  <c r="Y22" i="101" s="1"/>
  <c r="K10" i="99"/>
  <c r="H10" i="99"/>
  <c r="Q10" i="99"/>
  <c r="R10" i="99" s="1"/>
  <c r="U10" i="99"/>
  <c r="V10" i="99" s="1"/>
  <c r="X26" i="101"/>
  <c r="AC3" i="102"/>
  <c r="G8" i="103" s="1"/>
  <c r="AG3" i="102"/>
  <c r="G12" i="103" s="1"/>
  <c r="AB3" i="102"/>
  <c r="G7" i="103" s="1"/>
  <c r="AF3" i="102"/>
  <c r="G11" i="103" s="1"/>
  <c r="AA3" i="102"/>
  <c r="G6" i="103" s="1"/>
  <c r="AE3" i="102"/>
  <c r="G10" i="103" s="1"/>
  <c r="Z3" i="102"/>
  <c r="G5" i="103" s="1"/>
  <c r="AD3" i="102"/>
  <c r="G9" i="103" s="1"/>
  <c r="Y3" i="102"/>
  <c r="AF9" i="101"/>
  <c r="Z9" i="101"/>
  <c r="AG9" i="101"/>
  <c r="AE9" i="101"/>
  <c r="AC9" i="101"/>
  <c r="AA9" i="101"/>
  <c r="AD9" i="101"/>
  <c r="AB9" i="101"/>
  <c r="B30" i="99"/>
  <c r="L116" i="99"/>
  <c r="L113" i="98"/>
  <c r="L106" i="98"/>
  <c r="Y106" i="98" s="1"/>
  <c r="Z106" i="98" s="1"/>
  <c r="L192" i="98"/>
  <c r="Y192" i="98" s="1"/>
  <c r="Z192" i="98" s="1"/>
  <c r="L242" i="98"/>
  <c r="Y242" i="98" s="1"/>
  <c r="Z242" i="98" s="1"/>
  <c r="L79" i="98"/>
  <c r="Y79" i="98" s="1"/>
  <c r="Z79" i="98" s="1"/>
  <c r="L46" i="98"/>
  <c r="Y46" i="98" s="1"/>
  <c r="Z46" i="98" s="1"/>
  <c r="Y113" i="98"/>
  <c r="Z113" i="98" s="1"/>
  <c r="L50" i="98"/>
  <c r="Y50" i="98" s="1"/>
  <c r="Z50" i="98" s="1"/>
  <c r="L94" i="98"/>
  <c r="Y94" i="98" s="1"/>
  <c r="Z94" i="98" s="1"/>
  <c r="L71" i="98"/>
  <c r="Y71" i="98" s="1"/>
  <c r="Z71" i="98" s="1"/>
  <c r="Y109" i="98"/>
  <c r="Z109" i="98" s="1"/>
  <c r="Y168" i="98"/>
  <c r="Z168" i="98" s="1"/>
  <c r="Y65" i="98"/>
  <c r="Z65" i="98" s="1"/>
  <c r="Y139" i="98"/>
  <c r="Z139" i="98" s="1"/>
  <c r="Y255" i="98"/>
  <c r="Z255" i="98" s="1"/>
  <c r="B41" i="98"/>
  <c r="K41" i="98" s="1"/>
  <c r="B21" i="99"/>
  <c r="B16" i="99"/>
  <c r="S16" i="99" s="1"/>
  <c r="S11" i="99"/>
  <c r="T11" i="99" s="1"/>
  <c r="B33" i="99"/>
  <c r="B40" i="99"/>
  <c r="B37" i="99"/>
  <c r="B20" i="99"/>
  <c r="B36" i="99"/>
  <c r="B45" i="99"/>
  <c r="B42" i="99"/>
  <c r="B14" i="99"/>
  <c r="B41" i="99"/>
  <c r="B19" i="99"/>
  <c r="B34" i="99"/>
  <c r="J34" i="99" s="1"/>
  <c r="B38" i="99"/>
  <c r="B43" i="99"/>
  <c r="B32" i="99"/>
  <c r="B31" i="99"/>
  <c r="B35" i="99"/>
  <c r="B15" i="99"/>
  <c r="B17" i="99"/>
  <c r="B18" i="99"/>
  <c r="B44" i="99"/>
  <c r="B39" i="99"/>
  <c r="B21" i="98"/>
  <c r="M21" i="98" s="1"/>
  <c r="N21" i="98" s="1"/>
  <c r="B26" i="98"/>
  <c r="I26" i="98" s="1"/>
  <c r="L198" i="98"/>
  <c r="Y198" i="98" s="1"/>
  <c r="Z198" i="98" s="1"/>
  <c r="L122" i="98"/>
  <c r="L160" i="98"/>
  <c r="B35" i="98"/>
  <c r="B24" i="98"/>
  <c r="B23" i="98"/>
  <c r="B13" i="98"/>
  <c r="J13" i="98" s="1"/>
  <c r="B39" i="98"/>
  <c r="B31" i="98"/>
  <c r="B19" i="98"/>
  <c r="B38" i="98"/>
  <c r="B34" i="98"/>
  <c r="B44" i="98"/>
  <c r="B18" i="98"/>
  <c r="B22" i="98"/>
  <c r="B25" i="98"/>
  <c r="B45" i="98"/>
  <c r="B27" i="98"/>
  <c r="B32" i="98"/>
  <c r="B37" i="98"/>
  <c r="B28" i="98"/>
  <c r="B29" i="98"/>
  <c r="B36" i="98"/>
  <c r="B17" i="98"/>
  <c r="B40" i="98"/>
  <c r="B20" i="98"/>
  <c r="B14" i="98"/>
  <c r="B15" i="98"/>
  <c r="B30" i="98"/>
  <c r="B42" i="98"/>
  <c r="U42" i="98" s="1"/>
  <c r="V42" i="98" s="1"/>
  <c r="B43" i="98"/>
  <c r="B16" i="98"/>
  <c r="B33" i="98"/>
  <c r="L166" i="98"/>
  <c r="Y166" i="98" s="1"/>
  <c r="Z166" i="98" s="1"/>
  <c r="L200" i="99"/>
  <c r="Y200" i="99" s="1"/>
  <c r="Z200" i="99" s="1"/>
  <c r="L105" i="98"/>
  <c r="Y105" i="98" s="1"/>
  <c r="Z105" i="98" s="1"/>
  <c r="Y160" i="98"/>
  <c r="Z160" i="98" s="1"/>
  <c r="L193" i="98"/>
  <c r="Y193" i="98" s="1"/>
  <c r="Z193" i="98" s="1"/>
  <c r="L78" i="99"/>
  <c r="Y78" i="99" s="1"/>
  <c r="Z78" i="99" s="1"/>
  <c r="L81" i="99"/>
  <c r="Y81" i="99" s="1"/>
  <c r="Z81" i="99" s="1"/>
  <c r="L231" i="99"/>
  <c r="Y231" i="99" s="1"/>
  <c r="Z231" i="99" s="1"/>
  <c r="Y122" i="98"/>
  <c r="Z122" i="98" s="1"/>
  <c r="L73" i="99"/>
  <c r="Y73" i="99" s="1"/>
  <c r="Z73" i="99" s="1"/>
  <c r="Y70" i="98"/>
  <c r="Z70" i="98" s="1"/>
  <c r="Y116" i="99"/>
  <c r="Z116" i="99" s="1"/>
  <c r="L56" i="98"/>
  <c r="Y56" i="98" s="1"/>
  <c r="Z56" i="98" s="1"/>
  <c r="L54" i="98"/>
  <c r="Y54" i="98" s="1"/>
  <c r="Z54" i="98" s="1"/>
  <c r="L12" i="98"/>
  <c r="X12" i="98" s="1"/>
  <c r="Y12" i="98" s="1"/>
  <c r="Z12" i="98" s="1"/>
  <c r="L158" i="98"/>
  <c r="Y158" i="98" s="1"/>
  <c r="Z158" i="98" s="1"/>
  <c r="L202" i="99"/>
  <c r="Y202" i="99" s="1"/>
  <c r="Z202" i="99" s="1"/>
  <c r="L202" i="98"/>
  <c r="Y202" i="98" s="1"/>
  <c r="Z202" i="98" s="1"/>
  <c r="L100" i="98"/>
  <c r="Y100" i="98" s="1"/>
  <c r="Z100" i="98" s="1"/>
  <c r="L104" i="99"/>
  <c r="Y104" i="99" s="1"/>
  <c r="Z104" i="99" s="1"/>
  <c r="L52" i="99"/>
  <c r="Y52" i="99" s="1"/>
  <c r="Z52" i="99" s="1"/>
  <c r="L131" i="98"/>
  <c r="Y131" i="98" s="1"/>
  <c r="Z131" i="98" s="1"/>
  <c r="L229" i="99"/>
  <c r="Y229" i="99" s="1"/>
  <c r="Z229" i="99" s="1"/>
  <c r="L109" i="99"/>
  <c r="Y109" i="99" s="1"/>
  <c r="Z109" i="99" s="1"/>
  <c r="L171" i="99"/>
  <c r="Y171" i="99" s="1"/>
  <c r="Z171" i="99" s="1"/>
  <c r="L191" i="99"/>
  <c r="Y191" i="99" s="1"/>
  <c r="Z191" i="99" s="1"/>
  <c r="L67" i="99"/>
  <c r="Y67" i="99" s="1"/>
  <c r="Z67" i="99" s="1"/>
  <c r="L86" i="99"/>
  <c r="Y86" i="99" s="1"/>
  <c r="Z86" i="99" s="1"/>
  <c r="L112" i="99"/>
  <c r="Y112" i="99" s="1"/>
  <c r="Z112" i="99" s="1"/>
  <c r="L184" i="99"/>
  <c r="Y184" i="99" s="1"/>
  <c r="Z184" i="99" s="1"/>
  <c r="L276" i="99"/>
  <c r="Y276" i="99" s="1"/>
  <c r="Z276" i="99" s="1"/>
  <c r="L236" i="98"/>
  <c r="Y236" i="98" s="1"/>
  <c r="Z236" i="98" s="1"/>
  <c r="L268" i="99"/>
  <c r="Y268" i="99" s="1"/>
  <c r="Z268" i="99" s="1"/>
  <c r="L205" i="98"/>
  <c r="Y205" i="98" s="1"/>
  <c r="Z205" i="98" s="1"/>
  <c r="L256" i="98"/>
  <c r="Y256" i="98" s="1"/>
  <c r="Z256" i="98" s="1"/>
  <c r="L166" i="99"/>
  <c r="Y166" i="99" s="1"/>
  <c r="Z166" i="99" s="1"/>
  <c r="L175" i="99"/>
  <c r="Y175" i="99" s="1"/>
  <c r="Z175" i="99" s="1"/>
  <c r="L220" i="99"/>
  <c r="Y220" i="99" s="1"/>
  <c r="Z220" i="99" s="1"/>
  <c r="L108" i="99"/>
  <c r="Y108" i="99" s="1"/>
  <c r="Z108" i="99" s="1"/>
  <c r="L54" i="99"/>
  <c r="Y54" i="99" s="1"/>
  <c r="Z54" i="99" s="1"/>
  <c r="L192" i="99"/>
  <c r="Y192" i="99" s="1"/>
  <c r="Z192" i="99" s="1"/>
  <c r="L63" i="99"/>
  <c r="Y63" i="99" s="1"/>
  <c r="Z63" i="99" s="1"/>
  <c r="L68" i="99"/>
  <c r="Y68" i="99" s="1"/>
  <c r="Z68" i="99" s="1"/>
  <c r="L48" i="98"/>
  <c r="Y48" i="98" s="1"/>
  <c r="Z48" i="98" s="1"/>
  <c r="L120" i="98"/>
  <c r="Y120" i="98" s="1"/>
  <c r="Z120" i="98" s="1"/>
  <c r="L232" i="98"/>
  <c r="Y232" i="98" s="1"/>
  <c r="Z232" i="98" s="1"/>
  <c r="L94" i="99"/>
  <c r="Y94" i="99" s="1"/>
  <c r="Z94" i="99" s="1"/>
  <c r="L58" i="99"/>
  <c r="Y58" i="99" s="1"/>
  <c r="Z58" i="99" s="1"/>
  <c r="L256" i="99"/>
  <c r="Y256" i="99" s="1"/>
  <c r="Z256" i="99" s="1"/>
  <c r="L195" i="98"/>
  <c r="Y195" i="98" s="1"/>
  <c r="Z195" i="98" s="1"/>
  <c r="L257" i="99"/>
  <c r="Y257" i="99" s="1"/>
  <c r="Z257" i="99" s="1"/>
  <c r="L167" i="99"/>
  <c r="Y167" i="99" s="1"/>
  <c r="Z167" i="99" s="1"/>
  <c r="L131" i="99"/>
  <c r="Y131" i="99" s="1"/>
  <c r="Z131" i="99" s="1"/>
  <c r="L59" i="99"/>
  <c r="Y59" i="99" s="1"/>
  <c r="Z59" i="99" s="1"/>
  <c r="L77" i="99"/>
  <c r="Y77" i="99" s="1"/>
  <c r="Z77" i="99" s="1"/>
  <c r="L127" i="99"/>
  <c r="Y127" i="99" s="1"/>
  <c r="Z127" i="99" s="1"/>
  <c r="L100" i="99"/>
  <c r="Y100" i="99" s="1"/>
  <c r="Z100" i="99" s="1"/>
  <c r="L180" i="99"/>
  <c r="Y180" i="99" s="1"/>
  <c r="Z180" i="99" s="1"/>
  <c r="L11" i="99"/>
  <c r="Y11" i="99" s="1"/>
  <c r="Z11" i="99" s="1"/>
  <c r="L272" i="98"/>
  <c r="Y272" i="98" s="1"/>
  <c r="Z272" i="98" s="1"/>
  <c r="L183" i="99"/>
  <c r="Y183" i="99" s="1"/>
  <c r="Z183" i="99" s="1"/>
  <c r="L142" i="98"/>
  <c r="Y142" i="98" s="1"/>
  <c r="Z142" i="98" s="1"/>
  <c r="L120" i="99"/>
  <c r="Y120" i="99" s="1"/>
  <c r="Z120" i="99" s="1"/>
  <c r="L103" i="98"/>
  <c r="Y103" i="98" s="1"/>
  <c r="Z103" i="98" s="1"/>
  <c r="L229" i="98"/>
  <c r="Y229" i="98" s="1"/>
  <c r="Z229" i="98" s="1"/>
  <c r="L46" i="99"/>
  <c r="Y46" i="99" s="1"/>
  <c r="Z46" i="99" s="1"/>
  <c r="L101" i="99"/>
  <c r="Y101" i="99" s="1"/>
  <c r="Z101" i="99" s="1"/>
  <c r="L272" i="99"/>
  <c r="Y272" i="99" s="1"/>
  <c r="Z272" i="99" s="1"/>
  <c r="L56" i="99"/>
  <c r="Y56" i="99" s="1"/>
  <c r="Z56" i="99" s="1"/>
  <c r="L10" i="99"/>
  <c r="T10" i="99" s="1"/>
  <c r="L244" i="98"/>
  <c r="Y244" i="98" s="1"/>
  <c r="Z244" i="98" s="1"/>
  <c r="L268" i="98"/>
  <c r="Y268" i="98" s="1"/>
  <c r="Z268" i="98" s="1"/>
  <c r="L240" i="98"/>
  <c r="Y240" i="98" s="1"/>
  <c r="Z240" i="98" s="1"/>
  <c r="L228" i="99"/>
  <c r="Y228" i="99" s="1"/>
  <c r="Z228" i="99" s="1"/>
  <c r="L82" i="99"/>
  <c r="Y82" i="99" s="1"/>
  <c r="Z82" i="99" s="1"/>
  <c r="L173" i="99"/>
  <c r="Y173" i="99" s="1"/>
  <c r="Z173" i="99" s="1"/>
  <c r="L264" i="98"/>
  <c r="Y264" i="98" s="1"/>
  <c r="Z264" i="98" s="1"/>
  <c r="L103" i="99"/>
  <c r="Y103" i="99" s="1"/>
  <c r="Z103" i="99" s="1"/>
  <c r="L60" i="99"/>
  <c r="Y60" i="99" s="1"/>
  <c r="Z60" i="99" s="1"/>
  <c r="L139" i="99"/>
  <c r="Y139" i="99" s="1"/>
  <c r="Z139" i="99" s="1"/>
  <c r="L72" i="99"/>
  <c r="Y72" i="99" s="1"/>
  <c r="Z72" i="99" s="1"/>
  <c r="L129" i="99"/>
  <c r="Y129" i="99" s="1"/>
  <c r="Z129" i="99" s="1"/>
  <c r="L147" i="99"/>
  <c r="Y147" i="99" s="1"/>
  <c r="Z147" i="99" s="1"/>
  <c r="L111" i="99"/>
  <c r="Y111" i="99" s="1"/>
  <c r="Z111" i="99" s="1"/>
  <c r="L74" i="99"/>
  <c r="Y74" i="99" s="1"/>
  <c r="Z74" i="99" s="1"/>
  <c r="L252" i="99"/>
  <c r="Y252" i="99" s="1"/>
  <c r="Z252" i="99" s="1"/>
  <c r="L119" i="99"/>
  <c r="Y119" i="99" s="1"/>
  <c r="Z119" i="99" s="1"/>
  <c r="L27" i="99"/>
  <c r="Y27" i="99" s="1"/>
  <c r="Z27" i="99" s="1"/>
  <c r="L64" i="99"/>
  <c r="Y64" i="99" s="1"/>
  <c r="Z64" i="99" s="1"/>
  <c r="L90" i="99"/>
  <c r="Y90" i="99" s="1"/>
  <c r="Z90" i="99" s="1"/>
  <c r="L188" i="99"/>
  <c r="Y188" i="99" s="1"/>
  <c r="Z188" i="99" s="1"/>
  <c r="L97" i="99"/>
  <c r="Y97" i="99" s="1"/>
  <c r="Z97" i="99" s="1"/>
  <c r="L158" i="99"/>
  <c r="Y158" i="99" s="1"/>
  <c r="Z158" i="99" s="1"/>
  <c r="L182" i="99"/>
  <c r="Y182" i="99" s="1"/>
  <c r="Z182" i="99" s="1"/>
  <c r="L11" i="98"/>
  <c r="L10" i="98"/>
  <c r="L22" i="99"/>
  <c r="Y22" i="99" s="1"/>
  <c r="Z22" i="99" s="1"/>
  <c r="L55" i="99"/>
  <c r="Y55" i="99" s="1"/>
  <c r="Z55" i="99" s="1"/>
  <c r="L132" i="99"/>
  <c r="Y132" i="99" s="1"/>
  <c r="Z132" i="99" s="1"/>
  <c r="L187" i="99"/>
  <c r="Y187" i="99" s="1"/>
  <c r="Z187" i="99" s="1"/>
  <c r="L241" i="98"/>
  <c r="Y241" i="98" s="1"/>
  <c r="Z241" i="98" s="1"/>
  <c r="L176" i="98"/>
  <c r="Y176" i="98" s="1"/>
  <c r="Z176" i="98" s="1"/>
  <c r="M215" i="98"/>
  <c r="N215" i="98" s="1"/>
  <c r="H215" i="98"/>
  <c r="I215" i="98"/>
  <c r="J215" i="98"/>
  <c r="U215" i="98"/>
  <c r="V215" i="98" s="1"/>
  <c r="W215" i="98"/>
  <c r="X215" i="98" s="1"/>
  <c r="K215" i="98"/>
  <c r="G215" i="98"/>
  <c r="Q215" i="98"/>
  <c r="R215" i="98" s="1"/>
  <c r="O215" i="98"/>
  <c r="P215" i="98" s="1"/>
  <c r="S215" i="98"/>
  <c r="T215" i="98" s="1"/>
  <c r="S179" i="99"/>
  <c r="T179" i="99" s="1"/>
  <c r="O179" i="99"/>
  <c r="P179" i="99" s="1"/>
  <c r="K179" i="99"/>
  <c r="I179" i="99"/>
  <c r="W179" i="99"/>
  <c r="X179" i="99" s="1"/>
  <c r="J179" i="99"/>
  <c r="U179" i="99"/>
  <c r="V179" i="99" s="1"/>
  <c r="Q179" i="99"/>
  <c r="R179" i="99" s="1"/>
  <c r="M179" i="99"/>
  <c r="N179" i="99" s="1"/>
  <c r="H179" i="99"/>
  <c r="G179" i="99"/>
  <c r="W174" i="99"/>
  <c r="X174" i="99" s="1"/>
  <c r="Q174" i="99"/>
  <c r="R174" i="99" s="1"/>
  <c r="H174" i="99"/>
  <c r="O174" i="99"/>
  <c r="P174" i="99" s="1"/>
  <c r="I174" i="99"/>
  <c r="G174" i="99"/>
  <c r="M174" i="99"/>
  <c r="N174" i="99" s="1"/>
  <c r="J174" i="99"/>
  <c r="K174" i="99"/>
  <c r="U174" i="99"/>
  <c r="V174" i="99" s="1"/>
  <c r="S174" i="99"/>
  <c r="T174" i="99" s="1"/>
  <c r="U146" i="99"/>
  <c r="V146" i="99" s="1"/>
  <c r="S146" i="99"/>
  <c r="T146" i="99" s="1"/>
  <c r="Q146" i="99"/>
  <c r="R146" i="99" s="1"/>
  <c r="O146" i="99"/>
  <c r="P146" i="99" s="1"/>
  <c r="M146" i="99"/>
  <c r="N146" i="99" s="1"/>
  <c r="K146" i="99"/>
  <c r="G146" i="99"/>
  <c r="W146" i="99"/>
  <c r="X146" i="99" s="1"/>
  <c r="I146" i="99"/>
  <c r="H146" i="99"/>
  <c r="J146" i="99"/>
  <c r="H134" i="99"/>
  <c r="U134" i="99"/>
  <c r="V134" i="99" s="1"/>
  <c r="S134" i="99"/>
  <c r="T134" i="99" s="1"/>
  <c r="Q134" i="99"/>
  <c r="R134" i="99" s="1"/>
  <c r="G134" i="99"/>
  <c r="W134" i="99"/>
  <c r="X134" i="99" s="1"/>
  <c r="I134" i="99"/>
  <c r="J134" i="99"/>
  <c r="M134" i="99"/>
  <c r="N134" i="99" s="1"/>
  <c r="O134" i="99"/>
  <c r="P134" i="99" s="1"/>
  <c r="K134" i="99"/>
  <c r="Q28" i="99"/>
  <c r="R28" i="99" s="1"/>
  <c r="U28" i="99"/>
  <c r="V28" i="99" s="1"/>
  <c r="W28" i="99"/>
  <c r="X28" i="99" s="1"/>
  <c r="J28" i="99"/>
  <c r="K28" i="99"/>
  <c r="H28" i="99"/>
  <c r="G28" i="99"/>
  <c r="M28" i="99"/>
  <c r="N28" i="99" s="1"/>
  <c r="O28" i="99"/>
  <c r="P28" i="99" s="1"/>
  <c r="I28" i="99"/>
  <c r="S28" i="99"/>
  <c r="T28" i="99" s="1"/>
  <c r="H13" i="98"/>
  <c r="S271" i="98"/>
  <c r="T271" i="98" s="1"/>
  <c r="Q271" i="98"/>
  <c r="R271" i="98" s="1"/>
  <c r="W271" i="98"/>
  <c r="X271" i="98" s="1"/>
  <c r="K271" i="98"/>
  <c r="M271" i="98"/>
  <c r="N271" i="98" s="1"/>
  <c r="H271" i="98"/>
  <c r="U271" i="98"/>
  <c r="V271" i="98" s="1"/>
  <c r="J271" i="98"/>
  <c r="I271" i="98"/>
  <c r="G271" i="98"/>
  <c r="O271" i="98"/>
  <c r="P271" i="98" s="1"/>
  <c r="W233" i="98"/>
  <c r="X233" i="98" s="1"/>
  <c r="M233" i="98"/>
  <c r="N233" i="98" s="1"/>
  <c r="Q233" i="98"/>
  <c r="R233" i="98" s="1"/>
  <c r="K233" i="98"/>
  <c r="O233" i="98"/>
  <c r="P233" i="98" s="1"/>
  <c r="S233" i="98"/>
  <c r="T233" i="98" s="1"/>
  <c r="U233" i="98"/>
  <c r="V233" i="98" s="1"/>
  <c r="H233" i="98"/>
  <c r="J233" i="98"/>
  <c r="G233" i="98"/>
  <c r="I233" i="98"/>
  <c r="S227" i="99"/>
  <c r="T227" i="99" s="1"/>
  <c r="U227" i="99"/>
  <c r="V227" i="99" s="1"/>
  <c r="H227" i="99"/>
  <c r="M227" i="99"/>
  <c r="N227" i="99" s="1"/>
  <c r="O227" i="99"/>
  <c r="P227" i="99" s="1"/>
  <c r="G227" i="99"/>
  <c r="Q227" i="99"/>
  <c r="R227" i="99" s="1"/>
  <c r="J227" i="99"/>
  <c r="I227" i="99"/>
  <c r="W227" i="99"/>
  <c r="X227" i="99" s="1"/>
  <c r="K227" i="99"/>
  <c r="U204" i="98"/>
  <c r="V204" i="98" s="1"/>
  <c r="I204" i="98"/>
  <c r="S204" i="98"/>
  <c r="T204" i="98" s="1"/>
  <c r="Q204" i="98"/>
  <c r="R204" i="98" s="1"/>
  <c r="O204" i="98"/>
  <c r="P204" i="98" s="1"/>
  <c r="H204" i="98"/>
  <c r="J204" i="98"/>
  <c r="G204" i="98"/>
  <c r="M204" i="98"/>
  <c r="N204" i="98" s="1"/>
  <c r="W204" i="98"/>
  <c r="X204" i="98" s="1"/>
  <c r="K204" i="98"/>
  <c r="O117" i="99"/>
  <c r="P117" i="99" s="1"/>
  <c r="M117" i="99"/>
  <c r="N117" i="99" s="1"/>
  <c r="Q117" i="99"/>
  <c r="R117" i="99" s="1"/>
  <c r="H117" i="99"/>
  <c r="J117" i="99"/>
  <c r="U117" i="99"/>
  <c r="V117" i="99" s="1"/>
  <c r="S117" i="99"/>
  <c r="T117" i="99" s="1"/>
  <c r="K117" i="99"/>
  <c r="G117" i="99"/>
  <c r="W117" i="99"/>
  <c r="X117" i="99" s="1"/>
  <c r="I117" i="99"/>
  <c r="J51" i="98"/>
  <c r="U51" i="98"/>
  <c r="V51" i="98" s="1"/>
  <c r="Q51" i="98"/>
  <c r="R51" i="98" s="1"/>
  <c r="M51" i="98"/>
  <c r="N51" i="98" s="1"/>
  <c r="I51" i="98"/>
  <c r="H51" i="98"/>
  <c r="S51" i="98"/>
  <c r="T51" i="98" s="1"/>
  <c r="K51" i="98"/>
  <c r="W51" i="98"/>
  <c r="X51" i="98" s="1"/>
  <c r="O51" i="98"/>
  <c r="P51" i="98" s="1"/>
  <c r="G51" i="98"/>
  <c r="L126" i="99"/>
  <c r="Y126" i="99" s="1"/>
  <c r="Z126" i="99" s="1"/>
  <c r="L52" i="98"/>
  <c r="Y52" i="98" s="1"/>
  <c r="Z52" i="98" s="1"/>
  <c r="I13" i="99"/>
  <c r="Q13" i="99"/>
  <c r="R13" i="99" s="1"/>
  <c r="K13" i="99"/>
  <c r="J13" i="99"/>
  <c r="G13" i="99"/>
  <c r="O13" i="99"/>
  <c r="P13" i="99" s="1"/>
  <c r="S13" i="99"/>
  <c r="U13" i="99"/>
  <c r="V13" i="99" s="1"/>
  <c r="M13" i="99"/>
  <c r="N13" i="99" s="1"/>
  <c r="W13" i="99"/>
  <c r="X13" i="99" s="1"/>
  <c r="H13" i="99"/>
  <c r="O275" i="99"/>
  <c r="P275" i="99" s="1"/>
  <c r="W275" i="99"/>
  <c r="X275" i="99" s="1"/>
  <c r="S275" i="99"/>
  <c r="T275" i="99" s="1"/>
  <c r="J275" i="99"/>
  <c r="I275" i="99"/>
  <c r="G275" i="99"/>
  <c r="M275" i="99"/>
  <c r="N275" i="99" s="1"/>
  <c r="H275" i="99"/>
  <c r="K275" i="99"/>
  <c r="Q275" i="99"/>
  <c r="R275" i="99" s="1"/>
  <c r="U275" i="99"/>
  <c r="V275" i="99" s="1"/>
  <c r="Q269" i="98"/>
  <c r="R269" i="98" s="1"/>
  <c r="G269" i="98"/>
  <c r="I269" i="98"/>
  <c r="U269" i="98"/>
  <c r="V269" i="98" s="1"/>
  <c r="H269" i="98"/>
  <c r="M269" i="98"/>
  <c r="N269" i="98" s="1"/>
  <c r="W269" i="98"/>
  <c r="X269" i="98" s="1"/>
  <c r="K269" i="98"/>
  <c r="S269" i="98"/>
  <c r="T269" i="98" s="1"/>
  <c r="O269" i="98"/>
  <c r="P269" i="98" s="1"/>
  <c r="J269" i="98"/>
  <c r="S265" i="99"/>
  <c r="T265" i="99" s="1"/>
  <c r="K265" i="99"/>
  <c r="M265" i="99"/>
  <c r="N265" i="99" s="1"/>
  <c r="J265" i="99"/>
  <c r="G265" i="99"/>
  <c r="Q265" i="99"/>
  <c r="R265" i="99" s="1"/>
  <c r="U265" i="99"/>
  <c r="V265" i="99" s="1"/>
  <c r="O265" i="99"/>
  <c r="P265" i="99" s="1"/>
  <c r="W265" i="99"/>
  <c r="X265" i="99" s="1"/>
  <c r="I265" i="99"/>
  <c r="H265" i="99"/>
  <c r="W245" i="98"/>
  <c r="X245" i="98" s="1"/>
  <c r="I245" i="98"/>
  <c r="O245" i="98"/>
  <c r="P245" i="98" s="1"/>
  <c r="Q245" i="98"/>
  <c r="R245" i="98" s="1"/>
  <c r="G245" i="98"/>
  <c r="H245" i="98"/>
  <c r="K245" i="98"/>
  <c r="S245" i="98"/>
  <c r="T245" i="98" s="1"/>
  <c r="J245" i="98"/>
  <c r="U245" i="98"/>
  <c r="V245" i="98" s="1"/>
  <c r="M245" i="98"/>
  <c r="N245" i="98" s="1"/>
  <c r="U239" i="98"/>
  <c r="V239" i="98" s="1"/>
  <c r="I239" i="98"/>
  <c r="M239" i="98"/>
  <c r="N239" i="98" s="1"/>
  <c r="O239" i="98"/>
  <c r="P239" i="98" s="1"/>
  <c r="G239" i="98"/>
  <c r="Q239" i="98"/>
  <c r="R239" i="98" s="1"/>
  <c r="W239" i="98"/>
  <c r="X239" i="98" s="1"/>
  <c r="S239" i="98"/>
  <c r="T239" i="98" s="1"/>
  <c r="K239" i="98"/>
  <c r="J239" i="98"/>
  <c r="H239" i="98"/>
  <c r="J237" i="99"/>
  <c r="M237" i="99"/>
  <c r="N237" i="99" s="1"/>
  <c r="W237" i="99"/>
  <c r="X237" i="99" s="1"/>
  <c r="G237" i="99"/>
  <c r="S237" i="99"/>
  <c r="T237" i="99" s="1"/>
  <c r="U237" i="99"/>
  <c r="V237" i="99" s="1"/>
  <c r="Q237" i="99"/>
  <c r="R237" i="99" s="1"/>
  <c r="O237" i="99"/>
  <c r="P237" i="99" s="1"/>
  <c r="I237" i="99"/>
  <c r="H237" i="99"/>
  <c r="K237" i="99"/>
  <c r="G197" i="99"/>
  <c r="W197" i="99"/>
  <c r="X197" i="99" s="1"/>
  <c r="O197" i="99"/>
  <c r="P197" i="99" s="1"/>
  <c r="I197" i="99"/>
  <c r="S197" i="99"/>
  <c r="T197" i="99" s="1"/>
  <c r="M197" i="99"/>
  <c r="N197" i="99" s="1"/>
  <c r="H197" i="99"/>
  <c r="J197" i="99"/>
  <c r="U197" i="99"/>
  <c r="V197" i="99" s="1"/>
  <c r="Q197" i="99"/>
  <c r="R197" i="99" s="1"/>
  <c r="K197" i="99"/>
  <c r="L196" i="99"/>
  <c r="Y196" i="99" s="1"/>
  <c r="Z196" i="99" s="1"/>
  <c r="I194" i="99"/>
  <c r="U194" i="99"/>
  <c r="V194" i="99" s="1"/>
  <c r="M194" i="99"/>
  <c r="N194" i="99" s="1"/>
  <c r="W194" i="99"/>
  <c r="X194" i="99" s="1"/>
  <c r="H194" i="99"/>
  <c r="Q194" i="99"/>
  <c r="R194" i="99" s="1"/>
  <c r="G194" i="99"/>
  <c r="J194" i="99"/>
  <c r="S194" i="99"/>
  <c r="T194" i="99" s="1"/>
  <c r="O194" i="99"/>
  <c r="P194" i="99" s="1"/>
  <c r="K194" i="99"/>
  <c r="H186" i="99"/>
  <c r="S186" i="99"/>
  <c r="T186" i="99" s="1"/>
  <c r="K186" i="99"/>
  <c r="U186" i="99"/>
  <c r="V186" i="99" s="1"/>
  <c r="M186" i="99"/>
  <c r="N186" i="99" s="1"/>
  <c r="W186" i="99"/>
  <c r="X186" i="99" s="1"/>
  <c r="I186" i="99"/>
  <c r="O186" i="99"/>
  <c r="P186" i="99" s="1"/>
  <c r="J186" i="99"/>
  <c r="Q186" i="99"/>
  <c r="R186" i="99" s="1"/>
  <c r="G186" i="99"/>
  <c r="U179" i="98"/>
  <c r="V179" i="98" s="1"/>
  <c r="S179" i="98"/>
  <c r="T179" i="98" s="1"/>
  <c r="W179" i="98"/>
  <c r="X179" i="98" s="1"/>
  <c r="G179" i="98"/>
  <c r="J179" i="98"/>
  <c r="O179" i="98"/>
  <c r="P179" i="98" s="1"/>
  <c r="M179" i="98"/>
  <c r="N179" i="98" s="1"/>
  <c r="H179" i="98"/>
  <c r="I179" i="98"/>
  <c r="Q179" i="98"/>
  <c r="R179" i="98" s="1"/>
  <c r="K179" i="98"/>
  <c r="I154" i="99"/>
  <c r="Q154" i="99"/>
  <c r="R154" i="99" s="1"/>
  <c r="G154" i="99"/>
  <c r="U154" i="99"/>
  <c r="V154" i="99" s="1"/>
  <c r="M154" i="99"/>
  <c r="N154" i="99" s="1"/>
  <c r="W154" i="99"/>
  <c r="X154" i="99" s="1"/>
  <c r="H154" i="99"/>
  <c r="S154" i="99"/>
  <c r="T154" i="99" s="1"/>
  <c r="O154" i="99"/>
  <c r="P154" i="99" s="1"/>
  <c r="K154" i="99"/>
  <c r="J154" i="99"/>
  <c r="W144" i="99"/>
  <c r="X144" i="99" s="1"/>
  <c r="I144" i="99"/>
  <c r="U144" i="99"/>
  <c r="V144" i="99" s="1"/>
  <c r="S144" i="99"/>
  <c r="T144" i="99" s="1"/>
  <c r="O144" i="99"/>
  <c r="P144" i="99" s="1"/>
  <c r="G144" i="99"/>
  <c r="J144" i="99"/>
  <c r="H144" i="99"/>
  <c r="Q144" i="99"/>
  <c r="R144" i="99" s="1"/>
  <c r="M144" i="99"/>
  <c r="N144" i="99" s="1"/>
  <c r="K144" i="99"/>
  <c r="I138" i="99"/>
  <c r="H138" i="99"/>
  <c r="G138" i="99"/>
  <c r="S138" i="99"/>
  <c r="T138" i="99" s="1"/>
  <c r="O138" i="99"/>
  <c r="P138" i="99" s="1"/>
  <c r="K138" i="99"/>
  <c r="U138" i="99"/>
  <c r="V138" i="99" s="1"/>
  <c r="Q138" i="99"/>
  <c r="R138" i="99" s="1"/>
  <c r="M138" i="99"/>
  <c r="N138" i="99" s="1"/>
  <c r="W138" i="99"/>
  <c r="X138" i="99" s="1"/>
  <c r="J138" i="99"/>
  <c r="S95" i="99"/>
  <c r="T95" i="99" s="1"/>
  <c r="Q95" i="99"/>
  <c r="R95" i="99" s="1"/>
  <c r="J95" i="99"/>
  <c r="O95" i="99"/>
  <c r="P95" i="99" s="1"/>
  <c r="U95" i="99"/>
  <c r="V95" i="99" s="1"/>
  <c r="M95" i="99"/>
  <c r="N95" i="99" s="1"/>
  <c r="I95" i="99"/>
  <c r="W95" i="99"/>
  <c r="X95" i="99" s="1"/>
  <c r="K95" i="99"/>
  <c r="G95" i="99"/>
  <c r="H95" i="99"/>
  <c r="J47" i="99"/>
  <c r="K47" i="99"/>
  <c r="G47" i="99"/>
  <c r="M47" i="99"/>
  <c r="N47" i="99" s="1"/>
  <c r="U47" i="99"/>
  <c r="V47" i="99" s="1"/>
  <c r="W47" i="99"/>
  <c r="X47" i="99" s="1"/>
  <c r="I47" i="99"/>
  <c r="S47" i="99"/>
  <c r="T47" i="99" s="1"/>
  <c r="O47" i="99"/>
  <c r="P47" i="99" s="1"/>
  <c r="Q47" i="99"/>
  <c r="R47" i="99" s="1"/>
  <c r="H47" i="99"/>
  <c r="U30" i="99"/>
  <c r="V30" i="99" s="1"/>
  <c r="Q30" i="99"/>
  <c r="R30" i="99" s="1"/>
  <c r="M30" i="99"/>
  <c r="N30" i="99" s="1"/>
  <c r="G30" i="99"/>
  <c r="I30" i="99"/>
  <c r="H30" i="99"/>
  <c r="O30" i="99"/>
  <c r="P30" i="99" s="1"/>
  <c r="J30" i="99"/>
  <c r="S30" i="99"/>
  <c r="K30" i="99"/>
  <c r="W30" i="99"/>
  <c r="X30" i="99" s="1"/>
  <c r="L50" i="99"/>
  <c r="Y50" i="99" s="1"/>
  <c r="Z50" i="99" s="1"/>
  <c r="L104" i="98"/>
  <c r="Y104" i="98" s="1"/>
  <c r="Z104" i="98" s="1"/>
  <c r="L278" i="99"/>
  <c r="Y278" i="99" s="1"/>
  <c r="Z278" i="99" s="1"/>
  <c r="L88" i="99"/>
  <c r="Y88" i="99" s="1"/>
  <c r="Z88" i="99" s="1"/>
  <c r="I277" i="99"/>
  <c r="U277" i="99"/>
  <c r="V277" i="99" s="1"/>
  <c r="Q277" i="99"/>
  <c r="R277" i="99" s="1"/>
  <c r="M277" i="99"/>
  <c r="N277" i="99" s="1"/>
  <c r="H277" i="99"/>
  <c r="G277" i="99"/>
  <c r="J277" i="99"/>
  <c r="O277" i="99"/>
  <c r="P277" i="99" s="1"/>
  <c r="K277" i="99"/>
  <c r="W277" i="99"/>
  <c r="X277" i="99" s="1"/>
  <c r="S277" i="99"/>
  <c r="T277" i="99" s="1"/>
  <c r="H269" i="99"/>
  <c r="K269" i="99"/>
  <c r="Q269" i="99"/>
  <c r="R269" i="99" s="1"/>
  <c r="S269" i="99"/>
  <c r="T269" i="99" s="1"/>
  <c r="I269" i="99"/>
  <c r="U269" i="99"/>
  <c r="V269" i="99" s="1"/>
  <c r="W269" i="99"/>
  <c r="X269" i="99" s="1"/>
  <c r="G269" i="99"/>
  <c r="M269" i="99"/>
  <c r="N269" i="99" s="1"/>
  <c r="J269" i="99"/>
  <c r="O269" i="99"/>
  <c r="P269" i="99" s="1"/>
  <c r="J261" i="99"/>
  <c r="H261" i="99"/>
  <c r="M261" i="99"/>
  <c r="N261" i="99" s="1"/>
  <c r="I261" i="99"/>
  <c r="S261" i="99"/>
  <c r="T261" i="99" s="1"/>
  <c r="Q261" i="99"/>
  <c r="R261" i="99" s="1"/>
  <c r="O261" i="99"/>
  <c r="P261" i="99" s="1"/>
  <c r="K261" i="99"/>
  <c r="W261" i="99"/>
  <c r="X261" i="99" s="1"/>
  <c r="U261" i="99"/>
  <c r="V261" i="99" s="1"/>
  <c r="G261" i="99"/>
  <c r="W259" i="99"/>
  <c r="X259" i="99" s="1"/>
  <c r="H259" i="99"/>
  <c r="S259" i="99"/>
  <c r="T259" i="99" s="1"/>
  <c r="O259" i="99"/>
  <c r="P259" i="99" s="1"/>
  <c r="K259" i="99"/>
  <c r="U259" i="99"/>
  <c r="V259" i="99" s="1"/>
  <c r="M259" i="99"/>
  <c r="N259" i="99" s="1"/>
  <c r="I259" i="99"/>
  <c r="G259" i="99"/>
  <c r="Q259" i="99"/>
  <c r="R259" i="99" s="1"/>
  <c r="J259" i="99"/>
  <c r="Q235" i="98"/>
  <c r="R235" i="98" s="1"/>
  <c r="H235" i="98"/>
  <c r="K235" i="98"/>
  <c r="G235" i="98"/>
  <c r="W235" i="98"/>
  <c r="X235" i="98" s="1"/>
  <c r="M235" i="98"/>
  <c r="N235" i="98" s="1"/>
  <c r="U235" i="98"/>
  <c r="V235" i="98" s="1"/>
  <c r="O235" i="98"/>
  <c r="P235" i="98" s="1"/>
  <c r="I235" i="98"/>
  <c r="J235" i="98"/>
  <c r="S235" i="98"/>
  <c r="T235" i="98" s="1"/>
  <c r="S225" i="98"/>
  <c r="T225" i="98" s="1"/>
  <c r="G225" i="98"/>
  <c r="W225" i="98"/>
  <c r="X225" i="98" s="1"/>
  <c r="I225" i="98"/>
  <c r="H225" i="98"/>
  <c r="U225" i="98"/>
  <c r="V225" i="98" s="1"/>
  <c r="K225" i="98"/>
  <c r="J225" i="98"/>
  <c r="Q225" i="98"/>
  <c r="R225" i="98" s="1"/>
  <c r="M225" i="98"/>
  <c r="N225" i="98" s="1"/>
  <c r="O225" i="98"/>
  <c r="P225" i="98" s="1"/>
  <c r="W172" i="99"/>
  <c r="X172" i="99" s="1"/>
  <c r="H172" i="99"/>
  <c r="K172" i="99"/>
  <c r="S172" i="99"/>
  <c r="T172" i="99" s="1"/>
  <c r="O172" i="99"/>
  <c r="P172" i="99" s="1"/>
  <c r="M172" i="99"/>
  <c r="N172" i="99" s="1"/>
  <c r="Q172" i="99"/>
  <c r="R172" i="99" s="1"/>
  <c r="U172" i="99"/>
  <c r="V172" i="99" s="1"/>
  <c r="I172" i="99"/>
  <c r="G172" i="99"/>
  <c r="J172" i="99"/>
  <c r="L169" i="99"/>
  <c r="Y169" i="99" s="1"/>
  <c r="Z169" i="99" s="1"/>
  <c r="I156" i="99"/>
  <c r="M156" i="99"/>
  <c r="N156" i="99" s="1"/>
  <c r="G156" i="99"/>
  <c r="U156" i="99"/>
  <c r="V156" i="99" s="1"/>
  <c r="Q156" i="99"/>
  <c r="R156" i="99" s="1"/>
  <c r="W156" i="99"/>
  <c r="X156" i="99" s="1"/>
  <c r="K156" i="99"/>
  <c r="J156" i="99"/>
  <c r="S156" i="99"/>
  <c r="T156" i="99" s="1"/>
  <c r="O156" i="99"/>
  <c r="P156" i="99" s="1"/>
  <c r="H156" i="99"/>
  <c r="J148" i="99"/>
  <c r="W148" i="99"/>
  <c r="X148" i="99" s="1"/>
  <c r="I148" i="99"/>
  <c r="U148" i="99"/>
  <c r="V148" i="99" s="1"/>
  <c r="S148" i="99"/>
  <c r="T148" i="99" s="1"/>
  <c r="Q148" i="99"/>
  <c r="R148" i="99" s="1"/>
  <c r="O148" i="99"/>
  <c r="P148" i="99" s="1"/>
  <c r="M148" i="99"/>
  <c r="N148" i="99" s="1"/>
  <c r="K148" i="99"/>
  <c r="G148" i="99"/>
  <c r="H148" i="99"/>
  <c r="G136" i="99"/>
  <c r="W136" i="99"/>
  <c r="X136" i="99" s="1"/>
  <c r="J136" i="99"/>
  <c r="H136" i="99"/>
  <c r="S136" i="99"/>
  <c r="T136" i="99" s="1"/>
  <c r="O136" i="99"/>
  <c r="P136" i="99" s="1"/>
  <c r="K136" i="99"/>
  <c r="I136" i="99"/>
  <c r="U136" i="99"/>
  <c r="V136" i="99" s="1"/>
  <c r="Q136" i="99"/>
  <c r="R136" i="99" s="1"/>
  <c r="M136" i="99"/>
  <c r="N136" i="99" s="1"/>
  <c r="W128" i="99"/>
  <c r="X128" i="99" s="1"/>
  <c r="U128" i="99"/>
  <c r="V128" i="99" s="1"/>
  <c r="M128" i="99"/>
  <c r="N128" i="99" s="1"/>
  <c r="O128" i="99"/>
  <c r="P128" i="99" s="1"/>
  <c r="G128" i="99"/>
  <c r="J128" i="99"/>
  <c r="H128" i="99"/>
  <c r="S128" i="99"/>
  <c r="T128" i="99" s="1"/>
  <c r="K128" i="99"/>
  <c r="I128" i="99"/>
  <c r="Q128" i="99"/>
  <c r="R128" i="99" s="1"/>
  <c r="J95" i="98"/>
  <c r="I95" i="98"/>
  <c r="K95" i="98"/>
  <c r="W95" i="98"/>
  <c r="X95" i="98" s="1"/>
  <c r="G95" i="98"/>
  <c r="H95" i="98"/>
  <c r="O95" i="98"/>
  <c r="P95" i="98" s="1"/>
  <c r="S95" i="98"/>
  <c r="T95" i="98" s="1"/>
  <c r="U95" i="98"/>
  <c r="V95" i="98" s="1"/>
  <c r="Q95" i="98"/>
  <c r="R95" i="98" s="1"/>
  <c r="M95" i="98"/>
  <c r="N95" i="98" s="1"/>
  <c r="L62" i="99"/>
  <c r="Y62" i="99" s="1"/>
  <c r="Z62" i="99" s="1"/>
  <c r="S51" i="99"/>
  <c r="T51" i="99" s="1"/>
  <c r="Q51" i="99"/>
  <c r="R51" i="99" s="1"/>
  <c r="G51" i="99"/>
  <c r="K51" i="99"/>
  <c r="W51" i="99"/>
  <c r="X51" i="99" s="1"/>
  <c r="U51" i="99"/>
  <c r="V51" i="99" s="1"/>
  <c r="M51" i="99"/>
  <c r="N51" i="99" s="1"/>
  <c r="J51" i="99"/>
  <c r="I51" i="99"/>
  <c r="H51" i="99"/>
  <c r="O51" i="99"/>
  <c r="P51" i="99" s="1"/>
  <c r="W21" i="98"/>
  <c r="L164" i="99"/>
  <c r="Y164" i="99" s="1"/>
  <c r="Z164" i="99" s="1"/>
  <c r="L12" i="99"/>
  <c r="N12" i="99" s="1"/>
  <c r="L75" i="99"/>
  <c r="Y75" i="99" s="1"/>
  <c r="Z75" i="99" s="1"/>
  <c r="W247" i="99"/>
  <c r="X247" i="99" s="1"/>
  <c r="Q247" i="99"/>
  <c r="R247" i="99" s="1"/>
  <c r="K247" i="99"/>
  <c r="O247" i="99"/>
  <c r="P247" i="99" s="1"/>
  <c r="I247" i="99"/>
  <c r="H247" i="99"/>
  <c r="M247" i="99"/>
  <c r="N247" i="99" s="1"/>
  <c r="J247" i="99"/>
  <c r="G247" i="99"/>
  <c r="U247" i="99"/>
  <c r="V247" i="99" s="1"/>
  <c r="S247" i="99"/>
  <c r="T247" i="99" s="1"/>
  <c r="O243" i="98"/>
  <c r="P243" i="98" s="1"/>
  <c r="S243" i="98"/>
  <c r="T243" i="98" s="1"/>
  <c r="W243" i="98"/>
  <c r="X243" i="98" s="1"/>
  <c r="Q243" i="98"/>
  <c r="R243" i="98" s="1"/>
  <c r="J243" i="98"/>
  <c r="U243" i="98"/>
  <c r="V243" i="98" s="1"/>
  <c r="H243" i="98"/>
  <c r="I243" i="98"/>
  <c r="K243" i="98"/>
  <c r="M243" i="98"/>
  <c r="N243" i="98" s="1"/>
  <c r="G243" i="98"/>
  <c r="H235" i="99"/>
  <c r="U235" i="99"/>
  <c r="V235" i="99" s="1"/>
  <c r="J235" i="99"/>
  <c r="Q235" i="99"/>
  <c r="R235" i="99" s="1"/>
  <c r="W235" i="99"/>
  <c r="X235" i="99" s="1"/>
  <c r="M235" i="99"/>
  <c r="N235" i="99" s="1"/>
  <c r="I235" i="99"/>
  <c r="G235" i="99"/>
  <c r="O235" i="99"/>
  <c r="P235" i="99" s="1"/>
  <c r="K235" i="99"/>
  <c r="S235" i="99"/>
  <c r="T235" i="99" s="1"/>
  <c r="J227" i="98"/>
  <c r="K227" i="98"/>
  <c r="M227" i="98"/>
  <c r="N227" i="98" s="1"/>
  <c r="G227" i="98"/>
  <c r="W227" i="98"/>
  <c r="X227" i="98" s="1"/>
  <c r="H227" i="98"/>
  <c r="S227" i="98"/>
  <c r="T227" i="98" s="1"/>
  <c r="O227" i="98"/>
  <c r="P227" i="98" s="1"/>
  <c r="I227" i="98"/>
  <c r="Q227" i="98"/>
  <c r="R227" i="98" s="1"/>
  <c r="U227" i="98"/>
  <c r="V227" i="98" s="1"/>
  <c r="I223" i="99"/>
  <c r="W223" i="99"/>
  <c r="X223" i="99" s="1"/>
  <c r="J223" i="99"/>
  <c r="S223" i="99"/>
  <c r="T223" i="99" s="1"/>
  <c r="O223" i="99"/>
  <c r="P223" i="99" s="1"/>
  <c r="Q223" i="99"/>
  <c r="R223" i="99" s="1"/>
  <c r="G223" i="99"/>
  <c r="K223" i="99"/>
  <c r="H223" i="99"/>
  <c r="U223" i="99"/>
  <c r="V223" i="99" s="1"/>
  <c r="M223" i="99"/>
  <c r="N223" i="99" s="1"/>
  <c r="J209" i="98"/>
  <c r="I209" i="98"/>
  <c r="W209" i="98"/>
  <c r="X209" i="98" s="1"/>
  <c r="G209" i="98"/>
  <c r="S209" i="98"/>
  <c r="T209" i="98" s="1"/>
  <c r="Q209" i="98"/>
  <c r="R209" i="98" s="1"/>
  <c r="M209" i="98"/>
  <c r="N209" i="98" s="1"/>
  <c r="O209" i="98"/>
  <c r="P209" i="98" s="1"/>
  <c r="H209" i="98"/>
  <c r="U209" i="98"/>
  <c r="V209" i="98" s="1"/>
  <c r="K209" i="98"/>
  <c r="Q189" i="99"/>
  <c r="R189" i="99" s="1"/>
  <c r="O189" i="99"/>
  <c r="P189" i="99" s="1"/>
  <c r="G189" i="99"/>
  <c r="H189" i="99"/>
  <c r="U189" i="99"/>
  <c r="V189" i="99" s="1"/>
  <c r="K189" i="99"/>
  <c r="I189" i="99"/>
  <c r="W189" i="99"/>
  <c r="X189" i="99" s="1"/>
  <c r="S189" i="99"/>
  <c r="T189" i="99" s="1"/>
  <c r="M189" i="99"/>
  <c r="N189" i="99" s="1"/>
  <c r="J189" i="99"/>
  <c r="S170" i="99"/>
  <c r="T170" i="99" s="1"/>
  <c r="O170" i="99"/>
  <c r="P170" i="99" s="1"/>
  <c r="K170" i="99"/>
  <c r="W170" i="99"/>
  <c r="X170" i="99" s="1"/>
  <c r="U170" i="99"/>
  <c r="V170" i="99" s="1"/>
  <c r="M170" i="99"/>
  <c r="N170" i="99" s="1"/>
  <c r="J170" i="99"/>
  <c r="Q170" i="99"/>
  <c r="R170" i="99" s="1"/>
  <c r="G170" i="99"/>
  <c r="H170" i="99"/>
  <c r="I170" i="99"/>
  <c r="Q148" i="98"/>
  <c r="R148" i="98" s="1"/>
  <c r="O148" i="98"/>
  <c r="P148" i="98" s="1"/>
  <c r="S148" i="98"/>
  <c r="T148" i="98" s="1"/>
  <c r="M148" i="98"/>
  <c r="N148" i="98" s="1"/>
  <c r="K148" i="98"/>
  <c r="U148" i="98"/>
  <c r="V148" i="98" s="1"/>
  <c r="H148" i="98"/>
  <c r="J148" i="98"/>
  <c r="W148" i="98"/>
  <c r="X148" i="98" s="1"/>
  <c r="G148" i="98"/>
  <c r="I148" i="98"/>
  <c r="G142" i="99"/>
  <c r="U142" i="99"/>
  <c r="V142" i="99" s="1"/>
  <c r="M142" i="99"/>
  <c r="N142" i="99" s="1"/>
  <c r="S142" i="99"/>
  <c r="T142" i="99" s="1"/>
  <c r="K142" i="99"/>
  <c r="Q142" i="99"/>
  <c r="R142" i="99" s="1"/>
  <c r="H142" i="99"/>
  <c r="I142" i="99"/>
  <c r="W142" i="99"/>
  <c r="X142" i="99" s="1"/>
  <c r="J142" i="99"/>
  <c r="O142" i="99"/>
  <c r="P142" i="99" s="1"/>
  <c r="J117" i="98"/>
  <c r="H117" i="98"/>
  <c r="M117" i="98"/>
  <c r="N117" i="98" s="1"/>
  <c r="G117" i="98"/>
  <c r="K117" i="98"/>
  <c r="Q117" i="98"/>
  <c r="R117" i="98" s="1"/>
  <c r="W117" i="98"/>
  <c r="X117" i="98" s="1"/>
  <c r="S117" i="98"/>
  <c r="T117" i="98" s="1"/>
  <c r="O117" i="98"/>
  <c r="P117" i="98" s="1"/>
  <c r="U117" i="98"/>
  <c r="V117" i="98" s="1"/>
  <c r="I117" i="98"/>
  <c r="H42" i="98"/>
  <c r="O42" i="98"/>
  <c r="P42" i="98" s="1"/>
  <c r="Q42" i="98"/>
  <c r="R42" i="98" s="1"/>
  <c r="L118" i="99"/>
  <c r="Y118" i="99" s="1"/>
  <c r="Z118" i="99" s="1"/>
  <c r="U267" i="99"/>
  <c r="V267" i="99" s="1"/>
  <c r="I267" i="99"/>
  <c r="G267" i="99"/>
  <c r="O267" i="99"/>
  <c r="P267" i="99" s="1"/>
  <c r="W267" i="99"/>
  <c r="X267" i="99" s="1"/>
  <c r="M267" i="99"/>
  <c r="N267" i="99" s="1"/>
  <c r="S267" i="99"/>
  <c r="T267" i="99" s="1"/>
  <c r="K267" i="99"/>
  <c r="Q267" i="99"/>
  <c r="R267" i="99" s="1"/>
  <c r="H267" i="99"/>
  <c r="J267" i="99"/>
  <c r="W265" i="98"/>
  <c r="X265" i="98" s="1"/>
  <c r="J265" i="98"/>
  <c r="H265" i="98"/>
  <c r="S265" i="98"/>
  <c r="T265" i="98" s="1"/>
  <c r="Q265" i="98"/>
  <c r="R265" i="98" s="1"/>
  <c r="U265" i="98"/>
  <c r="V265" i="98" s="1"/>
  <c r="O265" i="98"/>
  <c r="P265" i="98" s="1"/>
  <c r="K265" i="98"/>
  <c r="M265" i="98"/>
  <c r="N265" i="98" s="1"/>
  <c r="I265" i="98"/>
  <c r="G265" i="98"/>
  <c r="S253" i="98"/>
  <c r="T253" i="98" s="1"/>
  <c r="U253" i="98"/>
  <c r="V253" i="98" s="1"/>
  <c r="K253" i="98"/>
  <c r="G253" i="98"/>
  <c r="I253" i="98"/>
  <c r="O253" i="98"/>
  <c r="P253" i="98" s="1"/>
  <c r="H253" i="98"/>
  <c r="J253" i="98"/>
  <c r="M253" i="98"/>
  <c r="N253" i="98" s="1"/>
  <c r="Q253" i="98"/>
  <c r="R253" i="98" s="1"/>
  <c r="W253" i="98"/>
  <c r="X253" i="98" s="1"/>
  <c r="Q217" i="99"/>
  <c r="R217" i="99" s="1"/>
  <c r="G217" i="99"/>
  <c r="O217" i="99"/>
  <c r="P217" i="99" s="1"/>
  <c r="H217" i="99"/>
  <c r="I217" i="99"/>
  <c r="J217" i="99"/>
  <c r="U217" i="99"/>
  <c r="V217" i="99" s="1"/>
  <c r="W217" i="99"/>
  <c r="X217" i="99" s="1"/>
  <c r="K217" i="99"/>
  <c r="M217" i="99"/>
  <c r="N217" i="99" s="1"/>
  <c r="S217" i="99"/>
  <c r="T217" i="99" s="1"/>
  <c r="U204" i="99"/>
  <c r="V204" i="99" s="1"/>
  <c r="S204" i="99"/>
  <c r="T204" i="99" s="1"/>
  <c r="Q204" i="99"/>
  <c r="R204" i="99" s="1"/>
  <c r="O204" i="99"/>
  <c r="P204" i="99" s="1"/>
  <c r="M204" i="99"/>
  <c r="N204" i="99" s="1"/>
  <c r="K204" i="99"/>
  <c r="W204" i="99"/>
  <c r="X204" i="99" s="1"/>
  <c r="I204" i="99"/>
  <c r="G204" i="99"/>
  <c r="H204" i="99"/>
  <c r="J204" i="99"/>
  <c r="U186" i="98"/>
  <c r="V186" i="98" s="1"/>
  <c r="Q186" i="98"/>
  <c r="R186" i="98" s="1"/>
  <c r="O186" i="98"/>
  <c r="P186" i="98" s="1"/>
  <c r="S186" i="98"/>
  <c r="T186" i="98" s="1"/>
  <c r="I186" i="98"/>
  <c r="H186" i="98"/>
  <c r="W186" i="98"/>
  <c r="X186" i="98" s="1"/>
  <c r="M186" i="98"/>
  <c r="N186" i="98" s="1"/>
  <c r="K186" i="98"/>
  <c r="G186" i="98"/>
  <c r="J186" i="98"/>
  <c r="K144" i="98"/>
  <c r="U144" i="98"/>
  <c r="V144" i="98" s="1"/>
  <c r="W144" i="98"/>
  <c r="X144" i="98" s="1"/>
  <c r="Q144" i="98"/>
  <c r="R144" i="98" s="1"/>
  <c r="M144" i="98"/>
  <c r="N144" i="98" s="1"/>
  <c r="I144" i="98"/>
  <c r="O144" i="98"/>
  <c r="P144" i="98" s="1"/>
  <c r="S144" i="98"/>
  <c r="T144" i="98" s="1"/>
  <c r="G144" i="98"/>
  <c r="J144" i="98"/>
  <c r="H144" i="98"/>
  <c r="O53" i="98"/>
  <c r="P53" i="98" s="1"/>
  <c r="H53" i="98"/>
  <c r="G53" i="98"/>
  <c r="M53" i="98"/>
  <c r="N53" i="98" s="1"/>
  <c r="S53" i="98"/>
  <c r="T53" i="98" s="1"/>
  <c r="U53" i="98"/>
  <c r="V53" i="98" s="1"/>
  <c r="J53" i="98"/>
  <c r="K53" i="98"/>
  <c r="W53" i="98"/>
  <c r="X53" i="98" s="1"/>
  <c r="I53" i="98"/>
  <c r="Q53" i="98"/>
  <c r="R53" i="98" s="1"/>
  <c r="O38" i="99"/>
  <c r="P38" i="99" s="1"/>
  <c r="K38" i="99"/>
  <c r="J38" i="99"/>
  <c r="H38" i="99"/>
  <c r="Q38" i="99"/>
  <c r="R38" i="99" s="1"/>
  <c r="M38" i="99"/>
  <c r="N38" i="99" s="1"/>
  <c r="W38" i="99"/>
  <c r="X38" i="99" s="1"/>
  <c r="S38" i="99"/>
  <c r="U38" i="99"/>
  <c r="I38" i="99"/>
  <c r="G38" i="99"/>
  <c r="M16" i="99"/>
  <c r="N16" i="99" s="1"/>
  <c r="L262" i="98"/>
  <c r="Y262" i="98" s="1"/>
  <c r="Z262" i="98" s="1"/>
  <c r="S213" i="98"/>
  <c r="T213" i="98" s="1"/>
  <c r="O213" i="98"/>
  <c r="P213" i="98" s="1"/>
  <c r="K213" i="98"/>
  <c r="J213" i="98"/>
  <c r="H213" i="98"/>
  <c r="Q213" i="98"/>
  <c r="R213" i="98" s="1"/>
  <c r="I213" i="98"/>
  <c r="U213" i="98"/>
  <c r="V213" i="98" s="1"/>
  <c r="M213" i="98"/>
  <c r="N213" i="98" s="1"/>
  <c r="W213" i="98"/>
  <c r="X213" i="98" s="1"/>
  <c r="G213" i="98"/>
  <c r="I53" i="99"/>
  <c r="U53" i="99"/>
  <c r="V53" i="99" s="1"/>
  <c r="W53" i="99"/>
  <c r="X53" i="99" s="1"/>
  <c r="K53" i="99"/>
  <c r="J53" i="99"/>
  <c r="G53" i="99"/>
  <c r="Q53" i="99"/>
  <c r="R53" i="99" s="1"/>
  <c r="M53" i="99"/>
  <c r="N53" i="99" s="1"/>
  <c r="S53" i="99"/>
  <c r="T53" i="99" s="1"/>
  <c r="O53" i="99"/>
  <c r="P53" i="99" s="1"/>
  <c r="H53" i="99"/>
  <c r="Q215" i="99"/>
  <c r="R215" i="99" s="1"/>
  <c r="M215" i="99"/>
  <c r="N215" i="99" s="1"/>
  <c r="K215" i="99"/>
  <c r="J215" i="99"/>
  <c r="S215" i="99"/>
  <c r="T215" i="99" s="1"/>
  <c r="G215" i="99"/>
  <c r="W215" i="99"/>
  <c r="X215" i="99" s="1"/>
  <c r="I215" i="99"/>
  <c r="H215" i="99"/>
  <c r="O215" i="99"/>
  <c r="P215" i="99" s="1"/>
  <c r="U215" i="99"/>
  <c r="V215" i="99" s="1"/>
  <c r="G211" i="98"/>
  <c r="M211" i="98"/>
  <c r="N211" i="98" s="1"/>
  <c r="U211" i="98"/>
  <c r="V211" i="98" s="1"/>
  <c r="O211" i="98"/>
  <c r="P211" i="98" s="1"/>
  <c r="J211" i="98"/>
  <c r="I211" i="98"/>
  <c r="Q211" i="98"/>
  <c r="R211" i="98" s="1"/>
  <c r="W211" i="98"/>
  <c r="X211" i="98" s="1"/>
  <c r="K211" i="98"/>
  <c r="S211" i="98"/>
  <c r="T211" i="98" s="1"/>
  <c r="H211" i="98"/>
  <c r="J172" i="98"/>
  <c r="I172" i="98"/>
  <c r="U172" i="98"/>
  <c r="V172" i="98" s="1"/>
  <c r="S172" i="98"/>
  <c r="T172" i="98" s="1"/>
  <c r="O172" i="98"/>
  <c r="P172" i="98" s="1"/>
  <c r="Q172" i="98"/>
  <c r="R172" i="98" s="1"/>
  <c r="M172" i="98"/>
  <c r="N172" i="98" s="1"/>
  <c r="K172" i="98"/>
  <c r="W172" i="98"/>
  <c r="X172" i="98" s="1"/>
  <c r="H172" i="98"/>
  <c r="G172" i="98"/>
  <c r="M121" i="98"/>
  <c r="N121" i="98" s="1"/>
  <c r="W121" i="98"/>
  <c r="X121" i="98" s="1"/>
  <c r="G121" i="98"/>
  <c r="S121" i="98"/>
  <c r="T121" i="98" s="1"/>
  <c r="O121" i="98"/>
  <c r="P121" i="98" s="1"/>
  <c r="U121" i="98"/>
  <c r="V121" i="98" s="1"/>
  <c r="K121" i="98"/>
  <c r="J121" i="98"/>
  <c r="I121" i="98"/>
  <c r="Q121" i="98"/>
  <c r="R121" i="98" s="1"/>
  <c r="H121" i="98"/>
  <c r="J115" i="98"/>
  <c r="W115" i="98"/>
  <c r="X115" i="98" s="1"/>
  <c r="O115" i="98"/>
  <c r="P115" i="98" s="1"/>
  <c r="G115" i="98"/>
  <c r="S115" i="98"/>
  <c r="T115" i="98" s="1"/>
  <c r="K115" i="98"/>
  <c r="Q115" i="98"/>
  <c r="R115" i="98" s="1"/>
  <c r="U115" i="98"/>
  <c r="V115" i="98" s="1"/>
  <c r="H115" i="98"/>
  <c r="I115" i="98"/>
  <c r="M115" i="98"/>
  <c r="N115" i="98" s="1"/>
  <c r="K89" i="99"/>
  <c r="S89" i="99"/>
  <c r="T89" i="99" s="1"/>
  <c r="U89" i="99"/>
  <c r="V89" i="99" s="1"/>
  <c r="Q89" i="99"/>
  <c r="R89" i="99" s="1"/>
  <c r="G89" i="99"/>
  <c r="O89" i="99"/>
  <c r="P89" i="99" s="1"/>
  <c r="M89" i="99"/>
  <c r="N89" i="99" s="1"/>
  <c r="J89" i="99"/>
  <c r="H89" i="99"/>
  <c r="W89" i="99"/>
  <c r="X89" i="99" s="1"/>
  <c r="I89" i="99"/>
  <c r="I34" i="99"/>
  <c r="X12" i="99"/>
  <c r="J263" i="98"/>
  <c r="U263" i="98"/>
  <c r="V263" i="98" s="1"/>
  <c r="O263" i="98"/>
  <c r="P263" i="98" s="1"/>
  <c r="W263" i="98"/>
  <c r="X263" i="98" s="1"/>
  <c r="K263" i="98"/>
  <c r="M263" i="98"/>
  <c r="N263" i="98" s="1"/>
  <c r="G263" i="98"/>
  <c r="H263" i="98"/>
  <c r="S263" i="98"/>
  <c r="T263" i="98" s="1"/>
  <c r="Q263" i="98"/>
  <c r="R263" i="98" s="1"/>
  <c r="I263" i="98"/>
  <c r="Q259" i="98"/>
  <c r="R259" i="98" s="1"/>
  <c r="I259" i="98"/>
  <c r="H259" i="98"/>
  <c r="J259" i="98"/>
  <c r="S259" i="98"/>
  <c r="T259" i="98" s="1"/>
  <c r="O259" i="98"/>
  <c r="P259" i="98" s="1"/>
  <c r="M259" i="98"/>
  <c r="N259" i="98" s="1"/>
  <c r="K259" i="98"/>
  <c r="G259" i="98"/>
  <c r="U259" i="98"/>
  <c r="V259" i="98" s="1"/>
  <c r="W259" i="98"/>
  <c r="X259" i="98" s="1"/>
  <c r="H219" i="98"/>
  <c r="S219" i="98"/>
  <c r="T219" i="98" s="1"/>
  <c r="M219" i="98"/>
  <c r="N219" i="98" s="1"/>
  <c r="G219" i="98"/>
  <c r="W219" i="98"/>
  <c r="X219" i="98" s="1"/>
  <c r="O219" i="98"/>
  <c r="P219" i="98" s="1"/>
  <c r="I219" i="98"/>
  <c r="J219" i="98"/>
  <c r="U219" i="98"/>
  <c r="V219" i="98" s="1"/>
  <c r="K219" i="98"/>
  <c r="Q219" i="98"/>
  <c r="R219" i="98" s="1"/>
  <c r="W163" i="99"/>
  <c r="X163" i="99" s="1"/>
  <c r="J163" i="99"/>
  <c r="O163" i="99"/>
  <c r="P163" i="99" s="1"/>
  <c r="S163" i="99"/>
  <c r="T163" i="99" s="1"/>
  <c r="I163" i="99"/>
  <c r="U163" i="99"/>
  <c r="V163" i="99" s="1"/>
  <c r="Q163" i="99"/>
  <c r="R163" i="99" s="1"/>
  <c r="K163" i="99"/>
  <c r="G163" i="99"/>
  <c r="M163" i="99"/>
  <c r="N163" i="99" s="1"/>
  <c r="H163" i="99"/>
  <c r="J150" i="98"/>
  <c r="M150" i="98"/>
  <c r="N150" i="98" s="1"/>
  <c r="S150" i="98"/>
  <c r="T150" i="98" s="1"/>
  <c r="G150" i="98"/>
  <c r="K150" i="98"/>
  <c r="U150" i="98"/>
  <c r="V150" i="98" s="1"/>
  <c r="Q150" i="98"/>
  <c r="R150" i="98" s="1"/>
  <c r="W150" i="98"/>
  <c r="X150" i="98" s="1"/>
  <c r="O150" i="98"/>
  <c r="P150" i="98" s="1"/>
  <c r="I150" i="98"/>
  <c r="H150" i="98"/>
  <c r="K146" i="98"/>
  <c r="J146" i="98"/>
  <c r="Q146" i="98"/>
  <c r="R146" i="98" s="1"/>
  <c r="I146" i="98"/>
  <c r="U146" i="98"/>
  <c r="V146" i="98" s="1"/>
  <c r="W146" i="98"/>
  <c r="X146" i="98" s="1"/>
  <c r="G146" i="98"/>
  <c r="M146" i="98"/>
  <c r="N146" i="98" s="1"/>
  <c r="S146" i="98"/>
  <c r="T146" i="98" s="1"/>
  <c r="H146" i="98"/>
  <c r="O146" i="98"/>
  <c r="P146" i="98" s="1"/>
  <c r="M138" i="98"/>
  <c r="N138" i="98" s="1"/>
  <c r="K138" i="98"/>
  <c r="U138" i="98"/>
  <c r="V138" i="98" s="1"/>
  <c r="S138" i="98"/>
  <c r="T138" i="98" s="1"/>
  <c r="O138" i="98"/>
  <c r="P138" i="98" s="1"/>
  <c r="I138" i="98"/>
  <c r="W138" i="98"/>
  <c r="X138" i="98" s="1"/>
  <c r="H138" i="98"/>
  <c r="J138" i="98"/>
  <c r="G138" i="98"/>
  <c r="Q138" i="98"/>
  <c r="R138" i="98" s="1"/>
  <c r="U89" i="98"/>
  <c r="V89" i="98" s="1"/>
  <c r="O89" i="98"/>
  <c r="P89" i="98" s="1"/>
  <c r="Q89" i="98"/>
  <c r="R89" i="98" s="1"/>
  <c r="I89" i="98"/>
  <c r="S89" i="98"/>
  <c r="T89" i="98" s="1"/>
  <c r="K89" i="98"/>
  <c r="H89" i="98"/>
  <c r="M89" i="98"/>
  <c r="N89" i="98" s="1"/>
  <c r="W89" i="98"/>
  <c r="X89" i="98" s="1"/>
  <c r="G89" i="98"/>
  <c r="J89" i="98"/>
  <c r="U26" i="99"/>
  <c r="V26" i="99" s="1"/>
  <c r="W26" i="99"/>
  <c r="X26" i="99" s="1"/>
  <c r="G26" i="99"/>
  <c r="M26" i="99"/>
  <c r="N26" i="99" s="1"/>
  <c r="I26" i="99"/>
  <c r="K26" i="99"/>
  <c r="Q26" i="99"/>
  <c r="R26" i="99" s="1"/>
  <c r="O26" i="99"/>
  <c r="P26" i="99" s="1"/>
  <c r="H26" i="99"/>
  <c r="S26" i="99"/>
  <c r="T26" i="99" s="1"/>
  <c r="J26" i="99"/>
  <c r="Q21" i="99"/>
  <c r="R21" i="99" s="1"/>
  <c r="I21" i="99"/>
  <c r="H21" i="99"/>
  <c r="W21" i="99"/>
  <c r="X21" i="99" s="1"/>
  <c r="M21" i="99"/>
  <c r="N21" i="99" s="1"/>
  <c r="O21" i="99"/>
  <c r="P21" i="99" s="1"/>
  <c r="J21" i="99"/>
  <c r="U21" i="99"/>
  <c r="V21" i="99" s="1"/>
  <c r="S21" i="99"/>
  <c r="K21" i="99"/>
  <c r="G21" i="99"/>
  <c r="L49" i="99"/>
  <c r="Y49" i="99" s="1"/>
  <c r="Z49" i="99" s="1"/>
  <c r="W279" i="99"/>
  <c r="X279" i="99" s="1"/>
  <c r="I279" i="99"/>
  <c r="J279" i="99"/>
  <c r="M279" i="99"/>
  <c r="N279" i="99" s="1"/>
  <c r="U279" i="99"/>
  <c r="V279" i="99" s="1"/>
  <c r="G279" i="99"/>
  <c r="H279" i="99"/>
  <c r="S279" i="99"/>
  <c r="T279" i="99" s="1"/>
  <c r="O279" i="99"/>
  <c r="P279" i="99" s="1"/>
  <c r="Q279" i="99"/>
  <c r="R279" i="99" s="1"/>
  <c r="K279" i="99"/>
  <c r="W251" i="99"/>
  <c r="X251" i="99" s="1"/>
  <c r="I251" i="99"/>
  <c r="H251" i="99"/>
  <c r="Q251" i="99"/>
  <c r="R251" i="99" s="1"/>
  <c r="M251" i="99"/>
  <c r="N251" i="99" s="1"/>
  <c r="K251" i="99"/>
  <c r="O251" i="99"/>
  <c r="P251" i="99" s="1"/>
  <c r="G251" i="99"/>
  <c r="S251" i="99"/>
  <c r="T251" i="99" s="1"/>
  <c r="U251" i="99"/>
  <c r="V251" i="99" s="1"/>
  <c r="J251" i="99"/>
  <c r="M249" i="98"/>
  <c r="N249" i="98" s="1"/>
  <c r="I249" i="98"/>
  <c r="K249" i="98"/>
  <c r="H249" i="98"/>
  <c r="W249" i="98"/>
  <c r="X249" i="98" s="1"/>
  <c r="O249" i="98"/>
  <c r="P249" i="98" s="1"/>
  <c r="J249" i="98"/>
  <c r="U249" i="98"/>
  <c r="V249" i="98" s="1"/>
  <c r="Q249" i="98"/>
  <c r="R249" i="98" s="1"/>
  <c r="S249" i="98"/>
  <c r="T249" i="98" s="1"/>
  <c r="G249" i="98"/>
  <c r="H247" i="98"/>
  <c r="W247" i="98"/>
  <c r="X247" i="98" s="1"/>
  <c r="O247" i="98"/>
  <c r="P247" i="98" s="1"/>
  <c r="I247" i="98"/>
  <c r="M247" i="98"/>
  <c r="N247" i="98" s="1"/>
  <c r="K247" i="98"/>
  <c r="J247" i="98"/>
  <c r="G247" i="98"/>
  <c r="Q247" i="98"/>
  <c r="R247" i="98" s="1"/>
  <c r="S247" i="98"/>
  <c r="T247" i="98" s="1"/>
  <c r="U247" i="98"/>
  <c r="V247" i="98" s="1"/>
  <c r="J241" i="99"/>
  <c r="U241" i="99"/>
  <c r="V241" i="99" s="1"/>
  <c r="M241" i="99"/>
  <c r="N241" i="99" s="1"/>
  <c r="S241" i="99"/>
  <c r="T241" i="99" s="1"/>
  <c r="K241" i="99"/>
  <c r="W241" i="99"/>
  <c r="X241" i="99" s="1"/>
  <c r="G241" i="99"/>
  <c r="O241" i="99"/>
  <c r="P241" i="99" s="1"/>
  <c r="H241" i="99"/>
  <c r="I241" i="99"/>
  <c r="Q241" i="99"/>
  <c r="R241" i="99" s="1"/>
  <c r="J223" i="98"/>
  <c r="M223" i="98"/>
  <c r="N223" i="98" s="1"/>
  <c r="O223" i="98"/>
  <c r="P223" i="98" s="1"/>
  <c r="W223" i="98"/>
  <c r="X223" i="98" s="1"/>
  <c r="I223" i="98"/>
  <c r="G223" i="98"/>
  <c r="U223" i="98"/>
  <c r="V223" i="98" s="1"/>
  <c r="H223" i="98"/>
  <c r="S223" i="98"/>
  <c r="T223" i="98" s="1"/>
  <c r="K223" i="98"/>
  <c r="Q223" i="98"/>
  <c r="R223" i="98" s="1"/>
  <c r="J213" i="99"/>
  <c r="U213" i="99"/>
  <c r="V213" i="99" s="1"/>
  <c r="M213" i="99"/>
  <c r="N213" i="99" s="1"/>
  <c r="O213" i="99"/>
  <c r="P213" i="99" s="1"/>
  <c r="W213" i="99"/>
  <c r="X213" i="99" s="1"/>
  <c r="S213" i="99"/>
  <c r="T213" i="99" s="1"/>
  <c r="G213" i="99"/>
  <c r="Q213" i="99"/>
  <c r="R213" i="99" s="1"/>
  <c r="I213" i="99"/>
  <c r="H213" i="99"/>
  <c r="K213" i="99"/>
  <c r="M207" i="98"/>
  <c r="N207" i="98" s="1"/>
  <c r="K207" i="98"/>
  <c r="J207" i="98"/>
  <c r="S207" i="98"/>
  <c r="T207" i="98" s="1"/>
  <c r="Q207" i="98"/>
  <c r="R207" i="98" s="1"/>
  <c r="G207" i="98"/>
  <c r="I207" i="98"/>
  <c r="U207" i="98"/>
  <c r="V207" i="98" s="1"/>
  <c r="W207" i="98"/>
  <c r="X207" i="98" s="1"/>
  <c r="O207" i="98"/>
  <c r="P207" i="98" s="1"/>
  <c r="H207" i="98"/>
  <c r="I189" i="98"/>
  <c r="K189" i="98"/>
  <c r="U189" i="98"/>
  <c r="V189" i="98" s="1"/>
  <c r="S189" i="98"/>
  <c r="T189" i="98" s="1"/>
  <c r="J189" i="98"/>
  <c r="M189" i="98"/>
  <c r="N189" i="98" s="1"/>
  <c r="Q189" i="98"/>
  <c r="R189" i="98" s="1"/>
  <c r="O189" i="98"/>
  <c r="P189" i="98" s="1"/>
  <c r="G189" i="98"/>
  <c r="W189" i="98"/>
  <c r="X189" i="98" s="1"/>
  <c r="H189" i="98"/>
  <c r="W174" i="98"/>
  <c r="X174" i="98" s="1"/>
  <c r="I174" i="98"/>
  <c r="O174" i="98"/>
  <c r="P174" i="98" s="1"/>
  <c r="G174" i="98"/>
  <c r="H174" i="98"/>
  <c r="K174" i="98"/>
  <c r="U174" i="98"/>
  <c r="V174" i="98" s="1"/>
  <c r="Q174" i="98"/>
  <c r="R174" i="98" s="1"/>
  <c r="S174" i="98"/>
  <c r="T174" i="98" s="1"/>
  <c r="J174" i="98"/>
  <c r="M174" i="98"/>
  <c r="N174" i="98" s="1"/>
  <c r="I152" i="98"/>
  <c r="S152" i="98"/>
  <c r="T152" i="98" s="1"/>
  <c r="K152" i="98"/>
  <c r="M152" i="98"/>
  <c r="N152" i="98" s="1"/>
  <c r="W152" i="98"/>
  <c r="X152" i="98" s="1"/>
  <c r="G152" i="98"/>
  <c r="H152" i="98"/>
  <c r="U152" i="98"/>
  <c r="V152" i="98" s="1"/>
  <c r="Q152" i="98"/>
  <c r="R152" i="98" s="1"/>
  <c r="J152" i="98"/>
  <c r="O152" i="98"/>
  <c r="P152" i="98" s="1"/>
  <c r="S150" i="99"/>
  <c r="T150" i="99" s="1"/>
  <c r="Q150" i="99"/>
  <c r="R150" i="99" s="1"/>
  <c r="W150" i="99"/>
  <c r="X150" i="99" s="1"/>
  <c r="G150" i="99"/>
  <c r="U150" i="99"/>
  <c r="V150" i="99" s="1"/>
  <c r="K150" i="99"/>
  <c r="J150" i="99"/>
  <c r="I150" i="99"/>
  <c r="O150" i="99"/>
  <c r="P150" i="99" s="1"/>
  <c r="H150" i="99"/>
  <c r="M150" i="99"/>
  <c r="N150" i="99" s="1"/>
  <c r="G140" i="99"/>
  <c r="I140" i="99"/>
  <c r="H140" i="99"/>
  <c r="W140" i="99"/>
  <c r="X140" i="99" s="1"/>
  <c r="U140" i="99"/>
  <c r="V140" i="99" s="1"/>
  <c r="S140" i="99"/>
  <c r="T140" i="99" s="1"/>
  <c r="O140" i="99"/>
  <c r="P140" i="99" s="1"/>
  <c r="M140" i="99"/>
  <c r="N140" i="99" s="1"/>
  <c r="K140" i="99"/>
  <c r="Q140" i="99"/>
  <c r="R140" i="99" s="1"/>
  <c r="J140" i="99"/>
  <c r="O134" i="98"/>
  <c r="P134" i="98" s="1"/>
  <c r="M134" i="98"/>
  <c r="N134" i="98" s="1"/>
  <c r="I134" i="98"/>
  <c r="J134" i="98"/>
  <c r="S134" i="98"/>
  <c r="T134" i="98" s="1"/>
  <c r="W134" i="98"/>
  <c r="X134" i="98" s="1"/>
  <c r="H134" i="98"/>
  <c r="G134" i="98"/>
  <c r="K134" i="98"/>
  <c r="Q134" i="98"/>
  <c r="R134" i="98" s="1"/>
  <c r="U134" i="98"/>
  <c r="V134" i="98" s="1"/>
  <c r="J130" i="99"/>
  <c r="G130" i="99"/>
  <c r="S130" i="99"/>
  <c r="T130" i="99" s="1"/>
  <c r="W130" i="99"/>
  <c r="X130" i="99" s="1"/>
  <c r="I130" i="99"/>
  <c r="U130" i="99"/>
  <c r="V130" i="99" s="1"/>
  <c r="Q130" i="99"/>
  <c r="R130" i="99" s="1"/>
  <c r="M130" i="99"/>
  <c r="N130" i="99" s="1"/>
  <c r="H130" i="99"/>
  <c r="O130" i="99"/>
  <c r="P130" i="99" s="1"/>
  <c r="K130" i="99"/>
  <c r="H93" i="99"/>
  <c r="Q93" i="99"/>
  <c r="R93" i="99" s="1"/>
  <c r="G93" i="99"/>
  <c r="U93" i="99"/>
  <c r="V93" i="99" s="1"/>
  <c r="M93" i="99"/>
  <c r="N93" i="99" s="1"/>
  <c r="O93" i="99"/>
  <c r="P93" i="99" s="1"/>
  <c r="I93" i="99"/>
  <c r="W93" i="99"/>
  <c r="X93" i="99" s="1"/>
  <c r="K93" i="99"/>
  <c r="S93" i="99"/>
  <c r="T93" i="99" s="1"/>
  <c r="J93" i="99"/>
  <c r="W91" i="99"/>
  <c r="X91" i="99" s="1"/>
  <c r="K91" i="99"/>
  <c r="G91" i="99"/>
  <c r="M91" i="99"/>
  <c r="N91" i="99" s="1"/>
  <c r="O91" i="99"/>
  <c r="P91" i="99" s="1"/>
  <c r="Q91" i="99"/>
  <c r="R91" i="99" s="1"/>
  <c r="J91" i="99"/>
  <c r="U91" i="99"/>
  <c r="V91" i="99" s="1"/>
  <c r="I91" i="99"/>
  <c r="H91" i="99"/>
  <c r="S91" i="99"/>
  <c r="T91" i="99" s="1"/>
  <c r="M26" i="98"/>
  <c r="N26" i="98" s="1"/>
  <c r="G26" i="98"/>
  <c r="J26" i="98"/>
  <c r="L123" i="98"/>
  <c r="Y123" i="98" s="1"/>
  <c r="Z123" i="98" s="1"/>
  <c r="L81" i="98"/>
  <c r="Y81" i="98" s="1"/>
  <c r="Z81" i="98" s="1"/>
  <c r="L157" i="99"/>
  <c r="Y157" i="99" s="1"/>
  <c r="Z157" i="99" s="1"/>
  <c r="AA48" i="101" l="1"/>
  <c r="AE48" i="101"/>
  <c r="Z48" i="101"/>
  <c r="AD48" i="101"/>
  <c r="AC48" i="101"/>
  <c r="AG48" i="101"/>
  <c r="AB48" i="101"/>
  <c r="AF48" i="101"/>
  <c r="G41" i="98"/>
  <c r="AA23" i="101"/>
  <c r="AE23" i="101"/>
  <c r="Z23" i="101"/>
  <c r="AD23" i="101"/>
  <c r="AC23" i="101"/>
  <c r="AG23" i="101"/>
  <c r="AB23" i="101"/>
  <c r="AF23" i="101"/>
  <c r="AA22" i="101"/>
  <c r="AE22" i="101"/>
  <c r="Z22" i="101"/>
  <c r="AD22" i="101"/>
  <c r="AC22" i="101"/>
  <c r="AG22" i="101"/>
  <c r="AB22" i="101"/>
  <c r="AF22" i="101"/>
  <c r="K34" i="99"/>
  <c r="M34" i="99"/>
  <c r="W16" i="99"/>
  <c r="X16" i="99" s="1"/>
  <c r="O16" i="99"/>
  <c r="P16" i="99" s="1"/>
  <c r="U21" i="98"/>
  <c r="V21" i="98" s="1"/>
  <c r="K13" i="98"/>
  <c r="H41" i="98"/>
  <c r="O41" i="98"/>
  <c r="P41" i="98" s="1"/>
  <c r="Y26" i="101"/>
  <c r="X3" i="101"/>
  <c r="G18" i="103"/>
  <c r="G13" i="103"/>
  <c r="F18" i="103"/>
  <c r="F19" i="103"/>
  <c r="G15" i="103"/>
  <c r="F15" i="103"/>
  <c r="F16" i="103"/>
  <c r="G16" i="103"/>
  <c r="F17" i="103"/>
  <c r="G17" i="103"/>
  <c r="G19" i="103"/>
  <c r="I21" i="98"/>
  <c r="O21" i="98"/>
  <c r="S21" i="98"/>
  <c r="S13" i="98"/>
  <c r="Q13" i="98"/>
  <c r="R13" i="98" s="1"/>
  <c r="I13" i="98"/>
  <c r="P10" i="98"/>
  <c r="G21" i="98"/>
  <c r="H21" i="98"/>
  <c r="Q21" i="98"/>
  <c r="K21" i="98"/>
  <c r="J21" i="98"/>
  <c r="O13" i="98"/>
  <c r="P13" i="98" s="1"/>
  <c r="U13" i="98"/>
  <c r="V13" i="98" s="1"/>
  <c r="M13" i="98"/>
  <c r="N13" i="98" s="1"/>
  <c r="W13" i="98"/>
  <c r="X13" i="98" s="1"/>
  <c r="G13" i="98"/>
  <c r="W41" i="98"/>
  <c r="X41" i="98" s="1"/>
  <c r="M41" i="98"/>
  <c r="N41" i="98" s="1"/>
  <c r="I41" i="98"/>
  <c r="K26" i="98"/>
  <c r="W26" i="98"/>
  <c r="S26" i="98"/>
  <c r="Q34" i="99"/>
  <c r="R34" i="99" s="1"/>
  <c r="O34" i="99"/>
  <c r="P34" i="99" s="1"/>
  <c r="H16" i="99"/>
  <c r="G16" i="99"/>
  <c r="G42" i="98"/>
  <c r="K42" i="98"/>
  <c r="I42" i="98"/>
  <c r="Y10" i="99"/>
  <c r="Z10" i="99" s="1"/>
  <c r="T10" i="98"/>
  <c r="Q26" i="98"/>
  <c r="O26" i="98"/>
  <c r="U26" i="98"/>
  <c r="V26" i="98" s="1"/>
  <c r="H26" i="98"/>
  <c r="H34" i="99"/>
  <c r="S34" i="99"/>
  <c r="G34" i="99"/>
  <c r="U34" i="99"/>
  <c r="V34" i="99" s="1"/>
  <c r="W34" i="99"/>
  <c r="X34" i="99" s="1"/>
  <c r="Q16" i="99"/>
  <c r="R16" i="99" s="1"/>
  <c r="I16" i="99"/>
  <c r="U16" i="99"/>
  <c r="V16" i="99" s="1"/>
  <c r="J16" i="99"/>
  <c r="K16" i="99"/>
  <c r="J42" i="98"/>
  <c r="M42" i="98"/>
  <c r="N42" i="98" s="1"/>
  <c r="W42" i="98"/>
  <c r="X42" i="98" s="1"/>
  <c r="S42" i="98"/>
  <c r="U41" i="98"/>
  <c r="V41" i="98" s="1"/>
  <c r="S41" i="98"/>
  <c r="T41" i="98" s="1"/>
  <c r="J41" i="98"/>
  <c r="Q41" i="98"/>
  <c r="R41" i="98" s="1"/>
  <c r="U44" i="99"/>
  <c r="V44" i="99" s="1"/>
  <c r="W44" i="99"/>
  <c r="X44" i="99" s="1"/>
  <c r="Q44" i="99"/>
  <c r="R44" i="99" s="1"/>
  <c r="G44" i="99"/>
  <c r="S44" i="99"/>
  <c r="O44" i="99"/>
  <c r="P44" i="99" s="1"/>
  <c r="J44" i="99"/>
  <c r="K44" i="99"/>
  <c r="H44" i="99"/>
  <c r="I44" i="99"/>
  <c r="M44" i="99"/>
  <c r="N44" i="99" s="1"/>
  <c r="O17" i="99"/>
  <c r="P17" i="99" s="1"/>
  <c r="H17" i="99"/>
  <c r="M17" i="99"/>
  <c r="N17" i="99" s="1"/>
  <c r="W17" i="99"/>
  <c r="X17" i="99" s="1"/>
  <c r="G17" i="99"/>
  <c r="S17" i="99"/>
  <c r="K17" i="99"/>
  <c r="U17" i="99"/>
  <c r="V17" i="99" s="1"/>
  <c r="I17" i="99"/>
  <c r="Q17" i="99"/>
  <c r="R17" i="99" s="1"/>
  <c r="J17" i="99"/>
  <c r="I35" i="99"/>
  <c r="W35" i="99"/>
  <c r="X35" i="99" s="1"/>
  <c r="J35" i="99"/>
  <c r="H35" i="99"/>
  <c r="S35" i="99"/>
  <c r="G35" i="99"/>
  <c r="O35" i="99"/>
  <c r="P35" i="99" s="1"/>
  <c r="K35" i="99"/>
  <c r="U35" i="99"/>
  <c r="V35" i="99" s="1"/>
  <c r="Q35" i="99"/>
  <c r="R35" i="99" s="1"/>
  <c r="M35" i="99"/>
  <c r="N35" i="99" s="1"/>
  <c r="O32" i="99"/>
  <c r="P32" i="99" s="1"/>
  <c r="U32" i="99"/>
  <c r="V32" i="99" s="1"/>
  <c r="I32" i="99"/>
  <c r="G32" i="99"/>
  <c r="J32" i="99"/>
  <c r="Q32" i="99"/>
  <c r="R32" i="99" s="1"/>
  <c r="M32" i="99"/>
  <c r="N32" i="99" s="1"/>
  <c r="H32" i="99"/>
  <c r="W32" i="99"/>
  <c r="X32" i="99" s="1"/>
  <c r="S32" i="99"/>
  <c r="K32" i="99"/>
  <c r="U19" i="99"/>
  <c r="V19" i="99" s="1"/>
  <c r="G19" i="99"/>
  <c r="H19" i="99"/>
  <c r="O19" i="99"/>
  <c r="P19" i="99" s="1"/>
  <c r="M19" i="99"/>
  <c r="N19" i="99" s="1"/>
  <c r="S19" i="99"/>
  <c r="W19" i="99"/>
  <c r="X19" i="99" s="1"/>
  <c r="Q19" i="99"/>
  <c r="R19" i="99" s="1"/>
  <c r="K19" i="99"/>
  <c r="J19" i="99"/>
  <c r="I19" i="99"/>
  <c r="K14" i="99"/>
  <c r="G14" i="99"/>
  <c r="W14" i="99"/>
  <c r="X14" i="99" s="1"/>
  <c r="J14" i="99"/>
  <c r="S14" i="99"/>
  <c r="U14" i="99"/>
  <c r="V14" i="99" s="1"/>
  <c r="O14" i="99"/>
  <c r="P14" i="99" s="1"/>
  <c r="M14" i="99"/>
  <c r="N14" i="99" s="1"/>
  <c r="I14" i="99"/>
  <c r="H14" i="99"/>
  <c r="Q14" i="99"/>
  <c r="R14" i="99" s="1"/>
  <c r="S45" i="99"/>
  <c r="Q45" i="99"/>
  <c r="R45" i="99" s="1"/>
  <c r="G45" i="99"/>
  <c r="I45" i="99"/>
  <c r="K45" i="99"/>
  <c r="J45" i="99"/>
  <c r="W45" i="99"/>
  <c r="X45" i="99" s="1"/>
  <c r="O45" i="99"/>
  <c r="P45" i="99" s="1"/>
  <c r="H45" i="99"/>
  <c r="U45" i="99"/>
  <c r="V45" i="99" s="1"/>
  <c r="M45" i="99"/>
  <c r="N45" i="99" s="1"/>
  <c r="O20" i="99"/>
  <c r="P20" i="99" s="1"/>
  <c r="S20" i="99"/>
  <c r="W20" i="99"/>
  <c r="X20" i="99" s="1"/>
  <c r="K20" i="99"/>
  <c r="H20" i="99"/>
  <c r="J20" i="99"/>
  <c r="Q20" i="99"/>
  <c r="R20" i="99" s="1"/>
  <c r="I20" i="99"/>
  <c r="M20" i="99"/>
  <c r="N20" i="99" s="1"/>
  <c r="U20" i="99"/>
  <c r="V20" i="99" s="1"/>
  <c r="G20" i="99"/>
  <c r="K40" i="99"/>
  <c r="Q40" i="99"/>
  <c r="R40" i="99" s="1"/>
  <c r="U40" i="99"/>
  <c r="V40" i="99" s="1"/>
  <c r="W40" i="99"/>
  <c r="X40" i="99" s="1"/>
  <c r="M40" i="99"/>
  <c r="N40" i="99" s="1"/>
  <c r="G40" i="99"/>
  <c r="O40" i="99"/>
  <c r="P40" i="99" s="1"/>
  <c r="S40" i="99"/>
  <c r="T40" i="99" s="1"/>
  <c r="I40" i="99"/>
  <c r="H40" i="99"/>
  <c r="J40" i="99"/>
  <c r="S39" i="99"/>
  <c r="T39" i="99" s="1"/>
  <c r="J39" i="99"/>
  <c r="Q39" i="99"/>
  <c r="R39" i="99" s="1"/>
  <c r="O39" i="99"/>
  <c r="P39" i="99" s="1"/>
  <c r="M39" i="99"/>
  <c r="N39" i="99" s="1"/>
  <c r="G39" i="99"/>
  <c r="H39" i="99"/>
  <c r="W39" i="99"/>
  <c r="X39" i="99" s="1"/>
  <c r="U39" i="99"/>
  <c r="V39" i="99" s="1"/>
  <c r="K39" i="99"/>
  <c r="I39" i="99"/>
  <c r="U18" i="99"/>
  <c r="V18" i="99" s="1"/>
  <c r="K18" i="99"/>
  <c r="Q18" i="99"/>
  <c r="R18" i="99" s="1"/>
  <c r="O18" i="99"/>
  <c r="P18" i="99" s="1"/>
  <c r="S18" i="99"/>
  <c r="I18" i="99"/>
  <c r="J18" i="99"/>
  <c r="G18" i="99"/>
  <c r="M18" i="99"/>
  <c r="N18" i="99" s="1"/>
  <c r="H18" i="99"/>
  <c r="W18" i="99"/>
  <c r="X18" i="99" s="1"/>
  <c r="M15" i="99"/>
  <c r="N15" i="99" s="1"/>
  <c r="G15" i="99"/>
  <c r="K15" i="99"/>
  <c r="W15" i="99"/>
  <c r="X15" i="99" s="1"/>
  <c r="O15" i="99"/>
  <c r="P15" i="99" s="1"/>
  <c r="Q15" i="99"/>
  <c r="R15" i="99" s="1"/>
  <c r="S15" i="99"/>
  <c r="U15" i="99"/>
  <c r="V15" i="99" s="1"/>
  <c r="H15" i="99"/>
  <c r="J15" i="99"/>
  <c r="I15" i="99"/>
  <c r="G31" i="99"/>
  <c r="J31" i="99"/>
  <c r="W31" i="99"/>
  <c r="X31" i="99" s="1"/>
  <c r="U31" i="99"/>
  <c r="V31" i="99" s="1"/>
  <c r="H31" i="99"/>
  <c r="I31" i="99"/>
  <c r="S31" i="99"/>
  <c r="M31" i="99"/>
  <c r="N31" i="99" s="1"/>
  <c r="O31" i="99"/>
  <c r="P31" i="99" s="1"/>
  <c r="K31" i="99"/>
  <c r="Q31" i="99"/>
  <c r="R31" i="99" s="1"/>
  <c r="G43" i="99"/>
  <c r="Q43" i="99"/>
  <c r="R43" i="99" s="1"/>
  <c r="S43" i="99"/>
  <c r="H43" i="99"/>
  <c r="K43" i="99"/>
  <c r="J43" i="99"/>
  <c r="I43" i="99"/>
  <c r="W43" i="99"/>
  <c r="X43" i="99" s="1"/>
  <c r="U43" i="99"/>
  <c r="V43" i="99" s="1"/>
  <c r="M43" i="99"/>
  <c r="N43" i="99" s="1"/>
  <c r="O43" i="99"/>
  <c r="P43" i="99" s="1"/>
  <c r="U41" i="99"/>
  <c r="V41" i="99" s="1"/>
  <c r="G41" i="99"/>
  <c r="H41" i="99"/>
  <c r="S41" i="99"/>
  <c r="T41" i="99" s="1"/>
  <c r="M41" i="99"/>
  <c r="N41" i="99" s="1"/>
  <c r="I41" i="99"/>
  <c r="W41" i="99"/>
  <c r="X41" i="99" s="1"/>
  <c r="Q41" i="99"/>
  <c r="R41" i="99" s="1"/>
  <c r="O41" i="99"/>
  <c r="P41" i="99" s="1"/>
  <c r="K41" i="99"/>
  <c r="J41" i="99"/>
  <c r="J42" i="99"/>
  <c r="H42" i="99"/>
  <c r="S42" i="99"/>
  <c r="W42" i="99"/>
  <c r="X42" i="99" s="1"/>
  <c r="O42" i="99"/>
  <c r="P42" i="99" s="1"/>
  <c r="M42" i="99"/>
  <c r="N42" i="99" s="1"/>
  <c r="Q42" i="99"/>
  <c r="R42" i="99" s="1"/>
  <c r="U42" i="99"/>
  <c r="V42" i="99" s="1"/>
  <c r="K42" i="99"/>
  <c r="I42" i="99"/>
  <c r="G42" i="99"/>
  <c r="K36" i="99"/>
  <c r="Q36" i="99"/>
  <c r="R36" i="99" s="1"/>
  <c r="I36" i="99"/>
  <c r="O36" i="99"/>
  <c r="P36" i="99" s="1"/>
  <c r="J36" i="99"/>
  <c r="U36" i="99"/>
  <c r="V36" i="99" s="1"/>
  <c r="M36" i="99"/>
  <c r="N36" i="99" s="1"/>
  <c r="H36" i="99"/>
  <c r="G36" i="99"/>
  <c r="W36" i="99"/>
  <c r="X36" i="99" s="1"/>
  <c r="S36" i="99"/>
  <c r="J37" i="99"/>
  <c r="O37" i="99"/>
  <c r="P37" i="99" s="1"/>
  <c r="Q37" i="99"/>
  <c r="R37" i="99" s="1"/>
  <c r="K37" i="99"/>
  <c r="M37" i="99"/>
  <c r="N37" i="99" s="1"/>
  <c r="S37" i="99"/>
  <c r="G37" i="99"/>
  <c r="I37" i="99"/>
  <c r="W37" i="99"/>
  <c r="X37" i="99" s="1"/>
  <c r="U37" i="99"/>
  <c r="H37" i="99"/>
  <c r="H33" i="99"/>
  <c r="M33" i="99"/>
  <c r="W33" i="99"/>
  <c r="X33" i="99" s="1"/>
  <c r="Q33" i="99"/>
  <c r="R33" i="99" s="1"/>
  <c r="U33" i="99"/>
  <c r="V33" i="99" s="1"/>
  <c r="J33" i="99"/>
  <c r="K33" i="99"/>
  <c r="O33" i="99"/>
  <c r="P33" i="99" s="1"/>
  <c r="S33" i="99"/>
  <c r="G33" i="99"/>
  <c r="I33" i="99"/>
  <c r="S16" i="98"/>
  <c r="G16" i="98"/>
  <c r="U16" i="98"/>
  <c r="V16" i="98" s="1"/>
  <c r="W16" i="98"/>
  <c r="Q16" i="98"/>
  <c r="R16" i="98" s="1"/>
  <c r="M16" i="98"/>
  <c r="N16" i="98" s="1"/>
  <c r="H16" i="98"/>
  <c r="J16" i="98"/>
  <c r="I16" i="98"/>
  <c r="K16" i="98"/>
  <c r="O16" i="98"/>
  <c r="P16" i="98" s="1"/>
  <c r="W15" i="98"/>
  <c r="X15" i="98" s="1"/>
  <c r="J15" i="98"/>
  <c r="U15" i="98"/>
  <c r="V15" i="98" s="1"/>
  <c r="I15" i="98"/>
  <c r="G15" i="98"/>
  <c r="K15" i="98"/>
  <c r="O15" i="98"/>
  <c r="P15" i="98" s="1"/>
  <c r="Q15" i="98"/>
  <c r="R15" i="98" s="1"/>
  <c r="M15" i="98"/>
  <c r="N15" i="98" s="1"/>
  <c r="S15" i="98"/>
  <c r="H15" i="98"/>
  <c r="S20" i="98"/>
  <c r="I20" i="98"/>
  <c r="Q20" i="98"/>
  <c r="R20" i="98" s="1"/>
  <c r="J20" i="98"/>
  <c r="K20" i="98"/>
  <c r="W20" i="98"/>
  <c r="M20" i="98"/>
  <c r="N20" i="98" s="1"/>
  <c r="G20" i="98"/>
  <c r="O20" i="98"/>
  <c r="P20" i="98" s="1"/>
  <c r="U20" i="98"/>
  <c r="V20" i="98" s="1"/>
  <c r="H20" i="98"/>
  <c r="U17" i="98"/>
  <c r="V17" i="98" s="1"/>
  <c r="O17" i="98"/>
  <c r="P17" i="98" s="1"/>
  <c r="M17" i="98"/>
  <c r="N17" i="98" s="1"/>
  <c r="G17" i="98"/>
  <c r="W17" i="98"/>
  <c r="X17" i="98" s="1"/>
  <c r="K17" i="98"/>
  <c r="S17" i="98"/>
  <c r="Q17" i="98"/>
  <c r="R17" i="98" s="1"/>
  <c r="H17" i="98"/>
  <c r="J17" i="98"/>
  <c r="I17" i="98"/>
  <c r="I29" i="98"/>
  <c r="H29" i="98"/>
  <c r="G29" i="98"/>
  <c r="K29" i="98"/>
  <c r="Q29" i="98"/>
  <c r="O29" i="98"/>
  <c r="S29" i="98"/>
  <c r="M29" i="98"/>
  <c r="N29" i="98" s="1"/>
  <c r="U29" i="98"/>
  <c r="V29" i="98" s="1"/>
  <c r="J29" i="98"/>
  <c r="W29" i="98"/>
  <c r="G37" i="98"/>
  <c r="J37" i="98"/>
  <c r="O37" i="98"/>
  <c r="P37" i="98" s="1"/>
  <c r="U37" i="98"/>
  <c r="K37" i="98"/>
  <c r="H37" i="98"/>
  <c r="W37" i="98"/>
  <c r="I37" i="98"/>
  <c r="Q37" i="98"/>
  <c r="R37" i="98" s="1"/>
  <c r="S37" i="98"/>
  <c r="M37" i="98"/>
  <c r="N37" i="98" s="1"/>
  <c r="J27" i="98"/>
  <c r="U27" i="98"/>
  <c r="V27" i="98" s="1"/>
  <c r="I27" i="98"/>
  <c r="Q27" i="98"/>
  <c r="S27" i="98"/>
  <c r="G27" i="98"/>
  <c r="H27" i="98"/>
  <c r="W27" i="98"/>
  <c r="M27" i="98"/>
  <c r="N27" i="98" s="1"/>
  <c r="O27" i="98"/>
  <c r="K27" i="98"/>
  <c r="J25" i="98"/>
  <c r="I25" i="98"/>
  <c r="Q25" i="98"/>
  <c r="U25" i="98"/>
  <c r="V25" i="98" s="1"/>
  <c r="S25" i="98"/>
  <c r="W25" i="98"/>
  <c r="K25" i="98"/>
  <c r="G25" i="98"/>
  <c r="H25" i="98"/>
  <c r="O25" i="98"/>
  <c r="M25" i="98"/>
  <c r="N25" i="98" s="1"/>
  <c r="I18" i="98"/>
  <c r="J18" i="98"/>
  <c r="Q18" i="98"/>
  <c r="R18" i="98" s="1"/>
  <c r="H18" i="98"/>
  <c r="U18" i="98"/>
  <c r="V18" i="98" s="1"/>
  <c r="K18" i="98"/>
  <c r="G18" i="98"/>
  <c r="M18" i="98"/>
  <c r="N18" i="98" s="1"/>
  <c r="W18" i="98"/>
  <c r="O18" i="98"/>
  <c r="P18" i="98" s="1"/>
  <c r="S18" i="98"/>
  <c r="J34" i="98"/>
  <c r="I34" i="98"/>
  <c r="H34" i="98"/>
  <c r="W34" i="98"/>
  <c r="G34" i="98"/>
  <c r="U34" i="98"/>
  <c r="V34" i="98" s="1"/>
  <c r="M34" i="98"/>
  <c r="S34" i="98"/>
  <c r="K34" i="98"/>
  <c r="O34" i="98"/>
  <c r="P34" i="98" s="1"/>
  <c r="Q34" i="98"/>
  <c r="R34" i="98" s="1"/>
  <c r="Q19" i="98"/>
  <c r="R19" i="98" s="1"/>
  <c r="W19" i="98"/>
  <c r="H19" i="98"/>
  <c r="M19" i="98"/>
  <c r="N19" i="98" s="1"/>
  <c r="O19" i="98"/>
  <c r="P19" i="98" s="1"/>
  <c r="S19" i="98"/>
  <c r="K19" i="98"/>
  <c r="G19" i="98"/>
  <c r="J19" i="98"/>
  <c r="I19" i="98"/>
  <c r="U19" i="98"/>
  <c r="V19" i="98" s="1"/>
  <c r="U39" i="98"/>
  <c r="V39" i="98" s="1"/>
  <c r="J39" i="98"/>
  <c r="I39" i="98"/>
  <c r="O39" i="98"/>
  <c r="P39" i="98" s="1"/>
  <c r="W39" i="98"/>
  <c r="X39" i="98" s="1"/>
  <c r="K39" i="98"/>
  <c r="M39" i="98"/>
  <c r="N39" i="98" s="1"/>
  <c r="H39" i="98"/>
  <c r="S39" i="98"/>
  <c r="T39" i="98" s="1"/>
  <c r="G39" i="98"/>
  <c r="Q39" i="98"/>
  <c r="R39" i="98" s="1"/>
  <c r="U23" i="98"/>
  <c r="V23" i="98" s="1"/>
  <c r="O23" i="98"/>
  <c r="Q23" i="98"/>
  <c r="G23" i="98"/>
  <c r="K23" i="98"/>
  <c r="H23" i="98"/>
  <c r="J23" i="98"/>
  <c r="M23" i="98"/>
  <c r="N23" i="98" s="1"/>
  <c r="I23" i="98"/>
  <c r="W23" i="98"/>
  <c r="S23" i="98"/>
  <c r="W35" i="98"/>
  <c r="O35" i="98"/>
  <c r="P35" i="98" s="1"/>
  <c r="J35" i="98"/>
  <c r="Q35" i="98"/>
  <c r="R35" i="98" s="1"/>
  <c r="U35" i="98"/>
  <c r="V35" i="98" s="1"/>
  <c r="S35" i="98"/>
  <c r="H35" i="98"/>
  <c r="G35" i="98"/>
  <c r="K35" i="98"/>
  <c r="I35" i="98"/>
  <c r="M35" i="98"/>
  <c r="N35" i="98" s="1"/>
  <c r="S33" i="98"/>
  <c r="O33" i="98"/>
  <c r="P33" i="98" s="1"/>
  <c r="M33" i="98"/>
  <c r="G33" i="98"/>
  <c r="I33" i="98"/>
  <c r="J33" i="98"/>
  <c r="H33" i="98"/>
  <c r="U33" i="98"/>
  <c r="V33" i="98" s="1"/>
  <c r="K33" i="98"/>
  <c r="Q33" i="98"/>
  <c r="R33" i="98" s="1"/>
  <c r="W33" i="98"/>
  <c r="X33" i="98" s="1"/>
  <c r="J43" i="98"/>
  <c r="W43" i="98"/>
  <c r="S43" i="98"/>
  <c r="K43" i="98"/>
  <c r="O43" i="98"/>
  <c r="P43" i="98" s="1"/>
  <c r="G43" i="98"/>
  <c r="I43" i="98"/>
  <c r="U43" i="98"/>
  <c r="V43" i="98" s="1"/>
  <c r="H43" i="98"/>
  <c r="Q43" i="98"/>
  <c r="R43" i="98" s="1"/>
  <c r="M43" i="98"/>
  <c r="N43" i="98" s="1"/>
  <c r="Q30" i="98"/>
  <c r="R30" i="98" s="1"/>
  <c r="W30" i="98"/>
  <c r="H30" i="98"/>
  <c r="K30" i="98"/>
  <c r="S30" i="98"/>
  <c r="M30" i="98"/>
  <c r="N30" i="98" s="1"/>
  <c r="U30" i="98"/>
  <c r="V30" i="98" s="1"/>
  <c r="G30" i="98"/>
  <c r="I30" i="98"/>
  <c r="J30" i="98"/>
  <c r="O30" i="98"/>
  <c r="P30" i="98" s="1"/>
  <c r="J14" i="98"/>
  <c r="Q14" i="98"/>
  <c r="R14" i="98" s="1"/>
  <c r="W14" i="98"/>
  <c r="I14" i="98"/>
  <c r="M14" i="98"/>
  <c r="N14" i="98" s="1"/>
  <c r="O14" i="98"/>
  <c r="P14" i="98" s="1"/>
  <c r="K14" i="98"/>
  <c r="H14" i="98"/>
  <c r="U14" i="98"/>
  <c r="V14" i="98" s="1"/>
  <c r="S14" i="98"/>
  <c r="G14" i="98"/>
  <c r="O40" i="98"/>
  <c r="P40" i="98" s="1"/>
  <c r="M40" i="98"/>
  <c r="N40" i="98" s="1"/>
  <c r="H40" i="98"/>
  <c r="J40" i="98"/>
  <c r="Q40" i="98"/>
  <c r="R40" i="98" s="1"/>
  <c r="G40" i="98"/>
  <c r="I40" i="98"/>
  <c r="W40" i="98"/>
  <c r="X40" i="98" s="1"/>
  <c r="K40" i="98"/>
  <c r="S40" i="98"/>
  <c r="T40" i="98" s="1"/>
  <c r="U40" i="98"/>
  <c r="V40" i="98" s="1"/>
  <c r="Q36" i="98"/>
  <c r="R36" i="98" s="1"/>
  <c r="H36" i="98"/>
  <c r="U36" i="98"/>
  <c r="V36" i="98" s="1"/>
  <c r="O36" i="98"/>
  <c r="P36" i="98" s="1"/>
  <c r="G36" i="98"/>
  <c r="I36" i="98"/>
  <c r="K36" i="98"/>
  <c r="J36" i="98"/>
  <c r="W36" i="98"/>
  <c r="X36" i="98" s="1"/>
  <c r="S36" i="98"/>
  <c r="M36" i="98"/>
  <c r="N36" i="98" s="1"/>
  <c r="M28" i="98"/>
  <c r="N28" i="98" s="1"/>
  <c r="Q28" i="98"/>
  <c r="O28" i="98"/>
  <c r="G28" i="98"/>
  <c r="S28" i="98"/>
  <c r="I28" i="98"/>
  <c r="W28" i="98"/>
  <c r="U28" i="98"/>
  <c r="V28" i="98" s="1"/>
  <c r="J28" i="98"/>
  <c r="H28" i="98"/>
  <c r="K28" i="98"/>
  <c r="Q32" i="98"/>
  <c r="R32" i="98" s="1"/>
  <c r="S32" i="98"/>
  <c r="M32" i="98"/>
  <c r="N32" i="98" s="1"/>
  <c r="U32" i="98"/>
  <c r="V32" i="98" s="1"/>
  <c r="H32" i="98"/>
  <c r="I32" i="98"/>
  <c r="K32" i="98"/>
  <c r="O32" i="98"/>
  <c r="P32" i="98" s="1"/>
  <c r="W32" i="98"/>
  <c r="J32" i="98"/>
  <c r="G32" i="98"/>
  <c r="U45" i="98"/>
  <c r="V45" i="98" s="1"/>
  <c r="M45" i="98"/>
  <c r="N45" i="98" s="1"/>
  <c r="W45" i="98"/>
  <c r="O45" i="98"/>
  <c r="P45" i="98" s="1"/>
  <c r="S45" i="98"/>
  <c r="H45" i="98"/>
  <c r="G45" i="98"/>
  <c r="Q45" i="98"/>
  <c r="R45" i="98" s="1"/>
  <c r="I45" i="98"/>
  <c r="J45" i="98"/>
  <c r="K45" i="98"/>
  <c r="U22" i="98"/>
  <c r="V22" i="98" s="1"/>
  <c r="O22" i="98"/>
  <c r="I22" i="98"/>
  <c r="Q22" i="98"/>
  <c r="H22" i="98"/>
  <c r="K22" i="98"/>
  <c r="J22" i="98"/>
  <c r="M22" i="98"/>
  <c r="N22" i="98" s="1"/>
  <c r="W22" i="98"/>
  <c r="S22" i="98"/>
  <c r="G22" i="98"/>
  <c r="M44" i="98"/>
  <c r="N44" i="98" s="1"/>
  <c r="W44" i="98"/>
  <c r="X44" i="98" s="1"/>
  <c r="U44" i="98"/>
  <c r="V44" i="98" s="1"/>
  <c r="J44" i="98"/>
  <c r="H44" i="98"/>
  <c r="O44" i="98"/>
  <c r="P44" i="98" s="1"/>
  <c r="I44" i="98"/>
  <c r="G44" i="98"/>
  <c r="K44" i="98"/>
  <c r="Q44" i="98"/>
  <c r="R44" i="98" s="1"/>
  <c r="S44" i="98"/>
  <c r="H38" i="98"/>
  <c r="K38" i="98"/>
  <c r="G38" i="98"/>
  <c r="S38" i="98"/>
  <c r="J38" i="98"/>
  <c r="U38" i="98"/>
  <c r="I38" i="98"/>
  <c r="Q38" i="98"/>
  <c r="R38" i="98" s="1"/>
  <c r="O38" i="98"/>
  <c r="P38" i="98" s="1"/>
  <c r="W38" i="98"/>
  <c r="M38" i="98"/>
  <c r="N38" i="98" s="1"/>
  <c r="Q31" i="98"/>
  <c r="R31" i="98" s="1"/>
  <c r="H31" i="98"/>
  <c r="G31" i="98"/>
  <c r="J31" i="98"/>
  <c r="I31" i="98"/>
  <c r="U31" i="98"/>
  <c r="V31" i="98" s="1"/>
  <c r="K31" i="98"/>
  <c r="M31" i="98"/>
  <c r="N31" i="98" s="1"/>
  <c r="W31" i="98"/>
  <c r="S31" i="98"/>
  <c r="O31" i="98"/>
  <c r="P31" i="98" s="1"/>
  <c r="Q24" i="98"/>
  <c r="M24" i="98"/>
  <c r="N24" i="98" s="1"/>
  <c r="W24" i="98"/>
  <c r="S24" i="98"/>
  <c r="I24" i="98"/>
  <c r="G24" i="98"/>
  <c r="K24" i="98"/>
  <c r="U24" i="98"/>
  <c r="V24" i="98" s="1"/>
  <c r="H24" i="98"/>
  <c r="O24" i="98"/>
  <c r="J24" i="98"/>
  <c r="P12" i="99"/>
  <c r="Y12" i="99" s="1"/>
  <c r="L138" i="98"/>
  <c r="Y138" i="98" s="1"/>
  <c r="Z138" i="98" s="1"/>
  <c r="L186" i="99"/>
  <c r="Y186" i="99" s="1"/>
  <c r="Z186" i="99" s="1"/>
  <c r="L259" i="98"/>
  <c r="Y259" i="98" s="1"/>
  <c r="Z259" i="98" s="1"/>
  <c r="L130" i="99"/>
  <c r="Y130" i="99" s="1"/>
  <c r="Z130" i="99" s="1"/>
  <c r="L89" i="98"/>
  <c r="Y89" i="98" s="1"/>
  <c r="Z89" i="98" s="1"/>
  <c r="P11" i="98"/>
  <c r="R11" i="98"/>
  <c r="X11" i="98" s="1"/>
  <c r="R10" i="98"/>
  <c r="X10" i="98" s="1"/>
  <c r="L146" i="98"/>
  <c r="L172" i="98"/>
  <c r="Y172" i="98" s="1"/>
  <c r="Z172" i="98" s="1"/>
  <c r="L213" i="98"/>
  <c r="Y213" i="98" s="1"/>
  <c r="Z213" i="98" s="1"/>
  <c r="L28" i="99"/>
  <c r="Y28" i="99" s="1"/>
  <c r="Z28" i="99" s="1"/>
  <c r="L148" i="99"/>
  <c r="Y148" i="99" s="1"/>
  <c r="Z148" i="99" s="1"/>
  <c r="L261" i="99"/>
  <c r="Y261" i="99" s="1"/>
  <c r="Z261" i="99" s="1"/>
  <c r="L279" i="99"/>
  <c r="Y279" i="99" s="1"/>
  <c r="Z279" i="99" s="1"/>
  <c r="L53" i="99"/>
  <c r="Y53" i="99" s="1"/>
  <c r="Z53" i="99" s="1"/>
  <c r="L51" i="98"/>
  <c r="Y51" i="98" s="1"/>
  <c r="Z51" i="98" s="1"/>
  <c r="L271" i="98"/>
  <c r="Y271" i="98" s="1"/>
  <c r="Z271" i="98" s="1"/>
  <c r="L265" i="98"/>
  <c r="Y265" i="98" s="1"/>
  <c r="Z265" i="98" s="1"/>
  <c r="L117" i="98"/>
  <c r="Y117" i="98" s="1"/>
  <c r="Z117" i="98" s="1"/>
  <c r="L148" i="98"/>
  <c r="Y148" i="98" s="1"/>
  <c r="Z148" i="98" s="1"/>
  <c r="L243" i="98"/>
  <c r="Y243" i="98" s="1"/>
  <c r="Z243" i="98" s="1"/>
  <c r="L95" i="98"/>
  <c r="Y95" i="98" s="1"/>
  <c r="Z95" i="98" s="1"/>
  <c r="L26" i="98"/>
  <c r="P26" i="98" s="1"/>
  <c r="L91" i="99"/>
  <c r="Y91" i="99" s="1"/>
  <c r="Z91" i="99" s="1"/>
  <c r="L134" i="98"/>
  <c r="Y134" i="98" s="1"/>
  <c r="Z134" i="98" s="1"/>
  <c r="L140" i="99"/>
  <c r="Y140" i="99" s="1"/>
  <c r="Z140" i="99" s="1"/>
  <c r="L150" i="99"/>
  <c r="Y150" i="99" s="1"/>
  <c r="Z150" i="99" s="1"/>
  <c r="L174" i="98"/>
  <c r="Y174" i="98" s="1"/>
  <c r="Z174" i="98" s="1"/>
  <c r="L189" i="98"/>
  <c r="Y189" i="98" s="1"/>
  <c r="Z189" i="98" s="1"/>
  <c r="L207" i="98"/>
  <c r="Y207" i="98" s="1"/>
  <c r="Z207" i="98" s="1"/>
  <c r="L213" i="99"/>
  <c r="Y213" i="99" s="1"/>
  <c r="Z213" i="99" s="1"/>
  <c r="L223" i="98"/>
  <c r="Y223" i="98" s="1"/>
  <c r="Z223" i="98" s="1"/>
  <c r="L241" i="99"/>
  <c r="Y241" i="99" s="1"/>
  <c r="Z241" i="99" s="1"/>
  <c r="L247" i="98"/>
  <c r="Y247" i="98" s="1"/>
  <c r="Z247" i="98" s="1"/>
  <c r="L249" i="98"/>
  <c r="Y249" i="98" s="1"/>
  <c r="Z249" i="98" s="1"/>
  <c r="L251" i="99"/>
  <c r="Y251" i="99" s="1"/>
  <c r="Z251" i="99" s="1"/>
  <c r="L21" i="99"/>
  <c r="T21" i="99" s="1"/>
  <c r="L263" i="98"/>
  <c r="Y263" i="98" s="1"/>
  <c r="Z263" i="98" s="1"/>
  <c r="L89" i="99"/>
  <c r="Y89" i="99" s="1"/>
  <c r="Z89" i="99" s="1"/>
  <c r="L115" i="98"/>
  <c r="Y115" i="98" s="1"/>
  <c r="Z115" i="98" s="1"/>
  <c r="L121" i="98"/>
  <c r="Y121" i="98" s="1"/>
  <c r="Z121" i="98" s="1"/>
  <c r="L211" i="98"/>
  <c r="Y211" i="98" s="1"/>
  <c r="Z211" i="98" s="1"/>
  <c r="L215" i="99"/>
  <c r="Y215" i="99" s="1"/>
  <c r="Z215" i="99" s="1"/>
  <c r="L16" i="99"/>
  <c r="L38" i="99"/>
  <c r="T38" i="99" s="1"/>
  <c r="L144" i="98"/>
  <c r="Y144" i="98" s="1"/>
  <c r="Z144" i="98" s="1"/>
  <c r="L186" i="98"/>
  <c r="Y186" i="98" s="1"/>
  <c r="Z186" i="98" s="1"/>
  <c r="L204" i="99"/>
  <c r="Y204" i="99" s="1"/>
  <c r="Z204" i="99" s="1"/>
  <c r="L217" i="99"/>
  <c r="Y217" i="99" s="1"/>
  <c r="Z217" i="99" s="1"/>
  <c r="L267" i="99"/>
  <c r="Y267" i="99" s="1"/>
  <c r="Z267" i="99" s="1"/>
  <c r="L189" i="99"/>
  <c r="Y189" i="99" s="1"/>
  <c r="Z189" i="99" s="1"/>
  <c r="L209" i="98"/>
  <c r="Y209" i="98" s="1"/>
  <c r="Z209" i="98" s="1"/>
  <c r="L223" i="99"/>
  <c r="Y223" i="99" s="1"/>
  <c r="Z223" i="99" s="1"/>
  <c r="L227" i="98"/>
  <c r="Y227" i="98" s="1"/>
  <c r="Z227" i="98" s="1"/>
  <c r="L247" i="99"/>
  <c r="Y247" i="99" s="1"/>
  <c r="Z247" i="99" s="1"/>
  <c r="L51" i="99"/>
  <c r="Y51" i="99" s="1"/>
  <c r="Z51" i="99" s="1"/>
  <c r="L136" i="99"/>
  <c r="Y136" i="99" s="1"/>
  <c r="Z136" i="99" s="1"/>
  <c r="L156" i="99"/>
  <c r="Y156" i="99" s="1"/>
  <c r="Z156" i="99" s="1"/>
  <c r="L225" i="98"/>
  <c r="Y225" i="98" s="1"/>
  <c r="Z225" i="98" s="1"/>
  <c r="L269" i="99"/>
  <c r="Y269" i="99" s="1"/>
  <c r="Z269" i="99" s="1"/>
  <c r="L194" i="99"/>
  <c r="Y194" i="99" s="1"/>
  <c r="Z194" i="99" s="1"/>
  <c r="L197" i="99"/>
  <c r="Y197" i="99" s="1"/>
  <c r="Z197" i="99" s="1"/>
  <c r="L237" i="99"/>
  <c r="Y237" i="99" s="1"/>
  <c r="Z237" i="99" s="1"/>
  <c r="L239" i="98"/>
  <c r="Y239" i="98" s="1"/>
  <c r="Z239" i="98" s="1"/>
  <c r="L265" i="99"/>
  <c r="Y265" i="99" s="1"/>
  <c r="Z265" i="99" s="1"/>
  <c r="L269" i="98"/>
  <c r="Y269" i="98" s="1"/>
  <c r="Z269" i="98" s="1"/>
  <c r="L227" i="99"/>
  <c r="Y227" i="99" s="1"/>
  <c r="Z227" i="99" s="1"/>
  <c r="L146" i="99"/>
  <c r="Y146" i="99" s="1"/>
  <c r="Z146" i="99" s="1"/>
  <c r="L174" i="99"/>
  <c r="Y174" i="99" s="1"/>
  <c r="Z174" i="99" s="1"/>
  <c r="L179" i="99"/>
  <c r="Y179" i="99" s="1"/>
  <c r="Z179" i="99" s="1"/>
  <c r="L215" i="98"/>
  <c r="Y215" i="98" s="1"/>
  <c r="Z215" i="98" s="1"/>
  <c r="L93" i="99"/>
  <c r="Y93" i="99" s="1"/>
  <c r="Z93" i="99" s="1"/>
  <c r="L152" i="98"/>
  <c r="Y152" i="98" s="1"/>
  <c r="Z152" i="98" s="1"/>
  <c r="L26" i="99"/>
  <c r="Y26" i="99" s="1"/>
  <c r="Z26" i="99" s="1"/>
  <c r="Y146" i="98"/>
  <c r="Z146" i="98" s="1"/>
  <c r="L150" i="98"/>
  <c r="Y150" i="98" s="1"/>
  <c r="Z150" i="98" s="1"/>
  <c r="L163" i="99"/>
  <c r="Y163" i="99" s="1"/>
  <c r="Z163" i="99" s="1"/>
  <c r="L219" i="98"/>
  <c r="Y219" i="98" s="1"/>
  <c r="Z219" i="98" s="1"/>
  <c r="L34" i="99"/>
  <c r="L53" i="98"/>
  <c r="Y53" i="98" s="1"/>
  <c r="Z53" i="98" s="1"/>
  <c r="L253" i="98"/>
  <c r="Y253" i="98" s="1"/>
  <c r="Z253" i="98" s="1"/>
  <c r="L142" i="99"/>
  <c r="Y142" i="99" s="1"/>
  <c r="Z142" i="99" s="1"/>
  <c r="L170" i="99"/>
  <c r="Y170" i="99" s="1"/>
  <c r="Z170" i="99" s="1"/>
  <c r="L235" i="99"/>
  <c r="Y235" i="99" s="1"/>
  <c r="Z235" i="99" s="1"/>
  <c r="L21" i="98"/>
  <c r="T21" i="98" s="1"/>
  <c r="L128" i="99"/>
  <c r="Y128" i="99" s="1"/>
  <c r="Z128" i="99" s="1"/>
  <c r="L172" i="99"/>
  <c r="Y172" i="99" s="1"/>
  <c r="Z172" i="99" s="1"/>
  <c r="L235" i="98"/>
  <c r="Y235" i="98" s="1"/>
  <c r="Z235" i="98" s="1"/>
  <c r="L259" i="99"/>
  <c r="Y259" i="99" s="1"/>
  <c r="Z259" i="99" s="1"/>
  <c r="L277" i="99"/>
  <c r="Y277" i="99" s="1"/>
  <c r="Z277" i="99" s="1"/>
  <c r="L30" i="99"/>
  <c r="L47" i="99"/>
  <c r="Y47" i="99" s="1"/>
  <c r="Z47" i="99" s="1"/>
  <c r="L95" i="99"/>
  <c r="Y95" i="99" s="1"/>
  <c r="Z95" i="99" s="1"/>
  <c r="L138" i="99"/>
  <c r="Y138" i="99" s="1"/>
  <c r="Z138" i="99" s="1"/>
  <c r="L144" i="99"/>
  <c r="Y144" i="99" s="1"/>
  <c r="Z144" i="99" s="1"/>
  <c r="L154" i="99"/>
  <c r="Y154" i="99" s="1"/>
  <c r="Z154" i="99" s="1"/>
  <c r="L179" i="98"/>
  <c r="Y179" i="98" s="1"/>
  <c r="Z179" i="98" s="1"/>
  <c r="L245" i="98"/>
  <c r="Y245" i="98" s="1"/>
  <c r="Z245" i="98" s="1"/>
  <c r="L275" i="99"/>
  <c r="Y275" i="99" s="1"/>
  <c r="Z275" i="99" s="1"/>
  <c r="L13" i="99"/>
  <c r="T13" i="99" s="1"/>
  <c r="L117" i="99"/>
  <c r="Y117" i="99" s="1"/>
  <c r="Z117" i="99" s="1"/>
  <c r="L204" i="98"/>
  <c r="Y204" i="98" s="1"/>
  <c r="Z204" i="98" s="1"/>
  <c r="L233" i="98"/>
  <c r="Y233" i="98" s="1"/>
  <c r="Z233" i="98" s="1"/>
  <c r="L13" i="98"/>
  <c r="T13" i="98" s="1"/>
  <c r="L134" i="99"/>
  <c r="Y134" i="99" s="1"/>
  <c r="Z134" i="99" s="1"/>
  <c r="AC26" i="101" l="1"/>
  <c r="AC3" i="101" s="1"/>
  <c r="E8" i="103" s="1"/>
  <c r="AG26" i="101"/>
  <c r="AG3" i="101" s="1"/>
  <c r="E12" i="103" s="1"/>
  <c r="I12" i="103" s="1"/>
  <c r="AB26" i="101"/>
  <c r="AB3" i="101" s="1"/>
  <c r="E7" i="103" s="1"/>
  <c r="AF26" i="101"/>
  <c r="AF3" i="101" s="1"/>
  <c r="E11" i="103" s="1"/>
  <c r="I11" i="103" s="1"/>
  <c r="AA26" i="101"/>
  <c r="AA3" i="101" s="1"/>
  <c r="E6" i="103" s="1"/>
  <c r="AE26" i="101"/>
  <c r="AE3" i="101" s="1"/>
  <c r="E10" i="103" s="1"/>
  <c r="I10" i="103" s="1"/>
  <c r="Z26" i="101"/>
  <c r="Z3" i="101" s="1"/>
  <c r="E5" i="103" s="1"/>
  <c r="AD26" i="101"/>
  <c r="AD3" i="101" s="1"/>
  <c r="E9" i="103" s="1"/>
  <c r="I9" i="103" s="1"/>
  <c r="Y3" i="101"/>
  <c r="L42" i="98"/>
  <c r="Y10" i="98"/>
  <c r="Z10" i="98" s="1"/>
  <c r="Y13" i="99"/>
  <c r="Z13" i="99" s="1"/>
  <c r="Y13" i="98"/>
  <c r="T42" i="98"/>
  <c r="Y42" i="98" s="1"/>
  <c r="Z42" i="98" s="1"/>
  <c r="R21" i="98"/>
  <c r="P21" i="98"/>
  <c r="T30" i="99"/>
  <c r="Y30" i="99" s="1"/>
  <c r="Z30" i="99" s="1"/>
  <c r="L41" i="98"/>
  <c r="Y21" i="99"/>
  <c r="Z21" i="99" s="1"/>
  <c r="T34" i="99"/>
  <c r="T16" i="99"/>
  <c r="Y16" i="99" s="1"/>
  <c r="Z16" i="99" s="1"/>
  <c r="T26" i="98"/>
  <c r="X21" i="98"/>
  <c r="Y41" i="98"/>
  <c r="Z41" i="98" s="1"/>
  <c r="V38" i="99"/>
  <c r="Y38" i="99" s="1"/>
  <c r="Z38" i="99" s="1"/>
  <c r="N34" i="99"/>
  <c r="Y34" i="99" s="1"/>
  <c r="Z34" i="99" s="1"/>
  <c r="L20" i="99"/>
  <c r="L36" i="99"/>
  <c r="R26" i="98"/>
  <c r="L14" i="98"/>
  <c r="T14" i="98" s="1"/>
  <c r="L27" i="98"/>
  <c r="P27" i="98" s="1"/>
  <c r="L20" i="98"/>
  <c r="X20" i="98" s="1"/>
  <c r="L31" i="99"/>
  <c r="L15" i="99"/>
  <c r="T15" i="99" s="1"/>
  <c r="L39" i="99"/>
  <c r="Y39" i="99" s="1"/>
  <c r="Z39" i="99" s="1"/>
  <c r="L45" i="99"/>
  <c r="T45" i="99" s="1"/>
  <c r="L14" i="99"/>
  <c r="L32" i="99"/>
  <c r="L24" i="98"/>
  <c r="P24" i="98" s="1"/>
  <c r="L33" i="99"/>
  <c r="T33" i="99" s="1"/>
  <c r="L37" i="99"/>
  <c r="V37" i="99" s="1"/>
  <c r="L42" i="99"/>
  <c r="L41" i="99"/>
  <c r="Y41" i="99" s="1"/>
  <c r="Z41" i="99" s="1"/>
  <c r="L43" i="99"/>
  <c r="L18" i="99"/>
  <c r="L40" i="99"/>
  <c r="Y40" i="99" s="1"/>
  <c r="Z40" i="99" s="1"/>
  <c r="L19" i="99"/>
  <c r="L35" i="99"/>
  <c r="T35" i="99" s="1"/>
  <c r="L17" i="99"/>
  <c r="L44" i="99"/>
  <c r="L31" i="98"/>
  <c r="X31" i="98" s="1"/>
  <c r="L45" i="98"/>
  <c r="T45" i="98" s="1"/>
  <c r="L43" i="98"/>
  <c r="X43" i="98" s="1"/>
  <c r="L35" i="98"/>
  <c r="T35" i="98" s="1"/>
  <c r="L39" i="98"/>
  <c r="Y39" i="98" s="1"/>
  <c r="Z39" i="98" s="1"/>
  <c r="L18" i="98"/>
  <c r="T18" i="98" s="1"/>
  <c r="L25" i="98"/>
  <c r="R25" i="98" s="1"/>
  <c r="L29" i="98"/>
  <c r="R29" i="98" s="1"/>
  <c r="L17" i="98"/>
  <c r="L38" i="98"/>
  <c r="T38" i="98" s="1"/>
  <c r="L44" i="98"/>
  <c r="L22" i="98"/>
  <c r="R22" i="98" s="1"/>
  <c r="L32" i="98"/>
  <c r="T32" i="98" s="1"/>
  <c r="L28" i="98"/>
  <c r="R28" i="98" s="1"/>
  <c r="L36" i="98"/>
  <c r="T36" i="98" s="1"/>
  <c r="L40" i="98"/>
  <c r="Y40" i="98" s="1"/>
  <c r="Z40" i="98" s="1"/>
  <c r="L30" i="98"/>
  <c r="T30" i="98" s="1"/>
  <c r="L33" i="98"/>
  <c r="T33" i="98" s="1"/>
  <c r="L23" i="98"/>
  <c r="R23" i="98" s="1"/>
  <c r="L19" i="98"/>
  <c r="T19" i="98" s="1"/>
  <c r="L34" i="98"/>
  <c r="T34" i="98" s="1"/>
  <c r="L37" i="98"/>
  <c r="T37" i="98" s="1"/>
  <c r="L15" i="98"/>
  <c r="L16" i="98"/>
  <c r="X16" i="98" s="1"/>
  <c r="Y11" i="98"/>
  <c r="Z11" i="98" s="1"/>
  <c r="Z13" i="98"/>
  <c r="Z12" i="99"/>
  <c r="J9" i="103" l="1"/>
  <c r="G9" i="113"/>
  <c r="I9" i="113" s="1"/>
  <c r="J10" i="103"/>
  <c r="G10" i="113"/>
  <c r="I10" i="113" s="1"/>
  <c r="G38" i="107"/>
  <c r="G42" i="107" s="1"/>
  <c r="G11" i="113"/>
  <c r="I11" i="113" s="1"/>
  <c r="G61" i="107"/>
  <c r="G65" i="107" s="1"/>
  <c r="G12" i="113"/>
  <c r="I12" i="113" s="1"/>
  <c r="J11" i="103"/>
  <c r="J12" i="103"/>
  <c r="D18" i="103"/>
  <c r="I5" i="103"/>
  <c r="G5" i="113" s="1"/>
  <c r="E13" i="103"/>
  <c r="E15" i="103"/>
  <c r="D19" i="103"/>
  <c r="E18" i="103"/>
  <c r="D15" i="103"/>
  <c r="I6" i="103"/>
  <c r="G6" i="113" s="1"/>
  <c r="I6" i="113" s="1"/>
  <c r="E16" i="103"/>
  <c r="D16" i="103"/>
  <c r="E17" i="103"/>
  <c r="D17" i="103"/>
  <c r="I7" i="103"/>
  <c r="G7" i="113" s="1"/>
  <c r="I7" i="113" s="1"/>
  <c r="I8" i="103"/>
  <c r="G8" i="113" s="1"/>
  <c r="I8" i="113" s="1"/>
  <c r="E19" i="103"/>
  <c r="T17" i="99"/>
  <c r="Y17" i="99" s="1"/>
  <c r="Z17" i="99" s="1"/>
  <c r="T42" i="99"/>
  <c r="Y42" i="99" s="1"/>
  <c r="Z42" i="99" s="1"/>
  <c r="T44" i="99"/>
  <c r="Y44" i="99" s="1"/>
  <c r="Z44" i="99" s="1"/>
  <c r="T36" i="99"/>
  <c r="Y36" i="99" s="1"/>
  <c r="Z36" i="99" s="1"/>
  <c r="N33" i="99"/>
  <c r="Y33" i="99" s="1"/>
  <c r="Z33" i="99" s="1"/>
  <c r="V37" i="98"/>
  <c r="Y36" i="98"/>
  <c r="Z36" i="98" s="1"/>
  <c r="T44" i="98"/>
  <c r="Y44" i="98" s="1"/>
  <c r="Z44" i="98" s="1"/>
  <c r="T17" i="98"/>
  <c r="Y17" i="98" s="1"/>
  <c r="Z17" i="98" s="1"/>
  <c r="Y21" i="98"/>
  <c r="Z21" i="98" s="1"/>
  <c r="N33" i="98"/>
  <c r="T18" i="99"/>
  <c r="Y18" i="99" s="1"/>
  <c r="Z18" i="99" s="1"/>
  <c r="T37" i="99"/>
  <c r="Y37" i="99" s="1"/>
  <c r="Z37" i="99" s="1"/>
  <c r="T19" i="99"/>
  <c r="Y19" i="99" s="1"/>
  <c r="Z19" i="99" s="1"/>
  <c r="Y35" i="99"/>
  <c r="Z35" i="99" s="1"/>
  <c r="Y45" i="99"/>
  <c r="Z45" i="99" s="1"/>
  <c r="Y15" i="99"/>
  <c r="Z15" i="99" s="1"/>
  <c r="T32" i="99"/>
  <c r="Y32" i="99" s="1"/>
  <c r="Z32" i="99" s="1"/>
  <c r="T20" i="99"/>
  <c r="Y20" i="99" s="1"/>
  <c r="Z20" i="99" s="1"/>
  <c r="T31" i="99"/>
  <c r="Y31" i="99" s="1"/>
  <c r="Z31" i="99" s="1"/>
  <c r="T14" i="99"/>
  <c r="Y14" i="99" s="1"/>
  <c r="T43" i="99"/>
  <c r="Y43" i="99" s="1"/>
  <c r="Z43" i="99" s="1"/>
  <c r="T15" i="98"/>
  <c r="Y15" i="98" s="1"/>
  <c r="Z15" i="98" s="1"/>
  <c r="T16" i="98"/>
  <c r="Y16" i="98" s="1"/>
  <c r="Z16" i="98" s="1"/>
  <c r="T29" i="98"/>
  <c r="T27" i="98"/>
  <c r="T22" i="98"/>
  <c r="T31" i="98"/>
  <c r="Y31" i="98" s="1"/>
  <c r="Z31" i="98" s="1"/>
  <c r="T20" i="98"/>
  <c r="Y20" i="98" s="1"/>
  <c r="Z20" i="98" s="1"/>
  <c r="T23" i="98"/>
  <c r="T28" i="98"/>
  <c r="T24" i="98"/>
  <c r="T25" i="98"/>
  <c r="T43" i="98"/>
  <c r="Y43" i="98" s="1"/>
  <c r="Z43" i="98" s="1"/>
  <c r="X37" i="98"/>
  <c r="X19" i="98"/>
  <c r="Y19" i="98" s="1"/>
  <c r="Z19" i="98" s="1"/>
  <c r="X35" i="98"/>
  <c r="Y35" i="98" s="1"/>
  <c r="Z35" i="98" s="1"/>
  <c r="X14" i="98"/>
  <c r="Y14" i="98" s="1"/>
  <c r="Z14" i="98" s="1"/>
  <c r="X18" i="98"/>
  <c r="Y18" i="98" s="1"/>
  <c r="Z18" i="98" s="1"/>
  <c r="X45" i="98"/>
  <c r="Y45" i="98" s="1"/>
  <c r="Z45" i="98" s="1"/>
  <c r="X30" i="98"/>
  <c r="Y30" i="98" s="1"/>
  <c r="Z30" i="98" s="1"/>
  <c r="X32" i="98"/>
  <c r="Y32" i="98" s="1"/>
  <c r="Z32" i="98" s="1"/>
  <c r="X24" i="98"/>
  <c r="X26" i="98"/>
  <c r="Y26" i="98" s="1"/>
  <c r="Z26" i="98" s="1"/>
  <c r="X25" i="98"/>
  <c r="X38" i="98"/>
  <c r="V38" i="98"/>
  <c r="R27" i="98"/>
  <c r="R24" i="98"/>
  <c r="P28" i="98"/>
  <c r="X28" i="98" s="1"/>
  <c r="P29" i="98"/>
  <c r="P23" i="98"/>
  <c r="X23" i="98" s="1"/>
  <c r="P25" i="98"/>
  <c r="P22" i="98"/>
  <c r="N34" i="98"/>
  <c r="I5" i="113" l="1"/>
  <c r="G13" i="113"/>
  <c r="G16" i="113" s="1"/>
  <c r="I16" i="113" s="1"/>
  <c r="H11" i="107"/>
  <c r="F11" i="107"/>
  <c r="H12" i="107"/>
  <c r="H16" i="107"/>
  <c r="H15" i="107"/>
  <c r="H20" i="107" s="1"/>
  <c r="E11" i="107"/>
  <c r="D11" i="107"/>
  <c r="T6" i="107"/>
  <c r="I19" i="103"/>
  <c r="J8" i="103"/>
  <c r="H16" i="103"/>
  <c r="I16" i="103"/>
  <c r="J6" i="103"/>
  <c r="I13" i="103"/>
  <c r="J13" i="103" s="1"/>
  <c r="I15" i="103"/>
  <c r="H19" i="103"/>
  <c r="J5" i="103"/>
  <c r="H15" i="103"/>
  <c r="I18" i="103"/>
  <c r="I17" i="103"/>
  <c r="H17" i="103"/>
  <c r="J7" i="103"/>
  <c r="Y37" i="98"/>
  <c r="Z37" i="98" s="1"/>
  <c r="Y33" i="98"/>
  <c r="Z33" i="98" s="1"/>
  <c r="Y38" i="98"/>
  <c r="Z38" i="98" s="1"/>
  <c r="Z14" i="99"/>
  <c r="Z4" i="99" s="1"/>
  <c r="Y4" i="99"/>
  <c r="Y25" i="98"/>
  <c r="Z25" i="98" s="1"/>
  <c r="Y24" i="98"/>
  <c r="Z24" i="98" s="1"/>
  <c r="X29" i="98"/>
  <c r="Y29" i="98" s="1"/>
  <c r="Z29" i="98" s="1"/>
  <c r="X34" i="98"/>
  <c r="Y34" i="98" s="1"/>
  <c r="Z34" i="98" s="1"/>
  <c r="Y23" i="98"/>
  <c r="Z23" i="98" s="1"/>
  <c r="Y28" i="98"/>
  <c r="Z28" i="98" s="1"/>
  <c r="X27" i="98"/>
  <c r="Y27" i="98" s="1"/>
  <c r="Z27" i="98" s="1"/>
  <c r="X22" i="98"/>
  <c r="Y22" i="98" s="1"/>
  <c r="I14" i="113" l="1"/>
  <c r="I13" i="113"/>
  <c r="Q6" i="107"/>
  <c r="U6" i="107"/>
  <c r="E16" i="107"/>
  <c r="E15" i="107"/>
  <c r="E20" i="107" s="1"/>
  <c r="G11" i="107"/>
  <c r="D14" i="107"/>
  <c r="D15" i="107"/>
  <c r="D12" i="107"/>
  <c r="F16" i="107"/>
  <c r="F15" i="107"/>
  <c r="F20" i="107" s="1"/>
  <c r="J15" i="103"/>
  <c r="J17" i="103"/>
  <c r="H18" i="103"/>
  <c r="J18" i="103" s="1"/>
  <c r="J16" i="103"/>
  <c r="J19" i="103"/>
  <c r="Z22" i="98"/>
  <c r="Y4" i="98"/>
  <c r="Z4" i="98"/>
  <c r="D17" i="107" l="1"/>
  <c r="G17" i="107" s="1"/>
  <c r="I17" i="107" s="1"/>
  <c r="G12" i="107"/>
  <c r="I12" i="107" s="1"/>
  <c r="D19" i="107"/>
  <c r="G19" i="107" s="1"/>
  <c r="I19" i="107" s="1"/>
  <c r="G14" i="107"/>
  <c r="I14" i="107" s="1"/>
  <c r="D20" i="107"/>
  <c r="G20" i="107" s="1"/>
  <c r="I20" i="107" s="1"/>
  <c r="G15" i="107"/>
  <c r="I15" i="107" s="1"/>
  <c r="G16" i="107"/>
  <c r="I16" i="107" s="1"/>
  <c r="I11" i="107"/>
  <c r="D13" i="107"/>
  <c r="G13" i="107" l="1"/>
  <c r="I13" i="107" s="1"/>
  <c r="D18" i="107"/>
  <c r="D16" i="107" l="1"/>
  <c r="G18" i="107"/>
  <c r="I18" i="107" s="1"/>
  <c r="F29" i="107" l="1"/>
  <c r="G29" i="107" s="1"/>
  <c r="F47" i="107" l="1"/>
  <c r="D47" i="107"/>
  <c r="F45" i="107"/>
  <c r="D45" i="107"/>
  <c r="F38" i="107"/>
  <c r="F42" i="107" s="1"/>
  <c r="D38" i="107"/>
  <c r="F18" i="109" l="1"/>
  <c r="F49" i="107"/>
  <c r="F52" i="107"/>
  <c r="E38" i="107"/>
  <c r="D42" i="107"/>
  <c r="D49" i="107"/>
  <c r="E45" i="107"/>
  <c r="D52" i="107"/>
  <c r="D53" i="107" s="1"/>
  <c r="D54" i="107" s="1"/>
  <c r="E47" i="107"/>
  <c r="F53" i="107" l="1"/>
  <c r="F54" i="107" s="1"/>
  <c r="E52" i="107"/>
  <c r="E49" i="107"/>
  <c r="D39" i="107"/>
  <c r="D41" i="107"/>
  <c r="E42" i="107"/>
  <c r="G49" i="107"/>
  <c r="G53" i="107" s="1"/>
  <c r="G54" i="107" s="1"/>
  <c r="E53" i="107" l="1"/>
  <c r="E54" i="107" s="1"/>
  <c r="D40" i="107"/>
  <c r="F22" i="109" l="1"/>
  <c r="F35" i="108" l="1"/>
  <c r="F42" i="108" s="1"/>
  <c r="F43" i="108" s="1"/>
  <c r="F9" i="109"/>
  <c r="F32" i="109" s="1"/>
  <c r="F39" i="109" s="1"/>
  <c r="F40" i="109" s="1"/>
  <c r="H18" i="108" l="1"/>
  <c r="H17" i="108" s="1"/>
  <c r="G17" i="108"/>
  <c r="H16" i="108"/>
  <c r="R18" i="106"/>
  <c r="R18" i="110" s="1"/>
  <c r="N18" i="106"/>
  <c r="H23" i="108"/>
  <c r="G14" i="109"/>
  <c r="N20" i="106" l="1"/>
  <c r="M19" i="106"/>
  <c r="L16" i="116"/>
  <c r="Q18" i="110"/>
  <c r="L16" i="111"/>
  <c r="J20" i="106"/>
  <c r="I19" i="106"/>
  <c r="E20" i="106"/>
  <c r="R20" i="106"/>
  <c r="Q19" i="106"/>
  <c r="N18" i="110"/>
  <c r="J18" i="110"/>
  <c r="J18" i="106"/>
  <c r="E18" i="106"/>
  <c r="F18" i="106" s="1"/>
  <c r="N24" i="106" l="1"/>
  <c r="H22" i="108"/>
  <c r="F16" i="116"/>
  <c r="I18" i="110"/>
  <c r="F16" i="111"/>
  <c r="F20" i="106"/>
  <c r="F19" i="106" s="1"/>
  <c r="E19" i="106"/>
  <c r="J20" i="110"/>
  <c r="J19" i="106"/>
  <c r="I16" i="116"/>
  <c r="M18" i="110"/>
  <c r="I16" i="111"/>
  <c r="R20" i="110"/>
  <c r="R19" i="106"/>
  <c r="M16" i="111"/>
  <c r="M16" i="116"/>
  <c r="N19" i="106"/>
  <c r="N20" i="110"/>
  <c r="H24" i="108"/>
  <c r="N25" i="106"/>
  <c r="N25" i="110" s="1"/>
  <c r="R25" i="106"/>
  <c r="R25" i="110" s="1"/>
  <c r="N26" i="106"/>
  <c r="N26" i="110" s="1"/>
  <c r="I24" i="116" l="1"/>
  <c r="J24" i="116" s="1"/>
  <c r="I24" i="111"/>
  <c r="J24" i="111" s="1"/>
  <c r="M26" i="110"/>
  <c r="L23" i="111"/>
  <c r="M23" i="111" s="1"/>
  <c r="L23" i="116"/>
  <c r="M23" i="116" s="1"/>
  <c r="Q25" i="110"/>
  <c r="I23" i="116"/>
  <c r="J23" i="116" s="1"/>
  <c r="M25" i="110"/>
  <c r="I23" i="111"/>
  <c r="J23" i="111" s="1"/>
  <c r="J25" i="106"/>
  <c r="J25" i="110" s="1"/>
  <c r="E25" i="106"/>
  <c r="F25" i="106" s="1"/>
  <c r="G18" i="109"/>
  <c r="G9" i="109" s="1"/>
  <c r="F56" i="107" s="1"/>
  <c r="J26" i="106"/>
  <c r="J26" i="110" s="1"/>
  <c r="R24" i="106"/>
  <c r="I18" i="116"/>
  <c r="I18" i="111"/>
  <c r="N19" i="110"/>
  <c r="M20" i="110"/>
  <c r="M19" i="110" s="1"/>
  <c r="J16" i="111"/>
  <c r="J16" i="116"/>
  <c r="E18" i="110"/>
  <c r="F18" i="110" s="1"/>
  <c r="G21" i="108"/>
  <c r="G10" i="108" s="1"/>
  <c r="M23" i="106"/>
  <c r="M9" i="106" s="1"/>
  <c r="D58" i="107" s="1"/>
  <c r="J24" i="106"/>
  <c r="E24" i="106"/>
  <c r="I23" i="106"/>
  <c r="I9" i="106" s="1"/>
  <c r="D57" i="107" s="1"/>
  <c r="L18" i="116"/>
  <c r="L18" i="111"/>
  <c r="Q20" i="110"/>
  <c r="Q19" i="110" s="1"/>
  <c r="R19" i="110"/>
  <c r="F18" i="116"/>
  <c r="J19" i="110"/>
  <c r="I20" i="110"/>
  <c r="F18" i="111"/>
  <c r="G16" i="111"/>
  <c r="G16" i="116"/>
  <c r="H21" i="108"/>
  <c r="H10" i="108" s="1"/>
  <c r="N24" i="110"/>
  <c r="N23" i="106"/>
  <c r="N9" i="106" s="1"/>
  <c r="R26" i="106"/>
  <c r="R26" i="110" s="1"/>
  <c r="H27" i="108"/>
  <c r="I19" i="110" l="1"/>
  <c r="E20" i="110"/>
  <c r="F17" i="116"/>
  <c r="G18" i="116"/>
  <c r="L17" i="116"/>
  <c r="M18" i="116"/>
  <c r="F24" i="106"/>
  <c r="I17" i="116"/>
  <c r="J18" i="116"/>
  <c r="R24" i="110"/>
  <c r="R23" i="106"/>
  <c r="R9" i="106" s="1"/>
  <c r="I26" i="110"/>
  <c r="F24" i="116"/>
  <c r="G24" i="116" s="1"/>
  <c r="F24" i="111"/>
  <c r="G24" i="111" s="1"/>
  <c r="F23" i="116"/>
  <c r="G23" i="116" s="1"/>
  <c r="F23" i="111"/>
  <c r="G23" i="111" s="1"/>
  <c r="I25" i="110"/>
  <c r="E25" i="110" s="1"/>
  <c r="F25" i="110" s="1"/>
  <c r="H26" i="108"/>
  <c r="Q26" i="110"/>
  <c r="L24" i="111"/>
  <c r="M24" i="111" s="1"/>
  <c r="L24" i="116"/>
  <c r="M24" i="116" s="1"/>
  <c r="I22" i="116"/>
  <c r="M24" i="110"/>
  <c r="M23" i="110" s="1"/>
  <c r="M9" i="110" s="1"/>
  <c r="I22" i="111"/>
  <c r="N23" i="110"/>
  <c r="N9" i="110" s="1"/>
  <c r="G18" i="111"/>
  <c r="G17" i="111" s="1"/>
  <c r="F17" i="111"/>
  <c r="M18" i="111"/>
  <c r="M17" i="111" s="1"/>
  <c r="L17" i="111"/>
  <c r="J24" i="110"/>
  <c r="J23" i="106"/>
  <c r="J9" i="106" s="1"/>
  <c r="E56" i="107"/>
  <c r="J18" i="111"/>
  <c r="J17" i="111" s="1"/>
  <c r="I17" i="111"/>
  <c r="Q23" i="106"/>
  <c r="Q9" i="106" s="1"/>
  <c r="D59" i="107" s="1"/>
  <c r="D56" i="107" s="1"/>
  <c r="E26" i="106"/>
  <c r="F26" i="106" s="1"/>
  <c r="G22" i="109"/>
  <c r="G32" i="109" s="1"/>
  <c r="N29" i="106"/>
  <c r="N29" i="110" s="1"/>
  <c r="R29" i="106"/>
  <c r="R29" i="110" s="1"/>
  <c r="H28" i="108"/>
  <c r="G56" i="107" l="1"/>
  <c r="F61" i="107" s="1"/>
  <c r="F65" i="107" s="1"/>
  <c r="J29" i="106"/>
  <c r="J29" i="110" s="1"/>
  <c r="E29" i="106"/>
  <c r="F29" i="106" s="1"/>
  <c r="R28" i="106"/>
  <c r="L27" i="116"/>
  <c r="M27" i="116" s="1"/>
  <c r="M53" i="116" s="1"/>
  <c r="Q29" i="110"/>
  <c r="L27" i="111"/>
  <c r="M27" i="111" s="1"/>
  <c r="M54" i="111" s="1"/>
  <c r="I27" i="111"/>
  <c r="J27" i="111" s="1"/>
  <c r="J54" i="111" s="1"/>
  <c r="I27" i="116"/>
  <c r="J27" i="116" s="1"/>
  <c r="J53" i="116" s="1"/>
  <c r="M29" i="110"/>
  <c r="N28" i="106"/>
  <c r="J28" i="106"/>
  <c r="E28" i="106"/>
  <c r="F22" i="116"/>
  <c r="I24" i="110"/>
  <c r="F22" i="111"/>
  <c r="J23" i="110"/>
  <c r="J9" i="110" s="1"/>
  <c r="H25" i="108"/>
  <c r="H35" i="108" s="1"/>
  <c r="E26" i="110"/>
  <c r="F26" i="110" s="1"/>
  <c r="L22" i="116"/>
  <c r="Q24" i="110"/>
  <c r="Q23" i="110" s="1"/>
  <c r="Q9" i="110" s="1"/>
  <c r="L22" i="111"/>
  <c r="R23" i="110"/>
  <c r="R9" i="110" s="1"/>
  <c r="J17" i="116"/>
  <c r="E23" i="106"/>
  <c r="E9" i="106" s="1"/>
  <c r="F20" i="110"/>
  <c r="F19" i="110" s="1"/>
  <c r="E19" i="110"/>
  <c r="J22" i="111"/>
  <c r="I21" i="111"/>
  <c r="J21" i="111" s="1"/>
  <c r="J9" i="111" s="1"/>
  <c r="J22" i="116"/>
  <c r="I21" i="116"/>
  <c r="J21" i="116" s="1"/>
  <c r="G25" i="108"/>
  <c r="G35" i="108" s="1"/>
  <c r="F23" i="106"/>
  <c r="F9" i="106" s="1"/>
  <c r="M17" i="116"/>
  <c r="G17" i="116"/>
  <c r="N30" i="106"/>
  <c r="N30" i="110" s="1"/>
  <c r="R30" i="106"/>
  <c r="R30" i="110" s="1"/>
  <c r="I27" i="106"/>
  <c r="I37" i="106" s="1"/>
  <c r="D61" i="107" l="1"/>
  <c r="E61" i="107" s="1"/>
  <c r="E65" i="107" s="1"/>
  <c r="F68" i="107"/>
  <c r="F72" i="107" s="1"/>
  <c r="D68" i="107"/>
  <c r="D70" i="107" s="1"/>
  <c r="I9" i="111"/>
  <c r="I9" i="116"/>
  <c r="J9" i="116" s="1"/>
  <c r="I28" i="116"/>
  <c r="J28" i="116" s="1"/>
  <c r="J51" i="116" s="1"/>
  <c r="J50" i="116" s="1"/>
  <c r="M30" i="110"/>
  <c r="I28" i="111"/>
  <c r="J28" i="111" s="1"/>
  <c r="J52" i="111" s="1"/>
  <c r="J50" i="111" s="1"/>
  <c r="L28" i="116"/>
  <c r="M28" i="116" s="1"/>
  <c r="M51" i="116" s="1"/>
  <c r="M50" i="116" s="1"/>
  <c r="L28" i="111"/>
  <c r="M28" i="111" s="1"/>
  <c r="M52" i="111" s="1"/>
  <c r="Q30" i="110"/>
  <c r="G22" i="111"/>
  <c r="F21" i="111"/>
  <c r="G22" i="116"/>
  <c r="F21" i="116"/>
  <c r="M27" i="106"/>
  <c r="M37" i="106" s="1"/>
  <c r="R27" i="106"/>
  <c r="R37" i="106" s="1"/>
  <c r="R28" i="110"/>
  <c r="F27" i="116"/>
  <c r="G27" i="116" s="1"/>
  <c r="G53" i="116" s="1"/>
  <c r="I29" i="110"/>
  <c r="E29" i="110" s="1"/>
  <c r="F29" i="110" s="1"/>
  <c r="F27" i="111"/>
  <c r="G27" i="111" s="1"/>
  <c r="G54" i="111" s="1"/>
  <c r="D72" i="107"/>
  <c r="E30" i="106"/>
  <c r="F30" i="106" s="1"/>
  <c r="M22" i="111"/>
  <c r="L21" i="111"/>
  <c r="M22" i="116"/>
  <c r="L21" i="116"/>
  <c r="E24" i="110"/>
  <c r="I23" i="110"/>
  <c r="I9" i="110" s="1"/>
  <c r="F28" i="106"/>
  <c r="E27" i="106"/>
  <c r="E37" i="106" s="1"/>
  <c r="N28" i="110"/>
  <c r="J28" i="110"/>
  <c r="N27" i="106"/>
  <c r="N37" i="106" s="1"/>
  <c r="Q27" i="106"/>
  <c r="Q37" i="106" s="1"/>
  <c r="D65" i="107"/>
  <c r="F70" i="107"/>
  <c r="E68" i="107" l="1"/>
  <c r="E70" i="107" s="1"/>
  <c r="G70" i="107" s="1"/>
  <c r="G73" i="107" s="1"/>
  <c r="G74" i="107" s="1"/>
  <c r="F27" i="106"/>
  <c r="F37" i="106" s="1"/>
  <c r="D73" i="107"/>
  <c r="D74" i="107" s="1"/>
  <c r="J30" i="106" s="1"/>
  <c r="J30" i="110" s="1"/>
  <c r="F28" i="116" s="1"/>
  <c r="G28" i="116" s="1"/>
  <c r="G51" i="116" s="1"/>
  <c r="I26" i="116"/>
  <c r="N27" i="110"/>
  <c r="N37" i="110" s="1"/>
  <c r="M28" i="110"/>
  <c r="M27" i="110" s="1"/>
  <c r="M37" i="110" s="1"/>
  <c r="M45" i="110" s="1"/>
  <c r="I26" i="111"/>
  <c r="M21" i="116"/>
  <c r="L9" i="116"/>
  <c r="M21" i="111"/>
  <c r="M9" i="111" s="1"/>
  <c r="L9" i="111"/>
  <c r="F73" i="107"/>
  <c r="F74" i="107" s="1"/>
  <c r="D62" i="107"/>
  <c r="D64" i="107"/>
  <c r="J27" i="110"/>
  <c r="J37" i="110" s="1"/>
  <c r="F26" i="111"/>
  <c r="F26" i="116"/>
  <c r="I28" i="110"/>
  <c r="F24" i="110"/>
  <c r="F23" i="110" s="1"/>
  <c r="F9" i="110" s="1"/>
  <c r="E23" i="110"/>
  <c r="E9" i="110" s="1"/>
  <c r="E72" i="107"/>
  <c r="L26" i="116"/>
  <c r="M26" i="116" s="1"/>
  <c r="M52" i="116" s="1"/>
  <c r="Q28" i="110"/>
  <c r="Q27" i="110" s="1"/>
  <c r="Q37" i="110" s="1"/>
  <c r="Q45" i="110" s="1"/>
  <c r="L26" i="111"/>
  <c r="M26" i="111" s="1"/>
  <c r="M53" i="111" s="1"/>
  <c r="M50" i="111" s="1"/>
  <c r="R27" i="110"/>
  <c r="R37" i="110" s="1"/>
  <c r="G21" i="116"/>
  <c r="F9" i="116"/>
  <c r="G21" i="111"/>
  <c r="G9" i="111" s="1"/>
  <c r="F9" i="111"/>
  <c r="F28" i="111" l="1"/>
  <c r="G28" i="111" s="1"/>
  <c r="G52" i="111" s="1"/>
  <c r="J27" i="106"/>
  <c r="J37" i="106" s="1"/>
  <c r="I30" i="110"/>
  <c r="E30" i="110" s="1"/>
  <c r="F30" i="110" s="1"/>
  <c r="E73" i="107"/>
  <c r="E74" i="107" s="1"/>
  <c r="E34" i="120"/>
  <c r="G9" i="116"/>
  <c r="I27" i="110"/>
  <c r="I37" i="110" s="1"/>
  <c r="I45" i="110" s="1"/>
  <c r="E28" i="110"/>
  <c r="G26" i="111"/>
  <c r="G53" i="111" s="1"/>
  <c r="G50" i="111" s="1"/>
  <c r="F25" i="111"/>
  <c r="G25" i="111" s="1"/>
  <c r="J26" i="111"/>
  <c r="J53" i="111" s="1"/>
  <c r="I25" i="111"/>
  <c r="N45" i="110"/>
  <c r="N46" i="110" s="1"/>
  <c r="N48" i="110" s="1"/>
  <c r="N49" i="110"/>
  <c r="N50" i="110" s="1"/>
  <c r="R49" i="110"/>
  <c r="R50" i="110" s="1"/>
  <c r="R45" i="110"/>
  <c r="R46" i="110" s="1"/>
  <c r="R48" i="110" s="1"/>
  <c r="J49" i="106"/>
  <c r="J50" i="106" s="1"/>
  <c r="G26" i="116"/>
  <c r="G52" i="116" s="1"/>
  <c r="G50" i="116" s="1"/>
  <c r="F25" i="116"/>
  <c r="G25" i="116" s="1"/>
  <c r="J49" i="110"/>
  <c r="J50" i="110" s="1"/>
  <c r="J45" i="110"/>
  <c r="J46" i="110" s="1"/>
  <c r="J48" i="110" s="1"/>
  <c r="D63" i="107"/>
  <c r="M9" i="116"/>
  <c r="J26" i="116"/>
  <c r="J52" i="116" s="1"/>
  <c r="I25" i="116"/>
  <c r="H35" i="120"/>
  <c r="F34" i="120"/>
  <c r="R44" i="106"/>
  <c r="N44" i="106"/>
  <c r="G27" i="120"/>
  <c r="H27" i="120"/>
  <c r="G19" i="120"/>
  <c r="E27" i="120"/>
  <c r="F27" i="120"/>
  <c r="L25" i="116" l="1"/>
  <c r="J25" i="116"/>
  <c r="I35" i="116"/>
  <c r="J25" i="111"/>
  <c r="L25" i="111"/>
  <c r="I35" i="111"/>
  <c r="F28" i="110"/>
  <c r="F27" i="110" s="1"/>
  <c r="F37" i="110" s="1"/>
  <c r="E27" i="110"/>
  <c r="E37" i="110" s="1"/>
  <c r="E45" i="110" s="1"/>
  <c r="E46" i="110" s="1"/>
  <c r="F35" i="116"/>
  <c r="F35" i="111"/>
  <c r="D27" i="120"/>
  <c r="N40" i="106"/>
  <c r="N39" i="106" s="1"/>
  <c r="M39" i="106"/>
  <c r="E44" i="106"/>
  <c r="F44" i="106" s="1"/>
  <c r="J44" i="106"/>
  <c r="H34" i="120"/>
  <c r="E35" i="120"/>
  <c r="F35" i="120"/>
  <c r="E26" i="120"/>
  <c r="F28" i="120" l="1"/>
  <c r="F32" i="120"/>
  <c r="J35" i="111"/>
  <c r="I43" i="111"/>
  <c r="F33" i="120"/>
  <c r="M52" i="106"/>
  <c r="M45" i="106"/>
  <c r="F47" i="111"/>
  <c r="G35" i="111"/>
  <c r="F43" i="111"/>
  <c r="E40" i="106"/>
  <c r="J40" i="106"/>
  <c r="I39" i="106"/>
  <c r="E33" i="120"/>
  <c r="E28" i="120"/>
  <c r="E32" i="120"/>
  <c r="N52" i="106"/>
  <c r="N45" i="106"/>
  <c r="F43" i="116"/>
  <c r="G35" i="116"/>
  <c r="F47" i="116"/>
  <c r="F49" i="110"/>
  <c r="F50" i="110" s="1"/>
  <c r="F45" i="110"/>
  <c r="F46" i="110" s="1"/>
  <c r="F48" i="110" s="1"/>
  <c r="M25" i="111"/>
  <c r="L35" i="111"/>
  <c r="I43" i="116"/>
  <c r="J35" i="116"/>
  <c r="M25" i="116"/>
  <c r="L35" i="116"/>
  <c r="E36" i="120"/>
  <c r="F36" i="120"/>
  <c r="F26" i="120"/>
  <c r="H36" i="120"/>
  <c r="D34" i="120"/>
  <c r="G36" i="108"/>
  <c r="G42" i="108" s="1"/>
  <c r="G43" i="108" s="1"/>
  <c r="D35" i="120"/>
  <c r="G33" i="109"/>
  <c r="G39" i="109" s="1"/>
  <c r="G40" i="109" s="1"/>
  <c r="E21" i="120"/>
  <c r="E22" i="120" s="1"/>
  <c r="G32" i="120" l="1"/>
  <c r="G28" i="120"/>
  <c r="H28" i="120"/>
  <c r="H32" i="120"/>
  <c r="I44" i="116"/>
  <c r="J43" i="116"/>
  <c r="I60" i="111"/>
  <c r="I63" i="111" s="1"/>
  <c r="N46" i="106"/>
  <c r="H33" i="120"/>
  <c r="G43" i="111"/>
  <c r="F44" i="111"/>
  <c r="G47" i="111"/>
  <c r="F48" i="111"/>
  <c r="G48" i="111" s="1"/>
  <c r="I44" i="111"/>
  <c r="J43" i="111"/>
  <c r="L43" i="116"/>
  <c r="M35" i="116"/>
  <c r="L43" i="111"/>
  <c r="M35" i="111"/>
  <c r="F48" i="116"/>
  <c r="G48" i="116" s="1"/>
  <c r="G47" i="116"/>
  <c r="G43" i="116"/>
  <c r="F44" i="116"/>
  <c r="J39" i="106"/>
  <c r="I52" i="106"/>
  <c r="I45" i="106"/>
  <c r="E39" i="106"/>
  <c r="F40" i="106"/>
  <c r="F39" i="106" s="1"/>
  <c r="R40" i="106"/>
  <c r="R39" i="106" s="1"/>
  <c r="Q39" i="106"/>
  <c r="G26" i="120"/>
  <c r="F21" i="120"/>
  <c r="F22" i="120" s="1"/>
  <c r="H26" i="120"/>
  <c r="H21" i="120"/>
  <c r="H22" i="120" s="1"/>
  <c r="G17" i="120"/>
  <c r="G35" i="120" s="1"/>
  <c r="G34" i="120"/>
  <c r="D33" i="120"/>
  <c r="D26" i="120"/>
  <c r="D32" i="120" l="1"/>
  <c r="D28" i="120"/>
  <c r="G33" i="120"/>
  <c r="G20" i="120"/>
  <c r="G36" i="120" s="1"/>
  <c r="Q52" i="106"/>
  <c r="Q45" i="106"/>
  <c r="F52" i="106"/>
  <c r="F45" i="106"/>
  <c r="F46" i="106" s="1"/>
  <c r="J52" i="106"/>
  <c r="J45" i="106"/>
  <c r="M43" i="111"/>
  <c r="L44" i="111"/>
  <c r="M43" i="116"/>
  <c r="L44" i="116"/>
  <c r="I47" i="111"/>
  <c r="J55" i="111"/>
  <c r="I46" i="111"/>
  <c r="J46" i="111" s="1"/>
  <c r="J44" i="111"/>
  <c r="J54" i="116"/>
  <c r="I46" i="116"/>
  <c r="J46" i="116" s="1"/>
  <c r="J44" i="116"/>
  <c r="I47" i="116"/>
  <c r="R52" i="106"/>
  <c r="R45" i="106"/>
  <c r="E52" i="106"/>
  <c r="E45" i="106"/>
  <c r="E46" i="106" s="1"/>
  <c r="G44" i="116"/>
  <c r="G54" i="116"/>
  <c r="F46" i="116"/>
  <c r="G46" i="116" s="1"/>
  <c r="G55" i="111"/>
  <c r="F46" i="111"/>
  <c r="G46" i="111" s="1"/>
  <c r="G44" i="111" s="1"/>
  <c r="N48" i="106"/>
  <c r="N49" i="106"/>
  <c r="N50" i="106" s="1"/>
  <c r="D36" i="120"/>
  <c r="G18" i="120" l="1"/>
  <c r="G21" i="120" s="1"/>
  <c r="G22" i="120" s="1"/>
  <c r="R46" i="106"/>
  <c r="L60" i="111"/>
  <c r="L63" i="111" s="1"/>
  <c r="J47" i="116"/>
  <c r="I48" i="116"/>
  <c r="J48" i="116" s="1"/>
  <c r="M54" i="116"/>
  <c r="M44" i="116"/>
  <c r="L47" i="116"/>
  <c r="L46" i="116"/>
  <c r="M46" i="116" s="1"/>
  <c r="M55" i="111"/>
  <c r="L46" i="111"/>
  <c r="M46" i="111" s="1"/>
  <c r="M44" i="111"/>
  <c r="L47" i="111"/>
  <c r="J46" i="106"/>
  <c r="J48" i="106" s="1"/>
  <c r="F60" i="111"/>
  <c r="F63" i="111" s="1"/>
  <c r="F49" i="106"/>
  <c r="F50" i="106" s="1"/>
  <c r="F48" i="106"/>
  <c r="I48" i="111"/>
  <c r="J48" i="111" s="1"/>
  <c r="J47" i="111"/>
  <c r="D21" i="120"/>
  <c r="D22" i="120" s="1"/>
  <c r="L48" i="116" l="1"/>
  <c r="M48" i="116" s="1"/>
  <c r="M47" i="116"/>
  <c r="R48" i="106"/>
  <c r="R49" i="106"/>
  <c r="R50" i="106" s="1"/>
  <c r="M47" i="111"/>
  <c r="L48" i="111"/>
  <c r="M48" i="111" s="1"/>
</calcChain>
</file>

<file path=xl/sharedStrings.xml><?xml version="1.0" encoding="utf-8"?>
<sst xmlns="http://schemas.openxmlformats.org/spreadsheetml/2006/main" count="2079" uniqueCount="557">
  <si>
    <t>Головний бухгалтер</t>
  </si>
  <si>
    <t>Всього</t>
  </si>
  <si>
    <t>Начальник відділу кадрів</t>
  </si>
  <si>
    <t xml:space="preserve">Начальник ПЕВ </t>
  </si>
  <si>
    <t>Структурний підрозділ</t>
  </si>
  <si>
    <t>№ п/п</t>
  </si>
  <si>
    <t>Загальновиробничий персонал</t>
  </si>
  <si>
    <t>Виробництво теплової енергії котельнями</t>
  </si>
  <si>
    <t>Транспортування теплової енергії</t>
  </si>
  <si>
    <t>Постачання теплової енергії</t>
  </si>
  <si>
    <t>Послуги з опалення та ГВП</t>
  </si>
  <si>
    <t>Неліцензовані Нацкомпослуг:</t>
  </si>
  <si>
    <t>Ліцензовані Нацкомпослуг:</t>
  </si>
  <si>
    <t>Інша діяльність 1</t>
  </si>
  <si>
    <t>Інша діяльність 2</t>
  </si>
  <si>
    <t>Адміністративний персонал</t>
  </si>
  <si>
    <t>Код за КП</t>
  </si>
  <si>
    <t>Назва посади/професії</t>
  </si>
  <si>
    <t>Розряд</t>
  </si>
  <si>
    <t>Кількість працівників, одиниць</t>
  </si>
  <si>
    <t>Розподіл персоналу в опалювальний період</t>
  </si>
  <si>
    <t>Розподіл персоналу в міжопалювальний період</t>
  </si>
  <si>
    <t>Розподіл персоналу на рік (середньозважені показники)</t>
  </si>
  <si>
    <t>(П.І.Б.)</t>
  </si>
  <si>
    <t>Види діяльності</t>
  </si>
  <si>
    <t>Всього:</t>
  </si>
  <si>
    <t>Середній розряд робітників</t>
  </si>
  <si>
    <t>у т.ч.:</t>
  </si>
  <si>
    <t>Сезонні працівники</t>
  </si>
  <si>
    <t>Х</t>
  </si>
  <si>
    <t>Керівник підприємства</t>
  </si>
  <si>
    <t>Перш, ніж працювати над заповненням даного файлу, вивчіть нижченаведену інструкцію.</t>
  </si>
  <si>
    <t>В листі "1_РОЗПОДІЛ ПЕРСОНАЛУ" обов"язково необхідно навпроти кожної назви посади/професії вказувати структурний підрозділ, до якого вона належить (звертайте особливу увагу на однотипність назв одного і того-ж підрозділу та однієї і тієї-ж посади/професії).</t>
  </si>
  <si>
    <t>Коефіцієнт до тарифної ставки робітника І розряду</t>
  </si>
  <si>
    <t>Коефіцієнт за підгалузями, видами робіт та окремими професіями</t>
  </si>
  <si>
    <t>Міжрозрядний тарифний коефіцієнт</t>
  </si>
  <si>
    <t>Коефіцієнти керівників, професіоналів, фахівців та технічних службовців</t>
  </si>
  <si>
    <t>за шкідливі умови праці</t>
  </si>
  <si>
    <t>за роботу у вечірній/нічний час</t>
  </si>
  <si>
    <t>за роботу у святкові дні</t>
  </si>
  <si>
    <t>за ненормований робочий день</t>
  </si>
  <si>
    <t>премія</t>
  </si>
  <si>
    <t>Місячна заробітна плата працівників, грн</t>
  </si>
  <si>
    <t>Заробітна плата працівників за розрахунковий період, грн</t>
  </si>
  <si>
    <t>Коефіцієнт</t>
  </si>
  <si>
    <t>грн</t>
  </si>
  <si>
    <t>Основна заробітна плата</t>
  </si>
  <si>
    <t>Сумарні значення за розрахунком:</t>
  </si>
  <si>
    <t>Місячна тарифна ставка (оклад), грн на особу в місяць</t>
  </si>
  <si>
    <t>Опалювальний період, місяців</t>
  </si>
  <si>
    <t>Міжопалювальний період, місяців</t>
  </si>
  <si>
    <t>Чисельність, осіб</t>
  </si>
  <si>
    <t>ФОП, грн</t>
  </si>
  <si>
    <t>За рік</t>
  </si>
  <si>
    <t>Всього по тепловій енергії</t>
  </si>
  <si>
    <t>Довідково (загальна чисельність персоналу та ФОП у собівартості теплової енергії)</t>
  </si>
  <si>
    <t>Міжрозрядні тарифні коефіцієнти:</t>
  </si>
  <si>
    <t>Показник</t>
  </si>
  <si>
    <t>Величина</t>
  </si>
  <si>
    <t>В опалювальний період</t>
  </si>
  <si>
    <t>В міжопалювальний період</t>
  </si>
  <si>
    <t>Доплати до тарифних ставок і посадових окладів працівників та премія (додаткова заробітна плата):</t>
  </si>
  <si>
    <t>В листі "5_Зведені дані" автоматично розраховуються та проставляються зведені дані з листів "1_РОЗПОДІЛ ПЕРСОНАЛУ", "3_Розрахунок ФОП(опал)" та "4_Розрахунок ФОП(міжопал)", в даному листі необхідно зазначити тільки назву ліцензіата в заголовку таблиці.</t>
  </si>
  <si>
    <t>Дані про систему преміювання (необхідне відмітити):</t>
  </si>
  <si>
    <t>Середньозважена мінімальна заробітна плата для врахування у розрахунку ФОП (відповідно до ЗУ про ДБУ), грн на особу в місяць</t>
  </si>
  <si>
    <t>В листах  "1_РОЗПОДІЛ ПЕРСОНАЛУ", "3_Розрахунок ФОП(опал)" та "4_Розрахунок ФОП(міжопал)" передбачено до 270 позицій для заповнення. У разі, якщо зазначеної кількості позицій недостатньо, зверніться до вашого куратора для вирішення даного питання.</t>
  </si>
  <si>
    <t>жовта заливка означає, що зазначені дані не будуть відповідати даним, розрахованим з використанням бази розподілу загальновиробничих та адміністративних витрат по прямих витратах та виробничій собівартості</t>
  </si>
  <si>
    <t>В листі "1_РОЗПОДІЛ ПЕРСОНАЛУ" заповнюються тільки заголовок таблиці, підписи під нею і клітинки, що залиті блакитним кольором (клітинки стовбчиків 2-4, 6, 8-15, 17-24, в тому числі - і назви неліцензованих Комісією видів діяльності). Решта клітинок, що залиті сірою заливкою, заповнюються автоматично.</t>
  </si>
  <si>
    <t>Для розрахунку планового фонду оплати праці необхідно заповнити потрібні дані в листах 2-4. В даних листах заповнюються тільки заголовки таблиць та ячейки із блакитною заливкою (в тому числі - і перелік доплат та надбавок) а решта даних заповнюється автоматично, по мірі заповнення листів 1 та 2.</t>
  </si>
  <si>
    <t>Для коректного розрахунку фонду оплати праці при заповненні листа "1_РОЗПОДІЛ ПЕРСОНАЛУ" групи персоналу по строках необхідно формувати з максимальноє деталізацією (по професіях, посадах, розрядах, розміру місячної заробітної плати, тощо) оскільки вихідні дані листа "1_РОЗПОДІЛ ПЕРСОНАЛУ" використовуються для розрахунку фонду оплати праці зазначених працівників в листах 3 та 4. Так, наприклад загальну кількість працівників одного підрозділу та однієї професії необхідно розподілити не тільки по розрядах а і розділити на тих, які будуть отримувати окремі доплати і на тих які не будуть їх отримувати.</t>
  </si>
  <si>
    <t>Тільки загальновиробничий персонал</t>
  </si>
  <si>
    <t>Тільки адміністративний персонал</t>
  </si>
  <si>
    <t>Тільки прямий персонал, задіяний у виробництві ТЕ котельнями</t>
  </si>
  <si>
    <t>Тільки прямий персонал, задіяний у транспортуванні ТЕ</t>
  </si>
  <si>
    <t>Тільки прямий персонал, задіяний у постачанні ТЕ</t>
  </si>
  <si>
    <t>Персонал, всього по підприємству</t>
  </si>
  <si>
    <r>
      <rPr>
        <b/>
        <sz val="12"/>
        <rFont val="Arial"/>
        <family val="2"/>
        <charset val="204"/>
      </rPr>
      <t>Вид персоналу:</t>
    </r>
    <r>
      <rPr>
        <sz val="8"/>
        <rFont val="Arial"/>
        <family val="2"/>
        <charset val="204"/>
      </rPr>
      <t xml:space="preserve">
(вибрати із розкриваємого списку)</t>
    </r>
  </si>
  <si>
    <r>
      <t>Вид персоналу:</t>
    </r>
    <r>
      <rPr>
        <sz val="8"/>
        <rFont val="Arial"/>
        <family val="2"/>
        <charset val="204"/>
      </rPr>
      <t xml:space="preserve">
(вибрати із розкриваємого списку)</t>
    </r>
  </si>
  <si>
    <t>Тільки прямий персонал, задіяний у наданні послуг з опалення та ГВП</t>
  </si>
  <si>
    <t>Для роздрукування листа "1_РОЗПОДІЛ ПЕРСОНАЛУ" на принтері необхідно, скориставшись фільтром, приховати порожні рядки. В даному листі НЕ ДОПУСКАЄТЬСЯ вставляння чи видалення рядків або стовбчиків!!!</t>
  </si>
  <si>
    <t>Для роздрукування розрахунку планового фонду оплати праці, після узгодження усіх показників розрахунку, необхідно перейти в листи "Друк(опал)" та "Друк(міжопал) та виконати наступні дії:
1) з розкриваємого списку вибрати вид персоналу;
2) скориставшись фільтром приховати пусті строки;
3) заповнити заголовок таблиці та підписи;
4) запустити лист на друк.</t>
  </si>
  <si>
    <t>Середньозважена мінімальна заробітна плата з 1.01. по 31.12.15рр. (відповідно до ЗУ про ДБУ), грн</t>
  </si>
  <si>
    <t>Всього по послугзі з опалення та ГВП</t>
  </si>
  <si>
    <t>середня заробітна плата на одного працівника</t>
  </si>
  <si>
    <r>
      <rPr>
        <b/>
        <sz val="12"/>
        <rFont val="Arial"/>
        <family val="2"/>
        <charset val="204"/>
      </rPr>
      <t xml:space="preserve">Розрахунок
</t>
    </r>
    <r>
      <rPr>
        <sz val="8"/>
        <rFont val="Arial"/>
        <family val="2"/>
        <charset val="204"/>
      </rPr>
      <t xml:space="preserve">фонду оплати праці персоналу (назва ліцензіата) </t>
    </r>
    <r>
      <rPr>
        <u/>
        <sz val="8"/>
        <rFont val="Arial"/>
        <family val="2"/>
        <charset val="204"/>
      </rPr>
      <t>на опалювальний період 2016 року</t>
    </r>
  </si>
  <si>
    <r>
      <rPr>
        <b/>
        <sz val="12"/>
        <rFont val="Arial"/>
        <family val="2"/>
        <charset val="204"/>
      </rPr>
      <t>Розрахунок</t>
    </r>
    <r>
      <rPr>
        <sz val="8"/>
        <rFont val="Arial"/>
        <family val="2"/>
        <charset val="204"/>
      </rPr>
      <t xml:space="preserve">
фонду оплати праці персоналу (назва ліцензіата) </t>
    </r>
    <r>
      <rPr>
        <u/>
        <sz val="8"/>
        <rFont val="Arial"/>
        <family val="2"/>
        <charset val="204"/>
      </rPr>
      <t>на міжопалювальний період 2016 року</t>
    </r>
  </si>
  <si>
    <t>КЕРIВНИКИ ТА ФАХІВЦІ</t>
  </si>
  <si>
    <t>Директор</t>
  </si>
  <si>
    <t>Інспектор з кадрів</t>
  </si>
  <si>
    <t>Енергетик</t>
  </si>
  <si>
    <t xml:space="preserve">2441.2 </t>
  </si>
  <si>
    <t xml:space="preserve">Економіст </t>
  </si>
  <si>
    <t>БУХГАЛТЕРІЯ</t>
  </si>
  <si>
    <t>Бухгалтер</t>
  </si>
  <si>
    <t xml:space="preserve"> ВІДДІЛ ТЕПЛОЗБУТУ</t>
  </si>
  <si>
    <t>Начальник відділу теплозбуту</t>
  </si>
  <si>
    <t xml:space="preserve">Контролер </t>
  </si>
  <si>
    <t>ВИРОБНИЧА ДІЛЬНИЦЯ</t>
  </si>
  <si>
    <t>1222.2</t>
  </si>
  <si>
    <t>Майстер</t>
  </si>
  <si>
    <t>Оператор кот.вул.Поштова 3</t>
  </si>
  <si>
    <t>Оператор кот.с.Шейківка</t>
  </si>
  <si>
    <t>Оператор кот.с.В/Солона</t>
  </si>
  <si>
    <t>Оператор кот.с.Підвисоке</t>
  </si>
  <si>
    <t>Оператор кот.с.Чернещина</t>
  </si>
  <si>
    <t>Оператор кот.с.Богуславка</t>
  </si>
  <si>
    <t>Оператор кот.с.Гороховатка</t>
  </si>
  <si>
    <t>Оператор кот.с.Підлиман</t>
  </si>
  <si>
    <t>Апаратник ХВО</t>
  </si>
  <si>
    <t>Слюсар з ремонту устаткування котельні та теплових мереж</t>
  </si>
  <si>
    <t>Слюсар  КВП і А</t>
  </si>
  <si>
    <t>Електромонтер з ремонту та обслуговуванню  електроустаткув</t>
  </si>
  <si>
    <t>Електрогазозварник</t>
  </si>
  <si>
    <t>Токар</t>
  </si>
  <si>
    <t xml:space="preserve">Комірник </t>
  </si>
  <si>
    <t>Прибиральник виробн.приміщень</t>
  </si>
  <si>
    <t>ТРАНСПОРТНА ГРУПА</t>
  </si>
  <si>
    <t>Водій ГАЗ-52 (Аварійна) 08-97 ХАТ</t>
  </si>
  <si>
    <t>Водій ГАЗ- 24-10 02-87 ХІА</t>
  </si>
  <si>
    <t>Водій САЗ-3503  02-89 ХАХ</t>
  </si>
  <si>
    <t>Водій УАЗ-469 02-86 ХІА</t>
  </si>
  <si>
    <t xml:space="preserve">Машиніст автокрана груз.6,3 т.КС-1562  83-13 ХАФ </t>
  </si>
  <si>
    <t>Машиніст екскаватора ЮМЗ 46-00 ХИ</t>
  </si>
  <si>
    <t>Тракторист Т-16 45-99 ХИ</t>
  </si>
  <si>
    <t>Слюсар з експлуатації та рем. газового устаткування</t>
  </si>
  <si>
    <t>за вислугу років</t>
  </si>
  <si>
    <t>Неліцензовані послуги:</t>
  </si>
  <si>
    <t>Ліцензовані послуги:</t>
  </si>
  <si>
    <t>Головний інженер</t>
  </si>
  <si>
    <t xml:space="preserve">1223.1 </t>
  </si>
  <si>
    <t>Водій ГАЗ-52  02-88 ХАХ</t>
  </si>
  <si>
    <t>Доплата до мінімальної З/П</t>
  </si>
  <si>
    <t>Директор Борівського КПТМ</t>
  </si>
  <si>
    <t>Омельченко А.Д.</t>
  </si>
  <si>
    <t>Прожитковий мінімум (відповідно до ЗУ про ДБУ), грн</t>
  </si>
  <si>
    <r>
      <rPr>
        <b/>
        <sz val="14.3"/>
        <rFont val="Cambria"/>
        <family val="1"/>
        <charset val="204"/>
      </rPr>
      <t>Розподіл</t>
    </r>
    <r>
      <rPr>
        <b/>
        <sz val="11"/>
        <rFont val="Cambria"/>
        <family val="1"/>
        <charset val="204"/>
      </rPr>
      <t xml:space="preserve">
персоналу  за видами діяльності на 2018-2019 роки
</t>
    </r>
    <r>
      <rPr>
        <b/>
        <i/>
        <u/>
        <sz val="11"/>
        <rFont val="Cambria"/>
        <family val="1"/>
        <charset val="204"/>
      </rPr>
      <t>(Борівське комунальне підприємство теплових мереж)</t>
    </r>
  </si>
  <si>
    <r>
      <rPr>
        <b/>
        <sz val="12"/>
        <rFont val="Arial"/>
        <family val="2"/>
        <charset val="204"/>
      </rPr>
      <t xml:space="preserve">Розрахунок
</t>
    </r>
    <r>
      <rPr>
        <b/>
        <sz val="8"/>
        <rFont val="Arial"/>
        <family val="2"/>
        <charset val="204"/>
      </rPr>
      <t>фонду оплати праці персоналу (Борівське комунальне підприємство теплових мереж) на опалювальний період 2018 - 2019 років</t>
    </r>
  </si>
  <si>
    <r>
      <rPr>
        <b/>
        <sz val="11"/>
        <color theme="1"/>
        <rFont val="Calibri"/>
        <family val="2"/>
        <charset val="204"/>
        <scheme val="minor"/>
      </rPr>
      <t>Додаток 8</t>
    </r>
    <r>
      <rPr>
        <sz val="10"/>
        <rFont val="Arial"/>
        <family val="2"/>
      </rPr>
      <t xml:space="preserve">
до Порядку формування тарифів на теплову енергію, її виробництво, транспортування та постачання</t>
    </r>
  </si>
  <si>
    <t>Розрахунок технологічних витрат  електроенергії на виробництво теплової енергії  котельнями</t>
  </si>
  <si>
    <t>(найменування ліцензіата)</t>
  </si>
  <si>
    <t>Без ПДВ</t>
  </si>
  <si>
    <t>Найменування показника</t>
  </si>
  <si>
    <t>Одиниця виміру</t>
  </si>
  <si>
    <t>Плановий рік (2017)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</si>
  <si>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</si>
  <si>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</si>
  <si>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</si>
  <si>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</si>
  <si>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</si>
  <si>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</si>
  <si>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</si>
  <si>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</si>
  <si>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</si>
  <si>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</si>
  <si>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</si>
  <si>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</si>
  <si>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Відпуск теплової енергії з колекторів</t>
  </si>
  <si>
    <t>Гкал</t>
  </si>
  <si>
    <t>Норма питомих витрат електроенергії на виробництво теплової енергії</t>
  </si>
  <si>
    <t>кВт∙год /Гкал</t>
  </si>
  <si>
    <t>Обсяг споживання активної електроенергії, усього</t>
  </si>
  <si>
    <t>тис. кВт∙год</t>
  </si>
  <si>
    <t>Споживання електроенергії (І клас напруги)</t>
  </si>
  <si>
    <t>Тариф  без ПДВ (І клас напруги)</t>
  </si>
  <si>
    <t>коп./ кВт∙год</t>
  </si>
  <si>
    <t>Вартість електроенергії (І клас напруги)</t>
  </si>
  <si>
    <t>тис. грн</t>
  </si>
  <si>
    <t>Споживання електроенергії (ІІ клас напруги)</t>
  </si>
  <si>
    <t>Тариф без ПДВ (ІІ клас напруги)</t>
  </si>
  <si>
    <t>Вартість електроенергії (ІІ клас напруги)</t>
  </si>
  <si>
    <t>тис.грн</t>
  </si>
  <si>
    <t>Вартість активної електроенергії, усього</t>
  </si>
  <si>
    <t>Споживання реактивної електроенергії</t>
  </si>
  <si>
    <t>тис. кВАр∙год</t>
  </si>
  <si>
    <t>Тариф без ПДВ</t>
  </si>
  <si>
    <t>коп./кВАр∙год</t>
  </si>
  <si>
    <t>Вартість реактивної електроенергії</t>
  </si>
  <si>
    <t>Вартість активної та реактивної електроенергії</t>
  </si>
  <si>
    <t>_____________________</t>
  </si>
  <si>
    <t xml:space="preserve">М.П. </t>
  </si>
  <si>
    <t xml:space="preserve"> (підпис)</t>
  </si>
  <si>
    <r>
      <t xml:space="preserve">   (ініціали, прізвище</t>
    </r>
    <r>
      <rPr>
        <sz val="10"/>
        <color theme="1"/>
        <rFont val="Arial"/>
        <family val="2"/>
        <charset val="204"/>
      </rPr>
      <t>)</t>
    </r>
  </si>
  <si>
    <t>Борівському комунальному підприємству теплових мереж</t>
  </si>
  <si>
    <t>без ПДВ</t>
  </si>
  <si>
    <t>№ з/п</t>
  </si>
  <si>
    <t>Показники</t>
  </si>
  <si>
    <t>Сумарні та середньозважені показники</t>
  </si>
  <si>
    <t>Для потреб населення</t>
  </si>
  <si>
    <t>Для  потреб бюджетних установ</t>
  </si>
  <si>
    <t>Для  потреб інших споживачів</t>
  </si>
  <si>
    <t>тис.грн. 
на рік</t>
  </si>
  <si>
    <t>грн. за 
1 гкал</t>
  </si>
  <si>
    <t>Виробнича собівартість, у  т.ч.:</t>
  </si>
  <si>
    <t>1.1</t>
  </si>
  <si>
    <t>прямі матеріальні витрати, у т.ч.:</t>
  </si>
  <si>
    <t>1.1.1</t>
  </si>
  <si>
    <t>паливо</t>
  </si>
  <si>
    <t>1.1.2</t>
  </si>
  <si>
    <t>електроенергія</t>
  </si>
  <si>
    <t>1.1.3</t>
  </si>
  <si>
    <t>покупна теплова енергія та  собівартість теплової енергії власних ТЕЦ, ТЕС, АЕС, когенераційних установок</t>
  </si>
  <si>
    <t>1.1.4</t>
  </si>
  <si>
    <t>вода для технологічних потреб та водовідведення</t>
  </si>
  <si>
    <t>1.1.5</t>
  </si>
  <si>
    <t>матеріали, запасні  частини та інші матеріальні ресурси</t>
  </si>
  <si>
    <t>1.2</t>
  </si>
  <si>
    <t>прямі витрати на оплату праці</t>
  </si>
  <si>
    <t>1.3</t>
  </si>
  <si>
    <t>інші прямі витрати, у т.ч.:</t>
  </si>
  <si>
    <t>1.3.1</t>
  </si>
  <si>
    <t xml:space="preserve"> відрахування  на соціальні заходи</t>
  </si>
  <si>
    <t>1.3.2</t>
  </si>
  <si>
    <t xml:space="preserve"> амортизаційні відрахування</t>
  </si>
  <si>
    <t>1.3.3</t>
  </si>
  <si>
    <t xml:space="preserve"> інші прямі витрати</t>
  </si>
  <si>
    <t>1.4</t>
  </si>
  <si>
    <t>загальновиробничі витрати, у т.ч.:</t>
  </si>
  <si>
    <t>1.4.1</t>
  </si>
  <si>
    <t>витрати на оплату праці</t>
  </si>
  <si>
    <t>1.4.2</t>
  </si>
  <si>
    <t>відрахування  на соціальні заходи</t>
  </si>
  <si>
    <t>1.4.3</t>
  </si>
  <si>
    <t>інші витрати</t>
  </si>
  <si>
    <t>Адміністративні витрати, у т.ч.:</t>
  </si>
  <si>
    <t>2.1</t>
  </si>
  <si>
    <t>2.2</t>
  </si>
  <si>
    <t>відрахування на соціальні заходи</t>
  </si>
  <si>
    <t>2.3</t>
  </si>
  <si>
    <t>Витрати на збут, у т.ч.:</t>
  </si>
  <si>
    <t>3.1</t>
  </si>
  <si>
    <t>3.2</t>
  </si>
  <si>
    <t>3.3</t>
  </si>
  <si>
    <t>Інші операційні витрати</t>
  </si>
  <si>
    <t>Фінансові витрати</t>
  </si>
  <si>
    <t>Повна собівартість</t>
  </si>
  <si>
    <t>7</t>
  </si>
  <si>
    <t>Витрати на покриття втрат</t>
  </si>
  <si>
    <t>8</t>
  </si>
  <si>
    <t>Розрахунковий прибуток, усього , у т.ч.:</t>
  </si>
  <si>
    <t>7.1</t>
  </si>
  <si>
    <t>податок на прибуток</t>
  </si>
  <si>
    <t>×</t>
  </si>
  <si>
    <t>7.2</t>
  </si>
  <si>
    <t xml:space="preserve"> дивіденди</t>
  </si>
  <si>
    <t>7.3</t>
  </si>
  <si>
    <t xml:space="preserve"> резервний фонд (капітал)</t>
  </si>
  <si>
    <t>7.4</t>
  </si>
  <si>
    <t>на розвиток виробництва (виробничі інвестиції)</t>
  </si>
  <si>
    <t>7.5</t>
  </si>
  <si>
    <t xml:space="preserve"> інше використання  прибутку</t>
  </si>
  <si>
    <t>9</t>
  </si>
  <si>
    <t>Вартість виробництва теплової енергії за відповідними тарифами</t>
  </si>
  <si>
    <t>10</t>
  </si>
  <si>
    <t>Тарифи на виробництво теплової енергії</t>
  </si>
  <si>
    <t>10.1</t>
  </si>
  <si>
    <t>Паливна складова</t>
  </si>
  <si>
    <t>10.2</t>
  </si>
  <si>
    <t>Решта витрат , крім паливної складової</t>
  </si>
  <si>
    <t>11</t>
  </si>
  <si>
    <t>Паливна складова,%</t>
  </si>
  <si>
    <t>12</t>
  </si>
  <si>
    <t>Решта витрат , крім паливної складової, %</t>
  </si>
  <si>
    <t>13</t>
  </si>
  <si>
    <t>Реалізація  теплової енергії власним споживачам</t>
  </si>
  <si>
    <t>Рівень рентабельності,%</t>
  </si>
  <si>
    <t xml:space="preserve">                         М.П.                                                     (підпис)</t>
  </si>
  <si>
    <t>(ініціали, прізвище)</t>
  </si>
  <si>
    <t xml:space="preserve"> в т. ч. для населення </t>
  </si>
  <si>
    <t>для бюджетних установ</t>
  </si>
  <si>
    <t>для інших споживачів</t>
  </si>
  <si>
    <t>Гкал.</t>
  </si>
  <si>
    <t>Корисний відпуск теплової ї енергії, врахований в тарифах всього:</t>
  </si>
  <si>
    <t>Грн.</t>
  </si>
  <si>
    <t>Грн./Гкал</t>
  </si>
  <si>
    <t>Скоригований ЄСВ в прямих витратах на виробництво теплової енергії</t>
  </si>
  <si>
    <t>Заробітна плата та  ЄСВ (22%)</t>
  </si>
  <si>
    <t>Електроенергія</t>
  </si>
  <si>
    <t xml:space="preserve">Прямі витрати </t>
  </si>
  <si>
    <t>Виробництво</t>
  </si>
  <si>
    <t>Транспортування</t>
  </si>
  <si>
    <t>Постачання</t>
  </si>
  <si>
    <t>Послуга ЦО</t>
  </si>
  <si>
    <t>Кількість електроенергії, врахована в тарифі</t>
  </si>
  <si>
    <t>кВт*год.</t>
  </si>
  <si>
    <t>Вартість електроенергії станом на 01.09.2018 р.</t>
  </si>
  <si>
    <t>Грн./кВт*год.</t>
  </si>
  <si>
    <t>Скоригований фонд заробітної плати в прямих витратах на виробництво теплової енергії всього:</t>
  </si>
  <si>
    <t>Скоригованівитрати на електроенергію витратах на виробництво теплової енергії, всього:</t>
  </si>
  <si>
    <t>Витрати на заробітну плату в структурі прямих витрат</t>
  </si>
  <si>
    <t>Витрати на ЄСВ(22%) в структурі прямих витрат</t>
  </si>
  <si>
    <t>Витрати на електроенергію  в структурі прямих витрат</t>
  </si>
  <si>
    <t>Усього</t>
  </si>
  <si>
    <t>період, попередній до базового (факт 2015р.)</t>
  </si>
  <si>
    <t>базовий період (факт 2016р.)</t>
  </si>
  <si>
    <t>передбачено діючим тарифом</t>
  </si>
  <si>
    <t>Виробнича собівартість,  у тому числі:</t>
  </si>
  <si>
    <t>Прямі матеріальні витрати, у тому числі:</t>
  </si>
  <si>
    <t>транспортування  теплової енергії тепловими мережами інших підприємств</t>
  </si>
  <si>
    <t>вода для технологічних потреб  та водовідведення</t>
  </si>
  <si>
    <t>Прямі витрати на оплату праці</t>
  </si>
  <si>
    <t>Інші прямі витрати, у тому числі:</t>
  </si>
  <si>
    <t xml:space="preserve">амортизаційні відрахування </t>
  </si>
  <si>
    <t>інші прямі витрати</t>
  </si>
  <si>
    <t>Загальновиробничі витрати, у тому числі:</t>
  </si>
  <si>
    <t>Адміністративні витрати, у тому числі:</t>
  </si>
  <si>
    <t>Витрати на збут, у тому числі:</t>
  </si>
  <si>
    <t>інші витрати*</t>
  </si>
  <si>
    <t xml:space="preserve">тис. грн </t>
  </si>
  <si>
    <t>дивіденди</t>
  </si>
  <si>
    <t>резервний фонд (капітал)</t>
  </si>
  <si>
    <t>інше використання  прибутку</t>
  </si>
  <si>
    <t>Середньозважений тариф на транспортування теплової енергії</t>
  </si>
  <si>
    <t>грн/Гкал</t>
  </si>
  <si>
    <t>власної теплової енергії</t>
  </si>
  <si>
    <t>теплоенергії інших власників для транспортування мережами ліцензіата</t>
  </si>
  <si>
    <t>11.1</t>
  </si>
  <si>
    <t>11.2</t>
  </si>
  <si>
    <t>теплової енергії інших власників</t>
  </si>
  <si>
    <t>Корисний відпуск теплової енергії з мереж ліцензіата, усього, у т.ч.:</t>
  </si>
  <si>
    <t>12.1</t>
  </si>
  <si>
    <t>господарські потреби ліцензованої діяльності ліцензіата</t>
  </si>
  <si>
    <t>12.2</t>
  </si>
  <si>
    <t>корисний відпуск теплової енергії інших власників</t>
  </si>
  <si>
    <t>12.3</t>
  </si>
  <si>
    <t>12.3.1</t>
  </si>
  <si>
    <t>населення</t>
  </si>
  <si>
    <t>12.3.2</t>
  </si>
  <si>
    <t>бюджетних установ</t>
  </si>
  <si>
    <t>12.3.3</t>
  </si>
  <si>
    <t>релігійні організації</t>
  </si>
  <si>
    <t>інших споживачів</t>
  </si>
  <si>
    <t>Обсяг транспортування теплової енергії ліцензіата мережами іншого(их) транспортувальника(ів)</t>
  </si>
  <si>
    <t xml:space="preserve">Тариф(и) іншого(их) транспортувальника(ів)на транспортування теплової енергії </t>
  </si>
  <si>
    <t>* Без урахування списання безнадійної дебіторської заборгованості та нарахування резерву сумнівних боргів.</t>
  </si>
  <si>
    <t>М.П.</t>
  </si>
  <si>
    <t xml:space="preserve">  (ініціали, прізвище)</t>
  </si>
  <si>
    <t>Скориговані прямі витрати Всього:</t>
  </si>
  <si>
    <t>тис. грн.</t>
  </si>
  <si>
    <t>Скориговані прямі витрати на 1 Гкал.Всього:</t>
  </si>
  <si>
    <t>Виробнича собівартість, у тому числі:</t>
  </si>
  <si>
    <t xml:space="preserve"> амортизаційні відрахування </t>
  </si>
  <si>
    <r>
      <t>витрати на оплату</t>
    </r>
    <r>
      <rPr>
        <sz val="8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праці</t>
    </r>
  </si>
  <si>
    <t>Витрати  на збут, у тому числі:</t>
  </si>
  <si>
    <t>Розрахунковий прибуток, усього, у тому числі:</t>
  </si>
  <si>
    <t xml:space="preserve">  на розвиток виробництва (виробничі інвестиції)</t>
  </si>
  <si>
    <t>Вартість постачання теплової енергії за відповідними тарифами</t>
  </si>
  <si>
    <t xml:space="preserve">Середньозважений тариф на постачання теплової енергії  </t>
  </si>
  <si>
    <t>Обсяг    реалізованої теплової енергії власним споживачам,  у тому числі на потреби:</t>
  </si>
  <si>
    <t>10.3</t>
  </si>
  <si>
    <t>інших  споживачів</t>
  </si>
  <si>
    <t xml:space="preserve"> (ініціали, прізвище)</t>
  </si>
  <si>
    <t>Разом</t>
  </si>
  <si>
    <t>Загальновиробничі витрати</t>
  </si>
  <si>
    <t>Скоригований фонд заробітної плати в загальновиробничих витратах всього:</t>
  </si>
  <si>
    <t>Витрати на заробітну плату в структурі загальновиробничих витрат</t>
  </si>
  <si>
    <t>Кількість активної електроенергії, врахована в тарифі</t>
  </si>
  <si>
    <t>Вартість електроенергії , врахована в тарифі.</t>
  </si>
  <si>
    <t>Кількість реактивної електроенергії, врахована в тарифі</t>
  </si>
  <si>
    <t>Ціна активної електроенергії , врахована в тарифі.</t>
  </si>
  <si>
    <t>Ціна  реактивної електроенергії , врахована в тарифі.</t>
  </si>
  <si>
    <t>Ціна активної електроенергії на 01.09.2018</t>
  </si>
  <si>
    <t>Ціна  реактивної електроенергії на 01.09.2018</t>
  </si>
  <si>
    <t>Вартість електроенергії на 01.09.2018</t>
  </si>
  <si>
    <t>Збільшення інших загальновиробничих витратза рахунок коригування вартості ектроенергії, всього:</t>
  </si>
  <si>
    <t>Вищевказане збільшення з розрахункуна 1 Гкал.</t>
  </si>
  <si>
    <t>Скоригована виробнича собівартість, всього:</t>
  </si>
  <si>
    <t>Адміністративні витрати</t>
  </si>
  <si>
    <t>Скоригований фонд заробітної плати в адміністративних витратах всього:</t>
  </si>
  <si>
    <t>Збільшення інших адміністративних витратза рахунок коригування вартості ектроенергії, всього:</t>
  </si>
  <si>
    <t>по Борівському КПТМ</t>
  </si>
  <si>
    <t xml:space="preserve">Інші операційні витрати </t>
  </si>
  <si>
    <t>Інші  операційні витрати</t>
  </si>
  <si>
    <t>Додаток 8 до заяви на коригування тарифів від 03.04.2018 р.</t>
  </si>
  <si>
    <t>Порівняльна таблиця структури діючих та  планових тарифів на теплову енергію</t>
  </si>
  <si>
    <t>по Борівському комунальному підприємству теплових мереж</t>
  </si>
  <si>
    <t>Тис. грн. на рік</t>
  </si>
  <si>
    <t>Грн./гкал.</t>
  </si>
  <si>
    <t>Діючий тариф грн. за 
1 гкал</t>
  </si>
  <si>
    <t>Запропонований тариф грн. за 
1 гкал</t>
  </si>
  <si>
    <t>Відхилення (+;-)</t>
  </si>
  <si>
    <t>Відхилення (+;-), грн.</t>
  </si>
  <si>
    <r>
      <t>покупна теплова енергія та  собівартість теплової енергії власних ТЕЦ, ТЕС, АЕС, когенераційних установок</t>
    </r>
    <r>
      <rPr>
        <sz val="8"/>
        <color theme="1"/>
        <rFont val="Arial"/>
        <family val="2"/>
        <charset val="204"/>
      </rPr>
      <t>*</t>
    </r>
  </si>
  <si>
    <t>8.1</t>
  </si>
  <si>
    <t>8.2</t>
  </si>
  <si>
    <t>8.3</t>
  </si>
  <si>
    <t>8.4</t>
  </si>
  <si>
    <t>Вартість  теплової енергії за відповідними тарифами</t>
  </si>
  <si>
    <t>Тарифи на теплову енергію</t>
  </si>
  <si>
    <t xml:space="preserve">Прогнозований ріст(+), або зниження (-)тарифів </t>
  </si>
  <si>
    <t xml:space="preserve">Прогнозований відсоток росту(+), або зниження (-) тарифів% </t>
  </si>
  <si>
    <t>в т ч. за рахунок вартості електроенергії</t>
  </si>
  <si>
    <t xml:space="preserve">                             фонду заробітної плати</t>
  </si>
  <si>
    <t xml:space="preserve">                              ЄСВ</t>
  </si>
  <si>
    <t>3</t>
  </si>
  <si>
    <t>4</t>
  </si>
  <si>
    <t>5</t>
  </si>
  <si>
    <t>6</t>
  </si>
  <si>
    <t>Розрахунковий прибуток, усього,  у тому числі:</t>
  </si>
  <si>
    <t>Назва показника</t>
  </si>
  <si>
    <t>Передбачено діючим тарифом</t>
  </si>
  <si>
    <t>12.4</t>
  </si>
  <si>
    <t>Грн./кВт∙год</t>
  </si>
  <si>
    <t>Плановий період (2018)</t>
  </si>
  <si>
    <t xml:space="preserve">Відсоток зростання вартості електроенергії (+;-) </t>
  </si>
  <si>
    <t>%</t>
  </si>
  <si>
    <t>Розрахунок  коригування технологічних витрат  електроенергії  по</t>
  </si>
  <si>
    <t>________________</t>
  </si>
  <si>
    <t>Передбачено в діючих тарифах</t>
  </si>
  <si>
    <t>Планові показники, запропоновані до врахування в тарифи</t>
  </si>
  <si>
    <t>Відсоток зростання, або зменшення (+;-) %</t>
  </si>
  <si>
    <r>
      <t>Скоригована чисельність персоналу та фонд оплати праці по</t>
    </r>
    <r>
      <rPr>
        <b/>
        <i/>
        <u/>
        <sz val="10"/>
        <rFont val="Arial"/>
        <family val="2"/>
        <charset val="204"/>
      </rPr>
      <t xml:space="preserve"> Борівському комунальному підприємству теплових мереж</t>
    </r>
    <r>
      <rPr>
        <sz val="10"/>
        <rFont val="Arial"/>
        <family val="2"/>
      </rPr>
      <t xml:space="preserve"> в розрізі видів діяльності згідно розподілу на 2018-2019 р.</t>
    </r>
  </si>
  <si>
    <t xml:space="preserve">  по категоріям споживачів (населення, бюджетні та інші споживачі) з урахуванням розподілу витрат за окремими видами ліцензійної діяльності з виробництва, транспортування, постачання теплової енергії та іншими видами господарської діяльності </t>
  </si>
  <si>
    <r>
      <t xml:space="preserve">по </t>
    </r>
    <r>
      <rPr>
        <b/>
        <u/>
        <sz val="14"/>
        <color theme="1"/>
        <rFont val="Calibri"/>
        <family val="2"/>
        <charset val="204"/>
        <scheme val="minor"/>
      </rPr>
      <t>Борівському комунальному підприємству теплових мереж</t>
    </r>
  </si>
  <si>
    <t>смт.Борова</t>
  </si>
  <si>
    <t>2018 рік</t>
  </si>
  <si>
    <t>Розрахунки  коригування тарифів на теплову енергію</t>
  </si>
  <si>
    <t>Таблиця 1</t>
  </si>
  <si>
    <t>Таблиця 2</t>
  </si>
  <si>
    <t>Таблиця 3</t>
  </si>
  <si>
    <t>Таблиця 4</t>
  </si>
  <si>
    <t>Таблиця 5</t>
  </si>
  <si>
    <t>Єдиний соціальний внесок (22%), всього:</t>
  </si>
  <si>
    <t>Таблиця 6</t>
  </si>
  <si>
    <t>Было</t>
  </si>
  <si>
    <t>Стало</t>
  </si>
  <si>
    <t>Сума (+;-)</t>
  </si>
  <si>
    <t>%  (+;-)</t>
  </si>
  <si>
    <t>Без транспортировки</t>
  </si>
  <si>
    <t>С транспортировкой</t>
  </si>
  <si>
    <t>С транспортировкой и НДС</t>
  </si>
  <si>
    <t>Вид палива</t>
  </si>
  <si>
    <t>Відпуск теплової енергії з колекторів, Гкал</t>
  </si>
  <si>
    <t>Норма питомих витрат умовного палива, кг у.п./Гкал</t>
  </si>
  <si>
    <t>Витрати умовного палива, тонн</t>
  </si>
  <si>
    <t>Калорійність натурального палива, ккал/м3, ккал/кг</t>
  </si>
  <si>
    <t>Витрати натурального палива, тис.м3, тонн</t>
  </si>
  <si>
    <t>Ціна натурального палива, грн/тис. м3, грн/тонну</t>
  </si>
  <si>
    <t>Вартість палива, \грн</t>
  </si>
  <si>
    <t>Ціна 1 тонни умовного палива, грн/тонну</t>
  </si>
  <si>
    <t>Газ, у т.ч. для потреб:</t>
  </si>
  <si>
    <t>Мазут, у т.ч. для потреб:</t>
  </si>
  <si>
    <t>Вугілля, у т.ч. для потреб:</t>
  </si>
  <si>
    <t>Інше технологічне паливо, у т.ч. для потреб:</t>
  </si>
  <si>
    <t>Сумарні та середньозважені показники, у т.ч. для потреб:</t>
  </si>
  <si>
    <t>__________________</t>
  </si>
  <si>
    <t>Корисний відпуск</t>
  </si>
  <si>
    <t xml:space="preserve">лютий </t>
  </si>
  <si>
    <t>Відпуск</t>
  </si>
  <si>
    <t>Прайд</t>
  </si>
  <si>
    <t>Різниця</t>
  </si>
  <si>
    <t>План Б.</t>
  </si>
  <si>
    <t>План ХР</t>
  </si>
  <si>
    <t xml:space="preserve">Розрахунок  </t>
  </si>
  <si>
    <t>Найменування</t>
  </si>
  <si>
    <t>Кількість, або сума</t>
  </si>
  <si>
    <t>Кількість покупної теплової енергії</t>
  </si>
  <si>
    <t>1.1.</t>
  </si>
  <si>
    <t>в т.ч. для потреб бюджетних установ</t>
  </si>
  <si>
    <t>1.2.</t>
  </si>
  <si>
    <t xml:space="preserve">           для потреб інших споживачів</t>
  </si>
  <si>
    <t>Втрати в теплових мережах  (в межах 13%)</t>
  </si>
  <si>
    <t>Корисний відпуск покупної теплової енергії</t>
  </si>
  <si>
    <t>3.1.</t>
  </si>
  <si>
    <t>3.2.</t>
  </si>
  <si>
    <t>Ціна покупної теплової енергії</t>
  </si>
  <si>
    <t>Грн./Гкал.</t>
  </si>
  <si>
    <t>Вартість покупної теплової енергії</t>
  </si>
  <si>
    <t>5.1.</t>
  </si>
  <si>
    <t>5.2.</t>
  </si>
  <si>
    <t xml:space="preserve">Розрахункова ціна 1 Гкал.корисного відпуску покупної теплової енергії </t>
  </si>
  <si>
    <t xml:space="preserve">                         М.П.                                                    </t>
  </si>
  <si>
    <t xml:space="preserve">                          за рахунок вартості електроенергії</t>
  </si>
  <si>
    <t xml:space="preserve">                          фонду заробітної плати</t>
  </si>
  <si>
    <t xml:space="preserve">                           ЄСВ</t>
  </si>
  <si>
    <t>в т ч. за рахунок вартості палива та покупної ТЕ</t>
  </si>
  <si>
    <t>кількості та вартості покупної теплової енергії , виробленої  ТОВ "Прайденерго" з листопада 2018 р. по квітень 2019 р., яка буде врахована в планові тарифи на виробництво теплової енергії та теплову ененргію  для потреб бюджетних установ та інших споживачів по Борівському КПТМ</t>
  </si>
  <si>
    <t>Розрахунок вартості технологічного палива (природного газу та його транспортування) на виробництво теплової енергії власними котельнями на опалювальний сезон 2018 -2019  років</t>
  </si>
  <si>
    <t>Розрахунок
фонду оплати праці персоналу по Борівському комунальному підприємству теплових мереж на міжопалювальний період 2019 року</t>
  </si>
  <si>
    <t>Таблиця 7</t>
  </si>
  <si>
    <t>Таблиця 8</t>
  </si>
  <si>
    <t>Таблиця 9</t>
  </si>
  <si>
    <t>6.1</t>
  </si>
  <si>
    <t>6.2</t>
  </si>
  <si>
    <t>Таблиця 10</t>
  </si>
  <si>
    <t>Таблиця 11</t>
  </si>
  <si>
    <t>Таблиця 12</t>
  </si>
  <si>
    <t>Таблиця 13</t>
  </si>
  <si>
    <r>
      <t xml:space="preserve">Порівняння планової чисельності персоналу та фонду оплати праці до показників передбачених тарифами </t>
    </r>
    <r>
      <rPr>
        <b/>
        <i/>
        <u/>
        <sz val="12"/>
        <rFont val="Arial"/>
        <family val="2"/>
        <charset val="204"/>
      </rPr>
      <t xml:space="preserve"> Борівського комунального підприємства теплових мереж</t>
    </r>
    <r>
      <rPr>
        <b/>
        <sz val="12"/>
        <rFont val="Arial"/>
        <family val="2"/>
        <charset val="204"/>
      </rPr>
      <t xml:space="preserve"> в розрізі видів діяльності .</t>
    </r>
  </si>
  <si>
    <t>Населення</t>
  </si>
  <si>
    <t>Діючий тариф на теплову енергію</t>
  </si>
  <si>
    <t>Запроповований тариф на теплову енергію</t>
  </si>
  <si>
    <t>Зростання тарифу на 1 Гкал</t>
  </si>
  <si>
    <t>Зростання витрат на рік</t>
  </si>
  <si>
    <t>Зростання витрат на рік при рості тарифу на 50 грн.</t>
  </si>
  <si>
    <t>Зростання витрат на рік при рості тарифу на 100 грн.</t>
  </si>
  <si>
    <t>Зростання витрат на рік при рості тарифу на 150 грн.</t>
  </si>
  <si>
    <t>Зростання витрат на рік при рості тарифу на200 грн.</t>
  </si>
  <si>
    <t>Зростання витрат на рік при рості тарифу на250 грн.</t>
  </si>
  <si>
    <t>Зростання витрат на рік при рості тарифу на 300  грн.</t>
  </si>
  <si>
    <t>Значення</t>
  </si>
  <si>
    <t>Бюджет</t>
  </si>
  <si>
    <t>Інші споживачі</t>
  </si>
  <si>
    <t>запропонований тариф на 2020-2021 р.р.</t>
  </si>
  <si>
    <t>паливо, в т.ч. :</t>
  </si>
  <si>
    <t>витрати на природний газ</t>
  </si>
  <si>
    <t>витрати на розподіл та транспортування  природного газу</t>
  </si>
  <si>
    <t>1.1.1.1</t>
  </si>
  <si>
    <t>1.1.1.2</t>
  </si>
  <si>
    <t>4.1</t>
  </si>
  <si>
    <t>4.2</t>
  </si>
  <si>
    <t xml:space="preserve">Структура тарифу на транспортування теплової енергії </t>
  </si>
  <si>
    <t xml:space="preserve">Структура тарифу на постачання теплової енергії </t>
  </si>
  <si>
    <t>Прямі матеріальні витрати</t>
  </si>
  <si>
    <r>
      <t>Прямі витрати на оплату</t>
    </r>
    <r>
      <rPr>
        <sz val="8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праці</t>
    </r>
  </si>
  <si>
    <t>Структура тарифів на теплову енергію/ комунальну послугу з  постачання теплової енергії</t>
  </si>
  <si>
    <r>
      <rPr>
        <b/>
        <sz val="11"/>
        <color theme="1"/>
        <rFont val="Calibri"/>
        <family val="2"/>
        <charset val="204"/>
        <scheme val="minor"/>
      </rPr>
      <t>Додаток 6</t>
    </r>
    <r>
      <rPr>
        <sz val="10"/>
        <rFont val="Arial"/>
        <family val="2"/>
      </rPr>
      <t xml:space="preserve">
до Порядку формування тарифів на
теплову енергію, її виробництво,
транспортування та постачання</t>
    </r>
  </si>
  <si>
    <t>Сумарні та середньозва-жені показники</t>
  </si>
  <si>
    <t>На потреби споживачів:</t>
  </si>
  <si>
    <t>Тариф на виробництво теплової енергії, у т.ч.:</t>
  </si>
  <si>
    <t>плановий прибуток</t>
  </si>
  <si>
    <t>Тариф на транспортування теплової енергії , у т.ч.:</t>
  </si>
  <si>
    <t>повна планова  собівартість  транспортування теплової енергії</t>
  </si>
  <si>
    <t>Тариф на  постачання  теплової енергії, у т.ч.:</t>
  </si>
  <si>
    <t>повна планова  собівартість  постачання теплової енергії</t>
  </si>
  <si>
    <t>Тариф на теплову енергію , у т.ч.:</t>
  </si>
  <si>
    <t>повна планова  собівартість  теплової енергії</t>
  </si>
  <si>
    <t>Податок на додану вартість (ПДВ) 20%</t>
  </si>
  <si>
    <t>Тариф на послугу з  постачання теплової енергії з урахуванням ПДВ</t>
  </si>
  <si>
    <t>Річні планові доходи від виробництва, транспортування, постачання теплової енергії, усього, у тому числі:</t>
  </si>
  <si>
    <t>повна планова  собівартість виробництва, транспортування, постачання  теплової енергії</t>
  </si>
  <si>
    <t>плановий прибуток від виробництва, транспортування, постачання  теплової енергії</t>
  </si>
  <si>
    <t>Річні планові доходи від виробництва, транспортування, постачання теплової енергії без транспортування мережами ліцензіата теплової енергії інших власників, усього, у т.ч.:</t>
  </si>
  <si>
    <t xml:space="preserve">повна планова  собівартість виробництва, транспортування, постачання  теплової енергії </t>
  </si>
  <si>
    <t xml:space="preserve">плановий прибуток від виробництва, транспортування, постачання  теплової енергії </t>
  </si>
  <si>
    <t>Плановий корисний відпуск з мереж ліцензіата теплової енергії власним споживачам та теплової енергії інших власників, у т.ч.:</t>
  </si>
  <si>
    <t>9.1</t>
  </si>
  <si>
    <t xml:space="preserve">корисний відпуск теплової енергії власним споживачам </t>
  </si>
  <si>
    <t>9.2</t>
  </si>
  <si>
    <t>Рівні рентабельності тарифів:</t>
  </si>
  <si>
    <t>на виробництво теплової енергії</t>
  </si>
  <si>
    <t>на транспортування теплової енергії</t>
  </si>
  <si>
    <t>на постачання теплової енергії</t>
  </si>
  <si>
    <t>на теплову енергію</t>
  </si>
  <si>
    <t xml:space="preserve">                         М.П.                            </t>
  </si>
  <si>
    <t>№ 
з/п</t>
  </si>
  <si>
    <t>повна планова  собівартість  виробництва теплової енергії</t>
  </si>
  <si>
    <t>Структура тарифів 
на теплову енергію  / комунальну послугу з  постачання теплової енергії ліцензіата</t>
  </si>
  <si>
    <t>Обсяг надходження теплової енергії до мережі ліцензіата, у т.ч.:</t>
  </si>
  <si>
    <t>Корисний відпуск теплової енергії власним споживачам, у т.ч. на потреби:</t>
  </si>
  <si>
    <t>Втрати теплової енергії в мережах ліцензіата, всього,  
у т.ч.:</t>
  </si>
  <si>
    <t>Вартість транспортування  теплової енергії за відповідними тарифами</t>
  </si>
  <si>
    <t>Структура тарифів на виробництво теплової енергії</t>
  </si>
  <si>
    <t>запропонований тариф 
на 2021-2022 р.р.</t>
  </si>
  <si>
    <t>Борівське комунальне підприємство теплових мереж</t>
  </si>
  <si>
    <t>ВО директора Борівського КПТМ</t>
  </si>
  <si>
    <t>Стрельник Р.П.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</si>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</sst>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"/>
    <numFmt numFmtId="165" formatCode="0.000"/>
    <numFmt numFmtId="166" formatCode="#,##0.00_ ;[Red]\-#,##0.00;\-"/>
    <numFmt numFmtId="167" formatCode="0.0"/>
    <numFmt numFmtId="168" formatCode="#,##0.00000"/>
    <numFmt numFmtId="169" formatCode="0.00000"/>
    <numFmt numFmtId="170" formatCode="#,##0_ ;[Red]\-#,##0;\-"/>
    <numFmt numFmtId="171" formatCode="#,##0.0"/>
    <numFmt numFmtId="172" formatCode="#,##0.00_ ;[Red]\-#,##0.00\ "/>
  </numFmts>
  <fonts count="77" x14ac:knownFonts="1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mbria"/>
      <family val="1"/>
      <charset val="204"/>
    </font>
    <font>
      <b/>
      <sz val="14.3"/>
      <name val="Cambria"/>
      <family val="1"/>
      <charset val="204"/>
    </font>
    <font>
      <b/>
      <i/>
      <u/>
      <sz val="11"/>
      <name val="Cambria"/>
      <family val="1"/>
      <charset val="204"/>
    </font>
    <font>
      <sz val="14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7"/>
      <name val="Arial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6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7.5"/>
      <name val="Calibri"/>
      <family val="2"/>
      <charset val="204"/>
      <scheme val="minor"/>
    </font>
    <font>
      <sz val="8"/>
      <color theme="0"/>
      <name val="Arial"/>
      <family val="2"/>
      <charset val="204"/>
    </font>
    <font>
      <b/>
      <sz val="8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8"/>
      <color rgb="FF000000"/>
      <name val="Tahoma"/>
      <family val="2"/>
      <charset val="204"/>
    </font>
    <font>
      <b/>
      <i/>
      <u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i/>
      <u/>
      <sz val="12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3366FF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name val="Arial"/>
      <family val="2"/>
    </font>
    <font>
      <b/>
      <i/>
      <sz val="10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5" fillId="0" borderId="0"/>
    <xf numFmtId="0" fontId="4" fillId="0" borderId="0"/>
  </cellStyleXfs>
  <cellXfs count="600">
    <xf numFmtId="0" fontId="0" fillId="0" borderId="0" xfId="0"/>
    <xf numFmtId="0" fontId="0" fillId="0" borderId="0" xfId="0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 applyAlignment="1">
      <alignment vertical="center"/>
    </xf>
    <xf numFmtId="0" fontId="20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/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/>
    <xf numFmtId="0" fontId="19" fillId="0" borderId="0" xfId="0" applyNumberFormat="1" applyFont="1" applyFill="1" applyBorder="1"/>
    <xf numFmtId="0" fontId="6" fillId="0" borderId="0" xfId="0" applyNumberFormat="1" applyFont="1" applyFill="1"/>
    <xf numFmtId="0" fontId="6" fillId="0" borderId="0" xfId="1" applyNumberFormat="1" applyFont="1" applyFill="1"/>
    <xf numFmtId="0" fontId="6" fillId="0" borderId="0" xfId="1" applyNumberFormat="1" applyFont="1" applyFill="1" applyAlignment="1">
      <alignment vertical="center"/>
    </xf>
    <xf numFmtId="0" fontId="7" fillId="0" borderId="0" xfId="1" applyNumberFormat="1" applyFont="1" applyFill="1" applyAlignment="1">
      <alignment vertical="center"/>
    </xf>
    <xf numFmtId="0" fontId="7" fillId="0" borderId="0" xfId="1" applyNumberFormat="1" applyFont="1" applyFill="1"/>
    <xf numFmtId="0" fontId="23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 applyFill="1"/>
    <xf numFmtId="0" fontId="24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horizontal="left" vertical="center" wrapText="1"/>
    </xf>
    <xf numFmtId="0" fontId="20" fillId="0" borderId="0" xfId="0" applyNumberFormat="1" applyFont="1" applyFill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left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2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3" borderId="1" xfId="0" applyNumberFormat="1" applyFont="1" applyFill="1" applyBorder="1" applyAlignment="1" applyProtection="1">
      <alignment vertical="center" wrapText="1"/>
      <protection locked="0"/>
    </xf>
    <xf numFmtId="0" fontId="23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3" borderId="1" xfId="1" applyNumberFormat="1" applyFont="1" applyFill="1" applyBorder="1" applyAlignment="1" applyProtection="1">
      <alignment horizontal="center" vertical="center"/>
      <protection locked="0"/>
    </xf>
    <xf numFmtId="0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1" xfId="0" applyNumberFormat="1" applyFont="1" applyFill="1" applyBorder="1" applyAlignment="1" applyProtection="1">
      <alignment horizontal="center" vertical="center"/>
      <protection locked="0"/>
    </xf>
    <xf numFmtId="0" fontId="23" fillId="3" borderId="1" xfId="1" applyNumberFormat="1" applyFont="1" applyFill="1" applyBorder="1" applyAlignment="1" applyProtection="1">
      <alignment horizontal="center" vertical="center"/>
      <protection locked="0"/>
    </xf>
    <xf numFmtId="0" fontId="23" fillId="3" borderId="1" xfId="1" applyNumberFormat="1" applyFont="1" applyFill="1" applyBorder="1" applyAlignment="1" applyProtection="1">
      <alignment vertical="center" wrapText="1"/>
      <protection locked="0"/>
    </xf>
    <xf numFmtId="0" fontId="23" fillId="3" borderId="1" xfId="1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0" xfId="0" applyFont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 applyProtection="1">
      <alignment horizontal="center" vertical="center"/>
    </xf>
    <xf numFmtId="0" fontId="23" fillId="2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right" vertical="center" wrapText="1"/>
    </xf>
    <xf numFmtId="0" fontId="0" fillId="2" borderId="1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right" vertical="center" wrapText="1"/>
      <protection locked="0"/>
    </xf>
    <xf numFmtId="4" fontId="16" fillId="2" borderId="1" xfId="0" applyNumberFormat="1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vertical="center" wrapText="1"/>
    </xf>
    <xf numFmtId="2" fontId="7" fillId="2" borderId="1" xfId="0" applyNumberFormat="1" applyFont="1" applyFill="1" applyBorder="1" applyAlignment="1" applyProtection="1">
      <alignment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4" fontId="14" fillId="2" borderId="3" xfId="0" applyNumberFormat="1" applyFont="1" applyFill="1" applyBorder="1" applyAlignment="1" applyProtection="1">
      <alignment horizontal="center" vertical="center" wrapText="1"/>
    </xf>
    <xf numFmtId="4" fontId="6" fillId="2" borderId="1" xfId="1" applyNumberFormat="1" applyFont="1" applyFill="1" applyBorder="1" applyAlignment="1" applyProtection="1">
      <alignment horizontal="center" vertical="center" textRotation="90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0" fontId="23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23" fillId="4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4" fontId="28" fillId="0" borderId="4" xfId="0" applyNumberFormat="1" applyFont="1" applyFill="1" applyBorder="1" applyAlignment="1" applyProtection="1">
      <alignment wrapText="1"/>
      <protection locked="0"/>
    </xf>
    <xf numFmtId="4" fontId="9" fillId="4" borderId="1" xfId="0" applyNumberFormat="1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>
      <alignment horizontal="center" vertical="center" textRotation="90" wrapText="1"/>
    </xf>
    <xf numFmtId="0" fontId="20" fillId="2" borderId="1" xfId="0" applyNumberFormat="1" applyFont="1" applyFill="1" applyBorder="1" applyAlignment="1">
      <alignment horizontal="center" vertical="center" textRotation="90" wrapText="1"/>
    </xf>
    <xf numFmtId="0" fontId="20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textRotation="90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6" fillId="0" borderId="0" xfId="0" applyNumberFormat="1" applyFont="1" applyAlignment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13" fillId="0" borderId="0" xfId="0" applyNumberFormat="1" applyFont="1" applyFill="1" applyAlignment="1" applyProtection="1">
      <alignment vertical="center"/>
      <protection locked="0"/>
    </xf>
    <xf numFmtId="0" fontId="5" fillId="0" borderId="0" xfId="2"/>
    <xf numFmtId="0" fontId="33" fillId="0" borderId="0" xfId="2" applyFont="1"/>
    <xf numFmtId="0" fontId="34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vertical="center"/>
    </xf>
    <xf numFmtId="0" fontId="34" fillId="0" borderId="1" xfId="2" applyFont="1" applyBorder="1" applyAlignment="1">
      <alignment vertical="center" wrapText="1"/>
    </xf>
    <xf numFmtId="1" fontId="35" fillId="0" borderId="1" xfId="2" applyNumberFormat="1" applyFont="1" applyBorder="1" applyAlignment="1">
      <alignment horizontal="center" vertical="center" wrapText="1"/>
    </xf>
    <xf numFmtId="2" fontId="35" fillId="0" borderId="1" xfId="2" applyNumberFormat="1" applyFont="1" applyBorder="1" applyAlignment="1">
      <alignment horizontal="center" vertical="center" wrapText="1"/>
    </xf>
    <xf numFmtId="0" fontId="35" fillId="0" borderId="1" xfId="2" applyFont="1" applyBorder="1" applyAlignment="1">
      <alignment horizontal="center" vertical="center" wrapText="1"/>
    </xf>
    <xf numFmtId="164" fontId="35" fillId="0" borderId="1" xfId="2" applyNumberFormat="1" applyFont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35" fillId="0" borderId="1" xfId="2" applyFont="1" applyBorder="1" applyAlignment="1">
      <alignment horizontal="center" vertical="center"/>
    </xf>
    <xf numFmtId="165" fontId="35" fillId="0" borderId="1" xfId="2" applyNumberFormat="1" applyFont="1" applyBorder="1" applyAlignment="1">
      <alignment horizontal="center" vertical="center"/>
    </xf>
    <xf numFmtId="164" fontId="35" fillId="0" borderId="1" xfId="2" applyNumberFormat="1" applyFont="1" applyBorder="1" applyAlignment="1">
      <alignment horizontal="center" vertical="center"/>
    </xf>
    <xf numFmtId="165" fontId="34" fillId="0" borderId="1" xfId="2" applyNumberFormat="1" applyFont="1" applyBorder="1" applyAlignment="1">
      <alignment horizontal="center" vertical="center"/>
    </xf>
    <xf numFmtId="0" fontId="36" fillId="0" borderId="0" xfId="2" applyFont="1" applyAlignment="1">
      <alignment horizontal="justify" vertical="center" wrapText="1"/>
    </xf>
    <xf numFmtId="0" fontId="37" fillId="0" borderId="0" xfId="2" applyFont="1" applyAlignment="1">
      <alignment horizontal="center" vertical="center" wrapText="1"/>
    </xf>
    <xf numFmtId="0" fontId="34" fillId="0" borderId="0" xfId="2" applyFont="1" applyAlignment="1">
      <alignment vertical="center" wrapText="1"/>
    </xf>
    <xf numFmtId="0" fontId="34" fillId="0" borderId="0" xfId="2" applyFont="1" applyAlignment="1">
      <alignment horizontal="left" vertical="center" wrapText="1"/>
    </xf>
    <xf numFmtId="0" fontId="5" fillId="0" borderId="0" xfId="2" applyAlignment="1">
      <alignment horizontal="center" vertical="center" wrapText="1"/>
    </xf>
    <xf numFmtId="49" fontId="4" fillId="0" borderId="0" xfId="3" applyNumberFormat="1" applyProtection="1"/>
    <xf numFmtId="0" fontId="4" fillId="0" borderId="0" xfId="3" applyAlignment="1" applyProtection="1">
      <alignment horizontal="center" vertical="center" wrapText="1"/>
    </xf>
    <xf numFmtId="0" fontId="4" fillId="0" borderId="0" xfId="3" applyProtection="1"/>
    <xf numFmtId="4" fontId="4" fillId="0" borderId="0" xfId="3" applyNumberFormat="1" applyProtection="1"/>
    <xf numFmtId="0" fontId="4" fillId="0" borderId="0" xfId="3"/>
    <xf numFmtId="0" fontId="26" fillId="0" borderId="4" xfId="3" applyFont="1" applyBorder="1" applyAlignment="1" applyProtection="1">
      <alignment vertical="top"/>
    </xf>
    <xf numFmtId="0" fontId="40" fillId="0" borderId="4" xfId="3" applyFont="1" applyBorder="1" applyAlignment="1" applyProtection="1">
      <alignment horizontal="right"/>
    </xf>
    <xf numFmtId="0" fontId="45" fillId="0" borderId="0" xfId="3" applyFont="1"/>
    <xf numFmtId="0" fontId="41" fillId="0" borderId="1" xfId="3" applyFont="1" applyBorder="1" applyAlignment="1" applyProtection="1">
      <alignment horizontal="center" vertical="center" wrapText="1"/>
    </xf>
    <xf numFmtId="49" fontId="41" fillId="0" borderId="1" xfId="3" applyNumberFormat="1" applyFont="1" applyBorder="1" applyAlignment="1" applyProtection="1">
      <alignment horizontal="center" vertical="center" wrapText="1"/>
    </xf>
    <xf numFmtId="0" fontId="41" fillId="0" borderId="1" xfId="3" applyFont="1" applyFill="1" applyBorder="1" applyAlignment="1" applyProtection="1">
      <alignment vertical="center" wrapText="1"/>
    </xf>
    <xf numFmtId="4" fontId="47" fillId="0" borderId="1" xfId="3" applyNumberFormat="1" applyFont="1" applyBorder="1" applyAlignment="1" applyProtection="1">
      <alignment horizontal="center" vertical="center" wrapText="1"/>
    </xf>
    <xf numFmtId="166" fontId="47" fillId="0" borderId="1" xfId="3" applyNumberFormat="1" applyFont="1" applyBorder="1" applyAlignment="1" applyProtection="1">
      <alignment horizontal="center" vertical="center" wrapText="1"/>
    </xf>
    <xf numFmtId="0" fontId="33" fillId="0" borderId="0" xfId="3" applyFont="1"/>
    <xf numFmtId="0" fontId="46" fillId="0" borderId="1" xfId="3" applyFont="1" applyFill="1" applyBorder="1" applyAlignment="1" applyProtection="1">
      <alignment horizontal="left" vertical="center" wrapText="1" indent="2"/>
    </xf>
    <xf numFmtId="4" fontId="48" fillId="0" borderId="1" xfId="3" applyNumberFormat="1" applyFont="1" applyBorder="1" applyAlignment="1" applyProtection="1">
      <alignment horizontal="center" vertical="center" wrapText="1"/>
    </xf>
    <xf numFmtId="166" fontId="48" fillId="0" borderId="1" xfId="3" applyNumberFormat="1" applyFont="1" applyFill="1" applyBorder="1" applyAlignment="1" applyProtection="1">
      <alignment horizontal="center" vertical="center" wrapText="1"/>
      <protection locked="0"/>
    </xf>
    <xf numFmtId="166" fontId="48" fillId="0" borderId="1" xfId="3" applyNumberFormat="1" applyFont="1" applyBorder="1" applyAlignment="1" applyProtection="1">
      <alignment horizontal="center" vertical="center" wrapText="1"/>
    </xf>
    <xf numFmtId="166" fontId="48" fillId="0" borderId="1" xfId="3" applyNumberFormat="1" applyFont="1" applyFill="1" applyBorder="1" applyAlignment="1" applyProtection="1">
      <alignment horizontal="center" vertical="center" wrapText="1"/>
    </xf>
    <xf numFmtId="166" fontId="49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3" applyNumberFormat="1"/>
    <xf numFmtId="4" fontId="48" fillId="0" borderId="1" xfId="3" applyNumberFormat="1" applyFont="1" applyFill="1" applyBorder="1" applyAlignment="1" applyProtection="1">
      <alignment horizontal="center" vertical="center" wrapText="1"/>
    </xf>
    <xf numFmtId="166" fontId="48" fillId="0" borderId="1" xfId="3" applyNumberFormat="1" applyFont="1" applyBorder="1" applyAlignment="1" applyProtection="1">
      <alignment horizontal="center" vertical="center" wrapText="1"/>
      <protection locked="0"/>
    </xf>
    <xf numFmtId="166" fontId="47" fillId="0" borderId="1" xfId="3" applyNumberFormat="1" applyFont="1" applyBorder="1" applyAlignment="1" applyProtection="1">
      <alignment horizontal="center" vertical="center" wrapText="1"/>
      <protection locked="0"/>
    </xf>
    <xf numFmtId="4" fontId="33" fillId="0" borderId="0" xfId="3" applyNumberFormat="1" applyFont="1"/>
    <xf numFmtId="0" fontId="46" fillId="0" borderId="1" xfId="3" applyFont="1" applyFill="1" applyBorder="1" applyAlignment="1" applyProtection="1">
      <alignment vertical="center" wrapText="1"/>
    </xf>
    <xf numFmtId="0" fontId="48" fillId="0" borderId="1" xfId="3" applyFont="1" applyBorder="1" applyAlignment="1" applyProtection="1">
      <alignment horizontal="center" vertical="center" wrapText="1"/>
    </xf>
    <xf numFmtId="2" fontId="47" fillId="0" borderId="1" xfId="3" applyNumberFormat="1" applyFont="1" applyBorder="1" applyAlignment="1" applyProtection="1">
      <alignment horizontal="center" vertical="center" wrapText="1"/>
    </xf>
    <xf numFmtId="0" fontId="48" fillId="0" borderId="1" xfId="3" applyNumberFormat="1" applyFont="1" applyBorder="1" applyAlignment="1" applyProtection="1">
      <alignment horizontal="center" vertical="center" wrapText="1"/>
    </xf>
    <xf numFmtId="0" fontId="4" fillId="0" borderId="0" xfId="3" applyFont="1"/>
    <xf numFmtId="2" fontId="48" fillId="0" borderId="1" xfId="3" applyNumberFormat="1" applyFont="1" applyBorder="1" applyAlignment="1" applyProtection="1">
      <alignment horizontal="center" vertical="center" wrapText="1"/>
      <protection locked="0"/>
    </xf>
    <xf numFmtId="0" fontId="47" fillId="0" borderId="1" xfId="3" applyNumberFormat="1" applyFont="1" applyBorder="1" applyAlignment="1" applyProtection="1">
      <alignment horizontal="center" vertical="center" wrapText="1"/>
    </xf>
    <xf numFmtId="2" fontId="47" fillId="0" borderId="1" xfId="3" applyNumberFormat="1" applyFont="1" applyBorder="1" applyAlignment="1" applyProtection="1">
      <alignment horizontal="center" vertical="center" wrapText="1"/>
      <protection locked="0"/>
    </xf>
    <xf numFmtId="49" fontId="46" fillId="0" borderId="0" xfId="3" applyNumberFormat="1" applyFont="1" applyBorder="1" applyAlignment="1" applyProtection="1">
      <alignment horizontal="right" vertical="center" wrapText="1"/>
    </xf>
    <xf numFmtId="0" fontId="46" fillId="0" borderId="0" xfId="3" applyFont="1" applyBorder="1" applyAlignment="1" applyProtection="1">
      <alignment vertical="center" wrapText="1"/>
    </xf>
    <xf numFmtId="0" fontId="48" fillId="0" borderId="0" xfId="3" applyFont="1" applyBorder="1" applyAlignment="1" applyProtection="1">
      <alignment horizontal="center" vertical="center" wrapText="1"/>
      <protection locked="0"/>
    </xf>
    <xf numFmtId="167" fontId="48" fillId="0" borderId="0" xfId="3" applyNumberFormat="1" applyFont="1" applyBorder="1" applyAlignment="1" applyProtection="1">
      <alignment horizontal="center" vertical="center" wrapText="1"/>
      <protection locked="0"/>
    </xf>
    <xf numFmtId="49" fontId="42" fillId="0" borderId="0" xfId="3" applyNumberFormat="1" applyFont="1" applyProtection="1"/>
    <xf numFmtId="0" fontId="42" fillId="0" borderId="0" xfId="3" applyFont="1" applyAlignment="1" applyProtection="1">
      <alignment vertical="center"/>
      <protection locked="0"/>
    </xf>
    <xf numFmtId="0" fontId="42" fillId="0" borderId="0" xfId="3" applyFont="1" applyBorder="1" applyProtection="1"/>
    <xf numFmtId="0" fontId="42" fillId="0" borderId="0" xfId="3" applyFont="1" applyProtection="1"/>
    <xf numFmtId="0" fontId="42" fillId="0" borderId="4" xfId="3" applyFont="1" applyBorder="1"/>
    <xf numFmtId="0" fontId="42" fillId="0" borderId="4" xfId="3" applyFont="1" applyBorder="1" applyProtection="1"/>
    <xf numFmtId="0" fontId="42" fillId="0" borderId="0" xfId="3" applyFont="1"/>
    <xf numFmtId="0" fontId="50" fillId="0" borderId="0" xfId="3" applyFont="1" applyProtection="1"/>
    <xf numFmtId="49" fontId="45" fillId="0" borderId="0" xfId="3" applyNumberFormat="1" applyFont="1"/>
    <xf numFmtId="49" fontId="4" fillId="0" borderId="0" xfId="3" applyNumberFormat="1"/>
    <xf numFmtId="1" fontId="0" fillId="0" borderId="0" xfId="0" applyNumberFormat="1"/>
    <xf numFmtId="3" fontId="0" fillId="0" borderId="0" xfId="0" applyNumberFormat="1"/>
    <xf numFmtId="0" fontId="9" fillId="0" borderId="0" xfId="0" applyFont="1"/>
    <xf numFmtId="4" fontId="9" fillId="0" borderId="0" xfId="0" applyNumberFormat="1" applyFont="1"/>
    <xf numFmtId="2" fontId="9" fillId="0" borderId="0" xfId="0" applyNumberFormat="1" applyFont="1"/>
    <xf numFmtId="4" fontId="41" fillId="0" borderId="1" xfId="3" applyNumberFormat="1" applyFont="1" applyFill="1" applyBorder="1" applyAlignment="1" applyProtection="1">
      <alignment horizontal="center" vertical="center" wrapText="1"/>
    </xf>
    <xf numFmtId="0" fontId="52" fillId="0" borderId="0" xfId="0" applyFont="1"/>
    <xf numFmtId="0" fontId="53" fillId="0" borderId="0" xfId="0" applyFont="1"/>
    <xf numFmtId="2" fontId="53" fillId="0" borderId="0" xfId="0" applyNumberFormat="1" applyFont="1"/>
    <xf numFmtId="2" fontId="52" fillId="0" borderId="0" xfId="0" applyNumberFormat="1" applyFont="1"/>
    <xf numFmtId="1" fontId="0" fillId="0" borderId="0" xfId="0" applyNumberFormat="1" applyAlignment="1">
      <alignment horizontal="right"/>
    </xf>
    <xf numFmtId="1" fontId="9" fillId="0" borderId="0" xfId="0" applyNumberFormat="1" applyFont="1" applyAlignment="1">
      <alignment horizontal="right"/>
    </xf>
    <xf numFmtId="4" fontId="52" fillId="0" borderId="0" xfId="0" applyNumberFormat="1" applyFont="1"/>
    <xf numFmtId="2" fontId="5" fillId="0" borderId="0" xfId="2" applyNumberFormat="1"/>
    <xf numFmtId="168" fontId="0" fillId="0" borderId="0" xfId="0" applyNumberFormat="1"/>
    <xf numFmtId="1" fontId="53" fillId="0" borderId="0" xfId="0" applyNumberFormat="1" applyFont="1"/>
    <xf numFmtId="1" fontId="9" fillId="0" borderId="0" xfId="0" applyNumberFormat="1" applyFont="1"/>
    <xf numFmtId="3" fontId="9" fillId="0" borderId="0" xfId="0" applyNumberFormat="1" applyFont="1"/>
    <xf numFmtId="3" fontId="53" fillId="0" borderId="0" xfId="0" applyNumberFormat="1" applyFont="1"/>
    <xf numFmtId="1" fontId="53" fillId="0" borderId="0" xfId="0" applyNumberFormat="1" applyFont="1" applyAlignment="1">
      <alignment horizontal="right"/>
    </xf>
    <xf numFmtId="2" fontId="0" fillId="0" borderId="0" xfId="0" applyNumberFormat="1"/>
    <xf numFmtId="169" fontId="0" fillId="0" borderId="0" xfId="0" applyNumberFormat="1"/>
    <xf numFmtId="1" fontId="52" fillId="0" borderId="0" xfId="0" applyNumberFormat="1" applyFont="1"/>
    <xf numFmtId="3" fontId="52" fillId="0" borderId="0" xfId="0" applyNumberFormat="1" applyFont="1"/>
    <xf numFmtId="1" fontId="52" fillId="0" borderId="0" xfId="0" applyNumberFormat="1" applyFont="1" applyAlignment="1">
      <alignment horizontal="right"/>
    </xf>
    <xf numFmtId="0" fontId="44" fillId="0" borderId="1" xfId="3" applyFont="1" applyBorder="1" applyAlignment="1" applyProtection="1">
      <alignment horizontal="center" vertical="center" wrapText="1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46" fillId="0" borderId="1" xfId="3" applyFont="1" applyBorder="1" applyAlignment="1" applyProtection="1">
      <alignment horizontal="center" vertical="center" wrapText="1"/>
    </xf>
    <xf numFmtId="4" fontId="46" fillId="0" borderId="1" xfId="3" applyNumberFormat="1" applyFont="1" applyFill="1" applyBorder="1" applyAlignment="1" applyProtection="1">
      <alignment horizontal="center" vertical="center" wrapText="1"/>
    </xf>
    <xf numFmtId="4" fontId="46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46" fillId="0" borderId="1" xfId="3" applyNumberFormat="1" applyFont="1" applyFill="1" applyBorder="1" applyAlignment="1" applyProtection="1">
      <alignment horizontal="center" vertical="center" wrapText="1"/>
    </xf>
    <xf numFmtId="0" fontId="46" fillId="0" borderId="1" xfId="3" applyNumberFormat="1" applyFont="1" applyFill="1" applyBorder="1" applyAlignment="1" applyProtection="1">
      <alignment horizontal="center" vertical="center" wrapText="1"/>
    </xf>
    <xf numFmtId="0" fontId="46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46" fillId="0" borderId="1" xfId="3" applyNumberFormat="1" applyFont="1" applyFill="1" applyBorder="1" applyAlignment="1" applyProtection="1">
      <alignment horizontal="center" vertical="center" wrapText="1"/>
    </xf>
    <xf numFmtId="0" fontId="4" fillId="0" borderId="0" xfId="3" applyFill="1" applyProtection="1"/>
    <xf numFmtId="49" fontId="41" fillId="0" borderId="1" xfId="3" applyNumberFormat="1" applyFont="1" applyFill="1" applyBorder="1" applyAlignment="1" applyProtection="1">
      <alignment horizontal="center" vertical="center" wrapText="1"/>
    </xf>
    <xf numFmtId="4" fontId="47" fillId="0" borderId="1" xfId="3" applyNumberFormat="1" applyFont="1" applyFill="1" applyBorder="1" applyAlignment="1" applyProtection="1">
      <alignment horizontal="center" vertical="center" wrapText="1"/>
    </xf>
    <xf numFmtId="166" fontId="47" fillId="0" borderId="1" xfId="3" applyNumberFormat="1" applyFont="1" applyFill="1" applyBorder="1" applyAlignment="1" applyProtection="1">
      <alignment horizontal="center" vertical="center" wrapText="1"/>
    </xf>
    <xf numFmtId="0" fontId="33" fillId="0" borderId="0" xfId="3" applyFont="1" applyFill="1"/>
    <xf numFmtId="49" fontId="46" fillId="0" borderId="1" xfId="3" applyNumberFormat="1" applyFont="1" applyFill="1" applyBorder="1" applyAlignment="1" applyProtection="1">
      <alignment horizontal="center" vertical="center" wrapText="1"/>
    </xf>
    <xf numFmtId="4" fontId="4" fillId="0" borderId="0" xfId="3" applyNumberFormat="1" applyFill="1"/>
    <xf numFmtId="0" fontId="4" fillId="0" borderId="0" xfId="3" applyFill="1"/>
    <xf numFmtId="4" fontId="33" fillId="0" borderId="0" xfId="3" applyNumberFormat="1" applyFont="1" applyFill="1"/>
    <xf numFmtId="1" fontId="47" fillId="0" borderId="1" xfId="3" applyNumberFormat="1" applyFont="1" applyBorder="1" applyAlignment="1" applyProtection="1">
      <alignment horizontal="center" vertical="center" wrapText="1"/>
    </xf>
    <xf numFmtId="0" fontId="44" fillId="0" borderId="0" xfId="3" applyFont="1"/>
    <xf numFmtId="49" fontId="46" fillId="0" borderId="1" xfId="3" applyNumberFormat="1" applyFont="1" applyBorder="1" applyAlignment="1" applyProtection="1">
      <alignment horizontal="center" vertical="center" wrapText="1"/>
    </xf>
    <xf numFmtId="0" fontId="46" fillId="0" borderId="1" xfId="3" applyFont="1" applyBorder="1" applyAlignment="1" applyProtection="1">
      <alignment horizontal="center" vertical="center" wrapText="1"/>
    </xf>
    <xf numFmtId="0" fontId="46" fillId="0" borderId="1" xfId="3" applyFont="1" applyFill="1" applyBorder="1" applyAlignment="1" applyProtection="1">
      <alignment horizontal="center" vertical="center" wrapText="1"/>
    </xf>
    <xf numFmtId="4" fontId="48" fillId="0" borderId="0" xfId="3" applyNumberFormat="1" applyFont="1" applyBorder="1" applyAlignment="1" applyProtection="1">
      <alignment horizontal="center" vertical="center" wrapText="1"/>
      <protection locked="0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26" fillId="0" borderId="4" xfId="3" applyFont="1" applyFill="1" applyBorder="1" applyAlignment="1" applyProtection="1">
      <alignment vertical="top"/>
    </xf>
    <xf numFmtId="166" fontId="47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47" fillId="0" borderId="1" xfId="3" applyNumberFormat="1" applyFont="1" applyFill="1" applyBorder="1" applyAlignment="1" applyProtection="1">
      <alignment horizontal="center" vertical="center" wrapText="1"/>
    </xf>
    <xf numFmtId="2" fontId="47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3" applyFont="1" applyFill="1" applyProtection="1"/>
    <xf numFmtId="0" fontId="45" fillId="0" borderId="0" xfId="3" applyFont="1" applyFill="1"/>
    <xf numFmtId="2" fontId="33" fillId="0" borderId="0" xfId="3" applyNumberFormat="1" applyFont="1"/>
    <xf numFmtId="49" fontId="3" fillId="0" borderId="0" xfId="3" applyNumberFormat="1" applyFont="1"/>
    <xf numFmtId="0" fontId="3" fillId="0" borderId="0" xfId="3" applyFont="1"/>
    <xf numFmtId="49" fontId="3" fillId="0" borderId="0" xfId="3" applyNumberFormat="1" applyFont="1" applyProtection="1"/>
    <xf numFmtId="0" fontId="3" fillId="0" borderId="0" xfId="3" applyFont="1" applyAlignment="1" applyProtection="1">
      <alignment horizontal="center" vertical="center" wrapText="1"/>
    </xf>
    <xf numFmtId="0" fontId="3" fillId="0" borderId="0" xfId="3" applyFont="1" applyProtection="1"/>
    <xf numFmtId="4" fontId="3" fillId="0" borderId="0" xfId="3" applyNumberFormat="1" applyFont="1" applyProtection="1"/>
    <xf numFmtId="49" fontId="41" fillId="0" borderId="1" xfId="3" applyNumberFormat="1" applyFont="1" applyBorder="1" applyAlignment="1" applyProtection="1">
      <alignment horizontal="left" vertical="center" wrapText="1"/>
    </xf>
    <xf numFmtId="4" fontId="47" fillId="0" borderId="1" xfId="3" applyNumberFormat="1" applyFont="1" applyBorder="1" applyAlignment="1" applyProtection="1">
      <alignment horizontal="center" vertical="center" wrapText="1"/>
      <protection locked="0"/>
    </xf>
    <xf numFmtId="0" fontId="0" fillId="0" borderId="0" xfId="3" applyFont="1"/>
    <xf numFmtId="2" fontId="3" fillId="0" borderId="0" xfId="3" applyNumberFormat="1" applyFont="1"/>
    <xf numFmtId="166" fontId="3" fillId="0" borderId="0" xfId="3" applyNumberFormat="1" applyFont="1"/>
    <xf numFmtId="0" fontId="34" fillId="0" borderId="0" xfId="2" applyFont="1" applyAlignment="1">
      <alignment horizontal="center" vertical="center" wrapText="1"/>
    </xf>
    <xf numFmtId="0" fontId="43" fillId="0" borderId="1" xfId="3" applyFont="1" applyBorder="1" applyAlignment="1" applyProtection="1">
      <alignment horizontal="center" vertical="center" wrapText="1"/>
    </xf>
    <xf numFmtId="166" fontId="33" fillId="0" borderId="0" xfId="3" applyNumberFormat="1" applyFont="1"/>
    <xf numFmtId="170" fontId="47" fillId="0" borderId="1" xfId="3" applyNumberFormat="1" applyFont="1" applyBorder="1" applyAlignment="1" applyProtection="1">
      <alignment horizontal="center" vertical="center" wrapText="1"/>
    </xf>
    <xf numFmtId="0" fontId="42" fillId="0" borderId="4" xfId="3" applyFont="1" applyBorder="1" applyAlignment="1" applyProtection="1">
      <alignment vertical="center"/>
      <protection locked="0"/>
    </xf>
    <xf numFmtId="0" fontId="42" fillId="0" borderId="0" xfId="3" applyFont="1" applyFill="1" applyBorder="1" applyProtection="1"/>
    <xf numFmtId="1" fontId="34" fillId="0" borderId="1" xfId="2" applyNumberFormat="1" applyFont="1" applyBorder="1" applyAlignment="1">
      <alignment horizontal="center" vertical="center" wrapText="1"/>
    </xf>
    <xf numFmtId="2" fontId="34" fillId="0" borderId="1" xfId="2" applyNumberFormat="1" applyFont="1" applyBorder="1" applyAlignment="1">
      <alignment horizontal="center" vertical="center" wrapText="1"/>
    </xf>
    <xf numFmtId="165" fontId="34" fillId="0" borderId="1" xfId="2" applyNumberFormat="1" applyFont="1" applyBorder="1" applyAlignment="1">
      <alignment horizontal="center" vertical="center" wrapText="1"/>
    </xf>
    <xf numFmtId="169" fontId="34" fillId="0" borderId="1" xfId="2" applyNumberFormat="1" applyFont="1" applyBorder="1" applyAlignment="1">
      <alignment horizontal="center" vertical="center" wrapText="1"/>
    </xf>
    <xf numFmtId="1" fontId="5" fillId="0" borderId="0" xfId="2" applyNumberFormat="1" applyAlignment="1">
      <alignment horizontal="center" vertical="center"/>
    </xf>
    <xf numFmtId="1" fontId="5" fillId="0" borderId="1" xfId="2" applyNumberFormat="1" applyBorder="1" applyAlignment="1">
      <alignment horizontal="center" vertical="center"/>
    </xf>
    <xf numFmtId="169" fontId="5" fillId="0" borderId="1" xfId="2" applyNumberFormat="1" applyBorder="1" applyAlignment="1">
      <alignment horizontal="center" vertical="center"/>
    </xf>
    <xf numFmtId="165" fontId="5" fillId="0" borderId="1" xfId="2" applyNumberFormat="1" applyBorder="1" applyAlignment="1">
      <alignment horizontal="center" vertical="center"/>
    </xf>
    <xf numFmtId="0" fontId="36" fillId="0" borderId="4" xfId="2" applyFont="1" applyBorder="1" applyAlignment="1">
      <alignment vertical="center" wrapText="1"/>
    </xf>
    <xf numFmtId="0" fontId="34" fillId="0" borderId="0" xfId="2" applyFont="1" applyBorder="1" applyAlignment="1">
      <alignment vertical="center" wrapText="1"/>
    </xf>
    <xf numFmtId="0" fontId="37" fillId="0" borderId="4" xfId="2" applyFont="1" applyBorder="1" applyAlignment="1">
      <alignment horizontal="center" vertical="center" wrapText="1"/>
    </xf>
    <xf numFmtId="0" fontId="50" fillId="0" borderId="0" xfId="3" applyFont="1" applyAlignment="1" applyProtection="1"/>
    <xf numFmtId="0" fontId="5" fillId="0" borderId="0" xfId="2" applyAlignment="1">
      <alignment vertical="center" wrapText="1"/>
    </xf>
    <xf numFmtId="0" fontId="43" fillId="0" borderId="1" xfId="2" applyFont="1" applyBorder="1" applyAlignment="1">
      <alignment horizontal="center" vertical="center" wrapText="1"/>
    </xf>
    <xf numFmtId="0" fontId="43" fillId="0" borderId="1" xfId="2" applyFont="1" applyBorder="1" applyAlignment="1">
      <alignment horizontal="center" vertical="center"/>
    </xf>
    <xf numFmtId="1" fontId="33" fillId="0" borderId="1" xfId="2" applyNumberFormat="1" applyFont="1" applyBorder="1" applyAlignment="1">
      <alignment horizontal="center"/>
    </xf>
    <xf numFmtId="0" fontId="43" fillId="0" borderId="1" xfId="2" applyFont="1" applyBorder="1" applyAlignment="1">
      <alignment vertical="center" wrapText="1"/>
    </xf>
    <xf numFmtId="165" fontId="43" fillId="0" borderId="1" xfId="2" applyNumberFormat="1" applyFont="1" applyBorder="1" applyAlignment="1">
      <alignment horizontal="center" vertical="center" wrapText="1"/>
    </xf>
    <xf numFmtId="165" fontId="43" fillId="0" borderId="1" xfId="2" applyNumberFormat="1" applyFont="1" applyBorder="1" applyAlignment="1">
      <alignment horizontal="center" vertical="center"/>
    </xf>
    <xf numFmtId="1" fontId="33" fillId="0" borderId="0" xfId="2" applyNumberFormat="1" applyFont="1" applyAlignment="1">
      <alignment horizontal="center" vertical="center"/>
    </xf>
    <xf numFmtId="165" fontId="33" fillId="0" borderId="1" xfId="2" applyNumberFormat="1" applyFont="1" applyBorder="1" applyAlignment="1">
      <alignment horizontal="center" vertical="center"/>
    </xf>
    <xf numFmtId="167" fontId="33" fillId="0" borderId="1" xfId="2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7" fontId="0" fillId="0" borderId="1" xfId="0" applyNumberForma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37" fillId="0" borderId="0" xfId="0" applyFont="1"/>
    <xf numFmtId="0" fontId="2" fillId="0" borderId="0" xfId="0" applyFont="1" applyAlignment="1">
      <alignment wrapText="1"/>
    </xf>
    <xf numFmtId="0" fontId="39" fillId="0" borderId="0" xfId="3" applyFont="1" applyAlignment="1" applyProtection="1">
      <alignment horizontal="left" vertical="center" wrapText="1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46" fillId="0" borderId="1" xfId="3" applyFont="1" applyBorder="1" applyAlignment="1" applyProtection="1">
      <alignment horizontal="center" vertical="center" wrapText="1"/>
    </xf>
    <xf numFmtId="0" fontId="60" fillId="0" borderId="0" xfId="0" applyNumberFormat="1" applyFont="1" applyFill="1" applyAlignment="1"/>
    <xf numFmtId="0" fontId="9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171" fontId="9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2" fontId="0" fillId="4" borderId="0" xfId="0" applyNumberFormat="1" applyFill="1"/>
    <xf numFmtId="0" fontId="1" fillId="0" borderId="0" xfId="2" applyFont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1" fillId="0" borderId="0" xfId="2" applyFont="1" applyAlignment="1">
      <alignment horizontal="right" wrapText="1"/>
    </xf>
    <xf numFmtId="0" fontId="43" fillId="0" borderId="1" xfId="2" applyFont="1" applyBorder="1" applyAlignment="1">
      <alignment horizontal="left" vertical="center" wrapText="1"/>
    </xf>
    <xf numFmtId="1" fontId="62" fillId="0" borderId="1" xfId="2" applyNumberFormat="1" applyFont="1" applyBorder="1" applyAlignment="1">
      <alignment horizontal="center" vertical="center" wrapText="1"/>
    </xf>
    <xf numFmtId="167" fontId="62" fillId="0" borderId="1" xfId="2" applyNumberFormat="1" applyFont="1" applyBorder="1" applyAlignment="1">
      <alignment horizontal="center" vertical="center" wrapText="1"/>
    </xf>
    <xf numFmtId="165" fontId="62" fillId="0" borderId="1" xfId="2" applyNumberFormat="1" applyFont="1" applyBorder="1" applyAlignment="1">
      <alignment horizontal="center" vertical="center" wrapText="1"/>
    </xf>
    <xf numFmtId="1" fontId="41" fillId="0" borderId="1" xfId="2" applyNumberFormat="1" applyFont="1" applyBorder="1" applyAlignment="1">
      <alignment horizontal="center" vertical="center" wrapText="1"/>
    </xf>
    <xf numFmtId="4" fontId="41" fillId="0" borderId="1" xfId="2" applyNumberFormat="1" applyFont="1" applyBorder="1" applyAlignment="1">
      <alignment horizontal="center" vertical="center" wrapText="1"/>
    </xf>
    <xf numFmtId="0" fontId="41" fillId="0" borderId="1" xfId="2" applyFont="1" applyBorder="1" applyAlignment="1">
      <alignment horizontal="center" vertical="center" wrapText="1"/>
    </xf>
    <xf numFmtId="2" fontId="63" fillId="0" borderId="1" xfId="2" applyNumberFormat="1" applyFont="1" applyBorder="1" applyAlignment="1">
      <alignment horizontal="center" vertical="center" wrapText="1"/>
    </xf>
    <xf numFmtId="2" fontId="41" fillId="0" borderId="1" xfId="2" applyNumberFormat="1" applyFont="1" applyBorder="1" applyAlignment="1">
      <alignment horizontal="center" vertical="center" wrapText="1"/>
    </xf>
    <xf numFmtId="0" fontId="34" fillId="0" borderId="1" xfId="2" applyFont="1" applyBorder="1" applyAlignment="1">
      <alignment horizontal="left" vertical="center" wrapText="1"/>
    </xf>
    <xf numFmtId="1" fontId="64" fillId="0" borderId="1" xfId="2" applyNumberFormat="1" applyFont="1" applyBorder="1" applyAlignment="1">
      <alignment horizontal="center" vertical="center" wrapText="1"/>
    </xf>
    <xf numFmtId="167" fontId="64" fillId="0" borderId="1" xfId="2" applyNumberFormat="1" applyFont="1" applyBorder="1" applyAlignment="1">
      <alignment horizontal="center" vertical="center" wrapText="1"/>
    </xf>
    <xf numFmtId="165" fontId="46" fillId="0" borderId="1" xfId="2" applyNumberFormat="1" applyFont="1" applyBorder="1" applyAlignment="1">
      <alignment horizontal="center" vertical="center" wrapText="1"/>
    </xf>
    <xf numFmtId="1" fontId="46" fillId="0" borderId="1" xfId="2" applyNumberFormat="1" applyFont="1" applyBorder="1" applyAlignment="1">
      <alignment horizontal="center" vertical="center" wrapText="1"/>
    </xf>
    <xf numFmtId="4" fontId="46" fillId="0" borderId="1" xfId="2" applyNumberFormat="1" applyFont="1" applyBorder="1" applyAlignment="1">
      <alignment horizontal="center" vertical="center" wrapText="1"/>
    </xf>
    <xf numFmtId="2" fontId="65" fillId="0" borderId="1" xfId="2" applyNumberFormat="1" applyFont="1" applyBorder="1" applyAlignment="1">
      <alignment horizontal="center" vertical="center" wrapText="1"/>
    </xf>
    <xf numFmtId="2" fontId="66" fillId="0" borderId="1" xfId="2" applyNumberFormat="1" applyFont="1" applyBorder="1" applyAlignment="1">
      <alignment horizontal="center" vertical="center" wrapText="1"/>
    </xf>
    <xf numFmtId="2" fontId="46" fillId="0" borderId="1" xfId="2" applyNumberFormat="1" applyFont="1" applyBorder="1" applyAlignment="1">
      <alignment horizontal="center" vertical="center" wrapText="1"/>
    </xf>
    <xf numFmtId="2" fontId="1" fillId="0" borderId="0" xfId="2" applyNumberFormat="1" applyFont="1" applyAlignment="1">
      <alignment horizontal="center" vertical="center" wrapText="1"/>
    </xf>
    <xf numFmtId="0" fontId="64" fillId="0" borderId="1" xfId="2" applyFont="1" applyBorder="1" applyAlignment="1">
      <alignment horizontal="center" vertical="center" wrapText="1"/>
    </xf>
    <xf numFmtId="0" fontId="67" fillId="0" borderId="1" xfId="2" applyFont="1" applyBorder="1" applyAlignment="1">
      <alignment horizontal="center" vertical="center" wrapText="1"/>
    </xf>
    <xf numFmtId="0" fontId="46" fillId="0" borderId="1" xfId="2" applyFont="1" applyBorder="1" applyAlignment="1">
      <alignment horizontal="center" vertical="center" wrapText="1"/>
    </xf>
    <xf numFmtId="0" fontId="65" fillId="0" borderId="1" xfId="2" applyFont="1" applyBorder="1" applyAlignment="1">
      <alignment horizontal="center" vertical="center" wrapText="1"/>
    </xf>
    <xf numFmtId="0" fontId="66" fillId="0" borderId="1" xfId="2" applyFont="1" applyBorder="1" applyAlignment="1">
      <alignment horizontal="center" vertical="center" wrapText="1"/>
    </xf>
    <xf numFmtId="165" fontId="41" fillId="0" borderId="1" xfId="2" applyNumberFormat="1" applyFont="1" applyBorder="1" applyAlignment="1">
      <alignment horizontal="center" vertical="center" wrapText="1"/>
    </xf>
    <xf numFmtId="165" fontId="64" fillId="0" borderId="1" xfId="2" applyNumberFormat="1" applyFont="1" applyBorder="1" applyAlignment="1">
      <alignment horizontal="center" vertical="center" wrapText="1"/>
    </xf>
    <xf numFmtId="0" fontId="68" fillId="0" borderId="0" xfId="0" applyFont="1"/>
    <xf numFmtId="0" fontId="33" fillId="0" borderId="0" xfId="0" applyFont="1"/>
    <xf numFmtId="0" fontId="33" fillId="0" borderId="0" xfId="0" applyFont="1" applyAlignment="1">
      <alignment horizontal="right"/>
    </xf>
    <xf numFmtId="0" fontId="33" fillId="0" borderId="1" xfId="0" applyFont="1" applyBorder="1" applyAlignment="1">
      <alignment horizontal="center"/>
    </xf>
    <xf numFmtId="0" fontId="33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165" fontId="3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8" fillId="0" borderId="1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1" xfId="0" applyFont="1" applyBorder="1"/>
    <xf numFmtId="0" fontId="70" fillId="0" borderId="1" xfId="0" applyFont="1" applyBorder="1" applyAlignment="1">
      <alignment horizontal="center" vertical="center" wrapText="1"/>
    </xf>
    <xf numFmtId="165" fontId="40" fillId="0" borderId="1" xfId="0" applyNumberFormat="1" applyFont="1" applyBorder="1" applyAlignment="1">
      <alignment horizontal="center"/>
    </xf>
    <xf numFmtId="0" fontId="40" fillId="0" borderId="0" xfId="0" applyFont="1"/>
    <xf numFmtId="2" fontId="40" fillId="0" borderId="0" xfId="0" applyNumberFormat="1" applyFont="1"/>
    <xf numFmtId="2" fontId="33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3" fillId="0" borderId="1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60" fillId="0" borderId="0" xfId="0" applyNumberFormat="1" applyFont="1" applyFill="1" applyAlignment="1">
      <alignment vertical="center"/>
    </xf>
    <xf numFmtId="49" fontId="4" fillId="0" borderId="0" xfId="3" applyNumberFormat="1" applyFill="1" applyProtection="1"/>
    <xf numFmtId="0" fontId="4" fillId="0" borderId="0" xfId="3" applyFill="1" applyAlignment="1" applyProtection="1">
      <alignment horizontal="center" vertical="center" wrapText="1"/>
    </xf>
    <xf numFmtId="4" fontId="4" fillId="0" borderId="0" xfId="3" applyNumberFormat="1" applyFill="1" applyProtection="1"/>
    <xf numFmtId="0" fontId="40" fillId="0" borderId="4" xfId="3" applyFont="1" applyFill="1" applyBorder="1" applyAlignment="1" applyProtection="1">
      <alignment horizontal="right"/>
    </xf>
    <xf numFmtId="0" fontId="44" fillId="0" borderId="0" xfId="3" applyFont="1" applyFill="1"/>
    <xf numFmtId="0" fontId="48" fillId="0" borderId="1" xfId="3" applyFont="1" applyFill="1" applyBorder="1" applyAlignment="1" applyProtection="1">
      <alignment horizontal="center" vertical="center" wrapText="1"/>
    </xf>
    <xf numFmtId="2" fontId="47" fillId="0" borderId="1" xfId="3" applyNumberFormat="1" applyFont="1" applyFill="1" applyBorder="1" applyAlignment="1" applyProtection="1">
      <alignment horizontal="center" vertical="center" wrapText="1"/>
    </xf>
    <xf numFmtId="0" fontId="48" fillId="0" borderId="1" xfId="3" applyNumberFormat="1" applyFont="1" applyFill="1" applyBorder="1" applyAlignment="1" applyProtection="1">
      <alignment horizontal="center" vertical="center" wrapText="1"/>
    </xf>
    <xf numFmtId="0" fontId="4" fillId="0" borderId="0" xfId="3" applyFont="1" applyFill="1"/>
    <xf numFmtId="2" fontId="48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7" fillId="0" borderId="1" xfId="3" applyNumberFormat="1" applyFont="1" applyFill="1" applyBorder="1" applyAlignment="1" applyProtection="1">
      <alignment horizontal="center" vertical="center" wrapText="1"/>
    </xf>
    <xf numFmtId="49" fontId="42" fillId="0" borderId="0" xfId="3" applyNumberFormat="1" applyFont="1" applyFill="1" applyProtection="1"/>
    <xf numFmtId="0" fontId="42" fillId="0" borderId="4" xfId="3" applyFont="1" applyFill="1" applyBorder="1" applyAlignment="1" applyProtection="1">
      <alignment vertical="center"/>
      <protection locked="0"/>
    </xf>
    <xf numFmtId="0" fontId="42" fillId="0" borderId="4" xfId="3" applyFont="1" applyFill="1" applyBorder="1" applyProtection="1"/>
    <xf numFmtId="0" fontId="42" fillId="0" borderId="0" xfId="3" applyFont="1" applyFill="1"/>
    <xf numFmtId="0" fontId="50" fillId="0" borderId="0" xfId="3" applyFont="1" applyFill="1" applyProtection="1"/>
    <xf numFmtId="49" fontId="45" fillId="0" borderId="0" xfId="3" applyNumberFormat="1" applyFont="1" applyFill="1"/>
    <xf numFmtId="49" fontId="4" fillId="0" borderId="0" xfId="3" applyNumberFormat="1" applyFill="1"/>
    <xf numFmtId="172" fontId="33" fillId="0" borderId="0" xfId="3" applyNumberFormat="1" applyFont="1"/>
    <xf numFmtId="4" fontId="3" fillId="0" borderId="0" xfId="3" applyNumberFormat="1" applyFont="1"/>
    <xf numFmtId="0" fontId="9" fillId="0" borderId="1" xfId="0" applyFont="1" applyBorder="1" applyAlignment="1">
      <alignment horizontal="center" vertical="center" wrapText="1"/>
    </xf>
    <xf numFmtId="167" fontId="47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41" fillId="0" borderId="1" xfId="3" applyNumberFormat="1" applyFont="1" applyFill="1" applyBorder="1" applyAlignment="1" applyProtection="1">
      <alignment horizontal="center" vertical="center" wrapText="1"/>
    </xf>
    <xf numFmtId="0" fontId="4" fillId="0" borderId="0" xfId="3" applyFill="1" applyAlignment="1" applyProtection="1">
      <alignment wrapText="1"/>
    </xf>
    <xf numFmtId="49" fontId="34" fillId="0" borderId="1" xfId="3" applyNumberFormat="1" applyFont="1" applyFill="1" applyBorder="1" applyAlignment="1" applyProtection="1">
      <alignment horizontal="right" vertical="center" wrapText="1"/>
    </xf>
    <xf numFmtId="0" fontId="34" fillId="0" borderId="1" xfId="3" applyFont="1" applyFill="1" applyBorder="1" applyAlignment="1" applyProtection="1">
      <alignment vertical="center" wrapText="1"/>
    </xf>
    <xf numFmtId="0" fontId="34" fillId="0" borderId="1" xfId="3" applyFont="1" applyFill="1" applyBorder="1" applyAlignment="1" applyProtection="1">
      <alignment horizontal="center" vertical="center" wrapText="1"/>
    </xf>
    <xf numFmtId="2" fontId="48" fillId="0" borderId="1" xfId="3" applyNumberFormat="1" applyFont="1" applyFill="1" applyBorder="1" applyAlignment="1" applyProtection="1">
      <alignment horizontal="center" vertical="center" wrapText="1"/>
    </xf>
    <xf numFmtId="0" fontId="33" fillId="0" borderId="0" xfId="3" applyFont="1" applyFill="1" applyProtection="1"/>
    <xf numFmtId="3" fontId="48" fillId="0" borderId="1" xfId="3" applyNumberFormat="1" applyFont="1" applyFill="1" applyBorder="1" applyAlignment="1" applyProtection="1">
      <alignment horizontal="center" vertical="center" wrapText="1"/>
    </xf>
    <xf numFmtId="0" fontId="51" fillId="0" borderId="0" xfId="3" applyFont="1" applyFill="1" applyAlignment="1" applyProtection="1">
      <alignment vertical="top"/>
    </xf>
    <xf numFmtId="0" fontId="51" fillId="0" borderId="0" xfId="3" applyFont="1" applyFill="1" applyProtection="1"/>
    <xf numFmtId="1" fontId="4" fillId="0" borderId="0" xfId="3" applyNumberFormat="1" applyFill="1" applyProtection="1"/>
    <xf numFmtId="49" fontId="37" fillId="0" borderId="0" xfId="3" applyNumberFormat="1" applyFont="1" applyFill="1" applyProtection="1"/>
    <xf numFmtId="0" fontId="36" fillId="0" borderId="0" xfId="3" applyFont="1" applyFill="1" applyAlignment="1" applyProtection="1">
      <alignment horizontal="justify" wrapText="1"/>
    </xf>
    <xf numFmtId="0" fontId="37" fillId="0" borderId="0" xfId="3" applyFont="1" applyFill="1" applyProtection="1"/>
    <xf numFmtId="0" fontId="34" fillId="0" borderId="0" xfId="3" applyFont="1" applyFill="1" applyAlignment="1" applyProtection="1">
      <alignment horizontal="justify" vertical="top" wrapText="1"/>
    </xf>
    <xf numFmtId="0" fontId="4" fillId="0" borderId="0" xfId="3" applyFill="1" applyAlignment="1" applyProtection="1">
      <alignment horizontal="center" vertical="center"/>
    </xf>
    <xf numFmtId="2" fontId="73" fillId="0" borderId="1" xfId="3" applyNumberFormat="1" applyFont="1" applyFill="1" applyBorder="1" applyAlignment="1" applyProtection="1">
      <alignment horizontal="center" vertical="center" wrapText="1"/>
    </xf>
    <xf numFmtId="0" fontId="40" fillId="0" borderId="0" xfId="3" applyFont="1" applyFill="1" applyProtection="1"/>
    <xf numFmtId="0" fontId="50" fillId="0" borderId="1" xfId="3" applyFont="1" applyFill="1" applyBorder="1" applyAlignment="1" applyProtection="1">
      <alignment horizontal="center" vertical="center" wrapText="1"/>
    </xf>
    <xf numFmtId="0" fontId="42" fillId="0" borderId="0" xfId="3" applyFont="1" applyFill="1" applyAlignment="1" applyProtection="1">
      <alignment horizontal="left"/>
      <protection locked="0"/>
    </xf>
    <xf numFmtId="49" fontId="34" fillId="0" borderId="1" xfId="3" applyNumberFormat="1" applyFont="1" applyFill="1" applyBorder="1" applyAlignment="1" applyProtection="1">
      <alignment horizontal="left" vertical="center" wrapText="1"/>
    </xf>
    <xf numFmtId="49" fontId="43" fillId="0" borderId="1" xfId="3" applyNumberFormat="1" applyFont="1" applyFill="1" applyBorder="1" applyAlignment="1" applyProtection="1">
      <alignment horizontal="left" vertical="center" wrapText="1"/>
    </xf>
    <xf numFmtId="49" fontId="72" fillId="0" borderId="1" xfId="3" applyNumberFormat="1" applyFont="1" applyFill="1" applyBorder="1" applyAlignment="1" applyProtection="1">
      <alignment horizontal="left" vertical="center" wrapText="1"/>
    </xf>
    <xf numFmtId="0" fontId="44" fillId="0" borderId="1" xfId="3" applyFont="1" applyFill="1" applyBorder="1" applyAlignment="1" applyProtection="1">
      <alignment vertical="center" wrapText="1"/>
    </xf>
    <xf numFmtId="0" fontId="76" fillId="0" borderId="1" xfId="3" applyFont="1" applyFill="1" applyBorder="1" applyAlignment="1" applyProtection="1">
      <alignment horizontal="left" vertical="center" wrapText="1" indent="1"/>
    </xf>
    <xf numFmtId="0" fontId="75" fillId="0" borderId="1" xfId="3" applyFont="1" applyFill="1" applyBorder="1" applyAlignment="1" applyProtection="1">
      <alignment vertical="center" wrapText="1"/>
    </xf>
    <xf numFmtId="0" fontId="50" fillId="0" borderId="1" xfId="3" applyFont="1" applyFill="1" applyBorder="1" applyAlignment="1" applyProtection="1">
      <alignment vertical="center" wrapText="1"/>
    </xf>
    <xf numFmtId="3" fontId="47" fillId="0" borderId="1" xfId="3" applyNumberFormat="1" applyFont="1" applyFill="1" applyBorder="1" applyAlignment="1" applyProtection="1">
      <alignment horizontal="center" vertical="center" wrapText="1"/>
    </xf>
    <xf numFmtId="171" fontId="47" fillId="0" borderId="1" xfId="3" applyNumberFormat="1" applyFont="1" applyFill="1" applyBorder="1" applyAlignment="1" applyProtection="1">
      <alignment horizontal="center" vertical="center" wrapText="1"/>
    </xf>
    <xf numFmtId="0" fontId="76" fillId="0" borderId="1" xfId="3" applyFont="1" applyFill="1" applyBorder="1" applyAlignment="1" applyProtection="1">
      <alignment horizontal="center" vertical="center" wrapText="1"/>
    </xf>
    <xf numFmtId="49" fontId="41" fillId="0" borderId="1" xfId="3" applyNumberFormat="1" applyFont="1" applyFill="1" applyBorder="1" applyAlignment="1" applyProtection="1">
      <alignment horizontal="left" vertical="center" wrapText="1"/>
    </xf>
    <xf numFmtId="49" fontId="41" fillId="0" borderId="1" xfId="3" applyNumberFormat="1" applyFont="1" applyFill="1" applyBorder="1" applyAlignment="1" applyProtection="1">
      <alignment horizontal="left" vertical="center" wrapText="1" indent="1"/>
    </xf>
    <xf numFmtId="49" fontId="46" fillId="0" borderId="1" xfId="3" applyNumberFormat="1" applyFont="1" applyFill="1" applyBorder="1" applyAlignment="1" applyProtection="1">
      <alignment horizontal="left" vertical="center" wrapText="1" indent="1"/>
    </xf>
    <xf numFmtId="0" fontId="44" fillId="0" borderId="1" xfId="3" applyFont="1" applyFill="1" applyBorder="1" applyAlignment="1" applyProtection="1">
      <alignment horizontal="center" vertical="center" wrapText="1"/>
    </xf>
    <xf numFmtId="0" fontId="46" fillId="0" borderId="1" xfId="3" applyFont="1" applyFill="1" applyBorder="1" applyAlignment="1" applyProtection="1">
      <alignment horizontal="center" vertical="center" wrapText="1"/>
    </xf>
    <xf numFmtId="1" fontId="4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49" fontId="44" fillId="0" borderId="1" xfId="3" applyNumberFormat="1" applyFont="1" applyFill="1" applyBorder="1" applyAlignment="1" applyProtection="1">
      <alignment horizontal="left" vertical="center" wrapText="1"/>
    </xf>
    <xf numFmtId="0" fontId="41" fillId="0" borderId="1" xfId="3" applyFont="1" applyFill="1" applyBorder="1" applyAlignment="1" applyProtection="1">
      <alignment horizontal="center" vertical="center" wrapText="1"/>
    </xf>
    <xf numFmtId="2" fontId="9" fillId="0" borderId="0" xfId="0" applyNumberFormat="1" applyFont="1" applyFill="1"/>
    <xf numFmtId="0" fontId="71" fillId="0" borderId="0" xfId="0" applyFont="1" applyFill="1"/>
    <xf numFmtId="0" fontId="44" fillId="0" borderId="1" xfId="3" applyFont="1" applyFill="1" applyBorder="1" applyAlignment="1" applyProtection="1">
      <alignment horizontal="left" vertical="center" wrapText="1" indent="1"/>
    </xf>
    <xf numFmtId="49" fontId="50" fillId="0" borderId="1" xfId="3" applyNumberFormat="1" applyFont="1" applyFill="1" applyBorder="1" applyAlignment="1" applyProtection="1">
      <alignment horizontal="left" vertical="center" wrapText="1"/>
    </xf>
    <xf numFmtId="0" fontId="50" fillId="0" borderId="1" xfId="3" applyFont="1" applyFill="1" applyBorder="1" applyAlignment="1" applyProtection="1">
      <alignment horizontal="left" vertical="center" wrapText="1" indent="3"/>
    </xf>
    <xf numFmtId="2" fontId="0" fillId="0" borderId="0" xfId="0" applyNumberFormat="1" applyFill="1"/>
    <xf numFmtId="4" fontId="41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50" fillId="0" borderId="1" xfId="3" applyFont="1" applyFill="1" applyBorder="1" applyAlignment="1" applyProtection="1">
      <alignment horizontal="left" vertical="center" wrapText="1" indent="2"/>
    </xf>
    <xf numFmtId="0" fontId="44" fillId="0" borderId="1" xfId="3" applyNumberFormat="1" applyFont="1" applyFill="1" applyBorder="1" applyAlignment="1" applyProtection="1">
      <alignment horizontal="left" vertical="center" wrapText="1"/>
    </xf>
    <xf numFmtId="0" fontId="44" fillId="0" borderId="1" xfId="3" applyNumberFormat="1" applyFont="1" applyFill="1" applyBorder="1" applyAlignment="1" applyProtection="1">
      <alignment vertical="center" wrapText="1"/>
    </xf>
    <xf numFmtId="0" fontId="41" fillId="0" borderId="1" xfId="3" applyNumberFormat="1" applyFont="1" applyFill="1" applyBorder="1" applyAlignment="1" applyProtection="1">
      <alignment horizontal="center" vertical="center" wrapText="1"/>
    </xf>
    <xf numFmtId="49" fontId="50" fillId="0" borderId="1" xfId="3" applyNumberFormat="1" applyFont="1" applyFill="1" applyBorder="1" applyAlignment="1" applyProtection="1">
      <alignment horizontal="right" vertical="center" wrapText="1"/>
    </xf>
    <xf numFmtId="0" fontId="51" fillId="0" borderId="0" xfId="3" applyFont="1" applyFill="1" applyAlignment="1" applyProtection="1">
      <alignment vertical="center"/>
    </xf>
    <xf numFmtId="49" fontId="37" fillId="0" borderId="0" xfId="3" applyNumberFormat="1" applyFont="1" applyFill="1" applyProtection="1">
      <protection locked="0"/>
    </xf>
    <xf numFmtId="0" fontId="36" fillId="0" borderId="0" xfId="3" applyFont="1" applyFill="1" applyAlignment="1" applyProtection="1">
      <alignment horizontal="justify" wrapText="1"/>
      <protection locked="0"/>
    </xf>
    <xf numFmtId="0" fontId="36" fillId="0" borderId="4" xfId="3" applyFont="1" applyFill="1" applyBorder="1" applyAlignment="1" applyProtection="1">
      <alignment wrapText="1"/>
      <protection locked="0"/>
    </xf>
    <xf numFmtId="49" fontId="4" fillId="0" borderId="0" xfId="3" applyNumberFormat="1" applyFill="1" applyProtection="1">
      <protection locked="0"/>
    </xf>
    <xf numFmtId="0" fontId="34" fillId="0" borderId="0" xfId="3" applyFont="1" applyFill="1" applyAlignment="1" applyProtection="1">
      <alignment horizontal="justify" vertical="top" wrapText="1"/>
      <protection locked="0"/>
    </xf>
    <xf numFmtId="0" fontId="34" fillId="0" borderId="0" xfId="3" applyFont="1" applyFill="1" applyAlignment="1" applyProtection="1">
      <alignment vertical="top" wrapText="1"/>
      <protection locked="0"/>
    </xf>
    <xf numFmtId="0" fontId="43" fillId="0" borderId="1" xfId="3" applyFont="1" applyFill="1" applyBorder="1" applyAlignment="1" applyProtection="1">
      <alignment vertical="center" wrapText="1"/>
    </xf>
    <xf numFmtId="0" fontId="34" fillId="0" borderId="1" xfId="3" applyFont="1" applyFill="1" applyBorder="1" applyAlignment="1" applyProtection="1">
      <alignment horizontal="left" vertical="center" wrapText="1" indent="1"/>
    </xf>
    <xf numFmtId="0" fontId="0" fillId="0" borderId="0" xfId="0" applyFont="1" applyFill="1"/>
    <xf numFmtId="0" fontId="50" fillId="0" borderId="1" xfId="3" applyFont="1" applyFill="1" applyBorder="1" applyAlignment="1" applyProtection="1">
      <alignment horizontal="left" vertical="center" wrapText="1" indent="1"/>
    </xf>
    <xf numFmtId="0" fontId="34" fillId="0" borderId="1" xfId="3" applyFont="1" applyFill="1" applyBorder="1" applyAlignment="1" applyProtection="1">
      <alignment horizontal="left" vertical="center" wrapText="1" indent="2"/>
    </xf>
    <xf numFmtId="1" fontId="41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3" applyFont="1" applyFill="1" applyAlignment="1" applyProtection="1">
      <alignment horizontal="justify" wrapText="1"/>
      <protection locked="0"/>
    </xf>
    <xf numFmtId="0" fontId="34" fillId="0" borderId="0" xfId="3" applyFont="1" applyFill="1" applyAlignment="1">
      <alignment horizontal="justify" vertical="top" wrapText="1"/>
    </xf>
    <xf numFmtId="0" fontId="37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6" fillId="0" borderId="0" xfId="2" applyFont="1" applyAlignment="1">
      <alignment horizontal="left" vertical="center" wrapText="1"/>
    </xf>
    <xf numFmtId="0" fontId="36" fillId="0" borderId="0" xfId="2" applyFont="1" applyAlignment="1">
      <alignment horizontal="center" vertical="center" wrapText="1"/>
    </xf>
    <xf numFmtId="0" fontId="36" fillId="0" borderId="4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2" applyFont="1" applyAlignment="1">
      <alignment horizontal="center" wrapText="1"/>
    </xf>
    <xf numFmtId="0" fontId="33" fillId="0" borderId="4" xfId="2" applyFont="1" applyBorder="1" applyAlignment="1">
      <alignment horizontal="center"/>
    </xf>
    <xf numFmtId="0" fontId="26" fillId="0" borderId="0" xfId="2" applyFont="1" applyBorder="1" applyAlignment="1">
      <alignment horizontal="center" vertical="top"/>
    </xf>
    <xf numFmtId="0" fontId="34" fillId="0" borderId="0" xfId="2" applyFont="1" applyBorder="1" applyAlignment="1">
      <alignment horizontal="center" vertical="center" wrapText="1"/>
    </xf>
    <xf numFmtId="0" fontId="60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NumberFormat="1" applyFont="1" applyFill="1" applyAlignment="1" applyProtection="1">
      <alignment horizontal="center" vertical="center"/>
      <protection locked="0"/>
    </xf>
    <xf numFmtId="0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" xfId="0" applyNumberFormat="1" applyFont="1" applyFill="1" applyBorder="1" applyAlignment="1">
      <alignment horizontal="center" vertical="center" wrapText="1"/>
    </xf>
    <xf numFmtId="0" fontId="24" fillId="2" borderId="3" xfId="0" applyNumberFormat="1" applyFont="1" applyFill="1" applyBorder="1" applyAlignment="1">
      <alignment horizontal="center" vertical="center" textRotation="90" wrapText="1"/>
    </xf>
    <xf numFmtId="0" fontId="24" fillId="2" borderId="13" xfId="0" applyNumberFormat="1" applyFont="1" applyFill="1" applyBorder="1" applyAlignment="1">
      <alignment horizontal="center" vertical="center" textRotation="90" wrapText="1"/>
    </xf>
    <xf numFmtId="0" fontId="24" fillId="2" borderId="12" xfId="0" applyNumberFormat="1" applyFont="1" applyFill="1" applyBorder="1" applyAlignment="1">
      <alignment horizontal="center" vertical="center" textRotation="90" wrapText="1"/>
    </xf>
    <xf numFmtId="0" fontId="20" fillId="2" borderId="3" xfId="0" applyNumberFormat="1" applyFont="1" applyFill="1" applyBorder="1" applyAlignment="1">
      <alignment horizontal="center" vertical="center" textRotation="90" wrapText="1"/>
    </xf>
    <xf numFmtId="0" fontId="20" fillId="2" borderId="13" xfId="0" applyNumberFormat="1" applyFont="1" applyFill="1" applyBorder="1" applyAlignment="1">
      <alignment horizontal="center" vertical="center" textRotation="90" wrapText="1"/>
    </xf>
    <xf numFmtId="0" fontId="20" fillId="2" borderId="12" xfId="0" applyNumberFormat="1" applyFont="1" applyFill="1" applyBorder="1" applyAlignment="1">
      <alignment horizontal="center" vertical="center" textRotation="90" wrapText="1"/>
    </xf>
    <xf numFmtId="0" fontId="29" fillId="2" borderId="5" xfId="0" applyNumberFormat="1" applyFont="1" applyFill="1" applyBorder="1" applyAlignment="1">
      <alignment horizontal="center" vertical="center" wrapText="1"/>
    </xf>
    <xf numFmtId="0" fontId="29" fillId="2" borderId="14" xfId="0" applyNumberFormat="1" applyFont="1" applyFill="1" applyBorder="1" applyAlignment="1">
      <alignment horizontal="center" vertical="center" wrapText="1"/>
    </xf>
    <xf numFmtId="0" fontId="29" fillId="2" borderId="11" xfId="0" applyNumberFormat="1" applyFont="1" applyFill="1" applyBorder="1" applyAlignment="1">
      <alignment horizontal="center" vertical="center" wrapText="1"/>
    </xf>
    <xf numFmtId="0" fontId="20" fillId="2" borderId="9" xfId="0" applyNumberFormat="1" applyFont="1" applyFill="1" applyBorder="1" applyAlignment="1">
      <alignment horizontal="center" vertical="center" textRotation="90" wrapText="1"/>
    </xf>
    <xf numFmtId="0" fontId="20" fillId="2" borderId="10" xfId="0" applyNumberFormat="1" applyFont="1" applyFill="1" applyBorder="1" applyAlignment="1">
      <alignment horizontal="center" vertical="center" textRotation="90" wrapText="1"/>
    </xf>
    <xf numFmtId="0" fontId="20" fillId="2" borderId="1" xfId="0" applyNumberFormat="1" applyFont="1" applyFill="1" applyBorder="1" applyAlignment="1">
      <alignment horizontal="center" vertical="center"/>
    </xf>
    <xf numFmtId="0" fontId="19" fillId="0" borderId="15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 textRotation="90" wrapText="1"/>
    </xf>
    <xf numFmtId="0" fontId="20" fillId="2" borderId="5" xfId="0" applyNumberFormat="1" applyFont="1" applyFill="1" applyBorder="1" applyAlignment="1">
      <alignment horizontal="center" vertical="center" textRotation="90" wrapText="1"/>
    </xf>
    <xf numFmtId="0" fontId="20" fillId="2" borderId="6" xfId="0" applyNumberFormat="1" applyFont="1" applyFill="1" applyBorder="1" applyAlignment="1">
      <alignment horizontal="center" vertical="center" textRotation="90" wrapText="1"/>
    </xf>
    <xf numFmtId="0" fontId="20" fillId="2" borderId="7" xfId="0" applyNumberFormat="1" applyFont="1" applyFill="1" applyBorder="1" applyAlignment="1">
      <alignment horizontal="center" vertical="center" textRotation="90" wrapText="1"/>
    </xf>
    <xf numFmtId="0" fontId="29" fillId="2" borderId="8" xfId="0" applyNumberFormat="1" applyFont="1" applyFill="1" applyBorder="1" applyAlignment="1">
      <alignment horizontal="center" vertical="center" wrapText="1"/>
    </xf>
    <xf numFmtId="0" fontId="20" fillId="2" borderId="8" xfId="0" applyNumberFormat="1" applyFont="1" applyFill="1" applyBorder="1" applyAlignment="1">
      <alignment horizontal="center" vertical="center" textRotation="90" wrapText="1"/>
    </xf>
    <xf numFmtId="0" fontId="20" fillId="2" borderId="2" xfId="0" applyNumberFormat="1" applyFont="1" applyFill="1" applyBorder="1" applyAlignment="1">
      <alignment horizontal="center" vertical="center" textRotation="90" wrapText="1"/>
    </xf>
    <xf numFmtId="0" fontId="20" fillId="2" borderId="11" xfId="0" applyNumberFormat="1" applyFont="1" applyFill="1" applyBorder="1" applyAlignment="1">
      <alignment horizontal="center" vertical="center" textRotation="90" wrapText="1"/>
    </xf>
    <xf numFmtId="0" fontId="29" fillId="2" borderId="1" xfId="0" applyNumberFormat="1" applyFont="1" applyFill="1" applyBorder="1" applyAlignment="1">
      <alignment horizontal="center" vertical="center" wrapText="1"/>
    </xf>
    <xf numFmtId="0" fontId="44" fillId="0" borderId="5" xfId="3" applyFont="1" applyFill="1" applyBorder="1" applyAlignment="1" applyProtection="1">
      <alignment horizontal="center" vertical="center" wrapText="1"/>
    </xf>
    <xf numFmtId="0" fontId="44" fillId="0" borderId="11" xfId="3" applyFont="1" applyFill="1" applyBorder="1" applyAlignment="1" applyProtection="1">
      <alignment horizontal="center" vertical="center" wrapText="1"/>
    </xf>
    <xf numFmtId="0" fontId="44" fillId="0" borderId="14" xfId="3" applyFont="1" applyFill="1" applyBorder="1" applyAlignment="1" applyProtection="1">
      <alignment horizontal="center" vertical="center" wrapText="1"/>
    </xf>
    <xf numFmtId="0" fontId="41" fillId="0" borderId="5" xfId="3" applyFont="1" applyFill="1" applyBorder="1" applyAlignment="1" applyProtection="1">
      <alignment horizontal="center" vertical="center" wrapText="1"/>
    </xf>
    <xf numFmtId="0" fontId="41" fillId="0" borderId="11" xfId="3" applyFont="1" applyFill="1" applyBorder="1" applyAlignment="1" applyProtection="1">
      <alignment horizontal="center" vertical="center" wrapText="1"/>
    </xf>
    <xf numFmtId="0" fontId="60" fillId="0" borderId="0" xfId="0" applyNumberFormat="1" applyFont="1" applyFill="1" applyAlignment="1">
      <alignment horizontal="center" vertical="center"/>
    </xf>
    <xf numFmtId="0" fontId="33" fillId="0" borderId="0" xfId="3" applyFont="1" applyFill="1" applyAlignment="1" applyProtection="1">
      <alignment horizontal="center"/>
    </xf>
    <xf numFmtId="0" fontId="33" fillId="0" borderId="0" xfId="3" applyNumberFormat="1" applyFont="1" applyFill="1" applyBorder="1" applyAlignment="1" applyProtection="1">
      <alignment horizontal="center"/>
    </xf>
    <xf numFmtId="49" fontId="44" fillId="0" borderId="3" xfId="3" applyNumberFormat="1" applyFont="1" applyFill="1" applyBorder="1" applyAlignment="1" applyProtection="1">
      <alignment horizontal="center" vertical="center" wrapText="1"/>
    </xf>
    <xf numFmtId="49" fontId="44" fillId="0" borderId="13" xfId="3" applyNumberFormat="1" applyFont="1" applyFill="1" applyBorder="1" applyAlignment="1" applyProtection="1">
      <alignment horizontal="center" vertical="center" wrapText="1"/>
    </xf>
    <xf numFmtId="49" fontId="44" fillId="0" borderId="12" xfId="3" applyNumberFormat="1" applyFont="1" applyFill="1" applyBorder="1" applyAlignment="1" applyProtection="1">
      <alignment horizontal="center" vertical="center" wrapText="1"/>
    </xf>
    <xf numFmtId="0" fontId="44" fillId="0" borderId="1" xfId="3" applyFont="1" applyFill="1" applyBorder="1" applyAlignment="1" applyProtection="1">
      <alignment horizontal="center" vertical="center" wrapText="1"/>
    </xf>
    <xf numFmtId="0" fontId="36" fillId="0" borderId="4" xfId="3" applyFont="1" applyFill="1" applyBorder="1" applyAlignment="1" applyProtection="1">
      <alignment horizontal="center" wrapText="1"/>
      <protection locked="0"/>
    </xf>
    <xf numFmtId="0" fontId="34" fillId="0" borderId="0" xfId="3" applyFont="1" applyFill="1" applyAlignment="1" applyProtection="1">
      <alignment horizontal="center" vertical="top" wrapText="1"/>
      <protection locked="0"/>
    </xf>
    <xf numFmtId="0" fontId="4" fillId="0" borderId="0" xfId="3" applyFill="1" applyBorder="1" applyAlignment="1" applyProtection="1">
      <alignment horizontal="right"/>
    </xf>
    <xf numFmtId="0" fontId="56" fillId="0" borderId="0" xfId="3" applyFont="1" applyFill="1" applyAlignment="1" applyProtection="1">
      <alignment horizontal="center"/>
    </xf>
    <xf numFmtId="0" fontId="74" fillId="0" borderId="0" xfId="3" applyFont="1" applyFill="1" applyBorder="1" applyAlignment="1" applyProtection="1">
      <alignment horizontal="center"/>
    </xf>
    <xf numFmtId="0" fontId="26" fillId="0" borderId="0" xfId="3" applyFont="1" applyFill="1" applyBorder="1" applyAlignment="1" applyProtection="1">
      <alignment horizontal="center" vertical="top"/>
    </xf>
    <xf numFmtId="49" fontId="46" fillId="0" borderId="3" xfId="3" applyNumberFormat="1" applyFont="1" applyFill="1" applyBorder="1" applyAlignment="1" applyProtection="1">
      <alignment horizontal="center" vertical="center" wrapText="1"/>
    </xf>
    <xf numFmtId="49" fontId="46" fillId="0" borderId="13" xfId="3" applyNumberFormat="1" applyFont="1" applyFill="1" applyBorder="1" applyAlignment="1" applyProtection="1">
      <alignment horizontal="center" vertical="center" wrapText="1"/>
    </xf>
    <xf numFmtId="49" fontId="46" fillId="0" borderId="12" xfId="3" applyNumberFormat="1" applyFont="1" applyFill="1" applyBorder="1" applyAlignment="1" applyProtection="1">
      <alignment horizontal="center" vertical="center" wrapText="1"/>
    </xf>
    <xf numFmtId="0" fontId="45" fillId="0" borderId="3" xfId="3" applyFont="1" applyFill="1" applyBorder="1" applyAlignment="1" applyProtection="1">
      <alignment horizontal="center" vertical="center" wrapText="1"/>
    </xf>
    <xf numFmtId="0" fontId="45" fillId="0" borderId="13" xfId="3" applyFont="1" applyFill="1" applyBorder="1" applyAlignment="1" applyProtection="1">
      <alignment horizontal="center" vertical="center" wrapText="1"/>
    </xf>
    <xf numFmtId="0" fontId="45" fillId="0" borderId="12" xfId="3" applyFont="1" applyFill="1" applyBorder="1" applyAlignment="1" applyProtection="1">
      <alignment horizontal="center" vertical="center" wrapText="1"/>
    </xf>
    <xf numFmtId="0" fontId="46" fillId="0" borderId="3" xfId="3" applyFont="1" applyFill="1" applyBorder="1" applyAlignment="1" applyProtection="1">
      <alignment horizontal="center" vertical="center" wrapText="1"/>
    </xf>
    <xf numFmtId="0" fontId="46" fillId="0" borderId="13" xfId="3" applyFont="1" applyFill="1" applyBorder="1" applyAlignment="1" applyProtection="1">
      <alignment horizontal="center" vertical="center" wrapText="1"/>
    </xf>
    <xf numFmtId="0" fontId="46" fillId="0" borderId="12" xfId="3" applyFont="1" applyFill="1" applyBorder="1" applyAlignment="1" applyProtection="1">
      <alignment horizontal="center" vertical="center" wrapText="1"/>
    </xf>
    <xf numFmtId="0" fontId="34" fillId="0" borderId="1" xfId="3" applyFont="1" applyFill="1" applyBorder="1" applyAlignment="1" applyProtection="1">
      <alignment horizontal="center" vertical="center" wrapText="1"/>
    </xf>
    <xf numFmtId="0" fontId="34" fillId="0" borderId="4" xfId="3" applyFont="1" applyFill="1" applyBorder="1" applyAlignment="1" applyProtection="1">
      <alignment horizontal="center" wrapText="1"/>
      <protection locked="0"/>
    </xf>
    <xf numFmtId="0" fontId="43" fillId="0" borderId="4" xfId="3" applyFont="1" applyFill="1" applyBorder="1" applyAlignment="1" applyProtection="1">
      <alignment horizontal="center" wrapText="1"/>
      <protection locked="0"/>
    </xf>
    <xf numFmtId="0" fontId="34" fillId="0" borderId="0" xfId="3" applyFont="1" applyFill="1" applyAlignment="1">
      <alignment horizontal="center" vertical="top" wrapText="1"/>
    </xf>
    <xf numFmtId="0" fontId="34" fillId="0" borderId="15" xfId="3" applyFont="1" applyFill="1" applyBorder="1" applyAlignment="1">
      <alignment horizontal="center" vertical="top" wrapText="1"/>
    </xf>
    <xf numFmtId="49" fontId="46" fillId="0" borderId="1" xfId="3" applyNumberFormat="1" applyFont="1" applyFill="1" applyBorder="1" applyAlignment="1" applyProtection="1">
      <alignment horizontal="center" vertical="center" wrapText="1"/>
    </xf>
    <xf numFmtId="0" fontId="45" fillId="0" borderId="1" xfId="3" applyFont="1" applyFill="1" applyBorder="1" applyAlignment="1" applyProtection="1">
      <alignment horizontal="center" vertical="center" wrapText="1"/>
    </xf>
    <xf numFmtId="0" fontId="46" fillId="0" borderId="1" xfId="3" applyFont="1" applyFill="1" applyBorder="1" applyAlignment="1" applyProtection="1">
      <alignment horizontal="center" vertical="center" wrapText="1"/>
    </xf>
    <xf numFmtId="0" fontId="36" fillId="0" borderId="0" xfId="3" applyFont="1" applyFill="1" applyAlignment="1" applyProtection="1">
      <alignment horizontal="center" wrapText="1"/>
    </xf>
    <xf numFmtId="0" fontId="36" fillId="0" borderId="4" xfId="3" applyFont="1" applyFill="1" applyBorder="1" applyAlignment="1" applyProtection="1">
      <alignment horizontal="center" wrapText="1"/>
    </xf>
    <xf numFmtId="0" fontId="34" fillId="0" borderId="0" xfId="3" applyFont="1" applyFill="1" applyAlignment="1" applyProtection="1">
      <alignment horizontal="center" vertical="top" wrapText="1"/>
    </xf>
    <xf numFmtId="0" fontId="4" fillId="0" borderId="0" xfId="3" applyFill="1" applyAlignment="1" applyProtection="1">
      <alignment horizontal="left" wrapText="1"/>
    </xf>
    <xf numFmtId="0" fontId="33" fillId="0" borderId="0" xfId="3" applyFont="1" applyFill="1" applyAlignment="1" applyProtection="1">
      <alignment horizontal="center" wrapText="1"/>
    </xf>
    <xf numFmtId="0" fontId="55" fillId="0" borderId="0" xfId="3" applyFont="1" applyFill="1" applyBorder="1" applyAlignment="1" applyProtection="1">
      <alignment horizontal="center"/>
    </xf>
    <xf numFmtId="0" fontId="44" fillId="0" borderId="5" xfId="3" applyFont="1" applyBorder="1" applyAlignment="1" applyProtection="1">
      <alignment horizontal="center" vertical="center" wrapText="1"/>
    </xf>
    <xf numFmtId="0" fontId="44" fillId="0" borderId="11" xfId="3" applyFont="1" applyBorder="1" applyAlignment="1" applyProtection="1">
      <alignment horizontal="center" vertical="center" wrapText="1"/>
    </xf>
    <xf numFmtId="0" fontId="33" fillId="0" borderId="0" xfId="3" applyFont="1" applyAlignment="1" applyProtection="1">
      <alignment horizontal="center"/>
    </xf>
    <xf numFmtId="0" fontId="33" fillId="0" borderId="0" xfId="3" applyNumberFormat="1" applyFont="1" applyBorder="1" applyAlignment="1" applyProtection="1">
      <alignment horizontal="center"/>
    </xf>
    <xf numFmtId="49" fontId="44" fillId="0" borderId="1" xfId="3" applyNumberFormat="1" applyFont="1" applyBorder="1" applyAlignment="1" applyProtection="1">
      <alignment vertical="center" wrapText="1"/>
    </xf>
    <xf numFmtId="0" fontId="44" fillId="0" borderId="1" xfId="3" applyFont="1" applyBorder="1" applyAlignment="1" applyProtection="1">
      <alignment horizontal="center" vertical="center" wrapText="1"/>
    </xf>
    <xf numFmtId="0" fontId="44" fillId="0" borderId="14" xfId="3" applyFont="1" applyBorder="1" applyAlignment="1" applyProtection="1">
      <alignment horizontal="center" vertical="center" wrapText="1"/>
    </xf>
    <xf numFmtId="0" fontId="39" fillId="0" borderId="0" xfId="3" applyFont="1" applyAlignment="1">
      <alignment horizontal="left" vertical="center" wrapText="1"/>
    </xf>
    <xf numFmtId="0" fontId="39" fillId="0" borderId="0" xfId="3" applyFont="1" applyAlignment="1" applyProtection="1">
      <alignment horizontal="left" vertical="center" wrapText="1"/>
    </xf>
    <xf numFmtId="49" fontId="41" fillId="0" borderId="1" xfId="3" applyNumberFormat="1" applyFont="1" applyBorder="1" applyAlignment="1" applyProtection="1">
      <alignment vertical="center" wrapText="1"/>
    </xf>
    <xf numFmtId="0" fontId="42" fillId="0" borderId="1" xfId="3" applyFont="1" applyBorder="1" applyAlignment="1" applyProtection="1">
      <alignment horizontal="center" vertical="center" wrapText="1"/>
    </xf>
    <xf numFmtId="0" fontId="43" fillId="0" borderId="1" xfId="3" applyFont="1" applyBorder="1" applyAlignment="1" applyProtection="1">
      <alignment horizontal="center" vertical="center" wrapText="1"/>
    </xf>
    <xf numFmtId="0" fontId="61" fillId="0" borderId="0" xfId="0" applyNumberFormat="1" applyFont="1" applyFill="1" applyAlignment="1">
      <alignment horizontal="center"/>
    </xf>
    <xf numFmtId="2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7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6" xfId="0" applyNumberFormat="1" applyFont="1" applyFill="1" applyBorder="1" applyAlignment="1" applyProtection="1">
      <alignment horizontal="center" vertical="center" wrapText="1"/>
    </xf>
    <xf numFmtId="4" fontId="14" fillId="2" borderId="17" xfId="0" applyNumberFormat="1" applyFont="1" applyFill="1" applyBorder="1" applyAlignment="1" applyProtection="1">
      <alignment horizontal="center" vertical="center" wrapText="1"/>
    </xf>
    <xf numFmtId="4" fontId="14" fillId="2" borderId="18" xfId="0" applyNumberFormat="1" applyFont="1" applyFill="1" applyBorder="1" applyAlignment="1" applyProtection="1">
      <alignment horizontal="center" vertical="center" wrapText="1"/>
    </xf>
    <xf numFmtId="4" fontId="14" fillId="2" borderId="19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textRotation="90" wrapText="1"/>
    </xf>
    <xf numFmtId="4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14" fillId="2" borderId="13" xfId="0" applyNumberFormat="1" applyFont="1" applyFill="1" applyBorder="1" applyAlignment="1" applyProtection="1">
      <alignment horizontal="center" vertical="center" textRotation="90" wrapText="1"/>
    </xf>
    <xf numFmtId="4" fontId="14" fillId="2" borderId="12" xfId="0" applyNumberFormat="1" applyFont="1" applyFill="1" applyBorder="1" applyAlignment="1" applyProtection="1">
      <alignment horizontal="center" vertical="center" textRotation="90" wrapText="1"/>
    </xf>
    <xf numFmtId="4" fontId="7" fillId="0" borderId="4" xfId="0" applyNumberFormat="1" applyFont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4" fontId="7" fillId="2" borderId="5" xfId="0" applyNumberFormat="1" applyFont="1" applyFill="1" applyBorder="1" applyAlignment="1" applyProtection="1">
      <alignment horizontal="center" vertical="center" wrapText="1"/>
    </xf>
    <xf numFmtId="4" fontId="7" fillId="2" borderId="14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center" vertical="center" textRotation="90" wrapText="1"/>
    </xf>
    <xf numFmtId="4" fontId="15" fillId="2" borderId="5" xfId="0" applyNumberFormat="1" applyFont="1" applyFill="1" applyBorder="1" applyAlignment="1" applyProtection="1">
      <alignment horizontal="center" vertical="center" wrapText="1"/>
    </xf>
    <xf numFmtId="4" fontId="15" fillId="2" borderId="14" xfId="0" applyNumberFormat="1" applyFont="1" applyFill="1" applyBorder="1" applyAlignment="1" applyProtection="1">
      <alignment horizontal="center" vertical="center" wrapText="1"/>
    </xf>
    <xf numFmtId="4" fontId="15" fillId="2" borderId="11" xfId="0" applyNumberFormat="1" applyFont="1" applyFill="1" applyBorder="1" applyAlignment="1" applyProtection="1">
      <alignment horizontal="center" vertical="center" wrapText="1"/>
    </xf>
    <xf numFmtId="4" fontId="15" fillId="2" borderId="1" xfId="0" applyNumberFormat="1" applyFont="1" applyFill="1" applyBorder="1" applyAlignment="1" applyProtection="1">
      <alignment horizontal="center" vertical="center" wrapText="1"/>
    </xf>
    <xf numFmtId="4" fontId="15" fillId="2" borderId="3" xfId="0" applyNumberFormat="1" applyFont="1" applyFill="1" applyBorder="1" applyAlignment="1" applyProtection="1">
      <alignment horizontal="center" vertical="center" textRotation="90" wrapText="1"/>
    </xf>
    <xf numFmtId="4" fontId="15" fillId="2" borderId="13" xfId="0" applyNumberFormat="1" applyFont="1" applyFill="1" applyBorder="1" applyAlignment="1" applyProtection="1">
      <alignment horizontal="center" vertical="center" textRotation="90" wrapText="1"/>
    </xf>
    <xf numFmtId="4" fontId="15" fillId="2" borderId="12" xfId="0" applyNumberFormat="1" applyFont="1" applyFill="1" applyBorder="1" applyAlignment="1" applyProtection="1">
      <alignment horizontal="center" vertical="center" textRotation="90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0" fontId="14" fillId="2" borderId="13" xfId="0" applyNumberFormat="1" applyFont="1" applyFill="1" applyBorder="1" applyAlignment="1" applyProtection="1">
      <alignment horizontal="center" vertical="center" textRotation="90" wrapText="1"/>
    </xf>
    <xf numFmtId="0" fontId="14" fillId="2" borderId="12" xfId="0" applyNumberFormat="1" applyFont="1" applyFill="1" applyBorder="1" applyAlignment="1" applyProtection="1">
      <alignment horizontal="center" vertical="center" textRotation="90" wrapText="1"/>
    </xf>
    <xf numFmtId="2" fontId="14" fillId="2" borderId="3" xfId="0" applyNumberFormat="1" applyFont="1" applyFill="1" applyBorder="1" applyAlignment="1" applyProtection="1">
      <alignment horizontal="center" vertical="center" textRotation="90" wrapText="1"/>
    </xf>
    <xf numFmtId="2" fontId="14" fillId="2" borderId="13" xfId="0" applyNumberFormat="1" applyFont="1" applyFill="1" applyBorder="1" applyAlignment="1" applyProtection="1">
      <alignment horizontal="center" vertical="center" textRotation="90" wrapText="1"/>
    </xf>
    <xf numFmtId="2" fontId="14" fillId="2" borderId="12" xfId="0" applyNumberFormat="1" applyFont="1" applyFill="1" applyBorder="1" applyAlignment="1" applyProtection="1">
      <alignment horizontal="center" vertical="center" textRotation="90" wrapText="1"/>
    </xf>
    <xf numFmtId="2" fontId="6" fillId="2" borderId="16" xfId="0" applyNumberFormat="1" applyFont="1" applyFill="1" applyBorder="1" applyAlignment="1" applyProtection="1">
      <alignment horizontal="center" vertical="center" wrapText="1"/>
    </xf>
    <xf numFmtId="2" fontId="6" fillId="2" borderId="17" xfId="0" applyNumberFormat="1" applyFont="1" applyFill="1" applyBorder="1" applyAlignment="1" applyProtection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 vertical="center" wrapText="1"/>
    </xf>
    <xf numFmtId="2" fontId="6" fillId="2" borderId="19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4" xfId="0" applyNumberFormat="1" applyFont="1" applyBorder="1" applyAlignment="1" applyProtection="1">
      <alignment horizontal="center" wrapText="1"/>
      <protection locked="0"/>
    </xf>
    <xf numFmtId="4" fontId="14" fillId="4" borderId="1" xfId="0" applyNumberFormat="1" applyFont="1" applyFill="1" applyBorder="1" applyAlignment="1" applyProtection="1">
      <alignment horizontal="center" vertical="center" textRotation="90" wrapText="1"/>
    </xf>
    <xf numFmtId="4" fontId="17" fillId="0" borderId="0" xfId="0" applyNumberFormat="1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5" fillId="0" borderId="0" xfId="2" applyAlignment="1">
      <alignment horizontal="left" wrapText="1"/>
    </xf>
    <xf numFmtId="0" fontId="5" fillId="0" borderId="0" xfId="2" applyBorder="1" applyAlignment="1">
      <alignment horizontal="center"/>
    </xf>
    <xf numFmtId="0" fontId="57" fillId="0" borderId="0" xfId="2" applyFont="1" applyAlignment="1">
      <alignment horizontal="center"/>
    </xf>
    <xf numFmtId="0" fontId="56" fillId="0" borderId="0" xfId="2" applyFont="1" applyAlignment="1">
      <alignment horizontal="center"/>
    </xf>
    <xf numFmtId="0" fontId="59" fillId="0" borderId="0" xfId="0" applyFont="1" applyAlignment="1">
      <alignment horizontal="center" wrapText="1"/>
    </xf>
    <xf numFmtId="0" fontId="56" fillId="0" borderId="0" xfId="0" applyFont="1" applyAlignment="1">
      <alignment horizontal="center" wrapText="1"/>
    </xf>
    <xf numFmtId="0" fontId="37" fillId="0" borderId="0" xfId="0" applyFont="1" applyAlignment="1">
      <alignment horizontal="center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 wrapText="1"/>
    </xf>
    <xf numFmtId="0" fontId="33" fillId="0" borderId="0" xfId="2" applyFont="1" applyAlignment="1">
      <alignment horizontal="center"/>
    </xf>
    <xf numFmtId="0" fontId="5" fillId="0" borderId="14" xfId="2" applyBorder="1" applyAlignment="1">
      <alignment horizontal="center"/>
    </xf>
    <xf numFmtId="0" fontId="5" fillId="0" borderId="4" xfId="2" applyBorder="1" applyAlignment="1">
      <alignment horizontal="right"/>
    </xf>
    <xf numFmtId="0" fontId="5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48"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 tint="-0.14996795556505021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9" dropStyle="combo" dx="16" fmlaLink="$B$3" fmlaRange="'2_Вихідні дані'!$B$21:$B$29" noThreeD="1" sel="1" val="0"/>
</file>

<file path=xl/ctrlProps/ctrlProp2.xml><?xml version="1.0" encoding="utf-8"?>
<formControlPr xmlns="http://schemas.microsoft.com/office/spreadsheetml/2009/9/main" objectType="Drop" dropLines="9" dropStyle="combo" dx="16" fmlaLink="$B$3" fmlaRange="'2_Вихідні дані'!$B$21:$B$29" noThreeD="1" sel="1" val="0"/>
</file>

<file path=xl/ctrlProps/ctrlProp3.xml><?xml version="1.0" encoding="utf-8"?>
<formControlPr xmlns="http://schemas.microsoft.com/office/spreadsheetml/2009/9/main" objectType="Radio" firstButton="1" fmlaLink="$A$1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0</xdr:row>
          <xdr:rowOff>47625</xdr:rowOff>
        </xdr:from>
        <xdr:to>
          <xdr:col>13</xdr:col>
          <xdr:colOff>38100</xdr:colOff>
          <xdr:row>0</xdr:row>
          <xdr:rowOff>352425</xdr:rowOff>
        </xdr:to>
        <xdr:sp macro="" textlink="">
          <xdr:nvSpPr>
            <xdr:cNvPr id="36916" name="Drop Down 52" hidden="1">
              <a:extLst>
                <a:ext uri="{63B3BB69-23CF-44E3-9099-C40C66FF867C}">
                  <a14:compatExt spid="_x0000_s36916"/>
                </a:ext>
                <a:ext uri="{FF2B5EF4-FFF2-40B4-BE49-F238E27FC236}">
                  <a16:creationId xmlns:a16="http://schemas.microsoft.com/office/drawing/2014/main" id="{00000000-0008-0000-0D00-00003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0</xdr:row>
          <xdr:rowOff>85725</xdr:rowOff>
        </xdr:from>
        <xdr:to>
          <xdr:col>13</xdr:col>
          <xdr:colOff>66675</xdr:colOff>
          <xdr:row>0</xdr:row>
          <xdr:rowOff>390525</xdr:rowOff>
        </xdr:to>
        <xdr:sp macro="" textlink="">
          <xdr:nvSpPr>
            <xdr:cNvPr id="37926" name="Drop Down 38" hidden="1">
              <a:extLst>
                <a:ext uri="{63B3BB69-23CF-44E3-9099-C40C66FF867C}">
                  <a14:compatExt spid="_x0000_s37926"/>
                </a:ext>
                <a:ext uri="{FF2B5EF4-FFF2-40B4-BE49-F238E27FC236}">
                  <a16:creationId xmlns:a16="http://schemas.microsoft.com/office/drawing/2014/main" id="{00000000-0008-0000-0E00-00002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13</xdr:row>
          <xdr:rowOff>0</xdr:rowOff>
        </xdr:from>
        <xdr:to>
          <xdr:col>1</xdr:col>
          <xdr:colOff>1362075</xdr:colOff>
          <xdr:row>14</xdr:row>
          <xdr:rowOff>142875</xdr:rowOff>
        </xdr:to>
        <xdr:sp macro="" textlink="">
          <xdr:nvSpPr>
            <xdr:cNvPr id="34817" name="Option Button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12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uk-U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Процент премії застосовується тільки до окладу/тарифної ставки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57150</xdr:rowOff>
        </xdr:from>
        <xdr:to>
          <xdr:col>1</xdr:col>
          <xdr:colOff>2257425</xdr:colOff>
          <xdr:row>16</xdr:row>
          <xdr:rowOff>28575</xdr:rowOff>
        </xdr:to>
        <xdr:sp macro="" textlink="">
          <xdr:nvSpPr>
            <xdr:cNvPr id="34818" name="Option Button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12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uk-U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Процент премії застосовується до окладу/тарифної ставки та доплат і надбавок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trlProp" Target="../ctrlProps/ctrlProp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FF00"/>
  </sheetPr>
  <dimension ref="A1:B9"/>
  <sheetViews>
    <sheetView showGridLines="0" view="pageBreakPreview" zoomScaleSheetLayoutView="100" workbookViewId="0">
      <selection activeCell="B6" sqref="B6"/>
    </sheetView>
  </sheetViews>
  <sheetFormatPr defaultRowHeight="12.75" x14ac:dyDescent="0.2"/>
  <cols>
    <col min="1" max="1" width="3.140625" style="46" customWidth="1"/>
    <col min="2" max="2" width="115" style="45" customWidth="1"/>
  </cols>
  <sheetData>
    <row r="1" spans="1:2" x14ac:dyDescent="0.2">
      <c r="A1" s="47">
        <v>1</v>
      </c>
      <c r="B1" s="48" t="s">
        <v>31</v>
      </c>
    </row>
    <row r="2" spans="1:2" ht="38.25" x14ac:dyDescent="0.2">
      <c r="A2" s="47">
        <v>2</v>
      </c>
      <c r="B2" s="48" t="s">
        <v>67</v>
      </c>
    </row>
    <row r="3" spans="1:2" ht="38.25" x14ac:dyDescent="0.2">
      <c r="A3" s="47">
        <v>3</v>
      </c>
      <c r="B3" s="48" t="s">
        <v>32</v>
      </c>
    </row>
    <row r="4" spans="1:2" ht="71.25" customHeight="1" x14ac:dyDescent="0.2">
      <c r="A4" s="47">
        <v>4</v>
      </c>
      <c r="B4" s="48" t="s">
        <v>69</v>
      </c>
    </row>
    <row r="5" spans="1:2" ht="31.5" customHeight="1" x14ac:dyDescent="0.2">
      <c r="A5" s="47">
        <v>5</v>
      </c>
      <c r="B5" s="48" t="s">
        <v>79</v>
      </c>
    </row>
    <row r="6" spans="1:2" ht="40.5" customHeight="1" x14ac:dyDescent="0.2">
      <c r="A6" s="47">
        <v>6</v>
      </c>
      <c r="B6" s="48" t="s">
        <v>68</v>
      </c>
    </row>
    <row r="7" spans="1:2" ht="38.25" x14ac:dyDescent="0.2">
      <c r="A7" s="47">
        <v>7</v>
      </c>
      <c r="B7" s="48" t="s">
        <v>62</v>
      </c>
    </row>
    <row r="8" spans="1:2" ht="81.75" customHeight="1" x14ac:dyDescent="0.2">
      <c r="A8" s="47">
        <v>8</v>
      </c>
      <c r="B8" s="48" t="s">
        <v>80</v>
      </c>
    </row>
    <row r="9" spans="1:2" ht="38.25" x14ac:dyDescent="0.2">
      <c r="A9" s="47">
        <v>9</v>
      </c>
      <c r="B9" s="48" t="s">
        <v>65</v>
      </c>
    </row>
  </sheetData>
  <pageMargins left="0.27" right="0.33" top="0.75" bottom="0.75" header="0.3" footer="0.3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5"/>
  <sheetViews>
    <sheetView topLeftCell="A3" zoomScale="120" zoomScaleNormal="120" workbookViewId="0">
      <selection activeCell="B13" sqref="B13"/>
    </sheetView>
  </sheetViews>
  <sheetFormatPr defaultRowHeight="15" x14ac:dyDescent="0.25"/>
  <cols>
    <col min="1" max="1" width="5.140625" style="234" customWidth="1"/>
    <col min="2" max="2" width="36.85546875" style="235" customWidth="1"/>
    <col min="3" max="4" width="8" style="235" hidden="1" customWidth="1"/>
    <col min="5" max="13" width="9" style="235" customWidth="1"/>
    <col min="14" max="14" width="9.140625" style="235"/>
    <col min="15" max="15" width="9.42578125" style="235" bestFit="1" customWidth="1"/>
    <col min="16" max="16384" width="9.140625" style="235"/>
  </cols>
  <sheetData>
    <row r="1" spans="1:14" ht="12" customHeight="1" x14ac:dyDescent="0.25">
      <c r="I1" s="524"/>
      <c r="J1" s="524"/>
      <c r="K1" s="525"/>
      <c r="L1" s="525"/>
      <c r="M1" s="525"/>
    </row>
    <row r="2" spans="1:14" ht="15.75" hidden="1" x14ac:dyDescent="0.25">
      <c r="A2" s="236"/>
      <c r="B2" s="237"/>
      <c r="C2" s="238"/>
      <c r="D2" s="239"/>
      <c r="E2" s="238"/>
      <c r="F2" s="238"/>
      <c r="G2" s="238"/>
      <c r="H2" s="238"/>
      <c r="I2" s="481" t="s">
        <v>486</v>
      </c>
      <c r="J2" s="481"/>
      <c r="K2" s="481"/>
      <c r="L2" s="481"/>
      <c r="M2" s="481"/>
    </row>
    <row r="3" spans="1:14" x14ac:dyDescent="0.25">
      <c r="A3" s="519" t="s">
        <v>373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</row>
    <row r="4" spans="1:14" x14ac:dyDescent="0.25">
      <c r="A4" s="520" t="s">
        <v>374</v>
      </c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</row>
    <row r="5" spans="1:14" x14ac:dyDescent="0.25">
      <c r="A5" s="135"/>
      <c r="B5" s="238"/>
      <c r="C5" s="135"/>
      <c r="D5" s="135"/>
      <c r="E5" s="135"/>
      <c r="F5" s="135"/>
      <c r="G5" s="135"/>
      <c r="H5" s="135"/>
      <c r="I5" s="135"/>
      <c r="J5" s="136"/>
      <c r="K5" s="135"/>
      <c r="L5" s="136"/>
      <c r="M5" s="136" t="s">
        <v>183</v>
      </c>
    </row>
    <row r="6" spans="1:14" s="137" customFormat="1" ht="19.5" customHeight="1" x14ac:dyDescent="0.25">
      <c r="A6" s="526" t="s">
        <v>184</v>
      </c>
      <c r="B6" s="527" t="s">
        <v>185</v>
      </c>
      <c r="C6" s="528" t="s">
        <v>186</v>
      </c>
      <c r="D6" s="528"/>
      <c r="E6" s="517" t="s">
        <v>187</v>
      </c>
      <c r="F6" s="523"/>
      <c r="G6" s="518"/>
      <c r="H6" s="517" t="s">
        <v>188</v>
      </c>
      <c r="I6" s="523"/>
      <c r="J6" s="518"/>
      <c r="K6" s="517" t="s">
        <v>189</v>
      </c>
      <c r="L6" s="523"/>
      <c r="M6" s="518"/>
    </row>
    <row r="7" spans="1:14" s="137" customFormat="1" ht="55.5" customHeight="1" x14ac:dyDescent="0.25">
      <c r="A7" s="526"/>
      <c r="B7" s="527"/>
      <c r="C7" s="138" t="s">
        <v>375</v>
      </c>
      <c r="D7" s="138" t="s">
        <v>376</v>
      </c>
      <c r="E7" s="138" t="s">
        <v>377</v>
      </c>
      <c r="F7" s="138" t="s">
        <v>378</v>
      </c>
      <c r="G7" s="138" t="s">
        <v>379</v>
      </c>
      <c r="H7" s="138" t="s">
        <v>377</v>
      </c>
      <c r="I7" s="138" t="s">
        <v>378</v>
      </c>
      <c r="J7" s="138" t="s">
        <v>380</v>
      </c>
      <c r="K7" s="138" t="s">
        <v>377</v>
      </c>
      <c r="L7" s="138" t="s">
        <v>378</v>
      </c>
      <c r="M7" s="138" t="s">
        <v>380</v>
      </c>
    </row>
    <row r="8" spans="1:14" x14ac:dyDescent="0.25">
      <c r="A8" s="222">
        <v>1</v>
      </c>
      <c r="B8" s="223">
        <v>2</v>
      </c>
      <c r="C8" s="223">
        <v>4</v>
      </c>
      <c r="D8" s="223">
        <v>5</v>
      </c>
      <c r="E8" s="223">
        <v>3</v>
      </c>
      <c r="F8" s="223">
        <v>4</v>
      </c>
      <c r="G8" s="223">
        <v>5</v>
      </c>
      <c r="H8" s="223">
        <v>6</v>
      </c>
      <c r="I8" s="223">
        <v>7</v>
      </c>
      <c r="J8" s="223">
        <v>8</v>
      </c>
      <c r="K8" s="223">
        <v>9</v>
      </c>
      <c r="L8" s="223">
        <v>10</v>
      </c>
      <c r="M8" s="223">
        <v>11</v>
      </c>
    </row>
    <row r="9" spans="1:14" s="143" customFormat="1" ht="11.25" customHeight="1" x14ac:dyDescent="0.25">
      <c r="A9" s="240">
        <v>1</v>
      </c>
      <c r="B9" s="140" t="s">
        <v>192</v>
      </c>
      <c r="C9" s="141" t="e">
        <f t="shared" ref="C9:M9" si="0">C10+C16+C17+C21</f>
        <v>#REF!</v>
      </c>
      <c r="D9" s="141" t="e">
        <f t="shared" si="0"/>
        <v>#REF!</v>
      </c>
      <c r="E9" s="142">
        <f t="shared" si="0"/>
        <v>1524.5880296279133</v>
      </c>
      <c r="F9" s="142" t="e">
        <f t="shared" si="0"/>
        <v>#REF!</v>
      </c>
      <c r="G9" s="142" t="e">
        <f t="shared" si="0"/>
        <v>#REF!</v>
      </c>
      <c r="H9" s="142">
        <f t="shared" si="0"/>
        <v>1335.2704957326753</v>
      </c>
      <c r="I9" s="142" t="e">
        <f t="shared" si="0"/>
        <v>#REF!</v>
      </c>
      <c r="J9" s="142" t="e">
        <f t="shared" si="0"/>
        <v>#REF!</v>
      </c>
      <c r="K9" s="142">
        <f t="shared" si="0"/>
        <v>1141.7213530709512</v>
      </c>
      <c r="L9" s="142" t="e">
        <f t="shared" si="0"/>
        <v>#REF!</v>
      </c>
      <c r="M9" s="142" t="e">
        <f t="shared" si="0"/>
        <v>#REF!</v>
      </c>
      <c r="N9" s="364"/>
    </row>
    <row r="10" spans="1:14" s="143" customFormat="1" ht="11.25" customHeight="1" x14ac:dyDescent="0.25">
      <c r="A10" s="139" t="s">
        <v>193</v>
      </c>
      <c r="B10" s="140" t="s">
        <v>194</v>
      </c>
      <c r="C10" s="141" t="e">
        <f>SUM(C11:C15)</f>
        <v>#REF!</v>
      </c>
      <c r="D10" s="141" t="e">
        <f>SUM(D11:D15)</f>
        <v>#REF!</v>
      </c>
      <c r="E10" s="142">
        <f>SUM(E11:E15)</f>
        <v>1202.9330260175482</v>
      </c>
      <c r="F10" s="142" t="e">
        <f>SUM(F11:F15)</f>
        <v>#REF!</v>
      </c>
      <c r="G10" s="142" t="e">
        <f t="shared" ref="G10:M10" si="1">SUM(G11:G15)</f>
        <v>#REF!</v>
      </c>
      <c r="H10" s="142">
        <f t="shared" si="1"/>
        <v>1013.6073567668167</v>
      </c>
      <c r="I10" s="142" t="e">
        <f t="shared" si="1"/>
        <v>#REF!</v>
      </c>
      <c r="J10" s="142" t="e">
        <f t="shared" si="1"/>
        <v>#REF!</v>
      </c>
      <c r="K10" s="142">
        <f t="shared" si="1"/>
        <v>820.06821410509258</v>
      </c>
      <c r="L10" s="142" t="e">
        <f t="shared" si="1"/>
        <v>#REF!</v>
      </c>
      <c r="M10" s="142" t="e">
        <f t="shared" si="1"/>
        <v>#REF!</v>
      </c>
      <c r="N10" s="364"/>
    </row>
    <row r="11" spans="1:14" ht="11.25" customHeight="1" x14ac:dyDescent="0.25">
      <c r="A11" s="222" t="s">
        <v>195</v>
      </c>
      <c r="B11" s="144" t="s">
        <v>196</v>
      </c>
      <c r="C11" s="145" t="e">
        <f>E11+H11+#REF!+K11</f>
        <v>#REF!</v>
      </c>
      <c r="D11" s="145" t="e">
        <f>C11/$C$49*1000</f>
        <v>#REF!</v>
      </c>
      <c r="E11" s="146">
        <f>ROUND('Телова енергія1'!H11,2)</f>
        <v>1113.8599999999999</v>
      </c>
      <c r="F11" s="147">
        <f>'Телова енергія1'!J11</f>
        <v>1076.55</v>
      </c>
      <c r="G11" s="147">
        <f t="shared" ref="G11:G28" si="2">ROUND(F11-E11,2)</f>
        <v>-37.31</v>
      </c>
      <c r="H11" s="146">
        <f>'Телова енергія1'!L11</f>
        <v>613.30298458374</v>
      </c>
      <c r="I11" s="147">
        <f>'Телова енергія1'!N11</f>
        <v>839.41</v>
      </c>
      <c r="J11" s="148">
        <f t="shared" ref="J11:J28" si="3">ROUND(I11-H11,2)</f>
        <v>226.11</v>
      </c>
      <c r="K11" s="146">
        <f>'Телова енергія1'!P11</f>
        <v>294.08857853704387</v>
      </c>
      <c r="L11" s="147">
        <f>'Телова енергія1'!R11</f>
        <v>442.89000000000004</v>
      </c>
      <c r="M11" s="146">
        <f t="shared" ref="M11:M28" si="4">ROUND(L11-K11,2)</f>
        <v>148.80000000000001</v>
      </c>
      <c r="N11" s="364"/>
    </row>
    <row r="12" spans="1:14" ht="11.25" customHeight="1" x14ac:dyDescent="0.25">
      <c r="A12" s="222" t="s">
        <v>197</v>
      </c>
      <c r="B12" s="144" t="s">
        <v>198</v>
      </c>
      <c r="C12" s="151" t="e">
        <f>E12+H12+#REF!+K12</f>
        <v>#REF!</v>
      </c>
      <c r="D12" s="145" t="e">
        <f t="shared" ref="D12:D28" si="5">C12/$C$49*1000</f>
        <v>#REF!</v>
      </c>
      <c r="E12" s="146">
        <f>ROUND('Телова енергія1'!H14,2)</f>
        <v>78.180000000000007</v>
      </c>
      <c r="F12" s="147" t="e">
        <f>'Телова енергія1'!J14</f>
        <v>#REF!</v>
      </c>
      <c r="G12" s="147" t="e">
        <f t="shared" si="2"/>
        <v>#REF!</v>
      </c>
      <c r="H12" s="146">
        <f>'Телова енергія1'!L14</f>
        <v>49.518811352031719</v>
      </c>
      <c r="I12" s="147" t="e">
        <f>'Телова енергія1'!N14</f>
        <v>#REF!</v>
      </c>
      <c r="J12" s="148" t="e">
        <f t="shared" si="3"/>
        <v>#REF!</v>
      </c>
      <c r="K12" s="146">
        <f>'Телова енергія1'!P14</f>
        <v>49.518811352031719</v>
      </c>
      <c r="L12" s="147" t="e">
        <f>'Телова енергія1'!R14</f>
        <v>#REF!</v>
      </c>
      <c r="M12" s="148" t="e">
        <f t="shared" si="4"/>
        <v>#REF!</v>
      </c>
      <c r="N12" s="364"/>
    </row>
    <row r="13" spans="1:14" ht="33.75" customHeight="1" x14ac:dyDescent="0.25">
      <c r="A13" s="222" t="s">
        <v>199</v>
      </c>
      <c r="B13" s="144" t="s">
        <v>381</v>
      </c>
      <c r="C13" s="145" t="e">
        <f>E13+H13+#REF!+K13</f>
        <v>#REF!</v>
      </c>
      <c r="D13" s="145" t="e">
        <f t="shared" si="5"/>
        <v>#REF!</v>
      </c>
      <c r="E13" s="146">
        <f>ROUND('Телова енергія1'!H15,2)</f>
        <v>0</v>
      </c>
      <c r="F13" s="147">
        <f>'Телова енергія1'!J15</f>
        <v>0</v>
      </c>
      <c r="G13" s="142">
        <f t="shared" si="2"/>
        <v>0</v>
      </c>
      <c r="H13" s="146">
        <f>'Телова енергія1'!L15</f>
        <v>339.89059832629431</v>
      </c>
      <c r="I13" s="147">
        <f>'Телова енергія1'!N15</f>
        <v>1730.16</v>
      </c>
      <c r="J13" s="148">
        <f t="shared" si="3"/>
        <v>1390.27</v>
      </c>
      <c r="K13" s="146">
        <f>'Телова енергія1'!P15</f>
        <v>465.56586171126628</v>
      </c>
      <c r="L13" s="147">
        <f>'Телова енергія1'!R15</f>
        <v>2633.7</v>
      </c>
      <c r="M13" s="146">
        <f t="shared" si="4"/>
        <v>2168.13</v>
      </c>
      <c r="N13" s="364"/>
    </row>
    <row r="14" spans="1:14" ht="11.25" customHeight="1" x14ac:dyDescent="0.25">
      <c r="A14" s="222" t="s">
        <v>201</v>
      </c>
      <c r="B14" s="144" t="s">
        <v>202</v>
      </c>
      <c r="C14" s="145" t="e">
        <f>E14+H14+#REF!+K14</f>
        <v>#REF!</v>
      </c>
      <c r="D14" s="145" t="e">
        <f t="shared" si="5"/>
        <v>#REF!</v>
      </c>
      <c r="E14" s="146">
        <f>'Телова енергія1'!H16</f>
        <v>2.773026017548426</v>
      </c>
      <c r="F14" s="147">
        <f>'Телова енергія1'!J16</f>
        <v>3.54</v>
      </c>
      <c r="G14" s="142">
        <f t="shared" si="2"/>
        <v>0.77</v>
      </c>
      <c r="H14" s="146">
        <f>'Телова енергія1'!L16</f>
        <v>2.773026017548426</v>
      </c>
      <c r="I14" s="147">
        <f>'Телова енергія1'!N16</f>
        <v>3.54</v>
      </c>
      <c r="J14" s="148">
        <f t="shared" si="3"/>
        <v>0.77</v>
      </c>
      <c r="K14" s="146">
        <f>'Телова енергія1'!P16</f>
        <v>2.7730260175484256</v>
      </c>
      <c r="L14" s="147">
        <f>'Телова енергія1'!R16</f>
        <v>3.54</v>
      </c>
      <c r="M14" s="148">
        <f t="shared" si="4"/>
        <v>0.77</v>
      </c>
      <c r="N14" s="364"/>
    </row>
    <row r="15" spans="1:14" ht="11.25" customHeight="1" x14ac:dyDescent="0.25">
      <c r="A15" s="222" t="s">
        <v>203</v>
      </c>
      <c r="B15" s="144" t="s">
        <v>204</v>
      </c>
      <c r="C15" s="151" t="e">
        <f>E15+H15+#REF!+K15</f>
        <v>#REF!</v>
      </c>
      <c r="D15" s="145" t="e">
        <f t="shared" si="5"/>
        <v>#REF!</v>
      </c>
      <c r="E15" s="146">
        <f>ROUND('Телова енергія1'!H17,2)</f>
        <v>8.1199999999999992</v>
      </c>
      <c r="F15" s="147" t="e">
        <f>'Телова енергія1'!J17</f>
        <v>#REF!</v>
      </c>
      <c r="G15" s="142" t="e">
        <f t="shared" si="2"/>
        <v>#REF!</v>
      </c>
      <c r="H15" s="146">
        <f>'Телова енергія1'!L17</f>
        <v>8.1219364872022641</v>
      </c>
      <c r="I15" s="147" t="e">
        <f>'Телова енергія1'!N17</f>
        <v>#REF!</v>
      </c>
      <c r="J15" s="147" t="e">
        <f t="shared" si="3"/>
        <v>#REF!</v>
      </c>
      <c r="K15" s="146">
        <f>'Телова енергія1'!P17</f>
        <v>8.1219364872022641</v>
      </c>
      <c r="L15" s="147" t="e">
        <f>'Телова енергія1'!R17</f>
        <v>#REF!</v>
      </c>
      <c r="M15" s="147" t="e">
        <f t="shared" si="4"/>
        <v>#REF!</v>
      </c>
      <c r="N15" s="364"/>
    </row>
    <row r="16" spans="1:14" s="143" customFormat="1" ht="11.25" customHeight="1" x14ac:dyDescent="0.25">
      <c r="A16" s="139" t="s">
        <v>205</v>
      </c>
      <c r="B16" s="140" t="s">
        <v>206</v>
      </c>
      <c r="C16" s="141" t="e">
        <f>E16+H16+#REF!+K16</f>
        <v>#REF!</v>
      </c>
      <c r="D16" s="141" t="e">
        <f t="shared" si="5"/>
        <v>#REF!</v>
      </c>
      <c r="E16" s="228">
        <f>ROUND('Телова енергія1'!H18,2)</f>
        <v>153.66999999999999</v>
      </c>
      <c r="F16" s="142" t="e">
        <f>'Телова енергія1'!J18</f>
        <v>#REF!</v>
      </c>
      <c r="G16" s="142" t="e">
        <f t="shared" si="2"/>
        <v>#REF!</v>
      </c>
      <c r="H16" s="228">
        <f>'Телова енергія1'!L18</f>
        <v>153.66924228917975</v>
      </c>
      <c r="I16" s="142" t="e">
        <f>'Телова енергія1'!N18</f>
        <v>#REF!</v>
      </c>
      <c r="J16" s="142" t="e">
        <f t="shared" si="3"/>
        <v>#REF!</v>
      </c>
      <c r="K16" s="228">
        <f>'Телова енергія1'!P18</f>
        <v>153.66924228917975</v>
      </c>
      <c r="L16" s="142" t="e">
        <f>'Телова енергія1'!R18</f>
        <v>#REF!</v>
      </c>
      <c r="M16" s="142" t="e">
        <f t="shared" si="4"/>
        <v>#REF!</v>
      </c>
      <c r="N16" s="364"/>
    </row>
    <row r="17" spans="1:14" s="143" customFormat="1" ht="12.75" customHeight="1" x14ac:dyDescent="0.25">
      <c r="A17" s="139" t="s">
        <v>207</v>
      </c>
      <c r="B17" s="140" t="s">
        <v>208</v>
      </c>
      <c r="C17" s="141" t="e">
        <f t="shared" ref="C17:M17" si="6">SUM(C18:C20)</f>
        <v>#REF!</v>
      </c>
      <c r="D17" s="141" t="e">
        <f t="shared" si="6"/>
        <v>#REF!</v>
      </c>
      <c r="E17" s="142">
        <f t="shared" si="6"/>
        <v>64.034442834156579</v>
      </c>
      <c r="F17" s="142" t="e">
        <f t="shared" si="6"/>
        <v>#REF!</v>
      </c>
      <c r="G17" s="142" t="e">
        <f t="shared" si="6"/>
        <v>#REF!</v>
      </c>
      <c r="H17" s="142">
        <f t="shared" si="6"/>
        <v>64.027093063367317</v>
      </c>
      <c r="I17" s="142" t="e">
        <f t="shared" si="6"/>
        <v>#REF!</v>
      </c>
      <c r="J17" s="142" t="e">
        <f t="shared" si="6"/>
        <v>#REF!</v>
      </c>
      <c r="K17" s="142">
        <f t="shared" si="6"/>
        <v>64.027093063367317</v>
      </c>
      <c r="L17" s="142" t="e">
        <f t="shared" si="6"/>
        <v>#REF!</v>
      </c>
      <c r="M17" s="142" t="e">
        <f t="shared" si="6"/>
        <v>#REF!</v>
      </c>
      <c r="N17" s="364"/>
    </row>
    <row r="18" spans="1:14" ht="12.75" customHeight="1" x14ac:dyDescent="0.25">
      <c r="A18" s="222" t="s">
        <v>209</v>
      </c>
      <c r="B18" s="144" t="s">
        <v>210</v>
      </c>
      <c r="C18" s="145" t="e">
        <f>E18+H18+#REF!+K18</f>
        <v>#REF!</v>
      </c>
      <c r="D18" s="145" t="e">
        <f t="shared" si="5"/>
        <v>#REF!</v>
      </c>
      <c r="E18" s="146">
        <f>ROUND('Телова енергія1'!H20,2)</f>
        <v>33.81</v>
      </c>
      <c r="F18" s="147" t="e">
        <f>'Телова енергія1'!J20</f>
        <v>#REF!</v>
      </c>
      <c r="G18" s="147" t="e">
        <f t="shared" si="2"/>
        <v>#REF!</v>
      </c>
      <c r="H18" s="146">
        <f>'Телова енергія1'!L20</f>
        <v>33.807233611481266</v>
      </c>
      <c r="I18" s="147" t="e">
        <f>'Телова енергія1'!N20</f>
        <v>#REF!</v>
      </c>
      <c r="J18" s="147" t="e">
        <f t="shared" si="3"/>
        <v>#REF!</v>
      </c>
      <c r="K18" s="146">
        <f>'Телова енергія1'!P20</f>
        <v>33.807233611481266</v>
      </c>
      <c r="L18" s="147" t="e">
        <f>'Телова енергія1'!R20</f>
        <v>#REF!</v>
      </c>
      <c r="M18" s="147" t="e">
        <f t="shared" si="4"/>
        <v>#REF!</v>
      </c>
      <c r="N18" s="364"/>
    </row>
    <row r="19" spans="1:14" ht="12.75" customHeight="1" x14ac:dyDescent="0.25">
      <c r="A19" s="222" t="s">
        <v>211</v>
      </c>
      <c r="B19" s="144" t="s">
        <v>212</v>
      </c>
      <c r="C19" s="145" t="e">
        <f>E19+H19+#REF!+K19</f>
        <v>#REF!</v>
      </c>
      <c r="D19" s="145" t="e">
        <f t="shared" si="5"/>
        <v>#REF!</v>
      </c>
      <c r="E19" s="146">
        <f>ROUND('Телова енергія1'!H21,2)</f>
        <v>17.329999999999998</v>
      </c>
      <c r="F19" s="147" t="e">
        <f>'Телова енергія1'!J21</f>
        <v>#REF!</v>
      </c>
      <c r="G19" s="142" t="e">
        <f t="shared" si="2"/>
        <v>#REF!</v>
      </c>
      <c r="H19" s="146">
        <f>'Телова енергія1'!L21</f>
        <v>17.325416617729477</v>
      </c>
      <c r="I19" s="147" t="e">
        <f>'Телова енергія1'!N21</f>
        <v>#REF!</v>
      </c>
      <c r="J19" s="147" t="e">
        <f t="shared" si="3"/>
        <v>#REF!</v>
      </c>
      <c r="K19" s="146">
        <f>'Телова енергія1'!P21</f>
        <v>17.325416617729477</v>
      </c>
      <c r="L19" s="147" t="e">
        <f>'Телова енергія1'!R21</f>
        <v>#REF!</v>
      </c>
      <c r="M19" s="147" t="e">
        <f t="shared" si="4"/>
        <v>#REF!</v>
      </c>
      <c r="N19" s="364"/>
    </row>
    <row r="20" spans="1:14" ht="12.75" customHeight="1" x14ac:dyDescent="0.25">
      <c r="A20" s="222" t="s">
        <v>213</v>
      </c>
      <c r="B20" s="144" t="s">
        <v>214</v>
      </c>
      <c r="C20" s="145" t="e">
        <f>E20+H20+#REF!+K20</f>
        <v>#REF!</v>
      </c>
      <c r="D20" s="145" t="e">
        <f t="shared" si="5"/>
        <v>#REF!</v>
      </c>
      <c r="E20" s="146">
        <f>'Телова енергія1'!H22</f>
        <v>12.894442834156578</v>
      </c>
      <c r="F20" s="147" t="e">
        <f>'Телова енергія1'!J22</f>
        <v>#REF!</v>
      </c>
      <c r="G20" s="142" t="e">
        <f t="shared" si="2"/>
        <v>#REF!</v>
      </c>
      <c r="H20" s="146">
        <f>'Телова енергія1'!L22</f>
        <v>12.894442834156578</v>
      </c>
      <c r="I20" s="147" t="e">
        <f>'Телова енергія1'!N22</f>
        <v>#REF!</v>
      </c>
      <c r="J20" s="147" t="e">
        <f t="shared" si="3"/>
        <v>#REF!</v>
      </c>
      <c r="K20" s="146">
        <f>'Телова енергія1'!P22</f>
        <v>12.894442834156578</v>
      </c>
      <c r="L20" s="147" t="e">
        <f>'Телова енергія1'!R22</f>
        <v>#REF!</v>
      </c>
      <c r="M20" s="147" t="e">
        <f t="shared" si="4"/>
        <v>#REF!</v>
      </c>
      <c r="N20" s="364"/>
    </row>
    <row r="21" spans="1:14" s="143" customFormat="1" ht="12.75" customHeight="1" x14ac:dyDescent="0.25">
      <c r="A21" s="139" t="s">
        <v>215</v>
      </c>
      <c r="B21" s="140" t="s">
        <v>216</v>
      </c>
      <c r="C21" s="141" t="e">
        <f>E21+H21+#REF!+K21</f>
        <v>#REF!</v>
      </c>
      <c r="D21" s="141" t="e">
        <f t="shared" ref="D21:I21" si="7">SUM(D22:D24)</f>
        <v>#REF!</v>
      </c>
      <c r="E21" s="142">
        <f t="shared" si="7"/>
        <v>103.9505607762085</v>
      </c>
      <c r="F21" s="142" t="e">
        <f t="shared" si="7"/>
        <v>#REF!</v>
      </c>
      <c r="G21" s="142" t="e">
        <f t="shared" si="2"/>
        <v>#REF!</v>
      </c>
      <c r="H21" s="142">
        <f t="shared" si="7"/>
        <v>103.96680361331148</v>
      </c>
      <c r="I21" s="142" t="e">
        <f t="shared" si="7"/>
        <v>#REF!</v>
      </c>
      <c r="J21" s="142" t="e">
        <f t="shared" si="3"/>
        <v>#REF!</v>
      </c>
      <c r="K21" s="142">
        <f>SUM(K22:K24)</f>
        <v>103.95680361331148</v>
      </c>
      <c r="L21" s="142" t="e">
        <f>SUM(L22:L24)</f>
        <v>#REF!</v>
      </c>
      <c r="M21" s="142" t="e">
        <f t="shared" si="4"/>
        <v>#REF!</v>
      </c>
      <c r="N21" s="364"/>
    </row>
    <row r="22" spans="1:14" ht="12.75" customHeight="1" x14ac:dyDescent="0.25">
      <c r="A22" s="222" t="s">
        <v>217</v>
      </c>
      <c r="B22" s="144" t="s">
        <v>218</v>
      </c>
      <c r="C22" s="145" t="e">
        <f>E22+H22+#REF!+K22</f>
        <v>#REF!</v>
      </c>
      <c r="D22" s="145" t="e">
        <f t="shared" si="5"/>
        <v>#REF!</v>
      </c>
      <c r="E22" s="146">
        <f>'Телова енергія1'!H24</f>
        <v>67.040560776208508</v>
      </c>
      <c r="F22" s="147" t="e">
        <f>'Телова енергія1'!J24</f>
        <v>#REF!</v>
      </c>
      <c r="G22" s="147" t="e">
        <f t="shared" si="2"/>
        <v>#REF!</v>
      </c>
      <c r="H22" s="146">
        <f>'Телова енергія1'!L24</f>
        <v>67.050560776208513</v>
      </c>
      <c r="I22" s="147" t="e">
        <f>'Телова енергія1'!N24</f>
        <v>#REF!</v>
      </c>
      <c r="J22" s="147" t="e">
        <f t="shared" si="3"/>
        <v>#REF!</v>
      </c>
      <c r="K22" s="146">
        <f>'Телова енергія1'!P24</f>
        <v>67.040560776208508</v>
      </c>
      <c r="L22" s="147" t="e">
        <f>'Телова енергія1'!R24</f>
        <v>#REF!</v>
      </c>
      <c r="M22" s="147" t="e">
        <f t="shared" si="4"/>
        <v>#REF!</v>
      </c>
      <c r="N22" s="364"/>
    </row>
    <row r="23" spans="1:14" ht="12.75" customHeight="1" x14ac:dyDescent="0.25">
      <c r="A23" s="222" t="s">
        <v>219</v>
      </c>
      <c r="B23" s="144" t="s">
        <v>220</v>
      </c>
      <c r="C23" s="145" t="e">
        <f>E23+H23+#REF!+K23</f>
        <v>#REF!</v>
      </c>
      <c r="D23" s="145" t="e">
        <f t="shared" si="5"/>
        <v>#REF!</v>
      </c>
      <c r="E23" s="146">
        <f>ROUND('Телова енергія1'!H25,2)</f>
        <v>14.75</v>
      </c>
      <c r="F23" s="147" t="e">
        <f>'Телова енергія1'!J25</f>
        <v>#REF!</v>
      </c>
      <c r="G23" s="147" t="e">
        <f t="shared" si="2"/>
        <v>#REF!</v>
      </c>
      <c r="H23" s="146">
        <f>'Телова енергія1'!L25</f>
        <v>14.748923280221859</v>
      </c>
      <c r="I23" s="147" t="e">
        <f>'Телова енергія1'!N25</f>
        <v>#REF!</v>
      </c>
      <c r="J23" s="147" t="e">
        <f t="shared" si="3"/>
        <v>#REF!</v>
      </c>
      <c r="K23" s="146">
        <f>'Телова енергія1'!P25</f>
        <v>14.748923280221861</v>
      </c>
      <c r="L23" s="147" t="e">
        <f>'Телова енергія1'!R25</f>
        <v>#REF!</v>
      </c>
      <c r="M23" s="147" t="e">
        <f t="shared" si="4"/>
        <v>#REF!</v>
      </c>
      <c r="N23" s="364"/>
    </row>
    <row r="24" spans="1:14" ht="12.75" customHeight="1" x14ac:dyDescent="0.25">
      <c r="A24" s="222" t="s">
        <v>221</v>
      </c>
      <c r="B24" s="144" t="s">
        <v>222</v>
      </c>
      <c r="C24" s="145" t="e">
        <f>E24+H24+#REF!+K24</f>
        <v>#REF!</v>
      </c>
      <c r="D24" s="145" t="e">
        <f t="shared" si="5"/>
        <v>#REF!</v>
      </c>
      <c r="E24" s="146">
        <f>ROUND('Телова енергія1'!H26,2)-0.01</f>
        <v>22.16</v>
      </c>
      <c r="F24" s="147" t="e">
        <f>'Телова енергія1'!J26</f>
        <v>#REF!</v>
      </c>
      <c r="G24" s="147" t="e">
        <f t="shared" si="2"/>
        <v>#REF!</v>
      </c>
      <c r="H24" s="146">
        <f>'Телова енергія1'!L26</f>
        <v>22.167319556881107</v>
      </c>
      <c r="I24" s="147" t="e">
        <f>'Телова енергія1'!N26</f>
        <v>#REF!</v>
      </c>
      <c r="J24" s="147" t="e">
        <f t="shared" si="3"/>
        <v>#REF!</v>
      </c>
      <c r="K24" s="146">
        <f>'Телова енергія1'!P26</f>
        <v>22.167319556881107</v>
      </c>
      <c r="L24" s="147" t="e">
        <f>'Телова енергія1'!R26</f>
        <v>#REF!</v>
      </c>
      <c r="M24" s="147" t="e">
        <f t="shared" si="4"/>
        <v>#REF!</v>
      </c>
      <c r="N24" s="364"/>
    </row>
    <row r="25" spans="1:14" s="143" customFormat="1" ht="12.75" customHeight="1" x14ac:dyDescent="0.25">
      <c r="A25" s="139">
        <v>2</v>
      </c>
      <c r="B25" s="140" t="s">
        <v>223</v>
      </c>
      <c r="C25" s="141" t="e">
        <f>E25+H25+#REF!+K25</f>
        <v>#REF!</v>
      </c>
      <c r="D25" s="141" t="e">
        <f t="shared" ref="D25:I25" si="8">SUM(D26:D28)</f>
        <v>#REF!</v>
      </c>
      <c r="E25" s="142">
        <f t="shared" si="8"/>
        <v>79.89</v>
      </c>
      <c r="F25" s="142" t="e">
        <f t="shared" si="8"/>
        <v>#REF!</v>
      </c>
      <c r="G25" s="142" t="e">
        <f t="shared" si="2"/>
        <v>#REF!</v>
      </c>
      <c r="H25" s="142">
        <f t="shared" si="8"/>
        <v>79.893599908749778</v>
      </c>
      <c r="I25" s="142" t="e">
        <f t="shared" si="8"/>
        <v>#REF!</v>
      </c>
      <c r="J25" s="142" t="e">
        <f t="shared" si="3"/>
        <v>#REF!</v>
      </c>
      <c r="K25" s="142">
        <f>SUM(K26:K28)</f>
        <v>79.893599908749778</v>
      </c>
      <c r="L25" s="147" t="e">
        <f>I25</f>
        <v>#REF!</v>
      </c>
      <c r="M25" s="142" t="e">
        <f t="shared" si="4"/>
        <v>#REF!</v>
      </c>
      <c r="N25" s="364"/>
    </row>
    <row r="26" spans="1:14" ht="12.75" customHeight="1" x14ac:dyDescent="0.25">
      <c r="A26" s="222" t="s">
        <v>224</v>
      </c>
      <c r="B26" s="144" t="s">
        <v>218</v>
      </c>
      <c r="C26" s="145" t="e">
        <f>E26+H26+#REF!+K26</f>
        <v>#REF!</v>
      </c>
      <c r="D26" s="145" t="e">
        <f t="shared" si="5"/>
        <v>#REF!</v>
      </c>
      <c r="E26" s="146">
        <f>ROUND('Телова енергія1'!H28,2)</f>
        <v>49.29</v>
      </c>
      <c r="F26" s="147" t="e">
        <f>'Телова енергія1'!J28</f>
        <v>#REF!</v>
      </c>
      <c r="G26" s="147" t="e">
        <f t="shared" si="2"/>
        <v>#REF!</v>
      </c>
      <c r="H26" s="146">
        <f>'Телова енергія1'!L28</f>
        <v>49.289202399140542</v>
      </c>
      <c r="I26" s="147" t="e">
        <f>'Телова енергія1'!N28</f>
        <v>#REF!</v>
      </c>
      <c r="J26" s="147" t="e">
        <f t="shared" si="3"/>
        <v>#REF!</v>
      </c>
      <c r="K26" s="146">
        <f>'Телова енергія1'!P28</f>
        <v>49.289202399140542</v>
      </c>
      <c r="L26" s="147" t="e">
        <f>'Телова енергія1'!R28</f>
        <v>#REF!</v>
      </c>
      <c r="M26" s="147" t="e">
        <f t="shared" si="4"/>
        <v>#REF!</v>
      </c>
      <c r="N26" s="364"/>
    </row>
    <row r="27" spans="1:14" ht="12.75" customHeight="1" x14ac:dyDescent="0.25">
      <c r="A27" s="222" t="s">
        <v>225</v>
      </c>
      <c r="B27" s="144" t="s">
        <v>226</v>
      </c>
      <c r="C27" s="145" t="e">
        <f>E27+H27+#REF!+K27</f>
        <v>#REF!</v>
      </c>
      <c r="D27" s="145" t="e">
        <f t="shared" si="5"/>
        <v>#REF!</v>
      </c>
      <c r="E27" s="146">
        <f>ROUND('Телова енергія1'!H29,2)</f>
        <v>10.84</v>
      </c>
      <c r="F27" s="147" t="e">
        <f>'Телова енергія1'!J29</f>
        <v>#REF!</v>
      </c>
      <c r="G27" s="147" t="e">
        <f t="shared" si="2"/>
        <v>#REF!</v>
      </c>
      <c r="H27" s="146">
        <f>'Телова енергія1'!L29</f>
        <v>10.84362473908029</v>
      </c>
      <c r="I27" s="147" t="e">
        <f>'Телова енергія1'!N29</f>
        <v>#REF!</v>
      </c>
      <c r="J27" s="147" t="e">
        <f t="shared" si="3"/>
        <v>#REF!</v>
      </c>
      <c r="K27" s="146">
        <f>'Телова енергія1'!P29</f>
        <v>10.84362473908029</v>
      </c>
      <c r="L27" s="147" t="e">
        <f>'Телова енергія1'!R29</f>
        <v>#REF!</v>
      </c>
      <c r="M27" s="147" t="e">
        <f t="shared" si="4"/>
        <v>#REF!</v>
      </c>
      <c r="N27" s="364"/>
    </row>
    <row r="28" spans="1:14" ht="12.75" customHeight="1" x14ac:dyDescent="0.25">
      <c r="A28" s="222" t="s">
        <v>227</v>
      </c>
      <c r="B28" s="144" t="s">
        <v>222</v>
      </c>
      <c r="C28" s="145" t="e">
        <f>E28+H28+#REF!+K28</f>
        <v>#REF!</v>
      </c>
      <c r="D28" s="145" t="e">
        <f t="shared" si="5"/>
        <v>#REF!</v>
      </c>
      <c r="E28" s="146">
        <f>ROUND('Телова енергія1'!H30,2)</f>
        <v>19.760000000000002</v>
      </c>
      <c r="F28" s="147" t="e">
        <f>'Телова енергія1'!J30</f>
        <v>#REF!</v>
      </c>
      <c r="G28" s="147" t="e">
        <f t="shared" si="2"/>
        <v>#REF!</v>
      </c>
      <c r="H28" s="146">
        <f>'Телова енергія1'!L30</f>
        <v>19.760772770528941</v>
      </c>
      <c r="I28" s="147" t="e">
        <f>'Телова енергія1'!N30</f>
        <v>#REF!</v>
      </c>
      <c r="J28" s="147" t="e">
        <f t="shared" si="3"/>
        <v>#REF!</v>
      </c>
      <c r="K28" s="146">
        <f>'Телова енергія1'!P30</f>
        <v>19.760772770528941</v>
      </c>
      <c r="L28" s="147" t="e">
        <f>'Телова енергія1'!R30</f>
        <v>#REF!</v>
      </c>
      <c r="M28" s="147" t="e">
        <f t="shared" si="4"/>
        <v>#REF!</v>
      </c>
      <c r="N28" s="364"/>
    </row>
    <row r="29" spans="1:14" s="143" customFormat="1" hidden="1" x14ac:dyDescent="0.25">
      <c r="A29" s="139">
        <v>3</v>
      </c>
      <c r="B29" s="140" t="s">
        <v>228</v>
      </c>
      <c r="C29" s="141" t="e">
        <f>E29+H29+#REF!+K29</f>
        <v>#REF!</v>
      </c>
      <c r="D29" s="141">
        <f>SUM(D30:D32)</f>
        <v>0</v>
      </c>
      <c r="E29" s="142">
        <v>0</v>
      </c>
      <c r="F29" s="142">
        <v>0</v>
      </c>
      <c r="G29" s="142">
        <f t="shared" ref="G29:G49" si="9">F29-E29</f>
        <v>0</v>
      </c>
      <c r="H29" s="142">
        <v>0</v>
      </c>
      <c r="I29" s="142">
        <v>0</v>
      </c>
      <c r="J29" s="142">
        <f t="shared" ref="J29:J49" si="10">I29-H29</f>
        <v>0</v>
      </c>
      <c r="K29" s="142">
        <v>0</v>
      </c>
      <c r="L29" s="142">
        <v>0</v>
      </c>
      <c r="M29" s="142">
        <f t="shared" ref="M29:M49" si="11">L29-K29</f>
        <v>0</v>
      </c>
      <c r="N29" s="364"/>
    </row>
    <row r="30" spans="1:14" s="143" customFormat="1" hidden="1" x14ac:dyDescent="0.25">
      <c r="A30" s="139" t="s">
        <v>229</v>
      </c>
      <c r="B30" s="140" t="s">
        <v>218</v>
      </c>
      <c r="C30" s="141" t="e">
        <f>E30+H30+#REF!+K30</f>
        <v>#REF!</v>
      </c>
      <c r="D30" s="141">
        <v>0</v>
      </c>
      <c r="E30" s="142">
        <v>0</v>
      </c>
      <c r="F30" s="142">
        <v>0</v>
      </c>
      <c r="G30" s="142">
        <f t="shared" si="9"/>
        <v>0</v>
      </c>
      <c r="H30" s="142">
        <v>0</v>
      </c>
      <c r="I30" s="142">
        <v>0</v>
      </c>
      <c r="J30" s="142">
        <f t="shared" si="10"/>
        <v>0</v>
      </c>
      <c r="K30" s="142">
        <v>0</v>
      </c>
      <c r="L30" s="142">
        <v>0</v>
      </c>
      <c r="M30" s="142">
        <f t="shared" si="11"/>
        <v>0</v>
      </c>
      <c r="N30" s="364"/>
    </row>
    <row r="31" spans="1:14" s="143" customFormat="1" hidden="1" x14ac:dyDescent="0.25">
      <c r="A31" s="139" t="s">
        <v>230</v>
      </c>
      <c r="B31" s="140" t="s">
        <v>220</v>
      </c>
      <c r="C31" s="141" t="e">
        <f>E31+H31+#REF!+K31</f>
        <v>#REF!</v>
      </c>
      <c r="D31" s="141">
        <v>0</v>
      </c>
      <c r="E31" s="142">
        <v>0</v>
      </c>
      <c r="F31" s="142">
        <v>0</v>
      </c>
      <c r="G31" s="142">
        <f t="shared" si="9"/>
        <v>0</v>
      </c>
      <c r="H31" s="142">
        <v>0</v>
      </c>
      <c r="I31" s="142">
        <v>0</v>
      </c>
      <c r="J31" s="142">
        <f t="shared" si="10"/>
        <v>0</v>
      </c>
      <c r="K31" s="142">
        <v>0</v>
      </c>
      <c r="L31" s="142">
        <v>0</v>
      </c>
      <c r="M31" s="142">
        <f t="shared" si="11"/>
        <v>0</v>
      </c>
      <c r="N31" s="364"/>
    </row>
    <row r="32" spans="1:14" s="143" customFormat="1" hidden="1" x14ac:dyDescent="0.25">
      <c r="A32" s="139" t="s">
        <v>231</v>
      </c>
      <c r="B32" s="140" t="s">
        <v>222</v>
      </c>
      <c r="C32" s="141" t="e">
        <f>E32+H32+#REF!+K32</f>
        <v>#REF!</v>
      </c>
      <c r="D32" s="141">
        <v>0</v>
      </c>
      <c r="E32" s="142">
        <v>0</v>
      </c>
      <c r="F32" s="142">
        <v>0</v>
      </c>
      <c r="G32" s="142">
        <f t="shared" si="9"/>
        <v>0</v>
      </c>
      <c r="H32" s="142">
        <v>0</v>
      </c>
      <c r="I32" s="142">
        <v>0</v>
      </c>
      <c r="J32" s="142">
        <f t="shared" si="10"/>
        <v>0</v>
      </c>
      <c r="K32" s="142">
        <v>0</v>
      </c>
      <c r="L32" s="142">
        <v>0</v>
      </c>
      <c r="M32" s="142">
        <f t="shared" si="11"/>
        <v>0</v>
      </c>
      <c r="N32" s="364"/>
    </row>
    <row r="33" spans="1:14" s="143" customFormat="1" x14ac:dyDescent="0.25">
      <c r="A33" s="139" t="s">
        <v>393</v>
      </c>
      <c r="B33" s="140" t="s">
        <v>232</v>
      </c>
      <c r="C33" s="141" t="e">
        <f>E33+H33+#REF!+K33</f>
        <v>#REF!</v>
      </c>
      <c r="D33" s="141">
        <v>0</v>
      </c>
      <c r="E33" s="142">
        <v>0</v>
      </c>
      <c r="F33" s="142">
        <v>0</v>
      </c>
      <c r="G33" s="142">
        <f t="shared" si="9"/>
        <v>0</v>
      </c>
      <c r="H33" s="142">
        <v>0</v>
      </c>
      <c r="I33" s="142">
        <v>0</v>
      </c>
      <c r="J33" s="142">
        <f t="shared" si="10"/>
        <v>0</v>
      </c>
      <c r="K33" s="142">
        <v>0</v>
      </c>
      <c r="L33" s="142">
        <v>0</v>
      </c>
      <c r="M33" s="142">
        <f t="shared" si="11"/>
        <v>0</v>
      </c>
      <c r="N33" s="364"/>
    </row>
    <row r="34" spans="1:14" s="143" customFormat="1" x14ac:dyDescent="0.25">
      <c r="A34" s="139" t="s">
        <v>394</v>
      </c>
      <c r="B34" s="140" t="s">
        <v>233</v>
      </c>
      <c r="C34" s="141" t="e">
        <f>E34+H34+#REF!+K34</f>
        <v>#REF!</v>
      </c>
      <c r="D34" s="141">
        <v>0</v>
      </c>
      <c r="E34" s="142">
        <v>0</v>
      </c>
      <c r="F34" s="142">
        <v>0</v>
      </c>
      <c r="G34" s="142">
        <f t="shared" si="9"/>
        <v>0</v>
      </c>
      <c r="H34" s="142">
        <v>0</v>
      </c>
      <c r="I34" s="142">
        <v>0</v>
      </c>
      <c r="J34" s="142">
        <f t="shared" si="10"/>
        <v>0</v>
      </c>
      <c r="K34" s="142">
        <v>0</v>
      </c>
      <c r="L34" s="142">
        <v>0</v>
      </c>
      <c r="M34" s="142">
        <f t="shared" si="11"/>
        <v>0</v>
      </c>
      <c r="N34" s="364"/>
    </row>
    <row r="35" spans="1:14" s="143" customFormat="1" x14ac:dyDescent="0.25">
      <c r="A35" s="139" t="s">
        <v>395</v>
      </c>
      <c r="B35" s="140" t="s">
        <v>234</v>
      </c>
      <c r="C35" s="141" t="e">
        <f>C9+C25+C29+C33+C34</f>
        <v>#REF!</v>
      </c>
      <c r="D35" s="141" t="e">
        <f>D9+D25+D29+D33+D34</f>
        <v>#REF!</v>
      </c>
      <c r="E35" s="142">
        <f>E9+E25+E29+E33+E34</f>
        <v>1604.4780296279134</v>
      </c>
      <c r="F35" s="142" t="e">
        <f>F9+F25+F29+F33+F34</f>
        <v>#REF!</v>
      </c>
      <c r="G35" s="142" t="e">
        <f t="shared" si="9"/>
        <v>#REF!</v>
      </c>
      <c r="H35" s="142">
        <f>H9+H25+H29+H33+H34</f>
        <v>1415.1640956414251</v>
      </c>
      <c r="I35" s="142" t="e">
        <f>I9+I25+I29+I33+I34</f>
        <v>#REF!</v>
      </c>
      <c r="J35" s="142" t="e">
        <f t="shared" si="10"/>
        <v>#REF!</v>
      </c>
      <c r="K35" s="142">
        <f>K9+K25+K29+K33+K34</f>
        <v>1221.614952979701</v>
      </c>
      <c r="L35" s="142" t="e">
        <f>L9+L25+L29+L33+L34</f>
        <v>#REF!</v>
      </c>
      <c r="M35" s="142" t="e">
        <f t="shared" si="11"/>
        <v>#REF!</v>
      </c>
      <c r="N35" s="364"/>
    </row>
    <row r="36" spans="1:14" s="215" customFormat="1" hidden="1" x14ac:dyDescent="0.25">
      <c r="A36" s="212" t="s">
        <v>235</v>
      </c>
      <c r="B36" s="140" t="s">
        <v>236</v>
      </c>
      <c r="C36" s="213"/>
      <c r="D36" s="213"/>
      <c r="E36" s="214">
        <v>0</v>
      </c>
      <c r="F36" s="214">
        <v>0</v>
      </c>
      <c r="G36" s="142">
        <f t="shared" si="9"/>
        <v>0</v>
      </c>
      <c r="H36" s="214">
        <v>0</v>
      </c>
      <c r="I36" s="214">
        <v>0</v>
      </c>
      <c r="J36" s="214">
        <f t="shared" si="10"/>
        <v>0</v>
      </c>
      <c r="K36" s="214">
        <f>H36</f>
        <v>0</v>
      </c>
      <c r="L36" s="214">
        <v>0</v>
      </c>
      <c r="M36" s="214">
        <f t="shared" si="11"/>
        <v>0</v>
      </c>
      <c r="N36" s="364"/>
    </row>
    <row r="37" spans="1:14" s="143" customFormat="1" x14ac:dyDescent="0.25">
      <c r="A37" s="139" t="s">
        <v>396</v>
      </c>
      <c r="B37" s="140" t="s">
        <v>238</v>
      </c>
      <c r="C37" s="241">
        <v>0</v>
      </c>
      <c r="D37" s="241">
        <v>0</v>
      </c>
      <c r="E37" s="153">
        <v>0</v>
      </c>
      <c r="F37" s="153">
        <v>0</v>
      </c>
      <c r="G37" s="142">
        <f t="shared" si="9"/>
        <v>0</v>
      </c>
      <c r="H37" s="153">
        <v>0</v>
      </c>
      <c r="I37" s="153">
        <v>0</v>
      </c>
      <c r="J37" s="142">
        <f t="shared" si="10"/>
        <v>0</v>
      </c>
      <c r="K37" s="153">
        <v>0</v>
      </c>
      <c r="L37" s="153">
        <v>0</v>
      </c>
      <c r="M37" s="153">
        <f t="shared" si="11"/>
        <v>0</v>
      </c>
      <c r="N37" s="364"/>
    </row>
    <row r="38" spans="1:14" hidden="1" x14ac:dyDescent="0.25">
      <c r="A38" s="222" t="s">
        <v>382</v>
      </c>
      <c r="B38" s="155" t="s">
        <v>240</v>
      </c>
      <c r="C38" s="156" t="s">
        <v>241</v>
      </c>
      <c r="D38" s="156" t="s">
        <v>241</v>
      </c>
      <c r="E38" s="147" t="s">
        <v>241</v>
      </c>
      <c r="F38" s="147" t="s">
        <v>241</v>
      </c>
      <c r="G38" s="147" t="s">
        <v>241</v>
      </c>
      <c r="H38" s="147" t="s">
        <v>241</v>
      </c>
      <c r="I38" s="147" t="s">
        <v>241</v>
      </c>
      <c r="J38" s="147" t="e">
        <f t="shared" si="10"/>
        <v>#VALUE!</v>
      </c>
      <c r="K38" s="147" t="s">
        <v>241</v>
      </c>
      <c r="L38" s="147" t="s">
        <v>241</v>
      </c>
      <c r="M38" s="147" t="e">
        <f t="shared" si="11"/>
        <v>#VALUE!</v>
      </c>
      <c r="N38" s="364"/>
    </row>
    <row r="39" spans="1:14" hidden="1" x14ac:dyDescent="0.25">
      <c r="A39" s="222" t="s">
        <v>383</v>
      </c>
      <c r="B39" s="155" t="s">
        <v>243</v>
      </c>
      <c r="C39" s="156" t="s">
        <v>241</v>
      </c>
      <c r="D39" s="156" t="s">
        <v>241</v>
      </c>
      <c r="E39" s="147" t="s">
        <v>241</v>
      </c>
      <c r="F39" s="147" t="s">
        <v>241</v>
      </c>
      <c r="G39" s="147" t="s">
        <v>241</v>
      </c>
      <c r="H39" s="147" t="s">
        <v>241</v>
      </c>
      <c r="I39" s="147" t="s">
        <v>241</v>
      </c>
      <c r="J39" s="147" t="e">
        <f t="shared" si="10"/>
        <v>#VALUE!</v>
      </c>
      <c r="K39" s="147" t="s">
        <v>241</v>
      </c>
      <c r="L39" s="147" t="s">
        <v>241</v>
      </c>
      <c r="M39" s="147" t="e">
        <f t="shared" si="11"/>
        <v>#VALUE!</v>
      </c>
      <c r="N39" s="364"/>
    </row>
    <row r="40" spans="1:14" hidden="1" x14ac:dyDescent="0.25">
      <c r="A40" s="222" t="s">
        <v>384</v>
      </c>
      <c r="B40" s="155" t="s">
        <v>245</v>
      </c>
      <c r="C40" s="156" t="s">
        <v>241</v>
      </c>
      <c r="D40" s="156" t="s">
        <v>241</v>
      </c>
      <c r="E40" s="147" t="s">
        <v>241</v>
      </c>
      <c r="F40" s="147" t="s">
        <v>241</v>
      </c>
      <c r="G40" s="147" t="s">
        <v>241</v>
      </c>
      <c r="H40" s="147" t="s">
        <v>241</v>
      </c>
      <c r="I40" s="147" t="s">
        <v>241</v>
      </c>
      <c r="J40" s="147" t="e">
        <f t="shared" si="10"/>
        <v>#VALUE!</v>
      </c>
      <c r="K40" s="147" t="s">
        <v>241</v>
      </c>
      <c r="L40" s="147" t="s">
        <v>241</v>
      </c>
      <c r="M40" s="147" t="e">
        <f t="shared" si="11"/>
        <v>#VALUE!</v>
      </c>
      <c r="N40" s="364"/>
    </row>
    <row r="41" spans="1:14" hidden="1" x14ac:dyDescent="0.25">
      <c r="A41" s="222" t="s">
        <v>385</v>
      </c>
      <c r="B41" s="155" t="s">
        <v>247</v>
      </c>
      <c r="C41" s="156" t="s">
        <v>241</v>
      </c>
      <c r="D41" s="156" t="s">
        <v>241</v>
      </c>
      <c r="E41" s="147" t="s">
        <v>241</v>
      </c>
      <c r="F41" s="147" t="s">
        <v>241</v>
      </c>
      <c r="G41" s="147" t="s">
        <v>241</v>
      </c>
      <c r="H41" s="147" t="s">
        <v>241</v>
      </c>
      <c r="I41" s="147" t="s">
        <v>241</v>
      </c>
      <c r="J41" s="147" t="e">
        <f t="shared" si="10"/>
        <v>#VALUE!</v>
      </c>
      <c r="K41" s="147" t="s">
        <v>241</v>
      </c>
      <c r="L41" s="147" t="s">
        <v>241</v>
      </c>
      <c r="M41" s="147" t="e">
        <f t="shared" si="11"/>
        <v>#VALUE!</v>
      </c>
      <c r="N41" s="364"/>
    </row>
    <row r="42" spans="1:14" hidden="1" x14ac:dyDescent="0.25">
      <c r="A42" s="222" t="s">
        <v>248</v>
      </c>
      <c r="B42" s="155" t="s">
        <v>249</v>
      </c>
      <c r="C42" s="156" t="s">
        <v>241</v>
      </c>
      <c r="D42" s="156" t="s">
        <v>241</v>
      </c>
      <c r="E42" s="147" t="s">
        <v>241</v>
      </c>
      <c r="F42" s="147" t="s">
        <v>241</v>
      </c>
      <c r="G42" s="147" t="s">
        <v>241</v>
      </c>
      <c r="H42" s="147" t="s">
        <v>241</v>
      </c>
      <c r="I42" s="147" t="s">
        <v>241</v>
      </c>
      <c r="J42" s="147" t="e">
        <f t="shared" si="10"/>
        <v>#VALUE!</v>
      </c>
      <c r="K42" s="147" t="s">
        <v>241</v>
      </c>
      <c r="L42" s="147" t="s">
        <v>241</v>
      </c>
      <c r="M42" s="147" t="e">
        <f t="shared" si="11"/>
        <v>#VALUE!</v>
      </c>
      <c r="N42" s="364"/>
    </row>
    <row r="43" spans="1:14" s="143" customFormat="1" ht="21" x14ac:dyDescent="0.25">
      <c r="A43" s="139" t="s">
        <v>235</v>
      </c>
      <c r="B43" s="140" t="s">
        <v>386</v>
      </c>
      <c r="C43" s="141" t="e">
        <f>C35+C37</f>
        <v>#REF!</v>
      </c>
      <c r="D43" s="141" t="e">
        <f>D35+D37</f>
        <v>#REF!</v>
      </c>
      <c r="E43" s="142">
        <f>E35+E37</f>
        <v>1604.4780296279134</v>
      </c>
      <c r="F43" s="142" t="e">
        <f>F35+F37</f>
        <v>#REF!</v>
      </c>
      <c r="G43" s="142" t="e">
        <f t="shared" si="9"/>
        <v>#REF!</v>
      </c>
      <c r="H43" s="142">
        <f>H35+H37+H36</f>
        <v>1415.1640956414251</v>
      </c>
      <c r="I43" s="142" t="e">
        <f>I35+I37+I36</f>
        <v>#REF!</v>
      </c>
      <c r="J43" s="142" t="e">
        <f t="shared" si="10"/>
        <v>#REF!</v>
      </c>
      <c r="K43" s="142">
        <f>K35+K37+K36</f>
        <v>1221.614952979701</v>
      </c>
      <c r="L43" s="142" t="e">
        <f>L35+L37+L36</f>
        <v>#REF!</v>
      </c>
      <c r="M43" s="142" t="e">
        <f t="shared" si="11"/>
        <v>#REF!</v>
      </c>
      <c r="N43" s="364"/>
    </row>
    <row r="44" spans="1:14" s="215" customFormat="1" x14ac:dyDescent="0.25">
      <c r="A44" s="212" t="s">
        <v>237</v>
      </c>
      <c r="B44" s="140" t="s">
        <v>387</v>
      </c>
      <c r="C44" s="352">
        <f>IFERROR(C43*1000/C45,0)</f>
        <v>0</v>
      </c>
      <c r="D44" s="352" t="e">
        <f>D43</f>
        <v>#REF!</v>
      </c>
      <c r="E44" s="214">
        <f>E43</f>
        <v>1604.4780296279134</v>
      </c>
      <c r="F44" s="214" t="e">
        <f>F43</f>
        <v>#REF!</v>
      </c>
      <c r="G44" s="214" t="e">
        <f>SUM(G45:G46)</f>
        <v>#REF!</v>
      </c>
      <c r="H44" s="214">
        <f>H43</f>
        <v>1415.1640956414251</v>
      </c>
      <c r="I44" s="214" t="e">
        <f>I43</f>
        <v>#REF!</v>
      </c>
      <c r="J44" s="214" t="e">
        <f t="shared" si="10"/>
        <v>#REF!</v>
      </c>
      <c r="K44" s="214">
        <f>K43</f>
        <v>1221.614952979701</v>
      </c>
      <c r="L44" s="214" t="e">
        <f>L43</f>
        <v>#REF!</v>
      </c>
      <c r="M44" s="214" t="e">
        <f t="shared" si="11"/>
        <v>#REF!</v>
      </c>
      <c r="N44" s="364"/>
    </row>
    <row r="45" spans="1:14" x14ac:dyDescent="0.25">
      <c r="A45" s="226" t="s">
        <v>382</v>
      </c>
      <c r="B45" s="144" t="s">
        <v>255</v>
      </c>
      <c r="C45" s="158" t="s">
        <v>29</v>
      </c>
      <c r="D45" s="145" t="e">
        <f>D11</f>
        <v>#REF!</v>
      </c>
      <c r="E45" s="147">
        <f>E11</f>
        <v>1113.8599999999999</v>
      </c>
      <c r="F45" s="147">
        <f>F11</f>
        <v>1076.55</v>
      </c>
      <c r="G45" s="147">
        <f t="shared" ref="G45:G46" si="12">ROUND(F45-E45,2)</f>
        <v>-37.31</v>
      </c>
      <c r="H45" s="147">
        <f>H11+H13</f>
        <v>953.19358291003437</v>
      </c>
      <c r="I45" s="147">
        <f>I11+I13</f>
        <v>2569.5700000000002</v>
      </c>
      <c r="J45" s="147">
        <f t="shared" si="10"/>
        <v>1616.3764170899658</v>
      </c>
      <c r="K45" s="147">
        <f>K11+K13</f>
        <v>759.65444024831015</v>
      </c>
      <c r="L45" s="147">
        <f>L11+L13</f>
        <v>3076.5899999999997</v>
      </c>
      <c r="M45" s="147">
        <f t="shared" si="11"/>
        <v>2316.9355597516897</v>
      </c>
      <c r="N45" s="364"/>
    </row>
    <row r="46" spans="1:14" x14ac:dyDescent="0.25">
      <c r="A46" s="226" t="s">
        <v>383</v>
      </c>
      <c r="B46" s="144" t="s">
        <v>257</v>
      </c>
      <c r="C46" s="158" t="s">
        <v>29</v>
      </c>
      <c r="D46" s="160" t="e">
        <f>D44-D45</f>
        <v>#REF!</v>
      </c>
      <c r="E46" s="152">
        <f>E44-E45</f>
        <v>490.61802962791353</v>
      </c>
      <c r="F46" s="152" t="e">
        <f>F44-F45</f>
        <v>#REF!</v>
      </c>
      <c r="G46" s="147" t="e">
        <f t="shared" si="12"/>
        <v>#REF!</v>
      </c>
      <c r="H46" s="152">
        <f>H44-H45</f>
        <v>461.97051273139073</v>
      </c>
      <c r="I46" s="152" t="e">
        <f>I44-I45</f>
        <v>#REF!</v>
      </c>
      <c r="J46" s="152" t="e">
        <f t="shared" si="10"/>
        <v>#REF!</v>
      </c>
      <c r="K46" s="152">
        <f>K44-K45</f>
        <v>461.96051273139085</v>
      </c>
      <c r="L46" s="152" t="e">
        <f>L44-L45</f>
        <v>#REF!</v>
      </c>
      <c r="M46" s="152" t="e">
        <f t="shared" si="11"/>
        <v>#REF!</v>
      </c>
      <c r="N46" s="364"/>
    </row>
    <row r="47" spans="1:14" s="143" customFormat="1" x14ac:dyDescent="0.25">
      <c r="A47" s="139" t="s">
        <v>250</v>
      </c>
      <c r="B47" s="140" t="s">
        <v>259</v>
      </c>
      <c r="C47" s="161" t="s">
        <v>29</v>
      </c>
      <c r="D47" s="162" t="e">
        <f>D11/D35*100</f>
        <v>#REF!</v>
      </c>
      <c r="E47" s="162">
        <f>(E11+E13)/E35*100</f>
        <v>69.421954020667371</v>
      </c>
      <c r="F47" s="162" t="e">
        <f>(F11+F13)/F35*100</f>
        <v>#REF!</v>
      </c>
      <c r="G47" s="142" t="e">
        <f t="shared" si="9"/>
        <v>#REF!</v>
      </c>
      <c r="H47" s="153">
        <f>(H11+H13)/H44*100</f>
        <v>67.355692943721706</v>
      </c>
      <c r="I47" s="153" t="e">
        <f>(I11+I13)/I44*100</f>
        <v>#REF!</v>
      </c>
      <c r="J47" s="153" t="e">
        <f t="shared" si="10"/>
        <v>#REF!</v>
      </c>
      <c r="K47" s="153">
        <f>(K11+K13)/K44*100</f>
        <v>62.184441864877286</v>
      </c>
      <c r="L47" s="153" t="e">
        <f>(L11+L13)/L44*100</f>
        <v>#REF!</v>
      </c>
      <c r="M47" s="153" t="e">
        <f t="shared" si="11"/>
        <v>#REF!</v>
      </c>
      <c r="N47" s="364"/>
    </row>
    <row r="48" spans="1:14" s="143" customFormat="1" x14ac:dyDescent="0.25">
      <c r="A48" s="139" t="s">
        <v>252</v>
      </c>
      <c r="B48" s="140" t="s">
        <v>261</v>
      </c>
      <c r="C48" s="161" t="s">
        <v>29</v>
      </c>
      <c r="D48" s="162" t="e">
        <f>100-D47</f>
        <v>#REF!</v>
      </c>
      <c r="E48" s="153">
        <f>100-E47</f>
        <v>30.578045979332629</v>
      </c>
      <c r="F48" s="153" t="e">
        <f>100-F47</f>
        <v>#REF!</v>
      </c>
      <c r="G48" s="142" t="e">
        <f t="shared" si="9"/>
        <v>#REF!</v>
      </c>
      <c r="H48" s="153">
        <f>100-H47</f>
        <v>32.644307056278294</v>
      </c>
      <c r="I48" s="153" t="e">
        <f>100-I47</f>
        <v>#REF!</v>
      </c>
      <c r="J48" s="153" t="e">
        <f t="shared" si="10"/>
        <v>#REF!</v>
      </c>
      <c r="K48" s="153">
        <f>100-K47</f>
        <v>37.815558135122714</v>
      </c>
      <c r="L48" s="153" t="e">
        <f>100-L47</f>
        <v>#REF!</v>
      </c>
      <c r="M48" s="153" t="e">
        <f t="shared" si="11"/>
        <v>#REF!</v>
      </c>
      <c r="N48" s="364"/>
    </row>
    <row r="49" spans="1:15" s="143" customFormat="1" ht="21" x14ac:dyDescent="0.25">
      <c r="A49" s="139" t="s">
        <v>258</v>
      </c>
      <c r="B49" s="140" t="s">
        <v>263</v>
      </c>
      <c r="C49" s="157">
        <f>E49+H49+K49</f>
        <v>12992.846000000001</v>
      </c>
      <c r="D49" s="161" t="s">
        <v>29</v>
      </c>
      <c r="E49" s="248">
        <v>7833.8889999999992</v>
      </c>
      <c r="F49" s="248">
        <v>7833.8889999999992</v>
      </c>
      <c r="G49" s="248">
        <f t="shared" si="9"/>
        <v>0</v>
      </c>
      <c r="H49" s="248">
        <v>4788.7750000000005</v>
      </c>
      <c r="I49" s="248">
        <v>4788.7750000000005</v>
      </c>
      <c r="J49" s="248">
        <f t="shared" si="10"/>
        <v>0</v>
      </c>
      <c r="K49" s="248">
        <v>370.18200000000002</v>
      </c>
      <c r="L49" s="248">
        <v>370.18200000000002</v>
      </c>
      <c r="M49" s="248">
        <f t="shared" si="11"/>
        <v>0</v>
      </c>
      <c r="N49" s="364"/>
      <c r="O49" s="247"/>
    </row>
    <row r="50" spans="1:15" s="143" customFormat="1" ht="15" customHeight="1" x14ac:dyDescent="0.25">
      <c r="A50" s="139" t="s">
        <v>260</v>
      </c>
      <c r="B50" s="140" t="s">
        <v>388</v>
      </c>
      <c r="C50" s="162">
        <v>0</v>
      </c>
      <c r="D50" s="162">
        <v>0</v>
      </c>
      <c r="E50" s="152" t="s">
        <v>29</v>
      </c>
      <c r="F50" s="152" t="s">
        <v>29</v>
      </c>
      <c r="G50" s="153" t="e">
        <f>SUM(G51:G54)</f>
        <v>#REF!</v>
      </c>
      <c r="H50" s="152" t="s">
        <v>29</v>
      </c>
      <c r="I50" s="152" t="s">
        <v>29</v>
      </c>
      <c r="J50" s="153" t="e">
        <f>SUM(J51:J54)</f>
        <v>#REF!</v>
      </c>
      <c r="K50" s="152" t="s">
        <v>29</v>
      </c>
      <c r="L50" s="152" t="s">
        <v>29</v>
      </c>
      <c r="M50" s="153" t="e">
        <f>SUM(M51:M54)</f>
        <v>#REF!</v>
      </c>
      <c r="N50" s="364"/>
    </row>
    <row r="51" spans="1:15" s="143" customFormat="1" ht="15" customHeight="1" x14ac:dyDescent="0.25">
      <c r="A51" s="344" t="s">
        <v>319</v>
      </c>
      <c r="B51" s="155" t="s">
        <v>474</v>
      </c>
      <c r="C51" s="162"/>
      <c r="D51" s="162"/>
      <c r="E51" s="152" t="s">
        <v>29</v>
      </c>
      <c r="F51" s="152" t="s">
        <v>29</v>
      </c>
      <c r="G51" s="153">
        <f>G11</f>
        <v>-37.31</v>
      </c>
      <c r="H51" s="152" t="s">
        <v>29</v>
      </c>
      <c r="I51" s="152" t="s">
        <v>29</v>
      </c>
      <c r="J51" s="153">
        <f>J11+J13</f>
        <v>1616.38</v>
      </c>
      <c r="K51" s="152" t="s">
        <v>29</v>
      </c>
      <c r="L51" s="152" t="s">
        <v>29</v>
      </c>
      <c r="M51" s="153">
        <f>M11+M13+0.01</f>
        <v>2316.9400000000005</v>
      </c>
      <c r="N51" s="364"/>
    </row>
    <row r="52" spans="1:15" ht="15" customHeight="1" x14ac:dyDescent="0.25">
      <c r="A52" s="344" t="s">
        <v>321</v>
      </c>
      <c r="B52" s="155" t="s">
        <v>471</v>
      </c>
      <c r="C52" s="160"/>
      <c r="D52" s="160"/>
      <c r="E52" s="152" t="s">
        <v>29</v>
      </c>
      <c r="F52" s="152" t="s">
        <v>29</v>
      </c>
      <c r="G52" s="152" t="e">
        <f>G12+G15+G24+G28</f>
        <v>#REF!</v>
      </c>
      <c r="H52" s="152" t="s">
        <v>29</v>
      </c>
      <c r="I52" s="152" t="s">
        <v>29</v>
      </c>
      <c r="J52" s="152" t="e">
        <f>J12+J15+J24+J28</f>
        <v>#REF!</v>
      </c>
      <c r="K52" s="152" t="s">
        <v>29</v>
      </c>
      <c r="L52" s="152" t="s">
        <v>29</v>
      </c>
      <c r="M52" s="152" t="e">
        <f>M12+M15+M24+M28+0.01</f>
        <v>#REF!</v>
      </c>
      <c r="N52" s="364"/>
    </row>
    <row r="53" spans="1:15" ht="15" customHeight="1" x14ac:dyDescent="0.25">
      <c r="A53" s="344" t="s">
        <v>323</v>
      </c>
      <c r="B53" s="155" t="s">
        <v>472</v>
      </c>
      <c r="C53" s="160"/>
      <c r="D53" s="160"/>
      <c r="E53" s="152" t="s">
        <v>29</v>
      </c>
      <c r="F53" s="152" t="s">
        <v>29</v>
      </c>
      <c r="G53" s="152" t="e">
        <f>G16+G22+G26</f>
        <v>#REF!</v>
      </c>
      <c r="H53" s="152" t="s">
        <v>29</v>
      </c>
      <c r="I53" s="152" t="s">
        <v>29</v>
      </c>
      <c r="J53" s="152" t="e">
        <f>J16+J22+J26+0.01</f>
        <v>#REF!</v>
      </c>
      <c r="K53" s="152" t="s">
        <v>29</v>
      </c>
      <c r="L53" s="152" t="s">
        <v>29</v>
      </c>
      <c r="M53" s="152" t="e">
        <f>M16+M22+M26</f>
        <v>#REF!</v>
      </c>
      <c r="N53" s="364"/>
    </row>
    <row r="54" spans="1:15" ht="15" customHeight="1" x14ac:dyDescent="0.25">
      <c r="A54" s="344" t="s">
        <v>400</v>
      </c>
      <c r="B54" s="155" t="s">
        <v>473</v>
      </c>
      <c r="C54" s="160"/>
      <c r="D54" s="160"/>
      <c r="E54" s="152" t="s">
        <v>29</v>
      </c>
      <c r="F54" s="152" t="s">
        <v>29</v>
      </c>
      <c r="G54" s="152" t="e">
        <f>G18+G23+G27</f>
        <v>#REF!</v>
      </c>
      <c r="H54" s="152" t="s">
        <v>29</v>
      </c>
      <c r="I54" s="152" t="s">
        <v>29</v>
      </c>
      <c r="J54" s="152" t="e">
        <f>J18+J23+J27</f>
        <v>#REF!</v>
      </c>
      <c r="K54" s="152" t="s">
        <v>29</v>
      </c>
      <c r="L54" s="152" t="s">
        <v>29</v>
      </c>
      <c r="M54" s="152" t="e">
        <f>M18+M23+M27</f>
        <v>#REF!</v>
      </c>
      <c r="N54" s="364"/>
    </row>
    <row r="55" spans="1:15" s="143" customFormat="1" ht="21" x14ac:dyDescent="0.25">
      <c r="A55" s="139" t="s">
        <v>262</v>
      </c>
      <c r="B55" s="140" t="s">
        <v>389</v>
      </c>
      <c r="C55" s="162">
        <v>0</v>
      </c>
      <c r="D55" s="162">
        <v>0</v>
      </c>
      <c r="E55" s="152" t="s">
        <v>29</v>
      </c>
      <c r="F55" s="152" t="s">
        <v>29</v>
      </c>
      <c r="G55" s="153" t="e">
        <f>F44/E44*100-100</f>
        <v>#REF!</v>
      </c>
      <c r="H55" s="152" t="s">
        <v>29</v>
      </c>
      <c r="I55" s="152" t="s">
        <v>29</v>
      </c>
      <c r="J55" s="153" t="e">
        <f>I44/H44*100-100</f>
        <v>#REF!</v>
      </c>
      <c r="K55" s="152" t="s">
        <v>29</v>
      </c>
      <c r="L55" s="152" t="s">
        <v>29</v>
      </c>
      <c r="M55" s="153" t="e">
        <f>L44/K44*100-100</f>
        <v>#REF!</v>
      </c>
      <c r="N55" s="364"/>
    </row>
    <row r="56" spans="1:15" x14ac:dyDescent="0.25">
      <c r="A56" s="163"/>
      <c r="B56" s="164"/>
      <c r="C56" s="165"/>
      <c r="D56" s="165"/>
      <c r="E56" s="166"/>
      <c r="F56" s="165"/>
      <c r="G56" s="165"/>
      <c r="H56" s="166"/>
      <c r="I56" s="165"/>
      <c r="J56" s="165"/>
      <c r="K56" s="166"/>
      <c r="L56" s="165"/>
      <c r="M56" s="165"/>
      <c r="N56" s="364"/>
    </row>
    <row r="57" spans="1:15" s="173" customFormat="1" ht="14.25" x14ac:dyDescent="0.2">
      <c r="A57" s="167"/>
      <c r="B57" s="168" t="s">
        <v>132</v>
      </c>
      <c r="C57" s="169"/>
      <c r="D57" s="170"/>
      <c r="E57" s="171"/>
      <c r="F57" s="172"/>
      <c r="G57" s="169"/>
      <c r="I57" s="172" t="s">
        <v>133</v>
      </c>
      <c r="M57" s="170"/>
    </row>
    <row r="58" spans="1:15" s="173" customFormat="1" ht="14.25" x14ac:dyDescent="0.2">
      <c r="A58" s="167"/>
      <c r="B58" s="174" t="s">
        <v>265</v>
      </c>
      <c r="C58" s="170"/>
      <c r="D58" s="170"/>
      <c r="E58" s="170"/>
      <c r="F58" s="170"/>
      <c r="G58" s="170"/>
      <c r="I58" s="174" t="s">
        <v>266</v>
      </c>
      <c r="L58" s="170"/>
      <c r="M58" s="170"/>
    </row>
    <row r="59" spans="1:15" s="173" customFormat="1" ht="8.25" customHeight="1" x14ac:dyDescent="0.2">
      <c r="A59" s="167"/>
      <c r="B59" s="174"/>
      <c r="C59" s="170"/>
      <c r="D59" s="170"/>
      <c r="E59" s="170"/>
      <c r="F59" s="170"/>
      <c r="G59" s="170"/>
      <c r="K59" s="174"/>
      <c r="L59" s="170"/>
      <c r="M59" s="170"/>
    </row>
    <row r="60" spans="1:15" s="137" customFormat="1" hidden="1" x14ac:dyDescent="0.25">
      <c r="A60" s="175"/>
      <c r="E60" s="137">
        <f>'Витобництво ТЕ'!H45</f>
        <v>1521.685340714014</v>
      </c>
      <c r="F60" s="137">
        <f>'Витобництво ТЕ'!J45</f>
        <v>1865.81</v>
      </c>
      <c r="H60" s="137">
        <f>'Витобництво ТЕ'!L37</f>
        <v>1953.2767719228957</v>
      </c>
      <c r="I60" s="137">
        <f>'Витобництво ТЕ'!N45</f>
        <v>3413.07</v>
      </c>
      <c r="K60" s="137">
        <f>'Витобництво ТЕ'!P45</f>
        <v>1962.2860657089605</v>
      </c>
      <c r="L60" s="137">
        <f>'Витобництво ТЕ'!R45</f>
        <v>3731.09</v>
      </c>
    </row>
    <row r="61" spans="1:15" hidden="1" x14ac:dyDescent="0.25">
      <c r="B61" s="242"/>
      <c r="F61" s="365">
        <v>142.25</v>
      </c>
      <c r="I61" s="365">
        <f>F61</f>
        <v>142.25</v>
      </c>
      <c r="L61" s="365">
        <f>I61</f>
        <v>142.25</v>
      </c>
    </row>
    <row r="62" spans="1:15" hidden="1" x14ac:dyDescent="0.25">
      <c r="B62" s="242"/>
      <c r="F62" s="235">
        <v>34.94</v>
      </c>
      <c r="I62" s="235">
        <f>F62</f>
        <v>34.94</v>
      </c>
      <c r="L62" s="235">
        <f>I62</f>
        <v>34.94</v>
      </c>
    </row>
    <row r="63" spans="1:15" hidden="1" x14ac:dyDescent="0.25">
      <c r="B63" s="242"/>
      <c r="F63" s="235">
        <f>SUM(F60:F62)</f>
        <v>2043</v>
      </c>
      <c r="H63" s="243"/>
      <c r="I63" s="235">
        <f>SUM(I60:I62)</f>
        <v>3590.26</v>
      </c>
      <c r="L63" s="243">
        <f>SUM(L60:L62)</f>
        <v>3908.28</v>
      </c>
    </row>
    <row r="64" spans="1:15" hidden="1" x14ac:dyDescent="0.25">
      <c r="B64" s="242"/>
      <c r="H64" s="243"/>
      <c r="I64" s="243"/>
    </row>
    <row r="65" spans="2:9" x14ac:dyDescent="0.25">
      <c r="B65" s="242"/>
      <c r="H65" s="243"/>
      <c r="I65" s="243"/>
    </row>
  </sheetData>
  <mergeCells count="11">
    <mergeCell ref="I1:J1"/>
    <mergeCell ref="K1:M1"/>
    <mergeCell ref="A6:A7"/>
    <mergeCell ref="B6:B7"/>
    <mergeCell ref="A3:M3"/>
    <mergeCell ref="A4:M4"/>
    <mergeCell ref="C6:D6"/>
    <mergeCell ref="E6:G6"/>
    <mergeCell ref="H6:J6"/>
    <mergeCell ref="K6:M6"/>
    <mergeCell ref="I2:M2"/>
  </mergeCells>
  <conditionalFormatting sqref="A4">
    <cfRule type="cellIs" dxfId="36" priority="2" operator="equal">
      <formula>0</formula>
    </cfRule>
  </conditionalFormatting>
  <conditionalFormatting sqref="B2">
    <cfRule type="containsText" dxfId="35" priority="1" operator="containsText" text="Для корек">
      <formula>NOT(ISERROR(SEARCH("Для корек",B2)))</formula>
    </cfRule>
  </conditionalFormatting>
  <dataValidations count="1">
    <dataValidation type="decimal" allowBlank="1" showInputMessage="1" showErrorMessage="1" errorTitle="Недопустиме значення" error="Недопустиме значення рентабельності" promptTitle="Рентабельність:" prompt="Введіть процент рентабельності" sqref="E20:H20" xr:uid="{00000000-0002-0000-0900-000000000000}">
      <formula1>0</formula1>
      <formula2>E19</formula2>
    </dataValidation>
  </dataValidations>
  <pageMargins left="0.51181102362204722" right="0.19685039370078741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5">
    <pageSetUpPr fitToPage="1"/>
  </sheetPr>
  <dimension ref="A1:XFC284"/>
  <sheetViews>
    <sheetView topLeftCell="C37" workbookViewId="0">
      <selection activeCell="V7" sqref="V7"/>
    </sheetView>
  </sheetViews>
  <sheetFormatPr defaultColWidth="9.140625" defaultRowHeight="11.25" x14ac:dyDescent="0.2"/>
  <cols>
    <col min="1" max="1" width="4.28515625" style="98" customWidth="1"/>
    <col min="2" max="2" width="15.28515625" style="98" customWidth="1"/>
    <col min="3" max="3" width="16.7109375" style="98" customWidth="1"/>
    <col min="4" max="4" width="6" style="98" customWidth="1"/>
    <col min="5" max="5" width="5.7109375" style="98" customWidth="1"/>
    <col min="6" max="6" width="6.85546875" style="98" customWidth="1"/>
    <col min="7" max="9" width="5.42578125" style="50" customWidth="1"/>
    <col min="10" max="10" width="6.5703125" style="53" customWidth="1"/>
    <col min="11" max="11" width="8" style="51" customWidth="1"/>
    <col min="12" max="12" width="5.85546875" style="50" customWidth="1"/>
    <col min="13" max="13" width="6.85546875" style="98" customWidth="1"/>
    <col min="14" max="14" width="5.85546875" style="50" customWidth="1"/>
    <col min="15" max="15" width="6.85546875" style="98" customWidth="1"/>
    <col min="16" max="16" width="5.85546875" style="50" customWidth="1"/>
    <col min="17" max="17" width="7.28515625" style="98" customWidth="1"/>
    <col min="18" max="18" width="5.85546875" style="50" customWidth="1"/>
    <col min="19" max="19" width="6.85546875" style="98" customWidth="1"/>
    <col min="20" max="20" width="5.85546875" style="50" customWidth="1"/>
    <col min="21" max="21" width="6.85546875" style="98" customWidth="1"/>
    <col min="22" max="22" width="5.85546875" style="50" customWidth="1"/>
    <col min="23" max="23" width="6.85546875" style="98" customWidth="1"/>
    <col min="24" max="24" width="9.7109375" style="51" customWidth="1"/>
    <col min="25" max="29" width="9.140625" style="51"/>
    <col min="30" max="30" width="9.42578125" style="51" bestFit="1" customWidth="1"/>
    <col min="31" max="31" width="9.140625" style="51"/>
    <col min="32" max="33" width="8.7109375" style="51" customWidth="1"/>
    <col min="34" max="16384" width="9.140625" style="98"/>
  </cols>
  <sheetData>
    <row r="1" spans="1:33" s="280" customFormat="1" ht="19.5" customHeight="1" x14ac:dyDescent="0.35">
      <c r="G1" s="50"/>
      <c r="H1" s="50"/>
      <c r="I1" s="50"/>
      <c r="J1" s="53"/>
      <c r="K1" s="51"/>
      <c r="L1" s="50"/>
      <c r="N1" s="50"/>
      <c r="P1" s="50"/>
      <c r="R1" s="50"/>
      <c r="T1" s="50"/>
      <c r="V1" s="50"/>
      <c r="X1" s="51"/>
      <c r="Y1" s="529" t="s">
        <v>419</v>
      </c>
      <c r="Z1" s="529"/>
      <c r="AA1" s="529"/>
      <c r="AB1" s="529"/>
      <c r="AC1" s="529"/>
      <c r="AD1" s="529"/>
      <c r="AE1" s="529"/>
      <c r="AF1" s="529"/>
      <c r="AG1" s="529"/>
    </row>
    <row r="2" spans="1:33" ht="36.75" customHeight="1" x14ac:dyDescent="0.2">
      <c r="A2" s="544" t="s">
        <v>136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545"/>
      <c r="AG2" s="545"/>
    </row>
    <row r="3" spans="1:33" s="51" customFormat="1" ht="11.25" customHeight="1" x14ac:dyDescent="0.2">
      <c r="A3" s="546" t="s">
        <v>47</v>
      </c>
      <c r="B3" s="547"/>
      <c r="C3" s="547"/>
      <c r="D3" s="547"/>
      <c r="E3" s="70">
        <f>SUM(E9:E279)</f>
        <v>71.299999999999983</v>
      </c>
      <c r="F3" s="71"/>
      <c r="G3" s="71"/>
      <c r="H3" s="71"/>
      <c r="I3" s="71"/>
      <c r="J3" s="72"/>
      <c r="K3" s="71"/>
      <c r="L3" s="73"/>
      <c r="M3" s="74"/>
      <c r="N3" s="73"/>
      <c r="O3" s="74"/>
      <c r="P3" s="73"/>
      <c r="Q3" s="74"/>
      <c r="R3" s="73"/>
      <c r="S3" s="71"/>
      <c r="T3" s="71"/>
      <c r="U3" s="71"/>
      <c r="V3" s="71"/>
      <c r="W3" s="71"/>
      <c r="X3" s="70">
        <f t="shared" ref="X3:AG3" si="0">SUM(X9:X279)</f>
        <v>507763.36999999994</v>
      </c>
      <c r="Y3" s="70">
        <f t="shared" si="0"/>
        <v>3046580.2199999997</v>
      </c>
      <c r="Z3" s="70">
        <f t="shared" si="0"/>
        <v>1534574.28</v>
      </c>
      <c r="AA3" s="70">
        <f t="shared" si="0"/>
        <v>412904.76000000007</v>
      </c>
      <c r="AB3" s="70">
        <f t="shared" si="0"/>
        <v>143307.35999999999</v>
      </c>
      <c r="AC3" s="70">
        <f t="shared" si="0"/>
        <v>26625.06</v>
      </c>
      <c r="AD3" s="70">
        <f t="shared" si="0"/>
        <v>0</v>
      </c>
      <c r="AE3" s="70">
        <f t="shared" si="0"/>
        <v>0</v>
      </c>
      <c r="AF3" s="70">
        <f t="shared" si="0"/>
        <v>523769.6399999999</v>
      </c>
      <c r="AG3" s="70">
        <f t="shared" si="0"/>
        <v>405399.12</v>
      </c>
    </row>
    <row r="4" spans="1:33" ht="24.75" customHeight="1" x14ac:dyDescent="0.2">
      <c r="A4" s="548" t="s">
        <v>5</v>
      </c>
      <c r="B4" s="538" t="s">
        <v>4</v>
      </c>
      <c r="C4" s="538" t="s">
        <v>17</v>
      </c>
      <c r="D4" s="548" t="s">
        <v>18</v>
      </c>
      <c r="E4" s="548" t="s">
        <v>19</v>
      </c>
      <c r="F4" s="549" t="s">
        <v>46</v>
      </c>
      <c r="G4" s="550"/>
      <c r="H4" s="550"/>
      <c r="I4" s="550"/>
      <c r="J4" s="550"/>
      <c r="K4" s="551"/>
      <c r="L4" s="552" t="s">
        <v>61</v>
      </c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3" t="s">
        <v>42</v>
      </c>
      <c r="Y4" s="552" t="s">
        <v>43</v>
      </c>
      <c r="Z4" s="552"/>
      <c r="AA4" s="552"/>
      <c r="AB4" s="552"/>
      <c r="AC4" s="552"/>
      <c r="AD4" s="552"/>
      <c r="AE4" s="552"/>
      <c r="AF4" s="552"/>
      <c r="AG4" s="552"/>
    </row>
    <row r="5" spans="1:33" ht="33" customHeight="1" x14ac:dyDescent="0.2">
      <c r="A5" s="548"/>
      <c r="B5" s="538"/>
      <c r="C5" s="538"/>
      <c r="D5" s="548"/>
      <c r="E5" s="548"/>
      <c r="F5" s="541" t="s">
        <v>134</v>
      </c>
      <c r="G5" s="556" t="s">
        <v>33</v>
      </c>
      <c r="H5" s="556" t="s">
        <v>34</v>
      </c>
      <c r="I5" s="556" t="s">
        <v>35</v>
      </c>
      <c r="J5" s="559" t="s">
        <v>36</v>
      </c>
      <c r="K5" s="541" t="s">
        <v>48</v>
      </c>
      <c r="L5" s="530" t="s">
        <v>37</v>
      </c>
      <c r="M5" s="531"/>
      <c r="N5" s="530" t="s">
        <v>38</v>
      </c>
      <c r="O5" s="531"/>
      <c r="P5" s="530" t="s">
        <v>39</v>
      </c>
      <c r="Q5" s="531"/>
      <c r="R5" s="530" t="s">
        <v>125</v>
      </c>
      <c r="S5" s="531"/>
      <c r="T5" s="530" t="s">
        <v>40</v>
      </c>
      <c r="U5" s="531"/>
      <c r="V5" s="534" t="s">
        <v>131</v>
      </c>
      <c r="W5" s="535"/>
      <c r="X5" s="554"/>
      <c r="Y5" s="538" t="s">
        <v>1</v>
      </c>
      <c r="Z5" s="539" t="s">
        <v>27</v>
      </c>
      <c r="AA5" s="539"/>
      <c r="AB5" s="539"/>
      <c r="AC5" s="539"/>
      <c r="AD5" s="539"/>
      <c r="AE5" s="539"/>
      <c r="AF5" s="539"/>
      <c r="AG5" s="539"/>
    </row>
    <row r="6" spans="1:33" ht="38.25" customHeight="1" x14ac:dyDescent="0.2">
      <c r="A6" s="548"/>
      <c r="B6" s="538"/>
      <c r="C6" s="538"/>
      <c r="D6" s="548"/>
      <c r="E6" s="548"/>
      <c r="F6" s="542"/>
      <c r="G6" s="557"/>
      <c r="H6" s="557"/>
      <c r="I6" s="557"/>
      <c r="J6" s="560"/>
      <c r="K6" s="542"/>
      <c r="L6" s="532"/>
      <c r="M6" s="533"/>
      <c r="N6" s="532"/>
      <c r="O6" s="533"/>
      <c r="P6" s="532"/>
      <c r="Q6" s="533"/>
      <c r="R6" s="532"/>
      <c r="S6" s="533"/>
      <c r="T6" s="532"/>
      <c r="U6" s="533"/>
      <c r="V6" s="536"/>
      <c r="W6" s="537"/>
      <c r="X6" s="554"/>
      <c r="Y6" s="538"/>
      <c r="Z6" s="539" t="s">
        <v>12</v>
      </c>
      <c r="AA6" s="539"/>
      <c r="AB6" s="539"/>
      <c r="AC6" s="539" t="s">
        <v>11</v>
      </c>
      <c r="AD6" s="539"/>
      <c r="AE6" s="539"/>
      <c r="AF6" s="540" t="s">
        <v>6</v>
      </c>
      <c r="AG6" s="540" t="s">
        <v>15</v>
      </c>
    </row>
    <row r="7" spans="1:33" ht="54.75" x14ac:dyDescent="0.2">
      <c r="A7" s="548"/>
      <c r="B7" s="538"/>
      <c r="C7" s="538"/>
      <c r="D7" s="548"/>
      <c r="E7" s="548"/>
      <c r="F7" s="543"/>
      <c r="G7" s="558"/>
      <c r="H7" s="558"/>
      <c r="I7" s="558"/>
      <c r="J7" s="561"/>
      <c r="K7" s="543"/>
      <c r="L7" s="97" t="s">
        <v>44</v>
      </c>
      <c r="M7" s="75" t="s">
        <v>45</v>
      </c>
      <c r="N7" s="97" t="s">
        <v>44</v>
      </c>
      <c r="O7" s="75" t="s">
        <v>45</v>
      </c>
      <c r="P7" s="97" t="s">
        <v>44</v>
      </c>
      <c r="Q7" s="75" t="s">
        <v>45</v>
      </c>
      <c r="R7" s="97" t="s">
        <v>44</v>
      </c>
      <c r="S7" s="75" t="s">
        <v>45</v>
      </c>
      <c r="T7" s="97" t="s">
        <v>44</v>
      </c>
      <c r="U7" s="75" t="s">
        <v>45</v>
      </c>
      <c r="V7" s="97" t="s">
        <v>44</v>
      </c>
      <c r="W7" s="75" t="s">
        <v>45</v>
      </c>
      <c r="X7" s="555"/>
      <c r="Y7" s="538"/>
      <c r="Z7" s="96" t="s">
        <v>7</v>
      </c>
      <c r="AA7" s="96" t="s">
        <v>8</v>
      </c>
      <c r="AB7" s="96" t="s">
        <v>9</v>
      </c>
      <c r="AC7" s="96" t="s">
        <v>10</v>
      </c>
      <c r="AD7" s="76" t="str">
        <f>'1_РОЗПОДІЛ ПЕРСОНАЛУ'!L6</f>
        <v>Інша діяльність 1</v>
      </c>
      <c r="AE7" s="76" t="str">
        <f>'1_РОЗПОДІЛ ПЕРСОНАЛУ'!M6</f>
        <v>Інша діяльність 2</v>
      </c>
      <c r="AF7" s="540"/>
      <c r="AG7" s="540"/>
    </row>
    <row r="8" spans="1:33" s="52" customFormat="1" ht="12.75" x14ac:dyDescent="0.2">
      <c r="A8" s="77">
        <v>1</v>
      </c>
      <c r="B8" s="77">
        <v>2</v>
      </c>
      <c r="C8" s="77">
        <v>3</v>
      </c>
      <c r="D8" s="77">
        <v>4</v>
      </c>
      <c r="E8" s="77">
        <v>5</v>
      </c>
      <c r="F8" s="77">
        <v>6</v>
      </c>
      <c r="G8" s="77">
        <v>7</v>
      </c>
      <c r="H8" s="77">
        <v>8</v>
      </c>
      <c r="I8" s="77">
        <v>9</v>
      </c>
      <c r="J8" s="77">
        <v>10</v>
      </c>
      <c r="K8" s="77">
        <v>11</v>
      </c>
      <c r="L8" s="77">
        <v>12</v>
      </c>
      <c r="M8" s="77">
        <v>13</v>
      </c>
      <c r="N8" s="77">
        <v>14</v>
      </c>
      <c r="O8" s="77">
        <v>15</v>
      </c>
      <c r="P8" s="77">
        <v>16</v>
      </c>
      <c r="Q8" s="77">
        <v>17</v>
      </c>
      <c r="R8" s="77">
        <v>18</v>
      </c>
      <c r="S8" s="77">
        <v>19</v>
      </c>
      <c r="T8" s="77">
        <v>20</v>
      </c>
      <c r="U8" s="77">
        <v>21</v>
      </c>
      <c r="V8" s="77">
        <v>22</v>
      </c>
      <c r="W8" s="77">
        <v>23</v>
      </c>
      <c r="X8" s="77">
        <v>24</v>
      </c>
      <c r="Y8" s="77">
        <v>25</v>
      </c>
      <c r="Z8" s="77">
        <v>26</v>
      </c>
      <c r="AA8" s="77">
        <v>27</v>
      </c>
      <c r="AB8" s="77">
        <v>28</v>
      </c>
      <c r="AC8" s="77">
        <v>29</v>
      </c>
      <c r="AD8" s="77">
        <v>30</v>
      </c>
      <c r="AE8" s="77">
        <v>31</v>
      </c>
      <c r="AF8" s="77">
        <v>32</v>
      </c>
      <c r="AG8" s="77">
        <v>33</v>
      </c>
    </row>
    <row r="9" spans="1:33" ht="24" x14ac:dyDescent="0.2">
      <c r="A9" s="78">
        <f>'1_РОЗПОДІЛ ПЕРСОНАЛУ'!A8</f>
        <v>1</v>
      </c>
      <c r="B9" s="78" t="str">
        <f>'1_РОЗПОДІЛ ПЕРСОНАЛУ'!B8</f>
        <v>КЕРIВНИКИ ТА ФАХІВЦІ</v>
      </c>
      <c r="C9" s="78" t="str">
        <f>'1_РОЗПОДІЛ ПЕРСОНАЛУ'!D8</f>
        <v>Директор</v>
      </c>
      <c r="D9" s="78">
        <f>'1_РОЗПОДІЛ ПЕРСОНАЛУ'!F8</f>
        <v>0</v>
      </c>
      <c r="E9" s="78">
        <f>'1_РОЗПОДІЛ ПЕРСОНАЛУ'!G8</f>
        <v>1</v>
      </c>
      <c r="F9" s="95">
        <f>IF($A9&gt;0,'2_Вихідні дані'!$B$3,"")</f>
        <v>1921</v>
      </c>
      <c r="G9" s="55">
        <v>1.4</v>
      </c>
      <c r="H9" s="55">
        <v>1.66</v>
      </c>
      <c r="I9" s="79">
        <f>IF(D9&gt;0,VLOOKUP(D9,'2_Вихідні дані'!$A$6:$B$11,2,FALSE),1)</f>
        <v>1</v>
      </c>
      <c r="J9" s="55">
        <v>3.5</v>
      </c>
      <c r="K9" s="74">
        <f t="shared" ref="K9:K60" si="1">ROUND(F9*G9*H9*I9*J9,2)</f>
        <v>15625.41</v>
      </c>
      <c r="L9" s="55">
        <v>0</v>
      </c>
      <c r="M9" s="95">
        <f>IF(AND($A9&gt;0,L9&gt;0),ROUND($K9*(L9-1),2),0)</f>
        <v>0</v>
      </c>
      <c r="N9" s="55">
        <v>0</v>
      </c>
      <c r="O9" s="95">
        <f>IF(AND($A9&gt;0,N9&gt;0),ROUND($K9*(N9-1),2),0)</f>
        <v>0</v>
      </c>
      <c r="P9" s="55">
        <v>0</v>
      </c>
      <c r="Q9" s="95">
        <f>IF(AND($A9&gt;0,P9&gt;0),ROUND($K9*(P9-1),2),0)</f>
        <v>0</v>
      </c>
      <c r="R9" s="55">
        <v>1.1499999999999999</v>
      </c>
      <c r="S9" s="95">
        <f>IF(AND($A9&gt;0,R9&gt;0),ROUND($K9*(R9-1),2),0)</f>
        <v>2343.81</v>
      </c>
      <c r="T9" s="55">
        <v>0</v>
      </c>
      <c r="U9" s="95">
        <f>IF(AND($A9&gt;0,T9&gt;0),ROUND($K9*(T9-1),2),0)</f>
        <v>0</v>
      </c>
      <c r="V9" s="55">
        <v>0</v>
      </c>
      <c r="W9" s="95">
        <f>IF(AND($A9&gt;0,V9&gt;0),IF('2_Вихідні дані'!$A$12=1,ROUND($K9*(V9-1),2),ROUND((K9+M9+O9+Q9+S9+U9)*(V9-1),2)),0)</f>
        <v>0</v>
      </c>
      <c r="X9" s="74">
        <f>ROUND((K9+M9+O9+Q9+S9+U9+W9)*E9,2)</f>
        <v>17969.22</v>
      </c>
      <c r="Y9" s="74">
        <f>X9*'2_Вихідні дані'!$B$17</f>
        <v>107815.32</v>
      </c>
      <c r="Z9" s="74">
        <f>IF(ISERROR(ROUND($Y9/'1_РОЗПОДІЛ ПЕРСОНАЛУ'!G8*'1_РОЗПОДІЛ ПЕРСОНАЛУ'!H8,2)),0,ROUND($Y9/'1_РОЗПОДІЛ ПЕРСОНАЛУ'!G8*'1_РОЗПОДІЛ ПЕРСОНАЛУ'!H8,2))</f>
        <v>0</v>
      </c>
      <c r="AA9" s="74">
        <f>IF(ISERROR(ROUND($Y9/'1_РОЗПОДІЛ ПЕРСОНАЛУ'!G8*'1_РОЗПОДІЛ ПЕРСОНАЛУ'!I8,2)),0,ROUND($Y9/'1_РОЗПОДІЛ ПЕРСОНАЛУ'!G8*'1_РОЗПОДІЛ ПЕРСОНАЛУ'!I8,2))</f>
        <v>0</v>
      </c>
      <c r="AB9" s="74">
        <f>IF(ISERROR(ROUND($Y9/'1_РОЗПОДІЛ ПЕРСОНАЛУ'!G8*'1_РОЗПОДІЛ ПЕРСОНАЛУ'!J8,2)),0,ROUND($Y9/'1_РОЗПОДІЛ ПЕРСОНАЛУ'!G8*'1_РОЗПОДІЛ ПЕРСОНАЛУ'!J8,2))</f>
        <v>0</v>
      </c>
      <c r="AC9" s="74">
        <f>IF(ISERROR(ROUND($Y9/'1_РОЗПОДІЛ ПЕРСОНАЛУ'!G8*'1_РОЗПОДІЛ ПЕРСОНАЛУ'!K8,2)),0,ROUND($Y9/'1_РОЗПОДІЛ ПЕРСОНАЛУ'!G8*'1_РОЗПОДІЛ ПЕРСОНАЛУ'!K8,2))</f>
        <v>0</v>
      </c>
      <c r="AD9" s="74">
        <f>IF(ISERROR(ROUND($Y9/'1_РОЗПОДІЛ ПЕРСОНАЛУ'!G8*'1_РОЗПОДІЛ ПЕРСОНАЛУ'!L8,2)),0,ROUND($Y9/'1_РОЗПОДІЛ ПЕРСОНАЛУ'!G8*'1_РОЗПОДІЛ ПЕРСОНАЛУ'!L8,2))</f>
        <v>0</v>
      </c>
      <c r="AE9" s="74">
        <f>IF(ISERROR(ROUND($Y9/'1_РОЗПОДІЛ ПЕРСОНАЛУ'!G8*'1_РОЗПОДІЛ ПЕРСОНАЛУ'!M8,2)),0,ROUND($Y9/'1_РОЗПОДІЛ ПЕРСОНАЛУ'!G8*'1_РОЗПОДІЛ ПЕРСОНАЛУ'!M8,2))</f>
        <v>0</v>
      </c>
      <c r="AF9" s="74">
        <f>IF(ISERROR(ROUND($Y9/'1_РОЗПОДІЛ ПЕРСОНАЛУ'!G8*'1_РОЗПОДІЛ ПЕРСОНАЛУ'!N8,2)),0,ROUND($Y9/'1_РОЗПОДІЛ ПЕРСОНАЛУ'!G8*'1_РОЗПОДІЛ ПЕРСОНАЛУ'!N8,2))</f>
        <v>0</v>
      </c>
      <c r="AG9" s="74">
        <f>IF(ISERROR(ROUND($Y9/'1_РОЗПОДІЛ ПЕРСОНАЛУ'!G8*'1_РОЗПОДІЛ ПЕРСОНАЛУ'!O8,2)),0,ROUND($Y9/'1_РОЗПОДІЛ ПЕРСОНАЛУ'!G8*'1_РОЗПОДІЛ ПЕРСОНАЛУ'!O8,2))</f>
        <v>107815.32</v>
      </c>
    </row>
    <row r="10" spans="1:33" s="105" customFormat="1" ht="24" x14ac:dyDescent="0.2">
      <c r="A10" s="78">
        <f>'1_РОЗПОДІЛ ПЕРСОНАЛУ'!A9</f>
        <v>2</v>
      </c>
      <c r="B10" s="78" t="str">
        <f>'1_РОЗПОДІЛ ПЕРСОНАЛУ'!B9</f>
        <v>КЕРIВНИКИ ТА ФАХІВЦІ</v>
      </c>
      <c r="C10" s="78" t="str">
        <f>'1_РОЗПОДІЛ ПЕРСОНАЛУ'!D9</f>
        <v>Головний інженер</v>
      </c>
      <c r="D10" s="78">
        <f>'1_РОЗПОДІЛ ПЕРСОНАЛУ'!F9</f>
        <v>0</v>
      </c>
      <c r="E10" s="78">
        <f>'1_РОЗПОДІЛ ПЕРСОНАЛУ'!G9</f>
        <v>1</v>
      </c>
      <c r="F10" s="104">
        <f>IF($A10&gt;0,'2_Вихідні дані'!$B$3,"")</f>
        <v>1921</v>
      </c>
      <c r="G10" s="55">
        <v>1.4</v>
      </c>
      <c r="H10" s="55">
        <v>1.66</v>
      </c>
      <c r="I10" s="79">
        <f>IF(D10&gt;0,VLOOKUP(D10,'2_Вихідні дані'!$A$6:$B$11,2,FALSE),1)</f>
        <v>1</v>
      </c>
      <c r="J10" s="55">
        <v>3.15</v>
      </c>
      <c r="K10" s="74">
        <f t="shared" si="1"/>
        <v>14062.87</v>
      </c>
      <c r="L10" s="55">
        <v>0</v>
      </c>
      <c r="M10" s="104">
        <f>IF(AND($A10&gt;0,L10&gt;0),ROUND($K10*(L10-1),2),0)</f>
        <v>0</v>
      </c>
      <c r="N10" s="55">
        <v>0</v>
      </c>
      <c r="O10" s="104">
        <f>IF(AND($A10&gt;0,N10&gt;0),ROUND($K10*(N10-1),2),0)</f>
        <v>0</v>
      </c>
      <c r="P10" s="55">
        <v>0</v>
      </c>
      <c r="Q10" s="104">
        <f>IF(AND($A10&gt;0,P10&gt;0),ROUND($K10*(P10-1),2),0)</f>
        <v>0</v>
      </c>
      <c r="R10" s="55">
        <v>0</v>
      </c>
      <c r="S10" s="104">
        <f>IF(AND($A10&gt;0,R10&gt;0),ROUND($K10*(R10-1),2),0)</f>
        <v>0</v>
      </c>
      <c r="T10" s="55">
        <v>0</v>
      </c>
      <c r="U10" s="104">
        <f>IF(AND($A10&gt;0,T10&gt;0),ROUND($K10*(T10-1),2),0)</f>
        <v>0</v>
      </c>
      <c r="V10" s="55">
        <v>0</v>
      </c>
      <c r="W10" s="104">
        <f>IF(AND($A10&gt;0,V10&gt;0),IF('2_Вихідні дані'!$A$12=1,ROUND($K10*(V10-1),2),ROUND((K10+M10+O10+Q10+S10+U10)*(V10-1),2)),0)</f>
        <v>0</v>
      </c>
      <c r="X10" s="74">
        <f>ROUND((K10+M10+O10+Q10+S10+U10+W10)*E10,2)</f>
        <v>14062.87</v>
      </c>
      <c r="Y10" s="74">
        <f>X10*'2_Вихідні дані'!$B$17</f>
        <v>84377.22</v>
      </c>
      <c r="Z10" s="74">
        <f>IF(ISERROR(ROUND($Y10/'1_РОЗПОДІЛ ПЕРСОНАЛУ'!G9*'1_РОЗПОДІЛ ПЕРСОНАЛУ'!H9,2)),0,ROUND($Y10/'1_РОЗПОДІЛ ПЕРСОНАЛУ'!G9*'1_РОЗПОДІЛ ПЕРСОНАЛУ'!H9,2))</f>
        <v>0</v>
      </c>
      <c r="AA10" s="74">
        <f>IF(ISERROR(ROUND($Y10/'1_РОЗПОДІЛ ПЕРСОНАЛУ'!G9*'1_РОЗПОДІЛ ПЕРСОНАЛУ'!I9,2)),0,ROUND($Y10/'1_РОЗПОДІЛ ПЕРСОНАЛУ'!G9*'1_РОЗПОДІЛ ПЕРСОНАЛУ'!I9,2))</f>
        <v>0</v>
      </c>
      <c r="AB10" s="74">
        <f>IF(ISERROR(ROUND($Y10/'1_РОЗПОДІЛ ПЕРСОНАЛУ'!G9*'1_РОЗПОДІЛ ПЕРСОНАЛУ'!J9,2)),0,ROUND($Y10/'1_РОЗПОДІЛ ПЕРСОНАЛУ'!G9*'1_РОЗПОДІЛ ПЕРСОНАЛУ'!J9,2))</f>
        <v>0</v>
      </c>
      <c r="AC10" s="74">
        <f>IF(ISERROR(ROUND($Y10/'1_РОЗПОДІЛ ПЕРСОНАЛУ'!G9*'1_РОЗПОДІЛ ПЕРСОНАЛУ'!K9,2)),0,ROUND($Y10/'1_РОЗПОДІЛ ПЕРСОНАЛУ'!G9*'1_РОЗПОДІЛ ПЕРСОНАЛУ'!K9,2))</f>
        <v>0</v>
      </c>
      <c r="AD10" s="74">
        <f>IF(ISERROR(ROUND($Y10/'1_РОЗПОДІЛ ПЕРСОНАЛУ'!G9*'1_РОЗПОДІЛ ПЕРСОНАЛУ'!L9,2)),0,ROUND($Y10/'1_РОЗПОДІЛ ПЕРСОНАЛУ'!G9*'1_РОЗПОДІЛ ПЕРСОНАЛУ'!L9,2))</f>
        <v>0</v>
      </c>
      <c r="AE10" s="74">
        <f>IF(ISERROR(ROUND($Y10/'1_РОЗПОДІЛ ПЕРСОНАЛУ'!G9*'1_РОЗПОДІЛ ПЕРСОНАЛУ'!M9,2)),0,ROUND($Y10/'1_РОЗПОДІЛ ПЕРСОНАЛУ'!G9*'1_РОЗПОДІЛ ПЕРСОНАЛУ'!M9,2))</f>
        <v>0</v>
      </c>
      <c r="AF10" s="74">
        <f>IF(ISERROR(ROUND($Y10/'1_РОЗПОДІЛ ПЕРСОНАЛУ'!G9*'1_РОЗПОДІЛ ПЕРСОНАЛУ'!N9,2)),0,ROUND($Y10/'1_РОЗПОДІЛ ПЕРСОНАЛУ'!G9*'1_РОЗПОДІЛ ПЕРСОНАЛУ'!N9,2))</f>
        <v>0</v>
      </c>
      <c r="AG10" s="74">
        <f>IF(ISERROR(ROUND($Y10/'1_РОЗПОДІЛ ПЕРСОНАЛУ'!G9*'1_РОЗПОДІЛ ПЕРСОНАЛУ'!O9,2)),0,ROUND($Y10/'1_РОЗПОДІЛ ПЕРСОНАЛУ'!G9*'1_РОЗПОДІЛ ПЕРСОНАЛУ'!O9,2))</f>
        <v>84377.22</v>
      </c>
    </row>
    <row r="11" spans="1:33" ht="24" x14ac:dyDescent="0.2">
      <c r="A11" s="78">
        <f>'1_РОЗПОДІЛ ПЕРСОНАЛУ'!A10</f>
        <v>3</v>
      </c>
      <c r="B11" s="78" t="str">
        <f>'1_РОЗПОДІЛ ПЕРСОНАЛУ'!B10</f>
        <v>КЕРIВНИКИ ТА ФАХІВЦІ</v>
      </c>
      <c r="C11" s="78" t="str">
        <f>'1_РОЗПОДІЛ ПЕРСОНАЛУ'!D10</f>
        <v>Інспектор з кадрів</v>
      </c>
      <c r="D11" s="78">
        <f>'1_РОЗПОДІЛ ПЕРСОНАЛУ'!F10</f>
        <v>0</v>
      </c>
      <c r="E11" s="78">
        <f>'1_РОЗПОДІЛ ПЕРСОНАЛУ'!G10</f>
        <v>0.1</v>
      </c>
      <c r="F11" s="95">
        <f>IF(A11&gt;0,'2_Вихідні дані'!$B$3,"")</f>
        <v>1921</v>
      </c>
      <c r="G11" s="55">
        <v>1.4</v>
      </c>
      <c r="H11" s="55">
        <v>1.66</v>
      </c>
      <c r="I11" s="79">
        <f>IF(D11&gt;0,VLOOKUP(D11,'2_Вихідні дані'!$A$6:$B$11,2,FALSE),1)</f>
        <v>1</v>
      </c>
      <c r="J11" s="55">
        <v>1.97</v>
      </c>
      <c r="K11" s="74">
        <f t="shared" si="1"/>
        <v>8794.8799999999992</v>
      </c>
      <c r="L11" s="55">
        <v>0</v>
      </c>
      <c r="M11" s="95">
        <f t="shared" ref="M11:M74" si="2">IF(AND($A11&gt;0,L11&gt;0),ROUND($K11*(L11-1),2),0)</f>
        <v>0</v>
      </c>
      <c r="N11" s="55">
        <v>0</v>
      </c>
      <c r="O11" s="95">
        <f t="shared" ref="O11:O74" si="3">IF(AND($A11&gt;0,N11&gt;0),ROUND($K11*(N11-1),2),0)</f>
        <v>0</v>
      </c>
      <c r="P11" s="55">
        <v>0</v>
      </c>
      <c r="Q11" s="95">
        <f t="shared" ref="Q11:Q74" si="4">IF(AND($A11&gt;0,P11&gt;0),ROUND($K11*(P11-1),2),0)</f>
        <v>0</v>
      </c>
      <c r="R11" s="55">
        <v>0</v>
      </c>
      <c r="S11" s="95">
        <f t="shared" ref="S11:S74" si="5">IF(AND($A11&gt;0,R11&gt;0),ROUND($K11*(R11-1),2),0)</f>
        <v>0</v>
      </c>
      <c r="T11" s="55">
        <v>0</v>
      </c>
      <c r="U11" s="95">
        <f t="shared" ref="U11:U74" si="6">IF(AND($A11&gt;0,T11&gt;0),ROUND($K11*(T11-1),2),0)</f>
        <v>0</v>
      </c>
      <c r="V11" s="55">
        <v>0</v>
      </c>
      <c r="W11" s="95">
        <f>IF(AND($A11&gt;0,V11&gt;0),IF('2_Вихідні дані'!$A$12=1,ROUND($K11*(V11-1),2),ROUND((K11+M11+O11+Q11+S11+U11)*(V11-1),2)),0)</f>
        <v>0</v>
      </c>
      <c r="X11" s="74">
        <f t="shared" ref="X11:X74" si="7">ROUND((K11+M11+O11+Q11+S11+U11+W11)*E11,2)</f>
        <v>879.49</v>
      </c>
      <c r="Y11" s="74">
        <f>X11*'2_Вихідні дані'!$B$17</f>
        <v>5276.9400000000005</v>
      </c>
      <c r="Z11" s="74">
        <f>IF(ISERROR(ROUND($Y11/'1_РОЗПОДІЛ ПЕРСОНАЛУ'!G10*'1_РОЗПОДІЛ ПЕРСОНАЛУ'!H10,2)),0,ROUND($Y11/'1_РОЗПОДІЛ ПЕРСОНАЛУ'!G10*'1_РОЗПОДІЛ ПЕРСОНАЛУ'!H10,2))</f>
        <v>0</v>
      </c>
      <c r="AA11" s="74">
        <f>IF(ISERROR(ROUND($Y11/'1_РОЗПОДІЛ ПЕРСОНАЛУ'!G10*'1_РОЗПОДІЛ ПЕРСОНАЛУ'!I10,2)),0,ROUND($Y11/'1_РОЗПОДІЛ ПЕРСОНАЛУ'!G10*'1_РОЗПОДІЛ ПЕРСОНАЛУ'!I10,2))</f>
        <v>0</v>
      </c>
      <c r="AB11" s="74">
        <f>IF(ISERROR(ROUND($Y11/'1_РОЗПОДІЛ ПЕРСОНАЛУ'!G10*'1_РОЗПОДІЛ ПЕРСОНАЛУ'!J10,2)),0,ROUND($Y11/'1_РОЗПОДІЛ ПЕРСОНАЛУ'!G10*'1_РОЗПОДІЛ ПЕРСОНАЛУ'!J10,2))</f>
        <v>0</v>
      </c>
      <c r="AC11" s="74">
        <f>IF(ISERROR(ROUND($Y11/'1_РОЗПОДІЛ ПЕРСОНАЛУ'!G10*'1_РОЗПОДІЛ ПЕРСОНАЛУ'!K10,2)),0,ROUND($Y11/'1_РОЗПОДІЛ ПЕРСОНАЛУ'!G10*'1_РОЗПОДІЛ ПЕРСОНАЛУ'!K10,2))</f>
        <v>0</v>
      </c>
      <c r="AD11" s="74">
        <f>IF(ISERROR(ROUND($Y11/'1_РОЗПОДІЛ ПЕРСОНАЛУ'!G10*'1_РОЗПОДІЛ ПЕРСОНАЛУ'!L10,2)),0,ROUND($Y11/'1_РОЗПОДІЛ ПЕРСОНАЛУ'!G10*'1_РОЗПОДІЛ ПЕРСОНАЛУ'!L10,2))</f>
        <v>0</v>
      </c>
      <c r="AE11" s="74">
        <f>IF(ISERROR(ROUND($Y11/'1_РОЗПОДІЛ ПЕРСОНАЛУ'!G10*'1_РОЗПОДІЛ ПЕРСОНАЛУ'!M10,2)),0,ROUND($Y11/'1_РОЗПОДІЛ ПЕРСОНАЛУ'!G10*'1_РОЗПОДІЛ ПЕРСОНАЛУ'!M10,2))</f>
        <v>0</v>
      </c>
      <c r="AF11" s="74">
        <f>IF(ISERROR(ROUND($Y11/'1_РОЗПОДІЛ ПЕРСОНАЛУ'!G10*'1_РОЗПОДІЛ ПЕРСОНАЛУ'!N10,2)),0,ROUND($Y11/'1_РОЗПОДІЛ ПЕРСОНАЛУ'!G10*'1_РОЗПОДІЛ ПЕРСОНАЛУ'!N10,2))</f>
        <v>0</v>
      </c>
      <c r="AG11" s="74">
        <f>IF(ISERROR(ROUND($Y11/'1_РОЗПОДІЛ ПЕРСОНАЛУ'!G10*'1_РОЗПОДІЛ ПЕРСОНАЛУ'!O10,2)),0,ROUND($Y11/'1_РОЗПОДІЛ ПЕРСОНАЛУ'!G10*'1_РОЗПОДІЛ ПЕРСОНАЛУ'!O10,2))</f>
        <v>5276.94</v>
      </c>
    </row>
    <row r="12" spans="1:33" ht="24" x14ac:dyDescent="0.2">
      <c r="A12" s="78">
        <f>'1_РОЗПОДІЛ ПЕРСОНАЛУ'!A11</f>
        <v>4</v>
      </c>
      <c r="B12" s="78" t="str">
        <f>'1_РОЗПОДІЛ ПЕРСОНАЛУ'!B11</f>
        <v>КЕРIВНИКИ ТА ФАХІВЦІ</v>
      </c>
      <c r="C12" s="78" t="str">
        <f>'1_РОЗПОДІЛ ПЕРСОНАЛУ'!D11</f>
        <v>Енергетик</v>
      </c>
      <c r="D12" s="78">
        <f>'1_РОЗПОДІЛ ПЕРСОНАЛУ'!F11</f>
        <v>0</v>
      </c>
      <c r="E12" s="78">
        <f>'1_РОЗПОДІЛ ПЕРСОНАЛУ'!G11</f>
        <v>1</v>
      </c>
      <c r="F12" s="95">
        <f>IF(A12&gt;0,'2_Вихідні дані'!$B$3,"")</f>
        <v>1921</v>
      </c>
      <c r="G12" s="55">
        <v>1.4</v>
      </c>
      <c r="H12" s="55">
        <v>1.66</v>
      </c>
      <c r="I12" s="79">
        <f>IF(D12&gt;0,VLOOKUP(D12,'2_Вихідні дані'!$A$6:$B$11,2,FALSE),1)</f>
        <v>1</v>
      </c>
      <c r="J12" s="55">
        <v>2</v>
      </c>
      <c r="K12" s="74">
        <f t="shared" si="1"/>
        <v>8928.81</v>
      </c>
      <c r="L12" s="55">
        <v>0</v>
      </c>
      <c r="M12" s="95">
        <f t="shared" si="2"/>
        <v>0</v>
      </c>
      <c r="N12" s="55">
        <v>0</v>
      </c>
      <c r="O12" s="95">
        <f t="shared" si="3"/>
        <v>0</v>
      </c>
      <c r="P12" s="55">
        <v>0</v>
      </c>
      <c r="Q12" s="95">
        <f t="shared" si="4"/>
        <v>0</v>
      </c>
      <c r="R12" s="55">
        <v>1.1499999999999999</v>
      </c>
      <c r="S12" s="95">
        <f t="shared" si="5"/>
        <v>1339.32</v>
      </c>
      <c r="T12" s="55">
        <v>0</v>
      </c>
      <c r="U12" s="95">
        <f t="shared" si="6"/>
        <v>0</v>
      </c>
      <c r="V12" s="55">
        <v>0</v>
      </c>
      <c r="W12" s="95">
        <f>IF(AND($A12&gt;0,V12&gt;0),IF('2_Вихідні дані'!$A$12=1,ROUND($K12*(V12-1),2),ROUND((K12+M12+O12+Q12+S12+U12)*(V12-1),2)),0)</f>
        <v>0</v>
      </c>
      <c r="X12" s="74">
        <f t="shared" si="7"/>
        <v>10268.129999999999</v>
      </c>
      <c r="Y12" s="74">
        <f>X12*'2_Вихідні дані'!$B$17</f>
        <v>61608.78</v>
      </c>
      <c r="Z12" s="74">
        <f>IF(ISERROR(ROUND($Y12/'1_РОЗПОДІЛ ПЕРСОНАЛУ'!G11*'1_РОЗПОДІЛ ПЕРСОНАЛУ'!H11,2)),0,ROUND($Y12/'1_РОЗПОДІЛ ПЕРСОНАЛУ'!G11*'1_РОЗПОДІЛ ПЕРСОНАЛУ'!H11,2))</f>
        <v>0</v>
      </c>
      <c r="AA12" s="74">
        <f>IF(ISERROR(ROUND($Y12/'1_РОЗПОДІЛ ПЕРСОНАЛУ'!G11*'1_РОЗПОДІЛ ПЕРСОНАЛУ'!I11,2)),0,ROUND($Y12/'1_РОЗПОДІЛ ПЕРСОНАЛУ'!G11*'1_РОЗПОДІЛ ПЕРСОНАЛУ'!I11,2))</f>
        <v>0</v>
      </c>
      <c r="AB12" s="74">
        <f>IF(ISERROR(ROUND($Y12/'1_РОЗПОДІЛ ПЕРСОНАЛУ'!G11*'1_РОЗПОДІЛ ПЕРСОНАЛУ'!J11,2)),0,ROUND($Y12/'1_РОЗПОДІЛ ПЕРСОНАЛУ'!G11*'1_РОЗПОДІЛ ПЕРСОНАЛУ'!J11,2))</f>
        <v>0</v>
      </c>
      <c r="AC12" s="74">
        <f>IF(ISERROR(ROUND($Y12/'1_РОЗПОДІЛ ПЕРСОНАЛУ'!G11*'1_РОЗПОДІЛ ПЕРСОНАЛУ'!K11,2)),0,ROUND($Y12/'1_РОЗПОДІЛ ПЕРСОНАЛУ'!G11*'1_РОЗПОДІЛ ПЕРСОНАЛУ'!K11,2))</f>
        <v>0</v>
      </c>
      <c r="AD12" s="74">
        <f>IF(ISERROR(ROUND($Y12/'1_РОЗПОДІЛ ПЕРСОНАЛУ'!G11*'1_РОЗПОДІЛ ПЕРСОНАЛУ'!L11,2)),0,ROUND($Y12/'1_РОЗПОДІЛ ПЕРСОНАЛУ'!G11*'1_РОЗПОДІЛ ПЕРСОНАЛУ'!L11,2))</f>
        <v>0</v>
      </c>
      <c r="AE12" s="74">
        <f>IF(ISERROR(ROUND($Y12/'1_РОЗПОДІЛ ПЕРСОНАЛУ'!G11*'1_РОЗПОДІЛ ПЕРСОНАЛУ'!M11,2)),0,ROUND($Y12/'1_РОЗПОДІЛ ПЕРСОНАЛУ'!G11*'1_РОЗПОДІЛ ПЕРСОНАЛУ'!M11,2))</f>
        <v>0</v>
      </c>
      <c r="AF12" s="74">
        <f>IF(ISERROR(ROUND($Y12/'1_РОЗПОДІЛ ПЕРСОНАЛУ'!G11*'1_РОЗПОДІЛ ПЕРСОНАЛУ'!N11,2)),0,ROUND($Y12/'1_РОЗПОДІЛ ПЕРСОНАЛУ'!G11*'1_РОЗПОДІЛ ПЕРСОНАЛУ'!N11,2))</f>
        <v>61608.78</v>
      </c>
      <c r="AG12" s="74">
        <f>IF(ISERROR(ROUND($Y12/'1_РОЗПОДІЛ ПЕРСОНАЛУ'!G11*'1_РОЗПОДІЛ ПЕРСОНАЛУ'!O11,2)),0,ROUND($Y12/'1_РОЗПОДІЛ ПЕРСОНАЛУ'!G11*'1_РОЗПОДІЛ ПЕРСОНАЛУ'!O11,2))</f>
        <v>0</v>
      </c>
    </row>
    <row r="13" spans="1:33" ht="24" x14ac:dyDescent="0.2">
      <c r="A13" s="78">
        <f>'1_РОЗПОДІЛ ПЕРСОНАЛУ'!A12</f>
        <v>5</v>
      </c>
      <c r="B13" s="78" t="str">
        <f>'1_РОЗПОДІЛ ПЕРСОНАЛУ'!B12</f>
        <v>КЕРIВНИКИ ТА ФАХІВЦІ</v>
      </c>
      <c r="C13" s="78" t="str">
        <f>'1_РОЗПОДІЛ ПЕРСОНАЛУ'!D12</f>
        <v xml:space="preserve">Економіст </v>
      </c>
      <c r="D13" s="78">
        <f>'1_РОЗПОДІЛ ПЕРСОНАЛУ'!F12</f>
        <v>0</v>
      </c>
      <c r="E13" s="78">
        <f>'1_РОЗПОДІЛ ПЕРСОНАЛУ'!G12</f>
        <v>1</v>
      </c>
      <c r="F13" s="95">
        <f>IF(A13&gt;0,'2_Вихідні дані'!$B$3,"")</f>
        <v>1921</v>
      </c>
      <c r="G13" s="55">
        <v>1.4</v>
      </c>
      <c r="H13" s="55">
        <v>1.66</v>
      </c>
      <c r="I13" s="79">
        <f>IF(D13&gt;0,VLOOKUP(D13,'2_Вихідні дані'!$A$6:$B$11,2,FALSE),1)</f>
        <v>1</v>
      </c>
      <c r="J13" s="55">
        <v>2</v>
      </c>
      <c r="K13" s="74">
        <f t="shared" si="1"/>
        <v>8928.81</v>
      </c>
      <c r="L13" s="55">
        <v>0</v>
      </c>
      <c r="M13" s="95">
        <f t="shared" si="2"/>
        <v>0</v>
      </c>
      <c r="N13" s="55">
        <v>0</v>
      </c>
      <c r="O13" s="95">
        <f t="shared" si="3"/>
        <v>0</v>
      </c>
      <c r="P13" s="55">
        <v>0</v>
      </c>
      <c r="Q13" s="95">
        <f t="shared" si="4"/>
        <v>0</v>
      </c>
      <c r="R13" s="55">
        <v>1.05</v>
      </c>
      <c r="S13" s="95">
        <f t="shared" si="5"/>
        <v>446.44</v>
      </c>
      <c r="T13" s="55">
        <v>0</v>
      </c>
      <c r="U13" s="95">
        <f t="shared" si="6"/>
        <v>0</v>
      </c>
      <c r="V13" s="55">
        <v>0</v>
      </c>
      <c r="W13" s="95">
        <f>IF(AND($A13&gt;0,V13&gt;0),IF('2_Вихідні дані'!$A$12=1,ROUND($K13*(V13-1),2),ROUND((K13+M13+O13+Q13+S13+U13)*(V13-1),2)),0)</f>
        <v>0</v>
      </c>
      <c r="X13" s="74">
        <f t="shared" si="7"/>
        <v>9375.25</v>
      </c>
      <c r="Y13" s="74">
        <f>X13*'2_Вихідні дані'!$B$17</f>
        <v>56251.5</v>
      </c>
      <c r="Z13" s="74">
        <f>IF(ISERROR(ROUND($Y13/'1_РОЗПОДІЛ ПЕРСОНАЛУ'!G12*'1_РОЗПОДІЛ ПЕРСОНАЛУ'!H12,2)),0,ROUND($Y13/'1_РОЗПОДІЛ ПЕРСОНАЛУ'!G12*'1_РОЗПОДІЛ ПЕРСОНАЛУ'!H12,2))</f>
        <v>0</v>
      </c>
      <c r="AA13" s="74">
        <f>IF(ISERROR(ROUND($Y13/'1_РОЗПОДІЛ ПЕРСОНАЛУ'!G12*'1_РОЗПОДІЛ ПЕРСОНАЛУ'!I12,2)),0,ROUND($Y13/'1_РОЗПОДІЛ ПЕРСОНАЛУ'!G12*'1_РОЗПОДІЛ ПЕРСОНАЛУ'!I12,2))</f>
        <v>0</v>
      </c>
      <c r="AB13" s="74">
        <f>IF(ISERROR(ROUND($Y13/'1_РОЗПОДІЛ ПЕРСОНАЛУ'!G12*'1_РОЗПОДІЛ ПЕРСОНАЛУ'!J12,2)),0,ROUND($Y13/'1_РОЗПОДІЛ ПЕРСОНАЛУ'!G12*'1_РОЗПОДІЛ ПЕРСОНАЛУ'!J12,2))</f>
        <v>0</v>
      </c>
      <c r="AC13" s="74">
        <f>IF(ISERROR(ROUND($Y13/'1_РОЗПОДІЛ ПЕРСОНАЛУ'!G12*'1_РОЗПОДІЛ ПЕРСОНАЛУ'!K12,2)),0,ROUND($Y13/'1_РОЗПОДІЛ ПЕРСОНАЛУ'!G12*'1_РОЗПОДІЛ ПЕРСОНАЛУ'!K12,2))</f>
        <v>0</v>
      </c>
      <c r="AD13" s="74">
        <f>IF(ISERROR(ROUND($Y13/'1_РОЗПОДІЛ ПЕРСОНАЛУ'!G12*'1_РОЗПОДІЛ ПЕРСОНАЛУ'!L12,2)),0,ROUND($Y13/'1_РОЗПОДІЛ ПЕРСОНАЛУ'!G12*'1_РОЗПОДІЛ ПЕРСОНАЛУ'!L12,2))</f>
        <v>0</v>
      </c>
      <c r="AE13" s="74">
        <f>IF(ISERROR(ROUND($Y13/'1_РОЗПОДІЛ ПЕРСОНАЛУ'!G12*'1_РОЗПОДІЛ ПЕРСОНАЛУ'!M12,2)),0,ROUND($Y13/'1_РОЗПОДІЛ ПЕРСОНАЛУ'!G12*'1_РОЗПОДІЛ ПЕРСОНАЛУ'!M12,2))</f>
        <v>0</v>
      </c>
      <c r="AF13" s="74">
        <f>IF(ISERROR(ROUND($Y13/'1_РОЗПОДІЛ ПЕРСОНАЛУ'!G12*'1_РОЗПОДІЛ ПЕРСОНАЛУ'!N12,2)),0,ROUND($Y13/'1_РОЗПОДІЛ ПЕРСОНАЛУ'!G12*'1_РОЗПОДІЛ ПЕРСОНАЛУ'!N12,2))</f>
        <v>0</v>
      </c>
      <c r="AG13" s="74">
        <f>IF(ISERROR(ROUND($Y13/'1_РОЗПОДІЛ ПЕРСОНАЛУ'!G12*'1_РОЗПОДІЛ ПЕРСОНАЛУ'!O12,2)),0,ROUND($Y13/'1_РОЗПОДІЛ ПЕРСОНАЛУ'!G12*'1_РОЗПОДІЛ ПЕРСОНАЛУ'!O12,2))</f>
        <v>56251.5</v>
      </c>
    </row>
    <row r="14" spans="1:33" ht="12" x14ac:dyDescent="0.2">
      <c r="A14" s="78">
        <f>'1_РОЗПОДІЛ ПЕРСОНАЛУ'!A13</f>
        <v>6</v>
      </c>
      <c r="B14" s="78" t="str">
        <f>'1_РОЗПОДІЛ ПЕРСОНАЛУ'!B13</f>
        <v>БУХГАЛТЕРІЯ</v>
      </c>
      <c r="C14" s="78" t="str">
        <f>'1_РОЗПОДІЛ ПЕРСОНАЛУ'!D13</f>
        <v>Головний бухгалтер</v>
      </c>
      <c r="D14" s="78">
        <f>'1_РОЗПОДІЛ ПЕРСОНАЛУ'!F13</f>
        <v>0</v>
      </c>
      <c r="E14" s="78">
        <f>'1_РОЗПОДІЛ ПЕРСОНАЛУ'!G13</f>
        <v>1</v>
      </c>
      <c r="F14" s="95">
        <f>IF(A14&gt;0,'2_Вихідні дані'!$B$3,"")</f>
        <v>1921</v>
      </c>
      <c r="G14" s="55">
        <v>1.4</v>
      </c>
      <c r="H14" s="55">
        <v>1.66</v>
      </c>
      <c r="I14" s="79">
        <f>IF(D14&gt;0,VLOOKUP(D14,'2_Вихідні дані'!$A$6:$B$11,2,FALSE),1)</f>
        <v>1</v>
      </c>
      <c r="J14" s="55">
        <v>3.15</v>
      </c>
      <c r="K14" s="74">
        <f t="shared" si="1"/>
        <v>14062.87</v>
      </c>
      <c r="L14" s="55">
        <v>0</v>
      </c>
      <c r="M14" s="95">
        <f t="shared" si="2"/>
        <v>0</v>
      </c>
      <c r="N14" s="55">
        <v>0</v>
      </c>
      <c r="O14" s="95">
        <f t="shared" si="3"/>
        <v>0</v>
      </c>
      <c r="P14" s="55">
        <v>0</v>
      </c>
      <c r="Q14" s="95">
        <f t="shared" si="4"/>
        <v>0</v>
      </c>
      <c r="R14" s="55">
        <v>1.1499999999999999</v>
      </c>
      <c r="S14" s="95">
        <f t="shared" si="5"/>
        <v>2109.4299999999998</v>
      </c>
      <c r="T14" s="55">
        <v>0</v>
      </c>
      <c r="U14" s="95">
        <f t="shared" si="6"/>
        <v>0</v>
      </c>
      <c r="V14" s="55">
        <v>0</v>
      </c>
      <c r="W14" s="95">
        <f>IF(AND($A14&gt;0,V14&gt;0),IF('2_Вихідні дані'!$A$12=1,ROUND($K14*(V14-1),2),ROUND((K14+M14+O14+Q14+S14+U14)*(V14-1),2)),0)</f>
        <v>0</v>
      </c>
      <c r="X14" s="74">
        <f t="shared" si="7"/>
        <v>16172.3</v>
      </c>
      <c r="Y14" s="74">
        <f>X14*'2_Вихідні дані'!$B$17</f>
        <v>97033.799999999988</v>
      </c>
      <c r="Z14" s="74">
        <f>IF(ISERROR(ROUND($Y14/'1_РОЗПОДІЛ ПЕРСОНАЛУ'!G13*'1_РОЗПОДІЛ ПЕРСОНАЛУ'!H13,2)),0,ROUND($Y14/'1_РОЗПОДІЛ ПЕРСОНАЛУ'!G13*'1_РОЗПОДІЛ ПЕРСОНАЛУ'!H13,2))</f>
        <v>0</v>
      </c>
      <c r="AA14" s="74">
        <f>IF(ISERROR(ROUND($Y14/'1_РОЗПОДІЛ ПЕРСОНАЛУ'!G13*'1_РОЗПОДІЛ ПЕРСОНАЛУ'!I13,2)),0,ROUND($Y14/'1_РОЗПОДІЛ ПЕРСОНАЛУ'!G13*'1_РОЗПОДІЛ ПЕРСОНАЛУ'!I13,2))</f>
        <v>0</v>
      </c>
      <c r="AB14" s="74">
        <f>IF(ISERROR(ROUND($Y14/'1_РОЗПОДІЛ ПЕРСОНАЛУ'!G13*'1_РОЗПОДІЛ ПЕРСОНАЛУ'!J13,2)),0,ROUND($Y14/'1_РОЗПОДІЛ ПЕРСОНАЛУ'!G13*'1_РОЗПОДІЛ ПЕРСОНАЛУ'!J13,2))</f>
        <v>0</v>
      </c>
      <c r="AC14" s="74">
        <f>IF(ISERROR(ROUND($Y14/'1_РОЗПОДІЛ ПЕРСОНАЛУ'!G13*'1_РОЗПОДІЛ ПЕРСОНАЛУ'!K13,2)),0,ROUND($Y14/'1_РОЗПОДІЛ ПЕРСОНАЛУ'!G13*'1_РОЗПОДІЛ ПЕРСОНАЛУ'!K13,2))</f>
        <v>0</v>
      </c>
      <c r="AD14" s="74">
        <f>IF(ISERROR(ROUND($Y14/'1_РОЗПОДІЛ ПЕРСОНАЛУ'!G13*'1_РОЗПОДІЛ ПЕРСОНАЛУ'!L13,2)),0,ROUND($Y14/'1_РОЗПОДІЛ ПЕРСОНАЛУ'!G13*'1_РОЗПОДІЛ ПЕРСОНАЛУ'!L13,2))</f>
        <v>0</v>
      </c>
      <c r="AE14" s="74">
        <f>IF(ISERROR(ROUND($Y14/'1_РОЗПОДІЛ ПЕРСОНАЛУ'!G13*'1_РОЗПОДІЛ ПЕРСОНАЛУ'!M13,2)),0,ROUND($Y14/'1_РОЗПОДІЛ ПЕРСОНАЛУ'!G13*'1_РОЗПОДІЛ ПЕРСОНАЛУ'!M13,2))</f>
        <v>0</v>
      </c>
      <c r="AF14" s="74">
        <f>IF(ISERROR(ROUND($Y14/'1_РОЗПОДІЛ ПЕРСОНАЛУ'!G13*'1_РОЗПОДІЛ ПЕРСОНАЛУ'!N13,2)),0,ROUND($Y14/'1_РОЗПОДІЛ ПЕРСОНАЛУ'!G13*'1_РОЗПОДІЛ ПЕРСОНАЛУ'!N13,2))</f>
        <v>0</v>
      </c>
      <c r="AG14" s="74">
        <f>IF(ISERROR(ROUND($Y14/'1_РОЗПОДІЛ ПЕРСОНАЛУ'!G13*'1_РОЗПОДІЛ ПЕРСОНАЛУ'!O13,2)),0,ROUND($Y14/'1_РОЗПОДІЛ ПЕРСОНАЛУ'!G13*'1_РОЗПОДІЛ ПЕРСОНАЛУ'!O13,2))</f>
        <v>97033.8</v>
      </c>
    </row>
    <row r="15" spans="1:33" ht="12" x14ac:dyDescent="0.2">
      <c r="A15" s="78">
        <f>'1_РОЗПОДІЛ ПЕРСОНАЛУ'!A14</f>
        <v>7</v>
      </c>
      <c r="B15" s="78" t="str">
        <f>'1_РОЗПОДІЛ ПЕРСОНАЛУ'!B14</f>
        <v>БУХГАЛТЕРІЯ</v>
      </c>
      <c r="C15" s="78" t="str">
        <f>'1_РОЗПОДІЛ ПЕРСОНАЛУ'!D14</f>
        <v>Бухгалтер</v>
      </c>
      <c r="D15" s="78">
        <f>'1_РОЗПОДІЛ ПЕРСОНАЛУ'!F14</f>
        <v>0</v>
      </c>
      <c r="E15" s="78">
        <f>'1_РОЗПОДІЛ ПЕРСОНАЛУ'!G14</f>
        <v>1</v>
      </c>
      <c r="F15" s="95">
        <f>IF(A15&gt;0,'2_Вихідні дані'!$B$3,"")</f>
        <v>1921</v>
      </c>
      <c r="G15" s="55">
        <v>1.4</v>
      </c>
      <c r="H15" s="55">
        <v>1.66</v>
      </c>
      <c r="I15" s="79">
        <f>IF(D15&gt;0,VLOOKUP(D15,'2_Вихідні дані'!$A$6:$B$11,2,FALSE),1)</f>
        <v>1</v>
      </c>
      <c r="J15" s="55">
        <v>1.7</v>
      </c>
      <c r="K15" s="74">
        <f t="shared" si="1"/>
        <v>7589.49</v>
      </c>
      <c r="L15" s="55">
        <v>0</v>
      </c>
      <c r="M15" s="95">
        <f t="shared" si="2"/>
        <v>0</v>
      </c>
      <c r="N15" s="55">
        <v>0</v>
      </c>
      <c r="O15" s="95">
        <f t="shared" si="3"/>
        <v>0</v>
      </c>
      <c r="P15" s="55">
        <v>0</v>
      </c>
      <c r="Q15" s="95">
        <f t="shared" si="4"/>
        <v>0</v>
      </c>
      <c r="R15" s="55">
        <v>1.2</v>
      </c>
      <c r="S15" s="95">
        <f t="shared" si="5"/>
        <v>1517.9</v>
      </c>
      <c r="T15" s="55">
        <v>0</v>
      </c>
      <c r="U15" s="95">
        <f t="shared" si="6"/>
        <v>0</v>
      </c>
      <c r="V15" s="55">
        <v>0</v>
      </c>
      <c r="W15" s="95">
        <f>IF(AND($A15&gt;0,V15&gt;0),IF('2_Вихідні дані'!$A$12=1,ROUND($K15*(V15-1),2),ROUND((K15+M15+O15+Q15+S15+U15)*(V15-1),2)),0)</f>
        <v>0</v>
      </c>
      <c r="X15" s="74">
        <f t="shared" si="7"/>
        <v>9107.39</v>
      </c>
      <c r="Y15" s="74">
        <f>X15*'2_Вихідні дані'!$B$17</f>
        <v>54644.34</v>
      </c>
      <c r="Z15" s="74">
        <f>IF(ISERROR(ROUND($Y15/'1_РОЗПОДІЛ ПЕРСОНАЛУ'!G14*'1_РОЗПОДІЛ ПЕРСОНАЛУ'!H14,2)),0,ROUND($Y15/'1_РОЗПОДІЛ ПЕРСОНАЛУ'!G14*'1_РОЗПОДІЛ ПЕРСОНАЛУ'!H14,2))</f>
        <v>0</v>
      </c>
      <c r="AA15" s="74">
        <f>IF(ISERROR(ROUND($Y15/'1_РОЗПОДІЛ ПЕРСОНАЛУ'!G14*'1_РОЗПОДІЛ ПЕРСОНАЛУ'!I14,2)),0,ROUND($Y15/'1_РОЗПОДІЛ ПЕРСОНАЛУ'!G14*'1_РОЗПОДІЛ ПЕРСОНАЛУ'!I14,2))</f>
        <v>0</v>
      </c>
      <c r="AB15" s="74">
        <f>IF(ISERROR(ROUND($Y15/'1_РОЗПОДІЛ ПЕРСОНАЛУ'!G14*'1_РОЗПОДІЛ ПЕРСОНАЛУ'!J14,2)),0,ROUND($Y15/'1_РОЗПОДІЛ ПЕРСОНАЛУ'!G14*'1_РОЗПОДІЛ ПЕРСОНАЛУ'!J14,2))</f>
        <v>0</v>
      </c>
      <c r="AC15" s="74">
        <f>IF(ISERROR(ROUND($Y15/'1_РОЗПОДІЛ ПЕРСОНАЛУ'!G14*'1_РОЗПОДІЛ ПЕРСОНАЛУ'!K14,2)),0,ROUND($Y15/'1_РОЗПОДІЛ ПЕРСОНАЛУ'!G14*'1_РОЗПОДІЛ ПЕРСОНАЛУ'!K14,2))</f>
        <v>0</v>
      </c>
      <c r="AD15" s="74">
        <f>IF(ISERROR(ROUND($Y15/'1_РОЗПОДІЛ ПЕРСОНАЛУ'!G14*'1_РОЗПОДІЛ ПЕРСОНАЛУ'!L14,2)),0,ROUND($Y15/'1_РОЗПОДІЛ ПЕРСОНАЛУ'!G14*'1_РОЗПОДІЛ ПЕРСОНАЛУ'!L14,2))</f>
        <v>0</v>
      </c>
      <c r="AE15" s="74">
        <f>IF(ISERROR(ROUND($Y15/'1_РОЗПОДІЛ ПЕРСОНАЛУ'!G14*'1_РОЗПОДІЛ ПЕРСОНАЛУ'!M14,2)),0,ROUND($Y15/'1_РОЗПОДІЛ ПЕРСОНАЛУ'!G14*'1_РОЗПОДІЛ ПЕРСОНАЛУ'!M14,2))</f>
        <v>0</v>
      </c>
      <c r="AF15" s="74">
        <f>IF(ISERROR(ROUND($Y15/'1_РОЗПОДІЛ ПЕРСОНАЛУ'!G14*'1_РОЗПОДІЛ ПЕРСОНАЛУ'!N14,2)),0,ROUND($Y15/'1_РОЗПОДІЛ ПЕРСОНАЛУ'!G14*'1_РОЗПОДІЛ ПЕРСОНАЛУ'!N14,2))</f>
        <v>0</v>
      </c>
      <c r="AG15" s="74">
        <f>IF(ISERROR(ROUND($Y15/'1_РОЗПОДІЛ ПЕРСОНАЛУ'!G14*'1_РОЗПОДІЛ ПЕРСОНАЛУ'!O14,2)),0,ROUND($Y15/'1_РОЗПОДІЛ ПЕРСОНАЛУ'!G14*'1_РОЗПОДІЛ ПЕРСОНАЛУ'!O14,2))</f>
        <v>54644.34</v>
      </c>
    </row>
    <row r="16" spans="1:33" ht="24" x14ac:dyDescent="0.2">
      <c r="A16" s="78">
        <f>'1_РОЗПОДІЛ ПЕРСОНАЛУ'!A15</f>
        <v>8</v>
      </c>
      <c r="B16" s="78" t="str">
        <f>'1_РОЗПОДІЛ ПЕРСОНАЛУ'!B15</f>
        <v xml:space="preserve"> ВІДДІЛ ТЕПЛОЗБУТУ</v>
      </c>
      <c r="C16" s="78" t="str">
        <f>'1_РОЗПОДІЛ ПЕРСОНАЛУ'!D15</f>
        <v>Начальник відділу теплозбуту</v>
      </c>
      <c r="D16" s="78">
        <f>'1_РОЗПОДІЛ ПЕРСОНАЛУ'!F15</f>
        <v>0</v>
      </c>
      <c r="E16" s="78">
        <f>'1_РОЗПОДІЛ ПЕРСОНАЛУ'!G15</f>
        <v>1</v>
      </c>
      <c r="F16" s="95">
        <f>IF(A16&gt;0,'2_Вихідні дані'!$B$3,"")</f>
        <v>1921</v>
      </c>
      <c r="G16" s="55">
        <v>1.4</v>
      </c>
      <c r="H16" s="55">
        <v>1.66</v>
      </c>
      <c r="I16" s="79">
        <f>IF(D16&gt;0,VLOOKUP(D16,'2_Вихідні дані'!$A$6:$B$11,2,FALSE),1)</f>
        <v>1</v>
      </c>
      <c r="J16" s="55">
        <v>2.9</v>
      </c>
      <c r="K16" s="74">
        <f t="shared" si="1"/>
        <v>12946.77</v>
      </c>
      <c r="L16" s="55">
        <v>0</v>
      </c>
      <c r="M16" s="95">
        <f t="shared" si="2"/>
        <v>0</v>
      </c>
      <c r="N16" s="55">
        <v>0</v>
      </c>
      <c r="O16" s="95">
        <f t="shared" si="3"/>
        <v>0</v>
      </c>
      <c r="P16" s="55">
        <v>0</v>
      </c>
      <c r="Q16" s="95">
        <f t="shared" si="4"/>
        <v>0</v>
      </c>
      <c r="R16" s="55">
        <v>1.2</v>
      </c>
      <c r="S16" s="95">
        <f t="shared" si="5"/>
        <v>2589.35</v>
      </c>
      <c r="T16" s="55">
        <v>0</v>
      </c>
      <c r="U16" s="95">
        <f t="shared" si="6"/>
        <v>0</v>
      </c>
      <c r="V16" s="55">
        <v>0</v>
      </c>
      <c r="W16" s="95">
        <f>IF(AND($A16&gt;0,V16&gt;0),IF('2_Вихідні дані'!$A$12=1,ROUND($K16*(V16-1),2),ROUND((K16+M16+O16+Q16+S16+U16)*(V16-1),2)),0)</f>
        <v>0</v>
      </c>
      <c r="X16" s="74">
        <f t="shared" si="7"/>
        <v>15536.12</v>
      </c>
      <c r="Y16" s="74">
        <f>X16*'2_Вихідні дані'!$B$17</f>
        <v>93216.72</v>
      </c>
      <c r="Z16" s="74">
        <f>IF(ISERROR(ROUND($Y16/'1_РОЗПОДІЛ ПЕРСОНАЛУ'!G15*'1_РОЗПОДІЛ ПЕРСОНАЛУ'!H15,2)),0,ROUND($Y16/'1_РОЗПОДІЛ ПЕРСОНАЛУ'!G15*'1_РОЗПОДІЛ ПЕРСОНАЛУ'!H15,2))</f>
        <v>0</v>
      </c>
      <c r="AA16" s="74">
        <f>IF(ISERROR(ROUND($Y16/'1_РОЗПОДІЛ ПЕРСОНАЛУ'!G15*'1_РОЗПОДІЛ ПЕРСОНАЛУ'!I15,2)),0,ROUND($Y16/'1_РОЗПОДІЛ ПЕРСОНАЛУ'!G15*'1_РОЗПОДІЛ ПЕРСОНАЛУ'!I15,2))</f>
        <v>0</v>
      </c>
      <c r="AB16" s="74">
        <f>IF(ISERROR(ROUND($Y16/'1_РОЗПОДІЛ ПЕРСОНАЛУ'!G15*'1_РОЗПОДІЛ ПЕРСОНАЛУ'!J15,2)),0,ROUND($Y16/'1_РОЗПОДІЛ ПЕРСОНАЛУ'!G15*'1_РОЗПОДІЛ ПЕРСОНАЛУ'!J15,2))</f>
        <v>93216.72</v>
      </c>
      <c r="AC16" s="74">
        <f>IF(ISERROR(ROUND($Y16/'1_РОЗПОДІЛ ПЕРСОНАЛУ'!G15*'1_РОЗПОДІЛ ПЕРСОНАЛУ'!K15,2)),0,ROUND($Y16/'1_РОЗПОДІЛ ПЕРСОНАЛУ'!G15*'1_РОЗПОДІЛ ПЕРСОНАЛУ'!K15,2))</f>
        <v>0</v>
      </c>
      <c r="AD16" s="74">
        <f>IF(ISERROR(ROUND($Y16/'1_РОЗПОДІЛ ПЕРСОНАЛУ'!G15*'1_РОЗПОДІЛ ПЕРСОНАЛУ'!L15,2)),0,ROUND($Y16/'1_РОЗПОДІЛ ПЕРСОНАЛУ'!G15*'1_РОЗПОДІЛ ПЕРСОНАЛУ'!L15,2))</f>
        <v>0</v>
      </c>
      <c r="AE16" s="74">
        <f>IF(ISERROR(ROUND($Y16/'1_РОЗПОДІЛ ПЕРСОНАЛУ'!G15*'1_РОЗПОДІЛ ПЕРСОНАЛУ'!M15,2)),0,ROUND($Y16/'1_РОЗПОДІЛ ПЕРСОНАЛУ'!G15*'1_РОЗПОДІЛ ПЕРСОНАЛУ'!M15,2))</f>
        <v>0</v>
      </c>
      <c r="AF16" s="74">
        <f>IF(ISERROR(ROUND($Y16/'1_РОЗПОДІЛ ПЕРСОНАЛУ'!G15*'1_РОЗПОДІЛ ПЕРСОНАЛУ'!N15,2)),0,ROUND($Y16/'1_РОЗПОДІЛ ПЕРСОНАЛУ'!G15*'1_РОЗПОДІЛ ПЕРСОНАЛУ'!N15,2))</f>
        <v>0</v>
      </c>
      <c r="AG16" s="74">
        <f>IF(ISERROR(ROUND($Y16/'1_РОЗПОДІЛ ПЕРСОНАЛУ'!G15*'1_РОЗПОДІЛ ПЕРСОНАЛУ'!O15,2)),0,ROUND($Y16/'1_РОЗПОДІЛ ПЕРСОНАЛУ'!G15*'1_РОЗПОДІЛ ПЕРСОНАЛУ'!O15,2))</f>
        <v>0</v>
      </c>
    </row>
    <row r="17" spans="1:33" ht="24" x14ac:dyDescent="0.2">
      <c r="A17" s="78">
        <f>'1_РОЗПОДІЛ ПЕРСОНАЛУ'!A16</f>
        <v>9</v>
      </c>
      <c r="B17" s="78" t="str">
        <f>'1_РОЗПОДІЛ ПЕРСОНАЛУ'!B16</f>
        <v xml:space="preserve"> ВІДДІЛ ТЕПЛОЗБУТУ</v>
      </c>
      <c r="C17" s="78" t="str">
        <f>'1_РОЗПОДІЛ ПЕРСОНАЛУ'!D16</f>
        <v>Бухгалтер</v>
      </c>
      <c r="D17" s="78">
        <f>'1_РОЗПОДІЛ ПЕРСОНАЛУ'!F16</f>
        <v>0</v>
      </c>
      <c r="E17" s="78">
        <f>'1_РОЗПОДІЛ ПЕРСОНАЛУ'!G16</f>
        <v>1</v>
      </c>
      <c r="F17" s="95">
        <f>IF(A17&gt;0,'2_Вихідні дані'!$B$3,"")</f>
        <v>1921</v>
      </c>
      <c r="G17" s="55">
        <v>1.4</v>
      </c>
      <c r="H17" s="55">
        <v>1.66</v>
      </c>
      <c r="I17" s="79">
        <f>IF(D17&gt;0,VLOOKUP(D17,'2_Вихідні дані'!$A$6:$B$11,2,FALSE),1)</f>
        <v>1</v>
      </c>
      <c r="J17" s="55">
        <v>1.7</v>
      </c>
      <c r="K17" s="74">
        <f t="shared" si="1"/>
        <v>7589.49</v>
      </c>
      <c r="L17" s="55">
        <v>0</v>
      </c>
      <c r="M17" s="95">
        <f t="shared" si="2"/>
        <v>0</v>
      </c>
      <c r="N17" s="55">
        <v>0</v>
      </c>
      <c r="O17" s="95">
        <f t="shared" si="3"/>
        <v>0</v>
      </c>
      <c r="P17" s="55">
        <v>0</v>
      </c>
      <c r="Q17" s="95">
        <f t="shared" si="4"/>
        <v>0</v>
      </c>
      <c r="R17" s="55">
        <v>1.1000000000000001</v>
      </c>
      <c r="S17" s="95">
        <f t="shared" si="5"/>
        <v>758.95</v>
      </c>
      <c r="T17" s="55">
        <v>0</v>
      </c>
      <c r="U17" s="95">
        <f t="shared" si="6"/>
        <v>0</v>
      </c>
      <c r="V17" s="55">
        <v>0</v>
      </c>
      <c r="W17" s="95">
        <f>IF(AND($A17&gt;0,V17&gt;0),IF('2_Вихідні дані'!$A$12=1,ROUND($K17*(V17-1),2),ROUND((K17+M17+O17+Q17+S17+U17)*(V17-1),2)),0)</f>
        <v>0</v>
      </c>
      <c r="X17" s="74">
        <f t="shared" si="7"/>
        <v>8348.44</v>
      </c>
      <c r="Y17" s="74">
        <f>X17*'2_Вихідні дані'!$B$17</f>
        <v>50090.64</v>
      </c>
      <c r="Z17" s="74">
        <f>IF(ISERROR(ROUND($Y17/'1_РОЗПОДІЛ ПЕРСОНАЛУ'!G16*'1_РОЗПОДІЛ ПЕРСОНАЛУ'!H16,2)),0,ROUND($Y17/'1_РОЗПОДІЛ ПЕРСОНАЛУ'!G16*'1_РОЗПОДІЛ ПЕРСОНАЛУ'!H16,2))</f>
        <v>0</v>
      </c>
      <c r="AA17" s="74">
        <f>IF(ISERROR(ROUND($Y17/'1_РОЗПОДІЛ ПЕРСОНАЛУ'!G16*'1_РОЗПОДІЛ ПЕРСОНАЛУ'!I16,2)),0,ROUND($Y17/'1_РОЗПОДІЛ ПЕРСОНАЛУ'!G16*'1_РОЗПОДІЛ ПЕРСОНАЛУ'!I16,2))</f>
        <v>0</v>
      </c>
      <c r="AB17" s="74">
        <f>IF(ISERROR(ROUND($Y17/'1_РОЗПОДІЛ ПЕРСОНАЛУ'!G16*'1_РОЗПОДІЛ ПЕРСОНАЛУ'!J16,2)),0,ROUND($Y17/'1_РОЗПОДІЛ ПЕРСОНАЛУ'!G16*'1_РОЗПОДІЛ ПЕРСОНАЛУ'!J16,2))</f>
        <v>50090.64</v>
      </c>
      <c r="AC17" s="74">
        <f>IF(ISERROR(ROUND($Y17/'1_РОЗПОДІЛ ПЕРСОНАЛУ'!G16*'1_РОЗПОДІЛ ПЕРСОНАЛУ'!K16,2)),0,ROUND($Y17/'1_РОЗПОДІЛ ПЕРСОНАЛУ'!G16*'1_РОЗПОДІЛ ПЕРСОНАЛУ'!K16,2))</f>
        <v>0</v>
      </c>
      <c r="AD17" s="74">
        <f>IF(ISERROR(ROUND($Y17/'1_РОЗПОДІЛ ПЕРСОНАЛУ'!G16*'1_РОЗПОДІЛ ПЕРСОНАЛУ'!L16,2)),0,ROUND($Y17/'1_РОЗПОДІЛ ПЕРСОНАЛУ'!G16*'1_РОЗПОДІЛ ПЕРСОНАЛУ'!L16,2))</f>
        <v>0</v>
      </c>
      <c r="AE17" s="74">
        <f>IF(ISERROR(ROUND($Y17/'1_РОЗПОДІЛ ПЕРСОНАЛУ'!G16*'1_РОЗПОДІЛ ПЕРСОНАЛУ'!M16,2)),0,ROUND($Y17/'1_РОЗПОДІЛ ПЕРСОНАЛУ'!G16*'1_РОЗПОДІЛ ПЕРСОНАЛУ'!M16,2))</f>
        <v>0</v>
      </c>
      <c r="AF17" s="74">
        <f>IF(ISERROR(ROUND($Y17/'1_РОЗПОДІЛ ПЕРСОНАЛУ'!G16*'1_РОЗПОДІЛ ПЕРСОНАЛУ'!N16,2)),0,ROUND($Y17/'1_РОЗПОДІЛ ПЕРСОНАЛУ'!G16*'1_РОЗПОДІЛ ПЕРСОНАЛУ'!N16,2))</f>
        <v>0</v>
      </c>
      <c r="AG17" s="74">
        <f>IF(ISERROR(ROUND($Y17/'1_РОЗПОДІЛ ПЕРСОНАЛУ'!G16*'1_РОЗПОДІЛ ПЕРСОНАЛУ'!O16,2)),0,ROUND($Y17/'1_РОЗПОДІЛ ПЕРСОНАЛУ'!G16*'1_РОЗПОДІЛ ПЕРСОНАЛУ'!O16,2))</f>
        <v>0</v>
      </c>
    </row>
    <row r="18" spans="1:33" ht="24" x14ac:dyDescent="0.2">
      <c r="A18" s="78">
        <f>'1_РОЗПОДІЛ ПЕРСОНАЛУ'!A17</f>
        <v>10</v>
      </c>
      <c r="B18" s="78" t="str">
        <f>'1_РОЗПОДІЛ ПЕРСОНАЛУ'!B17</f>
        <v xml:space="preserve"> ВІДДІЛ ТЕПЛОЗБУТУ</v>
      </c>
      <c r="C18" s="78" t="str">
        <f>'1_РОЗПОДІЛ ПЕРСОНАЛУ'!D17</f>
        <v xml:space="preserve">Контролер </v>
      </c>
      <c r="D18" s="78">
        <f>'1_РОЗПОДІЛ ПЕРСОНАЛУ'!F17</f>
        <v>0</v>
      </c>
      <c r="E18" s="78">
        <f>'1_РОЗПОДІЛ ПЕРСОНАЛУ'!G17</f>
        <v>1</v>
      </c>
      <c r="F18" s="95">
        <f>IF(A18&gt;0,'2_Вихідні дані'!$B$3,"")</f>
        <v>1921</v>
      </c>
      <c r="G18" s="55">
        <v>1.4</v>
      </c>
      <c r="H18" s="55">
        <v>1</v>
      </c>
      <c r="I18" s="79">
        <f>IF(D18&gt;0,VLOOKUP(D18,'2_Вихідні дані'!$A$6:$B$11,2,FALSE),1)</f>
        <v>1</v>
      </c>
      <c r="J18" s="55">
        <v>1.5</v>
      </c>
      <c r="K18" s="74">
        <f t="shared" si="1"/>
        <v>4034.1</v>
      </c>
      <c r="L18" s="55">
        <v>0</v>
      </c>
      <c r="M18" s="95">
        <f t="shared" si="2"/>
        <v>0</v>
      </c>
      <c r="N18" s="55">
        <v>0</v>
      </c>
      <c r="O18" s="95">
        <f t="shared" si="3"/>
        <v>0</v>
      </c>
      <c r="P18" s="55">
        <v>0</v>
      </c>
      <c r="Q18" s="95">
        <f t="shared" si="4"/>
        <v>0</v>
      </c>
      <c r="R18" s="55">
        <v>1.1000000000000001</v>
      </c>
      <c r="S18" s="95">
        <f t="shared" si="5"/>
        <v>403.41</v>
      </c>
      <c r="T18" s="55">
        <v>0</v>
      </c>
      <c r="U18" s="95">
        <f t="shared" si="6"/>
        <v>0</v>
      </c>
      <c r="V18" s="55">
        <v>0</v>
      </c>
      <c r="W18" s="95">
        <f>IF(AND($A18&gt;0,V18&gt;0),IF('2_Вихідні дані'!$A$12=1,ROUND($K18*(V18-1),2),ROUND((K18+M18+O18+Q18+S18+U18)*(V18-1),2)),0)</f>
        <v>0</v>
      </c>
      <c r="X18" s="74">
        <f t="shared" si="7"/>
        <v>4437.51</v>
      </c>
      <c r="Y18" s="74">
        <f>X18*'2_Вихідні дані'!$B$17</f>
        <v>26625.06</v>
      </c>
      <c r="Z18" s="74">
        <f>IF(ISERROR(ROUND($Y18/'1_РОЗПОДІЛ ПЕРСОНАЛУ'!G17*'1_РОЗПОДІЛ ПЕРСОНАЛУ'!H17,2)),0,ROUND($Y18/'1_РОЗПОДІЛ ПЕРСОНАЛУ'!G17*'1_РОЗПОДІЛ ПЕРСОНАЛУ'!H17,2))</f>
        <v>0</v>
      </c>
      <c r="AA18" s="74">
        <f>IF(ISERROR(ROUND($Y18/'1_РОЗПОДІЛ ПЕРСОНАЛУ'!G17*'1_РОЗПОДІЛ ПЕРСОНАЛУ'!I17,2)),0,ROUND($Y18/'1_РОЗПОДІЛ ПЕРСОНАЛУ'!G17*'1_РОЗПОДІЛ ПЕРСОНАЛУ'!I17,2))</f>
        <v>0</v>
      </c>
      <c r="AB18" s="74">
        <f>IF(ISERROR(ROUND($Y18/'1_РОЗПОДІЛ ПЕРСОНАЛУ'!G17*'1_РОЗПОДІЛ ПЕРСОНАЛУ'!J17,2)),0,ROUND($Y18/'1_РОЗПОДІЛ ПЕРСОНАЛУ'!G17*'1_РОЗПОДІЛ ПЕРСОНАЛУ'!J17,2))</f>
        <v>0</v>
      </c>
      <c r="AC18" s="74">
        <f>IF(ISERROR(ROUND($Y18/'1_РОЗПОДІЛ ПЕРСОНАЛУ'!G17*'1_РОЗПОДІЛ ПЕРСОНАЛУ'!K17,2)),0,ROUND($Y18/'1_РОЗПОДІЛ ПЕРСОНАЛУ'!G17*'1_РОЗПОДІЛ ПЕРСОНАЛУ'!K17,2))</f>
        <v>26625.06</v>
      </c>
      <c r="AD18" s="74">
        <f>IF(ISERROR(ROUND($Y18/'1_РОЗПОДІЛ ПЕРСОНАЛУ'!G17*'1_РОЗПОДІЛ ПЕРСОНАЛУ'!L17,2)),0,ROUND($Y18/'1_РОЗПОДІЛ ПЕРСОНАЛУ'!G17*'1_РОЗПОДІЛ ПЕРСОНАЛУ'!L17,2))</f>
        <v>0</v>
      </c>
      <c r="AE18" s="74">
        <f>IF(ISERROR(ROUND($Y18/'1_РОЗПОДІЛ ПЕРСОНАЛУ'!G17*'1_РОЗПОДІЛ ПЕРСОНАЛУ'!M17,2)),0,ROUND($Y18/'1_РОЗПОДІЛ ПЕРСОНАЛУ'!G17*'1_РОЗПОДІЛ ПЕРСОНАЛУ'!M17,2))</f>
        <v>0</v>
      </c>
      <c r="AF18" s="74">
        <f>IF(ISERROR(ROUND($Y18/'1_РОЗПОДІЛ ПЕРСОНАЛУ'!G17*'1_РОЗПОДІЛ ПЕРСОНАЛУ'!N17,2)),0,ROUND($Y18/'1_РОЗПОДІЛ ПЕРСОНАЛУ'!G17*'1_РОЗПОДІЛ ПЕРСОНАЛУ'!N17,2))</f>
        <v>0</v>
      </c>
      <c r="AG18" s="74">
        <f>IF(ISERROR(ROUND($Y18/'1_РОЗПОДІЛ ПЕРСОНАЛУ'!G17*'1_РОЗПОДІЛ ПЕРСОНАЛУ'!O17,2)),0,ROUND($Y18/'1_РОЗПОДІЛ ПЕРСОНАЛУ'!G17*'1_РОЗПОДІЛ ПЕРСОНАЛУ'!O17,2))</f>
        <v>0</v>
      </c>
    </row>
    <row r="19" spans="1:33" ht="24" x14ac:dyDescent="0.2">
      <c r="A19" s="78">
        <f>'1_РОЗПОДІЛ ПЕРСОНАЛУ'!A18</f>
        <v>11</v>
      </c>
      <c r="B19" s="78" t="str">
        <f>'1_РОЗПОДІЛ ПЕРСОНАЛУ'!B18</f>
        <v>ВИРОБНИЧА ДІЛЬНИЦЯ</v>
      </c>
      <c r="C19" s="78" t="str">
        <f>'1_РОЗПОДІЛ ПЕРСОНАЛУ'!D18</f>
        <v>Майстер</v>
      </c>
      <c r="D19" s="78">
        <f>'1_РОЗПОДІЛ ПЕРСОНАЛУ'!F18</f>
        <v>0</v>
      </c>
      <c r="E19" s="78">
        <v>2</v>
      </c>
      <c r="F19" s="95">
        <f>IF(A19&gt;0,'2_Вихідні дані'!$B$3,"")</f>
        <v>1921</v>
      </c>
      <c r="G19" s="55">
        <v>1.4</v>
      </c>
      <c r="H19" s="55">
        <v>1.66</v>
      </c>
      <c r="I19" s="79">
        <f>IF(D19&gt;0,VLOOKUP(D19,'2_Вихідні дані'!$A$6:$B$11,2,FALSE),1)</f>
        <v>1</v>
      </c>
      <c r="J19" s="55">
        <v>1.9</v>
      </c>
      <c r="K19" s="74">
        <f t="shared" si="1"/>
        <v>8482.3700000000008</v>
      </c>
      <c r="L19" s="55">
        <v>0</v>
      </c>
      <c r="M19" s="95">
        <f t="shared" si="2"/>
        <v>0</v>
      </c>
      <c r="N19" s="55">
        <v>0</v>
      </c>
      <c r="O19" s="95">
        <f t="shared" si="3"/>
        <v>0</v>
      </c>
      <c r="P19" s="55">
        <v>0</v>
      </c>
      <c r="Q19" s="95">
        <f t="shared" si="4"/>
        <v>0</v>
      </c>
      <c r="R19" s="55">
        <v>1.1000000000000001</v>
      </c>
      <c r="S19" s="95">
        <f t="shared" si="5"/>
        <v>848.24</v>
      </c>
      <c r="T19" s="55">
        <v>0</v>
      </c>
      <c r="U19" s="95">
        <f t="shared" si="6"/>
        <v>0</v>
      </c>
      <c r="V19" s="55">
        <v>0</v>
      </c>
      <c r="W19" s="95">
        <f>IF(AND($A19&gt;0,V19&gt;0),IF('2_Вихідні дані'!$A$12=1,ROUND($K19*(V19-1),2),ROUND((K19+M19+O19+Q19+S19+U19)*(V19-1),2)),0)</f>
        <v>0</v>
      </c>
      <c r="X19" s="74">
        <f t="shared" si="7"/>
        <v>18661.22</v>
      </c>
      <c r="Y19" s="74">
        <f>X19*'2_Вихідні дані'!$B$17</f>
        <v>111967.32</v>
      </c>
      <c r="Z19" s="74">
        <f>IF(ISERROR(ROUND($Y19/'1_РОЗПОДІЛ ПЕРСОНАЛУ'!G18*'1_РОЗПОДІЛ ПЕРСОНАЛУ'!H18,2)),0,ROUND($Y19/'1_РОЗПОДІЛ ПЕРСОНАЛУ'!G18*'1_РОЗПОДІЛ ПЕРСОНАЛУ'!H18,2))</f>
        <v>0</v>
      </c>
      <c r="AA19" s="74">
        <f>IF(ISERROR(ROUND($Y19/'1_РОЗПОДІЛ ПЕРСОНАЛУ'!G18*'1_РОЗПОДІЛ ПЕРСОНАЛУ'!I18,2)),0,ROUND($Y19/'1_РОЗПОДІЛ ПЕРСОНАЛУ'!G18*'1_РОЗПОДІЛ ПЕРСОНАЛУ'!I18,2))</f>
        <v>0</v>
      </c>
      <c r="AB19" s="74">
        <f>IF(ISERROR(ROUND($Y19/'1_РОЗПОДІЛ ПЕРСОНАЛУ'!G18*'1_РОЗПОДІЛ ПЕРСОНАЛУ'!J18,2)),0,ROUND($Y19/'1_РОЗПОДІЛ ПЕРСОНАЛУ'!G18*'1_РОЗПОДІЛ ПЕРСОНАЛУ'!J18,2))</f>
        <v>0</v>
      </c>
      <c r="AC19" s="74">
        <f>IF(ISERROR(ROUND($Y19/'1_РОЗПОДІЛ ПЕРСОНАЛУ'!G18*'1_РОЗПОДІЛ ПЕРСОНАЛУ'!K18,2)),0,ROUND($Y19/'1_РОЗПОДІЛ ПЕРСОНАЛУ'!G18*'1_РОЗПОДІЛ ПЕРСОНАЛУ'!K18,2))</f>
        <v>0</v>
      </c>
      <c r="AD19" s="74">
        <f>IF(ISERROR(ROUND($Y19/'1_РОЗПОДІЛ ПЕРСОНАЛУ'!G18*'1_РОЗПОДІЛ ПЕРСОНАЛУ'!L18,2)),0,ROUND($Y19/'1_РОЗПОДІЛ ПЕРСОНАЛУ'!G18*'1_РОЗПОДІЛ ПЕРСОНАЛУ'!L18,2))</f>
        <v>0</v>
      </c>
      <c r="AE19" s="74">
        <f>IF(ISERROR(ROUND($Y19/'1_РОЗПОДІЛ ПЕРСОНАЛУ'!G18*'1_РОЗПОДІЛ ПЕРСОНАЛУ'!M18,2)),0,ROUND($Y19/'1_РОЗПОДІЛ ПЕРСОНАЛУ'!G18*'1_РОЗПОДІЛ ПЕРСОНАЛУ'!M18,2))</f>
        <v>0</v>
      </c>
      <c r="AF19" s="74">
        <f>IF(ISERROR(ROUND($Y19/'1_РОЗПОДІЛ ПЕРСОНАЛУ'!G18*'1_РОЗПОДІЛ ПЕРСОНАЛУ'!N18,2)),0,ROUND($Y19/'1_РОЗПОДІЛ ПЕРСОНАЛУ'!G18*'1_РОЗПОДІЛ ПЕРСОНАЛУ'!N18,2))</f>
        <v>111967.32</v>
      </c>
      <c r="AG19" s="74">
        <f>IF(ISERROR(ROUND($Y19/'1_РОЗПОДІЛ ПЕРСОНАЛУ'!G18*'1_РОЗПОДІЛ ПЕРСОНАЛУ'!O18,2)),0,ROUND($Y19/'1_РОЗПОДІЛ ПЕРСОНАЛУ'!G18*'1_РОЗПОДІЛ ПЕРСОНАЛУ'!O18,2))</f>
        <v>0</v>
      </c>
    </row>
    <row r="20" spans="1:33" ht="24" x14ac:dyDescent="0.2">
      <c r="A20" s="78">
        <f>'1_РОЗПОДІЛ ПЕРСОНАЛУ'!A19</f>
        <v>12</v>
      </c>
      <c r="B20" s="78" t="str">
        <f>'1_РОЗПОДІЛ ПЕРСОНАЛУ'!B19</f>
        <v>ВИРОБНИЧА ДІЛЬНИЦЯ</v>
      </c>
      <c r="C20" s="78" t="str">
        <f>'1_РОЗПОДІЛ ПЕРСОНАЛУ'!D19</f>
        <v>Оператор кот.вул.Поштова 3</v>
      </c>
      <c r="D20" s="78">
        <f>'1_РОЗПОДІЛ ПЕРСОНАЛУ'!F19</f>
        <v>3</v>
      </c>
      <c r="E20" s="78">
        <f>'1_РОЗПОДІЛ ПЕРСОНАЛУ'!G19</f>
        <v>9</v>
      </c>
      <c r="F20" s="95">
        <f>IF(A20&gt;0,'2_Вихідні дані'!$B$3,"")</f>
        <v>1921</v>
      </c>
      <c r="G20" s="55">
        <v>1.4</v>
      </c>
      <c r="H20" s="55">
        <v>1.66</v>
      </c>
      <c r="I20" s="79">
        <f>IF(D20&gt;0,VLOOKUP(D20,'2_Вихідні дані'!$A$6:$B$11,2,FALSE),1)</f>
        <v>1.2</v>
      </c>
      <c r="J20" s="55">
        <v>1</v>
      </c>
      <c r="K20" s="74">
        <f t="shared" si="1"/>
        <v>5357.28</v>
      </c>
      <c r="L20" s="55">
        <v>0</v>
      </c>
      <c r="M20" s="95">
        <f t="shared" si="2"/>
        <v>0</v>
      </c>
      <c r="N20" s="55">
        <v>1.0920000000000001</v>
      </c>
      <c r="O20" s="95">
        <f t="shared" si="3"/>
        <v>492.87</v>
      </c>
      <c r="P20" s="55">
        <v>1.0269999999999999</v>
      </c>
      <c r="Q20" s="95">
        <f t="shared" si="4"/>
        <v>144.65</v>
      </c>
      <c r="R20" s="55">
        <v>1.1499999999999999</v>
      </c>
      <c r="S20" s="95">
        <f t="shared" si="5"/>
        <v>803.59</v>
      </c>
      <c r="T20" s="55">
        <v>0</v>
      </c>
      <c r="U20" s="95">
        <f t="shared" si="6"/>
        <v>0</v>
      </c>
      <c r="V20" s="55">
        <v>0</v>
      </c>
      <c r="W20" s="95">
        <f>IF(AND($A20&gt;0,V20&gt;0),IF('2_Вихідні дані'!$A$12=1,ROUND($K20*(V20-1),2),ROUND((K20+M20+O20+Q20+S20+U20)*(V20-1),2)),0)</f>
        <v>0</v>
      </c>
      <c r="X20" s="74">
        <f t="shared" si="7"/>
        <v>61185.51</v>
      </c>
      <c r="Y20" s="74">
        <f>X20*'2_Вихідні дані'!$B$17</f>
        <v>367113.06</v>
      </c>
      <c r="Z20" s="74">
        <f>IF(ISERROR(ROUND($Y20/'1_РОЗПОДІЛ ПЕРСОНАЛУ'!G19*'1_РОЗПОДІЛ ПЕРСОНАЛУ'!H19,2)),0,ROUND($Y20/'1_РОЗПОДІЛ ПЕРСОНАЛУ'!G19*'1_РОЗПОДІЛ ПЕРСОНАЛУ'!H19,2))</f>
        <v>367113.06</v>
      </c>
      <c r="AA20" s="74">
        <f>IF(ISERROR(ROUND($Y20/'1_РОЗПОДІЛ ПЕРСОНАЛУ'!G19*'1_РОЗПОДІЛ ПЕРСОНАЛУ'!I19,2)),0,ROUND($Y20/'1_РОЗПОДІЛ ПЕРСОНАЛУ'!G19*'1_РОЗПОДІЛ ПЕРСОНАЛУ'!I19,2))</f>
        <v>0</v>
      </c>
      <c r="AB20" s="74">
        <f>IF(ISERROR(ROUND($Y20/'1_РОЗПОДІЛ ПЕРСОНАЛУ'!G19*'1_РОЗПОДІЛ ПЕРСОНАЛУ'!J19,2)),0,ROUND($Y20/'1_РОЗПОДІЛ ПЕРСОНАЛУ'!G19*'1_РОЗПОДІЛ ПЕРСОНАЛУ'!J19,2))</f>
        <v>0</v>
      </c>
      <c r="AC20" s="74">
        <f>IF(ISERROR(ROUND($Y20/'1_РОЗПОДІЛ ПЕРСОНАЛУ'!G19*'1_РОЗПОДІЛ ПЕРСОНАЛУ'!K19,2)),0,ROUND($Y20/'1_РОЗПОДІЛ ПЕРСОНАЛУ'!G19*'1_РОЗПОДІЛ ПЕРСОНАЛУ'!K19,2))</f>
        <v>0</v>
      </c>
      <c r="AD20" s="74">
        <f>IF(ISERROR(ROUND($Y20/'1_РОЗПОДІЛ ПЕРСОНАЛУ'!G19*'1_РОЗПОДІЛ ПЕРСОНАЛУ'!L19,2)),0,ROUND($Y20/'1_РОЗПОДІЛ ПЕРСОНАЛУ'!G19*'1_РОЗПОДІЛ ПЕРСОНАЛУ'!L19,2))</f>
        <v>0</v>
      </c>
      <c r="AE20" s="74">
        <f>IF(ISERROR(ROUND($Y20/'1_РОЗПОДІЛ ПЕРСОНАЛУ'!G19*'1_РОЗПОДІЛ ПЕРСОНАЛУ'!M19,2)),0,ROUND($Y20/'1_РОЗПОДІЛ ПЕРСОНАЛУ'!G19*'1_РОЗПОДІЛ ПЕРСОНАЛУ'!M19,2))</f>
        <v>0</v>
      </c>
      <c r="AF20" s="74">
        <f>IF(ISERROR(ROUND($Y20/'1_РОЗПОДІЛ ПЕРСОНАЛУ'!G19*'1_РОЗПОДІЛ ПЕРСОНАЛУ'!N19,2)),0,ROUND($Y20/'1_РОЗПОДІЛ ПЕРСОНАЛУ'!G19*'1_РОЗПОДІЛ ПЕРСОНАЛУ'!N19,2))</f>
        <v>0</v>
      </c>
      <c r="AG20" s="74">
        <f>IF(ISERROR(ROUND($Y20/'1_РОЗПОДІЛ ПЕРСОНАЛУ'!G19*'1_РОЗПОДІЛ ПЕРСОНАЛУ'!O19,2)),0,ROUND($Y20/'1_РОЗПОДІЛ ПЕРСОНАЛУ'!G19*'1_РОЗПОДІЛ ПЕРСОНАЛУ'!O19,2))</f>
        <v>0</v>
      </c>
    </row>
    <row r="21" spans="1:33" ht="24" x14ac:dyDescent="0.2">
      <c r="A21" s="78">
        <f>'1_РОЗПОДІЛ ПЕРСОНАЛУ'!A20</f>
        <v>13</v>
      </c>
      <c r="B21" s="78" t="str">
        <f>'1_РОЗПОДІЛ ПЕРСОНАЛУ'!B20</f>
        <v>ВИРОБНИЧА ДІЛЬНИЦЯ</v>
      </c>
      <c r="C21" s="78" t="str">
        <f>'1_РОЗПОДІЛ ПЕРСОНАЛУ'!D20</f>
        <v>Оператор кот.с.Шейківка</v>
      </c>
      <c r="D21" s="78">
        <f>'1_РОЗПОДІЛ ПЕРСОНАЛУ'!F20</f>
        <v>2</v>
      </c>
      <c r="E21" s="78">
        <f>'1_РОЗПОДІЛ ПЕРСОНАЛУ'!G20</f>
        <v>4</v>
      </c>
      <c r="F21" s="95">
        <f>IF(A21&gt;0,'2_Вихідні дані'!$B$3,"")</f>
        <v>1921</v>
      </c>
      <c r="G21" s="55">
        <v>1.4</v>
      </c>
      <c r="H21" s="55">
        <v>1.66</v>
      </c>
      <c r="I21" s="79">
        <f>IF(D21&gt;0,VLOOKUP(D21,'2_Вихідні дані'!$A$6:$B$11,2,FALSE),1)</f>
        <v>1.08</v>
      </c>
      <c r="J21" s="55">
        <v>1</v>
      </c>
      <c r="K21" s="74">
        <f t="shared" si="1"/>
        <v>4821.5600000000004</v>
      </c>
      <c r="L21" s="55">
        <v>0</v>
      </c>
      <c r="M21" s="95">
        <f t="shared" si="2"/>
        <v>0</v>
      </c>
      <c r="N21" s="55">
        <v>1.0920000000000001</v>
      </c>
      <c r="O21" s="95">
        <f t="shared" si="3"/>
        <v>443.58</v>
      </c>
      <c r="P21" s="55">
        <v>1.0269999999999999</v>
      </c>
      <c r="Q21" s="95">
        <f t="shared" si="4"/>
        <v>130.18</v>
      </c>
      <c r="R21" s="55">
        <v>1.1499999999999999</v>
      </c>
      <c r="S21" s="95">
        <f t="shared" si="5"/>
        <v>723.23</v>
      </c>
      <c r="T21" s="55">
        <v>0</v>
      </c>
      <c r="U21" s="95">
        <f t="shared" si="6"/>
        <v>0</v>
      </c>
      <c r="V21" s="55">
        <v>0</v>
      </c>
      <c r="W21" s="95">
        <f>IF(AND($A21&gt;0,V21&gt;0),IF('2_Вихідні дані'!$A$12=1,ROUND($K21*(V21-1),2),ROUND((K21+M21+O21+Q21+S21+U21)*(V21-1),2)),0)</f>
        <v>0</v>
      </c>
      <c r="X21" s="74">
        <f t="shared" si="7"/>
        <v>24474.2</v>
      </c>
      <c r="Y21" s="74">
        <f>X21*'2_Вихідні дані'!$B$17</f>
        <v>146845.20000000001</v>
      </c>
      <c r="Z21" s="74">
        <f>IF(ISERROR(ROUND($Y21/'1_РОЗПОДІЛ ПЕРСОНАЛУ'!G20*'1_РОЗПОДІЛ ПЕРСОНАЛУ'!H20,2)),0,ROUND($Y21/'1_РОЗПОДІЛ ПЕРСОНАЛУ'!G20*'1_РОЗПОДІЛ ПЕРСОНАЛУ'!H20,2))</f>
        <v>146845.20000000001</v>
      </c>
      <c r="AA21" s="74">
        <f>IF(ISERROR(ROUND($Y21/'1_РОЗПОДІЛ ПЕРСОНАЛУ'!G20*'1_РОЗПОДІЛ ПЕРСОНАЛУ'!I20,2)),0,ROUND($Y21/'1_РОЗПОДІЛ ПЕРСОНАЛУ'!G20*'1_РОЗПОДІЛ ПЕРСОНАЛУ'!I20,2))</f>
        <v>0</v>
      </c>
      <c r="AB21" s="74">
        <f>IF(ISERROR(ROUND($Y21/'1_РОЗПОДІЛ ПЕРСОНАЛУ'!G20*'1_РОЗПОДІЛ ПЕРСОНАЛУ'!J20,2)),0,ROUND($Y21/'1_РОЗПОДІЛ ПЕРСОНАЛУ'!G20*'1_РОЗПОДІЛ ПЕРСОНАЛУ'!J20,2))</f>
        <v>0</v>
      </c>
      <c r="AC21" s="74">
        <f>IF(ISERROR(ROUND($Y21/'1_РОЗПОДІЛ ПЕРСОНАЛУ'!G20*'1_РОЗПОДІЛ ПЕРСОНАЛУ'!K20,2)),0,ROUND($Y21/'1_РОЗПОДІЛ ПЕРСОНАЛУ'!G20*'1_РОЗПОДІЛ ПЕРСОНАЛУ'!K20,2))</f>
        <v>0</v>
      </c>
      <c r="AD21" s="74">
        <f>IF(ISERROR(ROUND($Y21/'1_РОЗПОДІЛ ПЕРСОНАЛУ'!G20*'1_РОЗПОДІЛ ПЕРСОНАЛУ'!L20,2)),0,ROUND($Y21/'1_РОЗПОДІЛ ПЕРСОНАЛУ'!G20*'1_РОЗПОДІЛ ПЕРСОНАЛУ'!L20,2))</f>
        <v>0</v>
      </c>
      <c r="AE21" s="74">
        <f>IF(ISERROR(ROUND($Y21/'1_РОЗПОДІЛ ПЕРСОНАЛУ'!G20*'1_РОЗПОДІЛ ПЕРСОНАЛУ'!M20,2)),0,ROUND($Y21/'1_РОЗПОДІЛ ПЕРСОНАЛУ'!G20*'1_РОЗПОДІЛ ПЕРСОНАЛУ'!M20,2))</f>
        <v>0</v>
      </c>
      <c r="AF21" s="74">
        <f>IF(ISERROR(ROUND($Y21/'1_РОЗПОДІЛ ПЕРСОНАЛУ'!G20*'1_РОЗПОДІЛ ПЕРСОНАЛУ'!N20,2)),0,ROUND($Y21/'1_РОЗПОДІЛ ПЕРСОНАЛУ'!G20*'1_РОЗПОДІЛ ПЕРСОНАЛУ'!N20,2))</f>
        <v>0</v>
      </c>
      <c r="AG21" s="74">
        <f>IF(ISERROR(ROUND($Y21/'1_РОЗПОДІЛ ПЕРСОНАЛУ'!G20*'1_РОЗПОДІЛ ПЕРСОНАЛУ'!O20,2)),0,ROUND($Y21/'1_РОЗПОДІЛ ПЕРСОНАЛУ'!G20*'1_РОЗПОДІЛ ПЕРСОНАЛУ'!O20,2))</f>
        <v>0</v>
      </c>
    </row>
    <row r="22" spans="1:33" ht="24" x14ac:dyDescent="0.2">
      <c r="A22" s="78">
        <f>'1_РОЗПОДІЛ ПЕРСОНАЛУ'!A21</f>
        <v>14</v>
      </c>
      <c r="B22" s="78" t="str">
        <f>'1_РОЗПОДІЛ ПЕРСОНАЛУ'!B21</f>
        <v>ВИРОБНИЧА ДІЛЬНИЦЯ</v>
      </c>
      <c r="C22" s="78" t="str">
        <f>'1_РОЗПОДІЛ ПЕРСОНАЛУ'!D21</f>
        <v>Оператор кот.с.В/Солона</v>
      </c>
      <c r="D22" s="78">
        <f>'1_РОЗПОДІЛ ПЕРСОНАЛУ'!F21</f>
        <v>2</v>
      </c>
      <c r="E22" s="78">
        <f>'1_РОЗПОДІЛ ПЕРСОНАЛУ'!G21</f>
        <v>4</v>
      </c>
      <c r="F22" s="95">
        <f>IF(A22&gt;0,'2_Вихідні дані'!$B$3,"")</f>
        <v>1921</v>
      </c>
      <c r="G22" s="55">
        <v>1.4</v>
      </c>
      <c r="H22" s="55">
        <v>1.66</v>
      </c>
      <c r="I22" s="79">
        <f>IF(D22&gt;0,VLOOKUP(D22,'2_Вихідні дані'!$A$6:$B$11,2,FALSE),1)</f>
        <v>1.08</v>
      </c>
      <c r="J22" s="55">
        <v>1</v>
      </c>
      <c r="K22" s="74">
        <f t="shared" si="1"/>
        <v>4821.5600000000004</v>
      </c>
      <c r="L22" s="55">
        <v>0</v>
      </c>
      <c r="M22" s="95">
        <f t="shared" si="2"/>
        <v>0</v>
      </c>
      <c r="N22" s="55">
        <v>1.0920000000000001</v>
      </c>
      <c r="O22" s="95">
        <f t="shared" si="3"/>
        <v>443.58</v>
      </c>
      <c r="P22" s="55">
        <v>1.0269999999999999</v>
      </c>
      <c r="Q22" s="95">
        <f t="shared" si="4"/>
        <v>130.18</v>
      </c>
      <c r="R22" s="55">
        <v>1.1000000000000001</v>
      </c>
      <c r="S22" s="95">
        <f t="shared" si="5"/>
        <v>482.16</v>
      </c>
      <c r="T22" s="55">
        <v>0</v>
      </c>
      <c r="U22" s="95">
        <f t="shared" si="6"/>
        <v>0</v>
      </c>
      <c r="V22" s="55">
        <v>0</v>
      </c>
      <c r="W22" s="95">
        <f>IF(AND($A22&gt;0,V22&gt;0),IF('2_Вихідні дані'!$A$12=1,ROUND($K22*(V22-1),2),ROUND((K22+M22+O22+Q22+S22+U22)*(V22-1),2)),0)</f>
        <v>0</v>
      </c>
      <c r="X22" s="74">
        <f t="shared" si="7"/>
        <v>23509.919999999998</v>
      </c>
      <c r="Y22" s="74">
        <f>X22*'2_Вихідні дані'!$B$17</f>
        <v>141059.51999999999</v>
      </c>
      <c r="Z22" s="74">
        <f>IF(ISERROR(ROUND($Y22/'1_РОЗПОДІЛ ПЕРСОНАЛУ'!G21*'1_РОЗПОДІЛ ПЕРСОНАЛУ'!H21,2)),0,ROUND($Y22/'1_РОЗПОДІЛ ПЕРСОНАЛУ'!G21*'1_РОЗПОДІЛ ПЕРСОНАЛУ'!H21,2))</f>
        <v>141059.51999999999</v>
      </c>
      <c r="AA22" s="74">
        <f>IF(ISERROR(ROUND($Y22/'1_РОЗПОДІЛ ПЕРСОНАЛУ'!G21*'1_РОЗПОДІЛ ПЕРСОНАЛУ'!I21,2)),0,ROUND($Y22/'1_РОЗПОДІЛ ПЕРСОНАЛУ'!G21*'1_РОЗПОДІЛ ПЕРСОНАЛУ'!I21,2))</f>
        <v>0</v>
      </c>
      <c r="AB22" s="74">
        <f>IF(ISERROR(ROUND($Y22/'1_РОЗПОДІЛ ПЕРСОНАЛУ'!G21*'1_РОЗПОДІЛ ПЕРСОНАЛУ'!J21,2)),0,ROUND($Y22/'1_РОЗПОДІЛ ПЕРСОНАЛУ'!G21*'1_РОЗПОДІЛ ПЕРСОНАЛУ'!J21,2))</f>
        <v>0</v>
      </c>
      <c r="AC22" s="74">
        <f>IF(ISERROR(ROUND($Y22/'1_РОЗПОДІЛ ПЕРСОНАЛУ'!G21*'1_РОЗПОДІЛ ПЕРСОНАЛУ'!K21,2)),0,ROUND($Y22/'1_РОЗПОДІЛ ПЕРСОНАЛУ'!G21*'1_РОЗПОДІЛ ПЕРСОНАЛУ'!K21,2))</f>
        <v>0</v>
      </c>
      <c r="AD22" s="74">
        <f>IF(ISERROR(ROUND($Y22/'1_РОЗПОДІЛ ПЕРСОНАЛУ'!G21*'1_РОЗПОДІЛ ПЕРСОНАЛУ'!L21,2)),0,ROUND($Y22/'1_РОЗПОДІЛ ПЕРСОНАЛУ'!G21*'1_РОЗПОДІЛ ПЕРСОНАЛУ'!L21,2))</f>
        <v>0</v>
      </c>
      <c r="AE22" s="74">
        <f>IF(ISERROR(ROUND($Y22/'1_РОЗПОДІЛ ПЕРСОНАЛУ'!G21*'1_РОЗПОДІЛ ПЕРСОНАЛУ'!M21,2)),0,ROUND($Y22/'1_РОЗПОДІЛ ПЕРСОНАЛУ'!G21*'1_РОЗПОДІЛ ПЕРСОНАЛУ'!M21,2))</f>
        <v>0</v>
      </c>
      <c r="AF22" s="74">
        <f>IF(ISERROR(ROUND($Y22/'1_РОЗПОДІЛ ПЕРСОНАЛУ'!G21*'1_РОЗПОДІЛ ПЕРСОНАЛУ'!N21,2)),0,ROUND($Y22/'1_РОЗПОДІЛ ПЕРСОНАЛУ'!G21*'1_РОЗПОДІЛ ПЕРСОНАЛУ'!N21,2))</f>
        <v>0</v>
      </c>
      <c r="AG22" s="74">
        <f>IF(ISERROR(ROUND($Y22/'1_РОЗПОДІЛ ПЕРСОНАЛУ'!G21*'1_РОЗПОДІЛ ПЕРСОНАЛУ'!O21,2)),0,ROUND($Y22/'1_РОЗПОДІЛ ПЕРСОНАЛУ'!G21*'1_РОЗПОДІЛ ПЕРСОНАЛУ'!O21,2))</f>
        <v>0</v>
      </c>
    </row>
    <row r="23" spans="1:33" ht="24" x14ac:dyDescent="0.2">
      <c r="A23" s="78">
        <f>'1_РОЗПОДІЛ ПЕРСОНАЛУ'!A22</f>
        <v>15</v>
      </c>
      <c r="B23" s="78" t="str">
        <f>'1_РОЗПОДІЛ ПЕРСОНАЛУ'!B22</f>
        <v>ВИРОБНИЧА ДІЛЬНИЦЯ</v>
      </c>
      <c r="C23" s="78" t="str">
        <f>'1_РОЗПОДІЛ ПЕРСОНАЛУ'!D22</f>
        <v>Оператор кот.с.Підвисоке</v>
      </c>
      <c r="D23" s="78">
        <f>'1_РОЗПОДІЛ ПЕРСОНАЛУ'!F22</f>
        <v>2</v>
      </c>
      <c r="E23" s="78">
        <f>'1_РОЗПОДІЛ ПЕРСОНАЛУ'!G22</f>
        <v>4</v>
      </c>
      <c r="F23" s="95">
        <f>IF(A23&gt;0,'2_Вихідні дані'!$B$3,"")</f>
        <v>1921</v>
      </c>
      <c r="G23" s="55">
        <v>1.4</v>
      </c>
      <c r="H23" s="55">
        <v>1.66</v>
      </c>
      <c r="I23" s="79">
        <f>IF(D23&gt;0,VLOOKUP(D23,'2_Вихідні дані'!$A$6:$B$11,2,FALSE),1)</f>
        <v>1.08</v>
      </c>
      <c r="J23" s="55">
        <v>1</v>
      </c>
      <c r="K23" s="74">
        <f t="shared" si="1"/>
        <v>4821.5600000000004</v>
      </c>
      <c r="L23" s="55">
        <v>0</v>
      </c>
      <c r="M23" s="95">
        <f t="shared" si="2"/>
        <v>0</v>
      </c>
      <c r="N23" s="55">
        <v>1.0920000000000001</v>
      </c>
      <c r="O23" s="95">
        <f t="shared" si="3"/>
        <v>443.58</v>
      </c>
      <c r="P23" s="55">
        <v>1.0269999999999999</v>
      </c>
      <c r="Q23" s="95">
        <f t="shared" si="4"/>
        <v>130.18</v>
      </c>
      <c r="R23" s="55">
        <v>1.1000000000000001</v>
      </c>
      <c r="S23" s="95">
        <f t="shared" si="5"/>
        <v>482.16</v>
      </c>
      <c r="T23" s="55">
        <v>0</v>
      </c>
      <c r="U23" s="95">
        <f t="shared" si="6"/>
        <v>0</v>
      </c>
      <c r="V23" s="55">
        <v>0</v>
      </c>
      <c r="W23" s="95">
        <f>IF(AND($A23&gt;0,V23&gt;0),IF('2_Вихідні дані'!$A$12=1,ROUND($K23*(V23-1),2),ROUND((K23+M23+O23+Q23+S23+U23)*(V23-1),2)),0)</f>
        <v>0</v>
      </c>
      <c r="X23" s="74">
        <f t="shared" si="7"/>
        <v>23509.919999999998</v>
      </c>
      <c r="Y23" s="74">
        <f>X23*'2_Вихідні дані'!$B$17</f>
        <v>141059.51999999999</v>
      </c>
      <c r="Z23" s="74">
        <f>IF(ISERROR(ROUND($Y23/'1_РОЗПОДІЛ ПЕРСОНАЛУ'!G22*'1_РОЗПОДІЛ ПЕРСОНАЛУ'!H22,2)),0,ROUND($Y23/'1_РОЗПОДІЛ ПЕРСОНАЛУ'!G22*'1_РОЗПОДІЛ ПЕРСОНАЛУ'!H22,2))</f>
        <v>141059.51999999999</v>
      </c>
      <c r="AA23" s="74">
        <f>IF(ISERROR(ROUND($Y23/'1_РОЗПОДІЛ ПЕРСОНАЛУ'!G22*'1_РОЗПОДІЛ ПЕРСОНАЛУ'!I22,2)),0,ROUND($Y23/'1_РОЗПОДІЛ ПЕРСОНАЛУ'!G22*'1_РОЗПОДІЛ ПЕРСОНАЛУ'!I22,2))</f>
        <v>0</v>
      </c>
      <c r="AB23" s="74">
        <f>IF(ISERROR(ROUND($Y23/'1_РОЗПОДІЛ ПЕРСОНАЛУ'!G22*'1_РОЗПОДІЛ ПЕРСОНАЛУ'!J22,2)),0,ROUND($Y23/'1_РОЗПОДІЛ ПЕРСОНАЛУ'!G22*'1_РОЗПОДІЛ ПЕРСОНАЛУ'!J22,2))</f>
        <v>0</v>
      </c>
      <c r="AC23" s="74">
        <f>IF(ISERROR(ROUND($Y23/'1_РОЗПОДІЛ ПЕРСОНАЛУ'!G22*'1_РОЗПОДІЛ ПЕРСОНАЛУ'!K22,2)),0,ROUND($Y23/'1_РОЗПОДІЛ ПЕРСОНАЛУ'!G22*'1_РОЗПОДІЛ ПЕРСОНАЛУ'!K22,2))</f>
        <v>0</v>
      </c>
      <c r="AD23" s="74">
        <f>IF(ISERROR(ROUND($Y23/'1_РОЗПОДІЛ ПЕРСОНАЛУ'!G22*'1_РОЗПОДІЛ ПЕРСОНАЛУ'!L22,2)),0,ROUND($Y23/'1_РОЗПОДІЛ ПЕРСОНАЛУ'!G22*'1_РОЗПОДІЛ ПЕРСОНАЛУ'!L22,2))</f>
        <v>0</v>
      </c>
      <c r="AE23" s="74">
        <f>IF(ISERROR(ROUND($Y23/'1_РОЗПОДІЛ ПЕРСОНАЛУ'!G22*'1_РОЗПОДІЛ ПЕРСОНАЛУ'!M22,2)),0,ROUND($Y23/'1_РОЗПОДІЛ ПЕРСОНАЛУ'!G22*'1_РОЗПОДІЛ ПЕРСОНАЛУ'!M22,2))</f>
        <v>0</v>
      </c>
      <c r="AF23" s="74">
        <f>IF(ISERROR(ROUND($Y23/'1_РОЗПОДІЛ ПЕРСОНАЛУ'!G22*'1_РОЗПОДІЛ ПЕРСОНАЛУ'!N22,2)),0,ROUND($Y23/'1_РОЗПОДІЛ ПЕРСОНАЛУ'!G22*'1_РОЗПОДІЛ ПЕРСОНАЛУ'!N22,2))</f>
        <v>0</v>
      </c>
      <c r="AG23" s="74">
        <f>IF(ISERROR(ROUND($Y23/'1_РОЗПОДІЛ ПЕРСОНАЛУ'!G22*'1_РОЗПОДІЛ ПЕРСОНАЛУ'!O22,2)),0,ROUND($Y23/'1_РОЗПОДІЛ ПЕРСОНАЛУ'!G22*'1_РОЗПОДІЛ ПЕРСОНАЛУ'!O22,2))</f>
        <v>0</v>
      </c>
    </row>
    <row r="24" spans="1:33" ht="24" x14ac:dyDescent="0.2">
      <c r="A24" s="78">
        <f>'1_РОЗПОДІЛ ПЕРСОНАЛУ'!A23</f>
        <v>16</v>
      </c>
      <c r="B24" s="78" t="str">
        <f>'1_РОЗПОДІЛ ПЕРСОНАЛУ'!B23</f>
        <v>ВИРОБНИЧА ДІЛЬНИЦЯ</v>
      </c>
      <c r="C24" s="78" t="str">
        <f>'1_РОЗПОДІЛ ПЕРСОНАЛУ'!D23</f>
        <v>Оператор кот.с.Чернещина</v>
      </c>
      <c r="D24" s="78">
        <f>'1_РОЗПОДІЛ ПЕРСОНАЛУ'!F23</f>
        <v>2</v>
      </c>
      <c r="E24" s="78">
        <f>'1_РОЗПОДІЛ ПЕРСОНАЛУ'!G23</f>
        <v>4</v>
      </c>
      <c r="F24" s="95">
        <f>IF(A24&gt;0,'2_Вихідні дані'!$B$3,"")</f>
        <v>1921</v>
      </c>
      <c r="G24" s="55">
        <v>1.4</v>
      </c>
      <c r="H24" s="55">
        <v>1.66</v>
      </c>
      <c r="I24" s="79">
        <f>IF(D24&gt;0,VLOOKUP(D24,'2_Вихідні дані'!$A$6:$B$11,2,FALSE),1)</f>
        <v>1.08</v>
      </c>
      <c r="J24" s="55">
        <v>1</v>
      </c>
      <c r="K24" s="74">
        <f t="shared" si="1"/>
        <v>4821.5600000000004</v>
      </c>
      <c r="L24" s="55">
        <v>0</v>
      </c>
      <c r="M24" s="95">
        <f t="shared" si="2"/>
        <v>0</v>
      </c>
      <c r="N24" s="55">
        <v>1.0920000000000001</v>
      </c>
      <c r="O24" s="95">
        <f t="shared" si="3"/>
        <v>443.58</v>
      </c>
      <c r="P24" s="55">
        <v>1.0269999999999999</v>
      </c>
      <c r="Q24" s="95">
        <f t="shared" si="4"/>
        <v>130.18</v>
      </c>
      <c r="R24" s="55">
        <v>1.1000000000000001</v>
      </c>
      <c r="S24" s="95">
        <f t="shared" si="5"/>
        <v>482.16</v>
      </c>
      <c r="T24" s="55">
        <v>0</v>
      </c>
      <c r="U24" s="95">
        <f t="shared" si="6"/>
        <v>0</v>
      </c>
      <c r="V24" s="55">
        <v>0</v>
      </c>
      <c r="W24" s="95">
        <f>IF(AND($A24&gt;0,V24&gt;0),IF('2_Вихідні дані'!$A$12=1,ROUND($K24*(V24-1),2),ROUND((K24+M24+O24+Q24+S24+U24)*(V24-1),2)),0)</f>
        <v>0</v>
      </c>
      <c r="X24" s="74">
        <f t="shared" si="7"/>
        <v>23509.919999999998</v>
      </c>
      <c r="Y24" s="74">
        <f>X24*'2_Вихідні дані'!$B$17</f>
        <v>141059.51999999999</v>
      </c>
      <c r="Z24" s="74">
        <f>IF(ISERROR(ROUND($Y24/'1_РОЗПОДІЛ ПЕРСОНАЛУ'!G23*'1_РОЗПОДІЛ ПЕРСОНАЛУ'!H23,2)),0,ROUND($Y24/'1_РОЗПОДІЛ ПЕРСОНАЛУ'!G23*'1_РОЗПОДІЛ ПЕРСОНАЛУ'!H23,2))</f>
        <v>141059.51999999999</v>
      </c>
      <c r="AA24" s="74">
        <f>IF(ISERROR(ROUND($Y24/'1_РОЗПОДІЛ ПЕРСОНАЛУ'!G23*'1_РОЗПОДІЛ ПЕРСОНАЛУ'!I23,2)),0,ROUND($Y24/'1_РОЗПОДІЛ ПЕРСОНАЛУ'!G23*'1_РОЗПОДІЛ ПЕРСОНАЛУ'!I23,2))</f>
        <v>0</v>
      </c>
      <c r="AB24" s="74">
        <f>IF(ISERROR(ROUND($Y24/'1_РОЗПОДІЛ ПЕРСОНАЛУ'!G23*'1_РОЗПОДІЛ ПЕРСОНАЛУ'!J23,2)),0,ROUND($Y24/'1_РОЗПОДІЛ ПЕРСОНАЛУ'!G23*'1_РОЗПОДІЛ ПЕРСОНАЛУ'!J23,2))</f>
        <v>0</v>
      </c>
      <c r="AC24" s="74">
        <f>IF(ISERROR(ROUND($Y24/'1_РОЗПОДІЛ ПЕРСОНАЛУ'!G23*'1_РОЗПОДІЛ ПЕРСОНАЛУ'!K23,2)),0,ROUND($Y24/'1_РОЗПОДІЛ ПЕРСОНАЛУ'!G23*'1_РОЗПОДІЛ ПЕРСОНАЛУ'!K23,2))</f>
        <v>0</v>
      </c>
      <c r="AD24" s="74">
        <f>IF(ISERROR(ROUND($Y24/'1_РОЗПОДІЛ ПЕРСОНАЛУ'!G23*'1_РОЗПОДІЛ ПЕРСОНАЛУ'!L23,2)),0,ROUND($Y24/'1_РОЗПОДІЛ ПЕРСОНАЛУ'!G23*'1_РОЗПОДІЛ ПЕРСОНАЛУ'!L23,2))</f>
        <v>0</v>
      </c>
      <c r="AE24" s="74">
        <f>IF(ISERROR(ROUND($Y24/'1_РОЗПОДІЛ ПЕРСОНАЛУ'!G23*'1_РОЗПОДІЛ ПЕРСОНАЛУ'!M23,2)),0,ROUND($Y24/'1_РОЗПОДІЛ ПЕРСОНАЛУ'!G23*'1_РОЗПОДІЛ ПЕРСОНАЛУ'!M23,2))</f>
        <v>0</v>
      </c>
      <c r="AF24" s="74">
        <f>IF(ISERROR(ROUND($Y24/'1_РОЗПОДІЛ ПЕРСОНАЛУ'!G23*'1_РОЗПОДІЛ ПЕРСОНАЛУ'!N23,2)),0,ROUND($Y24/'1_РОЗПОДІЛ ПЕРСОНАЛУ'!G23*'1_РОЗПОДІЛ ПЕРСОНАЛУ'!N23,2))</f>
        <v>0</v>
      </c>
      <c r="AG24" s="74">
        <f>IF(ISERROR(ROUND($Y24/'1_РОЗПОДІЛ ПЕРСОНАЛУ'!G23*'1_РОЗПОДІЛ ПЕРСОНАЛУ'!O23,2)),0,ROUND($Y24/'1_РОЗПОДІЛ ПЕРСОНАЛУ'!G23*'1_РОЗПОДІЛ ПЕРСОНАЛУ'!O23,2))</f>
        <v>0</v>
      </c>
    </row>
    <row r="25" spans="1:33" ht="24" x14ac:dyDescent="0.2">
      <c r="A25" s="78">
        <f>'1_РОЗПОДІЛ ПЕРСОНАЛУ'!A24</f>
        <v>17</v>
      </c>
      <c r="B25" s="78" t="str">
        <f>'1_РОЗПОДІЛ ПЕРСОНАЛУ'!B24</f>
        <v>ВИРОБНИЧА ДІЛЬНИЦЯ</v>
      </c>
      <c r="C25" s="78" t="str">
        <f>'1_РОЗПОДІЛ ПЕРСОНАЛУ'!D24</f>
        <v>Оператор кот.с.Богуславка</v>
      </c>
      <c r="D25" s="78">
        <f>'1_РОЗПОДІЛ ПЕРСОНАЛУ'!F24</f>
        <v>2</v>
      </c>
      <c r="E25" s="78">
        <f>'1_РОЗПОДІЛ ПЕРСОНАЛУ'!G24</f>
        <v>4</v>
      </c>
      <c r="F25" s="95">
        <f>IF(A25&gt;0,'2_Вихідні дані'!$B$3,"")</f>
        <v>1921</v>
      </c>
      <c r="G25" s="55">
        <v>1.4</v>
      </c>
      <c r="H25" s="55">
        <v>1.66</v>
      </c>
      <c r="I25" s="79">
        <f>IF(D25&gt;0,VLOOKUP(D25,'2_Вихідні дані'!$A$6:$B$11,2,FALSE),1)</f>
        <v>1.08</v>
      </c>
      <c r="J25" s="55">
        <v>1</v>
      </c>
      <c r="K25" s="74">
        <f t="shared" si="1"/>
        <v>4821.5600000000004</v>
      </c>
      <c r="L25" s="55">
        <v>0</v>
      </c>
      <c r="M25" s="95">
        <f t="shared" si="2"/>
        <v>0</v>
      </c>
      <c r="N25" s="55">
        <v>1.0920000000000001</v>
      </c>
      <c r="O25" s="95">
        <f t="shared" si="3"/>
        <v>443.58</v>
      </c>
      <c r="P25" s="55">
        <v>1.0269999999999999</v>
      </c>
      <c r="Q25" s="95">
        <f t="shared" si="4"/>
        <v>130.18</v>
      </c>
      <c r="R25" s="55">
        <v>1.1499999999999999</v>
      </c>
      <c r="S25" s="95">
        <f t="shared" si="5"/>
        <v>723.23</v>
      </c>
      <c r="T25" s="55">
        <v>0</v>
      </c>
      <c r="U25" s="95">
        <f t="shared" si="6"/>
        <v>0</v>
      </c>
      <c r="V25" s="55">
        <v>0</v>
      </c>
      <c r="W25" s="95">
        <f>IF(AND($A25&gt;0,V25&gt;0),IF('2_Вихідні дані'!$A$12=1,ROUND($K25*(V25-1),2),ROUND((K25+M25+O25+Q25+S25+U25)*(V25-1),2)),0)</f>
        <v>0</v>
      </c>
      <c r="X25" s="74">
        <f t="shared" si="7"/>
        <v>24474.2</v>
      </c>
      <c r="Y25" s="74">
        <f>X25*'2_Вихідні дані'!$B$17</f>
        <v>146845.20000000001</v>
      </c>
      <c r="Z25" s="74">
        <f>IF(ISERROR(ROUND($Y25/'1_РОЗПОДІЛ ПЕРСОНАЛУ'!G24*'1_РОЗПОДІЛ ПЕРСОНАЛУ'!H24,2)),0,ROUND($Y25/'1_РОЗПОДІЛ ПЕРСОНАЛУ'!G24*'1_РОЗПОДІЛ ПЕРСОНАЛУ'!H24,2))</f>
        <v>146845.20000000001</v>
      </c>
      <c r="AA25" s="74">
        <f>IF(ISERROR(ROUND($Y25/'1_РОЗПОДІЛ ПЕРСОНАЛУ'!G24*'1_РОЗПОДІЛ ПЕРСОНАЛУ'!I24,2)),0,ROUND($Y25/'1_РОЗПОДІЛ ПЕРСОНАЛУ'!G24*'1_РОЗПОДІЛ ПЕРСОНАЛУ'!I24,2))</f>
        <v>0</v>
      </c>
      <c r="AB25" s="74">
        <f>IF(ISERROR(ROUND($Y25/'1_РОЗПОДІЛ ПЕРСОНАЛУ'!G24*'1_РОЗПОДІЛ ПЕРСОНАЛУ'!J24,2)),0,ROUND($Y25/'1_РОЗПОДІЛ ПЕРСОНАЛУ'!G24*'1_РОЗПОДІЛ ПЕРСОНАЛУ'!J24,2))</f>
        <v>0</v>
      </c>
      <c r="AC25" s="74">
        <f>IF(ISERROR(ROUND($Y25/'1_РОЗПОДІЛ ПЕРСОНАЛУ'!G24*'1_РОЗПОДІЛ ПЕРСОНАЛУ'!K24,2)),0,ROUND($Y25/'1_РОЗПОДІЛ ПЕРСОНАЛУ'!G24*'1_РОЗПОДІЛ ПЕРСОНАЛУ'!K24,2))</f>
        <v>0</v>
      </c>
      <c r="AD25" s="74">
        <f>IF(ISERROR(ROUND($Y25/'1_РОЗПОДІЛ ПЕРСОНАЛУ'!G24*'1_РОЗПОДІЛ ПЕРСОНАЛУ'!L24,2)),0,ROUND($Y25/'1_РОЗПОДІЛ ПЕРСОНАЛУ'!G24*'1_РОЗПОДІЛ ПЕРСОНАЛУ'!L24,2))</f>
        <v>0</v>
      </c>
      <c r="AE25" s="74">
        <f>IF(ISERROR(ROUND($Y25/'1_РОЗПОДІЛ ПЕРСОНАЛУ'!G24*'1_РОЗПОДІЛ ПЕРСОНАЛУ'!M24,2)),0,ROUND($Y25/'1_РОЗПОДІЛ ПЕРСОНАЛУ'!G24*'1_РОЗПОДІЛ ПЕРСОНАЛУ'!M24,2))</f>
        <v>0</v>
      </c>
      <c r="AF25" s="74">
        <f>IF(ISERROR(ROUND($Y25/'1_РОЗПОДІЛ ПЕРСОНАЛУ'!G24*'1_РОЗПОДІЛ ПЕРСОНАЛУ'!N24,2)),0,ROUND($Y25/'1_РОЗПОДІЛ ПЕРСОНАЛУ'!G24*'1_РОЗПОДІЛ ПЕРСОНАЛУ'!N24,2))</f>
        <v>0</v>
      </c>
      <c r="AG25" s="74">
        <f>IF(ISERROR(ROUND($Y25/'1_РОЗПОДІЛ ПЕРСОНАЛУ'!G24*'1_РОЗПОДІЛ ПЕРСОНАЛУ'!O24,2)),0,ROUND($Y25/'1_РОЗПОДІЛ ПЕРСОНАЛУ'!G24*'1_РОЗПОДІЛ ПЕРСОНАЛУ'!O24,2))</f>
        <v>0</v>
      </c>
    </row>
    <row r="26" spans="1:33" ht="24" x14ac:dyDescent="0.2">
      <c r="A26" s="78">
        <f>'1_РОЗПОДІЛ ПЕРСОНАЛУ'!A25</f>
        <v>18</v>
      </c>
      <c r="B26" s="78" t="str">
        <f>'1_РОЗПОДІЛ ПЕРСОНАЛУ'!B25</f>
        <v>ВИРОБНИЧА ДІЛЬНИЦЯ</v>
      </c>
      <c r="C26" s="78" t="str">
        <f>'1_РОЗПОДІЛ ПЕРСОНАЛУ'!D25</f>
        <v>Оператор кот.с.Гороховатка</v>
      </c>
      <c r="D26" s="78">
        <f>'1_РОЗПОДІЛ ПЕРСОНАЛУ'!F25</f>
        <v>2</v>
      </c>
      <c r="E26" s="78">
        <f>'1_РОЗПОДІЛ ПЕРСОНАЛУ'!G25</f>
        <v>4</v>
      </c>
      <c r="F26" s="95">
        <f>IF(A26&gt;0,'2_Вихідні дані'!$B$3,"")</f>
        <v>1921</v>
      </c>
      <c r="G26" s="55">
        <v>1.4</v>
      </c>
      <c r="H26" s="55">
        <v>1.66</v>
      </c>
      <c r="I26" s="79">
        <f>IF(D26&gt;0,VLOOKUP(D26,'2_Вихідні дані'!$A$6:$B$11,2,FALSE),1)</f>
        <v>1.08</v>
      </c>
      <c r="J26" s="55">
        <v>1</v>
      </c>
      <c r="K26" s="74">
        <f t="shared" si="1"/>
        <v>4821.5600000000004</v>
      </c>
      <c r="L26" s="55">
        <v>0</v>
      </c>
      <c r="M26" s="95">
        <f t="shared" si="2"/>
        <v>0</v>
      </c>
      <c r="N26" s="55">
        <v>1.0920000000000001</v>
      </c>
      <c r="O26" s="95">
        <f t="shared" si="3"/>
        <v>443.58</v>
      </c>
      <c r="P26" s="55">
        <v>1.0269999999999999</v>
      </c>
      <c r="Q26" s="95">
        <f t="shared" si="4"/>
        <v>130.18</v>
      </c>
      <c r="R26" s="55">
        <v>1.05</v>
      </c>
      <c r="S26" s="95">
        <f t="shared" si="5"/>
        <v>241.08</v>
      </c>
      <c r="T26" s="55">
        <v>0</v>
      </c>
      <c r="U26" s="95">
        <f t="shared" si="6"/>
        <v>0</v>
      </c>
      <c r="V26" s="55">
        <v>0</v>
      </c>
      <c r="W26" s="95">
        <f>IF(AND($A26&gt;0,V26&gt;0),IF('2_Вихідні дані'!$A$12=1,ROUND($K26*(V26-1),2),ROUND((K26+M26+O26+Q26+S26+U26)*(V26-1),2)),0)</f>
        <v>0</v>
      </c>
      <c r="X26" s="74">
        <f t="shared" si="7"/>
        <v>22545.599999999999</v>
      </c>
      <c r="Y26" s="74">
        <f>X26*'2_Вихідні дані'!$B$17</f>
        <v>135273.59999999998</v>
      </c>
      <c r="Z26" s="74">
        <f>IF(ISERROR(ROUND($Y26/'1_РОЗПОДІЛ ПЕРСОНАЛУ'!G25*'1_РОЗПОДІЛ ПЕРСОНАЛУ'!H25,2)),0,ROUND($Y26/'1_РОЗПОДІЛ ПЕРСОНАЛУ'!G25*'1_РОЗПОДІЛ ПЕРСОНАЛУ'!H25,2))</f>
        <v>135273.60000000001</v>
      </c>
      <c r="AA26" s="74">
        <f>IF(ISERROR(ROUND($Y26/'1_РОЗПОДІЛ ПЕРСОНАЛУ'!G25*'1_РОЗПОДІЛ ПЕРСОНАЛУ'!I25,2)),0,ROUND($Y26/'1_РОЗПОДІЛ ПЕРСОНАЛУ'!G25*'1_РОЗПОДІЛ ПЕРСОНАЛУ'!I25,2))</f>
        <v>0</v>
      </c>
      <c r="AB26" s="74">
        <f>IF(ISERROR(ROUND($Y26/'1_РОЗПОДІЛ ПЕРСОНАЛУ'!G25*'1_РОЗПОДІЛ ПЕРСОНАЛУ'!J25,2)),0,ROUND($Y26/'1_РОЗПОДІЛ ПЕРСОНАЛУ'!G25*'1_РОЗПОДІЛ ПЕРСОНАЛУ'!J25,2))</f>
        <v>0</v>
      </c>
      <c r="AC26" s="74">
        <f>IF(ISERROR(ROUND($Y26/'1_РОЗПОДІЛ ПЕРСОНАЛУ'!G25*'1_РОЗПОДІЛ ПЕРСОНАЛУ'!K25,2)),0,ROUND($Y26/'1_РОЗПОДІЛ ПЕРСОНАЛУ'!G25*'1_РОЗПОДІЛ ПЕРСОНАЛУ'!K25,2))</f>
        <v>0</v>
      </c>
      <c r="AD26" s="74">
        <f>IF(ISERROR(ROUND($Y26/'1_РОЗПОДІЛ ПЕРСОНАЛУ'!G25*'1_РОЗПОДІЛ ПЕРСОНАЛУ'!L25,2)),0,ROUND($Y26/'1_РОЗПОДІЛ ПЕРСОНАЛУ'!G25*'1_РОЗПОДІЛ ПЕРСОНАЛУ'!L25,2))</f>
        <v>0</v>
      </c>
      <c r="AE26" s="74">
        <f>IF(ISERROR(ROUND($Y26/'1_РОЗПОДІЛ ПЕРСОНАЛУ'!G25*'1_РОЗПОДІЛ ПЕРСОНАЛУ'!M25,2)),0,ROUND($Y26/'1_РОЗПОДІЛ ПЕРСОНАЛУ'!G25*'1_РОЗПОДІЛ ПЕРСОНАЛУ'!M25,2))</f>
        <v>0</v>
      </c>
      <c r="AF26" s="74">
        <f>IF(ISERROR(ROUND($Y26/'1_РОЗПОДІЛ ПЕРСОНАЛУ'!G25*'1_РОЗПОДІЛ ПЕРСОНАЛУ'!N25,2)),0,ROUND($Y26/'1_РОЗПОДІЛ ПЕРСОНАЛУ'!G25*'1_РОЗПОДІЛ ПЕРСОНАЛУ'!N25,2))</f>
        <v>0</v>
      </c>
      <c r="AG26" s="74">
        <f>IF(ISERROR(ROUND($Y26/'1_РОЗПОДІЛ ПЕРСОНАЛУ'!G25*'1_РОЗПОДІЛ ПЕРСОНАЛУ'!O25,2)),0,ROUND($Y26/'1_РОЗПОДІЛ ПЕРСОНАЛУ'!G25*'1_РОЗПОДІЛ ПЕРСОНАЛУ'!O25,2))</f>
        <v>0</v>
      </c>
    </row>
    <row r="27" spans="1:33" ht="24" x14ac:dyDescent="0.2">
      <c r="A27" s="78">
        <f>'1_РОЗПОДІЛ ПЕРСОНАЛУ'!A26</f>
        <v>19</v>
      </c>
      <c r="B27" s="78" t="str">
        <f>'1_РОЗПОДІЛ ПЕРСОНАЛУ'!B26</f>
        <v>ВИРОБНИЧА ДІЛЬНИЦЯ</v>
      </c>
      <c r="C27" s="78" t="str">
        <f>'1_РОЗПОДІЛ ПЕРСОНАЛУ'!D26</f>
        <v>Оператор кот.с.Підлиман</v>
      </c>
      <c r="D27" s="78">
        <f>'1_РОЗПОДІЛ ПЕРСОНАЛУ'!F26</f>
        <v>2</v>
      </c>
      <c r="E27" s="78">
        <f>'1_РОЗПОДІЛ ПЕРСОНАЛУ'!G26</f>
        <v>4</v>
      </c>
      <c r="F27" s="95">
        <f>IF(A27&gt;0,'2_Вихідні дані'!$B$3,"")</f>
        <v>1921</v>
      </c>
      <c r="G27" s="55">
        <v>1.4</v>
      </c>
      <c r="H27" s="55">
        <v>1.66</v>
      </c>
      <c r="I27" s="79">
        <f>IF(D27&gt;0,VLOOKUP(D27,'2_Вихідні дані'!$A$6:$B$11,2,FALSE),1)</f>
        <v>1.08</v>
      </c>
      <c r="J27" s="55">
        <v>1</v>
      </c>
      <c r="K27" s="74">
        <f t="shared" si="1"/>
        <v>4821.5600000000004</v>
      </c>
      <c r="L27" s="55">
        <v>0</v>
      </c>
      <c r="M27" s="95">
        <f t="shared" si="2"/>
        <v>0</v>
      </c>
      <c r="N27" s="55">
        <v>1.0920000000000001</v>
      </c>
      <c r="O27" s="95">
        <f t="shared" si="3"/>
        <v>443.58</v>
      </c>
      <c r="P27" s="55">
        <v>1.0269999999999999</v>
      </c>
      <c r="Q27" s="95">
        <f t="shared" si="4"/>
        <v>130.18</v>
      </c>
      <c r="R27" s="55">
        <v>1.1000000000000001</v>
      </c>
      <c r="S27" s="95">
        <f t="shared" si="5"/>
        <v>482.16</v>
      </c>
      <c r="T27" s="55">
        <v>0</v>
      </c>
      <c r="U27" s="95">
        <f t="shared" si="6"/>
        <v>0</v>
      </c>
      <c r="V27" s="55">
        <v>0</v>
      </c>
      <c r="W27" s="95">
        <f>IF(AND($A27&gt;0,V27&gt;0),IF('2_Вихідні дані'!$A$12=1,ROUND($K27*(V27-1),2),ROUND((K27+M27+O27+Q27+S27+U27)*(V27-1),2)),0)</f>
        <v>0</v>
      </c>
      <c r="X27" s="74">
        <f t="shared" si="7"/>
        <v>23509.919999999998</v>
      </c>
      <c r="Y27" s="74">
        <f>X27*'2_Вихідні дані'!$B$17</f>
        <v>141059.51999999999</v>
      </c>
      <c r="Z27" s="74">
        <f>IF(ISERROR(ROUND($Y27/'1_РОЗПОДІЛ ПЕРСОНАЛУ'!G26*'1_РОЗПОДІЛ ПЕРСОНАЛУ'!H26,2)),0,ROUND($Y27/'1_РОЗПОДІЛ ПЕРСОНАЛУ'!G26*'1_РОЗПОДІЛ ПЕРСОНАЛУ'!H26,2))</f>
        <v>141059.51999999999</v>
      </c>
      <c r="AA27" s="74">
        <f>IF(ISERROR(ROUND($Y27/'1_РОЗПОДІЛ ПЕРСОНАЛУ'!G26*'1_РОЗПОДІЛ ПЕРСОНАЛУ'!I26,2)),0,ROUND($Y27/'1_РОЗПОДІЛ ПЕРСОНАЛУ'!G26*'1_РОЗПОДІЛ ПЕРСОНАЛУ'!I26,2))</f>
        <v>0</v>
      </c>
      <c r="AB27" s="74">
        <f>IF(ISERROR(ROUND($Y27/'1_РОЗПОДІЛ ПЕРСОНАЛУ'!G26*'1_РОЗПОДІЛ ПЕРСОНАЛУ'!J26,2)),0,ROUND($Y27/'1_РОЗПОДІЛ ПЕРСОНАЛУ'!G26*'1_РОЗПОДІЛ ПЕРСОНАЛУ'!J26,2))</f>
        <v>0</v>
      </c>
      <c r="AC27" s="74">
        <f>IF(ISERROR(ROUND($Y27/'1_РОЗПОДІЛ ПЕРСОНАЛУ'!G26*'1_РОЗПОДІЛ ПЕРСОНАЛУ'!K26,2)),0,ROUND($Y27/'1_РОЗПОДІЛ ПЕРСОНАЛУ'!G26*'1_РОЗПОДІЛ ПЕРСОНАЛУ'!K26,2))</f>
        <v>0</v>
      </c>
      <c r="AD27" s="74">
        <f>IF(ISERROR(ROUND($Y27/'1_РОЗПОДІЛ ПЕРСОНАЛУ'!G26*'1_РОЗПОДІЛ ПЕРСОНАЛУ'!L26,2)),0,ROUND($Y27/'1_РОЗПОДІЛ ПЕРСОНАЛУ'!G26*'1_РОЗПОДІЛ ПЕРСОНАЛУ'!L26,2))</f>
        <v>0</v>
      </c>
      <c r="AE27" s="74">
        <f>IF(ISERROR(ROUND($Y27/'1_РОЗПОДІЛ ПЕРСОНАЛУ'!G26*'1_РОЗПОДІЛ ПЕРСОНАЛУ'!M26,2)),0,ROUND($Y27/'1_РОЗПОДІЛ ПЕРСОНАЛУ'!G26*'1_РОЗПОДІЛ ПЕРСОНАЛУ'!M26,2))</f>
        <v>0</v>
      </c>
      <c r="AF27" s="74">
        <f>IF(ISERROR(ROUND($Y27/'1_РОЗПОДІЛ ПЕРСОНАЛУ'!G26*'1_РОЗПОДІЛ ПЕРСОНАЛУ'!N26,2)),0,ROUND($Y27/'1_РОЗПОДІЛ ПЕРСОНАЛУ'!G26*'1_РОЗПОДІЛ ПЕРСОНАЛУ'!N26,2))</f>
        <v>0</v>
      </c>
      <c r="AG27" s="74">
        <f>IF(ISERROR(ROUND($Y27/'1_РОЗПОДІЛ ПЕРСОНАЛУ'!G26*'1_РОЗПОДІЛ ПЕРСОНАЛУ'!O26,2)),0,ROUND($Y27/'1_РОЗПОДІЛ ПЕРСОНАЛУ'!G26*'1_РОЗПОДІЛ ПЕРСОНАЛУ'!O26,2))</f>
        <v>0</v>
      </c>
    </row>
    <row r="28" spans="1:33" ht="24" x14ac:dyDescent="0.2">
      <c r="A28" s="78">
        <f>'1_РОЗПОДІЛ ПЕРСОНАЛУ'!A27</f>
        <v>20</v>
      </c>
      <c r="B28" s="78" t="str">
        <f>'1_РОЗПОДІЛ ПЕРСОНАЛУ'!B27</f>
        <v>ВИРОБНИЧА ДІЛЬНИЦЯ</v>
      </c>
      <c r="C28" s="78" t="str">
        <f>'1_РОЗПОДІЛ ПЕРСОНАЛУ'!D27</f>
        <v>Апаратник ХВО</v>
      </c>
      <c r="D28" s="78">
        <f>'1_РОЗПОДІЛ ПЕРСОНАЛУ'!F27</f>
        <v>3</v>
      </c>
      <c r="E28" s="78">
        <f>'1_РОЗПОДІЛ ПЕРСОНАЛУ'!G27</f>
        <v>1</v>
      </c>
      <c r="F28" s="95">
        <f>IF(A28&gt;0,'2_Вихідні дані'!$B$3,"")</f>
        <v>1921</v>
      </c>
      <c r="G28" s="55">
        <v>1.4</v>
      </c>
      <c r="H28" s="55">
        <v>1.66</v>
      </c>
      <c r="I28" s="79">
        <f>IF(D28&gt;0,VLOOKUP(D28,'2_Вихідні дані'!$A$6:$B$11,2,FALSE),1)</f>
        <v>1.2</v>
      </c>
      <c r="J28" s="55">
        <v>1</v>
      </c>
      <c r="K28" s="74">
        <f t="shared" si="1"/>
        <v>5357.28</v>
      </c>
      <c r="L28" s="55">
        <v>0</v>
      </c>
      <c r="M28" s="95">
        <f t="shared" si="2"/>
        <v>0</v>
      </c>
      <c r="N28" s="55">
        <v>0</v>
      </c>
      <c r="O28" s="95">
        <f t="shared" si="3"/>
        <v>0</v>
      </c>
      <c r="P28" s="55">
        <v>0</v>
      </c>
      <c r="Q28" s="95">
        <f t="shared" si="4"/>
        <v>0</v>
      </c>
      <c r="R28" s="55">
        <v>1.1499999999999999</v>
      </c>
      <c r="S28" s="95">
        <f t="shared" si="5"/>
        <v>803.59</v>
      </c>
      <c r="T28" s="55">
        <v>0</v>
      </c>
      <c r="U28" s="95">
        <f t="shared" si="6"/>
        <v>0</v>
      </c>
      <c r="V28" s="55">
        <v>0</v>
      </c>
      <c r="W28" s="95">
        <f>IF(AND($A28&gt;0,V28&gt;0),IF('2_Вихідні дані'!$A$12=1,ROUND($K28*(V28-1),2),ROUND((K28+M28+O28+Q28+S28+U28)*(V28-1),2)),0)</f>
        <v>0</v>
      </c>
      <c r="X28" s="74">
        <f t="shared" si="7"/>
        <v>6160.87</v>
      </c>
      <c r="Y28" s="74">
        <f>X28*'2_Вихідні дані'!$B$17</f>
        <v>36965.22</v>
      </c>
      <c r="Z28" s="74">
        <f>IF(ISERROR(ROUND($Y28/'1_РОЗПОДІЛ ПЕРСОНАЛУ'!G27*'1_РОЗПОДІЛ ПЕРСОНАЛУ'!H27,2)),0,ROUND($Y28/'1_РОЗПОДІЛ ПЕРСОНАЛУ'!G27*'1_РОЗПОДІЛ ПЕРСОНАЛУ'!H27,2))</f>
        <v>0</v>
      </c>
      <c r="AA28" s="74">
        <f>IF(ISERROR(ROUND($Y28/'1_РОЗПОДІЛ ПЕРСОНАЛУ'!G27*'1_РОЗПОДІЛ ПЕРСОНАЛУ'!I27,2)),0,ROUND($Y28/'1_РОЗПОДІЛ ПЕРСОНАЛУ'!G27*'1_РОЗПОДІЛ ПЕРСОНАЛУ'!I27,2))</f>
        <v>36965.22</v>
      </c>
      <c r="AB28" s="74">
        <f>IF(ISERROR(ROUND($Y28/'1_РОЗПОДІЛ ПЕРСОНАЛУ'!G27*'1_РОЗПОДІЛ ПЕРСОНАЛУ'!J27,2)),0,ROUND($Y28/'1_РОЗПОДІЛ ПЕРСОНАЛУ'!G27*'1_РОЗПОДІЛ ПЕРСОНАЛУ'!J27,2))</f>
        <v>0</v>
      </c>
      <c r="AC28" s="74">
        <f>IF(ISERROR(ROUND($Y28/'1_РОЗПОДІЛ ПЕРСОНАЛУ'!G27*'1_РОЗПОДІЛ ПЕРСОНАЛУ'!K27,2)),0,ROUND($Y28/'1_РОЗПОДІЛ ПЕРСОНАЛУ'!G27*'1_РОЗПОДІЛ ПЕРСОНАЛУ'!K27,2))</f>
        <v>0</v>
      </c>
      <c r="AD28" s="74">
        <f>IF(ISERROR(ROUND($Y28/'1_РОЗПОДІЛ ПЕРСОНАЛУ'!G27*'1_РОЗПОДІЛ ПЕРСОНАЛУ'!L27,2)),0,ROUND($Y28/'1_РОЗПОДІЛ ПЕРСОНАЛУ'!G27*'1_РОЗПОДІЛ ПЕРСОНАЛУ'!L27,2))</f>
        <v>0</v>
      </c>
      <c r="AE28" s="74">
        <f>IF(ISERROR(ROUND($Y28/'1_РОЗПОДІЛ ПЕРСОНАЛУ'!G27*'1_РОЗПОДІЛ ПЕРСОНАЛУ'!M27,2)),0,ROUND($Y28/'1_РОЗПОДІЛ ПЕРСОНАЛУ'!G27*'1_РОЗПОДІЛ ПЕРСОНАЛУ'!M27,2))</f>
        <v>0</v>
      </c>
      <c r="AF28" s="74">
        <f>IF(ISERROR(ROUND($Y28/'1_РОЗПОДІЛ ПЕРСОНАЛУ'!G27*'1_РОЗПОДІЛ ПЕРСОНАЛУ'!N27,2)),0,ROUND($Y28/'1_РОЗПОДІЛ ПЕРСОНАЛУ'!G27*'1_РОЗПОДІЛ ПЕРСОНАЛУ'!N27,2))</f>
        <v>0</v>
      </c>
      <c r="AG28" s="74">
        <f>IF(ISERROR(ROUND($Y28/'1_РОЗПОДІЛ ПЕРСОНАЛУ'!G27*'1_РОЗПОДІЛ ПЕРСОНАЛУ'!O27,2)),0,ROUND($Y28/'1_РОЗПОДІЛ ПЕРСОНАЛУ'!G27*'1_РОЗПОДІЛ ПЕРСОНАЛУ'!O27,2))</f>
        <v>0</v>
      </c>
    </row>
    <row r="29" spans="1:33" ht="48" x14ac:dyDescent="0.2">
      <c r="A29" s="78">
        <f>'1_РОЗПОДІЛ ПЕРСОНАЛУ'!A28</f>
        <v>21</v>
      </c>
      <c r="B29" s="78" t="str">
        <f>'1_РОЗПОДІЛ ПЕРСОНАЛУ'!B28</f>
        <v>ВИРОБНИЧА ДІЛЬНИЦЯ</v>
      </c>
      <c r="C29" s="78" t="str">
        <f>'1_РОЗПОДІЛ ПЕРСОНАЛУ'!D28</f>
        <v>Слюсар з ремонту устаткування котельні та теплових мереж</v>
      </c>
      <c r="D29" s="78">
        <f>'1_РОЗПОДІЛ ПЕРСОНАЛУ'!F28</f>
        <v>4</v>
      </c>
      <c r="E29" s="78">
        <f>'1_РОЗПОДІЛ ПЕРСОНАЛУ'!G28</f>
        <v>9</v>
      </c>
      <c r="F29" s="95">
        <f>IF(A29&gt;0,'2_Вихідні дані'!$B$3,"")</f>
        <v>1921</v>
      </c>
      <c r="G29" s="55">
        <v>1.4</v>
      </c>
      <c r="H29" s="55">
        <v>1.66</v>
      </c>
      <c r="I29" s="79">
        <f>IF(D29&gt;0,VLOOKUP(D29,'2_Вихідні дані'!$A$6:$B$11,2,FALSE),1)</f>
        <v>1.35</v>
      </c>
      <c r="J29" s="55">
        <v>1</v>
      </c>
      <c r="K29" s="74">
        <f t="shared" si="1"/>
        <v>6026.95</v>
      </c>
      <c r="L29" s="55">
        <v>0</v>
      </c>
      <c r="M29" s="95">
        <f t="shared" si="2"/>
        <v>0</v>
      </c>
      <c r="N29" s="55">
        <v>0</v>
      </c>
      <c r="O29" s="95">
        <f t="shared" si="3"/>
        <v>0</v>
      </c>
      <c r="P29" s="55">
        <v>0</v>
      </c>
      <c r="Q29" s="95">
        <f t="shared" si="4"/>
        <v>0</v>
      </c>
      <c r="R29" s="55">
        <v>1.1499999999999999</v>
      </c>
      <c r="S29" s="95">
        <f t="shared" si="5"/>
        <v>904.04</v>
      </c>
      <c r="T29" s="55">
        <v>0</v>
      </c>
      <c r="U29" s="95">
        <f t="shared" si="6"/>
        <v>0</v>
      </c>
      <c r="V29" s="55">
        <v>0</v>
      </c>
      <c r="W29" s="95">
        <f>IF(AND($A29&gt;0,V29&gt;0),IF('2_Вихідні дані'!$A$12=1,ROUND($K29*(V29-1),2),ROUND((K29+M29+O29+Q29+S29+U29)*(V29-1),2)),0)</f>
        <v>0</v>
      </c>
      <c r="X29" s="74">
        <f t="shared" si="7"/>
        <v>62378.91</v>
      </c>
      <c r="Y29" s="74">
        <f>X29*'2_Вихідні дані'!$B$17</f>
        <v>374273.46</v>
      </c>
      <c r="Z29" s="74">
        <f>IF(ISERROR(ROUND($Y29/'1_РОЗПОДІЛ ПЕРСОНАЛУ'!G28*'1_РОЗПОДІЛ ПЕРСОНАЛУ'!H28,2)),0,ROUND($Y29/'1_РОЗПОДІЛ ПЕРСОНАЛУ'!G28*'1_РОЗПОДІЛ ПЕРСОНАЛУ'!H28,2))</f>
        <v>83171.88</v>
      </c>
      <c r="AA29" s="74">
        <f>IF(ISERROR(ROUND($Y29/'1_РОЗПОДІЛ ПЕРСОНАЛУ'!G28*'1_РОЗПОДІЛ ПЕРСОНАЛУ'!I28,2)),0,ROUND($Y29/'1_РОЗПОДІЛ ПЕРСОНАЛУ'!G28*'1_РОЗПОДІЛ ПЕРСОНАЛУ'!I28,2))</f>
        <v>291101.58</v>
      </c>
      <c r="AB29" s="74">
        <f>IF(ISERROR(ROUND($Y29/'1_РОЗПОДІЛ ПЕРСОНАЛУ'!G28*'1_РОЗПОДІЛ ПЕРСОНАЛУ'!J28,2)),0,ROUND($Y29/'1_РОЗПОДІЛ ПЕРСОНАЛУ'!G28*'1_РОЗПОДІЛ ПЕРСОНАЛУ'!J28,2))</f>
        <v>0</v>
      </c>
      <c r="AC29" s="74">
        <f>IF(ISERROR(ROUND($Y29/'1_РОЗПОДІЛ ПЕРСОНАЛУ'!G28*'1_РОЗПОДІЛ ПЕРСОНАЛУ'!K28,2)),0,ROUND($Y29/'1_РОЗПОДІЛ ПЕРСОНАЛУ'!G28*'1_РОЗПОДІЛ ПЕРСОНАЛУ'!K28,2))</f>
        <v>0</v>
      </c>
      <c r="AD29" s="74">
        <f>IF(ISERROR(ROUND($Y29/'1_РОЗПОДІЛ ПЕРСОНАЛУ'!G28*'1_РОЗПОДІЛ ПЕРСОНАЛУ'!L28,2)),0,ROUND($Y29/'1_РОЗПОДІЛ ПЕРСОНАЛУ'!G28*'1_РОЗПОДІЛ ПЕРСОНАЛУ'!L28,2))</f>
        <v>0</v>
      </c>
      <c r="AE29" s="74">
        <f>IF(ISERROR(ROUND($Y29/'1_РОЗПОДІЛ ПЕРСОНАЛУ'!G28*'1_РОЗПОДІЛ ПЕРСОНАЛУ'!M28,2)),0,ROUND($Y29/'1_РОЗПОДІЛ ПЕРСОНАЛУ'!G28*'1_РОЗПОДІЛ ПЕРСОНАЛУ'!M28,2))</f>
        <v>0</v>
      </c>
      <c r="AF29" s="74">
        <f>IF(ISERROR(ROUND($Y29/'1_РОЗПОДІЛ ПЕРСОНАЛУ'!G28*'1_РОЗПОДІЛ ПЕРСОНАЛУ'!N28,2)),0,ROUND($Y29/'1_РОЗПОДІЛ ПЕРСОНАЛУ'!G28*'1_РОЗПОДІЛ ПЕРСОНАЛУ'!N28,2))</f>
        <v>0</v>
      </c>
      <c r="AG29" s="74">
        <f>IF(ISERROR(ROUND($Y29/'1_РОЗПОДІЛ ПЕРСОНАЛУ'!G28*'1_РОЗПОДІЛ ПЕРСОНАЛУ'!O28,2)),0,ROUND($Y29/'1_РОЗПОДІЛ ПЕРСОНАЛУ'!G28*'1_РОЗПОДІЛ ПЕРСОНАЛУ'!O28,2))</f>
        <v>0</v>
      </c>
    </row>
    <row r="30" spans="1:33" ht="24" x14ac:dyDescent="0.2">
      <c r="A30" s="78">
        <f>'1_РОЗПОДІЛ ПЕРСОНАЛУ'!A29</f>
        <v>22</v>
      </c>
      <c r="B30" s="78" t="str">
        <f>'1_РОЗПОДІЛ ПЕРСОНАЛУ'!B29</f>
        <v>ВИРОБНИЧА ДІЛЬНИЦЯ</v>
      </c>
      <c r="C30" s="78" t="str">
        <f>'1_РОЗПОДІЛ ПЕРСОНАЛУ'!D29</f>
        <v>Слюсар  КВП і А</v>
      </c>
      <c r="D30" s="78">
        <f>'1_РОЗПОДІЛ ПЕРСОНАЛУ'!F29</f>
        <v>5</v>
      </c>
      <c r="E30" s="78">
        <v>1</v>
      </c>
      <c r="F30" s="95">
        <f>IF(A30&gt;0,'2_Вихідні дані'!$B$3,"")</f>
        <v>1921</v>
      </c>
      <c r="G30" s="55">
        <v>1.4</v>
      </c>
      <c r="H30" s="55">
        <v>1.66</v>
      </c>
      <c r="I30" s="79">
        <f>IF(D30&gt;0,VLOOKUP(D30,'2_Вихідні дані'!$A$6:$B$11,2,FALSE),1)</f>
        <v>1.54</v>
      </c>
      <c r="J30" s="55">
        <v>1</v>
      </c>
      <c r="K30" s="74">
        <f t="shared" si="1"/>
        <v>6875.18</v>
      </c>
      <c r="L30" s="55">
        <v>0</v>
      </c>
      <c r="M30" s="95">
        <f t="shared" si="2"/>
        <v>0</v>
      </c>
      <c r="N30" s="55">
        <v>0</v>
      </c>
      <c r="O30" s="95">
        <f t="shared" si="3"/>
        <v>0</v>
      </c>
      <c r="P30" s="55">
        <v>0</v>
      </c>
      <c r="Q30" s="95">
        <f t="shared" si="4"/>
        <v>0</v>
      </c>
      <c r="R30" s="55">
        <v>1.2</v>
      </c>
      <c r="S30" s="95">
        <f t="shared" si="5"/>
        <v>1375.04</v>
      </c>
      <c r="T30" s="55">
        <v>0</v>
      </c>
      <c r="U30" s="95">
        <f t="shared" si="6"/>
        <v>0</v>
      </c>
      <c r="V30" s="55">
        <v>0</v>
      </c>
      <c r="W30" s="95">
        <f>IF(AND($A30&gt;0,V30&gt;0),IF('2_Вихідні дані'!$A$12=1,ROUND($K30*(V30-1),2),ROUND((K30+M30+O30+Q30+S30+U30)*(V30-1),2)),0)</f>
        <v>0</v>
      </c>
      <c r="X30" s="74">
        <f t="shared" si="7"/>
        <v>8250.2199999999993</v>
      </c>
      <c r="Y30" s="74">
        <f>X30*'2_Вихідні дані'!$B$17</f>
        <v>49501.319999999992</v>
      </c>
      <c r="Z30" s="74">
        <f>IF(ISERROR(ROUND($Y30/'1_РОЗПОДІЛ ПЕРСОНАЛУ'!G29*'1_РОЗПОДІЛ ПЕРСОНАЛУ'!H29,2)),0,ROUND($Y30/'1_РОЗПОДІЛ ПЕРСОНАЛУ'!G29*'1_РОЗПОДІЛ ПЕРСОНАЛУ'!H29,2))</f>
        <v>49501.32</v>
      </c>
      <c r="AA30" s="74">
        <f>IF(ISERROR(ROUND($Y30/'1_РОЗПОДІЛ ПЕРСОНАЛУ'!G29*'1_РОЗПОДІЛ ПЕРСОНАЛУ'!I29,2)),0,ROUND($Y30/'1_РОЗПОДІЛ ПЕРСОНАЛУ'!G29*'1_РОЗПОДІЛ ПЕРСОНАЛУ'!I29,2))</f>
        <v>0</v>
      </c>
      <c r="AB30" s="74">
        <f>IF(ISERROR(ROUND($Y30/'1_РОЗПОДІЛ ПЕРСОНАЛУ'!G29*'1_РОЗПОДІЛ ПЕРСОНАЛУ'!J29,2)),0,ROUND($Y30/'1_РОЗПОДІЛ ПЕРСОНАЛУ'!G29*'1_РОЗПОДІЛ ПЕРСОНАЛУ'!J29,2))</f>
        <v>0</v>
      </c>
      <c r="AC30" s="74">
        <f>IF(ISERROR(ROUND($Y30/'1_РОЗПОДІЛ ПЕРСОНАЛУ'!G29*'1_РОЗПОДІЛ ПЕРСОНАЛУ'!K29,2)),0,ROUND($Y30/'1_РОЗПОДІЛ ПЕРСОНАЛУ'!G29*'1_РОЗПОДІЛ ПЕРСОНАЛУ'!K29,2))</f>
        <v>0</v>
      </c>
      <c r="AD30" s="74">
        <f>IF(ISERROR(ROUND($Y30/'1_РОЗПОДІЛ ПЕРСОНАЛУ'!G29*'1_РОЗПОДІЛ ПЕРСОНАЛУ'!L29,2)),0,ROUND($Y30/'1_РОЗПОДІЛ ПЕРСОНАЛУ'!G29*'1_РОЗПОДІЛ ПЕРСОНАЛУ'!L29,2))</f>
        <v>0</v>
      </c>
      <c r="AE30" s="74">
        <f>IF(ISERROR(ROUND($Y30/'1_РОЗПОДІЛ ПЕРСОНАЛУ'!G29*'1_РОЗПОДІЛ ПЕРСОНАЛУ'!M29,2)),0,ROUND($Y30/'1_РОЗПОДІЛ ПЕРСОНАЛУ'!G29*'1_РОЗПОДІЛ ПЕРСОНАЛУ'!M29,2))</f>
        <v>0</v>
      </c>
      <c r="AF30" s="74">
        <f>IF(ISERROR(ROUND($Y30/'1_РОЗПОДІЛ ПЕРСОНАЛУ'!G29*'1_РОЗПОДІЛ ПЕРСОНАЛУ'!N29,2)),0,ROUND($Y30/'1_РОЗПОДІЛ ПЕРСОНАЛУ'!G29*'1_РОЗПОДІЛ ПЕРСОНАЛУ'!N29,2))</f>
        <v>0</v>
      </c>
      <c r="AG30" s="74">
        <f>IF(ISERROR(ROUND($Y30/'1_РОЗПОДІЛ ПЕРСОНАЛУ'!G29*'1_РОЗПОДІЛ ПЕРСОНАЛУ'!O29,2)),0,ROUND($Y30/'1_РОЗПОДІЛ ПЕРСОНАЛУ'!G29*'1_РОЗПОДІЛ ПЕРСОНАЛУ'!O29,2))</f>
        <v>0</v>
      </c>
    </row>
    <row r="31" spans="1:33" ht="48" x14ac:dyDescent="0.2">
      <c r="A31" s="78">
        <f>'1_РОЗПОДІЛ ПЕРСОНАЛУ'!A30</f>
        <v>23</v>
      </c>
      <c r="B31" s="78" t="str">
        <f>'1_РОЗПОДІЛ ПЕРСОНАЛУ'!B30</f>
        <v>ВИРОБНИЧА ДІЛЬНИЦЯ</v>
      </c>
      <c r="C31" s="78" t="str">
        <f>'1_РОЗПОДІЛ ПЕРСОНАЛУ'!D30</f>
        <v>Електромонтер з ремонту та обслуговуванню  електроустаткув</v>
      </c>
      <c r="D31" s="78">
        <f>'1_РОЗПОДІЛ ПЕРСОНАЛУ'!F30</f>
        <v>4</v>
      </c>
      <c r="E31" s="78">
        <v>1</v>
      </c>
      <c r="F31" s="95">
        <f>IF(A31&gt;0,'2_Вихідні дані'!$B$3,"")</f>
        <v>1921</v>
      </c>
      <c r="G31" s="55">
        <v>1.4</v>
      </c>
      <c r="H31" s="55">
        <v>1.66</v>
      </c>
      <c r="I31" s="79">
        <f>IF(D31&gt;0,VLOOKUP(D31,'2_Вихідні дані'!$A$6:$B$11,2,FALSE),1)</f>
        <v>1.35</v>
      </c>
      <c r="J31" s="55">
        <v>1</v>
      </c>
      <c r="K31" s="74">
        <f t="shared" si="1"/>
        <v>6026.95</v>
      </c>
      <c r="L31" s="55">
        <v>0</v>
      </c>
      <c r="M31" s="95">
        <f t="shared" si="2"/>
        <v>0</v>
      </c>
      <c r="N31" s="55">
        <v>0</v>
      </c>
      <c r="O31" s="95">
        <f t="shared" si="3"/>
        <v>0</v>
      </c>
      <c r="P31" s="55">
        <v>0</v>
      </c>
      <c r="Q31" s="95">
        <f t="shared" si="4"/>
        <v>0</v>
      </c>
      <c r="R31" s="55">
        <v>0</v>
      </c>
      <c r="S31" s="95">
        <f t="shared" si="5"/>
        <v>0</v>
      </c>
      <c r="T31" s="55">
        <v>0</v>
      </c>
      <c r="U31" s="95">
        <f t="shared" si="6"/>
        <v>0</v>
      </c>
      <c r="V31" s="55">
        <v>0</v>
      </c>
      <c r="W31" s="95">
        <f>IF(AND($A31&gt;0,V31&gt;0),IF('2_Вихідні дані'!$A$12=1,ROUND($K31*(V31-1),2),ROUND((K31+M31+O31+Q31+S31+U31)*(V31-1),2)),0)</f>
        <v>0</v>
      </c>
      <c r="X31" s="74">
        <f t="shared" si="7"/>
        <v>6026.95</v>
      </c>
      <c r="Y31" s="74">
        <f>X31*'2_Вихідні дані'!$B$17</f>
        <v>36161.699999999997</v>
      </c>
      <c r="Z31" s="74">
        <f>IF(ISERROR(ROUND($Y31/'1_РОЗПОДІЛ ПЕРСОНАЛУ'!G30*'1_РОЗПОДІЛ ПЕРСОНАЛУ'!H30,2)),0,ROUND($Y31/'1_РОЗПОДІЛ ПЕРСОНАЛУ'!G30*'1_РОЗПОДІЛ ПЕРСОНАЛУ'!H30,2))</f>
        <v>0</v>
      </c>
      <c r="AA31" s="74">
        <f>IF(ISERROR(ROUND($Y31/'1_РОЗПОДІЛ ПЕРСОНАЛУ'!G30*'1_РОЗПОДІЛ ПЕРСОНАЛУ'!I30,2)),0,ROUND($Y31/'1_РОЗПОДІЛ ПЕРСОНАЛУ'!G30*'1_РОЗПОДІЛ ПЕРСОНАЛУ'!I30,2))</f>
        <v>36161.699999999997</v>
      </c>
      <c r="AB31" s="74">
        <f>IF(ISERROR(ROUND($Y31/'1_РОЗПОДІЛ ПЕРСОНАЛУ'!G30*'1_РОЗПОДІЛ ПЕРСОНАЛУ'!J30,2)),0,ROUND($Y31/'1_РОЗПОДІЛ ПЕРСОНАЛУ'!G30*'1_РОЗПОДІЛ ПЕРСОНАЛУ'!J30,2))</f>
        <v>0</v>
      </c>
      <c r="AC31" s="74">
        <f>IF(ISERROR(ROUND($Y31/'1_РОЗПОДІЛ ПЕРСОНАЛУ'!G30*'1_РОЗПОДІЛ ПЕРСОНАЛУ'!K30,2)),0,ROUND($Y31/'1_РОЗПОДІЛ ПЕРСОНАЛУ'!G30*'1_РОЗПОДІЛ ПЕРСОНАЛУ'!K30,2))</f>
        <v>0</v>
      </c>
      <c r="AD31" s="74">
        <f>IF(ISERROR(ROUND($Y31/'1_РОЗПОДІЛ ПЕРСОНАЛУ'!G30*'1_РОЗПОДІЛ ПЕРСОНАЛУ'!L30,2)),0,ROUND($Y31/'1_РОЗПОДІЛ ПЕРСОНАЛУ'!G30*'1_РОЗПОДІЛ ПЕРСОНАЛУ'!L30,2))</f>
        <v>0</v>
      </c>
      <c r="AE31" s="74">
        <f>IF(ISERROR(ROUND($Y31/'1_РОЗПОДІЛ ПЕРСОНАЛУ'!G30*'1_РОЗПОДІЛ ПЕРСОНАЛУ'!M30,2)),0,ROUND($Y31/'1_РОЗПОДІЛ ПЕРСОНАЛУ'!G30*'1_РОЗПОДІЛ ПЕРСОНАЛУ'!M30,2))</f>
        <v>0</v>
      </c>
      <c r="AF31" s="74">
        <f>IF(ISERROR(ROUND($Y31/'1_РОЗПОДІЛ ПЕРСОНАЛУ'!G30*'1_РОЗПОДІЛ ПЕРСОНАЛУ'!N30,2)),0,ROUND($Y31/'1_РОЗПОДІЛ ПЕРСОНАЛУ'!G30*'1_РОЗПОДІЛ ПЕРСОНАЛУ'!N30,2))</f>
        <v>0</v>
      </c>
      <c r="AG31" s="74">
        <f>IF(ISERROR(ROUND($Y31/'1_РОЗПОДІЛ ПЕРСОНАЛУ'!G30*'1_РОЗПОДІЛ ПЕРСОНАЛУ'!O30,2)),0,ROUND($Y31/'1_РОЗПОДІЛ ПЕРСОНАЛУ'!G30*'1_РОЗПОДІЛ ПЕРСОНАЛУ'!O30,2))</f>
        <v>0</v>
      </c>
    </row>
    <row r="32" spans="1:33" ht="24" x14ac:dyDescent="0.2">
      <c r="A32" s="78">
        <f>'1_РОЗПОДІЛ ПЕРСОНАЛУ'!A31</f>
        <v>24</v>
      </c>
      <c r="B32" s="78" t="str">
        <f>'1_РОЗПОДІЛ ПЕРСОНАЛУ'!B31</f>
        <v>ВИРОБНИЧА ДІЛЬНИЦЯ</v>
      </c>
      <c r="C32" s="78" t="str">
        <f>'1_РОЗПОДІЛ ПЕРСОНАЛУ'!D31</f>
        <v>Електрогазозварник</v>
      </c>
      <c r="D32" s="78">
        <f>'1_РОЗПОДІЛ ПЕРСОНАЛУ'!F31</f>
        <v>5</v>
      </c>
      <c r="E32" s="78">
        <f>'1_РОЗПОДІЛ ПЕРСОНАЛУ'!G31</f>
        <v>2</v>
      </c>
      <c r="F32" s="95">
        <f>IF(A32&gt;0,'2_Вихідні дані'!$B$3,"")</f>
        <v>1921</v>
      </c>
      <c r="G32" s="55">
        <v>1.4</v>
      </c>
      <c r="H32" s="55">
        <v>1.66</v>
      </c>
      <c r="I32" s="79">
        <f>IF(D32&gt;0,VLOOKUP(D32,'2_Вихідні дані'!$A$6:$B$11,2,FALSE),1)</f>
        <v>1.54</v>
      </c>
      <c r="J32" s="55">
        <v>1</v>
      </c>
      <c r="K32" s="74">
        <f t="shared" si="1"/>
        <v>6875.18</v>
      </c>
      <c r="L32" s="55">
        <v>1.08</v>
      </c>
      <c r="M32" s="95">
        <f t="shared" si="2"/>
        <v>550.01</v>
      </c>
      <c r="N32" s="55">
        <v>0</v>
      </c>
      <c r="O32" s="95">
        <f t="shared" si="3"/>
        <v>0</v>
      </c>
      <c r="P32" s="55">
        <v>0</v>
      </c>
      <c r="Q32" s="95">
        <f t="shared" si="4"/>
        <v>0</v>
      </c>
      <c r="R32" s="55">
        <v>1.1000000000000001</v>
      </c>
      <c r="S32" s="95">
        <f t="shared" si="5"/>
        <v>687.52</v>
      </c>
      <c r="T32" s="55">
        <v>0</v>
      </c>
      <c r="U32" s="95">
        <f t="shared" si="6"/>
        <v>0</v>
      </c>
      <c r="V32" s="55">
        <v>0</v>
      </c>
      <c r="W32" s="95">
        <f>IF(AND($A32&gt;0,V32&gt;0),IF('2_Вихідні дані'!$A$12=1,ROUND($K32*(V32-1),2),ROUND((K32+M32+O32+Q32+S32+U32)*(V32-1),2)),0)</f>
        <v>0</v>
      </c>
      <c r="X32" s="74">
        <f t="shared" si="7"/>
        <v>16225.42</v>
      </c>
      <c r="Y32" s="74">
        <f>X32*'2_Вихідні дані'!$B$17</f>
        <v>97352.52</v>
      </c>
      <c r="Z32" s="74">
        <f>IF(ISERROR(ROUND($Y32/'1_РОЗПОДІЛ ПЕРСОНАЛУ'!G31*'1_РОЗПОДІЛ ПЕРСОНАЛУ'!H31,2)),0,ROUND($Y32/'1_РОЗПОДІЛ ПЕРСОНАЛУ'!G31*'1_РОЗПОДІЛ ПЕРСОНАЛУ'!H31,2))</f>
        <v>0</v>
      </c>
      <c r="AA32" s="74">
        <f>IF(ISERROR(ROUND($Y32/'1_РОЗПОДІЛ ПЕРСОНАЛУ'!G31*'1_РОЗПОДІЛ ПЕРСОНАЛУ'!I31,2)),0,ROUND($Y32/'1_РОЗПОДІЛ ПЕРСОНАЛУ'!G31*'1_РОЗПОДІЛ ПЕРСОНАЛУ'!I31,2))</f>
        <v>48676.26</v>
      </c>
      <c r="AB32" s="74">
        <f>IF(ISERROR(ROUND($Y32/'1_РОЗПОДІЛ ПЕРСОНАЛУ'!G31*'1_РОЗПОДІЛ ПЕРСОНАЛУ'!J31,2)),0,ROUND($Y32/'1_РОЗПОДІЛ ПЕРСОНАЛУ'!G31*'1_РОЗПОДІЛ ПЕРСОНАЛУ'!J31,2))</f>
        <v>0</v>
      </c>
      <c r="AC32" s="74">
        <f>IF(ISERROR(ROUND($Y32/'1_РОЗПОДІЛ ПЕРСОНАЛУ'!G31*'1_РОЗПОДІЛ ПЕРСОНАЛУ'!K31,2)),0,ROUND($Y32/'1_РОЗПОДІЛ ПЕРСОНАЛУ'!G31*'1_РОЗПОДІЛ ПЕРСОНАЛУ'!K31,2))</f>
        <v>0</v>
      </c>
      <c r="AD32" s="74">
        <f>IF(ISERROR(ROUND($Y32/'1_РОЗПОДІЛ ПЕРСОНАЛУ'!G31*'1_РОЗПОДІЛ ПЕРСОНАЛУ'!L31,2)),0,ROUND($Y32/'1_РОЗПОДІЛ ПЕРСОНАЛУ'!G31*'1_РОЗПОДІЛ ПЕРСОНАЛУ'!L31,2))</f>
        <v>0</v>
      </c>
      <c r="AE32" s="74">
        <f>IF(ISERROR(ROUND($Y32/'1_РОЗПОДІЛ ПЕРСОНАЛУ'!G31*'1_РОЗПОДІЛ ПЕРСОНАЛУ'!M31,2)),0,ROUND($Y32/'1_РОЗПОДІЛ ПЕРСОНАЛУ'!G31*'1_РОЗПОДІЛ ПЕРСОНАЛУ'!M31,2))</f>
        <v>0</v>
      </c>
      <c r="AF32" s="74">
        <f>IF(ISERROR(ROUND($Y32/'1_РОЗПОДІЛ ПЕРСОНАЛУ'!G31*'1_РОЗПОДІЛ ПЕРСОНАЛУ'!N31,2)),0,ROUND($Y32/'1_РОЗПОДІЛ ПЕРСОНАЛУ'!G31*'1_РОЗПОДІЛ ПЕРСОНАЛУ'!N31,2))</f>
        <v>48676.26</v>
      </c>
      <c r="AG32" s="74">
        <f>IF(ISERROR(ROUND($Y32/'1_РОЗПОДІЛ ПЕРСОНАЛУ'!G31*'1_РОЗПОДІЛ ПЕРСОНАЛУ'!O31,2)),0,ROUND($Y32/'1_РОЗПОДІЛ ПЕРСОНАЛУ'!G31*'1_РОЗПОДІЛ ПЕРСОНАЛУ'!O31,2))</f>
        <v>0</v>
      </c>
    </row>
    <row r="33" spans="1:33" ht="24" x14ac:dyDescent="0.2">
      <c r="A33" s="78">
        <f>'1_РОЗПОДІЛ ПЕРСОНАЛУ'!A32</f>
        <v>25</v>
      </c>
      <c r="B33" s="78" t="str">
        <f>'1_РОЗПОДІЛ ПЕРСОНАЛУ'!B32</f>
        <v>ВИРОБНИЧА ДІЛЬНИЦЯ</v>
      </c>
      <c r="C33" s="78" t="str">
        <f>'1_РОЗПОДІЛ ПЕРСОНАЛУ'!D32</f>
        <v>Токар</v>
      </c>
      <c r="D33" s="78">
        <f>'1_РОЗПОДІЛ ПЕРСОНАЛУ'!F32</f>
        <v>5</v>
      </c>
      <c r="E33" s="78">
        <f>'1_РОЗПОДІЛ ПЕРСОНАЛУ'!G32</f>
        <v>1</v>
      </c>
      <c r="F33" s="95">
        <f>IF(A33&gt;0,'2_Вихідні дані'!$B$3,"")</f>
        <v>1921</v>
      </c>
      <c r="G33" s="55">
        <v>1.4</v>
      </c>
      <c r="H33" s="55">
        <v>1.66</v>
      </c>
      <c r="I33" s="79">
        <f>IF(D33&gt;0,VLOOKUP(D33,'2_Вихідні дані'!$A$6:$B$11,2,FALSE),1)</f>
        <v>1.54</v>
      </c>
      <c r="J33" s="55">
        <v>1</v>
      </c>
      <c r="K33" s="74">
        <f t="shared" si="1"/>
        <v>6875.18</v>
      </c>
      <c r="L33" s="55">
        <v>0</v>
      </c>
      <c r="M33" s="95">
        <f t="shared" si="2"/>
        <v>0</v>
      </c>
      <c r="N33" s="55">
        <v>0</v>
      </c>
      <c r="O33" s="95">
        <f t="shared" si="3"/>
        <v>0</v>
      </c>
      <c r="P33" s="55">
        <v>0</v>
      </c>
      <c r="Q33" s="95">
        <f t="shared" si="4"/>
        <v>0</v>
      </c>
      <c r="R33" s="55">
        <v>1.1499999999999999</v>
      </c>
      <c r="S33" s="95">
        <f t="shared" si="5"/>
        <v>1031.28</v>
      </c>
      <c r="T33" s="55">
        <v>0</v>
      </c>
      <c r="U33" s="95">
        <f t="shared" si="6"/>
        <v>0</v>
      </c>
      <c r="V33" s="55">
        <v>0</v>
      </c>
      <c r="W33" s="95">
        <f>IF(AND($A33&gt;0,V33&gt;0),IF('2_Вихідні дані'!$A$12=1,ROUND($K33*(V33-1),2),ROUND((K33+M33+O33+Q33+S33+U33)*(V33-1),2)),0)</f>
        <v>0</v>
      </c>
      <c r="X33" s="74">
        <f t="shared" si="7"/>
        <v>7906.46</v>
      </c>
      <c r="Y33" s="74">
        <f>X33*'2_Вихідні дані'!$B$17</f>
        <v>47438.76</v>
      </c>
      <c r="Z33" s="74">
        <f>IF(ISERROR(ROUND($Y33/'1_РОЗПОДІЛ ПЕРСОНАЛУ'!G32*'1_РОЗПОДІЛ ПЕРСОНАЛУ'!H32,2)),0,ROUND($Y33/'1_РОЗПОДІЛ ПЕРСОНАЛУ'!G32*'1_РОЗПОДІЛ ПЕРСОНАЛУ'!H32,2))</f>
        <v>0</v>
      </c>
      <c r="AA33" s="74">
        <f>IF(ISERROR(ROUND($Y33/'1_РОЗПОДІЛ ПЕРСОНАЛУ'!G32*'1_РОЗПОДІЛ ПЕРСОНАЛУ'!I32,2)),0,ROUND($Y33/'1_РОЗПОДІЛ ПЕРСОНАЛУ'!G32*'1_РОЗПОДІЛ ПЕРСОНАЛУ'!I32,2))</f>
        <v>0</v>
      </c>
      <c r="AB33" s="74">
        <f>IF(ISERROR(ROUND($Y33/'1_РОЗПОДІЛ ПЕРСОНАЛУ'!G32*'1_РОЗПОДІЛ ПЕРСОНАЛУ'!J32,2)),0,ROUND($Y33/'1_РОЗПОДІЛ ПЕРСОНАЛУ'!G32*'1_РОЗПОДІЛ ПЕРСОНАЛУ'!J32,2))</f>
        <v>0</v>
      </c>
      <c r="AC33" s="74">
        <f>IF(ISERROR(ROUND($Y33/'1_РОЗПОДІЛ ПЕРСОНАЛУ'!G32*'1_РОЗПОДІЛ ПЕРСОНАЛУ'!K32,2)),0,ROUND($Y33/'1_РОЗПОДІЛ ПЕРСОНАЛУ'!G32*'1_РОЗПОДІЛ ПЕРСОНАЛУ'!K32,2))</f>
        <v>0</v>
      </c>
      <c r="AD33" s="74">
        <f>IF(ISERROR(ROUND($Y33/'1_РОЗПОДІЛ ПЕРСОНАЛУ'!G32*'1_РОЗПОДІЛ ПЕРСОНАЛУ'!L32,2)),0,ROUND($Y33/'1_РОЗПОДІЛ ПЕРСОНАЛУ'!G32*'1_РОЗПОДІЛ ПЕРСОНАЛУ'!L32,2))</f>
        <v>0</v>
      </c>
      <c r="AE33" s="74">
        <f>IF(ISERROR(ROUND($Y33/'1_РОЗПОДІЛ ПЕРСОНАЛУ'!G32*'1_РОЗПОДІЛ ПЕРСОНАЛУ'!M32,2)),0,ROUND($Y33/'1_РОЗПОДІЛ ПЕРСОНАЛУ'!G32*'1_РОЗПОДІЛ ПЕРСОНАЛУ'!M32,2))</f>
        <v>0</v>
      </c>
      <c r="AF33" s="74">
        <f>IF(ISERROR(ROUND($Y33/'1_РОЗПОДІЛ ПЕРСОНАЛУ'!G32*'1_РОЗПОДІЛ ПЕРСОНАЛУ'!N32,2)),0,ROUND($Y33/'1_РОЗПОДІЛ ПЕРСОНАЛУ'!G32*'1_РОЗПОДІЛ ПЕРСОНАЛУ'!N32,2))</f>
        <v>47438.76</v>
      </c>
      <c r="AG33" s="74">
        <f>IF(ISERROR(ROUND($Y33/'1_РОЗПОДІЛ ПЕРСОНАЛУ'!G32*'1_РОЗПОДІЛ ПЕРСОНАЛУ'!O32,2)),0,ROUND($Y33/'1_РОЗПОДІЛ ПЕРСОНАЛУ'!G32*'1_РОЗПОДІЛ ПЕРСОНАЛУ'!O32,2))</f>
        <v>0</v>
      </c>
    </row>
    <row r="34" spans="1:33" ht="24" x14ac:dyDescent="0.2">
      <c r="A34" s="78">
        <f>'1_РОЗПОДІЛ ПЕРСОНАЛУ'!A33</f>
        <v>26</v>
      </c>
      <c r="B34" s="78" t="str">
        <f>'1_РОЗПОДІЛ ПЕРСОНАЛУ'!B33</f>
        <v>ВИРОБНИЧА ДІЛЬНИЦЯ</v>
      </c>
      <c r="C34" s="78" t="str">
        <f>'1_РОЗПОДІЛ ПЕРСОНАЛУ'!D33</f>
        <v xml:space="preserve">Комірник </v>
      </c>
      <c r="D34" s="78">
        <f>'1_РОЗПОДІЛ ПЕРСОНАЛУ'!F33</f>
        <v>0</v>
      </c>
      <c r="E34" s="78">
        <f>'1_РОЗПОДІЛ ПЕРСОНАЛУ'!G33</f>
        <v>1</v>
      </c>
      <c r="F34" s="95">
        <f>IF(A34&gt;0,'2_Вихідні дані'!$B$3,"")</f>
        <v>1921</v>
      </c>
      <c r="G34" s="55">
        <v>1.4</v>
      </c>
      <c r="H34" s="55">
        <v>1.66</v>
      </c>
      <c r="I34" s="79">
        <f>IF(D34&gt;0,VLOOKUP(D34,'2_Вихідні дані'!$A$6:$B$11,2,FALSE),1)</f>
        <v>1</v>
      </c>
      <c r="J34" s="55">
        <v>1.2</v>
      </c>
      <c r="K34" s="74">
        <f t="shared" si="1"/>
        <v>5357.28</v>
      </c>
      <c r="L34" s="55">
        <v>0</v>
      </c>
      <c r="M34" s="95">
        <f t="shared" si="2"/>
        <v>0</v>
      </c>
      <c r="N34" s="55">
        <v>0</v>
      </c>
      <c r="O34" s="95">
        <f t="shared" si="3"/>
        <v>0</v>
      </c>
      <c r="P34" s="55">
        <v>0</v>
      </c>
      <c r="Q34" s="95">
        <f t="shared" si="4"/>
        <v>0</v>
      </c>
      <c r="R34" s="55">
        <v>1.05</v>
      </c>
      <c r="S34" s="95">
        <f t="shared" si="5"/>
        <v>267.86</v>
      </c>
      <c r="T34" s="55">
        <v>0</v>
      </c>
      <c r="U34" s="95">
        <f t="shared" si="6"/>
        <v>0</v>
      </c>
      <c r="V34" s="55">
        <v>0</v>
      </c>
      <c r="W34" s="95">
        <f>IF(AND($A34&gt;0,V34&gt;0),IF('2_Вихідні дані'!$A$12=1,ROUND($K34*(V34-1),2),ROUND((K34+M34+O34+Q34+S34+U34)*(V34-1),2)),0)</f>
        <v>0</v>
      </c>
      <c r="X34" s="74">
        <f t="shared" si="7"/>
        <v>5625.14</v>
      </c>
      <c r="Y34" s="74">
        <f>X34*'2_Вихідні дані'!$B$17</f>
        <v>33750.840000000004</v>
      </c>
      <c r="Z34" s="74">
        <f>IF(ISERROR(ROUND($Y34/'1_РОЗПОДІЛ ПЕРСОНАЛУ'!G33*'1_РОЗПОДІЛ ПЕРСОНАЛУ'!H33,2)),0,ROUND($Y34/'1_РОЗПОДІЛ ПЕРСОНАЛУ'!G33*'1_РОЗПОДІЛ ПЕРСОНАЛУ'!H33,2))</f>
        <v>0</v>
      </c>
      <c r="AA34" s="74">
        <f>IF(ISERROR(ROUND($Y34/'1_РОЗПОДІЛ ПЕРСОНАЛУ'!G33*'1_РОЗПОДІЛ ПЕРСОНАЛУ'!I33,2)),0,ROUND($Y34/'1_РОЗПОДІЛ ПЕРСОНАЛУ'!G33*'1_РОЗПОДІЛ ПЕРСОНАЛУ'!I33,2))</f>
        <v>0</v>
      </c>
      <c r="AB34" s="74">
        <f>IF(ISERROR(ROUND($Y34/'1_РОЗПОДІЛ ПЕРСОНАЛУ'!G33*'1_РОЗПОДІЛ ПЕРСОНАЛУ'!J33,2)),0,ROUND($Y34/'1_РОЗПОДІЛ ПЕРСОНАЛУ'!G33*'1_РОЗПОДІЛ ПЕРСОНАЛУ'!J33,2))</f>
        <v>0</v>
      </c>
      <c r="AC34" s="74">
        <f>IF(ISERROR(ROUND($Y34/'1_РОЗПОДІЛ ПЕРСОНАЛУ'!G33*'1_РОЗПОДІЛ ПЕРСОНАЛУ'!K33,2)),0,ROUND($Y34/'1_РОЗПОДІЛ ПЕРСОНАЛУ'!G33*'1_РОЗПОДІЛ ПЕРСОНАЛУ'!K33,2))</f>
        <v>0</v>
      </c>
      <c r="AD34" s="74">
        <f>IF(ISERROR(ROUND($Y34/'1_РОЗПОДІЛ ПЕРСОНАЛУ'!G33*'1_РОЗПОДІЛ ПЕРСОНАЛУ'!L33,2)),0,ROUND($Y34/'1_РОЗПОДІЛ ПЕРСОНАЛУ'!G33*'1_РОЗПОДІЛ ПЕРСОНАЛУ'!L33,2))</f>
        <v>0</v>
      </c>
      <c r="AE34" s="74">
        <f>IF(ISERROR(ROUND($Y34/'1_РОЗПОДІЛ ПЕРСОНАЛУ'!G33*'1_РОЗПОДІЛ ПЕРСОНАЛУ'!M33,2)),0,ROUND($Y34/'1_РОЗПОДІЛ ПЕРСОНАЛУ'!G33*'1_РОЗПОДІЛ ПЕРСОНАЛУ'!M33,2))</f>
        <v>0</v>
      </c>
      <c r="AF34" s="74">
        <f>IF(ISERROR(ROUND($Y34/'1_РОЗПОДІЛ ПЕРСОНАЛУ'!G33*'1_РОЗПОДІЛ ПЕРСОНАЛУ'!N33,2)),0,ROUND($Y34/'1_РОЗПОДІЛ ПЕРСОНАЛУ'!G33*'1_РОЗПОДІЛ ПЕРСОНАЛУ'!N33,2))</f>
        <v>33750.839999999997</v>
      </c>
      <c r="AG34" s="74">
        <f>IF(ISERROR(ROUND($Y34/'1_РОЗПОДІЛ ПЕРСОНАЛУ'!G33*'1_РОЗПОДІЛ ПЕРСОНАЛУ'!O33,2)),0,ROUND($Y34/'1_РОЗПОДІЛ ПЕРСОНАЛУ'!G33*'1_РОЗПОДІЛ ПЕРСОНАЛУ'!O33,2))</f>
        <v>0</v>
      </c>
    </row>
    <row r="35" spans="1:33" ht="24" x14ac:dyDescent="0.2">
      <c r="A35" s="78">
        <f>'1_РОЗПОДІЛ ПЕРСОНАЛУ'!A34</f>
        <v>27</v>
      </c>
      <c r="B35" s="78" t="str">
        <f>'1_РОЗПОДІЛ ПЕРСОНАЛУ'!B34</f>
        <v>ВИРОБНИЧА ДІЛЬНИЦЯ</v>
      </c>
      <c r="C35" s="78" t="str">
        <f>'1_РОЗПОДІЛ ПЕРСОНАЛУ'!D34</f>
        <v>Прибиральник виробн.приміщень</v>
      </c>
      <c r="D35" s="78">
        <f>'1_РОЗПОДІЛ ПЕРСОНАЛУ'!F34</f>
        <v>0</v>
      </c>
      <c r="E35" s="78">
        <f>'1_РОЗПОДІЛ ПЕРСОНАЛУ'!G34</f>
        <v>1</v>
      </c>
      <c r="F35" s="95">
        <f>IF(A35&gt;0,'2_Вихідні дані'!$B$3,"")</f>
        <v>1921</v>
      </c>
      <c r="G35" s="55">
        <v>1.4</v>
      </c>
      <c r="H35" s="55">
        <v>1</v>
      </c>
      <c r="I35" s="79">
        <f>IF(D35&gt;0,VLOOKUP(D35,'2_Вихідні дані'!$A$6:$B$11,2,FALSE),1)</f>
        <v>1</v>
      </c>
      <c r="J35" s="55">
        <v>1</v>
      </c>
      <c r="K35" s="74">
        <f t="shared" si="1"/>
        <v>2689.4</v>
      </c>
      <c r="L35" s="55">
        <v>0</v>
      </c>
      <c r="M35" s="95">
        <f t="shared" si="2"/>
        <v>0</v>
      </c>
      <c r="N35" s="55">
        <v>0</v>
      </c>
      <c r="O35" s="95">
        <f t="shared" si="3"/>
        <v>0</v>
      </c>
      <c r="P35" s="55">
        <v>0</v>
      </c>
      <c r="Q35" s="95">
        <f t="shared" si="4"/>
        <v>0</v>
      </c>
      <c r="R35" s="55">
        <v>1.1499999999999999</v>
      </c>
      <c r="S35" s="95">
        <f t="shared" si="5"/>
        <v>403.41</v>
      </c>
      <c r="T35" s="55">
        <v>0</v>
      </c>
      <c r="U35" s="95">
        <f t="shared" si="6"/>
        <v>0</v>
      </c>
      <c r="V35" s="55">
        <v>1.212</v>
      </c>
      <c r="W35" s="95">
        <f>IF(AND($A35&gt;0,V35&gt;0),IF('2_Вихідні дані'!$A$12=1,ROUND($K35*(V35-1),2),ROUND((K35+M35+O35+Q35+S35+U35)*(V35-1),2)),0)</f>
        <v>655.68</v>
      </c>
      <c r="X35" s="74">
        <f>ROUND((K35+M35+O35+Q35+S35+U35+W35)*E35,0)</f>
        <v>3748</v>
      </c>
      <c r="Y35" s="74">
        <f>X35*'2_Вихідні дані'!$B$17</f>
        <v>22488</v>
      </c>
      <c r="Z35" s="74">
        <f>IF(ISERROR(ROUND($Y35/'1_РОЗПОДІЛ ПЕРСОНАЛУ'!G34*'1_РОЗПОДІЛ ПЕРСОНАЛУ'!H34,2)),0,ROUND($Y35/'1_РОЗПОДІЛ ПЕРСОНАЛУ'!G34*'1_РОЗПОДІЛ ПЕРСОНАЛУ'!H34,2))</f>
        <v>0</v>
      </c>
      <c r="AA35" s="74">
        <f>IF(ISERROR(ROUND($Y35/'1_РОЗПОДІЛ ПЕРСОНАЛУ'!G34*'1_РОЗПОДІЛ ПЕРСОНАЛУ'!I34,2)),0,ROUND($Y35/'1_РОЗПОДІЛ ПЕРСОНАЛУ'!G34*'1_РОЗПОДІЛ ПЕРСОНАЛУ'!I34,2))</f>
        <v>0</v>
      </c>
      <c r="AB35" s="74">
        <f>IF(ISERROR(ROUND($Y35/'1_РОЗПОДІЛ ПЕРСОНАЛУ'!G34*'1_РОЗПОДІЛ ПЕРСОНАЛУ'!J34,2)),0,ROUND($Y35/'1_РОЗПОДІЛ ПЕРСОНАЛУ'!G34*'1_РОЗПОДІЛ ПЕРСОНАЛУ'!J34,2))</f>
        <v>0</v>
      </c>
      <c r="AC35" s="74">
        <f>IF(ISERROR(ROUND($Y35/'1_РОЗПОДІЛ ПЕРСОНАЛУ'!G34*'1_РОЗПОДІЛ ПЕРСОНАЛУ'!K34,2)),0,ROUND($Y35/'1_РОЗПОДІЛ ПЕРСОНАЛУ'!G34*'1_РОЗПОДІЛ ПЕРСОНАЛУ'!K34,2))</f>
        <v>0</v>
      </c>
      <c r="AD35" s="74">
        <f>IF(ISERROR(ROUND($Y35/'1_РОЗПОДІЛ ПЕРСОНАЛУ'!G34*'1_РОЗПОДІЛ ПЕРСОНАЛУ'!L34,2)),0,ROUND($Y35/'1_РОЗПОДІЛ ПЕРСОНАЛУ'!G34*'1_РОЗПОДІЛ ПЕРСОНАЛУ'!L34,2))</f>
        <v>0</v>
      </c>
      <c r="AE35" s="74">
        <f>IF(ISERROR(ROUND($Y35/'1_РОЗПОДІЛ ПЕРСОНАЛУ'!G34*'1_РОЗПОДІЛ ПЕРСОНАЛУ'!M34,2)),0,ROUND($Y35/'1_РОЗПОДІЛ ПЕРСОНАЛУ'!G34*'1_РОЗПОДІЛ ПЕРСОНАЛУ'!M34,2))</f>
        <v>0</v>
      </c>
      <c r="AF35" s="74">
        <f>IF(ISERROR(ROUND($Y35/'1_РОЗПОДІЛ ПЕРСОНАЛУ'!G34*'1_РОЗПОДІЛ ПЕРСОНАЛУ'!N34,2)),0,ROUND($Y35/'1_РОЗПОДІЛ ПЕРСОНАЛУ'!G34*'1_РОЗПОДІЛ ПЕРСОНАЛУ'!N34,2))</f>
        <v>22488</v>
      </c>
      <c r="AG35" s="74">
        <f>IF(ISERROR(ROUND($Y35/'1_РОЗПОДІЛ ПЕРСОНАЛУ'!G34*'1_РОЗПОДІЛ ПЕРСОНАЛУ'!O34,2)),0,ROUND($Y35/'1_РОЗПОДІЛ ПЕРСОНАЛУ'!G34*'1_РОЗПОДІЛ ПЕРСОНАЛУ'!O34,2))</f>
        <v>0</v>
      </c>
    </row>
    <row r="36" spans="1:33" ht="36" x14ac:dyDescent="0.2">
      <c r="A36" s="78">
        <f>'1_РОЗПОДІЛ ПЕРСОНАЛУ'!A35</f>
        <v>28</v>
      </c>
      <c r="B36" s="78" t="str">
        <f>'1_РОЗПОДІЛ ПЕРСОНАЛУ'!B35</f>
        <v>ТРАНСПОРТНА ГРУПА</v>
      </c>
      <c r="C36" s="78" t="str">
        <f>'1_РОЗПОДІЛ ПЕРСОНАЛУ'!D35</f>
        <v>Водій ГАЗ-52 (Аварійна) 08-97 ХАТ</v>
      </c>
      <c r="D36" s="78">
        <f>'1_РОЗПОДІЛ ПЕРСОНАЛУ'!F35</f>
        <v>0</v>
      </c>
      <c r="E36" s="78">
        <f>'1_РОЗПОДІЛ ПЕРСОНАЛУ'!G35</f>
        <v>1</v>
      </c>
      <c r="F36" s="95">
        <f>IF(A36&gt;0,'2_Вихідні дані'!$B$3,"")</f>
        <v>1921</v>
      </c>
      <c r="G36" s="55">
        <v>1.4</v>
      </c>
      <c r="H36" s="55">
        <v>1.76</v>
      </c>
      <c r="I36" s="79">
        <f>IF(D36&gt;0,VLOOKUP(D36,'2_Вихідні дані'!$A$6:$B$11,2,FALSE),1)</f>
        <v>1</v>
      </c>
      <c r="J36" s="55">
        <v>1</v>
      </c>
      <c r="K36" s="74">
        <f t="shared" si="1"/>
        <v>4733.34</v>
      </c>
      <c r="L36" s="55">
        <v>0</v>
      </c>
      <c r="M36" s="95">
        <f t="shared" si="2"/>
        <v>0</v>
      </c>
      <c r="N36" s="55">
        <v>0</v>
      </c>
      <c r="O36" s="95">
        <f t="shared" si="3"/>
        <v>0</v>
      </c>
      <c r="P36" s="55">
        <v>0</v>
      </c>
      <c r="Q36" s="95">
        <f t="shared" si="4"/>
        <v>0</v>
      </c>
      <c r="R36" s="55">
        <v>1.2</v>
      </c>
      <c r="S36" s="95">
        <f t="shared" si="5"/>
        <v>946.67</v>
      </c>
      <c r="T36" s="55">
        <v>1.25</v>
      </c>
      <c r="U36" s="95">
        <f t="shared" si="6"/>
        <v>1183.3399999999999</v>
      </c>
      <c r="V36" s="55">
        <v>0</v>
      </c>
      <c r="W36" s="95">
        <f>IF(AND($A36&gt;0,V36&gt;0),IF('2_Вихідні дані'!$A$12=1,ROUND($K36*(V36-1),2),ROUND((K36+M36+O36+Q36+S36+U36)*(V36-1),2)),0)</f>
        <v>0</v>
      </c>
      <c r="X36" s="74">
        <f t="shared" si="7"/>
        <v>6863.35</v>
      </c>
      <c r="Y36" s="74">
        <f>X36*'2_Вихідні дані'!$B$17</f>
        <v>41180.100000000006</v>
      </c>
      <c r="Z36" s="74">
        <f>IF(ISERROR(ROUND($Y36/'1_РОЗПОДІЛ ПЕРСОНАЛУ'!G35*'1_РОЗПОДІЛ ПЕРСОНАЛУ'!H35,2)),0,ROUND($Y36/'1_РОЗПОДІЛ ПЕРСОНАЛУ'!G35*'1_РОЗПОДІЛ ПЕРСОНАЛУ'!H35,2))</f>
        <v>0</v>
      </c>
      <c r="AA36" s="74">
        <f>IF(ISERROR(ROUND($Y36/'1_РОЗПОДІЛ ПЕРСОНАЛУ'!G35*'1_РОЗПОДІЛ ПЕРСОНАЛУ'!I35,2)),0,ROUND($Y36/'1_РОЗПОДІЛ ПЕРСОНАЛУ'!G35*'1_РОЗПОДІЛ ПЕРСОНАЛУ'!I35,2))</f>
        <v>0</v>
      </c>
      <c r="AB36" s="74">
        <f>IF(ISERROR(ROUND($Y36/'1_РОЗПОДІЛ ПЕРСОНАЛУ'!G35*'1_РОЗПОДІЛ ПЕРСОНАЛУ'!J35,2)),0,ROUND($Y36/'1_РОЗПОДІЛ ПЕРСОНАЛУ'!G35*'1_РОЗПОДІЛ ПЕРСОНАЛУ'!J35,2))</f>
        <v>0</v>
      </c>
      <c r="AC36" s="74">
        <f>IF(ISERROR(ROUND($Y36/'1_РОЗПОДІЛ ПЕРСОНАЛУ'!G35*'1_РОЗПОДІЛ ПЕРСОНАЛУ'!K35,2)),0,ROUND($Y36/'1_РОЗПОДІЛ ПЕРСОНАЛУ'!G35*'1_РОЗПОДІЛ ПЕРСОНАЛУ'!K35,2))</f>
        <v>0</v>
      </c>
      <c r="AD36" s="74">
        <f>IF(ISERROR(ROUND($Y36/'1_РОЗПОДІЛ ПЕРСОНАЛУ'!G35*'1_РОЗПОДІЛ ПЕРСОНАЛУ'!L35,2)),0,ROUND($Y36/'1_РОЗПОДІЛ ПЕРСОНАЛУ'!G35*'1_РОЗПОДІЛ ПЕРСОНАЛУ'!L35,2))</f>
        <v>0</v>
      </c>
      <c r="AE36" s="74">
        <f>IF(ISERROR(ROUND($Y36/'1_РОЗПОДІЛ ПЕРСОНАЛУ'!G35*'1_РОЗПОДІЛ ПЕРСОНАЛУ'!M35,2)),0,ROUND($Y36/'1_РОЗПОДІЛ ПЕРСОНАЛУ'!G35*'1_РОЗПОДІЛ ПЕРСОНАЛУ'!M35,2))</f>
        <v>0</v>
      </c>
      <c r="AF36" s="74">
        <f>IF(ISERROR(ROUND($Y36/'1_РОЗПОДІЛ ПЕРСОНАЛУ'!G35*'1_РОЗПОДІЛ ПЕРСОНАЛУ'!N35,2)),0,ROUND($Y36/'1_РОЗПОДІЛ ПЕРСОНАЛУ'!G35*'1_РОЗПОДІЛ ПЕРСОНАЛУ'!N35,2))</f>
        <v>41180.1</v>
      </c>
      <c r="AG36" s="74">
        <f>IF(ISERROR(ROUND($Y36/'1_РОЗПОДІЛ ПЕРСОНАЛУ'!G35*'1_РОЗПОДІЛ ПЕРСОНАЛУ'!O35,2)),0,ROUND($Y36/'1_РОЗПОДІЛ ПЕРСОНАЛУ'!G35*'1_РОЗПОДІЛ ПЕРСОНАЛУ'!O35,2))</f>
        <v>0</v>
      </c>
    </row>
    <row r="37" spans="1:33" ht="24" x14ac:dyDescent="0.2">
      <c r="A37" s="78">
        <f>'1_РОЗПОДІЛ ПЕРСОНАЛУ'!A36</f>
        <v>29</v>
      </c>
      <c r="B37" s="78" t="str">
        <f>'1_РОЗПОДІЛ ПЕРСОНАЛУ'!B36</f>
        <v>ТРАНСПОРТНА ГРУПА</v>
      </c>
      <c r="C37" s="78" t="str">
        <f>'1_РОЗПОДІЛ ПЕРСОНАЛУ'!D36</f>
        <v>Водій ГАЗ- 24-10 02-87 ХІА</v>
      </c>
      <c r="D37" s="78">
        <f>'1_РОЗПОДІЛ ПЕРСОНАЛУ'!F36</f>
        <v>0</v>
      </c>
      <c r="E37" s="78">
        <f>'1_РОЗПОДІЛ ПЕРСОНАЛУ'!G36</f>
        <v>0.3</v>
      </c>
      <c r="F37" s="95">
        <f>IF(A37&gt;0,'2_Вихідні дані'!$B$3,"")</f>
        <v>1921</v>
      </c>
      <c r="G37" s="55">
        <v>1.4</v>
      </c>
      <c r="H37" s="55">
        <v>1.55</v>
      </c>
      <c r="I37" s="79">
        <f>IF(D37&gt;0,VLOOKUP(D37,'2_Вихідні дані'!$A$6:$B$11,2,FALSE),1)</f>
        <v>1</v>
      </c>
      <c r="J37" s="55">
        <v>1</v>
      </c>
      <c r="K37" s="74">
        <f t="shared" si="1"/>
        <v>4168.57</v>
      </c>
      <c r="L37" s="55">
        <v>0</v>
      </c>
      <c r="M37" s="95">
        <f t="shared" si="2"/>
        <v>0</v>
      </c>
      <c r="N37" s="55">
        <v>0</v>
      </c>
      <c r="O37" s="95">
        <f t="shared" si="3"/>
        <v>0</v>
      </c>
      <c r="P37" s="55">
        <v>0</v>
      </c>
      <c r="Q37" s="95">
        <f t="shared" si="4"/>
        <v>0</v>
      </c>
      <c r="R37" s="55">
        <v>0</v>
      </c>
      <c r="S37" s="95">
        <f t="shared" si="5"/>
        <v>0</v>
      </c>
      <c r="T37" s="55">
        <v>0</v>
      </c>
      <c r="U37" s="95">
        <f t="shared" si="6"/>
        <v>0</v>
      </c>
      <c r="V37" s="55">
        <v>0</v>
      </c>
      <c r="W37" s="95">
        <f>IF(AND($A37&gt;0,V37&gt;0),IF('2_Вихідні дані'!$A$12=1,ROUND($K37*(V37-1),2),ROUND((K37+M37+O37+Q37+S37+U37)*(V37-1),2)),0)</f>
        <v>0</v>
      </c>
      <c r="X37" s="74">
        <f t="shared" si="7"/>
        <v>1250.57</v>
      </c>
      <c r="Y37" s="74">
        <f>X37*'2_Вихідні дані'!$B$17</f>
        <v>7503.42</v>
      </c>
      <c r="Z37" s="74">
        <f>IF(ISERROR(ROUND($Y37/'1_РОЗПОДІЛ ПЕРСОНАЛУ'!G36*'1_РОЗПОДІЛ ПЕРСОНАЛУ'!H36,2)),0,ROUND($Y37/'1_РОЗПОДІЛ ПЕРСОНАЛУ'!G36*'1_РОЗПОДІЛ ПЕРСОНАЛУ'!H36,2))</f>
        <v>0</v>
      </c>
      <c r="AA37" s="74">
        <f>IF(ISERROR(ROUND($Y37/'1_РОЗПОДІЛ ПЕРСОНАЛУ'!G36*'1_РОЗПОДІЛ ПЕРСОНАЛУ'!I36,2)),0,ROUND($Y37/'1_РОЗПОДІЛ ПЕРСОНАЛУ'!G36*'1_РОЗПОДІЛ ПЕРСОНАЛУ'!I36,2))</f>
        <v>0</v>
      </c>
      <c r="AB37" s="74">
        <f>IF(ISERROR(ROUND($Y37/'1_РОЗПОДІЛ ПЕРСОНАЛУ'!G36*'1_РОЗПОДІЛ ПЕРСОНАЛУ'!J36,2)),0,ROUND($Y37/'1_РОЗПОДІЛ ПЕРСОНАЛУ'!G36*'1_РОЗПОДІЛ ПЕРСОНАЛУ'!J36,2))</f>
        <v>0</v>
      </c>
      <c r="AC37" s="74">
        <f>IF(ISERROR(ROUND($Y37/'1_РОЗПОДІЛ ПЕРСОНАЛУ'!G36*'1_РОЗПОДІЛ ПЕРСОНАЛУ'!K36,2)),0,ROUND($Y37/'1_РОЗПОДІЛ ПЕРСОНАЛУ'!G36*'1_РОЗПОДІЛ ПЕРСОНАЛУ'!K36,2))</f>
        <v>0</v>
      </c>
      <c r="AD37" s="74">
        <f>IF(ISERROR(ROUND($Y37/'1_РОЗПОДІЛ ПЕРСОНАЛУ'!G36*'1_РОЗПОДІЛ ПЕРСОНАЛУ'!L36,2)),0,ROUND($Y37/'1_РОЗПОДІЛ ПЕРСОНАЛУ'!G36*'1_РОЗПОДІЛ ПЕРСОНАЛУ'!L36,2))</f>
        <v>0</v>
      </c>
      <c r="AE37" s="74">
        <f>IF(ISERROR(ROUND($Y37/'1_РОЗПОДІЛ ПЕРСОНАЛУ'!G36*'1_РОЗПОДІЛ ПЕРСОНАЛУ'!M36,2)),0,ROUND($Y37/'1_РОЗПОДІЛ ПЕРСОНАЛУ'!G36*'1_РОЗПОДІЛ ПЕРСОНАЛУ'!M36,2))</f>
        <v>0</v>
      </c>
      <c r="AF37" s="74">
        <f>IF(ISERROR(ROUND($Y37/'1_РОЗПОДІЛ ПЕРСОНАЛУ'!G36*'1_РОЗПОДІЛ ПЕРСОНАЛУ'!N36,2)),0,ROUND($Y37/'1_РОЗПОДІЛ ПЕРСОНАЛУ'!G36*'1_РОЗПОДІЛ ПЕРСОНАЛУ'!N36,2))</f>
        <v>7503.42</v>
      </c>
      <c r="AG37" s="74">
        <f>IF(ISERROR(ROUND($Y37/'1_РОЗПОДІЛ ПЕРСОНАЛУ'!G36*'1_РОЗПОДІЛ ПЕРСОНАЛУ'!O36,2)),0,ROUND($Y37/'1_РОЗПОДІЛ ПЕРСОНАЛУ'!G36*'1_РОЗПОДІЛ ПЕРСОНАЛУ'!O36,2))</f>
        <v>0</v>
      </c>
    </row>
    <row r="38" spans="1:33" ht="24" x14ac:dyDescent="0.2">
      <c r="A38" s="78">
        <f>'1_РОЗПОДІЛ ПЕРСОНАЛУ'!A37</f>
        <v>30</v>
      </c>
      <c r="B38" s="78" t="str">
        <f>'1_РОЗПОДІЛ ПЕРСОНАЛУ'!B37</f>
        <v>ТРАНСПОРТНА ГРУПА</v>
      </c>
      <c r="C38" s="78" t="str">
        <f>'1_РОЗПОДІЛ ПЕРСОНАЛУ'!D37</f>
        <v>Водій САЗ-3503  02-89 ХАХ</v>
      </c>
      <c r="D38" s="78">
        <f>'1_РОЗПОДІЛ ПЕРСОНАЛУ'!F37</f>
        <v>0</v>
      </c>
      <c r="E38" s="78">
        <f>'1_РОЗПОДІЛ ПЕРСОНАЛУ'!G37</f>
        <v>1</v>
      </c>
      <c r="F38" s="95">
        <f>IF(A38&gt;0,'2_Вихідні дані'!$B$3,"")</f>
        <v>1921</v>
      </c>
      <c r="G38" s="55">
        <v>1.4</v>
      </c>
      <c r="H38" s="55">
        <v>1.58</v>
      </c>
      <c r="I38" s="79">
        <f>IF(D38&gt;0,VLOOKUP(D38,'2_Вихідні дані'!$A$6:$B$11,2,FALSE),1)</f>
        <v>1</v>
      </c>
      <c r="J38" s="55">
        <v>1</v>
      </c>
      <c r="K38" s="74">
        <f t="shared" si="1"/>
        <v>4249.25</v>
      </c>
      <c r="L38" s="55">
        <v>0</v>
      </c>
      <c r="M38" s="95">
        <f t="shared" si="2"/>
        <v>0</v>
      </c>
      <c r="N38" s="55">
        <v>0</v>
      </c>
      <c r="O38" s="95">
        <f t="shared" si="3"/>
        <v>0</v>
      </c>
      <c r="P38" s="55">
        <v>0</v>
      </c>
      <c r="Q38" s="95">
        <f t="shared" si="4"/>
        <v>0</v>
      </c>
      <c r="R38" s="55">
        <v>0</v>
      </c>
      <c r="S38" s="95">
        <f t="shared" si="5"/>
        <v>0</v>
      </c>
      <c r="T38" s="55">
        <v>0</v>
      </c>
      <c r="U38" s="95">
        <f t="shared" si="6"/>
        <v>0</v>
      </c>
      <c r="V38" s="55">
        <v>0</v>
      </c>
      <c r="W38" s="95">
        <f>IF(AND($A38&gt;0,V38&gt;0),IF('2_Вихідні дані'!$A$12=1,ROUND($K38*(V38-1),2),ROUND((K38+M38+O38+Q38+S38+U38)*(V38-1),2)),0)</f>
        <v>0</v>
      </c>
      <c r="X38" s="74">
        <f t="shared" si="7"/>
        <v>4249.25</v>
      </c>
      <c r="Y38" s="74">
        <f>X38*'2_Вихідні дані'!$B$17</f>
        <v>25495.5</v>
      </c>
      <c r="Z38" s="74">
        <f>IF(ISERROR(ROUND($Y38/'1_РОЗПОДІЛ ПЕРСОНАЛУ'!G37*'1_РОЗПОДІЛ ПЕРСОНАЛУ'!H37,2)),0,ROUND($Y38/'1_РОЗПОДІЛ ПЕРСОНАЛУ'!G37*'1_РОЗПОДІЛ ПЕРСОНАЛУ'!H37,2))</f>
        <v>0</v>
      </c>
      <c r="AA38" s="74">
        <f>IF(ISERROR(ROUND($Y38/'1_РОЗПОДІЛ ПЕРСОНАЛУ'!G37*'1_РОЗПОДІЛ ПЕРСОНАЛУ'!I37,2)),0,ROUND($Y38/'1_РОЗПОДІЛ ПЕРСОНАЛУ'!G37*'1_РОЗПОДІЛ ПЕРСОНАЛУ'!I37,2))</f>
        <v>0</v>
      </c>
      <c r="AB38" s="74">
        <f>IF(ISERROR(ROUND($Y38/'1_РОЗПОДІЛ ПЕРСОНАЛУ'!G37*'1_РОЗПОДІЛ ПЕРСОНАЛУ'!J37,2)),0,ROUND($Y38/'1_РОЗПОДІЛ ПЕРСОНАЛУ'!G37*'1_РОЗПОДІЛ ПЕРСОНАЛУ'!J37,2))</f>
        <v>0</v>
      </c>
      <c r="AC38" s="74">
        <f>IF(ISERROR(ROUND($Y38/'1_РОЗПОДІЛ ПЕРСОНАЛУ'!G37*'1_РОЗПОДІЛ ПЕРСОНАЛУ'!K37,2)),0,ROUND($Y38/'1_РОЗПОДІЛ ПЕРСОНАЛУ'!G37*'1_РОЗПОДІЛ ПЕРСОНАЛУ'!K37,2))</f>
        <v>0</v>
      </c>
      <c r="AD38" s="74">
        <f>IF(ISERROR(ROUND($Y38/'1_РОЗПОДІЛ ПЕРСОНАЛУ'!G37*'1_РОЗПОДІЛ ПЕРСОНАЛУ'!L37,2)),0,ROUND($Y38/'1_РОЗПОДІЛ ПЕРСОНАЛУ'!G37*'1_РОЗПОДІЛ ПЕРСОНАЛУ'!L37,2))</f>
        <v>0</v>
      </c>
      <c r="AE38" s="74">
        <f>IF(ISERROR(ROUND($Y38/'1_РОЗПОДІЛ ПЕРСОНАЛУ'!G37*'1_РОЗПОДІЛ ПЕРСОНАЛУ'!M37,2)),0,ROUND($Y38/'1_РОЗПОДІЛ ПЕРСОНАЛУ'!G37*'1_РОЗПОДІЛ ПЕРСОНАЛУ'!M37,2))</f>
        <v>0</v>
      </c>
      <c r="AF38" s="74">
        <f>IF(ISERROR(ROUND($Y38/'1_РОЗПОДІЛ ПЕРСОНАЛУ'!G37*'1_РОЗПОДІЛ ПЕРСОНАЛУ'!N37,2)),0,ROUND($Y38/'1_РОЗПОДІЛ ПЕРСОНАЛУ'!G37*'1_РОЗПОДІЛ ПЕРСОНАЛУ'!N37,2))</f>
        <v>25495.5</v>
      </c>
      <c r="AG38" s="74">
        <f>IF(ISERROR(ROUND($Y38/'1_РОЗПОДІЛ ПЕРСОНАЛУ'!G37*'1_РОЗПОДІЛ ПЕРСОНАЛУ'!O37,2)),0,ROUND($Y38/'1_РОЗПОДІЛ ПЕРСОНАЛУ'!G37*'1_РОЗПОДІЛ ПЕРСОНАЛУ'!O37,2))</f>
        <v>0</v>
      </c>
    </row>
    <row r="39" spans="1:33" ht="24" x14ac:dyDescent="0.2">
      <c r="A39" s="78">
        <f>'1_РОЗПОДІЛ ПЕРСОНАЛУ'!A38</f>
        <v>31</v>
      </c>
      <c r="B39" s="78" t="str">
        <f>'1_РОЗПОДІЛ ПЕРСОНАЛУ'!B38</f>
        <v>ТРАНСПОРТНА ГРУПА</v>
      </c>
      <c r="C39" s="78" t="str">
        <f>'1_РОЗПОДІЛ ПЕРСОНАЛУ'!D38</f>
        <v>Водій УАЗ-469 02-86 ХІА</v>
      </c>
      <c r="D39" s="78">
        <f>'1_РОЗПОДІЛ ПЕРСОНАЛУ'!F38</f>
        <v>0</v>
      </c>
      <c r="E39" s="78">
        <f>'1_РОЗПОДІЛ ПЕРСОНАЛУ'!G38</f>
        <v>0.3</v>
      </c>
      <c r="F39" s="95">
        <f>IF(A39&gt;0,'2_Вихідні дані'!$B$3,"")</f>
        <v>1921</v>
      </c>
      <c r="G39" s="55">
        <v>1.4</v>
      </c>
      <c r="H39" s="55">
        <v>1.55</v>
      </c>
      <c r="I39" s="79">
        <f>IF(D39&gt;0,VLOOKUP(D39,'2_Вихідні дані'!$A$6:$B$11,2,FALSE),1)</f>
        <v>1</v>
      </c>
      <c r="J39" s="55">
        <v>1</v>
      </c>
      <c r="K39" s="74">
        <f t="shared" si="1"/>
        <v>4168.57</v>
      </c>
      <c r="L39" s="55">
        <v>0</v>
      </c>
      <c r="M39" s="95">
        <f t="shared" si="2"/>
        <v>0</v>
      </c>
      <c r="N39" s="55">
        <v>0</v>
      </c>
      <c r="O39" s="95">
        <f t="shared" si="3"/>
        <v>0</v>
      </c>
      <c r="P39" s="55">
        <v>0</v>
      </c>
      <c r="Q39" s="95">
        <f t="shared" si="4"/>
        <v>0</v>
      </c>
      <c r="R39" s="55">
        <v>0</v>
      </c>
      <c r="S39" s="95">
        <f t="shared" si="5"/>
        <v>0</v>
      </c>
      <c r="T39" s="55">
        <v>0</v>
      </c>
      <c r="U39" s="95">
        <f t="shared" si="6"/>
        <v>0</v>
      </c>
      <c r="V39" s="55">
        <v>0</v>
      </c>
      <c r="W39" s="95">
        <f>IF(AND($A39&gt;0,V39&gt;0),IF('2_Вихідні дані'!$A$12=1,ROUND($K39*(V39-1),2),ROUND((K39+M39+O39+Q39+S39+U39)*(V39-1),2)),0)</f>
        <v>0</v>
      </c>
      <c r="X39" s="74">
        <f t="shared" si="7"/>
        <v>1250.57</v>
      </c>
      <c r="Y39" s="74">
        <f>X39*'2_Вихідні дані'!$B$17</f>
        <v>7503.42</v>
      </c>
      <c r="Z39" s="74">
        <f>IF(ISERROR(ROUND($Y39/'1_РОЗПОДІЛ ПЕРСОНАЛУ'!G38*'1_РОЗПОДІЛ ПЕРСОНАЛУ'!H38,2)),0,ROUND($Y39/'1_РОЗПОДІЛ ПЕРСОНАЛУ'!G38*'1_РОЗПОДІЛ ПЕРСОНАЛУ'!H38,2))</f>
        <v>0</v>
      </c>
      <c r="AA39" s="74">
        <f>IF(ISERROR(ROUND($Y39/'1_РОЗПОДІЛ ПЕРСОНАЛУ'!G38*'1_РОЗПОДІЛ ПЕРСОНАЛУ'!I38,2)),0,ROUND($Y39/'1_РОЗПОДІЛ ПЕРСОНАЛУ'!G38*'1_РОЗПОДІЛ ПЕРСОНАЛУ'!I38,2))</f>
        <v>0</v>
      </c>
      <c r="AB39" s="74">
        <f>IF(ISERROR(ROUND($Y39/'1_РОЗПОДІЛ ПЕРСОНАЛУ'!G38*'1_РОЗПОДІЛ ПЕРСОНАЛУ'!J38,2)),0,ROUND($Y39/'1_РОЗПОДІЛ ПЕРСОНАЛУ'!G38*'1_РОЗПОДІЛ ПЕРСОНАЛУ'!J38,2))</f>
        <v>0</v>
      </c>
      <c r="AC39" s="74">
        <f>IF(ISERROR(ROUND($Y39/'1_РОЗПОДІЛ ПЕРСОНАЛУ'!G38*'1_РОЗПОДІЛ ПЕРСОНАЛУ'!K38,2)),0,ROUND($Y39/'1_РОЗПОДІЛ ПЕРСОНАЛУ'!G38*'1_РОЗПОДІЛ ПЕРСОНАЛУ'!K38,2))</f>
        <v>0</v>
      </c>
      <c r="AD39" s="74">
        <f>IF(ISERROR(ROUND($Y39/'1_РОЗПОДІЛ ПЕРСОНАЛУ'!G38*'1_РОЗПОДІЛ ПЕРСОНАЛУ'!L38,2)),0,ROUND($Y39/'1_РОЗПОДІЛ ПЕРСОНАЛУ'!G38*'1_РОЗПОДІЛ ПЕРСОНАЛУ'!L38,2))</f>
        <v>0</v>
      </c>
      <c r="AE39" s="74">
        <f>IF(ISERROR(ROUND($Y39/'1_РОЗПОДІЛ ПЕРСОНАЛУ'!G38*'1_РОЗПОДІЛ ПЕРСОНАЛУ'!M38,2)),0,ROUND($Y39/'1_РОЗПОДІЛ ПЕРСОНАЛУ'!G38*'1_РОЗПОДІЛ ПЕРСОНАЛУ'!M38,2))</f>
        <v>0</v>
      </c>
      <c r="AF39" s="74">
        <f>IF(ISERROR(ROUND($Y39/'1_РОЗПОДІЛ ПЕРСОНАЛУ'!G38*'1_РОЗПОДІЛ ПЕРСОНАЛУ'!N38,2)),0,ROUND($Y39/'1_РОЗПОДІЛ ПЕРСОНАЛУ'!G38*'1_РОЗПОДІЛ ПЕРСОНАЛУ'!N38,2))</f>
        <v>7503.42</v>
      </c>
      <c r="AG39" s="74">
        <f>IF(ISERROR(ROUND($Y39/'1_РОЗПОДІЛ ПЕРСОНАЛУ'!G38*'1_РОЗПОДІЛ ПЕРСОНАЛУ'!O38,2)),0,ROUND($Y39/'1_РОЗПОДІЛ ПЕРСОНАЛУ'!G38*'1_РОЗПОДІЛ ПЕРСОНАЛУ'!O38,2))</f>
        <v>0</v>
      </c>
    </row>
    <row r="40" spans="1:33" s="105" customFormat="1" ht="24" x14ac:dyDescent="0.2">
      <c r="A40" s="78">
        <f>'1_РОЗПОДІЛ ПЕРСОНАЛУ'!A39</f>
        <v>32</v>
      </c>
      <c r="B40" s="78" t="str">
        <f>'1_РОЗПОДІЛ ПЕРСОНАЛУ'!B39</f>
        <v>ТРАНСПОРТНА ГРУПА</v>
      </c>
      <c r="C40" s="78" t="str">
        <f>'1_РОЗПОДІЛ ПЕРСОНАЛУ'!D39</f>
        <v>Водій ГАЗ-52  02-88 ХАХ</v>
      </c>
      <c r="D40" s="78">
        <f>'1_РОЗПОДІЛ ПЕРСОНАЛУ'!F39</f>
        <v>0</v>
      </c>
      <c r="E40" s="78">
        <f>'1_РОЗПОДІЛ ПЕРСОНАЛУ'!G39</f>
        <v>0.3</v>
      </c>
      <c r="F40" s="104">
        <f>IF(A40&gt;0,'2_Вихідні дані'!$B$3,"")</f>
        <v>1921</v>
      </c>
      <c r="G40" s="55">
        <v>1.4</v>
      </c>
      <c r="H40" s="55">
        <v>1.55</v>
      </c>
      <c r="I40" s="79">
        <f>IF(D40&gt;0,VLOOKUP(D40,'2_Вихідні дані'!$A$6:$B$11,2,FALSE),1)</f>
        <v>1</v>
      </c>
      <c r="J40" s="55">
        <v>1</v>
      </c>
      <c r="K40" s="74">
        <f t="shared" si="1"/>
        <v>4168.57</v>
      </c>
      <c r="L40" s="55">
        <v>0</v>
      </c>
      <c r="M40" s="104">
        <f t="shared" si="2"/>
        <v>0</v>
      </c>
      <c r="N40" s="55">
        <v>0</v>
      </c>
      <c r="O40" s="104">
        <f t="shared" si="3"/>
        <v>0</v>
      </c>
      <c r="P40" s="55">
        <v>0</v>
      </c>
      <c r="Q40" s="104">
        <f t="shared" si="4"/>
        <v>0</v>
      </c>
      <c r="R40" s="55">
        <v>0</v>
      </c>
      <c r="S40" s="104">
        <f t="shared" si="5"/>
        <v>0</v>
      </c>
      <c r="T40" s="55">
        <v>0</v>
      </c>
      <c r="U40" s="104">
        <f t="shared" si="6"/>
        <v>0</v>
      </c>
      <c r="V40" s="55">
        <v>0</v>
      </c>
      <c r="W40" s="104">
        <f>IF(AND($A40&gt;0,V40&gt;0),IF('2_Вихідні дані'!$A$12=1,ROUND($K40*(V40-1),2),ROUND((K40+M40+O40+Q40+S40+U40)*(V40-1),2)),0)</f>
        <v>0</v>
      </c>
      <c r="X40" s="74">
        <f>ROUND((K40+M40+O40+Q40+S40+U40+W40)*E40,2)</f>
        <v>1250.57</v>
      </c>
      <c r="Y40" s="74">
        <f>X40*'2_Вихідні дані'!$B$17</f>
        <v>7503.42</v>
      </c>
      <c r="Z40" s="74">
        <f>IF(ISERROR(ROUND($Y40/'1_РОЗПОДІЛ ПЕРСОНАЛУ'!G39*'1_РОЗПОДІЛ ПЕРСОНАЛУ'!H39,2)),0,ROUND($Y40/'1_РОЗПОДІЛ ПЕРСОНАЛУ'!G39*'1_РОЗПОДІЛ ПЕРСОНАЛУ'!H39,2))</f>
        <v>0</v>
      </c>
      <c r="AA40" s="74">
        <f>IF(ISERROR(ROUND($Y40/'1_РОЗПОДІЛ ПЕРСОНАЛУ'!G39*'1_РОЗПОДІЛ ПЕРСОНАЛУ'!I39,2)),0,ROUND($Y40/'1_РОЗПОДІЛ ПЕРСОНАЛУ'!G39*'1_РОЗПОДІЛ ПЕРСОНАЛУ'!I39,2))</f>
        <v>0</v>
      </c>
      <c r="AB40" s="74">
        <f>IF(ISERROR(ROUND($Y40/'1_РОЗПОДІЛ ПЕРСОНАЛУ'!G39*'1_РОЗПОДІЛ ПЕРСОНАЛУ'!J39,2)),0,ROUND($Y40/'1_РОЗПОДІЛ ПЕРСОНАЛУ'!G39*'1_РОЗПОДІЛ ПЕРСОНАЛУ'!J39,2))</f>
        <v>0</v>
      </c>
      <c r="AC40" s="74">
        <f>IF(ISERROR(ROUND($Y40/'1_РОЗПОДІЛ ПЕРСОНАЛУ'!G39*'1_РОЗПОДІЛ ПЕРСОНАЛУ'!K39,2)),0,ROUND($Y40/'1_РОЗПОДІЛ ПЕРСОНАЛУ'!G39*'1_РОЗПОДІЛ ПЕРСОНАЛУ'!K39,2))</f>
        <v>0</v>
      </c>
      <c r="AD40" s="74">
        <f>IF(ISERROR(ROUND($Y40/'1_РОЗПОДІЛ ПЕРСОНАЛУ'!G39*'1_РОЗПОДІЛ ПЕРСОНАЛУ'!L39,2)),0,ROUND($Y40/'1_РОЗПОДІЛ ПЕРСОНАЛУ'!G39*'1_РОЗПОДІЛ ПЕРСОНАЛУ'!L39,2))</f>
        <v>0</v>
      </c>
      <c r="AE40" s="74">
        <f>IF(ISERROR(ROUND($Y40/'1_РОЗПОДІЛ ПЕРСОНАЛУ'!G39*'1_РОЗПОДІЛ ПЕРСОНАЛУ'!M39,2)),0,ROUND($Y40/'1_РОЗПОДІЛ ПЕРСОНАЛУ'!G39*'1_РОЗПОДІЛ ПЕРСОНАЛУ'!M39,2))</f>
        <v>0</v>
      </c>
      <c r="AF40" s="74">
        <f>IF(ISERROR(ROUND($Y40/'1_РОЗПОДІЛ ПЕРСОНАЛУ'!G39*'1_РОЗПОДІЛ ПЕРСОНАЛУ'!N39,2)),0,ROUND($Y40/'1_РОЗПОДІЛ ПЕРСОНАЛУ'!G39*'1_РОЗПОДІЛ ПЕРСОНАЛУ'!N39,2))</f>
        <v>7503.42</v>
      </c>
      <c r="AG40" s="74">
        <f>IF(ISERROR(ROUND($Y40/'1_РОЗПОДІЛ ПЕРСОНАЛУ'!G39*'1_РОЗПОДІЛ ПЕРСОНАЛУ'!O39,2)),0,ROUND($Y40/'1_РОЗПОДІЛ ПЕРСОНАЛУ'!G39*'1_РОЗПОДІЛ ПЕРСОНАЛУ'!O39,2))</f>
        <v>0</v>
      </c>
    </row>
    <row r="41" spans="1:33" ht="36" x14ac:dyDescent="0.2">
      <c r="A41" s="78">
        <f>'1_РОЗПОДІЛ ПЕРСОНАЛУ'!A40</f>
        <v>33</v>
      </c>
      <c r="B41" s="78" t="str">
        <f>'1_РОЗПОДІЛ ПЕРСОНАЛУ'!B40</f>
        <v>ТРАНСПОРТНА ГРУПА</v>
      </c>
      <c r="C41" s="78" t="str">
        <f>'1_РОЗПОДІЛ ПЕРСОНАЛУ'!D40</f>
        <v xml:space="preserve">Машиніст автокрана груз.6,3 т.КС-1562  83-13 ХАФ </v>
      </c>
      <c r="D41" s="78">
        <f>'1_РОЗПОДІЛ ПЕРСОНАЛУ'!F40</f>
        <v>0</v>
      </c>
      <c r="E41" s="78">
        <f>'1_РОЗПОДІЛ ПЕРСОНАЛУ'!G40</f>
        <v>1</v>
      </c>
      <c r="F41" s="95">
        <f>IF(A41&gt;0,'2_Вихідні дані'!$B$3,"")</f>
        <v>1921</v>
      </c>
      <c r="G41" s="55">
        <v>1.4</v>
      </c>
      <c r="H41" s="55">
        <v>2.14</v>
      </c>
      <c r="I41" s="79">
        <f>IF(D41&gt;0,VLOOKUP(D41,'2_Вихідні дані'!$A$6:$B$11,2,FALSE),1)</f>
        <v>1</v>
      </c>
      <c r="J41" s="55">
        <v>1.54</v>
      </c>
      <c r="K41" s="74">
        <f t="shared" si="1"/>
        <v>8863.19</v>
      </c>
      <c r="L41" s="55">
        <v>0</v>
      </c>
      <c r="M41" s="95">
        <f t="shared" si="2"/>
        <v>0</v>
      </c>
      <c r="N41" s="55">
        <v>0</v>
      </c>
      <c r="O41" s="95">
        <f t="shared" si="3"/>
        <v>0</v>
      </c>
      <c r="P41" s="55">
        <v>0</v>
      </c>
      <c r="Q41" s="95">
        <f t="shared" si="4"/>
        <v>0</v>
      </c>
      <c r="R41" s="55">
        <v>0</v>
      </c>
      <c r="S41" s="104">
        <f t="shared" si="5"/>
        <v>0</v>
      </c>
      <c r="T41" s="55">
        <v>0</v>
      </c>
      <c r="U41" s="104">
        <f t="shared" si="6"/>
        <v>0</v>
      </c>
      <c r="V41" s="55">
        <v>0</v>
      </c>
      <c r="W41" s="95">
        <f>IF(AND($A41&gt;0,V41&gt;0),IF('2_Вихідні дані'!$A$12=1,ROUND($K41*(V41-1),2),ROUND((K41+M41+O41+Q41+S41+U41)*(V41-1),2)),0)</f>
        <v>0</v>
      </c>
      <c r="X41" s="74">
        <f t="shared" si="7"/>
        <v>8863.19</v>
      </c>
      <c r="Y41" s="74">
        <f>X41*'2_Вихідні дані'!$B$17</f>
        <v>53179.14</v>
      </c>
      <c r="Z41" s="74">
        <f>IF(ISERROR(ROUND($Y41/'1_РОЗПОДІЛ ПЕРСОНАЛУ'!G40*'1_РОЗПОДІЛ ПЕРСОНАЛУ'!H40,2)),0,ROUND($Y41/'1_РОЗПОДІЛ ПЕРСОНАЛУ'!G40*'1_РОЗПОДІЛ ПЕРСОНАЛУ'!H40,2))</f>
        <v>0</v>
      </c>
      <c r="AA41" s="74">
        <f>IF(ISERROR(ROUND($Y41/'1_РОЗПОДІЛ ПЕРСОНАЛУ'!G40*'1_РОЗПОДІЛ ПЕРСОНАЛУ'!I40,2)),0,ROUND($Y41/'1_РОЗПОДІЛ ПЕРСОНАЛУ'!G40*'1_РОЗПОДІЛ ПЕРСОНАЛУ'!I40,2))</f>
        <v>0</v>
      </c>
      <c r="AB41" s="74">
        <f>IF(ISERROR(ROUND($Y41/'1_РОЗПОДІЛ ПЕРСОНАЛУ'!G40*'1_РОЗПОДІЛ ПЕРСОНАЛУ'!J40,2)),0,ROUND($Y41/'1_РОЗПОДІЛ ПЕРСОНАЛУ'!G40*'1_РОЗПОДІЛ ПЕРСОНАЛУ'!J40,2))</f>
        <v>0</v>
      </c>
      <c r="AC41" s="74">
        <f>IF(ISERROR(ROUND($Y41/'1_РОЗПОДІЛ ПЕРСОНАЛУ'!G40*'1_РОЗПОДІЛ ПЕРСОНАЛУ'!K40,2)),0,ROUND($Y41/'1_РОЗПОДІЛ ПЕРСОНАЛУ'!G40*'1_РОЗПОДІЛ ПЕРСОНАЛУ'!K40,2))</f>
        <v>0</v>
      </c>
      <c r="AD41" s="74">
        <f>IF(ISERROR(ROUND($Y41/'1_РОЗПОДІЛ ПЕРСОНАЛУ'!G40*'1_РОЗПОДІЛ ПЕРСОНАЛУ'!L40,2)),0,ROUND($Y41/'1_РОЗПОДІЛ ПЕРСОНАЛУ'!G40*'1_РОЗПОДІЛ ПЕРСОНАЛУ'!L40,2))</f>
        <v>0</v>
      </c>
      <c r="AE41" s="74">
        <f>IF(ISERROR(ROUND($Y41/'1_РОЗПОДІЛ ПЕРСОНАЛУ'!G40*'1_РОЗПОДІЛ ПЕРСОНАЛУ'!M40,2)),0,ROUND($Y41/'1_РОЗПОДІЛ ПЕРСОНАЛУ'!G40*'1_РОЗПОДІЛ ПЕРСОНАЛУ'!M40,2))</f>
        <v>0</v>
      </c>
      <c r="AF41" s="74">
        <f>IF(ISERROR(ROUND($Y41/'1_РОЗПОДІЛ ПЕРСОНАЛУ'!G40*'1_РОЗПОДІЛ ПЕРСОНАЛУ'!N40,2)),0,ROUND($Y41/'1_РОЗПОДІЛ ПЕРСОНАЛУ'!G40*'1_РОЗПОДІЛ ПЕРСОНАЛУ'!N40,2))</f>
        <v>53179.14</v>
      </c>
      <c r="AG41" s="74">
        <f>IF(ISERROR(ROUND($Y41/'1_РОЗПОДІЛ ПЕРСОНАЛУ'!G40*'1_РОЗПОДІЛ ПЕРСОНАЛУ'!O40,2)),0,ROUND($Y41/'1_РОЗПОДІЛ ПЕРСОНАЛУ'!G40*'1_РОЗПОДІЛ ПЕРСОНАЛУ'!O40,2))</f>
        <v>0</v>
      </c>
    </row>
    <row r="42" spans="1:33" ht="36" x14ac:dyDescent="0.2">
      <c r="A42" s="78">
        <f>'1_РОЗПОДІЛ ПЕРСОНАЛУ'!A41</f>
        <v>34</v>
      </c>
      <c r="B42" s="78" t="str">
        <f>'1_РОЗПОДІЛ ПЕРСОНАЛУ'!B41</f>
        <v>ТРАНСПОРТНА ГРУПА</v>
      </c>
      <c r="C42" s="78" t="str">
        <f>'1_РОЗПОДІЛ ПЕРСОНАЛУ'!D41</f>
        <v>Машиніст екскаватора ЮМЗ 46-00 ХИ</v>
      </c>
      <c r="D42" s="78">
        <f>'1_РОЗПОДІЛ ПЕРСОНАЛУ'!F41</f>
        <v>0</v>
      </c>
      <c r="E42" s="78">
        <f>'1_РОЗПОДІЛ ПЕРСОНАЛУ'!G41</f>
        <v>1</v>
      </c>
      <c r="F42" s="95">
        <f>IF(A42&gt;0,'2_Вихідні дані'!$B$3,"")</f>
        <v>1921</v>
      </c>
      <c r="G42" s="55">
        <v>1.4</v>
      </c>
      <c r="H42" s="55">
        <v>1.66</v>
      </c>
      <c r="I42" s="79">
        <f>IF(D42&gt;0,VLOOKUP(D42,'2_Вихідні дані'!$A$6:$B$11,2,FALSE),1)</f>
        <v>1</v>
      </c>
      <c r="J42" s="55">
        <v>1.54</v>
      </c>
      <c r="K42" s="74">
        <f t="shared" si="1"/>
        <v>6875.18</v>
      </c>
      <c r="L42" s="55">
        <v>0</v>
      </c>
      <c r="M42" s="95">
        <f t="shared" si="2"/>
        <v>0</v>
      </c>
      <c r="N42" s="55">
        <v>0</v>
      </c>
      <c r="O42" s="95">
        <f t="shared" si="3"/>
        <v>0</v>
      </c>
      <c r="P42" s="55">
        <v>0</v>
      </c>
      <c r="Q42" s="95">
        <f t="shared" si="4"/>
        <v>0</v>
      </c>
      <c r="R42" s="55">
        <v>1.1499999999999999</v>
      </c>
      <c r="S42" s="95">
        <f t="shared" si="5"/>
        <v>1031.28</v>
      </c>
      <c r="T42" s="55">
        <v>0</v>
      </c>
      <c r="U42" s="95">
        <f t="shared" si="6"/>
        <v>0</v>
      </c>
      <c r="V42" s="55">
        <v>0</v>
      </c>
      <c r="W42" s="95">
        <f>IF(AND($A42&gt;0,V42&gt;0),IF('2_Вихідні дані'!$A$12=1,ROUND($K42*(V42-1),2),ROUND((K42+M42+O42+Q42+S42+U42)*(V42-1),2)),0)</f>
        <v>0</v>
      </c>
      <c r="X42" s="74">
        <f t="shared" si="7"/>
        <v>7906.46</v>
      </c>
      <c r="Y42" s="74">
        <f>X42*'2_Вихідні дані'!$B$17</f>
        <v>47438.76</v>
      </c>
      <c r="Z42" s="74">
        <f>IF(ISERROR(ROUND($Y42/'1_РОЗПОДІЛ ПЕРСОНАЛУ'!G41*'1_РОЗПОДІЛ ПЕРСОНАЛУ'!H41,2)),0,ROUND($Y42/'1_РОЗПОДІЛ ПЕРСОНАЛУ'!G41*'1_РОЗПОДІЛ ПЕРСОНАЛУ'!H41,2))</f>
        <v>0</v>
      </c>
      <c r="AA42" s="74">
        <f>IF(ISERROR(ROUND($Y42/'1_РОЗПОДІЛ ПЕРСОНАЛУ'!G41*'1_РОЗПОДІЛ ПЕРСОНАЛУ'!I41,2)),0,ROUND($Y42/'1_РОЗПОДІЛ ПЕРСОНАЛУ'!G41*'1_РОЗПОДІЛ ПЕРСОНАЛУ'!I41,2))</f>
        <v>0</v>
      </c>
      <c r="AB42" s="74">
        <f>IF(ISERROR(ROUND($Y42/'1_РОЗПОДІЛ ПЕРСОНАЛУ'!G41*'1_РОЗПОДІЛ ПЕРСОНАЛУ'!J41,2)),0,ROUND($Y42/'1_РОЗПОДІЛ ПЕРСОНАЛУ'!G41*'1_РОЗПОДІЛ ПЕРСОНАЛУ'!J41,2))</f>
        <v>0</v>
      </c>
      <c r="AC42" s="74">
        <f>IF(ISERROR(ROUND($Y42/'1_РОЗПОДІЛ ПЕРСОНАЛУ'!G41*'1_РОЗПОДІЛ ПЕРСОНАЛУ'!K41,2)),0,ROUND($Y42/'1_РОЗПОДІЛ ПЕРСОНАЛУ'!G41*'1_РОЗПОДІЛ ПЕРСОНАЛУ'!K41,2))</f>
        <v>0</v>
      </c>
      <c r="AD42" s="74">
        <f>IF(ISERROR(ROUND($Y42/'1_РОЗПОДІЛ ПЕРСОНАЛУ'!G41*'1_РОЗПОДІЛ ПЕРСОНАЛУ'!L41,2)),0,ROUND($Y42/'1_РОЗПОДІЛ ПЕРСОНАЛУ'!G41*'1_РОЗПОДІЛ ПЕРСОНАЛУ'!L41,2))</f>
        <v>0</v>
      </c>
      <c r="AE42" s="74">
        <f>IF(ISERROR(ROUND($Y42/'1_РОЗПОДІЛ ПЕРСОНАЛУ'!G41*'1_РОЗПОДІЛ ПЕРСОНАЛУ'!M41,2)),0,ROUND($Y42/'1_РОЗПОДІЛ ПЕРСОНАЛУ'!G41*'1_РОЗПОДІЛ ПЕРСОНАЛУ'!M41,2))</f>
        <v>0</v>
      </c>
      <c r="AF42" s="74">
        <f>IF(ISERROR(ROUND($Y42/'1_РОЗПОДІЛ ПЕРСОНАЛУ'!G41*'1_РОЗПОДІЛ ПЕРСОНАЛУ'!N41,2)),0,ROUND($Y42/'1_РОЗПОДІЛ ПЕРСОНАЛУ'!G41*'1_РОЗПОДІЛ ПЕРСОНАЛУ'!N41,2))</f>
        <v>47438.76</v>
      </c>
      <c r="AG42" s="74">
        <f>IF(ISERROR(ROUND($Y42/'1_РОЗПОДІЛ ПЕРСОНАЛУ'!G41*'1_РОЗПОДІЛ ПЕРСОНАЛУ'!O41,2)),0,ROUND($Y42/'1_РОЗПОДІЛ ПЕРСОНАЛУ'!G41*'1_РОЗПОДІЛ ПЕРСОНАЛУ'!O41,2))</f>
        <v>0</v>
      </c>
    </row>
    <row r="43" spans="1:33" ht="24" x14ac:dyDescent="0.2">
      <c r="A43" s="78">
        <f>'1_РОЗПОДІЛ ПЕРСОНАЛУ'!A42</f>
        <v>35</v>
      </c>
      <c r="B43" s="78" t="str">
        <f>'1_РОЗПОДІЛ ПЕРСОНАЛУ'!B42</f>
        <v>ТРАНСПОРТНА ГРУПА</v>
      </c>
      <c r="C43" s="78" t="str">
        <f>'1_РОЗПОДІЛ ПЕРСОНАЛУ'!D42</f>
        <v>Тракторист Т-16 45-99 ХИ</v>
      </c>
      <c r="D43" s="78">
        <f>'1_РОЗПОДІЛ ПЕРСОНАЛУ'!F42</f>
        <v>0</v>
      </c>
      <c r="E43" s="78">
        <f>'1_РОЗПОДІЛ ПЕРСОНАЛУ'!G42</f>
        <v>0.3</v>
      </c>
      <c r="F43" s="95">
        <f>IF(A43&gt;0,'2_Вихідні дані'!$B$3,"")</f>
        <v>1921</v>
      </c>
      <c r="G43" s="55">
        <v>1.4</v>
      </c>
      <c r="H43" s="55">
        <v>1.66</v>
      </c>
      <c r="I43" s="79">
        <f>IF(D43&gt;0,VLOOKUP(D43,'2_Вихідні дані'!$A$6:$B$11,2,FALSE),1)</f>
        <v>1</v>
      </c>
      <c r="J43" s="55">
        <v>1</v>
      </c>
      <c r="K43" s="74">
        <f t="shared" si="1"/>
        <v>4464.3999999999996</v>
      </c>
      <c r="L43" s="55">
        <v>0</v>
      </c>
      <c r="M43" s="95">
        <f t="shared" si="2"/>
        <v>0</v>
      </c>
      <c r="N43" s="55">
        <v>0</v>
      </c>
      <c r="O43" s="95">
        <f t="shared" si="3"/>
        <v>0</v>
      </c>
      <c r="P43" s="55">
        <v>0</v>
      </c>
      <c r="Q43" s="95">
        <f t="shared" si="4"/>
        <v>0</v>
      </c>
      <c r="R43" s="55">
        <v>0</v>
      </c>
      <c r="S43" s="95">
        <f t="shared" si="5"/>
        <v>0</v>
      </c>
      <c r="T43" s="55">
        <v>0</v>
      </c>
      <c r="U43" s="95">
        <f t="shared" si="6"/>
        <v>0</v>
      </c>
      <c r="V43" s="55">
        <v>0</v>
      </c>
      <c r="W43" s="95">
        <f>IF(AND($A43&gt;0,V43&gt;0),IF('2_Вихідні дані'!$A$12=1,ROUND($K43*(V43-1),2),ROUND((K43+M43+O43+Q43+S43+U43)*(V43-1),2)),0)</f>
        <v>0</v>
      </c>
      <c r="X43" s="74">
        <f t="shared" si="7"/>
        <v>1339.32</v>
      </c>
      <c r="Y43" s="74">
        <f>X43*'2_Вихідні дані'!$B$17</f>
        <v>8035.92</v>
      </c>
      <c r="Z43" s="74">
        <f>IF(ISERROR(ROUND($Y43/'1_РОЗПОДІЛ ПЕРСОНАЛУ'!G42*'1_РОЗПОДІЛ ПЕРСОНАЛУ'!H42,2)),0,ROUND($Y43/'1_РОЗПОДІЛ ПЕРСОНАЛУ'!G42*'1_РОЗПОДІЛ ПЕРСОНАЛУ'!H42,2))</f>
        <v>0</v>
      </c>
      <c r="AA43" s="74">
        <f>IF(ISERROR(ROUND($Y43/'1_РОЗПОДІЛ ПЕРСОНАЛУ'!G42*'1_РОЗПОДІЛ ПЕРСОНАЛУ'!I42,2)),0,ROUND($Y43/'1_РОЗПОДІЛ ПЕРСОНАЛУ'!G42*'1_РОЗПОДІЛ ПЕРСОНАЛУ'!I42,2))</f>
        <v>0</v>
      </c>
      <c r="AB43" s="74">
        <f>IF(ISERROR(ROUND($Y43/'1_РОЗПОДІЛ ПЕРСОНАЛУ'!G42*'1_РОЗПОДІЛ ПЕРСОНАЛУ'!J42,2)),0,ROUND($Y43/'1_РОЗПОДІЛ ПЕРСОНАЛУ'!G42*'1_РОЗПОДІЛ ПЕРСОНАЛУ'!J42,2))</f>
        <v>0</v>
      </c>
      <c r="AC43" s="74">
        <f>IF(ISERROR(ROUND($Y43/'1_РОЗПОДІЛ ПЕРСОНАЛУ'!G42*'1_РОЗПОДІЛ ПЕРСОНАЛУ'!K42,2)),0,ROUND($Y43/'1_РОЗПОДІЛ ПЕРСОНАЛУ'!G42*'1_РОЗПОДІЛ ПЕРСОНАЛУ'!K42,2))</f>
        <v>0</v>
      </c>
      <c r="AD43" s="74">
        <f>IF(ISERROR(ROUND($Y43/'1_РОЗПОДІЛ ПЕРСОНАЛУ'!G42*'1_РОЗПОДІЛ ПЕРСОНАЛУ'!L42,2)),0,ROUND($Y43/'1_РОЗПОДІЛ ПЕРСОНАЛУ'!G42*'1_РОЗПОДІЛ ПЕРСОНАЛУ'!L42,2))</f>
        <v>0</v>
      </c>
      <c r="AE43" s="74">
        <f>IF(ISERROR(ROUND($Y43/'1_РОЗПОДІЛ ПЕРСОНАЛУ'!G42*'1_РОЗПОДІЛ ПЕРСОНАЛУ'!M42,2)),0,ROUND($Y43/'1_РОЗПОДІЛ ПЕРСОНАЛУ'!G42*'1_РОЗПОДІЛ ПЕРСОНАЛУ'!M42,2))</f>
        <v>0</v>
      </c>
      <c r="AF43" s="74">
        <f>IF(ISERROR(ROUND($Y43/'1_РОЗПОДІЛ ПЕРСОНАЛУ'!G42*'1_РОЗПОДІЛ ПЕРСОНАЛУ'!N42,2)),0,ROUND($Y43/'1_РОЗПОДІЛ ПЕРСОНАЛУ'!G42*'1_РОЗПОДІЛ ПЕРСОНАЛУ'!N42,2))</f>
        <v>8035.92</v>
      </c>
      <c r="AG43" s="74">
        <f>IF(ISERROR(ROUND($Y43/'1_РОЗПОДІЛ ПЕРСОНАЛУ'!G42*'1_РОЗПОДІЛ ПЕРСОНАЛУ'!O42,2)),0,ROUND($Y43/'1_РОЗПОДІЛ ПЕРСОНАЛУ'!G42*'1_РОЗПОДІЛ ПЕРСОНАЛУ'!O42,2))</f>
        <v>0</v>
      </c>
    </row>
    <row r="44" spans="1:33" ht="48" x14ac:dyDescent="0.2">
      <c r="A44" s="78">
        <f>'1_РОЗПОДІЛ ПЕРСОНАЛУ'!A43</f>
        <v>36</v>
      </c>
      <c r="B44" s="78" t="str">
        <f>'1_РОЗПОДІЛ ПЕРСОНАЛУ'!B43</f>
        <v>ВИРОБНИЧА ДІЛЬНИЦЯ</v>
      </c>
      <c r="C44" s="78" t="str">
        <f>'1_РОЗПОДІЛ ПЕРСОНАЛУ'!D43</f>
        <v>Слюсар з експлуатації та рем. газового устаткування</v>
      </c>
      <c r="D44" s="78">
        <f>'1_РОЗПОДІЛ ПЕРСОНАЛУ'!F43</f>
        <v>4</v>
      </c>
      <c r="E44" s="78">
        <f>'1_РОЗПОДІЛ ПЕРСОНАЛУ'!G43</f>
        <v>1</v>
      </c>
      <c r="F44" s="95">
        <f>IF(A44&gt;0,'2_Вихідні дані'!$B$3,"")</f>
        <v>1921</v>
      </c>
      <c r="G44" s="55">
        <v>1.4</v>
      </c>
      <c r="H44" s="55">
        <v>1.66</v>
      </c>
      <c r="I44" s="79">
        <f>IF(D44&gt;0,VLOOKUP(D44,'2_Вихідні дані'!$A$6:$B$11,2,FALSE),1)</f>
        <v>1.35</v>
      </c>
      <c r="J44" s="55">
        <v>1</v>
      </c>
      <c r="K44" s="74">
        <f t="shared" si="1"/>
        <v>6026.95</v>
      </c>
      <c r="L44" s="55">
        <v>0</v>
      </c>
      <c r="M44" s="95">
        <f t="shared" si="2"/>
        <v>0</v>
      </c>
      <c r="N44" s="55">
        <v>0</v>
      </c>
      <c r="O44" s="95">
        <f t="shared" si="3"/>
        <v>0</v>
      </c>
      <c r="P44" s="55">
        <v>0</v>
      </c>
      <c r="Q44" s="95">
        <f t="shared" si="4"/>
        <v>0</v>
      </c>
      <c r="R44" s="55">
        <v>1.1499999999999999</v>
      </c>
      <c r="S44" s="95">
        <f t="shared" si="5"/>
        <v>904.04</v>
      </c>
      <c r="T44" s="55">
        <v>0</v>
      </c>
      <c r="U44" s="95">
        <f t="shared" si="6"/>
        <v>0</v>
      </c>
      <c r="V44" s="55">
        <v>0</v>
      </c>
      <c r="W44" s="95">
        <f>IF(AND($A44&gt;0,V44&gt;0),IF('2_Вихідні дані'!$A$12=1,ROUND($K44*(V44-1),2),ROUND((K44+M44+O44+Q44+S44+U44)*(V44-1),2)),0)</f>
        <v>0</v>
      </c>
      <c r="X44" s="74">
        <f t="shared" si="7"/>
        <v>6930.99</v>
      </c>
      <c r="Y44" s="74">
        <f>X44*'2_Вихідні дані'!$B$17</f>
        <v>41585.94</v>
      </c>
      <c r="Z44" s="74">
        <f>IF(ISERROR(ROUND($Y44/'1_РОЗПОДІЛ ПЕРСОНАЛУ'!G43*'1_РОЗПОДІЛ ПЕРСОНАЛУ'!H43,2)),0,ROUND($Y44/'1_РОЗПОДІЛ ПЕРСОНАЛУ'!G43*'1_РОЗПОДІЛ ПЕРСОНАЛУ'!H43,2))</f>
        <v>41585.94</v>
      </c>
      <c r="AA44" s="74">
        <f>IF(ISERROR(ROUND($Y44/'1_РОЗПОДІЛ ПЕРСОНАЛУ'!G43*'1_РОЗПОДІЛ ПЕРСОНАЛУ'!I43,2)),0,ROUND($Y44/'1_РОЗПОДІЛ ПЕРСОНАЛУ'!G43*'1_РОЗПОДІЛ ПЕРСОНАЛУ'!I43,2))</f>
        <v>0</v>
      </c>
      <c r="AB44" s="74">
        <f>IF(ISERROR(ROUND($Y44/'1_РОЗПОДІЛ ПЕРСОНАЛУ'!G43*'1_РОЗПОДІЛ ПЕРСОНАЛУ'!J43,2)),0,ROUND($Y44/'1_РОЗПОДІЛ ПЕРСОНАЛУ'!G43*'1_РОЗПОДІЛ ПЕРСОНАЛУ'!J43,2))</f>
        <v>0</v>
      </c>
      <c r="AC44" s="74">
        <f>IF(ISERROR(ROUND($Y44/'1_РОЗПОДІЛ ПЕРСОНАЛУ'!G43*'1_РОЗПОДІЛ ПЕРСОНАЛУ'!K43,2)),0,ROUND($Y44/'1_РОЗПОДІЛ ПЕРСОНАЛУ'!G43*'1_РОЗПОДІЛ ПЕРСОНАЛУ'!K43,2))</f>
        <v>0</v>
      </c>
      <c r="AD44" s="74">
        <f>IF(ISERROR(ROUND($Y44/'1_РОЗПОДІЛ ПЕРСОНАЛУ'!G43*'1_РОЗПОДІЛ ПЕРСОНАЛУ'!L43,2)),0,ROUND($Y44/'1_РОЗПОДІЛ ПЕРСОНАЛУ'!G43*'1_РОЗПОДІЛ ПЕРСОНАЛУ'!L43,2))</f>
        <v>0</v>
      </c>
      <c r="AE44" s="74">
        <f>IF(ISERROR(ROUND($Y44/'1_РОЗПОДІЛ ПЕРСОНАЛУ'!G43*'1_РОЗПОДІЛ ПЕРСОНАЛУ'!M43,2)),0,ROUND($Y44/'1_РОЗПОДІЛ ПЕРСОНАЛУ'!G43*'1_РОЗПОДІЛ ПЕРСОНАЛУ'!M43,2))</f>
        <v>0</v>
      </c>
      <c r="AF44" s="74">
        <f>IF(ISERROR(ROUND($Y44/'1_РОЗПОДІЛ ПЕРСОНАЛУ'!G43*'1_РОЗПОДІЛ ПЕРСОНАЛУ'!N43,2)),0,ROUND($Y44/'1_РОЗПОДІЛ ПЕРСОНАЛУ'!G43*'1_РОЗПОДІЛ ПЕРСОНАЛУ'!N43,2))</f>
        <v>0</v>
      </c>
      <c r="AG44" s="74">
        <f>IF(ISERROR(ROUND($Y44/'1_РОЗПОДІЛ ПЕРСОНАЛУ'!G43*'1_РОЗПОДІЛ ПЕРСОНАЛУ'!O43,2)),0,ROUND($Y44/'1_РОЗПОДІЛ ПЕРСОНАЛУ'!G43*'1_РОЗПОДІЛ ПЕРСОНАЛУ'!O43,2))</f>
        <v>0</v>
      </c>
    </row>
    <row r="45" spans="1:33" ht="12" hidden="1" x14ac:dyDescent="0.2">
      <c r="A45" s="78" t="str">
        <f>'1_РОЗПОДІЛ ПЕРСОНАЛУ'!A44</f>
        <v/>
      </c>
      <c r="B45" s="78">
        <f>'1_РОЗПОДІЛ ПЕРСОНАЛУ'!B44</f>
        <v>0</v>
      </c>
      <c r="C45" s="78">
        <f>'1_РОЗПОДІЛ ПЕРСОНАЛУ'!D44</f>
        <v>0</v>
      </c>
      <c r="D45" s="78">
        <f>'1_РОЗПОДІЛ ПЕРСОНАЛУ'!F44</f>
        <v>0</v>
      </c>
      <c r="E45" s="78">
        <f>'1_РОЗПОДІЛ ПЕРСОНАЛУ'!G44</f>
        <v>0</v>
      </c>
      <c r="F45" s="95">
        <f>IF(A45&gt;0,'2_Вихідні дані'!$B$3,"")</f>
        <v>1921</v>
      </c>
      <c r="G45" s="55"/>
      <c r="H45" s="55"/>
      <c r="I45" s="79">
        <f>IF(D45&gt;0,VLOOKUP(D45,'2_Вихідні дані'!$A$6:$B$11,2,FALSE),1)</f>
        <v>1</v>
      </c>
      <c r="J45" s="55"/>
      <c r="K45" s="74">
        <f t="shared" si="1"/>
        <v>0</v>
      </c>
      <c r="L45" s="55">
        <v>0</v>
      </c>
      <c r="M45" s="95">
        <f t="shared" si="2"/>
        <v>0</v>
      </c>
      <c r="N45" s="55"/>
      <c r="O45" s="95">
        <f t="shared" si="3"/>
        <v>0</v>
      </c>
      <c r="P45" s="55"/>
      <c r="Q45" s="95">
        <f t="shared" si="4"/>
        <v>0</v>
      </c>
      <c r="R45" s="55"/>
      <c r="S45" s="95">
        <f t="shared" si="5"/>
        <v>0</v>
      </c>
      <c r="T45" s="55"/>
      <c r="U45" s="95">
        <f t="shared" si="6"/>
        <v>0</v>
      </c>
      <c r="V45" s="55"/>
      <c r="W45" s="95">
        <f>IF(AND($A45&gt;0,V45&gt;0),IF('2_Вихідні дані'!$A$12=1,ROUND($K45*(V45-1),2),ROUND((K45+M45+O45+Q45+S45+U45)*(V45-1),2)),0)</f>
        <v>0</v>
      </c>
      <c r="X45" s="74">
        <f t="shared" si="7"/>
        <v>0</v>
      </c>
      <c r="Y45" s="74">
        <f>X45*'2_Вихідні дані'!$B$17</f>
        <v>0</v>
      </c>
      <c r="Z45" s="74">
        <f>IF(ISERROR(ROUND($Y45/'1_РОЗПОДІЛ ПЕРСОНАЛУ'!G44*'1_РОЗПОДІЛ ПЕРСОНАЛУ'!H44,2)),0,ROUND($Y45/'1_РОЗПОДІЛ ПЕРСОНАЛУ'!G44*'1_РОЗПОДІЛ ПЕРСОНАЛУ'!H44,2))</f>
        <v>0</v>
      </c>
      <c r="AA45" s="74">
        <f>IF(ISERROR(ROUND($Y45/'1_РОЗПОДІЛ ПЕРСОНАЛУ'!G44*'1_РОЗПОДІЛ ПЕРСОНАЛУ'!I44,2)),0,ROUND($Y45/'1_РОЗПОДІЛ ПЕРСОНАЛУ'!G44*'1_РОЗПОДІЛ ПЕРСОНАЛУ'!I44,2))</f>
        <v>0</v>
      </c>
      <c r="AB45" s="74">
        <f>IF(ISERROR(ROUND($Y45/'1_РОЗПОДІЛ ПЕРСОНАЛУ'!G44*'1_РОЗПОДІЛ ПЕРСОНАЛУ'!J44,2)),0,ROUND($Y45/'1_РОЗПОДІЛ ПЕРСОНАЛУ'!G44*'1_РОЗПОДІЛ ПЕРСОНАЛУ'!J44,2))</f>
        <v>0</v>
      </c>
      <c r="AC45" s="74">
        <f>IF(ISERROR(ROUND($Y45/'1_РОЗПОДІЛ ПЕРСОНАЛУ'!G44*'1_РОЗПОДІЛ ПЕРСОНАЛУ'!K44,2)),0,ROUND($Y45/'1_РОЗПОДІЛ ПЕРСОНАЛУ'!G44*'1_РОЗПОДІЛ ПЕРСОНАЛУ'!K44,2))</f>
        <v>0</v>
      </c>
      <c r="AD45" s="74">
        <f>IF(ISERROR(ROUND($Y45/'1_РОЗПОДІЛ ПЕРСОНАЛУ'!G44*'1_РОЗПОДІЛ ПЕРСОНАЛУ'!L44,2)),0,ROUND($Y45/'1_РОЗПОДІЛ ПЕРСОНАЛУ'!G44*'1_РОЗПОДІЛ ПЕРСОНАЛУ'!L44,2))</f>
        <v>0</v>
      </c>
      <c r="AE45" s="74">
        <f>IF(ISERROR(ROUND($Y45/'1_РОЗПОДІЛ ПЕРСОНАЛУ'!G44*'1_РОЗПОДІЛ ПЕРСОНАЛУ'!M44,2)),0,ROUND($Y45/'1_РОЗПОДІЛ ПЕРСОНАЛУ'!G44*'1_РОЗПОДІЛ ПЕРСОНАЛУ'!M44,2))</f>
        <v>0</v>
      </c>
      <c r="AF45" s="74">
        <f>IF(ISERROR(ROUND($Y45/'1_РОЗПОДІЛ ПЕРСОНАЛУ'!G44*'1_РОЗПОДІЛ ПЕРСОНАЛУ'!N44,2)),0,ROUND($Y45/'1_РОЗПОДІЛ ПЕРСОНАЛУ'!G44*'1_РОЗПОДІЛ ПЕРСОНАЛУ'!N44,2))</f>
        <v>0</v>
      </c>
      <c r="AG45" s="74">
        <f>IF(ISERROR(ROUND($Y45/'1_РОЗПОДІЛ ПЕРСОНАЛУ'!G44*'1_РОЗПОДІЛ ПЕРСОНАЛУ'!O44,2)),0,ROUND($Y45/'1_РОЗПОДІЛ ПЕРСОНАЛУ'!G44*'1_РОЗПОДІЛ ПЕРСОНАЛУ'!O44,2))</f>
        <v>0</v>
      </c>
    </row>
    <row r="46" spans="1:33" ht="12" hidden="1" x14ac:dyDescent="0.2">
      <c r="A46" s="78" t="str">
        <f>'1_РОЗПОДІЛ ПЕРСОНАЛУ'!A45</f>
        <v/>
      </c>
      <c r="B46" s="78">
        <f>'1_РОЗПОДІЛ ПЕРСОНАЛУ'!B45</f>
        <v>0</v>
      </c>
      <c r="C46" s="78">
        <f>'1_РОЗПОДІЛ ПЕРСОНАЛУ'!D45</f>
        <v>0</v>
      </c>
      <c r="D46" s="78">
        <f>'1_РОЗПОДІЛ ПЕРСОНАЛУ'!F45</f>
        <v>0</v>
      </c>
      <c r="E46" s="78">
        <f>'1_РОЗПОДІЛ ПЕРСОНАЛУ'!G45</f>
        <v>0</v>
      </c>
      <c r="F46" s="95">
        <f>IF(A46&gt;0,'2_Вихідні дані'!$B$3,"")</f>
        <v>1921</v>
      </c>
      <c r="G46" s="55"/>
      <c r="H46" s="55"/>
      <c r="I46" s="79">
        <f>IF(D46&gt;0,VLOOKUP(D46,'2_Вихідні дані'!$A$6:$B$11,2,FALSE),1)</f>
        <v>1</v>
      </c>
      <c r="J46" s="55"/>
      <c r="K46" s="74">
        <f t="shared" si="1"/>
        <v>0</v>
      </c>
      <c r="L46" s="55">
        <v>0</v>
      </c>
      <c r="M46" s="95">
        <f t="shared" si="2"/>
        <v>0</v>
      </c>
      <c r="N46" s="55"/>
      <c r="O46" s="95">
        <f t="shared" si="3"/>
        <v>0</v>
      </c>
      <c r="P46" s="55"/>
      <c r="Q46" s="95">
        <f t="shared" si="4"/>
        <v>0</v>
      </c>
      <c r="R46" s="55"/>
      <c r="S46" s="95">
        <f t="shared" si="5"/>
        <v>0</v>
      </c>
      <c r="T46" s="55"/>
      <c r="U46" s="95">
        <f t="shared" si="6"/>
        <v>0</v>
      </c>
      <c r="V46" s="55"/>
      <c r="W46" s="95">
        <f>IF(AND($A46&gt;0,V46&gt;0),IF('2_Вихідні дані'!$A$12=1,ROUND($K46*(V46-1),2),ROUND((K46+M46+O46+Q46+S46+U46)*(V46-1),2)),0)</f>
        <v>0</v>
      </c>
      <c r="X46" s="74">
        <f t="shared" si="7"/>
        <v>0</v>
      </c>
      <c r="Y46" s="74">
        <f>X46*'2_Вихідні дані'!$B$17</f>
        <v>0</v>
      </c>
      <c r="Z46" s="74">
        <f>IF(ISERROR(ROUND($Y46/'1_РОЗПОДІЛ ПЕРСОНАЛУ'!G45*'1_РОЗПОДІЛ ПЕРСОНАЛУ'!H45,2)),0,ROUND($Y46/'1_РОЗПОДІЛ ПЕРСОНАЛУ'!G45*'1_РОЗПОДІЛ ПЕРСОНАЛУ'!H45,2))</f>
        <v>0</v>
      </c>
      <c r="AA46" s="74">
        <f>IF(ISERROR(ROUND($Y46/'1_РОЗПОДІЛ ПЕРСОНАЛУ'!G45*'1_РОЗПОДІЛ ПЕРСОНАЛУ'!I45,2)),0,ROUND($Y46/'1_РОЗПОДІЛ ПЕРСОНАЛУ'!G45*'1_РОЗПОДІЛ ПЕРСОНАЛУ'!I45,2))</f>
        <v>0</v>
      </c>
      <c r="AB46" s="74">
        <f>IF(ISERROR(ROUND($Y46/'1_РОЗПОДІЛ ПЕРСОНАЛУ'!G45*'1_РОЗПОДІЛ ПЕРСОНАЛУ'!J45,2)),0,ROUND($Y46/'1_РОЗПОДІЛ ПЕРСОНАЛУ'!G45*'1_РОЗПОДІЛ ПЕРСОНАЛУ'!J45,2))</f>
        <v>0</v>
      </c>
      <c r="AC46" s="74">
        <f>IF(ISERROR(ROUND($Y46/'1_РОЗПОДІЛ ПЕРСОНАЛУ'!G45*'1_РОЗПОДІЛ ПЕРСОНАЛУ'!K45,2)),0,ROUND($Y46/'1_РОЗПОДІЛ ПЕРСОНАЛУ'!G45*'1_РОЗПОДІЛ ПЕРСОНАЛУ'!K45,2))</f>
        <v>0</v>
      </c>
      <c r="AD46" s="74">
        <f>IF(ISERROR(ROUND($Y46/'1_РОЗПОДІЛ ПЕРСОНАЛУ'!G45*'1_РОЗПОДІЛ ПЕРСОНАЛУ'!L45,2)),0,ROUND($Y46/'1_РОЗПОДІЛ ПЕРСОНАЛУ'!G45*'1_РОЗПОДІЛ ПЕРСОНАЛУ'!L45,2))</f>
        <v>0</v>
      </c>
      <c r="AE46" s="74">
        <f>IF(ISERROR(ROUND($Y46/'1_РОЗПОДІЛ ПЕРСОНАЛУ'!G45*'1_РОЗПОДІЛ ПЕРСОНАЛУ'!M45,2)),0,ROUND($Y46/'1_РОЗПОДІЛ ПЕРСОНАЛУ'!G45*'1_РОЗПОДІЛ ПЕРСОНАЛУ'!M45,2))</f>
        <v>0</v>
      </c>
      <c r="AF46" s="74">
        <f>IF(ISERROR(ROUND($Y46/'1_РОЗПОДІЛ ПЕРСОНАЛУ'!G45*'1_РОЗПОДІЛ ПЕРСОНАЛУ'!N45,2)),0,ROUND($Y46/'1_РОЗПОДІЛ ПЕРСОНАЛУ'!G45*'1_РОЗПОДІЛ ПЕРСОНАЛУ'!N45,2))</f>
        <v>0</v>
      </c>
      <c r="AG46" s="74">
        <f>IF(ISERROR(ROUND($Y46/'1_РОЗПОДІЛ ПЕРСОНАЛУ'!G45*'1_РОЗПОДІЛ ПЕРСОНАЛУ'!O45,2)),0,ROUND($Y46/'1_РОЗПОДІЛ ПЕРСОНАЛУ'!G45*'1_РОЗПОДІЛ ПЕРСОНАЛУ'!O45,2))</f>
        <v>0</v>
      </c>
    </row>
    <row r="47" spans="1:33" ht="12" hidden="1" x14ac:dyDescent="0.2">
      <c r="A47" s="78" t="str">
        <f>'1_РОЗПОДІЛ ПЕРСОНАЛУ'!A46</f>
        <v/>
      </c>
      <c r="B47" s="78">
        <f>'1_РОЗПОДІЛ ПЕРСОНАЛУ'!B46</f>
        <v>0</v>
      </c>
      <c r="C47" s="78">
        <f>'1_РОЗПОДІЛ ПЕРСОНАЛУ'!D46</f>
        <v>0</v>
      </c>
      <c r="D47" s="78">
        <f>'1_РОЗПОДІЛ ПЕРСОНАЛУ'!F46</f>
        <v>0</v>
      </c>
      <c r="E47" s="78">
        <f>'1_РОЗПОДІЛ ПЕРСОНАЛУ'!G46</f>
        <v>0</v>
      </c>
      <c r="F47" s="95">
        <f>IF(A47&gt;0,'2_Вихідні дані'!$B$3,"")</f>
        <v>1921</v>
      </c>
      <c r="G47" s="55"/>
      <c r="H47" s="55"/>
      <c r="I47" s="79">
        <f>IF(D47&gt;0,VLOOKUP(D47,'2_Вихідні дані'!$A$6:$B$11,2,FALSE),1)</f>
        <v>1</v>
      </c>
      <c r="J47" s="55"/>
      <c r="K47" s="74">
        <f t="shared" si="1"/>
        <v>0</v>
      </c>
      <c r="L47" s="55">
        <v>0</v>
      </c>
      <c r="M47" s="95">
        <f t="shared" si="2"/>
        <v>0</v>
      </c>
      <c r="N47" s="55"/>
      <c r="O47" s="95">
        <f t="shared" si="3"/>
        <v>0</v>
      </c>
      <c r="P47" s="55"/>
      <c r="Q47" s="95">
        <f t="shared" si="4"/>
        <v>0</v>
      </c>
      <c r="R47" s="55"/>
      <c r="S47" s="95">
        <f t="shared" si="5"/>
        <v>0</v>
      </c>
      <c r="T47" s="55"/>
      <c r="U47" s="95">
        <f t="shared" si="6"/>
        <v>0</v>
      </c>
      <c r="V47" s="55"/>
      <c r="W47" s="95">
        <f>IF(AND($A47&gt;0,V47&gt;0),IF('2_Вихідні дані'!$A$12=1,ROUND($K47*(V47-1),2),ROUND((K47+M47+O47+Q47+S47+U47)*(V47-1),2)),0)</f>
        <v>0</v>
      </c>
      <c r="X47" s="74">
        <f t="shared" si="7"/>
        <v>0</v>
      </c>
      <c r="Y47" s="74">
        <f>X47*'2_Вихідні дані'!$B$17</f>
        <v>0</v>
      </c>
      <c r="Z47" s="74">
        <f>IF(ISERROR(ROUND($Y47/'1_РОЗПОДІЛ ПЕРСОНАЛУ'!G46*'1_РОЗПОДІЛ ПЕРСОНАЛУ'!H46,2)),0,ROUND($Y47/'1_РОЗПОДІЛ ПЕРСОНАЛУ'!G46*'1_РОЗПОДІЛ ПЕРСОНАЛУ'!H46,2))</f>
        <v>0</v>
      </c>
      <c r="AA47" s="74">
        <f>IF(ISERROR(ROUND($Y47/'1_РОЗПОДІЛ ПЕРСОНАЛУ'!G46*'1_РОЗПОДІЛ ПЕРСОНАЛУ'!I46,2)),0,ROUND($Y47/'1_РОЗПОДІЛ ПЕРСОНАЛУ'!G46*'1_РОЗПОДІЛ ПЕРСОНАЛУ'!I46,2))</f>
        <v>0</v>
      </c>
      <c r="AB47" s="74">
        <f>IF(ISERROR(ROUND($Y47/'1_РОЗПОДІЛ ПЕРСОНАЛУ'!G46*'1_РОЗПОДІЛ ПЕРСОНАЛУ'!J46,2)),0,ROUND($Y47/'1_РОЗПОДІЛ ПЕРСОНАЛУ'!G46*'1_РОЗПОДІЛ ПЕРСОНАЛУ'!J46,2))</f>
        <v>0</v>
      </c>
      <c r="AC47" s="74">
        <f>IF(ISERROR(ROUND($Y47/'1_РОЗПОДІЛ ПЕРСОНАЛУ'!G46*'1_РОЗПОДІЛ ПЕРСОНАЛУ'!K46,2)),0,ROUND($Y47/'1_РОЗПОДІЛ ПЕРСОНАЛУ'!G46*'1_РОЗПОДІЛ ПЕРСОНАЛУ'!K46,2))</f>
        <v>0</v>
      </c>
      <c r="AD47" s="74">
        <f>IF(ISERROR(ROUND($Y47/'1_РОЗПОДІЛ ПЕРСОНАЛУ'!G46*'1_РОЗПОДІЛ ПЕРСОНАЛУ'!L46,2)),0,ROUND($Y47/'1_РОЗПОДІЛ ПЕРСОНАЛУ'!G46*'1_РОЗПОДІЛ ПЕРСОНАЛУ'!L46,2))</f>
        <v>0</v>
      </c>
      <c r="AE47" s="74">
        <f>IF(ISERROR(ROUND($Y47/'1_РОЗПОДІЛ ПЕРСОНАЛУ'!G46*'1_РОЗПОДІЛ ПЕРСОНАЛУ'!M46,2)),0,ROUND($Y47/'1_РОЗПОДІЛ ПЕРСОНАЛУ'!G46*'1_РОЗПОДІЛ ПЕРСОНАЛУ'!M46,2))</f>
        <v>0</v>
      </c>
      <c r="AF47" s="74">
        <f>IF(ISERROR(ROUND($Y47/'1_РОЗПОДІЛ ПЕРСОНАЛУ'!G46*'1_РОЗПОДІЛ ПЕРСОНАЛУ'!N46,2)),0,ROUND($Y47/'1_РОЗПОДІЛ ПЕРСОНАЛУ'!G46*'1_РОЗПОДІЛ ПЕРСОНАЛУ'!N46,2))</f>
        <v>0</v>
      </c>
      <c r="AG47" s="74">
        <f>IF(ISERROR(ROUND($Y47/'1_РОЗПОДІЛ ПЕРСОНАЛУ'!G46*'1_РОЗПОДІЛ ПЕРСОНАЛУ'!O46,2)),0,ROUND($Y47/'1_РОЗПОДІЛ ПЕРСОНАЛУ'!G46*'1_РОЗПОДІЛ ПЕРСОНАЛУ'!O46,2))</f>
        <v>0</v>
      </c>
    </row>
    <row r="48" spans="1:33" ht="12" hidden="1" x14ac:dyDescent="0.2">
      <c r="A48" s="78" t="str">
        <f>'1_РОЗПОДІЛ ПЕРСОНАЛУ'!A47</f>
        <v/>
      </c>
      <c r="B48" s="78">
        <f>'1_РОЗПОДІЛ ПЕРСОНАЛУ'!B47</f>
        <v>0</v>
      </c>
      <c r="C48" s="78">
        <f>'1_РОЗПОДІЛ ПЕРСОНАЛУ'!D47</f>
        <v>0</v>
      </c>
      <c r="D48" s="78">
        <f>'1_РОЗПОДІЛ ПЕРСОНАЛУ'!F47</f>
        <v>0</v>
      </c>
      <c r="E48" s="78">
        <f>'1_РОЗПОДІЛ ПЕРСОНАЛУ'!G47</f>
        <v>0</v>
      </c>
      <c r="F48" s="95">
        <f>IF(A48&gt;0,'2_Вихідні дані'!$B$3,"")</f>
        <v>1921</v>
      </c>
      <c r="G48" s="55"/>
      <c r="H48" s="55"/>
      <c r="I48" s="79">
        <f>IF(D48&gt;0,VLOOKUP(D48,'2_Вихідні дані'!$A$6:$B$11,2,FALSE),1)</f>
        <v>1</v>
      </c>
      <c r="J48" s="55"/>
      <c r="K48" s="74">
        <f t="shared" si="1"/>
        <v>0</v>
      </c>
      <c r="L48" s="55">
        <v>0</v>
      </c>
      <c r="M48" s="95">
        <f t="shared" si="2"/>
        <v>0</v>
      </c>
      <c r="N48" s="55"/>
      <c r="O48" s="95">
        <f t="shared" si="3"/>
        <v>0</v>
      </c>
      <c r="P48" s="55"/>
      <c r="Q48" s="95">
        <f t="shared" si="4"/>
        <v>0</v>
      </c>
      <c r="R48" s="55"/>
      <c r="S48" s="95">
        <f t="shared" si="5"/>
        <v>0</v>
      </c>
      <c r="T48" s="55"/>
      <c r="U48" s="95">
        <f t="shared" si="6"/>
        <v>0</v>
      </c>
      <c r="V48" s="55"/>
      <c r="W48" s="95">
        <f>IF(AND($A48&gt;0,V48&gt;0),IF('2_Вихідні дані'!$A$12=1,ROUND($K48*(V48-1),2),ROUND((K48+M48+O48+Q48+S48+U48)*(V48-1),2)),0)</f>
        <v>0</v>
      </c>
      <c r="X48" s="74">
        <f t="shared" si="7"/>
        <v>0</v>
      </c>
      <c r="Y48" s="74">
        <f>X48*'2_Вихідні дані'!$B$17</f>
        <v>0</v>
      </c>
      <c r="Z48" s="74">
        <f>IF(ISERROR(ROUND($Y48/'1_РОЗПОДІЛ ПЕРСОНАЛУ'!G47*'1_РОЗПОДІЛ ПЕРСОНАЛУ'!H47,2)),0,ROUND($Y48/'1_РОЗПОДІЛ ПЕРСОНАЛУ'!G47*'1_РОЗПОДІЛ ПЕРСОНАЛУ'!H47,2))</f>
        <v>0</v>
      </c>
      <c r="AA48" s="74">
        <f>IF(ISERROR(ROUND($Y48/'1_РОЗПОДІЛ ПЕРСОНАЛУ'!G47*'1_РОЗПОДІЛ ПЕРСОНАЛУ'!I47,2)),0,ROUND($Y48/'1_РОЗПОДІЛ ПЕРСОНАЛУ'!G47*'1_РОЗПОДІЛ ПЕРСОНАЛУ'!I47,2))</f>
        <v>0</v>
      </c>
      <c r="AB48" s="74">
        <f>IF(ISERROR(ROUND($Y48/'1_РОЗПОДІЛ ПЕРСОНАЛУ'!G47*'1_РОЗПОДІЛ ПЕРСОНАЛУ'!J47,2)),0,ROUND($Y48/'1_РОЗПОДІЛ ПЕРСОНАЛУ'!G47*'1_РОЗПОДІЛ ПЕРСОНАЛУ'!J47,2))</f>
        <v>0</v>
      </c>
      <c r="AC48" s="74">
        <f>IF(ISERROR(ROUND($Y48/'1_РОЗПОДІЛ ПЕРСОНАЛУ'!G47*'1_РОЗПОДІЛ ПЕРСОНАЛУ'!K47,2)),0,ROUND($Y48/'1_РОЗПОДІЛ ПЕРСОНАЛУ'!G47*'1_РОЗПОДІЛ ПЕРСОНАЛУ'!K47,2))</f>
        <v>0</v>
      </c>
      <c r="AD48" s="74">
        <f>IF(ISERROR(ROUND($Y48/'1_РОЗПОДІЛ ПЕРСОНАЛУ'!G47*'1_РОЗПОДІЛ ПЕРСОНАЛУ'!L47,2)),0,ROUND($Y48/'1_РОЗПОДІЛ ПЕРСОНАЛУ'!G47*'1_РОЗПОДІЛ ПЕРСОНАЛУ'!L47,2))</f>
        <v>0</v>
      </c>
      <c r="AE48" s="74">
        <f>IF(ISERROR(ROUND($Y48/'1_РОЗПОДІЛ ПЕРСОНАЛУ'!G47*'1_РОЗПОДІЛ ПЕРСОНАЛУ'!M47,2)),0,ROUND($Y48/'1_РОЗПОДІЛ ПЕРСОНАЛУ'!G47*'1_РОЗПОДІЛ ПЕРСОНАЛУ'!M47,2))</f>
        <v>0</v>
      </c>
      <c r="AF48" s="74">
        <f>IF(ISERROR(ROUND($Y48/'1_РОЗПОДІЛ ПЕРСОНАЛУ'!G47*'1_РОЗПОДІЛ ПЕРСОНАЛУ'!N47,2)),0,ROUND($Y48/'1_РОЗПОДІЛ ПЕРСОНАЛУ'!G47*'1_РОЗПОДІЛ ПЕРСОНАЛУ'!N47,2))</f>
        <v>0</v>
      </c>
      <c r="AG48" s="74">
        <f>IF(ISERROR(ROUND($Y48/'1_РОЗПОДІЛ ПЕРСОНАЛУ'!G47*'1_РОЗПОДІЛ ПЕРСОНАЛУ'!O47,2)),0,ROUND($Y48/'1_РОЗПОДІЛ ПЕРСОНАЛУ'!G47*'1_РОЗПОДІЛ ПЕРСОНАЛУ'!O47,2))</f>
        <v>0</v>
      </c>
    </row>
    <row r="49" spans="1:33" ht="12" hidden="1" x14ac:dyDescent="0.2">
      <c r="A49" s="78" t="str">
        <f>'1_РОЗПОДІЛ ПЕРСОНАЛУ'!A48</f>
        <v/>
      </c>
      <c r="B49" s="78">
        <f>'1_РОЗПОДІЛ ПЕРСОНАЛУ'!B48</f>
        <v>0</v>
      </c>
      <c r="C49" s="78">
        <f>'1_РОЗПОДІЛ ПЕРСОНАЛУ'!D48</f>
        <v>0</v>
      </c>
      <c r="D49" s="78">
        <f>'1_РОЗПОДІЛ ПЕРСОНАЛУ'!F48</f>
        <v>0</v>
      </c>
      <c r="E49" s="78">
        <f>'1_РОЗПОДІЛ ПЕРСОНАЛУ'!G48</f>
        <v>0</v>
      </c>
      <c r="F49" s="95">
        <f>IF(A49&gt;0,'2_Вихідні дані'!$B$3,"")</f>
        <v>1921</v>
      </c>
      <c r="G49" s="55"/>
      <c r="H49" s="55"/>
      <c r="I49" s="79">
        <f>IF(D49&gt;0,VLOOKUP(D49,'2_Вихідні дані'!$A$6:$B$11,2,FALSE),1)</f>
        <v>1</v>
      </c>
      <c r="J49" s="55"/>
      <c r="K49" s="74">
        <f t="shared" si="1"/>
        <v>0</v>
      </c>
      <c r="L49" s="55">
        <v>0</v>
      </c>
      <c r="M49" s="95">
        <f t="shared" si="2"/>
        <v>0</v>
      </c>
      <c r="N49" s="55"/>
      <c r="O49" s="95">
        <f t="shared" si="3"/>
        <v>0</v>
      </c>
      <c r="P49" s="55"/>
      <c r="Q49" s="95">
        <f t="shared" si="4"/>
        <v>0</v>
      </c>
      <c r="R49" s="55"/>
      <c r="S49" s="95">
        <f t="shared" si="5"/>
        <v>0</v>
      </c>
      <c r="T49" s="55"/>
      <c r="U49" s="95">
        <f t="shared" si="6"/>
        <v>0</v>
      </c>
      <c r="V49" s="55"/>
      <c r="W49" s="95">
        <f>IF(AND($A49&gt;0,V49&gt;0),IF('2_Вихідні дані'!$A$12=1,ROUND($K49*(V49-1),2),ROUND((K49+M49+O49+Q49+S49+U49)*(V49-1),2)),0)</f>
        <v>0</v>
      </c>
      <c r="X49" s="74">
        <f t="shared" si="7"/>
        <v>0</v>
      </c>
      <c r="Y49" s="74">
        <f>X49*'2_Вихідні дані'!$B$17</f>
        <v>0</v>
      </c>
      <c r="Z49" s="74">
        <f>IF(ISERROR(ROUND($Y49/'1_РОЗПОДІЛ ПЕРСОНАЛУ'!G48*'1_РОЗПОДІЛ ПЕРСОНАЛУ'!H48,2)),0,ROUND($Y49/'1_РОЗПОДІЛ ПЕРСОНАЛУ'!G48*'1_РОЗПОДІЛ ПЕРСОНАЛУ'!H48,2))</f>
        <v>0</v>
      </c>
      <c r="AA49" s="74">
        <f>IF(ISERROR(ROUND($Y49/'1_РОЗПОДІЛ ПЕРСОНАЛУ'!G48*'1_РОЗПОДІЛ ПЕРСОНАЛУ'!I48,2)),0,ROUND($Y49/'1_РОЗПОДІЛ ПЕРСОНАЛУ'!G48*'1_РОЗПОДІЛ ПЕРСОНАЛУ'!I48,2))</f>
        <v>0</v>
      </c>
      <c r="AB49" s="74">
        <f>IF(ISERROR(ROUND($Y49/'1_РОЗПОДІЛ ПЕРСОНАЛУ'!G48*'1_РОЗПОДІЛ ПЕРСОНАЛУ'!J48,2)),0,ROUND($Y49/'1_РОЗПОДІЛ ПЕРСОНАЛУ'!G48*'1_РОЗПОДІЛ ПЕРСОНАЛУ'!J48,2))</f>
        <v>0</v>
      </c>
      <c r="AC49" s="74">
        <f>IF(ISERROR(ROUND($Y49/'1_РОЗПОДІЛ ПЕРСОНАЛУ'!G48*'1_РОЗПОДІЛ ПЕРСОНАЛУ'!K48,2)),0,ROUND($Y49/'1_РОЗПОДІЛ ПЕРСОНАЛУ'!G48*'1_РОЗПОДІЛ ПЕРСОНАЛУ'!K48,2))</f>
        <v>0</v>
      </c>
      <c r="AD49" s="74">
        <f>IF(ISERROR(ROUND($Y49/'1_РОЗПОДІЛ ПЕРСОНАЛУ'!G48*'1_РОЗПОДІЛ ПЕРСОНАЛУ'!L48,2)),0,ROUND($Y49/'1_РОЗПОДІЛ ПЕРСОНАЛУ'!G48*'1_РОЗПОДІЛ ПЕРСОНАЛУ'!L48,2))</f>
        <v>0</v>
      </c>
      <c r="AE49" s="74">
        <f>IF(ISERROR(ROUND($Y49/'1_РОЗПОДІЛ ПЕРСОНАЛУ'!G48*'1_РОЗПОДІЛ ПЕРСОНАЛУ'!M48,2)),0,ROUND($Y49/'1_РОЗПОДІЛ ПЕРСОНАЛУ'!G48*'1_РОЗПОДІЛ ПЕРСОНАЛУ'!M48,2))</f>
        <v>0</v>
      </c>
      <c r="AF49" s="74">
        <f>IF(ISERROR(ROUND($Y49/'1_РОЗПОДІЛ ПЕРСОНАЛУ'!G48*'1_РОЗПОДІЛ ПЕРСОНАЛУ'!N48,2)),0,ROUND($Y49/'1_РОЗПОДІЛ ПЕРСОНАЛУ'!G48*'1_РОЗПОДІЛ ПЕРСОНАЛУ'!N48,2))</f>
        <v>0</v>
      </c>
      <c r="AG49" s="74">
        <f>IF(ISERROR(ROUND($Y49/'1_РОЗПОДІЛ ПЕРСОНАЛУ'!G48*'1_РОЗПОДІЛ ПЕРСОНАЛУ'!O48,2)),0,ROUND($Y49/'1_РОЗПОДІЛ ПЕРСОНАЛУ'!G48*'1_РОЗПОДІЛ ПЕРСОНАЛУ'!O48,2))</f>
        <v>0</v>
      </c>
    </row>
    <row r="50" spans="1:33" ht="12" hidden="1" x14ac:dyDescent="0.2">
      <c r="A50" s="78" t="str">
        <f>'1_РОЗПОДІЛ ПЕРСОНАЛУ'!A49</f>
        <v/>
      </c>
      <c r="B50" s="78">
        <f>'1_РОЗПОДІЛ ПЕРСОНАЛУ'!B49</f>
        <v>0</v>
      </c>
      <c r="C50" s="78">
        <f>'1_РОЗПОДІЛ ПЕРСОНАЛУ'!D49</f>
        <v>0</v>
      </c>
      <c r="D50" s="78">
        <f>'1_РОЗПОДІЛ ПЕРСОНАЛУ'!F49</f>
        <v>0</v>
      </c>
      <c r="E50" s="78">
        <f>'1_РОЗПОДІЛ ПЕРСОНАЛУ'!G49</f>
        <v>0</v>
      </c>
      <c r="F50" s="95">
        <f>IF(A50&gt;0,'2_Вихідні дані'!$B$3,"")</f>
        <v>1921</v>
      </c>
      <c r="G50" s="55"/>
      <c r="H50" s="55"/>
      <c r="I50" s="79">
        <f>IF(D50&gt;0,VLOOKUP(D50,'2_Вихідні дані'!$A$6:$B$11,2,FALSE),1)</f>
        <v>1</v>
      </c>
      <c r="J50" s="55"/>
      <c r="K50" s="74">
        <f t="shared" si="1"/>
        <v>0</v>
      </c>
      <c r="L50" s="55">
        <v>0</v>
      </c>
      <c r="M50" s="95">
        <f t="shared" si="2"/>
        <v>0</v>
      </c>
      <c r="N50" s="55"/>
      <c r="O50" s="95">
        <f t="shared" si="3"/>
        <v>0</v>
      </c>
      <c r="P50" s="55"/>
      <c r="Q50" s="95">
        <f t="shared" si="4"/>
        <v>0</v>
      </c>
      <c r="R50" s="55"/>
      <c r="S50" s="95">
        <f t="shared" si="5"/>
        <v>0</v>
      </c>
      <c r="T50" s="55"/>
      <c r="U50" s="95">
        <f t="shared" si="6"/>
        <v>0</v>
      </c>
      <c r="V50" s="55"/>
      <c r="W50" s="95">
        <f>IF(AND($A50&gt;0,V50&gt;0),IF('2_Вихідні дані'!$A$12=1,ROUND($K50*(V50-1),2),ROUND((K50+M50+O50+Q50+S50+U50)*(V50-1),2)),0)</f>
        <v>0</v>
      </c>
      <c r="X50" s="74">
        <f t="shared" si="7"/>
        <v>0</v>
      </c>
      <c r="Y50" s="74">
        <f>X50*'2_Вихідні дані'!$B$17</f>
        <v>0</v>
      </c>
      <c r="Z50" s="74">
        <f>IF(ISERROR(ROUND($Y50/'1_РОЗПОДІЛ ПЕРСОНАЛУ'!G49*'1_РОЗПОДІЛ ПЕРСОНАЛУ'!H49,2)),0,ROUND($Y50/'1_РОЗПОДІЛ ПЕРСОНАЛУ'!G49*'1_РОЗПОДІЛ ПЕРСОНАЛУ'!H49,2))</f>
        <v>0</v>
      </c>
      <c r="AA50" s="74">
        <f>IF(ISERROR(ROUND($Y50/'1_РОЗПОДІЛ ПЕРСОНАЛУ'!G49*'1_РОЗПОДІЛ ПЕРСОНАЛУ'!I49,2)),0,ROUND($Y50/'1_РОЗПОДІЛ ПЕРСОНАЛУ'!G49*'1_РОЗПОДІЛ ПЕРСОНАЛУ'!I49,2))</f>
        <v>0</v>
      </c>
      <c r="AB50" s="74">
        <f>IF(ISERROR(ROUND($Y50/'1_РОЗПОДІЛ ПЕРСОНАЛУ'!G49*'1_РОЗПОДІЛ ПЕРСОНАЛУ'!J49,2)),0,ROUND($Y50/'1_РОЗПОДІЛ ПЕРСОНАЛУ'!G49*'1_РОЗПОДІЛ ПЕРСОНАЛУ'!J49,2))</f>
        <v>0</v>
      </c>
      <c r="AC50" s="74">
        <f>IF(ISERROR(ROUND($Y50/'1_РОЗПОДІЛ ПЕРСОНАЛУ'!G49*'1_РОЗПОДІЛ ПЕРСОНАЛУ'!K49,2)),0,ROUND($Y50/'1_РОЗПОДІЛ ПЕРСОНАЛУ'!G49*'1_РОЗПОДІЛ ПЕРСОНАЛУ'!K49,2))</f>
        <v>0</v>
      </c>
      <c r="AD50" s="74">
        <f>IF(ISERROR(ROUND($Y50/'1_РОЗПОДІЛ ПЕРСОНАЛУ'!G49*'1_РОЗПОДІЛ ПЕРСОНАЛУ'!L49,2)),0,ROUND($Y50/'1_РОЗПОДІЛ ПЕРСОНАЛУ'!G49*'1_РОЗПОДІЛ ПЕРСОНАЛУ'!L49,2))</f>
        <v>0</v>
      </c>
      <c r="AE50" s="74">
        <f>IF(ISERROR(ROUND($Y50/'1_РОЗПОДІЛ ПЕРСОНАЛУ'!G49*'1_РОЗПОДІЛ ПЕРСОНАЛУ'!M49,2)),0,ROUND($Y50/'1_РОЗПОДІЛ ПЕРСОНАЛУ'!G49*'1_РОЗПОДІЛ ПЕРСОНАЛУ'!M49,2))</f>
        <v>0</v>
      </c>
      <c r="AF50" s="74">
        <f>IF(ISERROR(ROUND($Y50/'1_РОЗПОДІЛ ПЕРСОНАЛУ'!G49*'1_РОЗПОДІЛ ПЕРСОНАЛУ'!N49,2)),0,ROUND($Y50/'1_РОЗПОДІЛ ПЕРСОНАЛУ'!G49*'1_РОЗПОДІЛ ПЕРСОНАЛУ'!N49,2))</f>
        <v>0</v>
      </c>
      <c r="AG50" s="74">
        <f>IF(ISERROR(ROUND($Y50/'1_РОЗПОДІЛ ПЕРСОНАЛУ'!G49*'1_РОЗПОДІЛ ПЕРСОНАЛУ'!O49,2)),0,ROUND($Y50/'1_РОЗПОДІЛ ПЕРСОНАЛУ'!G49*'1_РОЗПОДІЛ ПЕРСОНАЛУ'!O49,2))</f>
        <v>0</v>
      </c>
    </row>
    <row r="51" spans="1:33" ht="12" hidden="1" x14ac:dyDescent="0.2">
      <c r="A51" s="78" t="str">
        <f>'1_РОЗПОДІЛ ПЕРСОНАЛУ'!A50</f>
        <v/>
      </c>
      <c r="B51" s="78">
        <f>'1_РОЗПОДІЛ ПЕРСОНАЛУ'!B50</f>
        <v>0</v>
      </c>
      <c r="C51" s="78">
        <f>'1_РОЗПОДІЛ ПЕРСОНАЛУ'!D50</f>
        <v>0</v>
      </c>
      <c r="D51" s="78">
        <f>'1_РОЗПОДІЛ ПЕРСОНАЛУ'!F50</f>
        <v>0</v>
      </c>
      <c r="E51" s="78">
        <f>'1_РОЗПОДІЛ ПЕРСОНАЛУ'!G50</f>
        <v>0</v>
      </c>
      <c r="F51" s="95">
        <f>IF(A51&gt;0,'2_Вихідні дані'!$B$3,"")</f>
        <v>1921</v>
      </c>
      <c r="G51" s="55"/>
      <c r="H51" s="55"/>
      <c r="I51" s="79">
        <f>IF(D51&gt;0,VLOOKUP(D51,'2_Вихідні дані'!$A$6:$B$11,2,FALSE),1)</f>
        <v>1</v>
      </c>
      <c r="J51" s="55"/>
      <c r="K51" s="74">
        <f t="shared" si="1"/>
        <v>0</v>
      </c>
      <c r="L51" s="55">
        <v>0</v>
      </c>
      <c r="M51" s="95">
        <f t="shared" si="2"/>
        <v>0</v>
      </c>
      <c r="N51" s="55"/>
      <c r="O51" s="95">
        <f t="shared" si="3"/>
        <v>0</v>
      </c>
      <c r="P51" s="55"/>
      <c r="Q51" s="95">
        <f t="shared" si="4"/>
        <v>0</v>
      </c>
      <c r="R51" s="55"/>
      <c r="S51" s="95">
        <f t="shared" si="5"/>
        <v>0</v>
      </c>
      <c r="T51" s="55"/>
      <c r="U51" s="95">
        <f t="shared" si="6"/>
        <v>0</v>
      </c>
      <c r="V51" s="55"/>
      <c r="W51" s="95">
        <f>IF(AND($A51&gt;0,V51&gt;0),IF('2_Вихідні дані'!$A$12=1,ROUND($K51*(V51-1),2),ROUND((K51+M51+O51+Q51+S51+U51)*(V51-1),2)),0)</f>
        <v>0</v>
      </c>
      <c r="X51" s="74">
        <f t="shared" si="7"/>
        <v>0</v>
      </c>
      <c r="Y51" s="74">
        <f>X51*'2_Вихідні дані'!$B$17</f>
        <v>0</v>
      </c>
      <c r="Z51" s="74">
        <f>IF(ISERROR(ROUND($Y51/'1_РОЗПОДІЛ ПЕРСОНАЛУ'!G50*'1_РОЗПОДІЛ ПЕРСОНАЛУ'!H50,2)),0,ROUND($Y51/'1_РОЗПОДІЛ ПЕРСОНАЛУ'!G50*'1_РОЗПОДІЛ ПЕРСОНАЛУ'!H50,2))</f>
        <v>0</v>
      </c>
      <c r="AA51" s="74">
        <f>IF(ISERROR(ROUND($Y51/'1_РОЗПОДІЛ ПЕРСОНАЛУ'!G50*'1_РОЗПОДІЛ ПЕРСОНАЛУ'!I50,2)),0,ROUND($Y51/'1_РОЗПОДІЛ ПЕРСОНАЛУ'!G50*'1_РОЗПОДІЛ ПЕРСОНАЛУ'!I50,2))</f>
        <v>0</v>
      </c>
      <c r="AB51" s="74">
        <f>IF(ISERROR(ROUND($Y51/'1_РОЗПОДІЛ ПЕРСОНАЛУ'!G50*'1_РОЗПОДІЛ ПЕРСОНАЛУ'!J50,2)),0,ROUND($Y51/'1_РОЗПОДІЛ ПЕРСОНАЛУ'!G50*'1_РОЗПОДІЛ ПЕРСОНАЛУ'!J50,2))</f>
        <v>0</v>
      </c>
      <c r="AC51" s="74">
        <f>IF(ISERROR(ROUND($Y51/'1_РОЗПОДІЛ ПЕРСОНАЛУ'!G50*'1_РОЗПОДІЛ ПЕРСОНАЛУ'!K50,2)),0,ROUND($Y51/'1_РОЗПОДІЛ ПЕРСОНАЛУ'!G50*'1_РОЗПОДІЛ ПЕРСОНАЛУ'!K50,2))</f>
        <v>0</v>
      </c>
      <c r="AD51" s="74">
        <f>IF(ISERROR(ROUND($Y51/'1_РОЗПОДІЛ ПЕРСОНАЛУ'!G50*'1_РОЗПОДІЛ ПЕРСОНАЛУ'!L50,2)),0,ROUND($Y51/'1_РОЗПОДІЛ ПЕРСОНАЛУ'!G50*'1_РОЗПОДІЛ ПЕРСОНАЛУ'!L50,2))</f>
        <v>0</v>
      </c>
      <c r="AE51" s="74">
        <f>IF(ISERROR(ROUND($Y51/'1_РОЗПОДІЛ ПЕРСОНАЛУ'!G50*'1_РОЗПОДІЛ ПЕРСОНАЛУ'!M50,2)),0,ROUND($Y51/'1_РОЗПОДІЛ ПЕРСОНАЛУ'!G50*'1_РОЗПОДІЛ ПЕРСОНАЛУ'!M50,2))</f>
        <v>0</v>
      </c>
      <c r="AF51" s="74">
        <f>IF(ISERROR(ROUND($Y51/'1_РОЗПОДІЛ ПЕРСОНАЛУ'!G50*'1_РОЗПОДІЛ ПЕРСОНАЛУ'!N50,2)),0,ROUND($Y51/'1_РОЗПОДІЛ ПЕРСОНАЛУ'!G50*'1_РОЗПОДІЛ ПЕРСОНАЛУ'!N50,2))</f>
        <v>0</v>
      </c>
      <c r="AG51" s="74">
        <f>IF(ISERROR(ROUND($Y51/'1_РОЗПОДІЛ ПЕРСОНАЛУ'!G50*'1_РОЗПОДІЛ ПЕРСОНАЛУ'!O50,2)),0,ROUND($Y51/'1_РОЗПОДІЛ ПЕРСОНАЛУ'!G50*'1_РОЗПОДІЛ ПЕРСОНАЛУ'!O50,2))</f>
        <v>0</v>
      </c>
    </row>
    <row r="52" spans="1:33" ht="12" hidden="1" x14ac:dyDescent="0.2">
      <c r="A52" s="78" t="str">
        <f>'1_РОЗПОДІЛ ПЕРСОНАЛУ'!A51</f>
        <v/>
      </c>
      <c r="B52" s="78">
        <f>'1_РОЗПОДІЛ ПЕРСОНАЛУ'!B51</f>
        <v>0</v>
      </c>
      <c r="C52" s="78">
        <f>'1_РОЗПОДІЛ ПЕРСОНАЛУ'!D51</f>
        <v>0</v>
      </c>
      <c r="D52" s="78">
        <f>'1_РОЗПОДІЛ ПЕРСОНАЛУ'!F51</f>
        <v>0</v>
      </c>
      <c r="E52" s="78">
        <f>'1_РОЗПОДІЛ ПЕРСОНАЛУ'!G51</f>
        <v>0</v>
      </c>
      <c r="F52" s="95">
        <f>IF(A52&gt;0,'2_Вихідні дані'!$B$3,"")</f>
        <v>1921</v>
      </c>
      <c r="G52" s="55"/>
      <c r="H52" s="55"/>
      <c r="I52" s="79">
        <f>IF(D52&gt;0,VLOOKUP(D52,'2_Вихідні дані'!$A$6:$B$11,2,FALSE),1)</f>
        <v>1</v>
      </c>
      <c r="J52" s="55"/>
      <c r="K52" s="74">
        <f t="shared" si="1"/>
        <v>0</v>
      </c>
      <c r="L52" s="55">
        <v>0</v>
      </c>
      <c r="M52" s="95">
        <f t="shared" si="2"/>
        <v>0</v>
      </c>
      <c r="N52" s="55"/>
      <c r="O52" s="95">
        <f t="shared" si="3"/>
        <v>0</v>
      </c>
      <c r="P52" s="55"/>
      <c r="Q52" s="95">
        <f t="shared" si="4"/>
        <v>0</v>
      </c>
      <c r="R52" s="55"/>
      <c r="S52" s="95">
        <f t="shared" si="5"/>
        <v>0</v>
      </c>
      <c r="T52" s="55"/>
      <c r="U52" s="95">
        <f t="shared" si="6"/>
        <v>0</v>
      </c>
      <c r="V52" s="55"/>
      <c r="W52" s="95">
        <f>IF(AND($A52&gt;0,V52&gt;0),IF('2_Вихідні дані'!$A$12=1,ROUND($K52*(V52-1),2),ROUND((K52+M52+O52+Q52+S52+U52)*(V52-1),2)),0)</f>
        <v>0</v>
      </c>
      <c r="X52" s="74">
        <f t="shared" si="7"/>
        <v>0</v>
      </c>
      <c r="Y52" s="74">
        <f>X52*'2_Вихідні дані'!$B$17</f>
        <v>0</v>
      </c>
      <c r="Z52" s="74">
        <f>IF(ISERROR(ROUND($Y52/'1_РОЗПОДІЛ ПЕРСОНАЛУ'!G51*'1_РОЗПОДІЛ ПЕРСОНАЛУ'!H51,2)),0,ROUND($Y52/'1_РОЗПОДІЛ ПЕРСОНАЛУ'!G51*'1_РОЗПОДІЛ ПЕРСОНАЛУ'!H51,2))</f>
        <v>0</v>
      </c>
      <c r="AA52" s="74">
        <f>IF(ISERROR(ROUND($Y52/'1_РОЗПОДІЛ ПЕРСОНАЛУ'!G51*'1_РОЗПОДІЛ ПЕРСОНАЛУ'!I51,2)),0,ROUND($Y52/'1_РОЗПОДІЛ ПЕРСОНАЛУ'!G51*'1_РОЗПОДІЛ ПЕРСОНАЛУ'!I51,2))</f>
        <v>0</v>
      </c>
      <c r="AB52" s="74">
        <f>IF(ISERROR(ROUND($Y52/'1_РОЗПОДІЛ ПЕРСОНАЛУ'!G51*'1_РОЗПОДІЛ ПЕРСОНАЛУ'!J51,2)),0,ROUND($Y52/'1_РОЗПОДІЛ ПЕРСОНАЛУ'!G51*'1_РОЗПОДІЛ ПЕРСОНАЛУ'!J51,2))</f>
        <v>0</v>
      </c>
      <c r="AC52" s="74">
        <f>IF(ISERROR(ROUND($Y52/'1_РОЗПОДІЛ ПЕРСОНАЛУ'!G51*'1_РОЗПОДІЛ ПЕРСОНАЛУ'!K51,2)),0,ROUND($Y52/'1_РОЗПОДІЛ ПЕРСОНАЛУ'!G51*'1_РОЗПОДІЛ ПЕРСОНАЛУ'!K51,2))</f>
        <v>0</v>
      </c>
      <c r="AD52" s="74">
        <f>IF(ISERROR(ROUND($Y52/'1_РОЗПОДІЛ ПЕРСОНАЛУ'!G51*'1_РОЗПОДІЛ ПЕРСОНАЛУ'!L51,2)),0,ROUND($Y52/'1_РОЗПОДІЛ ПЕРСОНАЛУ'!G51*'1_РОЗПОДІЛ ПЕРСОНАЛУ'!L51,2))</f>
        <v>0</v>
      </c>
      <c r="AE52" s="74">
        <f>IF(ISERROR(ROUND($Y52/'1_РОЗПОДІЛ ПЕРСОНАЛУ'!G51*'1_РОЗПОДІЛ ПЕРСОНАЛУ'!M51,2)),0,ROUND($Y52/'1_РОЗПОДІЛ ПЕРСОНАЛУ'!G51*'1_РОЗПОДІЛ ПЕРСОНАЛУ'!M51,2))</f>
        <v>0</v>
      </c>
      <c r="AF52" s="74">
        <f>IF(ISERROR(ROUND($Y52/'1_РОЗПОДІЛ ПЕРСОНАЛУ'!G51*'1_РОЗПОДІЛ ПЕРСОНАЛУ'!N51,2)),0,ROUND($Y52/'1_РОЗПОДІЛ ПЕРСОНАЛУ'!G51*'1_РОЗПОДІЛ ПЕРСОНАЛУ'!N51,2))</f>
        <v>0</v>
      </c>
      <c r="AG52" s="74">
        <f>IF(ISERROR(ROUND($Y52/'1_РОЗПОДІЛ ПЕРСОНАЛУ'!G51*'1_РОЗПОДІЛ ПЕРСОНАЛУ'!O51,2)),0,ROUND($Y52/'1_РОЗПОДІЛ ПЕРСОНАЛУ'!G51*'1_РОЗПОДІЛ ПЕРСОНАЛУ'!O51,2))</f>
        <v>0</v>
      </c>
    </row>
    <row r="53" spans="1:33" ht="12" hidden="1" x14ac:dyDescent="0.2">
      <c r="A53" s="78" t="str">
        <f>'1_РОЗПОДІЛ ПЕРСОНАЛУ'!A52</f>
        <v/>
      </c>
      <c r="B53" s="78">
        <f>'1_РОЗПОДІЛ ПЕРСОНАЛУ'!B52</f>
        <v>0</v>
      </c>
      <c r="C53" s="78">
        <f>'1_РОЗПОДІЛ ПЕРСОНАЛУ'!D52</f>
        <v>0</v>
      </c>
      <c r="D53" s="78">
        <f>'1_РОЗПОДІЛ ПЕРСОНАЛУ'!F52</f>
        <v>0</v>
      </c>
      <c r="E53" s="78">
        <f>'1_РОЗПОДІЛ ПЕРСОНАЛУ'!G52</f>
        <v>0</v>
      </c>
      <c r="F53" s="95">
        <f>IF(A53&gt;0,'2_Вихідні дані'!$B$3,"")</f>
        <v>1921</v>
      </c>
      <c r="G53" s="55"/>
      <c r="H53" s="55"/>
      <c r="I53" s="79">
        <f>IF(D53&gt;0,VLOOKUP(D53,'2_Вихідні дані'!$A$6:$B$11,2,FALSE),1)</f>
        <v>1</v>
      </c>
      <c r="J53" s="55"/>
      <c r="K53" s="74">
        <f t="shared" si="1"/>
        <v>0</v>
      </c>
      <c r="L53" s="55"/>
      <c r="M53" s="95">
        <f t="shared" si="2"/>
        <v>0</v>
      </c>
      <c r="N53" s="55"/>
      <c r="O53" s="95">
        <f t="shared" si="3"/>
        <v>0</v>
      </c>
      <c r="P53" s="55"/>
      <c r="Q53" s="95">
        <f t="shared" si="4"/>
        <v>0</v>
      </c>
      <c r="R53" s="55"/>
      <c r="S53" s="95">
        <f t="shared" si="5"/>
        <v>0</v>
      </c>
      <c r="T53" s="55"/>
      <c r="U53" s="95">
        <f t="shared" si="6"/>
        <v>0</v>
      </c>
      <c r="V53" s="55"/>
      <c r="W53" s="95">
        <f>IF(AND($A53&gt;0,V53&gt;0),IF('2_Вихідні дані'!$A$12=1,ROUND($K53*(V53-1),2),ROUND((K53+M53+O53+Q53+S53+U53)*(V53-1),2)),0)</f>
        <v>0</v>
      </c>
      <c r="X53" s="74">
        <f t="shared" si="7"/>
        <v>0</v>
      </c>
      <c r="Y53" s="74">
        <f>X53*'2_Вихідні дані'!$B$17</f>
        <v>0</v>
      </c>
      <c r="Z53" s="74">
        <f>IF(ISERROR(ROUND($Y53/'1_РОЗПОДІЛ ПЕРСОНАЛУ'!G52*'1_РОЗПОДІЛ ПЕРСОНАЛУ'!H52,2)),0,ROUND($Y53/'1_РОЗПОДІЛ ПЕРСОНАЛУ'!G52*'1_РОЗПОДІЛ ПЕРСОНАЛУ'!H52,2))</f>
        <v>0</v>
      </c>
      <c r="AA53" s="74">
        <f>IF(ISERROR(ROUND($Y53/'1_РОЗПОДІЛ ПЕРСОНАЛУ'!G52*'1_РОЗПОДІЛ ПЕРСОНАЛУ'!I52,2)),0,ROUND($Y53/'1_РОЗПОДІЛ ПЕРСОНАЛУ'!G52*'1_РОЗПОДІЛ ПЕРСОНАЛУ'!I52,2))</f>
        <v>0</v>
      </c>
      <c r="AB53" s="74">
        <f>IF(ISERROR(ROUND($Y53/'1_РОЗПОДІЛ ПЕРСОНАЛУ'!G52*'1_РОЗПОДІЛ ПЕРСОНАЛУ'!J52,2)),0,ROUND($Y53/'1_РОЗПОДІЛ ПЕРСОНАЛУ'!G52*'1_РОЗПОДІЛ ПЕРСОНАЛУ'!J52,2))</f>
        <v>0</v>
      </c>
      <c r="AC53" s="74">
        <f>IF(ISERROR(ROUND($Y53/'1_РОЗПОДІЛ ПЕРСОНАЛУ'!G52*'1_РОЗПОДІЛ ПЕРСОНАЛУ'!K52,2)),0,ROUND($Y53/'1_РОЗПОДІЛ ПЕРСОНАЛУ'!G52*'1_РОЗПОДІЛ ПЕРСОНАЛУ'!K52,2))</f>
        <v>0</v>
      </c>
      <c r="AD53" s="74">
        <f>IF(ISERROR(ROUND($Y53/'1_РОЗПОДІЛ ПЕРСОНАЛУ'!G52*'1_РОЗПОДІЛ ПЕРСОНАЛУ'!L52,2)),0,ROUND($Y53/'1_РОЗПОДІЛ ПЕРСОНАЛУ'!G52*'1_РОЗПОДІЛ ПЕРСОНАЛУ'!L52,2))</f>
        <v>0</v>
      </c>
      <c r="AE53" s="74">
        <f>IF(ISERROR(ROUND($Y53/'1_РОЗПОДІЛ ПЕРСОНАЛУ'!G52*'1_РОЗПОДІЛ ПЕРСОНАЛУ'!M52,2)),0,ROUND($Y53/'1_РОЗПОДІЛ ПЕРСОНАЛУ'!G52*'1_РОЗПОДІЛ ПЕРСОНАЛУ'!M52,2))</f>
        <v>0</v>
      </c>
      <c r="AF53" s="74">
        <f>IF(ISERROR(ROUND($Y53/'1_РОЗПОДІЛ ПЕРСОНАЛУ'!G52*'1_РОЗПОДІЛ ПЕРСОНАЛУ'!N52,2)),0,ROUND($Y53/'1_РОЗПОДІЛ ПЕРСОНАЛУ'!G52*'1_РОЗПОДІЛ ПЕРСОНАЛУ'!N52,2))</f>
        <v>0</v>
      </c>
      <c r="AG53" s="74">
        <f>IF(ISERROR(ROUND($Y53/'1_РОЗПОДІЛ ПЕРСОНАЛУ'!G52*'1_РОЗПОДІЛ ПЕРСОНАЛУ'!O52,2)),0,ROUND($Y53/'1_РОЗПОДІЛ ПЕРСОНАЛУ'!G52*'1_РОЗПОДІЛ ПЕРСОНАЛУ'!O52,2))</f>
        <v>0</v>
      </c>
    </row>
    <row r="54" spans="1:33" ht="12" hidden="1" x14ac:dyDescent="0.2">
      <c r="A54" s="78" t="str">
        <f>'1_РОЗПОДІЛ ПЕРСОНАЛУ'!A53</f>
        <v/>
      </c>
      <c r="B54" s="78">
        <f>'1_РОЗПОДІЛ ПЕРСОНАЛУ'!B53</f>
        <v>0</v>
      </c>
      <c r="C54" s="78">
        <f>'1_РОЗПОДІЛ ПЕРСОНАЛУ'!D53</f>
        <v>0</v>
      </c>
      <c r="D54" s="78">
        <f>'1_РОЗПОДІЛ ПЕРСОНАЛУ'!F53</f>
        <v>0</v>
      </c>
      <c r="E54" s="78">
        <f>'1_РОЗПОДІЛ ПЕРСОНАЛУ'!G53</f>
        <v>0</v>
      </c>
      <c r="F54" s="95">
        <f>IF(A54&gt;0,'2_Вихідні дані'!$B$3,"")</f>
        <v>1921</v>
      </c>
      <c r="G54" s="55"/>
      <c r="H54" s="55"/>
      <c r="I54" s="79">
        <f>IF(D54&gt;0,VLOOKUP(D54,'2_Вихідні дані'!$A$6:$B$11,2,FALSE),1)</f>
        <v>1</v>
      </c>
      <c r="J54" s="55"/>
      <c r="K54" s="74">
        <f t="shared" si="1"/>
        <v>0</v>
      </c>
      <c r="L54" s="55"/>
      <c r="M54" s="95">
        <f t="shared" si="2"/>
        <v>0</v>
      </c>
      <c r="N54" s="55"/>
      <c r="O54" s="95">
        <f t="shared" si="3"/>
        <v>0</v>
      </c>
      <c r="P54" s="55"/>
      <c r="Q54" s="95">
        <f t="shared" si="4"/>
        <v>0</v>
      </c>
      <c r="R54" s="55"/>
      <c r="S54" s="95">
        <f t="shared" si="5"/>
        <v>0</v>
      </c>
      <c r="T54" s="55"/>
      <c r="U54" s="95">
        <f t="shared" si="6"/>
        <v>0</v>
      </c>
      <c r="V54" s="55"/>
      <c r="W54" s="95">
        <f>IF(AND($A54&gt;0,V54&gt;0),IF('2_Вихідні дані'!$A$12=1,ROUND($K54*(V54-1),2),ROUND((K54+M54+O54+Q54+S54+U54)*(V54-1),2)),0)</f>
        <v>0</v>
      </c>
      <c r="X54" s="74">
        <f t="shared" si="7"/>
        <v>0</v>
      </c>
      <c r="Y54" s="74">
        <f>X54*'2_Вихідні дані'!$B$17</f>
        <v>0</v>
      </c>
      <c r="Z54" s="74">
        <f>IF(ISERROR(ROUND($Y54/'1_РОЗПОДІЛ ПЕРСОНАЛУ'!G53*'1_РОЗПОДІЛ ПЕРСОНАЛУ'!H53,2)),0,ROUND($Y54/'1_РОЗПОДІЛ ПЕРСОНАЛУ'!G53*'1_РОЗПОДІЛ ПЕРСОНАЛУ'!H53,2))</f>
        <v>0</v>
      </c>
      <c r="AA54" s="74">
        <f>IF(ISERROR(ROUND($Y54/'1_РОЗПОДІЛ ПЕРСОНАЛУ'!G53*'1_РОЗПОДІЛ ПЕРСОНАЛУ'!I53,2)),0,ROUND($Y54/'1_РОЗПОДІЛ ПЕРСОНАЛУ'!G53*'1_РОЗПОДІЛ ПЕРСОНАЛУ'!I53,2))</f>
        <v>0</v>
      </c>
      <c r="AB54" s="74">
        <f>IF(ISERROR(ROUND($Y54/'1_РОЗПОДІЛ ПЕРСОНАЛУ'!G53*'1_РОЗПОДІЛ ПЕРСОНАЛУ'!J53,2)),0,ROUND($Y54/'1_РОЗПОДІЛ ПЕРСОНАЛУ'!G53*'1_РОЗПОДІЛ ПЕРСОНАЛУ'!J53,2))</f>
        <v>0</v>
      </c>
      <c r="AC54" s="74">
        <f>IF(ISERROR(ROUND($Y54/'1_РОЗПОДІЛ ПЕРСОНАЛУ'!G53*'1_РОЗПОДІЛ ПЕРСОНАЛУ'!K53,2)),0,ROUND($Y54/'1_РОЗПОДІЛ ПЕРСОНАЛУ'!G53*'1_РОЗПОДІЛ ПЕРСОНАЛУ'!K53,2))</f>
        <v>0</v>
      </c>
      <c r="AD54" s="74">
        <f>IF(ISERROR(ROUND($Y54/'1_РОЗПОДІЛ ПЕРСОНАЛУ'!G53*'1_РОЗПОДІЛ ПЕРСОНАЛУ'!L53,2)),0,ROUND($Y54/'1_РОЗПОДІЛ ПЕРСОНАЛУ'!G53*'1_РОЗПОДІЛ ПЕРСОНАЛУ'!L53,2))</f>
        <v>0</v>
      </c>
      <c r="AE54" s="74">
        <f>IF(ISERROR(ROUND($Y54/'1_РОЗПОДІЛ ПЕРСОНАЛУ'!G53*'1_РОЗПОДІЛ ПЕРСОНАЛУ'!M53,2)),0,ROUND($Y54/'1_РОЗПОДІЛ ПЕРСОНАЛУ'!G53*'1_РОЗПОДІЛ ПЕРСОНАЛУ'!M53,2))</f>
        <v>0</v>
      </c>
      <c r="AF54" s="74">
        <f>IF(ISERROR(ROUND($Y54/'1_РОЗПОДІЛ ПЕРСОНАЛУ'!G53*'1_РОЗПОДІЛ ПЕРСОНАЛУ'!N53,2)),0,ROUND($Y54/'1_РОЗПОДІЛ ПЕРСОНАЛУ'!G53*'1_РОЗПОДІЛ ПЕРСОНАЛУ'!N53,2))</f>
        <v>0</v>
      </c>
      <c r="AG54" s="74">
        <f>IF(ISERROR(ROUND($Y54/'1_РОЗПОДІЛ ПЕРСОНАЛУ'!G53*'1_РОЗПОДІЛ ПЕРСОНАЛУ'!O53,2)),0,ROUND($Y54/'1_РОЗПОДІЛ ПЕРСОНАЛУ'!G53*'1_РОЗПОДІЛ ПЕРСОНАЛУ'!O53,2))</f>
        <v>0</v>
      </c>
    </row>
    <row r="55" spans="1:33" ht="12" hidden="1" x14ac:dyDescent="0.2">
      <c r="A55" s="78" t="str">
        <f>'1_РОЗПОДІЛ ПЕРСОНАЛУ'!A54</f>
        <v/>
      </c>
      <c r="B55" s="78">
        <f>'1_РОЗПОДІЛ ПЕРСОНАЛУ'!B54</f>
        <v>0</v>
      </c>
      <c r="C55" s="78">
        <f>'1_РОЗПОДІЛ ПЕРСОНАЛУ'!D54</f>
        <v>0</v>
      </c>
      <c r="D55" s="78">
        <f>'1_РОЗПОДІЛ ПЕРСОНАЛУ'!F54</f>
        <v>0</v>
      </c>
      <c r="E55" s="78">
        <f>'1_РОЗПОДІЛ ПЕРСОНАЛУ'!G54</f>
        <v>0</v>
      </c>
      <c r="F55" s="95">
        <f>IF(A55&gt;0,'2_Вихідні дані'!$B$3,"")</f>
        <v>1921</v>
      </c>
      <c r="G55" s="55"/>
      <c r="H55" s="55"/>
      <c r="I55" s="79">
        <f>IF(D55&gt;0,VLOOKUP(D55,'2_Вихідні дані'!$A$6:$B$11,2,FALSE),1)</f>
        <v>1</v>
      </c>
      <c r="J55" s="55"/>
      <c r="K55" s="74">
        <f t="shared" si="1"/>
        <v>0</v>
      </c>
      <c r="L55" s="55"/>
      <c r="M55" s="95">
        <f t="shared" si="2"/>
        <v>0</v>
      </c>
      <c r="N55" s="55"/>
      <c r="O55" s="95">
        <f t="shared" si="3"/>
        <v>0</v>
      </c>
      <c r="P55" s="55"/>
      <c r="Q55" s="95">
        <f t="shared" si="4"/>
        <v>0</v>
      </c>
      <c r="R55" s="55"/>
      <c r="S55" s="95">
        <f t="shared" si="5"/>
        <v>0</v>
      </c>
      <c r="T55" s="55"/>
      <c r="U55" s="95">
        <f t="shared" si="6"/>
        <v>0</v>
      </c>
      <c r="V55" s="55"/>
      <c r="W55" s="95">
        <f>IF(AND($A55&gt;0,V55&gt;0),IF('2_Вихідні дані'!$A$12=1,ROUND($K55*(V55-1),2),ROUND((K55+M55+O55+Q55+S55+U55)*(V55-1),2)),0)</f>
        <v>0</v>
      </c>
      <c r="X55" s="74">
        <f t="shared" si="7"/>
        <v>0</v>
      </c>
      <c r="Y55" s="74">
        <f>X55*'2_Вихідні дані'!$B$17</f>
        <v>0</v>
      </c>
      <c r="Z55" s="74">
        <f>IF(ISERROR(ROUND($Y55/'1_РОЗПОДІЛ ПЕРСОНАЛУ'!G54*'1_РОЗПОДІЛ ПЕРСОНАЛУ'!H54,2)),0,ROUND($Y55/'1_РОЗПОДІЛ ПЕРСОНАЛУ'!G54*'1_РОЗПОДІЛ ПЕРСОНАЛУ'!H54,2))</f>
        <v>0</v>
      </c>
      <c r="AA55" s="74">
        <f>IF(ISERROR(ROUND($Y55/'1_РОЗПОДІЛ ПЕРСОНАЛУ'!G54*'1_РОЗПОДІЛ ПЕРСОНАЛУ'!I54,2)),0,ROUND($Y55/'1_РОЗПОДІЛ ПЕРСОНАЛУ'!G54*'1_РОЗПОДІЛ ПЕРСОНАЛУ'!I54,2))</f>
        <v>0</v>
      </c>
      <c r="AB55" s="74">
        <f>IF(ISERROR(ROUND($Y55/'1_РОЗПОДІЛ ПЕРСОНАЛУ'!G54*'1_РОЗПОДІЛ ПЕРСОНАЛУ'!J54,2)),0,ROUND($Y55/'1_РОЗПОДІЛ ПЕРСОНАЛУ'!G54*'1_РОЗПОДІЛ ПЕРСОНАЛУ'!J54,2))</f>
        <v>0</v>
      </c>
      <c r="AC55" s="74">
        <f>IF(ISERROR(ROUND($Y55/'1_РОЗПОДІЛ ПЕРСОНАЛУ'!G54*'1_РОЗПОДІЛ ПЕРСОНАЛУ'!K54,2)),0,ROUND($Y55/'1_РОЗПОДІЛ ПЕРСОНАЛУ'!G54*'1_РОЗПОДІЛ ПЕРСОНАЛУ'!K54,2))</f>
        <v>0</v>
      </c>
      <c r="AD55" s="74">
        <f>IF(ISERROR(ROUND($Y55/'1_РОЗПОДІЛ ПЕРСОНАЛУ'!G54*'1_РОЗПОДІЛ ПЕРСОНАЛУ'!L54,2)),0,ROUND($Y55/'1_РОЗПОДІЛ ПЕРСОНАЛУ'!G54*'1_РОЗПОДІЛ ПЕРСОНАЛУ'!L54,2))</f>
        <v>0</v>
      </c>
      <c r="AE55" s="74">
        <f>IF(ISERROR(ROUND($Y55/'1_РОЗПОДІЛ ПЕРСОНАЛУ'!G54*'1_РОЗПОДІЛ ПЕРСОНАЛУ'!M54,2)),0,ROUND($Y55/'1_РОЗПОДІЛ ПЕРСОНАЛУ'!G54*'1_РОЗПОДІЛ ПЕРСОНАЛУ'!M54,2))</f>
        <v>0</v>
      </c>
      <c r="AF55" s="74">
        <f>IF(ISERROR(ROUND($Y55/'1_РОЗПОДІЛ ПЕРСОНАЛУ'!G54*'1_РОЗПОДІЛ ПЕРСОНАЛУ'!N54,2)),0,ROUND($Y55/'1_РОЗПОДІЛ ПЕРСОНАЛУ'!G54*'1_РОЗПОДІЛ ПЕРСОНАЛУ'!N54,2))</f>
        <v>0</v>
      </c>
      <c r="AG55" s="74">
        <f>IF(ISERROR(ROUND($Y55/'1_РОЗПОДІЛ ПЕРСОНАЛУ'!G54*'1_РОЗПОДІЛ ПЕРСОНАЛУ'!O54,2)),0,ROUND($Y55/'1_РОЗПОДІЛ ПЕРСОНАЛУ'!G54*'1_РОЗПОДІЛ ПЕРСОНАЛУ'!O54,2))</f>
        <v>0</v>
      </c>
    </row>
    <row r="56" spans="1:33" ht="12" hidden="1" x14ac:dyDescent="0.2">
      <c r="A56" s="78" t="str">
        <f>'1_РОЗПОДІЛ ПЕРСОНАЛУ'!A55</f>
        <v/>
      </c>
      <c r="B56" s="78">
        <f>'1_РОЗПОДІЛ ПЕРСОНАЛУ'!B55</f>
        <v>0</v>
      </c>
      <c r="C56" s="78">
        <f>'1_РОЗПОДІЛ ПЕРСОНАЛУ'!D55</f>
        <v>0</v>
      </c>
      <c r="D56" s="78">
        <f>'1_РОЗПОДІЛ ПЕРСОНАЛУ'!F55</f>
        <v>0</v>
      </c>
      <c r="E56" s="78">
        <f>'1_РОЗПОДІЛ ПЕРСОНАЛУ'!G55</f>
        <v>0</v>
      </c>
      <c r="F56" s="95">
        <f>IF(A56&gt;0,'2_Вихідні дані'!$B$3,"")</f>
        <v>1921</v>
      </c>
      <c r="G56" s="55"/>
      <c r="H56" s="55"/>
      <c r="I56" s="79">
        <f>IF(D56&gt;0,VLOOKUP(D56,'2_Вихідні дані'!$A$6:$B$11,2,FALSE),1)</f>
        <v>1</v>
      </c>
      <c r="J56" s="55"/>
      <c r="K56" s="74">
        <f t="shared" si="1"/>
        <v>0</v>
      </c>
      <c r="L56" s="55"/>
      <c r="M56" s="95">
        <f t="shared" si="2"/>
        <v>0</v>
      </c>
      <c r="N56" s="55"/>
      <c r="O56" s="95">
        <f t="shared" si="3"/>
        <v>0</v>
      </c>
      <c r="P56" s="55"/>
      <c r="Q56" s="95">
        <f t="shared" si="4"/>
        <v>0</v>
      </c>
      <c r="R56" s="55"/>
      <c r="S56" s="95">
        <f t="shared" si="5"/>
        <v>0</v>
      </c>
      <c r="T56" s="55"/>
      <c r="U56" s="95">
        <f t="shared" si="6"/>
        <v>0</v>
      </c>
      <c r="V56" s="55"/>
      <c r="W56" s="95">
        <f>IF(AND($A56&gt;0,V56&gt;0),IF('2_Вихідні дані'!$A$12=1,ROUND($K56*(V56-1),2),ROUND((K56+M56+O56+Q56+S56+U56)*(V56-1),2)),0)</f>
        <v>0</v>
      </c>
      <c r="X56" s="74">
        <f t="shared" si="7"/>
        <v>0</v>
      </c>
      <c r="Y56" s="74">
        <f>X56*'2_Вихідні дані'!$B$17</f>
        <v>0</v>
      </c>
      <c r="Z56" s="74">
        <f>IF(ISERROR(ROUND($Y56/'1_РОЗПОДІЛ ПЕРСОНАЛУ'!G55*'1_РОЗПОДІЛ ПЕРСОНАЛУ'!H55,2)),0,ROUND($Y56/'1_РОЗПОДІЛ ПЕРСОНАЛУ'!G55*'1_РОЗПОДІЛ ПЕРСОНАЛУ'!H55,2))</f>
        <v>0</v>
      </c>
      <c r="AA56" s="74">
        <f>IF(ISERROR(ROUND($Y56/'1_РОЗПОДІЛ ПЕРСОНАЛУ'!G55*'1_РОЗПОДІЛ ПЕРСОНАЛУ'!I55,2)),0,ROUND($Y56/'1_РОЗПОДІЛ ПЕРСОНАЛУ'!G55*'1_РОЗПОДІЛ ПЕРСОНАЛУ'!I55,2))</f>
        <v>0</v>
      </c>
      <c r="AB56" s="74">
        <f>IF(ISERROR(ROUND($Y56/'1_РОЗПОДІЛ ПЕРСОНАЛУ'!G55*'1_РОЗПОДІЛ ПЕРСОНАЛУ'!J55,2)),0,ROUND($Y56/'1_РОЗПОДІЛ ПЕРСОНАЛУ'!G55*'1_РОЗПОДІЛ ПЕРСОНАЛУ'!J55,2))</f>
        <v>0</v>
      </c>
      <c r="AC56" s="74">
        <f>IF(ISERROR(ROUND($Y56/'1_РОЗПОДІЛ ПЕРСОНАЛУ'!G55*'1_РОЗПОДІЛ ПЕРСОНАЛУ'!K55,2)),0,ROUND($Y56/'1_РОЗПОДІЛ ПЕРСОНАЛУ'!G55*'1_РОЗПОДІЛ ПЕРСОНАЛУ'!K55,2))</f>
        <v>0</v>
      </c>
      <c r="AD56" s="74">
        <f>IF(ISERROR(ROUND($Y56/'1_РОЗПОДІЛ ПЕРСОНАЛУ'!G55*'1_РОЗПОДІЛ ПЕРСОНАЛУ'!L55,2)),0,ROUND($Y56/'1_РОЗПОДІЛ ПЕРСОНАЛУ'!G55*'1_РОЗПОДІЛ ПЕРСОНАЛУ'!L55,2))</f>
        <v>0</v>
      </c>
      <c r="AE56" s="74">
        <f>IF(ISERROR(ROUND($Y56/'1_РОЗПОДІЛ ПЕРСОНАЛУ'!G55*'1_РОЗПОДІЛ ПЕРСОНАЛУ'!M55,2)),0,ROUND($Y56/'1_РОЗПОДІЛ ПЕРСОНАЛУ'!G55*'1_РОЗПОДІЛ ПЕРСОНАЛУ'!M55,2))</f>
        <v>0</v>
      </c>
      <c r="AF56" s="74">
        <f>IF(ISERROR(ROUND($Y56/'1_РОЗПОДІЛ ПЕРСОНАЛУ'!G55*'1_РОЗПОДІЛ ПЕРСОНАЛУ'!N55,2)),0,ROUND($Y56/'1_РОЗПОДІЛ ПЕРСОНАЛУ'!G55*'1_РОЗПОДІЛ ПЕРСОНАЛУ'!N55,2))</f>
        <v>0</v>
      </c>
      <c r="AG56" s="74">
        <f>IF(ISERROR(ROUND($Y56/'1_РОЗПОДІЛ ПЕРСОНАЛУ'!G55*'1_РОЗПОДІЛ ПЕРСОНАЛУ'!O55,2)),0,ROUND($Y56/'1_РОЗПОДІЛ ПЕРСОНАЛУ'!G55*'1_РОЗПОДІЛ ПЕРСОНАЛУ'!O55,2))</f>
        <v>0</v>
      </c>
    </row>
    <row r="57" spans="1:33" ht="12" hidden="1" x14ac:dyDescent="0.2">
      <c r="A57" s="78" t="str">
        <f>'1_РОЗПОДІЛ ПЕРСОНАЛУ'!A56</f>
        <v/>
      </c>
      <c r="B57" s="78">
        <f>'1_РОЗПОДІЛ ПЕРСОНАЛУ'!B56</f>
        <v>0</v>
      </c>
      <c r="C57" s="78">
        <f>'1_РОЗПОДІЛ ПЕРСОНАЛУ'!D56</f>
        <v>0</v>
      </c>
      <c r="D57" s="78">
        <f>'1_РОЗПОДІЛ ПЕРСОНАЛУ'!F56</f>
        <v>0</v>
      </c>
      <c r="E57" s="78">
        <f>'1_РОЗПОДІЛ ПЕРСОНАЛУ'!G56</f>
        <v>0</v>
      </c>
      <c r="F57" s="95">
        <f>IF(A57&gt;0,'2_Вихідні дані'!$B$3,"")</f>
        <v>1921</v>
      </c>
      <c r="G57" s="55"/>
      <c r="H57" s="55"/>
      <c r="I57" s="79">
        <f>IF(D57&gt;0,VLOOKUP(D57,'2_Вихідні дані'!$A$6:$B$11,2,FALSE),1)</f>
        <v>1</v>
      </c>
      <c r="J57" s="55"/>
      <c r="K57" s="74">
        <f t="shared" si="1"/>
        <v>0</v>
      </c>
      <c r="L57" s="55"/>
      <c r="M57" s="95">
        <f t="shared" si="2"/>
        <v>0</v>
      </c>
      <c r="N57" s="55"/>
      <c r="O57" s="95">
        <f t="shared" si="3"/>
        <v>0</v>
      </c>
      <c r="P57" s="55"/>
      <c r="Q57" s="95">
        <f t="shared" si="4"/>
        <v>0</v>
      </c>
      <c r="R57" s="55"/>
      <c r="S57" s="95">
        <f t="shared" si="5"/>
        <v>0</v>
      </c>
      <c r="T57" s="55"/>
      <c r="U57" s="95">
        <f t="shared" si="6"/>
        <v>0</v>
      </c>
      <c r="V57" s="55"/>
      <c r="W57" s="95">
        <f>IF(AND($A57&gt;0,V57&gt;0),IF('2_Вихідні дані'!$A$12=1,ROUND($K57*(V57-1),2),ROUND((K57+M57+O57+Q57+S57+U57)*(V57-1),2)),0)</f>
        <v>0</v>
      </c>
      <c r="X57" s="74">
        <f t="shared" si="7"/>
        <v>0</v>
      </c>
      <c r="Y57" s="74">
        <f>X57*'2_Вихідні дані'!$B$17</f>
        <v>0</v>
      </c>
      <c r="Z57" s="74">
        <f>IF(ISERROR(ROUND($Y57/'1_РОЗПОДІЛ ПЕРСОНАЛУ'!G56*'1_РОЗПОДІЛ ПЕРСОНАЛУ'!H56,2)),0,ROUND($Y57/'1_РОЗПОДІЛ ПЕРСОНАЛУ'!G56*'1_РОЗПОДІЛ ПЕРСОНАЛУ'!H56,2))</f>
        <v>0</v>
      </c>
      <c r="AA57" s="74">
        <f>IF(ISERROR(ROUND($Y57/'1_РОЗПОДІЛ ПЕРСОНАЛУ'!G56*'1_РОЗПОДІЛ ПЕРСОНАЛУ'!I56,2)),0,ROUND($Y57/'1_РОЗПОДІЛ ПЕРСОНАЛУ'!G56*'1_РОЗПОДІЛ ПЕРСОНАЛУ'!I56,2))</f>
        <v>0</v>
      </c>
      <c r="AB57" s="74">
        <f>IF(ISERROR(ROUND($Y57/'1_РОЗПОДІЛ ПЕРСОНАЛУ'!G56*'1_РОЗПОДІЛ ПЕРСОНАЛУ'!J56,2)),0,ROUND($Y57/'1_РОЗПОДІЛ ПЕРСОНАЛУ'!G56*'1_РОЗПОДІЛ ПЕРСОНАЛУ'!J56,2))</f>
        <v>0</v>
      </c>
      <c r="AC57" s="74">
        <f>IF(ISERROR(ROUND($Y57/'1_РОЗПОДІЛ ПЕРСОНАЛУ'!G56*'1_РОЗПОДІЛ ПЕРСОНАЛУ'!K56,2)),0,ROUND($Y57/'1_РОЗПОДІЛ ПЕРСОНАЛУ'!G56*'1_РОЗПОДІЛ ПЕРСОНАЛУ'!K56,2))</f>
        <v>0</v>
      </c>
      <c r="AD57" s="74">
        <f>IF(ISERROR(ROUND($Y57/'1_РОЗПОДІЛ ПЕРСОНАЛУ'!G56*'1_РОЗПОДІЛ ПЕРСОНАЛУ'!L56,2)),0,ROUND($Y57/'1_РОЗПОДІЛ ПЕРСОНАЛУ'!G56*'1_РОЗПОДІЛ ПЕРСОНАЛУ'!L56,2))</f>
        <v>0</v>
      </c>
      <c r="AE57" s="74">
        <f>IF(ISERROR(ROUND($Y57/'1_РОЗПОДІЛ ПЕРСОНАЛУ'!G56*'1_РОЗПОДІЛ ПЕРСОНАЛУ'!M56,2)),0,ROUND($Y57/'1_РОЗПОДІЛ ПЕРСОНАЛУ'!G56*'1_РОЗПОДІЛ ПЕРСОНАЛУ'!M56,2))</f>
        <v>0</v>
      </c>
      <c r="AF57" s="74">
        <f>IF(ISERROR(ROUND($Y57/'1_РОЗПОДІЛ ПЕРСОНАЛУ'!G56*'1_РОЗПОДІЛ ПЕРСОНАЛУ'!N56,2)),0,ROUND($Y57/'1_РОЗПОДІЛ ПЕРСОНАЛУ'!G56*'1_РОЗПОДІЛ ПЕРСОНАЛУ'!N56,2))</f>
        <v>0</v>
      </c>
      <c r="AG57" s="74">
        <f>IF(ISERROR(ROUND($Y57/'1_РОЗПОДІЛ ПЕРСОНАЛУ'!G56*'1_РОЗПОДІЛ ПЕРСОНАЛУ'!O56,2)),0,ROUND($Y57/'1_РОЗПОДІЛ ПЕРСОНАЛУ'!G56*'1_РОЗПОДІЛ ПЕРСОНАЛУ'!O56,2))</f>
        <v>0</v>
      </c>
    </row>
    <row r="58" spans="1:33" ht="12" hidden="1" x14ac:dyDescent="0.2">
      <c r="A58" s="78" t="str">
        <f>'1_РОЗПОДІЛ ПЕРСОНАЛУ'!A57</f>
        <v/>
      </c>
      <c r="B58" s="78">
        <f>'1_РОЗПОДІЛ ПЕРСОНАЛУ'!B57</f>
        <v>0</v>
      </c>
      <c r="C58" s="78">
        <f>'1_РОЗПОДІЛ ПЕРСОНАЛУ'!D57</f>
        <v>0</v>
      </c>
      <c r="D58" s="78">
        <f>'1_РОЗПОДІЛ ПЕРСОНАЛУ'!F57</f>
        <v>0</v>
      </c>
      <c r="E58" s="78">
        <f>'1_РОЗПОДІЛ ПЕРСОНАЛУ'!G57</f>
        <v>0</v>
      </c>
      <c r="F58" s="95">
        <f>IF(A58&gt;0,'2_Вихідні дані'!$B$3,"")</f>
        <v>1921</v>
      </c>
      <c r="G58" s="55"/>
      <c r="H58" s="55"/>
      <c r="I58" s="79">
        <f>IF(D58&gt;0,VLOOKUP(D58,'2_Вихідні дані'!$A$6:$B$11,2,FALSE),1)</f>
        <v>1</v>
      </c>
      <c r="J58" s="55"/>
      <c r="K58" s="74">
        <f t="shared" si="1"/>
        <v>0</v>
      </c>
      <c r="L58" s="55"/>
      <c r="M58" s="95">
        <f t="shared" si="2"/>
        <v>0</v>
      </c>
      <c r="N58" s="55"/>
      <c r="O58" s="95">
        <f t="shared" si="3"/>
        <v>0</v>
      </c>
      <c r="P58" s="55"/>
      <c r="Q58" s="95">
        <f t="shared" si="4"/>
        <v>0</v>
      </c>
      <c r="R58" s="55"/>
      <c r="S58" s="95">
        <f t="shared" si="5"/>
        <v>0</v>
      </c>
      <c r="T58" s="55"/>
      <c r="U58" s="95">
        <f t="shared" si="6"/>
        <v>0</v>
      </c>
      <c r="V58" s="55"/>
      <c r="W58" s="95">
        <f>IF(AND($A58&gt;0,V58&gt;0),IF('2_Вихідні дані'!$A$12=1,ROUND($K58*(V58-1),2),ROUND((K58+M58+O58+Q58+S58+U58)*(V58-1),2)),0)</f>
        <v>0</v>
      </c>
      <c r="X58" s="74">
        <f t="shared" si="7"/>
        <v>0</v>
      </c>
      <c r="Y58" s="74">
        <f>X58*'2_Вихідні дані'!$B$17</f>
        <v>0</v>
      </c>
      <c r="Z58" s="74">
        <f>IF(ISERROR(ROUND($Y58/'1_РОЗПОДІЛ ПЕРСОНАЛУ'!G57*'1_РОЗПОДІЛ ПЕРСОНАЛУ'!H57,2)),0,ROUND($Y58/'1_РОЗПОДІЛ ПЕРСОНАЛУ'!G57*'1_РОЗПОДІЛ ПЕРСОНАЛУ'!H57,2))</f>
        <v>0</v>
      </c>
      <c r="AA58" s="74">
        <f>IF(ISERROR(ROUND($Y58/'1_РОЗПОДІЛ ПЕРСОНАЛУ'!G57*'1_РОЗПОДІЛ ПЕРСОНАЛУ'!I57,2)),0,ROUND($Y58/'1_РОЗПОДІЛ ПЕРСОНАЛУ'!G57*'1_РОЗПОДІЛ ПЕРСОНАЛУ'!I57,2))</f>
        <v>0</v>
      </c>
      <c r="AB58" s="74">
        <f>IF(ISERROR(ROUND($Y58/'1_РОЗПОДІЛ ПЕРСОНАЛУ'!G57*'1_РОЗПОДІЛ ПЕРСОНАЛУ'!J57,2)),0,ROUND($Y58/'1_РОЗПОДІЛ ПЕРСОНАЛУ'!G57*'1_РОЗПОДІЛ ПЕРСОНАЛУ'!J57,2))</f>
        <v>0</v>
      </c>
      <c r="AC58" s="74">
        <f>IF(ISERROR(ROUND($Y58/'1_РОЗПОДІЛ ПЕРСОНАЛУ'!G57*'1_РОЗПОДІЛ ПЕРСОНАЛУ'!K57,2)),0,ROUND($Y58/'1_РОЗПОДІЛ ПЕРСОНАЛУ'!G57*'1_РОЗПОДІЛ ПЕРСОНАЛУ'!K57,2))</f>
        <v>0</v>
      </c>
      <c r="AD58" s="74">
        <f>IF(ISERROR(ROUND($Y58/'1_РОЗПОДІЛ ПЕРСОНАЛУ'!G57*'1_РОЗПОДІЛ ПЕРСОНАЛУ'!L57,2)),0,ROUND($Y58/'1_РОЗПОДІЛ ПЕРСОНАЛУ'!G57*'1_РОЗПОДІЛ ПЕРСОНАЛУ'!L57,2))</f>
        <v>0</v>
      </c>
      <c r="AE58" s="74">
        <f>IF(ISERROR(ROUND($Y58/'1_РОЗПОДІЛ ПЕРСОНАЛУ'!G57*'1_РОЗПОДІЛ ПЕРСОНАЛУ'!M57,2)),0,ROUND($Y58/'1_РОЗПОДІЛ ПЕРСОНАЛУ'!G57*'1_РОЗПОДІЛ ПЕРСОНАЛУ'!M57,2))</f>
        <v>0</v>
      </c>
      <c r="AF58" s="74">
        <f>IF(ISERROR(ROUND($Y58/'1_РОЗПОДІЛ ПЕРСОНАЛУ'!G57*'1_РОЗПОДІЛ ПЕРСОНАЛУ'!N57,2)),0,ROUND($Y58/'1_РОЗПОДІЛ ПЕРСОНАЛУ'!G57*'1_РОЗПОДІЛ ПЕРСОНАЛУ'!N57,2))</f>
        <v>0</v>
      </c>
      <c r="AG58" s="74">
        <f>IF(ISERROR(ROUND($Y58/'1_РОЗПОДІЛ ПЕРСОНАЛУ'!G57*'1_РОЗПОДІЛ ПЕРСОНАЛУ'!O57,2)),0,ROUND($Y58/'1_РОЗПОДІЛ ПЕРСОНАЛУ'!G57*'1_РОЗПОДІЛ ПЕРСОНАЛУ'!O57,2))</f>
        <v>0</v>
      </c>
    </row>
    <row r="59" spans="1:33" ht="12" hidden="1" x14ac:dyDescent="0.2">
      <c r="A59" s="78" t="str">
        <f>'1_РОЗПОДІЛ ПЕРСОНАЛУ'!A58</f>
        <v/>
      </c>
      <c r="B59" s="78">
        <f>'1_РОЗПОДІЛ ПЕРСОНАЛУ'!B58</f>
        <v>0</v>
      </c>
      <c r="C59" s="78">
        <f>'1_РОЗПОДІЛ ПЕРСОНАЛУ'!D58</f>
        <v>0</v>
      </c>
      <c r="D59" s="78">
        <f>'1_РОЗПОДІЛ ПЕРСОНАЛУ'!F58</f>
        <v>0</v>
      </c>
      <c r="E59" s="78">
        <f>'1_РОЗПОДІЛ ПЕРСОНАЛУ'!G58</f>
        <v>0</v>
      </c>
      <c r="F59" s="95">
        <f>IF(A59&gt;0,'2_Вихідні дані'!$B$3,"")</f>
        <v>1921</v>
      </c>
      <c r="G59" s="55"/>
      <c r="H59" s="55"/>
      <c r="I59" s="79">
        <f>IF(D59&gt;0,VLOOKUP(D59,'2_Вихідні дані'!$A$6:$B$11,2,FALSE),1)</f>
        <v>1</v>
      </c>
      <c r="J59" s="55"/>
      <c r="K59" s="74">
        <f t="shared" si="1"/>
        <v>0</v>
      </c>
      <c r="L59" s="55"/>
      <c r="M59" s="95">
        <f t="shared" si="2"/>
        <v>0</v>
      </c>
      <c r="N59" s="55"/>
      <c r="O59" s="95">
        <f t="shared" si="3"/>
        <v>0</v>
      </c>
      <c r="P59" s="55"/>
      <c r="Q59" s="95">
        <f t="shared" si="4"/>
        <v>0</v>
      </c>
      <c r="R59" s="55"/>
      <c r="S59" s="95">
        <f t="shared" si="5"/>
        <v>0</v>
      </c>
      <c r="T59" s="55"/>
      <c r="U59" s="95">
        <f t="shared" si="6"/>
        <v>0</v>
      </c>
      <c r="V59" s="55"/>
      <c r="W59" s="95">
        <f>IF(AND($A59&gt;0,V59&gt;0),IF('2_Вихідні дані'!$A$12=1,ROUND($K59*(V59-1),2),ROUND((K59+M59+O59+Q59+S59+U59)*(V59-1),2)),0)</f>
        <v>0</v>
      </c>
      <c r="X59" s="74">
        <f t="shared" si="7"/>
        <v>0</v>
      </c>
      <c r="Y59" s="74">
        <f>X59*'2_Вихідні дані'!$B$17</f>
        <v>0</v>
      </c>
      <c r="Z59" s="74">
        <f>IF(ISERROR(ROUND($Y59/'1_РОЗПОДІЛ ПЕРСОНАЛУ'!G58*'1_РОЗПОДІЛ ПЕРСОНАЛУ'!H58,2)),0,ROUND($Y59/'1_РОЗПОДІЛ ПЕРСОНАЛУ'!G58*'1_РОЗПОДІЛ ПЕРСОНАЛУ'!H58,2))</f>
        <v>0</v>
      </c>
      <c r="AA59" s="74">
        <f>IF(ISERROR(ROUND($Y59/'1_РОЗПОДІЛ ПЕРСОНАЛУ'!G58*'1_РОЗПОДІЛ ПЕРСОНАЛУ'!I58,2)),0,ROUND($Y59/'1_РОЗПОДІЛ ПЕРСОНАЛУ'!G58*'1_РОЗПОДІЛ ПЕРСОНАЛУ'!I58,2))</f>
        <v>0</v>
      </c>
      <c r="AB59" s="74">
        <f>IF(ISERROR(ROUND($Y59/'1_РОЗПОДІЛ ПЕРСОНАЛУ'!G58*'1_РОЗПОДІЛ ПЕРСОНАЛУ'!J58,2)),0,ROUND($Y59/'1_РОЗПОДІЛ ПЕРСОНАЛУ'!G58*'1_РОЗПОДІЛ ПЕРСОНАЛУ'!J58,2))</f>
        <v>0</v>
      </c>
      <c r="AC59" s="74">
        <f>IF(ISERROR(ROUND($Y59/'1_РОЗПОДІЛ ПЕРСОНАЛУ'!G58*'1_РОЗПОДІЛ ПЕРСОНАЛУ'!K58,2)),0,ROUND($Y59/'1_РОЗПОДІЛ ПЕРСОНАЛУ'!G58*'1_РОЗПОДІЛ ПЕРСОНАЛУ'!K58,2))</f>
        <v>0</v>
      </c>
      <c r="AD59" s="74">
        <f>IF(ISERROR(ROUND($Y59/'1_РОЗПОДІЛ ПЕРСОНАЛУ'!G58*'1_РОЗПОДІЛ ПЕРСОНАЛУ'!L58,2)),0,ROUND($Y59/'1_РОЗПОДІЛ ПЕРСОНАЛУ'!G58*'1_РОЗПОДІЛ ПЕРСОНАЛУ'!L58,2))</f>
        <v>0</v>
      </c>
      <c r="AE59" s="74">
        <f>IF(ISERROR(ROUND($Y59/'1_РОЗПОДІЛ ПЕРСОНАЛУ'!G58*'1_РОЗПОДІЛ ПЕРСОНАЛУ'!M58,2)),0,ROUND($Y59/'1_РОЗПОДІЛ ПЕРСОНАЛУ'!G58*'1_РОЗПОДІЛ ПЕРСОНАЛУ'!M58,2))</f>
        <v>0</v>
      </c>
      <c r="AF59" s="74">
        <f>IF(ISERROR(ROUND($Y59/'1_РОЗПОДІЛ ПЕРСОНАЛУ'!G58*'1_РОЗПОДІЛ ПЕРСОНАЛУ'!N58,2)),0,ROUND($Y59/'1_РОЗПОДІЛ ПЕРСОНАЛУ'!G58*'1_РОЗПОДІЛ ПЕРСОНАЛУ'!N58,2))</f>
        <v>0</v>
      </c>
      <c r="AG59" s="74">
        <f>IF(ISERROR(ROUND($Y59/'1_РОЗПОДІЛ ПЕРСОНАЛУ'!G58*'1_РОЗПОДІЛ ПЕРСОНАЛУ'!O58,2)),0,ROUND($Y59/'1_РОЗПОДІЛ ПЕРСОНАЛУ'!G58*'1_РОЗПОДІЛ ПЕРСОНАЛУ'!O58,2))</f>
        <v>0</v>
      </c>
    </row>
    <row r="60" spans="1:33" ht="12" hidden="1" x14ac:dyDescent="0.2">
      <c r="A60" s="78" t="str">
        <f>'1_РОЗПОДІЛ ПЕРСОНАЛУ'!A59</f>
        <v/>
      </c>
      <c r="B60" s="78">
        <f>'1_РОЗПОДІЛ ПЕРСОНАЛУ'!B59</f>
        <v>0</v>
      </c>
      <c r="C60" s="78">
        <f>'1_РОЗПОДІЛ ПЕРСОНАЛУ'!D59</f>
        <v>0</v>
      </c>
      <c r="D60" s="78">
        <f>'1_РОЗПОДІЛ ПЕРСОНАЛУ'!F59</f>
        <v>0</v>
      </c>
      <c r="E60" s="78">
        <f>'1_РОЗПОДІЛ ПЕРСОНАЛУ'!G59</f>
        <v>0</v>
      </c>
      <c r="F60" s="95">
        <f>IF(A60&gt;0,'2_Вихідні дані'!$B$3,"")</f>
        <v>1921</v>
      </c>
      <c r="G60" s="55"/>
      <c r="H60" s="55"/>
      <c r="I60" s="79">
        <f>IF(D60&gt;0,VLOOKUP(D60,'2_Вихідні дані'!$A$6:$B$11,2,FALSE),1)</f>
        <v>1</v>
      </c>
      <c r="J60" s="55"/>
      <c r="K60" s="74">
        <f t="shared" si="1"/>
        <v>0</v>
      </c>
      <c r="L60" s="55"/>
      <c r="M60" s="95">
        <f t="shared" si="2"/>
        <v>0</v>
      </c>
      <c r="N60" s="55"/>
      <c r="O60" s="95">
        <f t="shared" si="3"/>
        <v>0</v>
      </c>
      <c r="P60" s="55"/>
      <c r="Q60" s="95">
        <f t="shared" si="4"/>
        <v>0</v>
      </c>
      <c r="R60" s="55"/>
      <c r="S60" s="95">
        <f t="shared" si="5"/>
        <v>0</v>
      </c>
      <c r="T60" s="55"/>
      <c r="U60" s="95">
        <f t="shared" si="6"/>
        <v>0</v>
      </c>
      <c r="V60" s="55"/>
      <c r="W60" s="95">
        <f>IF(AND($A60&gt;0,V60&gt;0),IF('2_Вихідні дані'!$A$12=1,ROUND($K60*(V60-1),2),ROUND((K60+M60+O60+Q60+S60+U60)*(V60-1),2)),0)</f>
        <v>0</v>
      </c>
      <c r="X60" s="74">
        <f t="shared" si="7"/>
        <v>0</v>
      </c>
      <c r="Y60" s="74">
        <f>X60*'2_Вихідні дані'!$B$17</f>
        <v>0</v>
      </c>
      <c r="Z60" s="74">
        <f>IF(ISERROR(ROUND($Y60/'1_РОЗПОДІЛ ПЕРСОНАЛУ'!G59*'1_РОЗПОДІЛ ПЕРСОНАЛУ'!H59,2)),0,ROUND($Y60/'1_РОЗПОДІЛ ПЕРСОНАЛУ'!G59*'1_РОЗПОДІЛ ПЕРСОНАЛУ'!H59,2))</f>
        <v>0</v>
      </c>
      <c r="AA60" s="74">
        <f>IF(ISERROR(ROUND($Y60/'1_РОЗПОДІЛ ПЕРСОНАЛУ'!G59*'1_РОЗПОДІЛ ПЕРСОНАЛУ'!I59,2)),0,ROUND($Y60/'1_РОЗПОДІЛ ПЕРСОНАЛУ'!G59*'1_РОЗПОДІЛ ПЕРСОНАЛУ'!I59,2))</f>
        <v>0</v>
      </c>
      <c r="AB60" s="74">
        <f>IF(ISERROR(ROUND($Y60/'1_РОЗПОДІЛ ПЕРСОНАЛУ'!G59*'1_РОЗПОДІЛ ПЕРСОНАЛУ'!J59,2)),0,ROUND($Y60/'1_РОЗПОДІЛ ПЕРСОНАЛУ'!G59*'1_РОЗПОДІЛ ПЕРСОНАЛУ'!J59,2))</f>
        <v>0</v>
      </c>
      <c r="AC60" s="74">
        <f>IF(ISERROR(ROUND($Y60/'1_РОЗПОДІЛ ПЕРСОНАЛУ'!G59*'1_РОЗПОДІЛ ПЕРСОНАЛУ'!K59,2)),0,ROUND($Y60/'1_РОЗПОДІЛ ПЕРСОНАЛУ'!G59*'1_РОЗПОДІЛ ПЕРСОНАЛУ'!K59,2))</f>
        <v>0</v>
      </c>
      <c r="AD60" s="74">
        <f>IF(ISERROR(ROUND($Y60/'1_РОЗПОДІЛ ПЕРСОНАЛУ'!G59*'1_РОЗПОДІЛ ПЕРСОНАЛУ'!L59,2)),0,ROUND($Y60/'1_РОЗПОДІЛ ПЕРСОНАЛУ'!G59*'1_РОЗПОДІЛ ПЕРСОНАЛУ'!L59,2))</f>
        <v>0</v>
      </c>
      <c r="AE60" s="74">
        <f>IF(ISERROR(ROUND($Y60/'1_РОЗПОДІЛ ПЕРСОНАЛУ'!G59*'1_РОЗПОДІЛ ПЕРСОНАЛУ'!M59,2)),0,ROUND($Y60/'1_РОЗПОДІЛ ПЕРСОНАЛУ'!G59*'1_РОЗПОДІЛ ПЕРСОНАЛУ'!M59,2))</f>
        <v>0</v>
      </c>
      <c r="AF60" s="74">
        <f>IF(ISERROR(ROUND($Y60/'1_РОЗПОДІЛ ПЕРСОНАЛУ'!G59*'1_РОЗПОДІЛ ПЕРСОНАЛУ'!N59,2)),0,ROUND($Y60/'1_РОЗПОДІЛ ПЕРСОНАЛУ'!G59*'1_РОЗПОДІЛ ПЕРСОНАЛУ'!N59,2))</f>
        <v>0</v>
      </c>
      <c r="AG60" s="74">
        <f>IF(ISERROR(ROUND($Y60/'1_РОЗПОДІЛ ПЕРСОНАЛУ'!G59*'1_РОЗПОДІЛ ПЕРСОНАЛУ'!O59,2)),0,ROUND($Y60/'1_РОЗПОДІЛ ПЕРСОНАЛУ'!G59*'1_РОЗПОДІЛ ПЕРСОНАЛУ'!O59,2))</f>
        <v>0</v>
      </c>
    </row>
    <row r="61" spans="1:33" ht="12" hidden="1" x14ac:dyDescent="0.2">
      <c r="A61" s="78" t="str">
        <f>'1_РОЗПОДІЛ ПЕРСОНАЛУ'!A60</f>
        <v/>
      </c>
      <c r="B61" s="78">
        <f>'1_РОЗПОДІЛ ПЕРСОНАЛУ'!B60</f>
        <v>0</v>
      </c>
      <c r="C61" s="78">
        <f>'1_РОЗПОДІЛ ПЕРСОНАЛУ'!D60</f>
        <v>0</v>
      </c>
      <c r="D61" s="78">
        <f>'1_РОЗПОДІЛ ПЕРСОНАЛУ'!F60</f>
        <v>0</v>
      </c>
      <c r="E61" s="78">
        <f>'1_РОЗПОДІЛ ПЕРСОНАЛУ'!G60</f>
        <v>0</v>
      </c>
      <c r="F61" s="95">
        <f>IF(A61&gt;0,'2_Вихідні дані'!$B$3,"")</f>
        <v>1921</v>
      </c>
      <c r="G61" s="55"/>
      <c r="H61" s="55"/>
      <c r="I61" s="79">
        <f>IF(D61&gt;0,VLOOKUP(D61,'2_Вихідні дані'!$A$6:$B$11,2,FALSE),1)</f>
        <v>1</v>
      </c>
      <c r="J61" s="55"/>
      <c r="K61" s="74">
        <f>ROUND(F61*G61*H61*I61*J61,2)</f>
        <v>0</v>
      </c>
      <c r="L61" s="55"/>
      <c r="M61" s="95">
        <f t="shared" si="2"/>
        <v>0</v>
      </c>
      <c r="N61" s="55"/>
      <c r="O61" s="95">
        <f t="shared" si="3"/>
        <v>0</v>
      </c>
      <c r="P61" s="55"/>
      <c r="Q61" s="95">
        <f t="shared" si="4"/>
        <v>0</v>
      </c>
      <c r="R61" s="55"/>
      <c r="S61" s="95">
        <f t="shared" si="5"/>
        <v>0</v>
      </c>
      <c r="T61" s="55"/>
      <c r="U61" s="95">
        <f t="shared" si="6"/>
        <v>0</v>
      </c>
      <c r="V61" s="55"/>
      <c r="W61" s="95">
        <f>IF(AND($A61&gt;0,V61&gt;0),IF('2_Вихідні дані'!$A$12=1,ROUND($K61*(V61-1),2),ROUND((K61+M61+O61+Q61+S61+U61)*(V61-1),2)),0)</f>
        <v>0</v>
      </c>
      <c r="X61" s="74">
        <f t="shared" si="7"/>
        <v>0</v>
      </c>
      <c r="Y61" s="74">
        <f>X61*'2_Вихідні дані'!$B$17</f>
        <v>0</v>
      </c>
      <c r="Z61" s="74">
        <f>IF(ISERROR(ROUND($Y61/'1_РОЗПОДІЛ ПЕРСОНАЛУ'!G60*'1_РОЗПОДІЛ ПЕРСОНАЛУ'!H60,2)),0,ROUND($Y61/'1_РОЗПОДІЛ ПЕРСОНАЛУ'!G60*'1_РОЗПОДІЛ ПЕРСОНАЛУ'!H60,2))</f>
        <v>0</v>
      </c>
      <c r="AA61" s="74">
        <f>IF(ISERROR(ROUND($Y61/'1_РОЗПОДІЛ ПЕРСОНАЛУ'!G60*'1_РОЗПОДІЛ ПЕРСОНАЛУ'!I60,2)),0,ROUND($Y61/'1_РОЗПОДІЛ ПЕРСОНАЛУ'!G60*'1_РОЗПОДІЛ ПЕРСОНАЛУ'!I60,2))</f>
        <v>0</v>
      </c>
      <c r="AB61" s="74">
        <f>IF(ISERROR(ROUND($Y61/'1_РОЗПОДІЛ ПЕРСОНАЛУ'!G60*'1_РОЗПОДІЛ ПЕРСОНАЛУ'!J60,2)),0,ROUND($Y61/'1_РОЗПОДІЛ ПЕРСОНАЛУ'!G60*'1_РОЗПОДІЛ ПЕРСОНАЛУ'!J60,2))</f>
        <v>0</v>
      </c>
      <c r="AC61" s="74">
        <f>IF(ISERROR(ROUND($Y61/'1_РОЗПОДІЛ ПЕРСОНАЛУ'!G60*'1_РОЗПОДІЛ ПЕРСОНАЛУ'!K60,2)),0,ROUND($Y61/'1_РОЗПОДІЛ ПЕРСОНАЛУ'!G60*'1_РОЗПОДІЛ ПЕРСОНАЛУ'!K60,2))</f>
        <v>0</v>
      </c>
      <c r="AD61" s="74">
        <f>IF(ISERROR(ROUND($Y61/'1_РОЗПОДІЛ ПЕРСОНАЛУ'!G60*'1_РОЗПОДІЛ ПЕРСОНАЛУ'!L60,2)),0,ROUND($Y61/'1_РОЗПОДІЛ ПЕРСОНАЛУ'!G60*'1_РОЗПОДІЛ ПЕРСОНАЛУ'!L60,2))</f>
        <v>0</v>
      </c>
      <c r="AE61" s="74">
        <f>IF(ISERROR(ROUND($Y61/'1_РОЗПОДІЛ ПЕРСОНАЛУ'!G60*'1_РОЗПОДІЛ ПЕРСОНАЛУ'!M60,2)),0,ROUND($Y61/'1_РОЗПОДІЛ ПЕРСОНАЛУ'!G60*'1_РОЗПОДІЛ ПЕРСОНАЛУ'!M60,2))</f>
        <v>0</v>
      </c>
      <c r="AF61" s="74">
        <f>IF(ISERROR(ROUND($Y61/'1_РОЗПОДІЛ ПЕРСОНАЛУ'!G60*'1_РОЗПОДІЛ ПЕРСОНАЛУ'!N60,2)),0,ROUND($Y61/'1_РОЗПОДІЛ ПЕРСОНАЛУ'!G60*'1_РОЗПОДІЛ ПЕРСОНАЛУ'!N60,2))</f>
        <v>0</v>
      </c>
      <c r="AG61" s="74">
        <f>IF(ISERROR(ROUND($Y61/'1_РОЗПОДІЛ ПЕРСОНАЛУ'!G60*'1_РОЗПОДІЛ ПЕРСОНАЛУ'!O60,2)),0,ROUND($Y61/'1_РОЗПОДІЛ ПЕРСОНАЛУ'!G60*'1_РОЗПОДІЛ ПЕРСОНАЛУ'!O60,2))</f>
        <v>0</v>
      </c>
    </row>
    <row r="62" spans="1:33" ht="12" hidden="1" x14ac:dyDescent="0.2">
      <c r="A62" s="78" t="str">
        <f>'1_РОЗПОДІЛ ПЕРСОНАЛУ'!A61</f>
        <v/>
      </c>
      <c r="B62" s="78">
        <f>'1_РОЗПОДІЛ ПЕРСОНАЛУ'!B61</f>
        <v>0</v>
      </c>
      <c r="C62" s="78">
        <f>'1_РОЗПОДІЛ ПЕРСОНАЛУ'!D61</f>
        <v>0</v>
      </c>
      <c r="D62" s="78">
        <f>'1_РОЗПОДІЛ ПЕРСОНАЛУ'!F61</f>
        <v>0</v>
      </c>
      <c r="E62" s="78">
        <f>'1_РОЗПОДІЛ ПЕРСОНАЛУ'!G61</f>
        <v>0</v>
      </c>
      <c r="F62" s="95">
        <f>IF(A62&gt;0,'2_Вихідні дані'!$B$3,"")</f>
        <v>1921</v>
      </c>
      <c r="G62" s="55"/>
      <c r="H62" s="55"/>
      <c r="I62" s="79">
        <f>IF(D62&gt;0,VLOOKUP(D62,'2_Вихідні дані'!$A$6:$B$11,2,FALSE),1)</f>
        <v>1</v>
      </c>
      <c r="J62" s="55"/>
      <c r="K62" s="74">
        <f t="shared" ref="K62:K125" si="8">ROUND(F62*G62*H62*I62*J62,2)</f>
        <v>0</v>
      </c>
      <c r="L62" s="55"/>
      <c r="M62" s="95">
        <f t="shared" si="2"/>
        <v>0</v>
      </c>
      <c r="N62" s="55"/>
      <c r="O62" s="95">
        <f t="shared" si="3"/>
        <v>0</v>
      </c>
      <c r="P62" s="55"/>
      <c r="Q62" s="95">
        <f t="shared" si="4"/>
        <v>0</v>
      </c>
      <c r="R62" s="55"/>
      <c r="S62" s="95">
        <f t="shared" si="5"/>
        <v>0</v>
      </c>
      <c r="T62" s="55"/>
      <c r="U62" s="95">
        <f t="shared" si="6"/>
        <v>0</v>
      </c>
      <c r="V62" s="55"/>
      <c r="W62" s="95">
        <f>IF(AND($A62&gt;0,V62&gt;0),IF('2_Вихідні дані'!$A$12=1,ROUND($K62*(V62-1),2),ROUND((K62+M62+O62+Q62+S62+U62)*(V62-1),2)),0)</f>
        <v>0</v>
      </c>
      <c r="X62" s="74">
        <f t="shared" si="7"/>
        <v>0</v>
      </c>
      <c r="Y62" s="74">
        <f>X62*'2_Вихідні дані'!$B$17</f>
        <v>0</v>
      </c>
      <c r="Z62" s="74">
        <f>IF(ISERROR(ROUND($Y62/'1_РОЗПОДІЛ ПЕРСОНАЛУ'!G61*'1_РОЗПОДІЛ ПЕРСОНАЛУ'!H61,2)),0,ROUND($Y62/'1_РОЗПОДІЛ ПЕРСОНАЛУ'!G61*'1_РОЗПОДІЛ ПЕРСОНАЛУ'!H61,2))</f>
        <v>0</v>
      </c>
      <c r="AA62" s="74">
        <f>IF(ISERROR(ROUND($Y62/'1_РОЗПОДІЛ ПЕРСОНАЛУ'!G61*'1_РОЗПОДІЛ ПЕРСОНАЛУ'!I61,2)),0,ROUND($Y62/'1_РОЗПОДІЛ ПЕРСОНАЛУ'!G61*'1_РОЗПОДІЛ ПЕРСОНАЛУ'!I61,2))</f>
        <v>0</v>
      </c>
      <c r="AB62" s="74">
        <f>IF(ISERROR(ROUND($Y62/'1_РОЗПОДІЛ ПЕРСОНАЛУ'!G61*'1_РОЗПОДІЛ ПЕРСОНАЛУ'!J61,2)),0,ROUND($Y62/'1_РОЗПОДІЛ ПЕРСОНАЛУ'!G61*'1_РОЗПОДІЛ ПЕРСОНАЛУ'!J61,2))</f>
        <v>0</v>
      </c>
      <c r="AC62" s="74">
        <f>IF(ISERROR(ROUND($Y62/'1_РОЗПОДІЛ ПЕРСОНАЛУ'!G61*'1_РОЗПОДІЛ ПЕРСОНАЛУ'!K61,2)),0,ROUND($Y62/'1_РОЗПОДІЛ ПЕРСОНАЛУ'!G61*'1_РОЗПОДІЛ ПЕРСОНАЛУ'!K61,2))</f>
        <v>0</v>
      </c>
      <c r="AD62" s="74">
        <f>IF(ISERROR(ROUND($Y62/'1_РОЗПОДІЛ ПЕРСОНАЛУ'!G61*'1_РОЗПОДІЛ ПЕРСОНАЛУ'!L61,2)),0,ROUND($Y62/'1_РОЗПОДІЛ ПЕРСОНАЛУ'!G61*'1_РОЗПОДІЛ ПЕРСОНАЛУ'!L61,2))</f>
        <v>0</v>
      </c>
      <c r="AE62" s="74">
        <f>IF(ISERROR(ROUND($Y62/'1_РОЗПОДІЛ ПЕРСОНАЛУ'!G61*'1_РОЗПОДІЛ ПЕРСОНАЛУ'!M61,2)),0,ROUND($Y62/'1_РОЗПОДІЛ ПЕРСОНАЛУ'!G61*'1_РОЗПОДІЛ ПЕРСОНАЛУ'!M61,2))</f>
        <v>0</v>
      </c>
      <c r="AF62" s="74">
        <f>IF(ISERROR(ROUND($Y62/'1_РОЗПОДІЛ ПЕРСОНАЛУ'!G61*'1_РОЗПОДІЛ ПЕРСОНАЛУ'!N61,2)),0,ROUND($Y62/'1_РОЗПОДІЛ ПЕРСОНАЛУ'!G61*'1_РОЗПОДІЛ ПЕРСОНАЛУ'!N61,2))</f>
        <v>0</v>
      </c>
      <c r="AG62" s="74">
        <f>IF(ISERROR(ROUND($Y62/'1_РОЗПОДІЛ ПЕРСОНАЛУ'!G61*'1_РОЗПОДІЛ ПЕРСОНАЛУ'!O61,2)),0,ROUND($Y62/'1_РОЗПОДІЛ ПЕРСОНАЛУ'!G61*'1_РОЗПОДІЛ ПЕРСОНАЛУ'!O61,2))</f>
        <v>0</v>
      </c>
    </row>
    <row r="63" spans="1:33" ht="12" hidden="1" x14ac:dyDescent="0.2">
      <c r="A63" s="78" t="str">
        <f>'1_РОЗПОДІЛ ПЕРСОНАЛУ'!A62</f>
        <v/>
      </c>
      <c r="B63" s="78">
        <f>'1_РОЗПОДІЛ ПЕРСОНАЛУ'!B62</f>
        <v>0</v>
      </c>
      <c r="C63" s="78">
        <f>'1_РОЗПОДІЛ ПЕРСОНАЛУ'!D62</f>
        <v>0</v>
      </c>
      <c r="D63" s="78">
        <f>'1_РОЗПОДІЛ ПЕРСОНАЛУ'!F62</f>
        <v>0</v>
      </c>
      <c r="E63" s="78">
        <f>'1_РОЗПОДІЛ ПЕРСОНАЛУ'!G62</f>
        <v>0</v>
      </c>
      <c r="F63" s="95">
        <f>IF(A63&gt;0,'2_Вихідні дані'!$B$3,"")</f>
        <v>1921</v>
      </c>
      <c r="G63" s="55"/>
      <c r="H63" s="55"/>
      <c r="I63" s="79">
        <f>IF(D63&gt;0,VLOOKUP(D63,'2_Вихідні дані'!$A$6:$B$11,2,FALSE),1)</f>
        <v>1</v>
      </c>
      <c r="J63" s="55"/>
      <c r="K63" s="74">
        <f t="shared" si="8"/>
        <v>0</v>
      </c>
      <c r="L63" s="55"/>
      <c r="M63" s="95">
        <f t="shared" si="2"/>
        <v>0</v>
      </c>
      <c r="N63" s="55"/>
      <c r="O63" s="95">
        <f t="shared" si="3"/>
        <v>0</v>
      </c>
      <c r="P63" s="55"/>
      <c r="Q63" s="95">
        <f t="shared" si="4"/>
        <v>0</v>
      </c>
      <c r="R63" s="55"/>
      <c r="S63" s="95">
        <f t="shared" si="5"/>
        <v>0</v>
      </c>
      <c r="T63" s="55"/>
      <c r="U63" s="95">
        <f t="shared" si="6"/>
        <v>0</v>
      </c>
      <c r="V63" s="55"/>
      <c r="W63" s="95">
        <f>IF(AND($A63&gt;0,V63&gt;0),IF('2_Вихідні дані'!$A$12=1,ROUND($K63*(V63-1),2),ROUND((K63+M63+O63+Q63+S63+U63)*(V63-1),2)),0)</f>
        <v>0</v>
      </c>
      <c r="X63" s="74">
        <f t="shared" si="7"/>
        <v>0</v>
      </c>
      <c r="Y63" s="74">
        <f>X63*'2_Вихідні дані'!$B$17</f>
        <v>0</v>
      </c>
      <c r="Z63" s="74">
        <f>IF(ISERROR(ROUND($Y63/'1_РОЗПОДІЛ ПЕРСОНАЛУ'!G62*'1_РОЗПОДІЛ ПЕРСОНАЛУ'!H62,2)),0,ROUND($Y63/'1_РОЗПОДІЛ ПЕРСОНАЛУ'!G62*'1_РОЗПОДІЛ ПЕРСОНАЛУ'!H62,2))</f>
        <v>0</v>
      </c>
      <c r="AA63" s="74">
        <f>IF(ISERROR(ROUND($Y63/'1_РОЗПОДІЛ ПЕРСОНАЛУ'!G62*'1_РОЗПОДІЛ ПЕРСОНАЛУ'!I62,2)),0,ROUND($Y63/'1_РОЗПОДІЛ ПЕРСОНАЛУ'!G62*'1_РОЗПОДІЛ ПЕРСОНАЛУ'!I62,2))</f>
        <v>0</v>
      </c>
      <c r="AB63" s="74">
        <f>IF(ISERROR(ROUND($Y63/'1_РОЗПОДІЛ ПЕРСОНАЛУ'!G62*'1_РОЗПОДІЛ ПЕРСОНАЛУ'!J62,2)),0,ROUND($Y63/'1_РОЗПОДІЛ ПЕРСОНАЛУ'!G62*'1_РОЗПОДІЛ ПЕРСОНАЛУ'!J62,2))</f>
        <v>0</v>
      </c>
      <c r="AC63" s="74">
        <f>IF(ISERROR(ROUND($Y63/'1_РОЗПОДІЛ ПЕРСОНАЛУ'!G62*'1_РОЗПОДІЛ ПЕРСОНАЛУ'!K62,2)),0,ROUND($Y63/'1_РОЗПОДІЛ ПЕРСОНАЛУ'!G62*'1_РОЗПОДІЛ ПЕРСОНАЛУ'!K62,2))</f>
        <v>0</v>
      </c>
      <c r="AD63" s="74">
        <f>IF(ISERROR(ROUND($Y63/'1_РОЗПОДІЛ ПЕРСОНАЛУ'!G62*'1_РОЗПОДІЛ ПЕРСОНАЛУ'!L62,2)),0,ROUND($Y63/'1_РОЗПОДІЛ ПЕРСОНАЛУ'!G62*'1_РОЗПОДІЛ ПЕРСОНАЛУ'!L62,2))</f>
        <v>0</v>
      </c>
      <c r="AE63" s="74">
        <f>IF(ISERROR(ROUND($Y63/'1_РОЗПОДІЛ ПЕРСОНАЛУ'!G62*'1_РОЗПОДІЛ ПЕРСОНАЛУ'!M62,2)),0,ROUND($Y63/'1_РОЗПОДІЛ ПЕРСОНАЛУ'!G62*'1_РОЗПОДІЛ ПЕРСОНАЛУ'!M62,2))</f>
        <v>0</v>
      </c>
      <c r="AF63" s="74">
        <f>IF(ISERROR(ROUND($Y63/'1_РОЗПОДІЛ ПЕРСОНАЛУ'!G62*'1_РОЗПОДІЛ ПЕРСОНАЛУ'!N62,2)),0,ROUND($Y63/'1_РОЗПОДІЛ ПЕРСОНАЛУ'!G62*'1_РОЗПОДІЛ ПЕРСОНАЛУ'!N62,2))</f>
        <v>0</v>
      </c>
      <c r="AG63" s="74">
        <f>IF(ISERROR(ROUND($Y63/'1_РОЗПОДІЛ ПЕРСОНАЛУ'!G62*'1_РОЗПОДІЛ ПЕРСОНАЛУ'!O62,2)),0,ROUND($Y63/'1_РОЗПОДІЛ ПЕРСОНАЛУ'!G62*'1_РОЗПОДІЛ ПЕРСОНАЛУ'!O62,2))</f>
        <v>0</v>
      </c>
    </row>
    <row r="64" spans="1:33" ht="12" hidden="1" x14ac:dyDescent="0.2">
      <c r="A64" s="78" t="str">
        <f>'1_РОЗПОДІЛ ПЕРСОНАЛУ'!A63</f>
        <v/>
      </c>
      <c r="B64" s="78">
        <f>'1_РОЗПОДІЛ ПЕРСОНАЛУ'!B63</f>
        <v>0</v>
      </c>
      <c r="C64" s="78">
        <f>'1_РОЗПОДІЛ ПЕРСОНАЛУ'!D63</f>
        <v>0</v>
      </c>
      <c r="D64" s="78">
        <f>'1_РОЗПОДІЛ ПЕРСОНАЛУ'!F63</f>
        <v>0</v>
      </c>
      <c r="E64" s="78">
        <f>'1_РОЗПОДІЛ ПЕРСОНАЛУ'!G63</f>
        <v>0</v>
      </c>
      <c r="F64" s="95">
        <f>IF(A64&gt;0,'2_Вихідні дані'!$B$3,"")</f>
        <v>1921</v>
      </c>
      <c r="G64" s="55"/>
      <c r="H64" s="55"/>
      <c r="I64" s="79">
        <f>IF(D64&gt;0,VLOOKUP(D64,'2_Вихідні дані'!$A$6:$B$11,2,FALSE),1)</f>
        <v>1</v>
      </c>
      <c r="J64" s="55"/>
      <c r="K64" s="74">
        <f t="shared" si="8"/>
        <v>0</v>
      </c>
      <c r="L64" s="55"/>
      <c r="M64" s="95">
        <f t="shared" si="2"/>
        <v>0</v>
      </c>
      <c r="N64" s="55"/>
      <c r="O64" s="95">
        <f t="shared" si="3"/>
        <v>0</v>
      </c>
      <c r="P64" s="55"/>
      <c r="Q64" s="95">
        <f t="shared" si="4"/>
        <v>0</v>
      </c>
      <c r="R64" s="55"/>
      <c r="S64" s="95">
        <f t="shared" si="5"/>
        <v>0</v>
      </c>
      <c r="T64" s="55"/>
      <c r="U64" s="95">
        <f t="shared" si="6"/>
        <v>0</v>
      </c>
      <c r="V64" s="55"/>
      <c r="W64" s="95">
        <f>IF(AND($A64&gt;0,V64&gt;0),IF('2_Вихідні дані'!$A$12=1,ROUND($K64*(V64-1),2),ROUND((K64+M64+O64+Q64+S64+U64)*(V64-1),2)),0)</f>
        <v>0</v>
      </c>
      <c r="X64" s="74">
        <f t="shared" si="7"/>
        <v>0</v>
      </c>
      <c r="Y64" s="74">
        <f>X64*'2_Вихідні дані'!$B$17</f>
        <v>0</v>
      </c>
      <c r="Z64" s="74">
        <f>IF(ISERROR(ROUND($Y64/'1_РОЗПОДІЛ ПЕРСОНАЛУ'!G63*'1_РОЗПОДІЛ ПЕРСОНАЛУ'!H63,2)),0,ROUND($Y64/'1_РОЗПОДІЛ ПЕРСОНАЛУ'!G63*'1_РОЗПОДІЛ ПЕРСОНАЛУ'!H63,2))</f>
        <v>0</v>
      </c>
      <c r="AA64" s="74">
        <f>IF(ISERROR(ROUND($Y64/'1_РОЗПОДІЛ ПЕРСОНАЛУ'!G63*'1_РОЗПОДІЛ ПЕРСОНАЛУ'!I63,2)),0,ROUND($Y64/'1_РОЗПОДІЛ ПЕРСОНАЛУ'!G63*'1_РОЗПОДІЛ ПЕРСОНАЛУ'!I63,2))</f>
        <v>0</v>
      </c>
      <c r="AB64" s="74">
        <f>IF(ISERROR(ROUND($Y64/'1_РОЗПОДІЛ ПЕРСОНАЛУ'!G63*'1_РОЗПОДІЛ ПЕРСОНАЛУ'!J63,2)),0,ROUND($Y64/'1_РОЗПОДІЛ ПЕРСОНАЛУ'!G63*'1_РОЗПОДІЛ ПЕРСОНАЛУ'!J63,2))</f>
        <v>0</v>
      </c>
      <c r="AC64" s="74">
        <f>IF(ISERROR(ROUND($Y64/'1_РОЗПОДІЛ ПЕРСОНАЛУ'!G63*'1_РОЗПОДІЛ ПЕРСОНАЛУ'!K63,2)),0,ROUND($Y64/'1_РОЗПОДІЛ ПЕРСОНАЛУ'!G63*'1_РОЗПОДІЛ ПЕРСОНАЛУ'!K63,2))</f>
        <v>0</v>
      </c>
      <c r="AD64" s="74">
        <f>IF(ISERROR(ROUND($Y64/'1_РОЗПОДІЛ ПЕРСОНАЛУ'!G63*'1_РОЗПОДІЛ ПЕРСОНАЛУ'!L63,2)),0,ROUND($Y64/'1_РОЗПОДІЛ ПЕРСОНАЛУ'!G63*'1_РОЗПОДІЛ ПЕРСОНАЛУ'!L63,2))</f>
        <v>0</v>
      </c>
      <c r="AE64" s="74">
        <f>IF(ISERROR(ROUND($Y64/'1_РОЗПОДІЛ ПЕРСОНАЛУ'!G63*'1_РОЗПОДІЛ ПЕРСОНАЛУ'!M63,2)),0,ROUND($Y64/'1_РОЗПОДІЛ ПЕРСОНАЛУ'!G63*'1_РОЗПОДІЛ ПЕРСОНАЛУ'!M63,2))</f>
        <v>0</v>
      </c>
      <c r="AF64" s="74">
        <f>IF(ISERROR(ROUND($Y64/'1_РОЗПОДІЛ ПЕРСОНАЛУ'!G63*'1_РОЗПОДІЛ ПЕРСОНАЛУ'!N63,2)),0,ROUND($Y64/'1_РОЗПОДІЛ ПЕРСОНАЛУ'!G63*'1_РОЗПОДІЛ ПЕРСОНАЛУ'!N63,2))</f>
        <v>0</v>
      </c>
      <c r="AG64" s="74">
        <f>IF(ISERROR(ROUND($Y64/'1_РОЗПОДІЛ ПЕРСОНАЛУ'!G63*'1_РОЗПОДІЛ ПЕРСОНАЛУ'!O63,2)),0,ROUND($Y64/'1_РОЗПОДІЛ ПЕРСОНАЛУ'!G63*'1_РОЗПОДІЛ ПЕРСОНАЛУ'!O63,2))</f>
        <v>0</v>
      </c>
    </row>
    <row r="65" spans="1:33" ht="12" hidden="1" x14ac:dyDescent="0.2">
      <c r="A65" s="78" t="str">
        <f>'1_РОЗПОДІЛ ПЕРСОНАЛУ'!A64</f>
        <v/>
      </c>
      <c r="B65" s="78">
        <f>'1_РОЗПОДІЛ ПЕРСОНАЛУ'!B64</f>
        <v>0</v>
      </c>
      <c r="C65" s="78">
        <f>'1_РОЗПОДІЛ ПЕРСОНАЛУ'!D64</f>
        <v>0</v>
      </c>
      <c r="D65" s="78">
        <f>'1_РОЗПОДІЛ ПЕРСОНАЛУ'!F64</f>
        <v>0</v>
      </c>
      <c r="E65" s="78">
        <f>'1_РОЗПОДІЛ ПЕРСОНАЛУ'!G64</f>
        <v>0</v>
      </c>
      <c r="F65" s="95">
        <f>IF(A65&gt;0,'2_Вихідні дані'!$B$3,"")</f>
        <v>1921</v>
      </c>
      <c r="G65" s="55"/>
      <c r="H65" s="55"/>
      <c r="I65" s="79">
        <f>IF(D65&gt;0,VLOOKUP(D65,'2_Вихідні дані'!$A$6:$B$11,2,FALSE),1)</f>
        <v>1</v>
      </c>
      <c r="J65" s="55"/>
      <c r="K65" s="74">
        <f t="shared" si="8"/>
        <v>0</v>
      </c>
      <c r="L65" s="55"/>
      <c r="M65" s="95">
        <f t="shared" si="2"/>
        <v>0</v>
      </c>
      <c r="N65" s="55"/>
      <c r="O65" s="95">
        <f t="shared" si="3"/>
        <v>0</v>
      </c>
      <c r="P65" s="55"/>
      <c r="Q65" s="95">
        <f t="shared" si="4"/>
        <v>0</v>
      </c>
      <c r="R65" s="55"/>
      <c r="S65" s="95">
        <f t="shared" si="5"/>
        <v>0</v>
      </c>
      <c r="T65" s="55"/>
      <c r="U65" s="95">
        <f t="shared" si="6"/>
        <v>0</v>
      </c>
      <c r="V65" s="55"/>
      <c r="W65" s="95">
        <f>IF(AND($A65&gt;0,V65&gt;0),IF('2_Вихідні дані'!$A$12=1,ROUND($K65*(V65-1),2),ROUND((K65+M65+O65+Q65+S65+U65)*(V65-1),2)),0)</f>
        <v>0</v>
      </c>
      <c r="X65" s="74">
        <f t="shared" si="7"/>
        <v>0</v>
      </c>
      <c r="Y65" s="74">
        <f>X65*'2_Вихідні дані'!$B$17</f>
        <v>0</v>
      </c>
      <c r="Z65" s="74">
        <f>IF(ISERROR(ROUND($Y65/'1_РОЗПОДІЛ ПЕРСОНАЛУ'!G64*'1_РОЗПОДІЛ ПЕРСОНАЛУ'!H64,2)),0,ROUND($Y65/'1_РОЗПОДІЛ ПЕРСОНАЛУ'!G64*'1_РОЗПОДІЛ ПЕРСОНАЛУ'!H64,2))</f>
        <v>0</v>
      </c>
      <c r="AA65" s="74">
        <f>IF(ISERROR(ROUND($Y65/'1_РОЗПОДІЛ ПЕРСОНАЛУ'!G64*'1_РОЗПОДІЛ ПЕРСОНАЛУ'!I64,2)),0,ROUND($Y65/'1_РОЗПОДІЛ ПЕРСОНАЛУ'!G64*'1_РОЗПОДІЛ ПЕРСОНАЛУ'!I64,2))</f>
        <v>0</v>
      </c>
      <c r="AB65" s="74">
        <f>IF(ISERROR(ROUND($Y65/'1_РОЗПОДІЛ ПЕРСОНАЛУ'!G64*'1_РОЗПОДІЛ ПЕРСОНАЛУ'!J64,2)),0,ROUND($Y65/'1_РОЗПОДІЛ ПЕРСОНАЛУ'!G64*'1_РОЗПОДІЛ ПЕРСОНАЛУ'!J64,2))</f>
        <v>0</v>
      </c>
      <c r="AC65" s="74">
        <f>IF(ISERROR(ROUND($Y65/'1_РОЗПОДІЛ ПЕРСОНАЛУ'!G64*'1_РОЗПОДІЛ ПЕРСОНАЛУ'!K64,2)),0,ROUND($Y65/'1_РОЗПОДІЛ ПЕРСОНАЛУ'!G64*'1_РОЗПОДІЛ ПЕРСОНАЛУ'!K64,2))</f>
        <v>0</v>
      </c>
      <c r="AD65" s="74">
        <f>IF(ISERROR(ROUND($Y65/'1_РОЗПОДІЛ ПЕРСОНАЛУ'!G64*'1_РОЗПОДІЛ ПЕРСОНАЛУ'!L64,2)),0,ROUND($Y65/'1_РОЗПОДІЛ ПЕРСОНАЛУ'!G64*'1_РОЗПОДІЛ ПЕРСОНАЛУ'!L64,2))</f>
        <v>0</v>
      </c>
      <c r="AE65" s="74">
        <f>IF(ISERROR(ROUND($Y65/'1_РОЗПОДІЛ ПЕРСОНАЛУ'!G64*'1_РОЗПОДІЛ ПЕРСОНАЛУ'!M64,2)),0,ROUND($Y65/'1_РОЗПОДІЛ ПЕРСОНАЛУ'!G64*'1_РОЗПОДІЛ ПЕРСОНАЛУ'!M64,2))</f>
        <v>0</v>
      </c>
      <c r="AF65" s="74">
        <f>IF(ISERROR(ROUND($Y65/'1_РОЗПОДІЛ ПЕРСОНАЛУ'!G64*'1_РОЗПОДІЛ ПЕРСОНАЛУ'!N64,2)),0,ROUND($Y65/'1_РОЗПОДІЛ ПЕРСОНАЛУ'!G64*'1_РОЗПОДІЛ ПЕРСОНАЛУ'!N64,2))</f>
        <v>0</v>
      </c>
      <c r="AG65" s="74">
        <f>IF(ISERROR(ROUND($Y65/'1_РОЗПОДІЛ ПЕРСОНАЛУ'!G64*'1_РОЗПОДІЛ ПЕРСОНАЛУ'!O64,2)),0,ROUND($Y65/'1_РОЗПОДІЛ ПЕРСОНАЛУ'!G64*'1_РОЗПОДІЛ ПЕРСОНАЛУ'!O64,2))</f>
        <v>0</v>
      </c>
    </row>
    <row r="66" spans="1:33" ht="12" hidden="1" x14ac:dyDescent="0.2">
      <c r="A66" s="78" t="str">
        <f>'1_РОЗПОДІЛ ПЕРСОНАЛУ'!A65</f>
        <v/>
      </c>
      <c r="B66" s="78">
        <f>'1_РОЗПОДІЛ ПЕРСОНАЛУ'!B65</f>
        <v>0</v>
      </c>
      <c r="C66" s="78">
        <f>'1_РОЗПОДІЛ ПЕРСОНАЛУ'!D65</f>
        <v>0</v>
      </c>
      <c r="D66" s="78">
        <f>'1_РОЗПОДІЛ ПЕРСОНАЛУ'!F65</f>
        <v>0</v>
      </c>
      <c r="E66" s="78">
        <f>'1_РОЗПОДІЛ ПЕРСОНАЛУ'!G65</f>
        <v>0</v>
      </c>
      <c r="F66" s="95">
        <f>IF(A66&gt;0,'2_Вихідні дані'!$B$3,"")</f>
        <v>1921</v>
      </c>
      <c r="G66" s="55"/>
      <c r="H66" s="55"/>
      <c r="I66" s="79">
        <f>IF(D66&gt;0,VLOOKUP(D66,'2_Вихідні дані'!$A$6:$B$11,2,FALSE),1)</f>
        <v>1</v>
      </c>
      <c r="J66" s="55"/>
      <c r="K66" s="74">
        <f t="shared" si="8"/>
        <v>0</v>
      </c>
      <c r="L66" s="55"/>
      <c r="M66" s="95">
        <f t="shared" si="2"/>
        <v>0</v>
      </c>
      <c r="N66" s="55"/>
      <c r="O66" s="95">
        <f t="shared" si="3"/>
        <v>0</v>
      </c>
      <c r="P66" s="55"/>
      <c r="Q66" s="95">
        <f t="shared" si="4"/>
        <v>0</v>
      </c>
      <c r="R66" s="55"/>
      <c r="S66" s="95">
        <f t="shared" si="5"/>
        <v>0</v>
      </c>
      <c r="T66" s="55"/>
      <c r="U66" s="95">
        <f t="shared" si="6"/>
        <v>0</v>
      </c>
      <c r="V66" s="55"/>
      <c r="W66" s="95">
        <f>IF(AND($A66&gt;0,V66&gt;0),IF('2_Вихідні дані'!$A$12=1,ROUND($K66*(V66-1),2),ROUND((K66+M66+O66+Q66+S66+U66)*(V66-1),2)),0)</f>
        <v>0</v>
      </c>
      <c r="X66" s="74">
        <f t="shared" si="7"/>
        <v>0</v>
      </c>
      <c r="Y66" s="74">
        <f>X66*'2_Вихідні дані'!$B$17</f>
        <v>0</v>
      </c>
      <c r="Z66" s="74">
        <f>IF(ISERROR(ROUND($Y66/'1_РОЗПОДІЛ ПЕРСОНАЛУ'!G65*'1_РОЗПОДІЛ ПЕРСОНАЛУ'!H65,2)),0,ROUND($Y66/'1_РОЗПОДІЛ ПЕРСОНАЛУ'!G65*'1_РОЗПОДІЛ ПЕРСОНАЛУ'!H65,2))</f>
        <v>0</v>
      </c>
      <c r="AA66" s="74">
        <f>IF(ISERROR(ROUND($Y66/'1_РОЗПОДІЛ ПЕРСОНАЛУ'!G65*'1_РОЗПОДІЛ ПЕРСОНАЛУ'!I65,2)),0,ROUND($Y66/'1_РОЗПОДІЛ ПЕРСОНАЛУ'!G65*'1_РОЗПОДІЛ ПЕРСОНАЛУ'!I65,2))</f>
        <v>0</v>
      </c>
      <c r="AB66" s="74">
        <f>IF(ISERROR(ROUND($Y66/'1_РОЗПОДІЛ ПЕРСОНАЛУ'!G65*'1_РОЗПОДІЛ ПЕРСОНАЛУ'!J65,2)),0,ROUND($Y66/'1_РОЗПОДІЛ ПЕРСОНАЛУ'!G65*'1_РОЗПОДІЛ ПЕРСОНАЛУ'!J65,2))</f>
        <v>0</v>
      </c>
      <c r="AC66" s="74">
        <f>IF(ISERROR(ROUND($Y66/'1_РОЗПОДІЛ ПЕРСОНАЛУ'!G65*'1_РОЗПОДІЛ ПЕРСОНАЛУ'!K65,2)),0,ROUND($Y66/'1_РОЗПОДІЛ ПЕРСОНАЛУ'!G65*'1_РОЗПОДІЛ ПЕРСОНАЛУ'!K65,2))</f>
        <v>0</v>
      </c>
      <c r="AD66" s="74">
        <f>IF(ISERROR(ROUND($Y66/'1_РОЗПОДІЛ ПЕРСОНАЛУ'!G65*'1_РОЗПОДІЛ ПЕРСОНАЛУ'!L65,2)),0,ROUND($Y66/'1_РОЗПОДІЛ ПЕРСОНАЛУ'!G65*'1_РОЗПОДІЛ ПЕРСОНАЛУ'!L65,2))</f>
        <v>0</v>
      </c>
      <c r="AE66" s="74">
        <f>IF(ISERROR(ROUND($Y66/'1_РОЗПОДІЛ ПЕРСОНАЛУ'!G65*'1_РОЗПОДІЛ ПЕРСОНАЛУ'!M65,2)),0,ROUND($Y66/'1_РОЗПОДІЛ ПЕРСОНАЛУ'!G65*'1_РОЗПОДІЛ ПЕРСОНАЛУ'!M65,2))</f>
        <v>0</v>
      </c>
      <c r="AF66" s="74">
        <f>IF(ISERROR(ROUND($Y66/'1_РОЗПОДІЛ ПЕРСОНАЛУ'!G65*'1_РОЗПОДІЛ ПЕРСОНАЛУ'!N65,2)),0,ROUND($Y66/'1_РОЗПОДІЛ ПЕРСОНАЛУ'!G65*'1_РОЗПОДІЛ ПЕРСОНАЛУ'!N65,2))</f>
        <v>0</v>
      </c>
      <c r="AG66" s="74">
        <f>IF(ISERROR(ROUND($Y66/'1_РОЗПОДІЛ ПЕРСОНАЛУ'!G65*'1_РОЗПОДІЛ ПЕРСОНАЛУ'!O65,2)),0,ROUND($Y66/'1_РОЗПОДІЛ ПЕРСОНАЛУ'!G65*'1_РОЗПОДІЛ ПЕРСОНАЛУ'!O65,2))</f>
        <v>0</v>
      </c>
    </row>
    <row r="67" spans="1:33" ht="12" hidden="1" x14ac:dyDescent="0.2">
      <c r="A67" s="78" t="str">
        <f>'1_РОЗПОДІЛ ПЕРСОНАЛУ'!A66</f>
        <v/>
      </c>
      <c r="B67" s="78">
        <f>'1_РОЗПОДІЛ ПЕРСОНАЛУ'!B66</f>
        <v>0</v>
      </c>
      <c r="C67" s="78">
        <f>'1_РОЗПОДІЛ ПЕРСОНАЛУ'!D66</f>
        <v>0</v>
      </c>
      <c r="D67" s="78">
        <f>'1_РОЗПОДІЛ ПЕРСОНАЛУ'!F66</f>
        <v>0</v>
      </c>
      <c r="E67" s="78">
        <f>'1_РОЗПОДІЛ ПЕРСОНАЛУ'!G66</f>
        <v>0</v>
      </c>
      <c r="F67" s="95">
        <f>IF(A67&gt;0,'2_Вихідні дані'!$B$3,"")</f>
        <v>1921</v>
      </c>
      <c r="G67" s="55"/>
      <c r="H67" s="55"/>
      <c r="I67" s="79">
        <f>IF(D67&gt;0,VLOOKUP(D67,'2_Вихідні дані'!$A$6:$B$11,2,FALSE),1)</f>
        <v>1</v>
      </c>
      <c r="J67" s="55"/>
      <c r="K67" s="74">
        <f t="shared" si="8"/>
        <v>0</v>
      </c>
      <c r="L67" s="55"/>
      <c r="M67" s="95">
        <f t="shared" si="2"/>
        <v>0</v>
      </c>
      <c r="N67" s="55"/>
      <c r="O67" s="95">
        <f t="shared" si="3"/>
        <v>0</v>
      </c>
      <c r="P67" s="55"/>
      <c r="Q67" s="95">
        <f t="shared" si="4"/>
        <v>0</v>
      </c>
      <c r="R67" s="55"/>
      <c r="S67" s="95">
        <f t="shared" si="5"/>
        <v>0</v>
      </c>
      <c r="T67" s="55"/>
      <c r="U67" s="95">
        <f t="shared" si="6"/>
        <v>0</v>
      </c>
      <c r="V67" s="55"/>
      <c r="W67" s="95">
        <f>IF(AND($A67&gt;0,V67&gt;0),IF('2_Вихідні дані'!$A$12=1,ROUND($K67*(V67-1),2),ROUND((K67+M67+O67+Q67+S67+U67)*(V67-1),2)),0)</f>
        <v>0</v>
      </c>
      <c r="X67" s="74">
        <f t="shared" si="7"/>
        <v>0</v>
      </c>
      <c r="Y67" s="74">
        <f>X67*'2_Вихідні дані'!$B$17</f>
        <v>0</v>
      </c>
      <c r="Z67" s="74">
        <f>IF(ISERROR(ROUND($Y67/'1_РОЗПОДІЛ ПЕРСОНАЛУ'!G66*'1_РОЗПОДІЛ ПЕРСОНАЛУ'!H66,2)),0,ROUND($Y67/'1_РОЗПОДІЛ ПЕРСОНАЛУ'!G66*'1_РОЗПОДІЛ ПЕРСОНАЛУ'!H66,2))</f>
        <v>0</v>
      </c>
      <c r="AA67" s="74">
        <f>IF(ISERROR(ROUND($Y67/'1_РОЗПОДІЛ ПЕРСОНАЛУ'!G66*'1_РОЗПОДІЛ ПЕРСОНАЛУ'!I66,2)),0,ROUND($Y67/'1_РОЗПОДІЛ ПЕРСОНАЛУ'!G66*'1_РОЗПОДІЛ ПЕРСОНАЛУ'!I66,2))</f>
        <v>0</v>
      </c>
      <c r="AB67" s="74">
        <f>IF(ISERROR(ROUND($Y67/'1_РОЗПОДІЛ ПЕРСОНАЛУ'!G66*'1_РОЗПОДІЛ ПЕРСОНАЛУ'!J66,2)),0,ROUND($Y67/'1_РОЗПОДІЛ ПЕРСОНАЛУ'!G66*'1_РОЗПОДІЛ ПЕРСОНАЛУ'!J66,2))</f>
        <v>0</v>
      </c>
      <c r="AC67" s="74">
        <f>IF(ISERROR(ROUND($Y67/'1_РОЗПОДІЛ ПЕРСОНАЛУ'!G66*'1_РОЗПОДІЛ ПЕРСОНАЛУ'!K66,2)),0,ROUND($Y67/'1_РОЗПОДІЛ ПЕРСОНАЛУ'!G66*'1_РОЗПОДІЛ ПЕРСОНАЛУ'!K66,2))</f>
        <v>0</v>
      </c>
      <c r="AD67" s="74">
        <f>IF(ISERROR(ROUND($Y67/'1_РОЗПОДІЛ ПЕРСОНАЛУ'!G66*'1_РОЗПОДІЛ ПЕРСОНАЛУ'!L66,2)),0,ROUND($Y67/'1_РОЗПОДІЛ ПЕРСОНАЛУ'!G66*'1_РОЗПОДІЛ ПЕРСОНАЛУ'!L66,2))</f>
        <v>0</v>
      </c>
      <c r="AE67" s="74">
        <f>IF(ISERROR(ROUND($Y67/'1_РОЗПОДІЛ ПЕРСОНАЛУ'!G66*'1_РОЗПОДІЛ ПЕРСОНАЛУ'!M66,2)),0,ROUND($Y67/'1_РОЗПОДІЛ ПЕРСОНАЛУ'!G66*'1_РОЗПОДІЛ ПЕРСОНАЛУ'!M66,2))</f>
        <v>0</v>
      </c>
      <c r="AF67" s="74">
        <f>IF(ISERROR(ROUND($Y67/'1_РОЗПОДІЛ ПЕРСОНАЛУ'!G66*'1_РОЗПОДІЛ ПЕРСОНАЛУ'!N66,2)),0,ROUND($Y67/'1_РОЗПОДІЛ ПЕРСОНАЛУ'!G66*'1_РОЗПОДІЛ ПЕРСОНАЛУ'!N66,2))</f>
        <v>0</v>
      </c>
      <c r="AG67" s="74">
        <f>IF(ISERROR(ROUND($Y67/'1_РОЗПОДІЛ ПЕРСОНАЛУ'!G66*'1_РОЗПОДІЛ ПЕРСОНАЛУ'!O66,2)),0,ROUND($Y67/'1_РОЗПОДІЛ ПЕРСОНАЛУ'!G66*'1_РОЗПОДІЛ ПЕРСОНАЛУ'!O66,2))</f>
        <v>0</v>
      </c>
    </row>
    <row r="68" spans="1:33" ht="12" hidden="1" x14ac:dyDescent="0.2">
      <c r="A68" s="78" t="str">
        <f>'1_РОЗПОДІЛ ПЕРСОНАЛУ'!A67</f>
        <v/>
      </c>
      <c r="B68" s="78">
        <f>'1_РОЗПОДІЛ ПЕРСОНАЛУ'!B67</f>
        <v>0</v>
      </c>
      <c r="C68" s="78">
        <f>'1_РОЗПОДІЛ ПЕРСОНАЛУ'!D67</f>
        <v>0</v>
      </c>
      <c r="D68" s="78">
        <f>'1_РОЗПОДІЛ ПЕРСОНАЛУ'!F67</f>
        <v>0</v>
      </c>
      <c r="E68" s="78">
        <f>'1_РОЗПОДІЛ ПЕРСОНАЛУ'!G67</f>
        <v>0</v>
      </c>
      <c r="F68" s="95">
        <f>IF(A68&gt;0,'2_Вихідні дані'!$B$3,"")</f>
        <v>1921</v>
      </c>
      <c r="G68" s="55"/>
      <c r="H68" s="55"/>
      <c r="I68" s="79">
        <f>IF(D68&gt;0,VLOOKUP(D68,'2_Вихідні дані'!$A$6:$B$11,2,FALSE),1)</f>
        <v>1</v>
      </c>
      <c r="J68" s="55"/>
      <c r="K68" s="74">
        <f t="shared" si="8"/>
        <v>0</v>
      </c>
      <c r="L68" s="55"/>
      <c r="M68" s="95">
        <f t="shared" si="2"/>
        <v>0</v>
      </c>
      <c r="N68" s="55"/>
      <c r="O68" s="95">
        <f t="shared" si="3"/>
        <v>0</v>
      </c>
      <c r="P68" s="55"/>
      <c r="Q68" s="95">
        <f t="shared" si="4"/>
        <v>0</v>
      </c>
      <c r="R68" s="55"/>
      <c r="S68" s="95">
        <f t="shared" si="5"/>
        <v>0</v>
      </c>
      <c r="T68" s="55"/>
      <c r="U68" s="95">
        <f t="shared" si="6"/>
        <v>0</v>
      </c>
      <c r="V68" s="55"/>
      <c r="W68" s="95">
        <f>IF(AND($A68&gt;0,V68&gt;0),IF('2_Вихідні дані'!$A$12=1,ROUND($K68*(V68-1),2),ROUND((K68+M68+O68+Q68+S68+U68)*(V68-1),2)),0)</f>
        <v>0</v>
      </c>
      <c r="X68" s="74">
        <f t="shared" si="7"/>
        <v>0</v>
      </c>
      <c r="Y68" s="74">
        <f>X68*'2_Вихідні дані'!$B$17</f>
        <v>0</v>
      </c>
      <c r="Z68" s="74">
        <f>IF(ISERROR(ROUND($Y68/'1_РОЗПОДІЛ ПЕРСОНАЛУ'!G67*'1_РОЗПОДІЛ ПЕРСОНАЛУ'!H67,2)),0,ROUND($Y68/'1_РОЗПОДІЛ ПЕРСОНАЛУ'!G67*'1_РОЗПОДІЛ ПЕРСОНАЛУ'!H67,2))</f>
        <v>0</v>
      </c>
      <c r="AA68" s="74">
        <f>IF(ISERROR(ROUND($Y68/'1_РОЗПОДІЛ ПЕРСОНАЛУ'!G67*'1_РОЗПОДІЛ ПЕРСОНАЛУ'!I67,2)),0,ROUND($Y68/'1_РОЗПОДІЛ ПЕРСОНАЛУ'!G67*'1_РОЗПОДІЛ ПЕРСОНАЛУ'!I67,2))</f>
        <v>0</v>
      </c>
      <c r="AB68" s="74">
        <f>IF(ISERROR(ROUND($Y68/'1_РОЗПОДІЛ ПЕРСОНАЛУ'!G67*'1_РОЗПОДІЛ ПЕРСОНАЛУ'!J67,2)),0,ROUND($Y68/'1_РОЗПОДІЛ ПЕРСОНАЛУ'!G67*'1_РОЗПОДІЛ ПЕРСОНАЛУ'!J67,2))</f>
        <v>0</v>
      </c>
      <c r="AC68" s="74">
        <f>IF(ISERROR(ROUND($Y68/'1_РОЗПОДІЛ ПЕРСОНАЛУ'!G67*'1_РОЗПОДІЛ ПЕРСОНАЛУ'!K67,2)),0,ROUND($Y68/'1_РОЗПОДІЛ ПЕРСОНАЛУ'!G67*'1_РОЗПОДІЛ ПЕРСОНАЛУ'!K67,2))</f>
        <v>0</v>
      </c>
      <c r="AD68" s="74">
        <f>IF(ISERROR(ROUND($Y68/'1_РОЗПОДІЛ ПЕРСОНАЛУ'!G67*'1_РОЗПОДІЛ ПЕРСОНАЛУ'!L67,2)),0,ROUND($Y68/'1_РОЗПОДІЛ ПЕРСОНАЛУ'!G67*'1_РОЗПОДІЛ ПЕРСОНАЛУ'!L67,2))</f>
        <v>0</v>
      </c>
      <c r="AE68" s="74">
        <f>IF(ISERROR(ROUND($Y68/'1_РОЗПОДІЛ ПЕРСОНАЛУ'!G67*'1_РОЗПОДІЛ ПЕРСОНАЛУ'!M67,2)),0,ROUND($Y68/'1_РОЗПОДІЛ ПЕРСОНАЛУ'!G67*'1_РОЗПОДІЛ ПЕРСОНАЛУ'!M67,2))</f>
        <v>0</v>
      </c>
      <c r="AF68" s="74">
        <f>IF(ISERROR(ROUND($Y68/'1_РОЗПОДІЛ ПЕРСОНАЛУ'!G67*'1_РОЗПОДІЛ ПЕРСОНАЛУ'!N67,2)),0,ROUND($Y68/'1_РОЗПОДІЛ ПЕРСОНАЛУ'!G67*'1_РОЗПОДІЛ ПЕРСОНАЛУ'!N67,2))</f>
        <v>0</v>
      </c>
      <c r="AG68" s="74">
        <f>IF(ISERROR(ROUND($Y68/'1_РОЗПОДІЛ ПЕРСОНАЛУ'!G67*'1_РОЗПОДІЛ ПЕРСОНАЛУ'!O67,2)),0,ROUND($Y68/'1_РОЗПОДІЛ ПЕРСОНАЛУ'!G67*'1_РОЗПОДІЛ ПЕРСОНАЛУ'!O67,2))</f>
        <v>0</v>
      </c>
    </row>
    <row r="69" spans="1:33" ht="12" hidden="1" x14ac:dyDescent="0.2">
      <c r="A69" s="78" t="str">
        <f>'1_РОЗПОДІЛ ПЕРСОНАЛУ'!A68</f>
        <v/>
      </c>
      <c r="B69" s="78">
        <f>'1_РОЗПОДІЛ ПЕРСОНАЛУ'!B68</f>
        <v>0</v>
      </c>
      <c r="C69" s="78">
        <f>'1_РОЗПОДІЛ ПЕРСОНАЛУ'!D68</f>
        <v>0</v>
      </c>
      <c r="D69" s="78">
        <f>'1_РОЗПОДІЛ ПЕРСОНАЛУ'!F68</f>
        <v>0</v>
      </c>
      <c r="E69" s="78">
        <f>'1_РОЗПОДІЛ ПЕРСОНАЛУ'!G68</f>
        <v>0</v>
      </c>
      <c r="F69" s="95">
        <f>IF(A69&gt;0,'2_Вихідні дані'!$B$3,"")</f>
        <v>1921</v>
      </c>
      <c r="G69" s="55"/>
      <c r="H69" s="55"/>
      <c r="I69" s="79">
        <f>IF(D69&gt;0,VLOOKUP(D69,'2_Вихідні дані'!$A$6:$B$11,2,FALSE),1)</f>
        <v>1</v>
      </c>
      <c r="J69" s="55"/>
      <c r="K69" s="74">
        <f t="shared" si="8"/>
        <v>0</v>
      </c>
      <c r="L69" s="55"/>
      <c r="M69" s="95">
        <f t="shared" si="2"/>
        <v>0</v>
      </c>
      <c r="N69" s="55"/>
      <c r="O69" s="95">
        <f t="shared" si="3"/>
        <v>0</v>
      </c>
      <c r="P69" s="55"/>
      <c r="Q69" s="95">
        <f t="shared" si="4"/>
        <v>0</v>
      </c>
      <c r="R69" s="55"/>
      <c r="S69" s="95">
        <f t="shared" si="5"/>
        <v>0</v>
      </c>
      <c r="T69" s="55"/>
      <c r="U69" s="95">
        <f t="shared" si="6"/>
        <v>0</v>
      </c>
      <c r="V69" s="55"/>
      <c r="W69" s="95">
        <f>IF(AND($A69&gt;0,V69&gt;0),IF('2_Вихідні дані'!$A$12=1,ROUND($K69*(V69-1),2),ROUND((K69+M69+O69+Q69+S69+U69)*(V69-1),2)),0)</f>
        <v>0</v>
      </c>
      <c r="X69" s="74">
        <f t="shared" si="7"/>
        <v>0</v>
      </c>
      <c r="Y69" s="74">
        <f>X69*'2_Вихідні дані'!$B$17</f>
        <v>0</v>
      </c>
      <c r="Z69" s="74">
        <f>IF(ISERROR(ROUND($Y69/'1_РОЗПОДІЛ ПЕРСОНАЛУ'!G68*'1_РОЗПОДІЛ ПЕРСОНАЛУ'!H68,2)),0,ROUND($Y69/'1_РОЗПОДІЛ ПЕРСОНАЛУ'!G68*'1_РОЗПОДІЛ ПЕРСОНАЛУ'!H68,2))</f>
        <v>0</v>
      </c>
      <c r="AA69" s="74">
        <f>IF(ISERROR(ROUND($Y69/'1_РОЗПОДІЛ ПЕРСОНАЛУ'!G68*'1_РОЗПОДІЛ ПЕРСОНАЛУ'!I68,2)),0,ROUND($Y69/'1_РОЗПОДІЛ ПЕРСОНАЛУ'!G68*'1_РОЗПОДІЛ ПЕРСОНАЛУ'!I68,2))</f>
        <v>0</v>
      </c>
      <c r="AB69" s="74">
        <f>IF(ISERROR(ROUND($Y69/'1_РОЗПОДІЛ ПЕРСОНАЛУ'!G68*'1_РОЗПОДІЛ ПЕРСОНАЛУ'!J68,2)),0,ROUND($Y69/'1_РОЗПОДІЛ ПЕРСОНАЛУ'!G68*'1_РОЗПОДІЛ ПЕРСОНАЛУ'!J68,2))</f>
        <v>0</v>
      </c>
      <c r="AC69" s="74">
        <f>IF(ISERROR(ROUND($Y69/'1_РОЗПОДІЛ ПЕРСОНАЛУ'!G68*'1_РОЗПОДІЛ ПЕРСОНАЛУ'!K68,2)),0,ROUND($Y69/'1_РОЗПОДІЛ ПЕРСОНАЛУ'!G68*'1_РОЗПОДІЛ ПЕРСОНАЛУ'!K68,2))</f>
        <v>0</v>
      </c>
      <c r="AD69" s="74">
        <f>IF(ISERROR(ROUND($Y69/'1_РОЗПОДІЛ ПЕРСОНАЛУ'!G68*'1_РОЗПОДІЛ ПЕРСОНАЛУ'!L68,2)),0,ROUND($Y69/'1_РОЗПОДІЛ ПЕРСОНАЛУ'!G68*'1_РОЗПОДІЛ ПЕРСОНАЛУ'!L68,2))</f>
        <v>0</v>
      </c>
      <c r="AE69" s="74">
        <f>IF(ISERROR(ROUND($Y69/'1_РОЗПОДІЛ ПЕРСОНАЛУ'!G68*'1_РОЗПОДІЛ ПЕРСОНАЛУ'!M68,2)),0,ROUND($Y69/'1_РОЗПОДІЛ ПЕРСОНАЛУ'!G68*'1_РОЗПОДІЛ ПЕРСОНАЛУ'!M68,2))</f>
        <v>0</v>
      </c>
      <c r="AF69" s="74">
        <f>IF(ISERROR(ROUND($Y69/'1_РОЗПОДІЛ ПЕРСОНАЛУ'!G68*'1_РОЗПОДІЛ ПЕРСОНАЛУ'!N68,2)),0,ROUND($Y69/'1_РОЗПОДІЛ ПЕРСОНАЛУ'!G68*'1_РОЗПОДІЛ ПЕРСОНАЛУ'!N68,2))</f>
        <v>0</v>
      </c>
      <c r="AG69" s="74">
        <f>IF(ISERROR(ROUND($Y69/'1_РОЗПОДІЛ ПЕРСОНАЛУ'!G68*'1_РОЗПОДІЛ ПЕРСОНАЛУ'!O68,2)),0,ROUND($Y69/'1_РОЗПОДІЛ ПЕРСОНАЛУ'!G68*'1_РОЗПОДІЛ ПЕРСОНАЛУ'!O68,2))</f>
        <v>0</v>
      </c>
    </row>
    <row r="70" spans="1:33" ht="12" hidden="1" x14ac:dyDescent="0.2">
      <c r="A70" s="78" t="str">
        <f>'1_РОЗПОДІЛ ПЕРСОНАЛУ'!A69</f>
        <v/>
      </c>
      <c r="B70" s="78">
        <f>'1_РОЗПОДІЛ ПЕРСОНАЛУ'!B69</f>
        <v>0</v>
      </c>
      <c r="C70" s="78">
        <f>'1_РОЗПОДІЛ ПЕРСОНАЛУ'!D69</f>
        <v>0</v>
      </c>
      <c r="D70" s="78">
        <f>'1_РОЗПОДІЛ ПЕРСОНАЛУ'!F69</f>
        <v>0</v>
      </c>
      <c r="E70" s="78">
        <f>'1_РОЗПОДІЛ ПЕРСОНАЛУ'!G69</f>
        <v>0</v>
      </c>
      <c r="F70" s="95">
        <f>IF(A70&gt;0,'2_Вихідні дані'!$B$3,"")</f>
        <v>1921</v>
      </c>
      <c r="G70" s="55"/>
      <c r="H70" s="55"/>
      <c r="I70" s="79">
        <f>IF(D70&gt;0,VLOOKUP(D70,'2_Вихідні дані'!$A$6:$B$11,2,FALSE),1)</f>
        <v>1</v>
      </c>
      <c r="J70" s="55"/>
      <c r="K70" s="74">
        <f t="shared" si="8"/>
        <v>0</v>
      </c>
      <c r="L70" s="55"/>
      <c r="M70" s="95">
        <f t="shared" si="2"/>
        <v>0</v>
      </c>
      <c r="N70" s="55"/>
      <c r="O70" s="95">
        <f t="shared" si="3"/>
        <v>0</v>
      </c>
      <c r="P70" s="55"/>
      <c r="Q70" s="95">
        <f t="shared" si="4"/>
        <v>0</v>
      </c>
      <c r="R70" s="55"/>
      <c r="S70" s="95">
        <f t="shared" si="5"/>
        <v>0</v>
      </c>
      <c r="T70" s="55"/>
      <c r="U70" s="95">
        <f t="shared" si="6"/>
        <v>0</v>
      </c>
      <c r="V70" s="55"/>
      <c r="W70" s="95">
        <f>IF(AND($A70&gt;0,V70&gt;0),IF('2_Вихідні дані'!$A$12=1,ROUND($K70*(V70-1),2),ROUND((K70+M70+O70+Q70+S70+U70)*(V70-1),2)),0)</f>
        <v>0</v>
      </c>
      <c r="X70" s="74">
        <f t="shared" si="7"/>
        <v>0</v>
      </c>
      <c r="Y70" s="74">
        <f>X70*'2_Вихідні дані'!$B$17</f>
        <v>0</v>
      </c>
      <c r="Z70" s="74">
        <f>IF(ISERROR(ROUND($Y70/'1_РОЗПОДІЛ ПЕРСОНАЛУ'!G69*'1_РОЗПОДІЛ ПЕРСОНАЛУ'!H69,2)),0,ROUND($Y70/'1_РОЗПОДІЛ ПЕРСОНАЛУ'!G69*'1_РОЗПОДІЛ ПЕРСОНАЛУ'!H69,2))</f>
        <v>0</v>
      </c>
      <c r="AA70" s="74">
        <f>IF(ISERROR(ROUND($Y70/'1_РОЗПОДІЛ ПЕРСОНАЛУ'!G69*'1_РОЗПОДІЛ ПЕРСОНАЛУ'!I69,2)),0,ROUND($Y70/'1_РОЗПОДІЛ ПЕРСОНАЛУ'!G69*'1_РОЗПОДІЛ ПЕРСОНАЛУ'!I69,2))</f>
        <v>0</v>
      </c>
      <c r="AB70" s="74">
        <f>IF(ISERROR(ROUND($Y70/'1_РОЗПОДІЛ ПЕРСОНАЛУ'!G69*'1_РОЗПОДІЛ ПЕРСОНАЛУ'!J69,2)),0,ROUND($Y70/'1_РОЗПОДІЛ ПЕРСОНАЛУ'!G69*'1_РОЗПОДІЛ ПЕРСОНАЛУ'!J69,2))</f>
        <v>0</v>
      </c>
      <c r="AC70" s="74">
        <f>IF(ISERROR(ROUND($Y70/'1_РОЗПОДІЛ ПЕРСОНАЛУ'!G69*'1_РОЗПОДІЛ ПЕРСОНАЛУ'!K69,2)),0,ROUND($Y70/'1_РОЗПОДІЛ ПЕРСОНАЛУ'!G69*'1_РОЗПОДІЛ ПЕРСОНАЛУ'!K69,2))</f>
        <v>0</v>
      </c>
      <c r="AD70" s="74">
        <f>IF(ISERROR(ROUND($Y70/'1_РОЗПОДІЛ ПЕРСОНАЛУ'!G69*'1_РОЗПОДІЛ ПЕРСОНАЛУ'!L69,2)),0,ROUND($Y70/'1_РОЗПОДІЛ ПЕРСОНАЛУ'!G69*'1_РОЗПОДІЛ ПЕРСОНАЛУ'!L69,2))</f>
        <v>0</v>
      </c>
      <c r="AE70" s="74">
        <f>IF(ISERROR(ROUND($Y70/'1_РОЗПОДІЛ ПЕРСОНАЛУ'!G69*'1_РОЗПОДІЛ ПЕРСОНАЛУ'!M69,2)),0,ROUND($Y70/'1_РОЗПОДІЛ ПЕРСОНАЛУ'!G69*'1_РОЗПОДІЛ ПЕРСОНАЛУ'!M69,2))</f>
        <v>0</v>
      </c>
      <c r="AF70" s="74">
        <f>IF(ISERROR(ROUND($Y70/'1_РОЗПОДІЛ ПЕРСОНАЛУ'!G69*'1_РОЗПОДІЛ ПЕРСОНАЛУ'!N69,2)),0,ROUND($Y70/'1_РОЗПОДІЛ ПЕРСОНАЛУ'!G69*'1_РОЗПОДІЛ ПЕРСОНАЛУ'!N69,2))</f>
        <v>0</v>
      </c>
      <c r="AG70" s="74">
        <f>IF(ISERROR(ROUND($Y70/'1_РОЗПОДІЛ ПЕРСОНАЛУ'!G69*'1_РОЗПОДІЛ ПЕРСОНАЛУ'!O69,2)),0,ROUND($Y70/'1_РОЗПОДІЛ ПЕРСОНАЛУ'!G69*'1_РОЗПОДІЛ ПЕРСОНАЛУ'!O69,2))</f>
        <v>0</v>
      </c>
    </row>
    <row r="71" spans="1:33" ht="12" hidden="1" x14ac:dyDescent="0.2">
      <c r="A71" s="78" t="str">
        <f>'1_РОЗПОДІЛ ПЕРСОНАЛУ'!A70</f>
        <v/>
      </c>
      <c r="B71" s="78">
        <f>'1_РОЗПОДІЛ ПЕРСОНАЛУ'!B70</f>
        <v>0</v>
      </c>
      <c r="C71" s="78">
        <f>'1_РОЗПОДІЛ ПЕРСОНАЛУ'!D70</f>
        <v>0</v>
      </c>
      <c r="D71" s="78">
        <f>'1_РОЗПОДІЛ ПЕРСОНАЛУ'!F70</f>
        <v>0</v>
      </c>
      <c r="E71" s="78">
        <f>'1_РОЗПОДІЛ ПЕРСОНАЛУ'!G70</f>
        <v>0</v>
      </c>
      <c r="F71" s="95">
        <f>IF(A71&gt;0,'2_Вихідні дані'!$B$3,"")</f>
        <v>1921</v>
      </c>
      <c r="G71" s="55"/>
      <c r="H71" s="55"/>
      <c r="I71" s="79">
        <f>IF(D71&gt;0,VLOOKUP(D71,'2_Вихідні дані'!$A$6:$B$11,2,FALSE),1)</f>
        <v>1</v>
      </c>
      <c r="J71" s="55"/>
      <c r="K71" s="74">
        <f t="shared" si="8"/>
        <v>0</v>
      </c>
      <c r="L71" s="55"/>
      <c r="M71" s="95">
        <f t="shared" si="2"/>
        <v>0</v>
      </c>
      <c r="N71" s="55"/>
      <c r="O71" s="95">
        <f t="shared" si="3"/>
        <v>0</v>
      </c>
      <c r="P71" s="55"/>
      <c r="Q71" s="95">
        <f t="shared" si="4"/>
        <v>0</v>
      </c>
      <c r="R71" s="55"/>
      <c r="S71" s="95">
        <f t="shared" si="5"/>
        <v>0</v>
      </c>
      <c r="T71" s="55"/>
      <c r="U71" s="95">
        <f t="shared" si="6"/>
        <v>0</v>
      </c>
      <c r="V71" s="55"/>
      <c r="W71" s="95">
        <f>IF(AND($A71&gt;0,V71&gt;0),IF('2_Вихідні дані'!$A$12=1,ROUND($K71*(V71-1),2),ROUND((K71+M71+O71+Q71+S71+U71)*(V71-1),2)),0)</f>
        <v>0</v>
      </c>
      <c r="X71" s="74">
        <f t="shared" si="7"/>
        <v>0</v>
      </c>
      <c r="Y71" s="74">
        <f>X71*'2_Вихідні дані'!$B$17</f>
        <v>0</v>
      </c>
      <c r="Z71" s="74">
        <f>IF(ISERROR(ROUND($Y71/'1_РОЗПОДІЛ ПЕРСОНАЛУ'!G70*'1_РОЗПОДІЛ ПЕРСОНАЛУ'!H70,2)),0,ROUND($Y71/'1_РОЗПОДІЛ ПЕРСОНАЛУ'!G70*'1_РОЗПОДІЛ ПЕРСОНАЛУ'!H70,2))</f>
        <v>0</v>
      </c>
      <c r="AA71" s="74">
        <f>IF(ISERROR(ROUND($Y71/'1_РОЗПОДІЛ ПЕРСОНАЛУ'!G70*'1_РОЗПОДІЛ ПЕРСОНАЛУ'!I70,2)),0,ROUND($Y71/'1_РОЗПОДІЛ ПЕРСОНАЛУ'!G70*'1_РОЗПОДІЛ ПЕРСОНАЛУ'!I70,2))</f>
        <v>0</v>
      </c>
      <c r="AB71" s="74">
        <f>IF(ISERROR(ROUND($Y71/'1_РОЗПОДІЛ ПЕРСОНАЛУ'!G70*'1_РОЗПОДІЛ ПЕРСОНАЛУ'!J70,2)),0,ROUND($Y71/'1_РОЗПОДІЛ ПЕРСОНАЛУ'!G70*'1_РОЗПОДІЛ ПЕРСОНАЛУ'!J70,2))</f>
        <v>0</v>
      </c>
      <c r="AC71" s="74">
        <f>IF(ISERROR(ROUND($Y71/'1_РОЗПОДІЛ ПЕРСОНАЛУ'!G70*'1_РОЗПОДІЛ ПЕРСОНАЛУ'!K70,2)),0,ROUND($Y71/'1_РОЗПОДІЛ ПЕРСОНАЛУ'!G70*'1_РОЗПОДІЛ ПЕРСОНАЛУ'!K70,2))</f>
        <v>0</v>
      </c>
      <c r="AD71" s="74">
        <f>IF(ISERROR(ROUND($Y71/'1_РОЗПОДІЛ ПЕРСОНАЛУ'!G70*'1_РОЗПОДІЛ ПЕРСОНАЛУ'!L70,2)),0,ROUND($Y71/'1_РОЗПОДІЛ ПЕРСОНАЛУ'!G70*'1_РОЗПОДІЛ ПЕРСОНАЛУ'!L70,2))</f>
        <v>0</v>
      </c>
      <c r="AE71" s="74">
        <f>IF(ISERROR(ROUND($Y71/'1_РОЗПОДІЛ ПЕРСОНАЛУ'!G70*'1_РОЗПОДІЛ ПЕРСОНАЛУ'!M70,2)),0,ROUND($Y71/'1_РОЗПОДІЛ ПЕРСОНАЛУ'!G70*'1_РОЗПОДІЛ ПЕРСОНАЛУ'!M70,2))</f>
        <v>0</v>
      </c>
      <c r="AF71" s="74">
        <f>IF(ISERROR(ROUND($Y71/'1_РОЗПОДІЛ ПЕРСОНАЛУ'!G70*'1_РОЗПОДІЛ ПЕРСОНАЛУ'!N70,2)),0,ROUND($Y71/'1_РОЗПОДІЛ ПЕРСОНАЛУ'!G70*'1_РОЗПОДІЛ ПЕРСОНАЛУ'!N70,2))</f>
        <v>0</v>
      </c>
      <c r="AG71" s="74">
        <f>IF(ISERROR(ROUND($Y71/'1_РОЗПОДІЛ ПЕРСОНАЛУ'!G70*'1_РОЗПОДІЛ ПЕРСОНАЛУ'!O70,2)),0,ROUND($Y71/'1_РОЗПОДІЛ ПЕРСОНАЛУ'!G70*'1_РОЗПОДІЛ ПЕРСОНАЛУ'!O70,2))</f>
        <v>0</v>
      </c>
    </row>
    <row r="72" spans="1:33" ht="12" hidden="1" x14ac:dyDescent="0.2">
      <c r="A72" s="78" t="str">
        <f>'1_РОЗПОДІЛ ПЕРСОНАЛУ'!A71</f>
        <v/>
      </c>
      <c r="B72" s="78">
        <f>'1_РОЗПОДІЛ ПЕРСОНАЛУ'!B71</f>
        <v>0</v>
      </c>
      <c r="C72" s="78">
        <f>'1_РОЗПОДІЛ ПЕРСОНАЛУ'!D71</f>
        <v>0</v>
      </c>
      <c r="D72" s="78">
        <f>'1_РОЗПОДІЛ ПЕРСОНАЛУ'!F71</f>
        <v>0</v>
      </c>
      <c r="E72" s="78">
        <f>'1_РОЗПОДІЛ ПЕРСОНАЛУ'!G71</f>
        <v>0</v>
      </c>
      <c r="F72" s="95">
        <f>IF(A72&gt;0,'2_Вихідні дані'!$B$3,"")</f>
        <v>1921</v>
      </c>
      <c r="G72" s="55"/>
      <c r="H72" s="55"/>
      <c r="I72" s="79">
        <f>IF(D72&gt;0,VLOOKUP(D72,'2_Вихідні дані'!$A$6:$B$11,2,FALSE),1)</f>
        <v>1</v>
      </c>
      <c r="J72" s="55"/>
      <c r="K72" s="74">
        <f t="shared" si="8"/>
        <v>0</v>
      </c>
      <c r="L72" s="55"/>
      <c r="M72" s="95">
        <f t="shared" si="2"/>
        <v>0</v>
      </c>
      <c r="N72" s="55"/>
      <c r="O72" s="95">
        <f t="shared" si="3"/>
        <v>0</v>
      </c>
      <c r="P72" s="55"/>
      <c r="Q72" s="95">
        <f t="shared" si="4"/>
        <v>0</v>
      </c>
      <c r="R72" s="55"/>
      <c r="S72" s="95">
        <f t="shared" si="5"/>
        <v>0</v>
      </c>
      <c r="T72" s="55"/>
      <c r="U72" s="95">
        <f t="shared" si="6"/>
        <v>0</v>
      </c>
      <c r="V72" s="55"/>
      <c r="W72" s="95">
        <f>IF(AND($A72&gt;0,V72&gt;0),IF('2_Вихідні дані'!$A$12=1,ROUND($K72*(V72-1),2),ROUND((K72+M72+O72+Q72+S72+U72)*(V72-1),2)),0)</f>
        <v>0</v>
      </c>
      <c r="X72" s="74">
        <f t="shared" si="7"/>
        <v>0</v>
      </c>
      <c r="Y72" s="74">
        <f>X72*'2_Вихідні дані'!$B$17</f>
        <v>0</v>
      </c>
      <c r="Z72" s="74">
        <f>IF(ISERROR(ROUND($Y72/'1_РОЗПОДІЛ ПЕРСОНАЛУ'!G71*'1_РОЗПОДІЛ ПЕРСОНАЛУ'!H71,2)),0,ROUND($Y72/'1_РОЗПОДІЛ ПЕРСОНАЛУ'!G71*'1_РОЗПОДІЛ ПЕРСОНАЛУ'!H71,2))</f>
        <v>0</v>
      </c>
      <c r="AA72" s="74">
        <f>IF(ISERROR(ROUND($Y72/'1_РОЗПОДІЛ ПЕРСОНАЛУ'!G71*'1_РОЗПОДІЛ ПЕРСОНАЛУ'!I71,2)),0,ROUND($Y72/'1_РОЗПОДІЛ ПЕРСОНАЛУ'!G71*'1_РОЗПОДІЛ ПЕРСОНАЛУ'!I71,2))</f>
        <v>0</v>
      </c>
      <c r="AB72" s="74">
        <f>IF(ISERROR(ROUND($Y72/'1_РОЗПОДІЛ ПЕРСОНАЛУ'!G71*'1_РОЗПОДІЛ ПЕРСОНАЛУ'!J71,2)),0,ROUND($Y72/'1_РОЗПОДІЛ ПЕРСОНАЛУ'!G71*'1_РОЗПОДІЛ ПЕРСОНАЛУ'!J71,2))</f>
        <v>0</v>
      </c>
      <c r="AC72" s="74">
        <f>IF(ISERROR(ROUND($Y72/'1_РОЗПОДІЛ ПЕРСОНАЛУ'!G71*'1_РОЗПОДІЛ ПЕРСОНАЛУ'!K71,2)),0,ROUND($Y72/'1_РОЗПОДІЛ ПЕРСОНАЛУ'!G71*'1_РОЗПОДІЛ ПЕРСОНАЛУ'!K71,2))</f>
        <v>0</v>
      </c>
      <c r="AD72" s="74">
        <f>IF(ISERROR(ROUND($Y72/'1_РОЗПОДІЛ ПЕРСОНАЛУ'!G71*'1_РОЗПОДІЛ ПЕРСОНАЛУ'!L71,2)),0,ROUND($Y72/'1_РОЗПОДІЛ ПЕРСОНАЛУ'!G71*'1_РОЗПОДІЛ ПЕРСОНАЛУ'!L71,2))</f>
        <v>0</v>
      </c>
      <c r="AE72" s="74">
        <f>IF(ISERROR(ROUND($Y72/'1_РОЗПОДІЛ ПЕРСОНАЛУ'!G71*'1_РОЗПОДІЛ ПЕРСОНАЛУ'!M71,2)),0,ROUND($Y72/'1_РОЗПОДІЛ ПЕРСОНАЛУ'!G71*'1_РОЗПОДІЛ ПЕРСОНАЛУ'!M71,2))</f>
        <v>0</v>
      </c>
      <c r="AF72" s="74">
        <f>IF(ISERROR(ROUND($Y72/'1_РОЗПОДІЛ ПЕРСОНАЛУ'!G71*'1_РОЗПОДІЛ ПЕРСОНАЛУ'!N71,2)),0,ROUND($Y72/'1_РОЗПОДІЛ ПЕРСОНАЛУ'!G71*'1_РОЗПОДІЛ ПЕРСОНАЛУ'!N71,2))</f>
        <v>0</v>
      </c>
      <c r="AG72" s="74">
        <f>IF(ISERROR(ROUND($Y72/'1_РОЗПОДІЛ ПЕРСОНАЛУ'!G71*'1_РОЗПОДІЛ ПЕРСОНАЛУ'!O71,2)),0,ROUND($Y72/'1_РОЗПОДІЛ ПЕРСОНАЛУ'!G71*'1_РОЗПОДІЛ ПЕРСОНАЛУ'!O71,2))</f>
        <v>0</v>
      </c>
    </row>
    <row r="73" spans="1:33" ht="12" hidden="1" x14ac:dyDescent="0.2">
      <c r="A73" s="78" t="str">
        <f>'1_РОЗПОДІЛ ПЕРСОНАЛУ'!A72</f>
        <v/>
      </c>
      <c r="B73" s="78">
        <f>'1_РОЗПОДІЛ ПЕРСОНАЛУ'!B72</f>
        <v>0</v>
      </c>
      <c r="C73" s="78">
        <f>'1_РОЗПОДІЛ ПЕРСОНАЛУ'!D72</f>
        <v>0</v>
      </c>
      <c r="D73" s="78">
        <f>'1_РОЗПОДІЛ ПЕРСОНАЛУ'!F72</f>
        <v>0</v>
      </c>
      <c r="E73" s="78">
        <f>'1_РОЗПОДІЛ ПЕРСОНАЛУ'!G72</f>
        <v>0</v>
      </c>
      <c r="F73" s="95">
        <f>IF(A73&gt;0,'2_Вихідні дані'!$B$3,"")</f>
        <v>1921</v>
      </c>
      <c r="G73" s="55"/>
      <c r="H73" s="55"/>
      <c r="I73" s="79">
        <f>IF(D73&gt;0,VLOOKUP(D73,'2_Вихідні дані'!$A$6:$B$11,2,FALSE),1)</f>
        <v>1</v>
      </c>
      <c r="J73" s="55"/>
      <c r="K73" s="74">
        <f t="shared" si="8"/>
        <v>0</v>
      </c>
      <c r="L73" s="55"/>
      <c r="M73" s="95">
        <f t="shared" si="2"/>
        <v>0</v>
      </c>
      <c r="N73" s="55"/>
      <c r="O73" s="95">
        <f t="shared" si="3"/>
        <v>0</v>
      </c>
      <c r="P73" s="55"/>
      <c r="Q73" s="95">
        <f t="shared" si="4"/>
        <v>0</v>
      </c>
      <c r="R73" s="55"/>
      <c r="S73" s="95">
        <f t="shared" si="5"/>
        <v>0</v>
      </c>
      <c r="T73" s="55"/>
      <c r="U73" s="95">
        <f t="shared" si="6"/>
        <v>0</v>
      </c>
      <c r="V73" s="55"/>
      <c r="W73" s="95">
        <f>IF(AND($A73&gt;0,V73&gt;0),IF('2_Вихідні дані'!$A$12=1,ROUND($K73*(V73-1),2),ROUND((K73+M73+O73+Q73+S73+U73)*(V73-1),2)),0)</f>
        <v>0</v>
      </c>
      <c r="X73" s="74">
        <f t="shared" si="7"/>
        <v>0</v>
      </c>
      <c r="Y73" s="74">
        <f>X73*'2_Вихідні дані'!$B$17</f>
        <v>0</v>
      </c>
      <c r="Z73" s="74">
        <f>IF(ISERROR(ROUND($Y73/'1_РОЗПОДІЛ ПЕРСОНАЛУ'!G72*'1_РОЗПОДІЛ ПЕРСОНАЛУ'!H72,2)),0,ROUND($Y73/'1_РОЗПОДІЛ ПЕРСОНАЛУ'!G72*'1_РОЗПОДІЛ ПЕРСОНАЛУ'!H72,2))</f>
        <v>0</v>
      </c>
      <c r="AA73" s="74">
        <f>IF(ISERROR(ROUND($Y73/'1_РОЗПОДІЛ ПЕРСОНАЛУ'!G72*'1_РОЗПОДІЛ ПЕРСОНАЛУ'!I72,2)),0,ROUND($Y73/'1_РОЗПОДІЛ ПЕРСОНАЛУ'!G72*'1_РОЗПОДІЛ ПЕРСОНАЛУ'!I72,2))</f>
        <v>0</v>
      </c>
      <c r="AB73" s="74">
        <f>IF(ISERROR(ROUND($Y73/'1_РОЗПОДІЛ ПЕРСОНАЛУ'!G72*'1_РОЗПОДІЛ ПЕРСОНАЛУ'!J72,2)),0,ROUND($Y73/'1_РОЗПОДІЛ ПЕРСОНАЛУ'!G72*'1_РОЗПОДІЛ ПЕРСОНАЛУ'!J72,2))</f>
        <v>0</v>
      </c>
      <c r="AC73" s="74">
        <f>IF(ISERROR(ROUND($Y73/'1_РОЗПОДІЛ ПЕРСОНАЛУ'!G72*'1_РОЗПОДІЛ ПЕРСОНАЛУ'!K72,2)),0,ROUND($Y73/'1_РОЗПОДІЛ ПЕРСОНАЛУ'!G72*'1_РОЗПОДІЛ ПЕРСОНАЛУ'!K72,2))</f>
        <v>0</v>
      </c>
      <c r="AD73" s="74">
        <f>IF(ISERROR(ROUND($Y73/'1_РОЗПОДІЛ ПЕРСОНАЛУ'!G72*'1_РОЗПОДІЛ ПЕРСОНАЛУ'!L72,2)),0,ROUND($Y73/'1_РОЗПОДІЛ ПЕРСОНАЛУ'!G72*'1_РОЗПОДІЛ ПЕРСОНАЛУ'!L72,2))</f>
        <v>0</v>
      </c>
      <c r="AE73" s="74">
        <f>IF(ISERROR(ROUND($Y73/'1_РОЗПОДІЛ ПЕРСОНАЛУ'!G72*'1_РОЗПОДІЛ ПЕРСОНАЛУ'!M72,2)),0,ROUND($Y73/'1_РОЗПОДІЛ ПЕРСОНАЛУ'!G72*'1_РОЗПОДІЛ ПЕРСОНАЛУ'!M72,2))</f>
        <v>0</v>
      </c>
      <c r="AF73" s="74">
        <f>IF(ISERROR(ROUND($Y73/'1_РОЗПОДІЛ ПЕРСОНАЛУ'!G72*'1_РОЗПОДІЛ ПЕРСОНАЛУ'!N72,2)),0,ROUND($Y73/'1_РОЗПОДІЛ ПЕРСОНАЛУ'!G72*'1_РОЗПОДІЛ ПЕРСОНАЛУ'!N72,2))</f>
        <v>0</v>
      </c>
      <c r="AG73" s="74">
        <f>IF(ISERROR(ROUND($Y73/'1_РОЗПОДІЛ ПЕРСОНАЛУ'!G72*'1_РОЗПОДІЛ ПЕРСОНАЛУ'!O72,2)),0,ROUND($Y73/'1_РОЗПОДІЛ ПЕРСОНАЛУ'!G72*'1_РОЗПОДІЛ ПЕРСОНАЛУ'!O72,2))</f>
        <v>0</v>
      </c>
    </row>
    <row r="74" spans="1:33" ht="12" hidden="1" x14ac:dyDescent="0.2">
      <c r="A74" s="78" t="str">
        <f>'1_РОЗПОДІЛ ПЕРСОНАЛУ'!A73</f>
        <v/>
      </c>
      <c r="B74" s="78">
        <f>'1_РОЗПОДІЛ ПЕРСОНАЛУ'!B73</f>
        <v>0</v>
      </c>
      <c r="C74" s="78">
        <f>'1_РОЗПОДІЛ ПЕРСОНАЛУ'!D73</f>
        <v>0</v>
      </c>
      <c r="D74" s="78">
        <f>'1_РОЗПОДІЛ ПЕРСОНАЛУ'!F73</f>
        <v>0</v>
      </c>
      <c r="E74" s="78">
        <f>'1_РОЗПОДІЛ ПЕРСОНАЛУ'!G73</f>
        <v>0</v>
      </c>
      <c r="F74" s="95">
        <f>IF(A74&gt;0,'2_Вихідні дані'!$B$3,"")</f>
        <v>1921</v>
      </c>
      <c r="G74" s="55"/>
      <c r="H74" s="55"/>
      <c r="I74" s="79">
        <f>IF(D74&gt;0,VLOOKUP(D74,'2_Вихідні дані'!$A$6:$B$11,2,FALSE),1)</f>
        <v>1</v>
      </c>
      <c r="J74" s="55"/>
      <c r="K74" s="74">
        <f t="shared" si="8"/>
        <v>0</v>
      </c>
      <c r="L74" s="55"/>
      <c r="M74" s="95">
        <f t="shared" si="2"/>
        <v>0</v>
      </c>
      <c r="N74" s="55"/>
      <c r="O74" s="95">
        <f t="shared" si="3"/>
        <v>0</v>
      </c>
      <c r="P74" s="55"/>
      <c r="Q74" s="95">
        <f t="shared" si="4"/>
        <v>0</v>
      </c>
      <c r="R74" s="55"/>
      <c r="S74" s="95">
        <f t="shared" si="5"/>
        <v>0</v>
      </c>
      <c r="T74" s="55"/>
      <c r="U74" s="95">
        <f t="shared" si="6"/>
        <v>0</v>
      </c>
      <c r="V74" s="55"/>
      <c r="W74" s="95">
        <f>IF(AND($A74&gt;0,V74&gt;0),IF('2_Вихідні дані'!$A$12=1,ROUND($K74*(V74-1),2),ROUND((K74+M74+O74+Q74+S74+U74)*(V74-1),2)),0)</f>
        <v>0</v>
      </c>
      <c r="X74" s="74">
        <f t="shared" si="7"/>
        <v>0</v>
      </c>
      <c r="Y74" s="74">
        <f>X74*'2_Вихідні дані'!$B$17</f>
        <v>0</v>
      </c>
      <c r="Z74" s="74">
        <f>IF(ISERROR(ROUND($Y74/'1_РОЗПОДІЛ ПЕРСОНАЛУ'!G73*'1_РОЗПОДІЛ ПЕРСОНАЛУ'!H73,2)),0,ROUND($Y74/'1_РОЗПОДІЛ ПЕРСОНАЛУ'!G73*'1_РОЗПОДІЛ ПЕРСОНАЛУ'!H73,2))</f>
        <v>0</v>
      </c>
      <c r="AA74" s="74">
        <f>IF(ISERROR(ROUND($Y74/'1_РОЗПОДІЛ ПЕРСОНАЛУ'!G73*'1_РОЗПОДІЛ ПЕРСОНАЛУ'!I73,2)),0,ROUND($Y74/'1_РОЗПОДІЛ ПЕРСОНАЛУ'!G73*'1_РОЗПОДІЛ ПЕРСОНАЛУ'!I73,2))</f>
        <v>0</v>
      </c>
      <c r="AB74" s="74">
        <f>IF(ISERROR(ROUND($Y74/'1_РОЗПОДІЛ ПЕРСОНАЛУ'!G73*'1_РОЗПОДІЛ ПЕРСОНАЛУ'!J73,2)),0,ROUND($Y74/'1_РОЗПОДІЛ ПЕРСОНАЛУ'!G73*'1_РОЗПОДІЛ ПЕРСОНАЛУ'!J73,2))</f>
        <v>0</v>
      </c>
      <c r="AC74" s="74">
        <f>IF(ISERROR(ROUND($Y74/'1_РОЗПОДІЛ ПЕРСОНАЛУ'!G73*'1_РОЗПОДІЛ ПЕРСОНАЛУ'!K73,2)),0,ROUND($Y74/'1_РОЗПОДІЛ ПЕРСОНАЛУ'!G73*'1_РОЗПОДІЛ ПЕРСОНАЛУ'!K73,2))</f>
        <v>0</v>
      </c>
      <c r="AD74" s="74">
        <f>IF(ISERROR(ROUND($Y74/'1_РОЗПОДІЛ ПЕРСОНАЛУ'!G73*'1_РОЗПОДІЛ ПЕРСОНАЛУ'!L73,2)),0,ROUND($Y74/'1_РОЗПОДІЛ ПЕРСОНАЛУ'!G73*'1_РОЗПОДІЛ ПЕРСОНАЛУ'!L73,2))</f>
        <v>0</v>
      </c>
      <c r="AE74" s="74">
        <f>IF(ISERROR(ROUND($Y74/'1_РОЗПОДІЛ ПЕРСОНАЛУ'!G73*'1_РОЗПОДІЛ ПЕРСОНАЛУ'!M73,2)),0,ROUND($Y74/'1_РОЗПОДІЛ ПЕРСОНАЛУ'!G73*'1_РОЗПОДІЛ ПЕРСОНАЛУ'!M73,2))</f>
        <v>0</v>
      </c>
      <c r="AF74" s="74">
        <f>IF(ISERROR(ROUND($Y74/'1_РОЗПОДІЛ ПЕРСОНАЛУ'!G73*'1_РОЗПОДІЛ ПЕРСОНАЛУ'!N73,2)),0,ROUND($Y74/'1_РОЗПОДІЛ ПЕРСОНАЛУ'!G73*'1_РОЗПОДІЛ ПЕРСОНАЛУ'!N73,2))</f>
        <v>0</v>
      </c>
      <c r="AG74" s="74">
        <f>IF(ISERROR(ROUND($Y74/'1_РОЗПОДІЛ ПЕРСОНАЛУ'!G73*'1_РОЗПОДІЛ ПЕРСОНАЛУ'!O73,2)),0,ROUND($Y74/'1_РОЗПОДІЛ ПЕРСОНАЛУ'!G73*'1_РОЗПОДІЛ ПЕРСОНАЛУ'!O73,2))</f>
        <v>0</v>
      </c>
    </row>
    <row r="75" spans="1:33" ht="12" hidden="1" x14ac:dyDescent="0.2">
      <c r="A75" s="78" t="str">
        <f>'1_РОЗПОДІЛ ПЕРСОНАЛУ'!A74</f>
        <v/>
      </c>
      <c r="B75" s="78">
        <f>'1_РОЗПОДІЛ ПЕРСОНАЛУ'!B74</f>
        <v>0</v>
      </c>
      <c r="C75" s="78">
        <f>'1_РОЗПОДІЛ ПЕРСОНАЛУ'!D74</f>
        <v>0</v>
      </c>
      <c r="D75" s="78">
        <f>'1_РОЗПОДІЛ ПЕРСОНАЛУ'!F74</f>
        <v>0</v>
      </c>
      <c r="E75" s="78">
        <f>'1_РОЗПОДІЛ ПЕРСОНАЛУ'!G74</f>
        <v>0</v>
      </c>
      <c r="F75" s="95">
        <f>IF(A75&gt;0,'2_Вихідні дані'!$B$3,"")</f>
        <v>1921</v>
      </c>
      <c r="G75" s="55"/>
      <c r="H75" s="55"/>
      <c r="I75" s="79">
        <f>IF(D75&gt;0,VLOOKUP(D75,'2_Вихідні дані'!$A$6:$B$11,2,FALSE),1)</f>
        <v>1</v>
      </c>
      <c r="J75" s="55"/>
      <c r="K75" s="74">
        <f t="shared" si="8"/>
        <v>0</v>
      </c>
      <c r="L75" s="55"/>
      <c r="M75" s="95">
        <f t="shared" ref="M75:M138" si="9">IF(AND($A75&gt;0,L75&gt;0),ROUND($K75*(L75-1),2),0)</f>
        <v>0</v>
      </c>
      <c r="N75" s="55"/>
      <c r="O75" s="95">
        <f t="shared" ref="O75:O138" si="10">IF(AND($A75&gt;0,N75&gt;0),ROUND($K75*(N75-1),2),0)</f>
        <v>0</v>
      </c>
      <c r="P75" s="55"/>
      <c r="Q75" s="95">
        <f t="shared" ref="Q75:Q138" si="11">IF(AND($A75&gt;0,P75&gt;0),ROUND($K75*(P75-1),2),0)</f>
        <v>0</v>
      </c>
      <c r="R75" s="55"/>
      <c r="S75" s="95">
        <f t="shared" ref="S75:S138" si="12">IF(AND($A75&gt;0,R75&gt;0),ROUND($K75*(R75-1),2),0)</f>
        <v>0</v>
      </c>
      <c r="T75" s="55"/>
      <c r="U75" s="95">
        <f t="shared" ref="U75:U138" si="13">IF(AND($A75&gt;0,T75&gt;0),ROUND($K75*(T75-1),2),0)</f>
        <v>0</v>
      </c>
      <c r="V75" s="55"/>
      <c r="W75" s="95">
        <f>IF(AND($A75&gt;0,V75&gt;0),IF('2_Вихідні дані'!$A$12=1,ROUND($K75*(V75-1),2),ROUND((K75+M75+O75+Q75+S75+U75)*(V75-1),2)),0)</f>
        <v>0</v>
      </c>
      <c r="X75" s="74">
        <f t="shared" ref="X75:X138" si="14">ROUND((K75+M75+O75+Q75+S75+U75+W75)*E75,2)</f>
        <v>0</v>
      </c>
      <c r="Y75" s="74">
        <f>X75*'2_Вихідні дані'!$B$17</f>
        <v>0</v>
      </c>
      <c r="Z75" s="74">
        <f>IF(ISERROR(ROUND($Y75/'1_РОЗПОДІЛ ПЕРСОНАЛУ'!G74*'1_РОЗПОДІЛ ПЕРСОНАЛУ'!H74,2)),0,ROUND($Y75/'1_РОЗПОДІЛ ПЕРСОНАЛУ'!G74*'1_РОЗПОДІЛ ПЕРСОНАЛУ'!H74,2))</f>
        <v>0</v>
      </c>
      <c r="AA75" s="74">
        <f>IF(ISERROR(ROUND($Y75/'1_РОЗПОДІЛ ПЕРСОНАЛУ'!G74*'1_РОЗПОДІЛ ПЕРСОНАЛУ'!I74,2)),0,ROUND($Y75/'1_РОЗПОДІЛ ПЕРСОНАЛУ'!G74*'1_РОЗПОДІЛ ПЕРСОНАЛУ'!I74,2))</f>
        <v>0</v>
      </c>
      <c r="AB75" s="74">
        <f>IF(ISERROR(ROUND($Y75/'1_РОЗПОДІЛ ПЕРСОНАЛУ'!G74*'1_РОЗПОДІЛ ПЕРСОНАЛУ'!J74,2)),0,ROUND($Y75/'1_РОЗПОДІЛ ПЕРСОНАЛУ'!G74*'1_РОЗПОДІЛ ПЕРСОНАЛУ'!J74,2))</f>
        <v>0</v>
      </c>
      <c r="AC75" s="74">
        <f>IF(ISERROR(ROUND($Y75/'1_РОЗПОДІЛ ПЕРСОНАЛУ'!G74*'1_РОЗПОДІЛ ПЕРСОНАЛУ'!K74,2)),0,ROUND($Y75/'1_РОЗПОДІЛ ПЕРСОНАЛУ'!G74*'1_РОЗПОДІЛ ПЕРСОНАЛУ'!K74,2))</f>
        <v>0</v>
      </c>
      <c r="AD75" s="74">
        <f>IF(ISERROR(ROUND($Y75/'1_РОЗПОДІЛ ПЕРСОНАЛУ'!G74*'1_РОЗПОДІЛ ПЕРСОНАЛУ'!L74,2)),0,ROUND($Y75/'1_РОЗПОДІЛ ПЕРСОНАЛУ'!G74*'1_РОЗПОДІЛ ПЕРСОНАЛУ'!L74,2))</f>
        <v>0</v>
      </c>
      <c r="AE75" s="74">
        <f>IF(ISERROR(ROUND($Y75/'1_РОЗПОДІЛ ПЕРСОНАЛУ'!G74*'1_РОЗПОДІЛ ПЕРСОНАЛУ'!M74,2)),0,ROUND($Y75/'1_РОЗПОДІЛ ПЕРСОНАЛУ'!G74*'1_РОЗПОДІЛ ПЕРСОНАЛУ'!M74,2))</f>
        <v>0</v>
      </c>
      <c r="AF75" s="74">
        <f>IF(ISERROR(ROUND($Y75/'1_РОЗПОДІЛ ПЕРСОНАЛУ'!G74*'1_РОЗПОДІЛ ПЕРСОНАЛУ'!N74,2)),0,ROUND($Y75/'1_РОЗПОДІЛ ПЕРСОНАЛУ'!G74*'1_РОЗПОДІЛ ПЕРСОНАЛУ'!N74,2))</f>
        <v>0</v>
      </c>
      <c r="AG75" s="74">
        <f>IF(ISERROR(ROUND($Y75/'1_РОЗПОДІЛ ПЕРСОНАЛУ'!G74*'1_РОЗПОДІЛ ПЕРСОНАЛУ'!O74,2)),0,ROUND($Y75/'1_РОЗПОДІЛ ПЕРСОНАЛУ'!G74*'1_РОЗПОДІЛ ПЕРСОНАЛУ'!O74,2))</f>
        <v>0</v>
      </c>
    </row>
    <row r="76" spans="1:33" ht="12" hidden="1" x14ac:dyDescent="0.2">
      <c r="A76" s="78" t="str">
        <f>'1_РОЗПОДІЛ ПЕРСОНАЛУ'!A75</f>
        <v/>
      </c>
      <c r="B76" s="78">
        <f>'1_РОЗПОДІЛ ПЕРСОНАЛУ'!B75</f>
        <v>0</v>
      </c>
      <c r="C76" s="78">
        <f>'1_РОЗПОДІЛ ПЕРСОНАЛУ'!D75</f>
        <v>0</v>
      </c>
      <c r="D76" s="78">
        <f>'1_РОЗПОДІЛ ПЕРСОНАЛУ'!F75</f>
        <v>0</v>
      </c>
      <c r="E76" s="78">
        <f>'1_РОЗПОДІЛ ПЕРСОНАЛУ'!G75</f>
        <v>0</v>
      </c>
      <c r="F76" s="95">
        <f>IF(A76&gt;0,'2_Вихідні дані'!$B$3,"")</f>
        <v>1921</v>
      </c>
      <c r="G76" s="55"/>
      <c r="H76" s="55"/>
      <c r="I76" s="79">
        <f>IF(D76&gt;0,VLOOKUP(D76,'2_Вихідні дані'!$A$6:$B$11,2,FALSE),1)</f>
        <v>1</v>
      </c>
      <c r="J76" s="55"/>
      <c r="K76" s="74">
        <f t="shared" si="8"/>
        <v>0</v>
      </c>
      <c r="L76" s="55"/>
      <c r="M76" s="95">
        <f t="shared" si="9"/>
        <v>0</v>
      </c>
      <c r="N76" s="55"/>
      <c r="O76" s="95">
        <f t="shared" si="10"/>
        <v>0</v>
      </c>
      <c r="P76" s="55"/>
      <c r="Q76" s="95">
        <f t="shared" si="11"/>
        <v>0</v>
      </c>
      <c r="R76" s="55"/>
      <c r="S76" s="95">
        <f t="shared" si="12"/>
        <v>0</v>
      </c>
      <c r="T76" s="55"/>
      <c r="U76" s="95">
        <f t="shared" si="13"/>
        <v>0</v>
      </c>
      <c r="V76" s="55"/>
      <c r="W76" s="95">
        <f>IF(AND($A76&gt;0,V76&gt;0),IF('2_Вихідні дані'!$A$12=1,ROUND($K76*(V76-1),2),ROUND((K76+M76+O76+Q76+S76+U76)*(V76-1),2)),0)</f>
        <v>0</v>
      </c>
      <c r="X76" s="74">
        <f t="shared" si="14"/>
        <v>0</v>
      </c>
      <c r="Y76" s="74">
        <f>X76*'2_Вихідні дані'!$B$17</f>
        <v>0</v>
      </c>
      <c r="Z76" s="74">
        <f>IF(ISERROR(ROUND($Y76/'1_РОЗПОДІЛ ПЕРСОНАЛУ'!G75*'1_РОЗПОДІЛ ПЕРСОНАЛУ'!H75,2)),0,ROUND($Y76/'1_РОЗПОДІЛ ПЕРСОНАЛУ'!G75*'1_РОЗПОДІЛ ПЕРСОНАЛУ'!H75,2))</f>
        <v>0</v>
      </c>
      <c r="AA76" s="74">
        <f>IF(ISERROR(ROUND($Y76/'1_РОЗПОДІЛ ПЕРСОНАЛУ'!G75*'1_РОЗПОДІЛ ПЕРСОНАЛУ'!I75,2)),0,ROUND($Y76/'1_РОЗПОДІЛ ПЕРСОНАЛУ'!G75*'1_РОЗПОДІЛ ПЕРСОНАЛУ'!I75,2))</f>
        <v>0</v>
      </c>
      <c r="AB76" s="74">
        <f>IF(ISERROR(ROUND($Y76/'1_РОЗПОДІЛ ПЕРСОНАЛУ'!G75*'1_РОЗПОДІЛ ПЕРСОНАЛУ'!J75,2)),0,ROUND($Y76/'1_РОЗПОДІЛ ПЕРСОНАЛУ'!G75*'1_РОЗПОДІЛ ПЕРСОНАЛУ'!J75,2))</f>
        <v>0</v>
      </c>
      <c r="AC76" s="74">
        <f>IF(ISERROR(ROUND($Y76/'1_РОЗПОДІЛ ПЕРСОНАЛУ'!G75*'1_РОЗПОДІЛ ПЕРСОНАЛУ'!K75,2)),0,ROUND($Y76/'1_РОЗПОДІЛ ПЕРСОНАЛУ'!G75*'1_РОЗПОДІЛ ПЕРСОНАЛУ'!K75,2))</f>
        <v>0</v>
      </c>
      <c r="AD76" s="74">
        <f>IF(ISERROR(ROUND($Y76/'1_РОЗПОДІЛ ПЕРСОНАЛУ'!G75*'1_РОЗПОДІЛ ПЕРСОНАЛУ'!L75,2)),0,ROUND($Y76/'1_РОЗПОДІЛ ПЕРСОНАЛУ'!G75*'1_РОЗПОДІЛ ПЕРСОНАЛУ'!L75,2))</f>
        <v>0</v>
      </c>
      <c r="AE76" s="74">
        <f>IF(ISERROR(ROUND($Y76/'1_РОЗПОДІЛ ПЕРСОНАЛУ'!G75*'1_РОЗПОДІЛ ПЕРСОНАЛУ'!M75,2)),0,ROUND($Y76/'1_РОЗПОДІЛ ПЕРСОНАЛУ'!G75*'1_РОЗПОДІЛ ПЕРСОНАЛУ'!M75,2))</f>
        <v>0</v>
      </c>
      <c r="AF76" s="74">
        <f>IF(ISERROR(ROUND($Y76/'1_РОЗПОДІЛ ПЕРСОНАЛУ'!G75*'1_РОЗПОДІЛ ПЕРСОНАЛУ'!N75,2)),0,ROUND($Y76/'1_РОЗПОДІЛ ПЕРСОНАЛУ'!G75*'1_РОЗПОДІЛ ПЕРСОНАЛУ'!N75,2))</f>
        <v>0</v>
      </c>
      <c r="AG76" s="74">
        <f>IF(ISERROR(ROUND($Y76/'1_РОЗПОДІЛ ПЕРСОНАЛУ'!G75*'1_РОЗПОДІЛ ПЕРСОНАЛУ'!O75,2)),0,ROUND($Y76/'1_РОЗПОДІЛ ПЕРСОНАЛУ'!G75*'1_РОЗПОДІЛ ПЕРСОНАЛУ'!O75,2))</f>
        <v>0</v>
      </c>
    </row>
    <row r="77" spans="1:33" ht="12" hidden="1" x14ac:dyDescent="0.2">
      <c r="A77" s="78" t="str">
        <f>'1_РОЗПОДІЛ ПЕРСОНАЛУ'!A76</f>
        <v/>
      </c>
      <c r="B77" s="78">
        <f>'1_РОЗПОДІЛ ПЕРСОНАЛУ'!B76</f>
        <v>0</v>
      </c>
      <c r="C77" s="78">
        <f>'1_РОЗПОДІЛ ПЕРСОНАЛУ'!D76</f>
        <v>0</v>
      </c>
      <c r="D77" s="78">
        <f>'1_РОЗПОДІЛ ПЕРСОНАЛУ'!F76</f>
        <v>0</v>
      </c>
      <c r="E77" s="78">
        <f>'1_РОЗПОДІЛ ПЕРСОНАЛУ'!G76</f>
        <v>0</v>
      </c>
      <c r="F77" s="95">
        <f>IF(A77&gt;0,'2_Вихідні дані'!$B$3,"")</f>
        <v>1921</v>
      </c>
      <c r="G77" s="55"/>
      <c r="H77" s="55"/>
      <c r="I77" s="79">
        <f>IF(D77&gt;0,VLOOKUP(D77,'2_Вихідні дані'!$A$6:$B$11,2,FALSE),1)</f>
        <v>1</v>
      </c>
      <c r="J77" s="55"/>
      <c r="K77" s="74">
        <f t="shared" si="8"/>
        <v>0</v>
      </c>
      <c r="L77" s="55"/>
      <c r="M77" s="95">
        <f t="shared" si="9"/>
        <v>0</v>
      </c>
      <c r="N77" s="55"/>
      <c r="O77" s="95">
        <f t="shared" si="10"/>
        <v>0</v>
      </c>
      <c r="P77" s="55"/>
      <c r="Q77" s="95">
        <f t="shared" si="11"/>
        <v>0</v>
      </c>
      <c r="R77" s="55"/>
      <c r="S77" s="95">
        <f t="shared" si="12"/>
        <v>0</v>
      </c>
      <c r="T77" s="55"/>
      <c r="U77" s="95">
        <f t="shared" si="13"/>
        <v>0</v>
      </c>
      <c r="V77" s="55"/>
      <c r="W77" s="95">
        <f>IF(AND($A77&gt;0,V77&gt;0),IF('2_Вихідні дані'!$A$12=1,ROUND($K77*(V77-1),2),ROUND((K77+M77+O77+Q77+S77+U77)*(V77-1),2)),0)</f>
        <v>0</v>
      </c>
      <c r="X77" s="74">
        <f t="shared" si="14"/>
        <v>0</v>
      </c>
      <c r="Y77" s="74">
        <f>X77*'2_Вихідні дані'!$B$17</f>
        <v>0</v>
      </c>
      <c r="Z77" s="74">
        <f>IF(ISERROR(ROUND($Y77/'1_РОЗПОДІЛ ПЕРСОНАЛУ'!G76*'1_РОЗПОДІЛ ПЕРСОНАЛУ'!H76,2)),0,ROUND($Y77/'1_РОЗПОДІЛ ПЕРСОНАЛУ'!G76*'1_РОЗПОДІЛ ПЕРСОНАЛУ'!H76,2))</f>
        <v>0</v>
      </c>
      <c r="AA77" s="74">
        <f>IF(ISERROR(ROUND($Y77/'1_РОЗПОДІЛ ПЕРСОНАЛУ'!G76*'1_РОЗПОДІЛ ПЕРСОНАЛУ'!I76,2)),0,ROUND($Y77/'1_РОЗПОДІЛ ПЕРСОНАЛУ'!G76*'1_РОЗПОДІЛ ПЕРСОНАЛУ'!I76,2))</f>
        <v>0</v>
      </c>
      <c r="AB77" s="74">
        <f>IF(ISERROR(ROUND($Y77/'1_РОЗПОДІЛ ПЕРСОНАЛУ'!G76*'1_РОЗПОДІЛ ПЕРСОНАЛУ'!J76,2)),0,ROUND($Y77/'1_РОЗПОДІЛ ПЕРСОНАЛУ'!G76*'1_РОЗПОДІЛ ПЕРСОНАЛУ'!J76,2))</f>
        <v>0</v>
      </c>
      <c r="AC77" s="74">
        <f>IF(ISERROR(ROUND($Y77/'1_РОЗПОДІЛ ПЕРСОНАЛУ'!G76*'1_РОЗПОДІЛ ПЕРСОНАЛУ'!K76,2)),0,ROUND($Y77/'1_РОЗПОДІЛ ПЕРСОНАЛУ'!G76*'1_РОЗПОДІЛ ПЕРСОНАЛУ'!K76,2))</f>
        <v>0</v>
      </c>
      <c r="AD77" s="74">
        <f>IF(ISERROR(ROUND($Y77/'1_РОЗПОДІЛ ПЕРСОНАЛУ'!G76*'1_РОЗПОДІЛ ПЕРСОНАЛУ'!L76,2)),0,ROUND($Y77/'1_РОЗПОДІЛ ПЕРСОНАЛУ'!G76*'1_РОЗПОДІЛ ПЕРСОНАЛУ'!L76,2))</f>
        <v>0</v>
      </c>
      <c r="AE77" s="74">
        <f>IF(ISERROR(ROUND($Y77/'1_РОЗПОДІЛ ПЕРСОНАЛУ'!G76*'1_РОЗПОДІЛ ПЕРСОНАЛУ'!M76,2)),0,ROUND($Y77/'1_РОЗПОДІЛ ПЕРСОНАЛУ'!G76*'1_РОЗПОДІЛ ПЕРСОНАЛУ'!M76,2))</f>
        <v>0</v>
      </c>
      <c r="AF77" s="74">
        <f>IF(ISERROR(ROUND($Y77/'1_РОЗПОДІЛ ПЕРСОНАЛУ'!G76*'1_РОЗПОДІЛ ПЕРСОНАЛУ'!N76,2)),0,ROUND($Y77/'1_РОЗПОДІЛ ПЕРСОНАЛУ'!G76*'1_РОЗПОДІЛ ПЕРСОНАЛУ'!N76,2))</f>
        <v>0</v>
      </c>
      <c r="AG77" s="74">
        <f>IF(ISERROR(ROUND($Y77/'1_РОЗПОДІЛ ПЕРСОНАЛУ'!G76*'1_РОЗПОДІЛ ПЕРСОНАЛУ'!O76,2)),0,ROUND($Y77/'1_РОЗПОДІЛ ПЕРСОНАЛУ'!G76*'1_РОЗПОДІЛ ПЕРСОНАЛУ'!O76,2))</f>
        <v>0</v>
      </c>
    </row>
    <row r="78" spans="1:33" ht="12" hidden="1" x14ac:dyDescent="0.2">
      <c r="A78" s="78" t="str">
        <f>'1_РОЗПОДІЛ ПЕРСОНАЛУ'!A77</f>
        <v/>
      </c>
      <c r="B78" s="78">
        <f>'1_РОЗПОДІЛ ПЕРСОНАЛУ'!B77</f>
        <v>0</v>
      </c>
      <c r="C78" s="78">
        <f>'1_РОЗПОДІЛ ПЕРСОНАЛУ'!D77</f>
        <v>0</v>
      </c>
      <c r="D78" s="78">
        <f>'1_РОЗПОДІЛ ПЕРСОНАЛУ'!F77</f>
        <v>0</v>
      </c>
      <c r="E78" s="78">
        <f>'1_РОЗПОДІЛ ПЕРСОНАЛУ'!G77</f>
        <v>0</v>
      </c>
      <c r="F78" s="95">
        <f>IF(A78&gt;0,'2_Вихідні дані'!$B$3,"")</f>
        <v>1921</v>
      </c>
      <c r="G78" s="55"/>
      <c r="H78" s="55"/>
      <c r="I78" s="79">
        <f>IF(D78&gt;0,VLOOKUP(D78,'2_Вихідні дані'!$A$6:$B$11,2,FALSE),1)</f>
        <v>1</v>
      </c>
      <c r="J78" s="55"/>
      <c r="K78" s="74">
        <f t="shared" si="8"/>
        <v>0</v>
      </c>
      <c r="L78" s="55"/>
      <c r="M78" s="95">
        <f t="shared" si="9"/>
        <v>0</v>
      </c>
      <c r="N78" s="55"/>
      <c r="O78" s="95">
        <f t="shared" si="10"/>
        <v>0</v>
      </c>
      <c r="P78" s="55"/>
      <c r="Q78" s="95">
        <f t="shared" si="11"/>
        <v>0</v>
      </c>
      <c r="R78" s="55"/>
      <c r="S78" s="95">
        <f t="shared" si="12"/>
        <v>0</v>
      </c>
      <c r="T78" s="55"/>
      <c r="U78" s="95">
        <f t="shared" si="13"/>
        <v>0</v>
      </c>
      <c r="V78" s="55"/>
      <c r="W78" s="95">
        <f>IF(AND($A78&gt;0,V78&gt;0),IF('2_Вихідні дані'!$A$12=1,ROUND($K78*(V78-1),2),ROUND((K78+M78+O78+Q78+S78+U78)*(V78-1),2)),0)</f>
        <v>0</v>
      </c>
      <c r="X78" s="74">
        <f t="shared" si="14"/>
        <v>0</v>
      </c>
      <c r="Y78" s="74">
        <f>X78*'2_Вихідні дані'!$B$17</f>
        <v>0</v>
      </c>
      <c r="Z78" s="74">
        <f>IF(ISERROR(ROUND($Y78/'1_РОЗПОДІЛ ПЕРСОНАЛУ'!G77*'1_РОЗПОДІЛ ПЕРСОНАЛУ'!H77,2)),0,ROUND($Y78/'1_РОЗПОДІЛ ПЕРСОНАЛУ'!G77*'1_РОЗПОДІЛ ПЕРСОНАЛУ'!H77,2))</f>
        <v>0</v>
      </c>
      <c r="AA78" s="74">
        <f>IF(ISERROR(ROUND($Y78/'1_РОЗПОДІЛ ПЕРСОНАЛУ'!G77*'1_РОЗПОДІЛ ПЕРСОНАЛУ'!I77,2)),0,ROUND($Y78/'1_РОЗПОДІЛ ПЕРСОНАЛУ'!G77*'1_РОЗПОДІЛ ПЕРСОНАЛУ'!I77,2))</f>
        <v>0</v>
      </c>
      <c r="AB78" s="74">
        <f>IF(ISERROR(ROUND($Y78/'1_РОЗПОДІЛ ПЕРСОНАЛУ'!G77*'1_РОЗПОДІЛ ПЕРСОНАЛУ'!J77,2)),0,ROUND($Y78/'1_РОЗПОДІЛ ПЕРСОНАЛУ'!G77*'1_РОЗПОДІЛ ПЕРСОНАЛУ'!J77,2))</f>
        <v>0</v>
      </c>
      <c r="AC78" s="74">
        <f>IF(ISERROR(ROUND($Y78/'1_РОЗПОДІЛ ПЕРСОНАЛУ'!G77*'1_РОЗПОДІЛ ПЕРСОНАЛУ'!K77,2)),0,ROUND($Y78/'1_РОЗПОДІЛ ПЕРСОНАЛУ'!G77*'1_РОЗПОДІЛ ПЕРСОНАЛУ'!K77,2))</f>
        <v>0</v>
      </c>
      <c r="AD78" s="74">
        <f>IF(ISERROR(ROUND($Y78/'1_РОЗПОДІЛ ПЕРСОНАЛУ'!G77*'1_РОЗПОДІЛ ПЕРСОНАЛУ'!L77,2)),0,ROUND($Y78/'1_РОЗПОДІЛ ПЕРСОНАЛУ'!G77*'1_РОЗПОДІЛ ПЕРСОНАЛУ'!L77,2))</f>
        <v>0</v>
      </c>
      <c r="AE78" s="74">
        <f>IF(ISERROR(ROUND($Y78/'1_РОЗПОДІЛ ПЕРСОНАЛУ'!G77*'1_РОЗПОДІЛ ПЕРСОНАЛУ'!M77,2)),0,ROUND($Y78/'1_РОЗПОДІЛ ПЕРСОНАЛУ'!G77*'1_РОЗПОДІЛ ПЕРСОНАЛУ'!M77,2))</f>
        <v>0</v>
      </c>
      <c r="AF78" s="74">
        <f>IF(ISERROR(ROUND($Y78/'1_РОЗПОДІЛ ПЕРСОНАЛУ'!G77*'1_РОЗПОДІЛ ПЕРСОНАЛУ'!N77,2)),0,ROUND($Y78/'1_РОЗПОДІЛ ПЕРСОНАЛУ'!G77*'1_РОЗПОДІЛ ПЕРСОНАЛУ'!N77,2))</f>
        <v>0</v>
      </c>
      <c r="AG78" s="74">
        <f>IF(ISERROR(ROUND($Y78/'1_РОЗПОДІЛ ПЕРСОНАЛУ'!G77*'1_РОЗПОДІЛ ПЕРСОНАЛУ'!O77,2)),0,ROUND($Y78/'1_РОЗПОДІЛ ПЕРСОНАЛУ'!G77*'1_РОЗПОДІЛ ПЕРСОНАЛУ'!O77,2))</f>
        <v>0</v>
      </c>
    </row>
    <row r="79" spans="1:33" ht="12" hidden="1" x14ac:dyDescent="0.2">
      <c r="A79" s="78" t="str">
        <f>'1_РОЗПОДІЛ ПЕРСОНАЛУ'!A78</f>
        <v/>
      </c>
      <c r="B79" s="78">
        <f>'1_РОЗПОДІЛ ПЕРСОНАЛУ'!B78</f>
        <v>0</v>
      </c>
      <c r="C79" s="78">
        <f>'1_РОЗПОДІЛ ПЕРСОНАЛУ'!D78</f>
        <v>0</v>
      </c>
      <c r="D79" s="78">
        <f>'1_РОЗПОДІЛ ПЕРСОНАЛУ'!F78</f>
        <v>0</v>
      </c>
      <c r="E79" s="78">
        <f>'1_РОЗПОДІЛ ПЕРСОНАЛУ'!G78</f>
        <v>0</v>
      </c>
      <c r="F79" s="95">
        <f>IF(A79&gt;0,'2_Вихідні дані'!$B$3,"")</f>
        <v>1921</v>
      </c>
      <c r="G79" s="55"/>
      <c r="H79" s="55"/>
      <c r="I79" s="79">
        <f>IF(D79&gt;0,VLOOKUP(D79,'2_Вихідні дані'!$A$6:$B$11,2,FALSE),1)</f>
        <v>1</v>
      </c>
      <c r="J79" s="55"/>
      <c r="K79" s="74">
        <f t="shared" si="8"/>
        <v>0</v>
      </c>
      <c r="L79" s="55"/>
      <c r="M79" s="95">
        <f t="shared" si="9"/>
        <v>0</v>
      </c>
      <c r="N79" s="55"/>
      <c r="O79" s="95">
        <f t="shared" si="10"/>
        <v>0</v>
      </c>
      <c r="P79" s="55"/>
      <c r="Q79" s="95">
        <f t="shared" si="11"/>
        <v>0</v>
      </c>
      <c r="R79" s="55"/>
      <c r="S79" s="95">
        <f t="shared" si="12"/>
        <v>0</v>
      </c>
      <c r="T79" s="55"/>
      <c r="U79" s="95">
        <f t="shared" si="13"/>
        <v>0</v>
      </c>
      <c r="V79" s="55"/>
      <c r="W79" s="95">
        <f>IF(AND($A79&gt;0,V79&gt;0),IF('2_Вихідні дані'!$A$12=1,ROUND($K79*(V79-1),2),ROUND((K79+M79+O79+Q79+S79+U79)*(V79-1),2)),0)</f>
        <v>0</v>
      </c>
      <c r="X79" s="74">
        <f t="shared" si="14"/>
        <v>0</v>
      </c>
      <c r="Y79" s="74">
        <f>X79*'2_Вихідні дані'!$B$17</f>
        <v>0</v>
      </c>
      <c r="Z79" s="74">
        <f>IF(ISERROR(ROUND($Y79/'1_РОЗПОДІЛ ПЕРСОНАЛУ'!G78*'1_РОЗПОДІЛ ПЕРСОНАЛУ'!H78,2)),0,ROUND($Y79/'1_РОЗПОДІЛ ПЕРСОНАЛУ'!G78*'1_РОЗПОДІЛ ПЕРСОНАЛУ'!H78,2))</f>
        <v>0</v>
      </c>
      <c r="AA79" s="74">
        <f>IF(ISERROR(ROUND($Y79/'1_РОЗПОДІЛ ПЕРСОНАЛУ'!G78*'1_РОЗПОДІЛ ПЕРСОНАЛУ'!I78,2)),0,ROUND($Y79/'1_РОЗПОДІЛ ПЕРСОНАЛУ'!G78*'1_РОЗПОДІЛ ПЕРСОНАЛУ'!I78,2))</f>
        <v>0</v>
      </c>
      <c r="AB79" s="74">
        <f>IF(ISERROR(ROUND($Y79/'1_РОЗПОДІЛ ПЕРСОНАЛУ'!G78*'1_РОЗПОДІЛ ПЕРСОНАЛУ'!J78,2)),0,ROUND($Y79/'1_РОЗПОДІЛ ПЕРСОНАЛУ'!G78*'1_РОЗПОДІЛ ПЕРСОНАЛУ'!J78,2))</f>
        <v>0</v>
      </c>
      <c r="AC79" s="74">
        <f>IF(ISERROR(ROUND($Y79/'1_РОЗПОДІЛ ПЕРСОНАЛУ'!G78*'1_РОЗПОДІЛ ПЕРСОНАЛУ'!K78,2)),0,ROUND($Y79/'1_РОЗПОДІЛ ПЕРСОНАЛУ'!G78*'1_РОЗПОДІЛ ПЕРСОНАЛУ'!K78,2))</f>
        <v>0</v>
      </c>
      <c r="AD79" s="74">
        <f>IF(ISERROR(ROUND($Y79/'1_РОЗПОДІЛ ПЕРСОНАЛУ'!G78*'1_РОЗПОДІЛ ПЕРСОНАЛУ'!L78,2)),0,ROUND($Y79/'1_РОЗПОДІЛ ПЕРСОНАЛУ'!G78*'1_РОЗПОДІЛ ПЕРСОНАЛУ'!L78,2))</f>
        <v>0</v>
      </c>
      <c r="AE79" s="74">
        <f>IF(ISERROR(ROUND($Y79/'1_РОЗПОДІЛ ПЕРСОНАЛУ'!G78*'1_РОЗПОДІЛ ПЕРСОНАЛУ'!M78,2)),0,ROUND($Y79/'1_РОЗПОДІЛ ПЕРСОНАЛУ'!G78*'1_РОЗПОДІЛ ПЕРСОНАЛУ'!M78,2))</f>
        <v>0</v>
      </c>
      <c r="AF79" s="74">
        <f>IF(ISERROR(ROUND($Y79/'1_РОЗПОДІЛ ПЕРСОНАЛУ'!G78*'1_РОЗПОДІЛ ПЕРСОНАЛУ'!N78,2)),0,ROUND($Y79/'1_РОЗПОДІЛ ПЕРСОНАЛУ'!G78*'1_РОЗПОДІЛ ПЕРСОНАЛУ'!N78,2))</f>
        <v>0</v>
      </c>
      <c r="AG79" s="74">
        <f>IF(ISERROR(ROUND($Y79/'1_РОЗПОДІЛ ПЕРСОНАЛУ'!G78*'1_РОЗПОДІЛ ПЕРСОНАЛУ'!O78,2)),0,ROUND($Y79/'1_РОЗПОДІЛ ПЕРСОНАЛУ'!G78*'1_РОЗПОДІЛ ПЕРСОНАЛУ'!O78,2))</f>
        <v>0</v>
      </c>
    </row>
    <row r="80" spans="1:33" ht="12" hidden="1" x14ac:dyDescent="0.2">
      <c r="A80" s="78" t="str">
        <f>'1_РОЗПОДІЛ ПЕРСОНАЛУ'!A79</f>
        <v/>
      </c>
      <c r="B80" s="78">
        <f>'1_РОЗПОДІЛ ПЕРСОНАЛУ'!B79</f>
        <v>0</v>
      </c>
      <c r="C80" s="78">
        <f>'1_РОЗПОДІЛ ПЕРСОНАЛУ'!D79</f>
        <v>0</v>
      </c>
      <c r="D80" s="78">
        <f>'1_РОЗПОДІЛ ПЕРСОНАЛУ'!F79</f>
        <v>0</v>
      </c>
      <c r="E80" s="78">
        <f>'1_РОЗПОДІЛ ПЕРСОНАЛУ'!G79</f>
        <v>0</v>
      </c>
      <c r="F80" s="95">
        <f>IF(A80&gt;0,'2_Вихідні дані'!$B$3,"")</f>
        <v>1921</v>
      </c>
      <c r="G80" s="55"/>
      <c r="H80" s="55"/>
      <c r="I80" s="79">
        <f>IF(D80&gt;0,VLOOKUP(D80,'2_Вихідні дані'!$A$6:$B$11,2,FALSE),1)</f>
        <v>1</v>
      </c>
      <c r="J80" s="55"/>
      <c r="K80" s="74">
        <f t="shared" si="8"/>
        <v>0</v>
      </c>
      <c r="L80" s="55"/>
      <c r="M80" s="95">
        <f t="shared" si="9"/>
        <v>0</v>
      </c>
      <c r="N80" s="55"/>
      <c r="O80" s="95">
        <f t="shared" si="10"/>
        <v>0</v>
      </c>
      <c r="P80" s="55"/>
      <c r="Q80" s="95">
        <f t="shared" si="11"/>
        <v>0</v>
      </c>
      <c r="R80" s="55"/>
      <c r="S80" s="95">
        <f t="shared" si="12"/>
        <v>0</v>
      </c>
      <c r="T80" s="55"/>
      <c r="U80" s="95">
        <f t="shared" si="13"/>
        <v>0</v>
      </c>
      <c r="V80" s="55"/>
      <c r="W80" s="95">
        <f>IF(AND($A80&gt;0,V80&gt;0),IF('2_Вихідні дані'!$A$12=1,ROUND($K80*(V80-1),2),ROUND((K80+M80+O80+Q80+S80+U80)*(V80-1),2)),0)</f>
        <v>0</v>
      </c>
      <c r="X80" s="74">
        <f t="shared" si="14"/>
        <v>0</v>
      </c>
      <c r="Y80" s="74">
        <f>X80*'2_Вихідні дані'!$B$17</f>
        <v>0</v>
      </c>
      <c r="Z80" s="74">
        <f>IF(ISERROR(ROUND($Y80/'1_РОЗПОДІЛ ПЕРСОНАЛУ'!G79*'1_РОЗПОДІЛ ПЕРСОНАЛУ'!H79,2)),0,ROUND($Y80/'1_РОЗПОДІЛ ПЕРСОНАЛУ'!G79*'1_РОЗПОДІЛ ПЕРСОНАЛУ'!H79,2))</f>
        <v>0</v>
      </c>
      <c r="AA80" s="74">
        <f>IF(ISERROR(ROUND($Y80/'1_РОЗПОДІЛ ПЕРСОНАЛУ'!G79*'1_РОЗПОДІЛ ПЕРСОНАЛУ'!I79,2)),0,ROUND($Y80/'1_РОЗПОДІЛ ПЕРСОНАЛУ'!G79*'1_РОЗПОДІЛ ПЕРСОНАЛУ'!I79,2))</f>
        <v>0</v>
      </c>
      <c r="AB80" s="74">
        <f>IF(ISERROR(ROUND($Y80/'1_РОЗПОДІЛ ПЕРСОНАЛУ'!G79*'1_РОЗПОДІЛ ПЕРСОНАЛУ'!J79,2)),0,ROUND($Y80/'1_РОЗПОДІЛ ПЕРСОНАЛУ'!G79*'1_РОЗПОДІЛ ПЕРСОНАЛУ'!J79,2))</f>
        <v>0</v>
      </c>
      <c r="AC80" s="74">
        <f>IF(ISERROR(ROUND($Y80/'1_РОЗПОДІЛ ПЕРСОНАЛУ'!G79*'1_РОЗПОДІЛ ПЕРСОНАЛУ'!K79,2)),0,ROUND($Y80/'1_РОЗПОДІЛ ПЕРСОНАЛУ'!G79*'1_РОЗПОДІЛ ПЕРСОНАЛУ'!K79,2))</f>
        <v>0</v>
      </c>
      <c r="AD80" s="74">
        <f>IF(ISERROR(ROUND($Y80/'1_РОЗПОДІЛ ПЕРСОНАЛУ'!G79*'1_РОЗПОДІЛ ПЕРСОНАЛУ'!L79,2)),0,ROUND($Y80/'1_РОЗПОДІЛ ПЕРСОНАЛУ'!G79*'1_РОЗПОДІЛ ПЕРСОНАЛУ'!L79,2))</f>
        <v>0</v>
      </c>
      <c r="AE80" s="74">
        <f>IF(ISERROR(ROUND($Y80/'1_РОЗПОДІЛ ПЕРСОНАЛУ'!G79*'1_РОЗПОДІЛ ПЕРСОНАЛУ'!M79,2)),0,ROUND($Y80/'1_РОЗПОДІЛ ПЕРСОНАЛУ'!G79*'1_РОЗПОДІЛ ПЕРСОНАЛУ'!M79,2))</f>
        <v>0</v>
      </c>
      <c r="AF80" s="74">
        <f>IF(ISERROR(ROUND($Y80/'1_РОЗПОДІЛ ПЕРСОНАЛУ'!G79*'1_РОЗПОДІЛ ПЕРСОНАЛУ'!N79,2)),0,ROUND($Y80/'1_РОЗПОДІЛ ПЕРСОНАЛУ'!G79*'1_РОЗПОДІЛ ПЕРСОНАЛУ'!N79,2))</f>
        <v>0</v>
      </c>
      <c r="AG80" s="74">
        <f>IF(ISERROR(ROUND($Y80/'1_РОЗПОДІЛ ПЕРСОНАЛУ'!G79*'1_РОЗПОДІЛ ПЕРСОНАЛУ'!O79,2)),0,ROUND($Y80/'1_РОЗПОДІЛ ПЕРСОНАЛУ'!G79*'1_РОЗПОДІЛ ПЕРСОНАЛУ'!O79,2))</f>
        <v>0</v>
      </c>
    </row>
    <row r="81" spans="1:33" ht="12" hidden="1" x14ac:dyDescent="0.2">
      <c r="A81" s="78" t="str">
        <f>'1_РОЗПОДІЛ ПЕРСОНАЛУ'!A80</f>
        <v/>
      </c>
      <c r="B81" s="78">
        <f>'1_РОЗПОДІЛ ПЕРСОНАЛУ'!B80</f>
        <v>0</v>
      </c>
      <c r="C81" s="78">
        <f>'1_РОЗПОДІЛ ПЕРСОНАЛУ'!D80</f>
        <v>0</v>
      </c>
      <c r="D81" s="78">
        <f>'1_РОЗПОДІЛ ПЕРСОНАЛУ'!F80</f>
        <v>0</v>
      </c>
      <c r="E81" s="78">
        <f>'1_РОЗПОДІЛ ПЕРСОНАЛУ'!G80</f>
        <v>0</v>
      </c>
      <c r="F81" s="95">
        <f>IF(A81&gt;0,'2_Вихідні дані'!$B$3,"")</f>
        <v>1921</v>
      </c>
      <c r="G81" s="55"/>
      <c r="H81" s="55"/>
      <c r="I81" s="79">
        <f>IF(D81&gt;0,VLOOKUP(D81,'2_Вихідні дані'!$A$6:$B$11,2,FALSE),1)</f>
        <v>1</v>
      </c>
      <c r="J81" s="55"/>
      <c r="K81" s="74">
        <f t="shared" si="8"/>
        <v>0</v>
      </c>
      <c r="L81" s="55"/>
      <c r="M81" s="95">
        <f t="shared" si="9"/>
        <v>0</v>
      </c>
      <c r="N81" s="55"/>
      <c r="O81" s="95">
        <f t="shared" si="10"/>
        <v>0</v>
      </c>
      <c r="P81" s="55"/>
      <c r="Q81" s="95">
        <f t="shared" si="11"/>
        <v>0</v>
      </c>
      <c r="R81" s="55"/>
      <c r="S81" s="95">
        <f t="shared" si="12"/>
        <v>0</v>
      </c>
      <c r="T81" s="55"/>
      <c r="U81" s="95">
        <f t="shared" si="13"/>
        <v>0</v>
      </c>
      <c r="V81" s="55"/>
      <c r="W81" s="95">
        <f>IF(AND($A81&gt;0,V81&gt;0),IF('2_Вихідні дані'!$A$12=1,ROUND($K81*(V81-1),2),ROUND((K81+M81+O81+Q81+S81+U81)*(V81-1),2)),0)</f>
        <v>0</v>
      </c>
      <c r="X81" s="74">
        <f t="shared" si="14"/>
        <v>0</v>
      </c>
      <c r="Y81" s="74">
        <f>X81*'2_Вихідні дані'!$B$17</f>
        <v>0</v>
      </c>
      <c r="Z81" s="74">
        <f>IF(ISERROR(ROUND($Y81/'1_РОЗПОДІЛ ПЕРСОНАЛУ'!G80*'1_РОЗПОДІЛ ПЕРСОНАЛУ'!H80,2)),0,ROUND($Y81/'1_РОЗПОДІЛ ПЕРСОНАЛУ'!G80*'1_РОЗПОДІЛ ПЕРСОНАЛУ'!H80,2))</f>
        <v>0</v>
      </c>
      <c r="AA81" s="74">
        <f>IF(ISERROR(ROUND($Y81/'1_РОЗПОДІЛ ПЕРСОНАЛУ'!G80*'1_РОЗПОДІЛ ПЕРСОНАЛУ'!I80,2)),0,ROUND($Y81/'1_РОЗПОДІЛ ПЕРСОНАЛУ'!G80*'1_РОЗПОДІЛ ПЕРСОНАЛУ'!I80,2))</f>
        <v>0</v>
      </c>
      <c r="AB81" s="74">
        <f>IF(ISERROR(ROUND($Y81/'1_РОЗПОДІЛ ПЕРСОНАЛУ'!G80*'1_РОЗПОДІЛ ПЕРСОНАЛУ'!J80,2)),0,ROUND($Y81/'1_РОЗПОДІЛ ПЕРСОНАЛУ'!G80*'1_РОЗПОДІЛ ПЕРСОНАЛУ'!J80,2))</f>
        <v>0</v>
      </c>
      <c r="AC81" s="74">
        <f>IF(ISERROR(ROUND($Y81/'1_РОЗПОДІЛ ПЕРСОНАЛУ'!G80*'1_РОЗПОДІЛ ПЕРСОНАЛУ'!K80,2)),0,ROUND($Y81/'1_РОЗПОДІЛ ПЕРСОНАЛУ'!G80*'1_РОЗПОДІЛ ПЕРСОНАЛУ'!K80,2))</f>
        <v>0</v>
      </c>
      <c r="AD81" s="74">
        <f>IF(ISERROR(ROUND($Y81/'1_РОЗПОДІЛ ПЕРСОНАЛУ'!G80*'1_РОЗПОДІЛ ПЕРСОНАЛУ'!L80,2)),0,ROUND($Y81/'1_РОЗПОДІЛ ПЕРСОНАЛУ'!G80*'1_РОЗПОДІЛ ПЕРСОНАЛУ'!L80,2))</f>
        <v>0</v>
      </c>
      <c r="AE81" s="74">
        <f>IF(ISERROR(ROUND($Y81/'1_РОЗПОДІЛ ПЕРСОНАЛУ'!G80*'1_РОЗПОДІЛ ПЕРСОНАЛУ'!M80,2)),0,ROUND($Y81/'1_РОЗПОДІЛ ПЕРСОНАЛУ'!G80*'1_РОЗПОДІЛ ПЕРСОНАЛУ'!M80,2))</f>
        <v>0</v>
      </c>
      <c r="AF81" s="74">
        <f>IF(ISERROR(ROUND($Y81/'1_РОЗПОДІЛ ПЕРСОНАЛУ'!G80*'1_РОЗПОДІЛ ПЕРСОНАЛУ'!N80,2)),0,ROUND($Y81/'1_РОЗПОДІЛ ПЕРСОНАЛУ'!G80*'1_РОЗПОДІЛ ПЕРСОНАЛУ'!N80,2))</f>
        <v>0</v>
      </c>
      <c r="AG81" s="74">
        <f>IF(ISERROR(ROUND($Y81/'1_РОЗПОДІЛ ПЕРСОНАЛУ'!G80*'1_РОЗПОДІЛ ПЕРСОНАЛУ'!O80,2)),0,ROUND($Y81/'1_РОЗПОДІЛ ПЕРСОНАЛУ'!G80*'1_РОЗПОДІЛ ПЕРСОНАЛУ'!O80,2))</f>
        <v>0</v>
      </c>
    </row>
    <row r="82" spans="1:33" ht="12" hidden="1" x14ac:dyDescent="0.2">
      <c r="A82" s="78" t="str">
        <f>'1_РОЗПОДІЛ ПЕРСОНАЛУ'!A81</f>
        <v/>
      </c>
      <c r="B82" s="78">
        <f>'1_РОЗПОДІЛ ПЕРСОНАЛУ'!B81</f>
        <v>0</v>
      </c>
      <c r="C82" s="78">
        <f>'1_РОЗПОДІЛ ПЕРСОНАЛУ'!D81</f>
        <v>0</v>
      </c>
      <c r="D82" s="78">
        <f>'1_РОЗПОДІЛ ПЕРСОНАЛУ'!F81</f>
        <v>0</v>
      </c>
      <c r="E82" s="78">
        <f>'1_РОЗПОДІЛ ПЕРСОНАЛУ'!G81</f>
        <v>0</v>
      </c>
      <c r="F82" s="95">
        <f>IF(A82&gt;0,'2_Вихідні дані'!$B$3,"")</f>
        <v>1921</v>
      </c>
      <c r="G82" s="55"/>
      <c r="H82" s="55"/>
      <c r="I82" s="79">
        <f>IF(D82&gt;0,VLOOKUP(D82,'2_Вихідні дані'!$A$6:$B$11,2,FALSE),1)</f>
        <v>1</v>
      </c>
      <c r="J82" s="55"/>
      <c r="K82" s="74">
        <f t="shared" si="8"/>
        <v>0</v>
      </c>
      <c r="L82" s="55"/>
      <c r="M82" s="95">
        <f t="shared" si="9"/>
        <v>0</v>
      </c>
      <c r="N82" s="55"/>
      <c r="O82" s="95">
        <f t="shared" si="10"/>
        <v>0</v>
      </c>
      <c r="P82" s="55"/>
      <c r="Q82" s="95">
        <f t="shared" si="11"/>
        <v>0</v>
      </c>
      <c r="R82" s="55"/>
      <c r="S82" s="95">
        <f t="shared" si="12"/>
        <v>0</v>
      </c>
      <c r="T82" s="55"/>
      <c r="U82" s="95">
        <f t="shared" si="13"/>
        <v>0</v>
      </c>
      <c r="V82" s="55"/>
      <c r="W82" s="95">
        <f>IF(AND($A82&gt;0,V82&gt;0),IF('2_Вихідні дані'!$A$12=1,ROUND($K82*(V82-1),2),ROUND((K82+M82+O82+Q82+S82+U82)*(V82-1),2)),0)</f>
        <v>0</v>
      </c>
      <c r="X82" s="74">
        <f t="shared" si="14"/>
        <v>0</v>
      </c>
      <c r="Y82" s="74">
        <f>X82*'2_Вихідні дані'!$B$17</f>
        <v>0</v>
      </c>
      <c r="Z82" s="74">
        <f>IF(ISERROR(ROUND($Y82/'1_РОЗПОДІЛ ПЕРСОНАЛУ'!G81*'1_РОЗПОДІЛ ПЕРСОНАЛУ'!H81,2)),0,ROUND($Y82/'1_РОЗПОДІЛ ПЕРСОНАЛУ'!G81*'1_РОЗПОДІЛ ПЕРСОНАЛУ'!H81,2))</f>
        <v>0</v>
      </c>
      <c r="AA82" s="74">
        <f>IF(ISERROR(ROUND($Y82/'1_РОЗПОДІЛ ПЕРСОНАЛУ'!G81*'1_РОЗПОДІЛ ПЕРСОНАЛУ'!I81,2)),0,ROUND($Y82/'1_РОЗПОДІЛ ПЕРСОНАЛУ'!G81*'1_РОЗПОДІЛ ПЕРСОНАЛУ'!I81,2))</f>
        <v>0</v>
      </c>
      <c r="AB82" s="74">
        <f>IF(ISERROR(ROUND($Y82/'1_РОЗПОДІЛ ПЕРСОНАЛУ'!G81*'1_РОЗПОДІЛ ПЕРСОНАЛУ'!J81,2)),0,ROUND($Y82/'1_РОЗПОДІЛ ПЕРСОНАЛУ'!G81*'1_РОЗПОДІЛ ПЕРСОНАЛУ'!J81,2))</f>
        <v>0</v>
      </c>
      <c r="AC82" s="74">
        <f>IF(ISERROR(ROUND($Y82/'1_РОЗПОДІЛ ПЕРСОНАЛУ'!G81*'1_РОЗПОДІЛ ПЕРСОНАЛУ'!K81,2)),0,ROUND($Y82/'1_РОЗПОДІЛ ПЕРСОНАЛУ'!G81*'1_РОЗПОДІЛ ПЕРСОНАЛУ'!K81,2))</f>
        <v>0</v>
      </c>
      <c r="AD82" s="74">
        <f>IF(ISERROR(ROUND($Y82/'1_РОЗПОДІЛ ПЕРСОНАЛУ'!G81*'1_РОЗПОДІЛ ПЕРСОНАЛУ'!L81,2)),0,ROUND($Y82/'1_РОЗПОДІЛ ПЕРСОНАЛУ'!G81*'1_РОЗПОДІЛ ПЕРСОНАЛУ'!L81,2))</f>
        <v>0</v>
      </c>
      <c r="AE82" s="74">
        <f>IF(ISERROR(ROUND($Y82/'1_РОЗПОДІЛ ПЕРСОНАЛУ'!G81*'1_РОЗПОДІЛ ПЕРСОНАЛУ'!M81,2)),0,ROUND($Y82/'1_РОЗПОДІЛ ПЕРСОНАЛУ'!G81*'1_РОЗПОДІЛ ПЕРСОНАЛУ'!M81,2))</f>
        <v>0</v>
      </c>
      <c r="AF82" s="74">
        <f>IF(ISERROR(ROUND($Y82/'1_РОЗПОДІЛ ПЕРСОНАЛУ'!G81*'1_РОЗПОДІЛ ПЕРСОНАЛУ'!N81,2)),0,ROUND($Y82/'1_РОЗПОДІЛ ПЕРСОНАЛУ'!G81*'1_РОЗПОДІЛ ПЕРСОНАЛУ'!N81,2))</f>
        <v>0</v>
      </c>
      <c r="AG82" s="74">
        <f>IF(ISERROR(ROUND($Y82/'1_РОЗПОДІЛ ПЕРСОНАЛУ'!G81*'1_РОЗПОДІЛ ПЕРСОНАЛУ'!O81,2)),0,ROUND($Y82/'1_РОЗПОДІЛ ПЕРСОНАЛУ'!G81*'1_РОЗПОДІЛ ПЕРСОНАЛУ'!O81,2))</f>
        <v>0</v>
      </c>
    </row>
    <row r="83" spans="1:33" ht="12" hidden="1" x14ac:dyDescent="0.2">
      <c r="A83" s="78" t="str">
        <f>'1_РОЗПОДІЛ ПЕРСОНАЛУ'!A82</f>
        <v/>
      </c>
      <c r="B83" s="78">
        <f>'1_РОЗПОДІЛ ПЕРСОНАЛУ'!B82</f>
        <v>0</v>
      </c>
      <c r="C83" s="78">
        <f>'1_РОЗПОДІЛ ПЕРСОНАЛУ'!D82</f>
        <v>0</v>
      </c>
      <c r="D83" s="78">
        <f>'1_РОЗПОДІЛ ПЕРСОНАЛУ'!F82</f>
        <v>0</v>
      </c>
      <c r="E83" s="78">
        <f>'1_РОЗПОДІЛ ПЕРСОНАЛУ'!G82</f>
        <v>0</v>
      </c>
      <c r="F83" s="95">
        <f>IF(A83&gt;0,'2_Вихідні дані'!$B$3,"")</f>
        <v>1921</v>
      </c>
      <c r="G83" s="55"/>
      <c r="H83" s="55"/>
      <c r="I83" s="79">
        <f>IF(D83&gt;0,VLOOKUP(D83,'2_Вихідні дані'!$A$6:$B$11,2,FALSE),1)</f>
        <v>1</v>
      </c>
      <c r="J83" s="55"/>
      <c r="K83" s="74">
        <f t="shared" si="8"/>
        <v>0</v>
      </c>
      <c r="L83" s="55"/>
      <c r="M83" s="95">
        <f t="shared" si="9"/>
        <v>0</v>
      </c>
      <c r="N83" s="55"/>
      <c r="O83" s="95">
        <f t="shared" si="10"/>
        <v>0</v>
      </c>
      <c r="P83" s="55"/>
      <c r="Q83" s="95">
        <f t="shared" si="11"/>
        <v>0</v>
      </c>
      <c r="R83" s="55"/>
      <c r="S83" s="95">
        <f t="shared" si="12"/>
        <v>0</v>
      </c>
      <c r="T83" s="55"/>
      <c r="U83" s="95">
        <f t="shared" si="13"/>
        <v>0</v>
      </c>
      <c r="V83" s="55"/>
      <c r="W83" s="95">
        <f>IF(AND($A83&gt;0,V83&gt;0),IF('2_Вихідні дані'!$A$12=1,ROUND($K83*(V83-1),2),ROUND((K83+M83+O83+Q83+S83+U83)*(V83-1),2)),0)</f>
        <v>0</v>
      </c>
      <c r="X83" s="74">
        <f t="shared" si="14"/>
        <v>0</v>
      </c>
      <c r="Y83" s="74">
        <f>X83*'2_Вихідні дані'!$B$17</f>
        <v>0</v>
      </c>
      <c r="Z83" s="74">
        <f>IF(ISERROR(ROUND($Y83/'1_РОЗПОДІЛ ПЕРСОНАЛУ'!G82*'1_РОЗПОДІЛ ПЕРСОНАЛУ'!H82,2)),0,ROUND($Y83/'1_РОЗПОДІЛ ПЕРСОНАЛУ'!G82*'1_РОЗПОДІЛ ПЕРСОНАЛУ'!H82,2))</f>
        <v>0</v>
      </c>
      <c r="AA83" s="74">
        <f>IF(ISERROR(ROUND($Y83/'1_РОЗПОДІЛ ПЕРСОНАЛУ'!G82*'1_РОЗПОДІЛ ПЕРСОНАЛУ'!I82,2)),0,ROUND($Y83/'1_РОЗПОДІЛ ПЕРСОНАЛУ'!G82*'1_РОЗПОДІЛ ПЕРСОНАЛУ'!I82,2))</f>
        <v>0</v>
      </c>
      <c r="AB83" s="74">
        <f>IF(ISERROR(ROUND($Y83/'1_РОЗПОДІЛ ПЕРСОНАЛУ'!G82*'1_РОЗПОДІЛ ПЕРСОНАЛУ'!J82,2)),0,ROUND($Y83/'1_РОЗПОДІЛ ПЕРСОНАЛУ'!G82*'1_РОЗПОДІЛ ПЕРСОНАЛУ'!J82,2))</f>
        <v>0</v>
      </c>
      <c r="AC83" s="74">
        <f>IF(ISERROR(ROUND($Y83/'1_РОЗПОДІЛ ПЕРСОНАЛУ'!G82*'1_РОЗПОДІЛ ПЕРСОНАЛУ'!K82,2)),0,ROUND($Y83/'1_РОЗПОДІЛ ПЕРСОНАЛУ'!G82*'1_РОЗПОДІЛ ПЕРСОНАЛУ'!K82,2))</f>
        <v>0</v>
      </c>
      <c r="AD83" s="74">
        <f>IF(ISERROR(ROUND($Y83/'1_РОЗПОДІЛ ПЕРСОНАЛУ'!G82*'1_РОЗПОДІЛ ПЕРСОНАЛУ'!L82,2)),0,ROUND($Y83/'1_РОЗПОДІЛ ПЕРСОНАЛУ'!G82*'1_РОЗПОДІЛ ПЕРСОНАЛУ'!L82,2))</f>
        <v>0</v>
      </c>
      <c r="AE83" s="74">
        <f>IF(ISERROR(ROUND($Y83/'1_РОЗПОДІЛ ПЕРСОНАЛУ'!G82*'1_РОЗПОДІЛ ПЕРСОНАЛУ'!M82,2)),0,ROUND($Y83/'1_РОЗПОДІЛ ПЕРСОНАЛУ'!G82*'1_РОЗПОДІЛ ПЕРСОНАЛУ'!M82,2))</f>
        <v>0</v>
      </c>
      <c r="AF83" s="74">
        <f>IF(ISERROR(ROUND($Y83/'1_РОЗПОДІЛ ПЕРСОНАЛУ'!G82*'1_РОЗПОДІЛ ПЕРСОНАЛУ'!N82,2)),0,ROUND($Y83/'1_РОЗПОДІЛ ПЕРСОНАЛУ'!G82*'1_РОЗПОДІЛ ПЕРСОНАЛУ'!N82,2))</f>
        <v>0</v>
      </c>
      <c r="AG83" s="74">
        <f>IF(ISERROR(ROUND($Y83/'1_РОЗПОДІЛ ПЕРСОНАЛУ'!G82*'1_РОЗПОДІЛ ПЕРСОНАЛУ'!O82,2)),0,ROUND($Y83/'1_РОЗПОДІЛ ПЕРСОНАЛУ'!G82*'1_РОЗПОДІЛ ПЕРСОНАЛУ'!O82,2))</f>
        <v>0</v>
      </c>
    </row>
    <row r="84" spans="1:33" ht="12" hidden="1" x14ac:dyDescent="0.2">
      <c r="A84" s="78" t="str">
        <f>'1_РОЗПОДІЛ ПЕРСОНАЛУ'!A83</f>
        <v/>
      </c>
      <c r="B84" s="78">
        <f>'1_РОЗПОДІЛ ПЕРСОНАЛУ'!B83</f>
        <v>0</v>
      </c>
      <c r="C84" s="78">
        <f>'1_РОЗПОДІЛ ПЕРСОНАЛУ'!D83</f>
        <v>0</v>
      </c>
      <c r="D84" s="78">
        <f>'1_РОЗПОДІЛ ПЕРСОНАЛУ'!F83</f>
        <v>0</v>
      </c>
      <c r="E84" s="78">
        <f>'1_РОЗПОДІЛ ПЕРСОНАЛУ'!G83</f>
        <v>0</v>
      </c>
      <c r="F84" s="95">
        <f>IF(A84&gt;0,'2_Вихідні дані'!$B$3,"")</f>
        <v>1921</v>
      </c>
      <c r="G84" s="55"/>
      <c r="H84" s="55"/>
      <c r="I84" s="79">
        <f>IF(D84&gt;0,VLOOKUP(D84,'2_Вихідні дані'!$A$6:$B$11,2,FALSE),1)</f>
        <v>1</v>
      </c>
      <c r="J84" s="55"/>
      <c r="K84" s="74">
        <f t="shared" si="8"/>
        <v>0</v>
      </c>
      <c r="L84" s="55"/>
      <c r="M84" s="95">
        <f t="shared" si="9"/>
        <v>0</v>
      </c>
      <c r="N84" s="55"/>
      <c r="O84" s="95">
        <f t="shared" si="10"/>
        <v>0</v>
      </c>
      <c r="P84" s="55"/>
      <c r="Q84" s="95">
        <f t="shared" si="11"/>
        <v>0</v>
      </c>
      <c r="R84" s="55"/>
      <c r="S84" s="95">
        <f t="shared" si="12"/>
        <v>0</v>
      </c>
      <c r="T84" s="55"/>
      <c r="U84" s="95">
        <f t="shared" si="13"/>
        <v>0</v>
      </c>
      <c r="V84" s="55"/>
      <c r="W84" s="95">
        <f>IF(AND($A84&gt;0,V84&gt;0),IF('2_Вихідні дані'!$A$12=1,ROUND($K84*(V84-1),2),ROUND((K84+M84+O84+Q84+S84+U84)*(V84-1),2)),0)</f>
        <v>0</v>
      </c>
      <c r="X84" s="74">
        <f t="shared" si="14"/>
        <v>0</v>
      </c>
      <c r="Y84" s="74">
        <f>X84*'2_Вихідні дані'!$B$17</f>
        <v>0</v>
      </c>
      <c r="Z84" s="74">
        <f>IF(ISERROR(ROUND($Y84/'1_РОЗПОДІЛ ПЕРСОНАЛУ'!G83*'1_РОЗПОДІЛ ПЕРСОНАЛУ'!H83,2)),0,ROUND($Y84/'1_РОЗПОДІЛ ПЕРСОНАЛУ'!G83*'1_РОЗПОДІЛ ПЕРСОНАЛУ'!H83,2))</f>
        <v>0</v>
      </c>
      <c r="AA84" s="74">
        <f>IF(ISERROR(ROUND($Y84/'1_РОЗПОДІЛ ПЕРСОНАЛУ'!G83*'1_РОЗПОДІЛ ПЕРСОНАЛУ'!I83,2)),0,ROUND($Y84/'1_РОЗПОДІЛ ПЕРСОНАЛУ'!G83*'1_РОЗПОДІЛ ПЕРСОНАЛУ'!I83,2))</f>
        <v>0</v>
      </c>
      <c r="AB84" s="74">
        <f>IF(ISERROR(ROUND($Y84/'1_РОЗПОДІЛ ПЕРСОНАЛУ'!G83*'1_РОЗПОДІЛ ПЕРСОНАЛУ'!J83,2)),0,ROUND($Y84/'1_РОЗПОДІЛ ПЕРСОНАЛУ'!G83*'1_РОЗПОДІЛ ПЕРСОНАЛУ'!J83,2))</f>
        <v>0</v>
      </c>
      <c r="AC84" s="74">
        <f>IF(ISERROR(ROUND($Y84/'1_РОЗПОДІЛ ПЕРСОНАЛУ'!G83*'1_РОЗПОДІЛ ПЕРСОНАЛУ'!K83,2)),0,ROUND($Y84/'1_РОЗПОДІЛ ПЕРСОНАЛУ'!G83*'1_РОЗПОДІЛ ПЕРСОНАЛУ'!K83,2))</f>
        <v>0</v>
      </c>
      <c r="AD84" s="74">
        <f>IF(ISERROR(ROUND($Y84/'1_РОЗПОДІЛ ПЕРСОНАЛУ'!G83*'1_РОЗПОДІЛ ПЕРСОНАЛУ'!L83,2)),0,ROUND($Y84/'1_РОЗПОДІЛ ПЕРСОНАЛУ'!G83*'1_РОЗПОДІЛ ПЕРСОНАЛУ'!L83,2))</f>
        <v>0</v>
      </c>
      <c r="AE84" s="74">
        <f>IF(ISERROR(ROUND($Y84/'1_РОЗПОДІЛ ПЕРСОНАЛУ'!G83*'1_РОЗПОДІЛ ПЕРСОНАЛУ'!M83,2)),0,ROUND($Y84/'1_РОЗПОДІЛ ПЕРСОНАЛУ'!G83*'1_РОЗПОДІЛ ПЕРСОНАЛУ'!M83,2))</f>
        <v>0</v>
      </c>
      <c r="AF84" s="74">
        <f>IF(ISERROR(ROUND($Y84/'1_РОЗПОДІЛ ПЕРСОНАЛУ'!G83*'1_РОЗПОДІЛ ПЕРСОНАЛУ'!N83,2)),0,ROUND($Y84/'1_РОЗПОДІЛ ПЕРСОНАЛУ'!G83*'1_РОЗПОДІЛ ПЕРСОНАЛУ'!N83,2))</f>
        <v>0</v>
      </c>
      <c r="AG84" s="74">
        <f>IF(ISERROR(ROUND($Y84/'1_РОЗПОДІЛ ПЕРСОНАЛУ'!G83*'1_РОЗПОДІЛ ПЕРСОНАЛУ'!O83,2)),0,ROUND($Y84/'1_РОЗПОДІЛ ПЕРСОНАЛУ'!G83*'1_РОЗПОДІЛ ПЕРСОНАЛУ'!O83,2))</f>
        <v>0</v>
      </c>
    </row>
    <row r="85" spans="1:33" ht="12" hidden="1" x14ac:dyDescent="0.2">
      <c r="A85" s="78" t="str">
        <f>'1_РОЗПОДІЛ ПЕРСОНАЛУ'!A84</f>
        <v/>
      </c>
      <c r="B85" s="78">
        <f>'1_РОЗПОДІЛ ПЕРСОНАЛУ'!B84</f>
        <v>0</v>
      </c>
      <c r="C85" s="78">
        <f>'1_РОЗПОДІЛ ПЕРСОНАЛУ'!D84</f>
        <v>0</v>
      </c>
      <c r="D85" s="78">
        <f>'1_РОЗПОДІЛ ПЕРСОНАЛУ'!F84</f>
        <v>0</v>
      </c>
      <c r="E85" s="78">
        <f>'1_РОЗПОДІЛ ПЕРСОНАЛУ'!G84</f>
        <v>0</v>
      </c>
      <c r="F85" s="95">
        <f>IF(A85&gt;0,'2_Вихідні дані'!$B$3,"")</f>
        <v>1921</v>
      </c>
      <c r="G85" s="55"/>
      <c r="H85" s="55"/>
      <c r="I85" s="79">
        <f>IF(D85&gt;0,VLOOKUP(D85,'2_Вихідні дані'!$A$6:$B$11,2,FALSE),1)</f>
        <v>1</v>
      </c>
      <c r="J85" s="55"/>
      <c r="K85" s="74">
        <f t="shared" si="8"/>
        <v>0</v>
      </c>
      <c r="L85" s="55"/>
      <c r="M85" s="95">
        <f t="shared" si="9"/>
        <v>0</v>
      </c>
      <c r="N85" s="55"/>
      <c r="O85" s="95">
        <f t="shared" si="10"/>
        <v>0</v>
      </c>
      <c r="P85" s="55"/>
      <c r="Q85" s="95">
        <f t="shared" si="11"/>
        <v>0</v>
      </c>
      <c r="R85" s="55"/>
      <c r="S85" s="95">
        <f t="shared" si="12"/>
        <v>0</v>
      </c>
      <c r="T85" s="55"/>
      <c r="U85" s="95">
        <f t="shared" si="13"/>
        <v>0</v>
      </c>
      <c r="V85" s="55"/>
      <c r="W85" s="95">
        <f>IF(AND($A85&gt;0,V85&gt;0),IF('2_Вихідні дані'!$A$12=1,ROUND($K85*(V85-1),2),ROUND((K85+M85+O85+Q85+S85+U85)*(V85-1),2)),0)</f>
        <v>0</v>
      </c>
      <c r="X85" s="74">
        <f t="shared" si="14"/>
        <v>0</v>
      </c>
      <c r="Y85" s="74">
        <f>X85*'2_Вихідні дані'!$B$17</f>
        <v>0</v>
      </c>
      <c r="Z85" s="74">
        <f>IF(ISERROR(ROUND($Y85/'1_РОЗПОДІЛ ПЕРСОНАЛУ'!G84*'1_РОЗПОДІЛ ПЕРСОНАЛУ'!H84,2)),0,ROUND($Y85/'1_РОЗПОДІЛ ПЕРСОНАЛУ'!G84*'1_РОЗПОДІЛ ПЕРСОНАЛУ'!H84,2))</f>
        <v>0</v>
      </c>
      <c r="AA85" s="74">
        <f>IF(ISERROR(ROUND($Y85/'1_РОЗПОДІЛ ПЕРСОНАЛУ'!G84*'1_РОЗПОДІЛ ПЕРСОНАЛУ'!I84,2)),0,ROUND($Y85/'1_РОЗПОДІЛ ПЕРСОНАЛУ'!G84*'1_РОЗПОДІЛ ПЕРСОНАЛУ'!I84,2))</f>
        <v>0</v>
      </c>
      <c r="AB85" s="74">
        <f>IF(ISERROR(ROUND($Y85/'1_РОЗПОДІЛ ПЕРСОНАЛУ'!G84*'1_РОЗПОДІЛ ПЕРСОНАЛУ'!J84,2)),0,ROUND($Y85/'1_РОЗПОДІЛ ПЕРСОНАЛУ'!G84*'1_РОЗПОДІЛ ПЕРСОНАЛУ'!J84,2))</f>
        <v>0</v>
      </c>
      <c r="AC85" s="74">
        <f>IF(ISERROR(ROUND($Y85/'1_РОЗПОДІЛ ПЕРСОНАЛУ'!G84*'1_РОЗПОДІЛ ПЕРСОНАЛУ'!K84,2)),0,ROUND($Y85/'1_РОЗПОДІЛ ПЕРСОНАЛУ'!G84*'1_РОЗПОДІЛ ПЕРСОНАЛУ'!K84,2))</f>
        <v>0</v>
      </c>
      <c r="AD85" s="74">
        <f>IF(ISERROR(ROUND($Y85/'1_РОЗПОДІЛ ПЕРСОНАЛУ'!G84*'1_РОЗПОДІЛ ПЕРСОНАЛУ'!L84,2)),0,ROUND($Y85/'1_РОЗПОДІЛ ПЕРСОНАЛУ'!G84*'1_РОЗПОДІЛ ПЕРСОНАЛУ'!L84,2))</f>
        <v>0</v>
      </c>
      <c r="AE85" s="74">
        <f>IF(ISERROR(ROUND($Y85/'1_РОЗПОДІЛ ПЕРСОНАЛУ'!G84*'1_РОЗПОДІЛ ПЕРСОНАЛУ'!M84,2)),0,ROUND($Y85/'1_РОЗПОДІЛ ПЕРСОНАЛУ'!G84*'1_РОЗПОДІЛ ПЕРСОНАЛУ'!M84,2))</f>
        <v>0</v>
      </c>
      <c r="AF85" s="74">
        <f>IF(ISERROR(ROUND($Y85/'1_РОЗПОДІЛ ПЕРСОНАЛУ'!G84*'1_РОЗПОДІЛ ПЕРСОНАЛУ'!N84,2)),0,ROUND($Y85/'1_РОЗПОДІЛ ПЕРСОНАЛУ'!G84*'1_РОЗПОДІЛ ПЕРСОНАЛУ'!N84,2))</f>
        <v>0</v>
      </c>
      <c r="AG85" s="74">
        <f>IF(ISERROR(ROUND($Y85/'1_РОЗПОДІЛ ПЕРСОНАЛУ'!G84*'1_РОЗПОДІЛ ПЕРСОНАЛУ'!O84,2)),0,ROUND($Y85/'1_РОЗПОДІЛ ПЕРСОНАЛУ'!G84*'1_РОЗПОДІЛ ПЕРСОНАЛУ'!O84,2))</f>
        <v>0</v>
      </c>
    </row>
    <row r="86" spans="1:33" ht="12" hidden="1" x14ac:dyDescent="0.2">
      <c r="A86" s="78" t="str">
        <f>'1_РОЗПОДІЛ ПЕРСОНАЛУ'!A85</f>
        <v/>
      </c>
      <c r="B86" s="78">
        <f>'1_РОЗПОДІЛ ПЕРСОНАЛУ'!B85</f>
        <v>0</v>
      </c>
      <c r="C86" s="78">
        <f>'1_РОЗПОДІЛ ПЕРСОНАЛУ'!D85</f>
        <v>0</v>
      </c>
      <c r="D86" s="78">
        <f>'1_РОЗПОДІЛ ПЕРСОНАЛУ'!F85</f>
        <v>0</v>
      </c>
      <c r="E86" s="78">
        <f>'1_РОЗПОДІЛ ПЕРСОНАЛУ'!G85</f>
        <v>0</v>
      </c>
      <c r="F86" s="95">
        <f>IF(A86&gt;0,'2_Вихідні дані'!$B$3,"")</f>
        <v>1921</v>
      </c>
      <c r="G86" s="55"/>
      <c r="H86" s="55"/>
      <c r="I86" s="79">
        <f>IF(D86&gt;0,VLOOKUP(D86,'2_Вихідні дані'!$A$6:$B$11,2,FALSE),1)</f>
        <v>1</v>
      </c>
      <c r="J86" s="55"/>
      <c r="K86" s="74">
        <f t="shared" si="8"/>
        <v>0</v>
      </c>
      <c r="L86" s="55"/>
      <c r="M86" s="95">
        <f t="shared" si="9"/>
        <v>0</v>
      </c>
      <c r="N86" s="55"/>
      <c r="O86" s="95">
        <f t="shared" si="10"/>
        <v>0</v>
      </c>
      <c r="P86" s="55"/>
      <c r="Q86" s="95">
        <f t="shared" si="11"/>
        <v>0</v>
      </c>
      <c r="R86" s="55"/>
      <c r="S86" s="95">
        <f t="shared" si="12"/>
        <v>0</v>
      </c>
      <c r="T86" s="55"/>
      <c r="U86" s="95">
        <f t="shared" si="13"/>
        <v>0</v>
      </c>
      <c r="V86" s="55"/>
      <c r="W86" s="95">
        <f>IF(AND($A86&gt;0,V86&gt;0),IF('2_Вихідні дані'!$A$12=1,ROUND($K86*(V86-1),2),ROUND((K86+M86+O86+Q86+S86+U86)*(V86-1),2)),0)</f>
        <v>0</v>
      </c>
      <c r="X86" s="74">
        <f t="shared" si="14"/>
        <v>0</v>
      </c>
      <c r="Y86" s="74">
        <f>X86*'2_Вихідні дані'!$B$17</f>
        <v>0</v>
      </c>
      <c r="Z86" s="74">
        <f>IF(ISERROR(ROUND($Y86/'1_РОЗПОДІЛ ПЕРСОНАЛУ'!G85*'1_РОЗПОДІЛ ПЕРСОНАЛУ'!H85,2)),0,ROUND($Y86/'1_РОЗПОДІЛ ПЕРСОНАЛУ'!G85*'1_РОЗПОДІЛ ПЕРСОНАЛУ'!H85,2))</f>
        <v>0</v>
      </c>
      <c r="AA86" s="74">
        <f>IF(ISERROR(ROUND($Y86/'1_РОЗПОДІЛ ПЕРСОНАЛУ'!G85*'1_РОЗПОДІЛ ПЕРСОНАЛУ'!I85,2)),0,ROUND($Y86/'1_РОЗПОДІЛ ПЕРСОНАЛУ'!G85*'1_РОЗПОДІЛ ПЕРСОНАЛУ'!I85,2))</f>
        <v>0</v>
      </c>
      <c r="AB86" s="74">
        <f>IF(ISERROR(ROUND($Y86/'1_РОЗПОДІЛ ПЕРСОНАЛУ'!G85*'1_РОЗПОДІЛ ПЕРСОНАЛУ'!J85,2)),0,ROUND($Y86/'1_РОЗПОДІЛ ПЕРСОНАЛУ'!G85*'1_РОЗПОДІЛ ПЕРСОНАЛУ'!J85,2))</f>
        <v>0</v>
      </c>
      <c r="AC86" s="74">
        <f>IF(ISERROR(ROUND($Y86/'1_РОЗПОДІЛ ПЕРСОНАЛУ'!G85*'1_РОЗПОДІЛ ПЕРСОНАЛУ'!K85,2)),0,ROUND($Y86/'1_РОЗПОДІЛ ПЕРСОНАЛУ'!G85*'1_РОЗПОДІЛ ПЕРСОНАЛУ'!K85,2))</f>
        <v>0</v>
      </c>
      <c r="AD86" s="74">
        <f>IF(ISERROR(ROUND($Y86/'1_РОЗПОДІЛ ПЕРСОНАЛУ'!G85*'1_РОЗПОДІЛ ПЕРСОНАЛУ'!L85,2)),0,ROUND($Y86/'1_РОЗПОДІЛ ПЕРСОНАЛУ'!G85*'1_РОЗПОДІЛ ПЕРСОНАЛУ'!L85,2))</f>
        <v>0</v>
      </c>
      <c r="AE86" s="74">
        <f>IF(ISERROR(ROUND($Y86/'1_РОЗПОДІЛ ПЕРСОНАЛУ'!G85*'1_РОЗПОДІЛ ПЕРСОНАЛУ'!M85,2)),0,ROUND($Y86/'1_РОЗПОДІЛ ПЕРСОНАЛУ'!G85*'1_РОЗПОДІЛ ПЕРСОНАЛУ'!M85,2))</f>
        <v>0</v>
      </c>
      <c r="AF86" s="74">
        <f>IF(ISERROR(ROUND($Y86/'1_РОЗПОДІЛ ПЕРСОНАЛУ'!G85*'1_РОЗПОДІЛ ПЕРСОНАЛУ'!N85,2)),0,ROUND($Y86/'1_РОЗПОДІЛ ПЕРСОНАЛУ'!G85*'1_РОЗПОДІЛ ПЕРСОНАЛУ'!N85,2))</f>
        <v>0</v>
      </c>
      <c r="AG86" s="74">
        <f>IF(ISERROR(ROUND($Y86/'1_РОЗПОДІЛ ПЕРСОНАЛУ'!G85*'1_РОЗПОДІЛ ПЕРСОНАЛУ'!O85,2)),0,ROUND($Y86/'1_РОЗПОДІЛ ПЕРСОНАЛУ'!G85*'1_РОЗПОДІЛ ПЕРСОНАЛУ'!O85,2))</f>
        <v>0</v>
      </c>
    </row>
    <row r="87" spans="1:33" ht="12" hidden="1" x14ac:dyDescent="0.2">
      <c r="A87" s="78" t="str">
        <f>'1_РОЗПОДІЛ ПЕРСОНАЛУ'!A86</f>
        <v/>
      </c>
      <c r="B87" s="78">
        <f>'1_РОЗПОДІЛ ПЕРСОНАЛУ'!B86</f>
        <v>0</v>
      </c>
      <c r="C87" s="78">
        <f>'1_РОЗПОДІЛ ПЕРСОНАЛУ'!D86</f>
        <v>0</v>
      </c>
      <c r="D87" s="78">
        <f>'1_РОЗПОДІЛ ПЕРСОНАЛУ'!F86</f>
        <v>0</v>
      </c>
      <c r="E87" s="78">
        <f>'1_РОЗПОДІЛ ПЕРСОНАЛУ'!G86</f>
        <v>0</v>
      </c>
      <c r="F87" s="95">
        <f>IF(A87&gt;0,'2_Вихідні дані'!$B$3,"")</f>
        <v>1921</v>
      </c>
      <c r="G87" s="55"/>
      <c r="H87" s="55"/>
      <c r="I87" s="79">
        <f>IF(D87&gt;0,VLOOKUP(D87,'2_Вихідні дані'!$A$6:$B$11,2,FALSE),1)</f>
        <v>1</v>
      </c>
      <c r="J87" s="55"/>
      <c r="K87" s="74">
        <f t="shared" si="8"/>
        <v>0</v>
      </c>
      <c r="L87" s="55"/>
      <c r="M87" s="95">
        <f t="shared" si="9"/>
        <v>0</v>
      </c>
      <c r="N87" s="55"/>
      <c r="O87" s="95">
        <f t="shared" si="10"/>
        <v>0</v>
      </c>
      <c r="P87" s="55"/>
      <c r="Q87" s="95">
        <f t="shared" si="11"/>
        <v>0</v>
      </c>
      <c r="R87" s="55"/>
      <c r="S87" s="95">
        <f t="shared" si="12"/>
        <v>0</v>
      </c>
      <c r="T87" s="55"/>
      <c r="U87" s="95">
        <f t="shared" si="13"/>
        <v>0</v>
      </c>
      <c r="V87" s="55"/>
      <c r="W87" s="95">
        <f>IF(AND($A87&gt;0,V87&gt;0),IF('2_Вихідні дані'!$A$12=1,ROUND($K87*(V87-1),2),ROUND((K87+M87+O87+Q87+S87+U87)*(V87-1),2)),0)</f>
        <v>0</v>
      </c>
      <c r="X87" s="74">
        <f t="shared" si="14"/>
        <v>0</v>
      </c>
      <c r="Y87" s="74">
        <f>X87*'2_Вихідні дані'!$B$17</f>
        <v>0</v>
      </c>
      <c r="Z87" s="74">
        <f>IF(ISERROR(ROUND($Y87/'1_РОЗПОДІЛ ПЕРСОНАЛУ'!G86*'1_РОЗПОДІЛ ПЕРСОНАЛУ'!H86,2)),0,ROUND($Y87/'1_РОЗПОДІЛ ПЕРСОНАЛУ'!G86*'1_РОЗПОДІЛ ПЕРСОНАЛУ'!H86,2))</f>
        <v>0</v>
      </c>
      <c r="AA87" s="74">
        <f>IF(ISERROR(ROUND($Y87/'1_РОЗПОДІЛ ПЕРСОНАЛУ'!G86*'1_РОЗПОДІЛ ПЕРСОНАЛУ'!I86,2)),0,ROUND($Y87/'1_РОЗПОДІЛ ПЕРСОНАЛУ'!G86*'1_РОЗПОДІЛ ПЕРСОНАЛУ'!I86,2))</f>
        <v>0</v>
      </c>
      <c r="AB87" s="74">
        <f>IF(ISERROR(ROUND($Y87/'1_РОЗПОДІЛ ПЕРСОНАЛУ'!G86*'1_РОЗПОДІЛ ПЕРСОНАЛУ'!J86,2)),0,ROUND($Y87/'1_РОЗПОДІЛ ПЕРСОНАЛУ'!G86*'1_РОЗПОДІЛ ПЕРСОНАЛУ'!J86,2))</f>
        <v>0</v>
      </c>
      <c r="AC87" s="74">
        <f>IF(ISERROR(ROUND($Y87/'1_РОЗПОДІЛ ПЕРСОНАЛУ'!G86*'1_РОЗПОДІЛ ПЕРСОНАЛУ'!K86,2)),0,ROUND($Y87/'1_РОЗПОДІЛ ПЕРСОНАЛУ'!G86*'1_РОЗПОДІЛ ПЕРСОНАЛУ'!K86,2))</f>
        <v>0</v>
      </c>
      <c r="AD87" s="74">
        <f>IF(ISERROR(ROUND($Y87/'1_РОЗПОДІЛ ПЕРСОНАЛУ'!G86*'1_РОЗПОДІЛ ПЕРСОНАЛУ'!L86,2)),0,ROUND($Y87/'1_РОЗПОДІЛ ПЕРСОНАЛУ'!G86*'1_РОЗПОДІЛ ПЕРСОНАЛУ'!L86,2))</f>
        <v>0</v>
      </c>
      <c r="AE87" s="74">
        <f>IF(ISERROR(ROUND($Y87/'1_РОЗПОДІЛ ПЕРСОНАЛУ'!G86*'1_РОЗПОДІЛ ПЕРСОНАЛУ'!M86,2)),0,ROUND($Y87/'1_РОЗПОДІЛ ПЕРСОНАЛУ'!G86*'1_РОЗПОДІЛ ПЕРСОНАЛУ'!M86,2))</f>
        <v>0</v>
      </c>
      <c r="AF87" s="74">
        <f>IF(ISERROR(ROUND($Y87/'1_РОЗПОДІЛ ПЕРСОНАЛУ'!G86*'1_РОЗПОДІЛ ПЕРСОНАЛУ'!N86,2)),0,ROUND($Y87/'1_РОЗПОДІЛ ПЕРСОНАЛУ'!G86*'1_РОЗПОДІЛ ПЕРСОНАЛУ'!N86,2))</f>
        <v>0</v>
      </c>
      <c r="AG87" s="74">
        <f>IF(ISERROR(ROUND($Y87/'1_РОЗПОДІЛ ПЕРСОНАЛУ'!G86*'1_РОЗПОДІЛ ПЕРСОНАЛУ'!O86,2)),0,ROUND($Y87/'1_РОЗПОДІЛ ПЕРСОНАЛУ'!G86*'1_РОЗПОДІЛ ПЕРСОНАЛУ'!O86,2))</f>
        <v>0</v>
      </c>
    </row>
    <row r="88" spans="1:33" ht="12" hidden="1" x14ac:dyDescent="0.2">
      <c r="A88" s="78" t="str">
        <f>'1_РОЗПОДІЛ ПЕРСОНАЛУ'!A87</f>
        <v/>
      </c>
      <c r="B88" s="78">
        <f>'1_РОЗПОДІЛ ПЕРСОНАЛУ'!B87</f>
        <v>0</v>
      </c>
      <c r="C88" s="78">
        <f>'1_РОЗПОДІЛ ПЕРСОНАЛУ'!D87</f>
        <v>0</v>
      </c>
      <c r="D88" s="78">
        <f>'1_РОЗПОДІЛ ПЕРСОНАЛУ'!F87</f>
        <v>0</v>
      </c>
      <c r="E88" s="78">
        <f>'1_РОЗПОДІЛ ПЕРСОНАЛУ'!G87</f>
        <v>0</v>
      </c>
      <c r="F88" s="95">
        <f>IF(A88&gt;0,'2_Вихідні дані'!$B$3,"")</f>
        <v>1921</v>
      </c>
      <c r="G88" s="55"/>
      <c r="H88" s="55"/>
      <c r="I88" s="79">
        <f>IF(D88&gt;0,VLOOKUP(D88,'2_Вихідні дані'!$A$6:$B$11,2,FALSE),1)</f>
        <v>1</v>
      </c>
      <c r="J88" s="55"/>
      <c r="K88" s="74">
        <f t="shared" si="8"/>
        <v>0</v>
      </c>
      <c r="L88" s="55"/>
      <c r="M88" s="95">
        <f t="shared" si="9"/>
        <v>0</v>
      </c>
      <c r="N88" s="55"/>
      <c r="O88" s="95">
        <f t="shared" si="10"/>
        <v>0</v>
      </c>
      <c r="P88" s="55"/>
      <c r="Q88" s="95">
        <f t="shared" si="11"/>
        <v>0</v>
      </c>
      <c r="R88" s="55"/>
      <c r="S88" s="95">
        <f t="shared" si="12"/>
        <v>0</v>
      </c>
      <c r="T88" s="55"/>
      <c r="U88" s="95">
        <f t="shared" si="13"/>
        <v>0</v>
      </c>
      <c r="V88" s="55"/>
      <c r="W88" s="95">
        <f>IF(AND($A88&gt;0,V88&gt;0),IF('2_Вихідні дані'!$A$12=1,ROUND($K88*(V88-1),2),ROUND((K88+M88+O88+Q88+S88+U88)*(V88-1),2)),0)</f>
        <v>0</v>
      </c>
      <c r="X88" s="74">
        <f t="shared" si="14"/>
        <v>0</v>
      </c>
      <c r="Y88" s="74">
        <f>X88*'2_Вихідні дані'!$B$17</f>
        <v>0</v>
      </c>
      <c r="Z88" s="74">
        <f>IF(ISERROR(ROUND($Y88/'1_РОЗПОДІЛ ПЕРСОНАЛУ'!G87*'1_РОЗПОДІЛ ПЕРСОНАЛУ'!H87,2)),0,ROUND($Y88/'1_РОЗПОДІЛ ПЕРСОНАЛУ'!G87*'1_РОЗПОДІЛ ПЕРСОНАЛУ'!H87,2))</f>
        <v>0</v>
      </c>
      <c r="AA88" s="74">
        <f>IF(ISERROR(ROUND($Y88/'1_РОЗПОДІЛ ПЕРСОНАЛУ'!G87*'1_РОЗПОДІЛ ПЕРСОНАЛУ'!I87,2)),0,ROUND($Y88/'1_РОЗПОДІЛ ПЕРСОНАЛУ'!G87*'1_РОЗПОДІЛ ПЕРСОНАЛУ'!I87,2))</f>
        <v>0</v>
      </c>
      <c r="AB88" s="74">
        <f>IF(ISERROR(ROUND($Y88/'1_РОЗПОДІЛ ПЕРСОНАЛУ'!G87*'1_РОЗПОДІЛ ПЕРСОНАЛУ'!J87,2)),0,ROUND($Y88/'1_РОЗПОДІЛ ПЕРСОНАЛУ'!G87*'1_РОЗПОДІЛ ПЕРСОНАЛУ'!J87,2))</f>
        <v>0</v>
      </c>
      <c r="AC88" s="74">
        <f>IF(ISERROR(ROUND($Y88/'1_РОЗПОДІЛ ПЕРСОНАЛУ'!G87*'1_РОЗПОДІЛ ПЕРСОНАЛУ'!K87,2)),0,ROUND($Y88/'1_РОЗПОДІЛ ПЕРСОНАЛУ'!G87*'1_РОЗПОДІЛ ПЕРСОНАЛУ'!K87,2))</f>
        <v>0</v>
      </c>
      <c r="AD88" s="74">
        <f>IF(ISERROR(ROUND($Y88/'1_РОЗПОДІЛ ПЕРСОНАЛУ'!G87*'1_РОЗПОДІЛ ПЕРСОНАЛУ'!L87,2)),0,ROUND($Y88/'1_РОЗПОДІЛ ПЕРСОНАЛУ'!G87*'1_РОЗПОДІЛ ПЕРСОНАЛУ'!L87,2))</f>
        <v>0</v>
      </c>
      <c r="AE88" s="74">
        <f>IF(ISERROR(ROUND($Y88/'1_РОЗПОДІЛ ПЕРСОНАЛУ'!G87*'1_РОЗПОДІЛ ПЕРСОНАЛУ'!M87,2)),0,ROUND($Y88/'1_РОЗПОДІЛ ПЕРСОНАЛУ'!G87*'1_РОЗПОДІЛ ПЕРСОНАЛУ'!M87,2))</f>
        <v>0</v>
      </c>
      <c r="AF88" s="74">
        <f>IF(ISERROR(ROUND($Y88/'1_РОЗПОДІЛ ПЕРСОНАЛУ'!G87*'1_РОЗПОДІЛ ПЕРСОНАЛУ'!N87,2)),0,ROUND($Y88/'1_РОЗПОДІЛ ПЕРСОНАЛУ'!G87*'1_РОЗПОДІЛ ПЕРСОНАЛУ'!N87,2))</f>
        <v>0</v>
      </c>
      <c r="AG88" s="74">
        <f>IF(ISERROR(ROUND($Y88/'1_РОЗПОДІЛ ПЕРСОНАЛУ'!G87*'1_РОЗПОДІЛ ПЕРСОНАЛУ'!O87,2)),0,ROUND($Y88/'1_РОЗПОДІЛ ПЕРСОНАЛУ'!G87*'1_РОЗПОДІЛ ПЕРСОНАЛУ'!O87,2))</f>
        <v>0</v>
      </c>
    </row>
    <row r="89" spans="1:33" ht="12" hidden="1" x14ac:dyDescent="0.2">
      <c r="A89" s="78" t="str">
        <f>'1_РОЗПОДІЛ ПЕРСОНАЛУ'!A88</f>
        <v/>
      </c>
      <c r="B89" s="78">
        <f>'1_РОЗПОДІЛ ПЕРСОНАЛУ'!B88</f>
        <v>0</v>
      </c>
      <c r="C89" s="78">
        <f>'1_РОЗПОДІЛ ПЕРСОНАЛУ'!D88</f>
        <v>0</v>
      </c>
      <c r="D89" s="78">
        <f>'1_РОЗПОДІЛ ПЕРСОНАЛУ'!F88</f>
        <v>0</v>
      </c>
      <c r="E89" s="78">
        <f>'1_РОЗПОДІЛ ПЕРСОНАЛУ'!G88</f>
        <v>0</v>
      </c>
      <c r="F89" s="95">
        <f>IF(A89&gt;0,'2_Вихідні дані'!$B$3,"")</f>
        <v>1921</v>
      </c>
      <c r="G89" s="55"/>
      <c r="H89" s="55"/>
      <c r="I89" s="79">
        <f>IF(D89&gt;0,VLOOKUP(D89,'2_Вихідні дані'!$A$6:$B$11,2,FALSE),1)</f>
        <v>1</v>
      </c>
      <c r="J89" s="55"/>
      <c r="K89" s="74">
        <f t="shared" si="8"/>
        <v>0</v>
      </c>
      <c r="L89" s="55"/>
      <c r="M89" s="95">
        <f t="shared" si="9"/>
        <v>0</v>
      </c>
      <c r="N89" s="55"/>
      <c r="O89" s="95">
        <f t="shared" si="10"/>
        <v>0</v>
      </c>
      <c r="P89" s="55"/>
      <c r="Q89" s="95">
        <f t="shared" si="11"/>
        <v>0</v>
      </c>
      <c r="R89" s="55"/>
      <c r="S89" s="95">
        <f t="shared" si="12"/>
        <v>0</v>
      </c>
      <c r="T89" s="55"/>
      <c r="U89" s="95">
        <f t="shared" si="13"/>
        <v>0</v>
      </c>
      <c r="V89" s="55"/>
      <c r="W89" s="95">
        <f>IF(AND($A89&gt;0,V89&gt;0),IF('2_Вихідні дані'!$A$12=1,ROUND($K89*(V89-1),2),ROUND((K89+M89+O89+Q89+S89+U89)*(V89-1),2)),0)</f>
        <v>0</v>
      </c>
      <c r="X89" s="74">
        <f t="shared" si="14"/>
        <v>0</v>
      </c>
      <c r="Y89" s="74">
        <f>X89*'2_Вихідні дані'!$B$17</f>
        <v>0</v>
      </c>
      <c r="Z89" s="74">
        <f>IF(ISERROR(ROUND($Y89/'1_РОЗПОДІЛ ПЕРСОНАЛУ'!G88*'1_РОЗПОДІЛ ПЕРСОНАЛУ'!H88,2)),0,ROUND($Y89/'1_РОЗПОДІЛ ПЕРСОНАЛУ'!G88*'1_РОЗПОДІЛ ПЕРСОНАЛУ'!H88,2))</f>
        <v>0</v>
      </c>
      <c r="AA89" s="74">
        <f>IF(ISERROR(ROUND($Y89/'1_РОЗПОДІЛ ПЕРСОНАЛУ'!G88*'1_РОЗПОДІЛ ПЕРСОНАЛУ'!I88,2)),0,ROUND($Y89/'1_РОЗПОДІЛ ПЕРСОНАЛУ'!G88*'1_РОЗПОДІЛ ПЕРСОНАЛУ'!I88,2))</f>
        <v>0</v>
      </c>
      <c r="AB89" s="74">
        <f>IF(ISERROR(ROUND($Y89/'1_РОЗПОДІЛ ПЕРСОНАЛУ'!G88*'1_РОЗПОДІЛ ПЕРСОНАЛУ'!J88,2)),0,ROUND($Y89/'1_РОЗПОДІЛ ПЕРСОНАЛУ'!G88*'1_РОЗПОДІЛ ПЕРСОНАЛУ'!J88,2))</f>
        <v>0</v>
      </c>
      <c r="AC89" s="74">
        <f>IF(ISERROR(ROUND($Y89/'1_РОЗПОДІЛ ПЕРСОНАЛУ'!G88*'1_РОЗПОДІЛ ПЕРСОНАЛУ'!K88,2)),0,ROUND($Y89/'1_РОЗПОДІЛ ПЕРСОНАЛУ'!G88*'1_РОЗПОДІЛ ПЕРСОНАЛУ'!K88,2))</f>
        <v>0</v>
      </c>
      <c r="AD89" s="74">
        <f>IF(ISERROR(ROUND($Y89/'1_РОЗПОДІЛ ПЕРСОНАЛУ'!G88*'1_РОЗПОДІЛ ПЕРСОНАЛУ'!L88,2)),0,ROUND($Y89/'1_РОЗПОДІЛ ПЕРСОНАЛУ'!G88*'1_РОЗПОДІЛ ПЕРСОНАЛУ'!L88,2))</f>
        <v>0</v>
      </c>
      <c r="AE89" s="74">
        <f>IF(ISERROR(ROUND($Y89/'1_РОЗПОДІЛ ПЕРСОНАЛУ'!G88*'1_РОЗПОДІЛ ПЕРСОНАЛУ'!M88,2)),0,ROUND($Y89/'1_РОЗПОДІЛ ПЕРСОНАЛУ'!G88*'1_РОЗПОДІЛ ПЕРСОНАЛУ'!M88,2))</f>
        <v>0</v>
      </c>
      <c r="AF89" s="74">
        <f>IF(ISERROR(ROUND($Y89/'1_РОЗПОДІЛ ПЕРСОНАЛУ'!G88*'1_РОЗПОДІЛ ПЕРСОНАЛУ'!N88,2)),0,ROUND($Y89/'1_РОЗПОДІЛ ПЕРСОНАЛУ'!G88*'1_РОЗПОДІЛ ПЕРСОНАЛУ'!N88,2))</f>
        <v>0</v>
      </c>
      <c r="AG89" s="74">
        <f>IF(ISERROR(ROUND($Y89/'1_РОЗПОДІЛ ПЕРСОНАЛУ'!G88*'1_РОЗПОДІЛ ПЕРСОНАЛУ'!O88,2)),0,ROUND($Y89/'1_РОЗПОДІЛ ПЕРСОНАЛУ'!G88*'1_РОЗПОДІЛ ПЕРСОНАЛУ'!O88,2))</f>
        <v>0</v>
      </c>
    </row>
    <row r="90" spans="1:33" ht="12" hidden="1" x14ac:dyDescent="0.2">
      <c r="A90" s="78" t="str">
        <f>'1_РОЗПОДІЛ ПЕРСОНАЛУ'!A89</f>
        <v/>
      </c>
      <c r="B90" s="78">
        <f>'1_РОЗПОДІЛ ПЕРСОНАЛУ'!B89</f>
        <v>0</v>
      </c>
      <c r="C90" s="78">
        <f>'1_РОЗПОДІЛ ПЕРСОНАЛУ'!D89</f>
        <v>0</v>
      </c>
      <c r="D90" s="78">
        <f>'1_РОЗПОДІЛ ПЕРСОНАЛУ'!F89</f>
        <v>0</v>
      </c>
      <c r="E90" s="78">
        <f>'1_РОЗПОДІЛ ПЕРСОНАЛУ'!G89</f>
        <v>0</v>
      </c>
      <c r="F90" s="95">
        <f>IF(A90&gt;0,'2_Вихідні дані'!$B$3,"")</f>
        <v>1921</v>
      </c>
      <c r="G90" s="55"/>
      <c r="H90" s="55"/>
      <c r="I90" s="79">
        <f>IF(D90&gt;0,VLOOKUP(D90,'2_Вихідні дані'!$A$6:$B$11,2,FALSE),1)</f>
        <v>1</v>
      </c>
      <c r="J90" s="55"/>
      <c r="K90" s="74">
        <f t="shared" si="8"/>
        <v>0</v>
      </c>
      <c r="L90" s="55"/>
      <c r="M90" s="95">
        <f t="shared" si="9"/>
        <v>0</v>
      </c>
      <c r="N90" s="55"/>
      <c r="O90" s="95">
        <f t="shared" si="10"/>
        <v>0</v>
      </c>
      <c r="P90" s="55"/>
      <c r="Q90" s="95">
        <f t="shared" si="11"/>
        <v>0</v>
      </c>
      <c r="R90" s="55"/>
      <c r="S90" s="95">
        <f t="shared" si="12"/>
        <v>0</v>
      </c>
      <c r="T90" s="55"/>
      <c r="U90" s="95">
        <f t="shared" si="13"/>
        <v>0</v>
      </c>
      <c r="V90" s="55"/>
      <c r="W90" s="95">
        <f>IF(AND($A90&gt;0,V90&gt;0),IF('2_Вихідні дані'!$A$12=1,ROUND($K90*(V90-1),2),ROUND((K90+M90+O90+Q90+S90+U90)*(V90-1),2)),0)</f>
        <v>0</v>
      </c>
      <c r="X90" s="74">
        <f t="shared" si="14"/>
        <v>0</v>
      </c>
      <c r="Y90" s="74">
        <f>X90*'2_Вихідні дані'!$B$17</f>
        <v>0</v>
      </c>
      <c r="Z90" s="74">
        <f>IF(ISERROR(ROUND($Y90/'1_РОЗПОДІЛ ПЕРСОНАЛУ'!G89*'1_РОЗПОДІЛ ПЕРСОНАЛУ'!H89,2)),0,ROUND($Y90/'1_РОЗПОДІЛ ПЕРСОНАЛУ'!G89*'1_РОЗПОДІЛ ПЕРСОНАЛУ'!H89,2))</f>
        <v>0</v>
      </c>
      <c r="AA90" s="74">
        <f>IF(ISERROR(ROUND($Y90/'1_РОЗПОДІЛ ПЕРСОНАЛУ'!G89*'1_РОЗПОДІЛ ПЕРСОНАЛУ'!I89,2)),0,ROUND($Y90/'1_РОЗПОДІЛ ПЕРСОНАЛУ'!G89*'1_РОЗПОДІЛ ПЕРСОНАЛУ'!I89,2))</f>
        <v>0</v>
      </c>
      <c r="AB90" s="74">
        <f>IF(ISERROR(ROUND($Y90/'1_РОЗПОДІЛ ПЕРСОНАЛУ'!G89*'1_РОЗПОДІЛ ПЕРСОНАЛУ'!J89,2)),0,ROUND($Y90/'1_РОЗПОДІЛ ПЕРСОНАЛУ'!G89*'1_РОЗПОДІЛ ПЕРСОНАЛУ'!J89,2))</f>
        <v>0</v>
      </c>
      <c r="AC90" s="74">
        <f>IF(ISERROR(ROUND($Y90/'1_РОЗПОДІЛ ПЕРСОНАЛУ'!G89*'1_РОЗПОДІЛ ПЕРСОНАЛУ'!K89,2)),0,ROUND($Y90/'1_РОЗПОДІЛ ПЕРСОНАЛУ'!G89*'1_РОЗПОДІЛ ПЕРСОНАЛУ'!K89,2))</f>
        <v>0</v>
      </c>
      <c r="AD90" s="74">
        <f>IF(ISERROR(ROUND($Y90/'1_РОЗПОДІЛ ПЕРСОНАЛУ'!G89*'1_РОЗПОДІЛ ПЕРСОНАЛУ'!L89,2)),0,ROUND($Y90/'1_РОЗПОДІЛ ПЕРСОНАЛУ'!G89*'1_РОЗПОДІЛ ПЕРСОНАЛУ'!L89,2))</f>
        <v>0</v>
      </c>
      <c r="AE90" s="74">
        <f>IF(ISERROR(ROUND($Y90/'1_РОЗПОДІЛ ПЕРСОНАЛУ'!G89*'1_РОЗПОДІЛ ПЕРСОНАЛУ'!M89,2)),0,ROUND($Y90/'1_РОЗПОДІЛ ПЕРСОНАЛУ'!G89*'1_РОЗПОДІЛ ПЕРСОНАЛУ'!M89,2))</f>
        <v>0</v>
      </c>
      <c r="AF90" s="74">
        <f>IF(ISERROR(ROUND($Y90/'1_РОЗПОДІЛ ПЕРСОНАЛУ'!G89*'1_РОЗПОДІЛ ПЕРСОНАЛУ'!N89,2)),0,ROUND($Y90/'1_РОЗПОДІЛ ПЕРСОНАЛУ'!G89*'1_РОЗПОДІЛ ПЕРСОНАЛУ'!N89,2))</f>
        <v>0</v>
      </c>
      <c r="AG90" s="74">
        <f>IF(ISERROR(ROUND($Y90/'1_РОЗПОДІЛ ПЕРСОНАЛУ'!G89*'1_РОЗПОДІЛ ПЕРСОНАЛУ'!O89,2)),0,ROUND($Y90/'1_РОЗПОДІЛ ПЕРСОНАЛУ'!G89*'1_РОЗПОДІЛ ПЕРСОНАЛУ'!O89,2))</f>
        <v>0</v>
      </c>
    </row>
    <row r="91" spans="1:33" ht="12" hidden="1" x14ac:dyDescent="0.2">
      <c r="A91" s="78" t="str">
        <f>'1_РОЗПОДІЛ ПЕРСОНАЛУ'!A90</f>
        <v/>
      </c>
      <c r="B91" s="78">
        <f>'1_РОЗПОДІЛ ПЕРСОНАЛУ'!B90</f>
        <v>0</v>
      </c>
      <c r="C91" s="78">
        <f>'1_РОЗПОДІЛ ПЕРСОНАЛУ'!D90</f>
        <v>0</v>
      </c>
      <c r="D91" s="78">
        <f>'1_РОЗПОДІЛ ПЕРСОНАЛУ'!F90</f>
        <v>0</v>
      </c>
      <c r="E91" s="78">
        <f>'1_РОЗПОДІЛ ПЕРСОНАЛУ'!G90</f>
        <v>0</v>
      </c>
      <c r="F91" s="95">
        <f>IF(A91&gt;0,'2_Вихідні дані'!$B$3,"")</f>
        <v>1921</v>
      </c>
      <c r="G91" s="55"/>
      <c r="H91" s="55"/>
      <c r="I91" s="79">
        <f>IF(D91&gt;0,VLOOKUP(D91,'2_Вихідні дані'!$A$6:$B$11,2,FALSE),1)</f>
        <v>1</v>
      </c>
      <c r="J91" s="55"/>
      <c r="K91" s="74">
        <f t="shared" si="8"/>
        <v>0</v>
      </c>
      <c r="L91" s="55"/>
      <c r="M91" s="95">
        <f t="shared" si="9"/>
        <v>0</v>
      </c>
      <c r="N91" s="55"/>
      <c r="O91" s="95">
        <f t="shared" si="10"/>
        <v>0</v>
      </c>
      <c r="P91" s="55"/>
      <c r="Q91" s="95">
        <f t="shared" si="11"/>
        <v>0</v>
      </c>
      <c r="R91" s="55"/>
      <c r="S91" s="95">
        <f t="shared" si="12"/>
        <v>0</v>
      </c>
      <c r="T91" s="55"/>
      <c r="U91" s="95">
        <f t="shared" si="13"/>
        <v>0</v>
      </c>
      <c r="V91" s="55"/>
      <c r="W91" s="95">
        <f>IF(AND($A91&gt;0,V91&gt;0),IF('2_Вихідні дані'!$A$12=1,ROUND($K91*(V91-1),2),ROUND((K91+M91+O91+Q91+S91+U91)*(V91-1),2)),0)</f>
        <v>0</v>
      </c>
      <c r="X91" s="74">
        <f t="shared" si="14"/>
        <v>0</v>
      </c>
      <c r="Y91" s="74">
        <f>X91*'2_Вихідні дані'!$B$17</f>
        <v>0</v>
      </c>
      <c r="Z91" s="74">
        <f>IF(ISERROR(ROUND($Y91/'1_РОЗПОДІЛ ПЕРСОНАЛУ'!G90*'1_РОЗПОДІЛ ПЕРСОНАЛУ'!H90,2)),0,ROUND($Y91/'1_РОЗПОДІЛ ПЕРСОНАЛУ'!G90*'1_РОЗПОДІЛ ПЕРСОНАЛУ'!H90,2))</f>
        <v>0</v>
      </c>
      <c r="AA91" s="74">
        <f>IF(ISERROR(ROUND($Y91/'1_РОЗПОДІЛ ПЕРСОНАЛУ'!G90*'1_РОЗПОДІЛ ПЕРСОНАЛУ'!I90,2)),0,ROUND($Y91/'1_РОЗПОДІЛ ПЕРСОНАЛУ'!G90*'1_РОЗПОДІЛ ПЕРСОНАЛУ'!I90,2))</f>
        <v>0</v>
      </c>
      <c r="AB91" s="74">
        <f>IF(ISERROR(ROUND($Y91/'1_РОЗПОДІЛ ПЕРСОНАЛУ'!G90*'1_РОЗПОДІЛ ПЕРСОНАЛУ'!J90,2)),0,ROUND($Y91/'1_РОЗПОДІЛ ПЕРСОНАЛУ'!G90*'1_РОЗПОДІЛ ПЕРСОНАЛУ'!J90,2))</f>
        <v>0</v>
      </c>
      <c r="AC91" s="74">
        <f>IF(ISERROR(ROUND($Y91/'1_РОЗПОДІЛ ПЕРСОНАЛУ'!G90*'1_РОЗПОДІЛ ПЕРСОНАЛУ'!K90,2)),0,ROUND($Y91/'1_РОЗПОДІЛ ПЕРСОНАЛУ'!G90*'1_РОЗПОДІЛ ПЕРСОНАЛУ'!K90,2))</f>
        <v>0</v>
      </c>
      <c r="AD91" s="74">
        <f>IF(ISERROR(ROUND($Y91/'1_РОЗПОДІЛ ПЕРСОНАЛУ'!G90*'1_РОЗПОДІЛ ПЕРСОНАЛУ'!L90,2)),0,ROUND($Y91/'1_РОЗПОДІЛ ПЕРСОНАЛУ'!G90*'1_РОЗПОДІЛ ПЕРСОНАЛУ'!L90,2))</f>
        <v>0</v>
      </c>
      <c r="AE91" s="74">
        <f>IF(ISERROR(ROUND($Y91/'1_РОЗПОДІЛ ПЕРСОНАЛУ'!G90*'1_РОЗПОДІЛ ПЕРСОНАЛУ'!M90,2)),0,ROUND($Y91/'1_РОЗПОДІЛ ПЕРСОНАЛУ'!G90*'1_РОЗПОДІЛ ПЕРСОНАЛУ'!M90,2))</f>
        <v>0</v>
      </c>
      <c r="AF91" s="74">
        <f>IF(ISERROR(ROUND($Y91/'1_РОЗПОДІЛ ПЕРСОНАЛУ'!G90*'1_РОЗПОДІЛ ПЕРСОНАЛУ'!N90,2)),0,ROUND($Y91/'1_РОЗПОДІЛ ПЕРСОНАЛУ'!G90*'1_РОЗПОДІЛ ПЕРСОНАЛУ'!N90,2))</f>
        <v>0</v>
      </c>
      <c r="AG91" s="74">
        <f>IF(ISERROR(ROUND($Y91/'1_РОЗПОДІЛ ПЕРСОНАЛУ'!G90*'1_РОЗПОДІЛ ПЕРСОНАЛУ'!O90,2)),0,ROUND($Y91/'1_РОЗПОДІЛ ПЕРСОНАЛУ'!G90*'1_РОЗПОДІЛ ПЕРСОНАЛУ'!O90,2))</f>
        <v>0</v>
      </c>
    </row>
    <row r="92" spans="1:33" ht="12" hidden="1" x14ac:dyDescent="0.2">
      <c r="A92" s="78" t="str">
        <f>'1_РОЗПОДІЛ ПЕРСОНАЛУ'!A91</f>
        <v/>
      </c>
      <c r="B92" s="78">
        <f>'1_РОЗПОДІЛ ПЕРСОНАЛУ'!B91</f>
        <v>0</v>
      </c>
      <c r="C92" s="78">
        <f>'1_РОЗПОДІЛ ПЕРСОНАЛУ'!D91</f>
        <v>0</v>
      </c>
      <c r="D92" s="78">
        <f>'1_РОЗПОДІЛ ПЕРСОНАЛУ'!F91</f>
        <v>0</v>
      </c>
      <c r="E92" s="78">
        <f>'1_РОЗПОДІЛ ПЕРСОНАЛУ'!G91</f>
        <v>0</v>
      </c>
      <c r="F92" s="95">
        <f>IF(A92&gt;0,'2_Вихідні дані'!$B$3,"")</f>
        <v>1921</v>
      </c>
      <c r="G92" s="55"/>
      <c r="H92" s="55"/>
      <c r="I92" s="79">
        <f>IF(D92&gt;0,VLOOKUP(D92,'2_Вихідні дані'!$A$6:$B$11,2,FALSE),1)</f>
        <v>1</v>
      </c>
      <c r="J92" s="55"/>
      <c r="K92" s="74">
        <f t="shared" si="8"/>
        <v>0</v>
      </c>
      <c r="L92" s="55"/>
      <c r="M92" s="95">
        <f t="shared" si="9"/>
        <v>0</v>
      </c>
      <c r="N92" s="55"/>
      <c r="O92" s="95">
        <f t="shared" si="10"/>
        <v>0</v>
      </c>
      <c r="P92" s="55"/>
      <c r="Q92" s="95">
        <f t="shared" si="11"/>
        <v>0</v>
      </c>
      <c r="R92" s="55"/>
      <c r="S92" s="95">
        <f t="shared" si="12"/>
        <v>0</v>
      </c>
      <c r="T92" s="55"/>
      <c r="U92" s="95">
        <f t="shared" si="13"/>
        <v>0</v>
      </c>
      <c r="V92" s="55"/>
      <c r="W92" s="95">
        <f>IF(AND($A92&gt;0,V92&gt;0),IF('2_Вихідні дані'!$A$12=1,ROUND($K92*(V92-1),2),ROUND((K92+M92+O92+Q92+S92+U92)*(V92-1),2)),0)</f>
        <v>0</v>
      </c>
      <c r="X92" s="74">
        <f t="shared" si="14"/>
        <v>0</v>
      </c>
      <c r="Y92" s="74">
        <f>X92*'2_Вихідні дані'!$B$17</f>
        <v>0</v>
      </c>
      <c r="Z92" s="74">
        <f>IF(ISERROR(ROUND($Y92/'1_РОЗПОДІЛ ПЕРСОНАЛУ'!G91*'1_РОЗПОДІЛ ПЕРСОНАЛУ'!H91,2)),0,ROUND($Y92/'1_РОЗПОДІЛ ПЕРСОНАЛУ'!G91*'1_РОЗПОДІЛ ПЕРСОНАЛУ'!H91,2))</f>
        <v>0</v>
      </c>
      <c r="AA92" s="74">
        <f>IF(ISERROR(ROUND($Y92/'1_РОЗПОДІЛ ПЕРСОНАЛУ'!G91*'1_РОЗПОДІЛ ПЕРСОНАЛУ'!I91,2)),0,ROUND($Y92/'1_РОЗПОДІЛ ПЕРСОНАЛУ'!G91*'1_РОЗПОДІЛ ПЕРСОНАЛУ'!I91,2))</f>
        <v>0</v>
      </c>
      <c r="AB92" s="74">
        <f>IF(ISERROR(ROUND($Y92/'1_РОЗПОДІЛ ПЕРСОНАЛУ'!G91*'1_РОЗПОДІЛ ПЕРСОНАЛУ'!J91,2)),0,ROUND($Y92/'1_РОЗПОДІЛ ПЕРСОНАЛУ'!G91*'1_РОЗПОДІЛ ПЕРСОНАЛУ'!J91,2))</f>
        <v>0</v>
      </c>
      <c r="AC92" s="74">
        <f>IF(ISERROR(ROUND($Y92/'1_РОЗПОДІЛ ПЕРСОНАЛУ'!G91*'1_РОЗПОДІЛ ПЕРСОНАЛУ'!K91,2)),0,ROUND($Y92/'1_РОЗПОДІЛ ПЕРСОНАЛУ'!G91*'1_РОЗПОДІЛ ПЕРСОНАЛУ'!K91,2))</f>
        <v>0</v>
      </c>
      <c r="AD92" s="74">
        <f>IF(ISERROR(ROUND($Y92/'1_РОЗПОДІЛ ПЕРСОНАЛУ'!G91*'1_РОЗПОДІЛ ПЕРСОНАЛУ'!L91,2)),0,ROUND($Y92/'1_РОЗПОДІЛ ПЕРСОНАЛУ'!G91*'1_РОЗПОДІЛ ПЕРСОНАЛУ'!L91,2))</f>
        <v>0</v>
      </c>
      <c r="AE92" s="74">
        <f>IF(ISERROR(ROUND($Y92/'1_РОЗПОДІЛ ПЕРСОНАЛУ'!G91*'1_РОЗПОДІЛ ПЕРСОНАЛУ'!M91,2)),0,ROUND($Y92/'1_РОЗПОДІЛ ПЕРСОНАЛУ'!G91*'1_РОЗПОДІЛ ПЕРСОНАЛУ'!M91,2))</f>
        <v>0</v>
      </c>
      <c r="AF92" s="74">
        <f>IF(ISERROR(ROUND($Y92/'1_РОЗПОДІЛ ПЕРСОНАЛУ'!G91*'1_РОЗПОДІЛ ПЕРСОНАЛУ'!N91,2)),0,ROUND($Y92/'1_РОЗПОДІЛ ПЕРСОНАЛУ'!G91*'1_РОЗПОДІЛ ПЕРСОНАЛУ'!N91,2))</f>
        <v>0</v>
      </c>
      <c r="AG92" s="74">
        <f>IF(ISERROR(ROUND($Y92/'1_РОЗПОДІЛ ПЕРСОНАЛУ'!G91*'1_РОЗПОДІЛ ПЕРСОНАЛУ'!O91,2)),0,ROUND($Y92/'1_РОЗПОДІЛ ПЕРСОНАЛУ'!G91*'1_РОЗПОДІЛ ПЕРСОНАЛУ'!O91,2))</f>
        <v>0</v>
      </c>
    </row>
    <row r="93" spans="1:33" ht="12" hidden="1" x14ac:dyDescent="0.2">
      <c r="A93" s="78" t="str">
        <f>'1_РОЗПОДІЛ ПЕРСОНАЛУ'!A92</f>
        <v/>
      </c>
      <c r="B93" s="78">
        <f>'1_РОЗПОДІЛ ПЕРСОНАЛУ'!B92</f>
        <v>0</v>
      </c>
      <c r="C93" s="78">
        <f>'1_РОЗПОДІЛ ПЕРСОНАЛУ'!D92</f>
        <v>0</v>
      </c>
      <c r="D93" s="78">
        <f>'1_РОЗПОДІЛ ПЕРСОНАЛУ'!F92</f>
        <v>0</v>
      </c>
      <c r="E93" s="78">
        <f>'1_РОЗПОДІЛ ПЕРСОНАЛУ'!G92</f>
        <v>0</v>
      </c>
      <c r="F93" s="95">
        <f>IF(A93&gt;0,'2_Вихідні дані'!$B$3,"")</f>
        <v>1921</v>
      </c>
      <c r="G93" s="55"/>
      <c r="H93" s="55"/>
      <c r="I93" s="79">
        <f>IF(D93&gt;0,VLOOKUP(D93,'2_Вихідні дані'!$A$6:$B$11,2,FALSE),1)</f>
        <v>1</v>
      </c>
      <c r="J93" s="55"/>
      <c r="K93" s="74">
        <f t="shared" si="8"/>
        <v>0</v>
      </c>
      <c r="L93" s="55"/>
      <c r="M93" s="95">
        <f t="shared" si="9"/>
        <v>0</v>
      </c>
      <c r="N93" s="55"/>
      <c r="O93" s="95">
        <f t="shared" si="10"/>
        <v>0</v>
      </c>
      <c r="P93" s="55"/>
      <c r="Q93" s="95">
        <f t="shared" si="11"/>
        <v>0</v>
      </c>
      <c r="R93" s="55"/>
      <c r="S93" s="95">
        <f t="shared" si="12"/>
        <v>0</v>
      </c>
      <c r="T93" s="55"/>
      <c r="U93" s="95">
        <f t="shared" si="13"/>
        <v>0</v>
      </c>
      <c r="V93" s="55"/>
      <c r="W93" s="95">
        <f>IF(AND($A93&gt;0,V93&gt;0),IF('2_Вихідні дані'!$A$12=1,ROUND($K93*(V93-1),2),ROUND((K93+M93+O93+Q93+S93+U93)*(V93-1),2)),0)</f>
        <v>0</v>
      </c>
      <c r="X93" s="74">
        <f t="shared" si="14"/>
        <v>0</v>
      </c>
      <c r="Y93" s="74">
        <f>X93*'2_Вихідні дані'!$B$17</f>
        <v>0</v>
      </c>
      <c r="Z93" s="74">
        <f>IF(ISERROR(ROUND($Y93/'1_РОЗПОДІЛ ПЕРСОНАЛУ'!G92*'1_РОЗПОДІЛ ПЕРСОНАЛУ'!H92,2)),0,ROUND($Y93/'1_РОЗПОДІЛ ПЕРСОНАЛУ'!G92*'1_РОЗПОДІЛ ПЕРСОНАЛУ'!H92,2))</f>
        <v>0</v>
      </c>
      <c r="AA93" s="74">
        <f>IF(ISERROR(ROUND($Y93/'1_РОЗПОДІЛ ПЕРСОНАЛУ'!G92*'1_РОЗПОДІЛ ПЕРСОНАЛУ'!I92,2)),0,ROUND($Y93/'1_РОЗПОДІЛ ПЕРСОНАЛУ'!G92*'1_РОЗПОДІЛ ПЕРСОНАЛУ'!I92,2))</f>
        <v>0</v>
      </c>
      <c r="AB93" s="74">
        <f>IF(ISERROR(ROUND($Y93/'1_РОЗПОДІЛ ПЕРСОНАЛУ'!G92*'1_РОЗПОДІЛ ПЕРСОНАЛУ'!J92,2)),0,ROUND($Y93/'1_РОЗПОДІЛ ПЕРСОНАЛУ'!G92*'1_РОЗПОДІЛ ПЕРСОНАЛУ'!J92,2))</f>
        <v>0</v>
      </c>
      <c r="AC93" s="74">
        <f>IF(ISERROR(ROUND($Y93/'1_РОЗПОДІЛ ПЕРСОНАЛУ'!G92*'1_РОЗПОДІЛ ПЕРСОНАЛУ'!K92,2)),0,ROUND($Y93/'1_РОЗПОДІЛ ПЕРСОНАЛУ'!G92*'1_РОЗПОДІЛ ПЕРСОНАЛУ'!K92,2))</f>
        <v>0</v>
      </c>
      <c r="AD93" s="74">
        <f>IF(ISERROR(ROUND($Y93/'1_РОЗПОДІЛ ПЕРСОНАЛУ'!G92*'1_РОЗПОДІЛ ПЕРСОНАЛУ'!L92,2)),0,ROUND($Y93/'1_РОЗПОДІЛ ПЕРСОНАЛУ'!G92*'1_РОЗПОДІЛ ПЕРСОНАЛУ'!L92,2))</f>
        <v>0</v>
      </c>
      <c r="AE93" s="74">
        <f>IF(ISERROR(ROUND($Y93/'1_РОЗПОДІЛ ПЕРСОНАЛУ'!G92*'1_РОЗПОДІЛ ПЕРСОНАЛУ'!M92,2)),0,ROUND($Y93/'1_РОЗПОДІЛ ПЕРСОНАЛУ'!G92*'1_РОЗПОДІЛ ПЕРСОНАЛУ'!M92,2))</f>
        <v>0</v>
      </c>
      <c r="AF93" s="74">
        <f>IF(ISERROR(ROUND($Y93/'1_РОЗПОДІЛ ПЕРСОНАЛУ'!G92*'1_РОЗПОДІЛ ПЕРСОНАЛУ'!N92,2)),0,ROUND($Y93/'1_РОЗПОДІЛ ПЕРСОНАЛУ'!G92*'1_РОЗПОДІЛ ПЕРСОНАЛУ'!N92,2))</f>
        <v>0</v>
      </c>
      <c r="AG93" s="74">
        <f>IF(ISERROR(ROUND($Y93/'1_РОЗПОДІЛ ПЕРСОНАЛУ'!G92*'1_РОЗПОДІЛ ПЕРСОНАЛУ'!O92,2)),0,ROUND($Y93/'1_РОЗПОДІЛ ПЕРСОНАЛУ'!G92*'1_РОЗПОДІЛ ПЕРСОНАЛУ'!O92,2))</f>
        <v>0</v>
      </c>
    </row>
    <row r="94" spans="1:33" ht="12" hidden="1" x14ac:dyDescent="0.2">
      <c r="A94" s="78" t="str">
        <f>'1_РОЗПОДІЛ ПЕРСОНАЛУ'!A93</f>
        <v/>
      </c>
      <c r="B94" s="78">
        <f>'1_РОЗПОДІЛ ПЕРСОНАЛУ'!B93</f>
        <v>0</v>
      </c>
      <c r="C94" s="78">
        <f>'1_РОЗПОДІЛ ПЕРСОНАЛУ'!D93</f>
        <v>0</v>
      </c>
      <c r="D94" s="78">
        <f>'1_РОЗПОДІЛ ПЕРСОНАЛУ'!F93</f>
        <v>0</v>
      </c>
      <c r="E94" s="78">
        <f>'1_РОЗПОДІЛ ПЕРСОНАЛУ'!G93</f>
        <v>0</v>
      </c>
      <c r="F94" s="95">
        <f>IF(A94&gt;0,'2_Вихідні дані'!$B$3,"")</f>
        <v>1921</v>
      </c>
      <c r="G94" s="55"/>
      <c r="H94" s="55"/>
      <c r="I94" s="79">
        <f>IF(D94&gt;0,VLOOKUP(D94,'2_Вихідні дані'!$A$6:$B$11,2,FALSE),1)</f>
        <v>1</v>
      </c>
      <c r="J94" s="55"/>
      <c r="K94" s="74">
        <f t="shared" si="8"/>
        <v>0</v>
      </c>
      <c r="L94" s="55"/>
      <c r="M94" s="95">
        <f t="shared" si="9"/>
        <v>0</v>
      </c>
      <c r="N94" s="55"/>
      <c r="O94" s="95">
        <f t="shared" si="10"/>
        <v>0</v>
      </c>
      <c r="P94" s="55"/>
      <c r="Q94" s="95">
        <f t="shared" si="11"/>
        <v>0</v>
      </c>
      <c r="R94" s="55"/>
      <c r="S94" s="95">
        <f t="shared" si="12"/>
        <v>0</v>
      </c>
      <c r="T94" s="55"/>
      <c r="U94" s="95">
        <f t="shared" si="13"/>
        <v>0</v>
      </c>
      <c r="V94" s="55"/>
      <c r="W94" s="95">
        <f>IF(AND($A94&gt;0,V94&gt;0),IF('2_Вихідні дані'!$A$12=1,ROUND($K94*(V94-1),2),ROUND((K94+M94+O94+Q94+S94+U94)*(V94-1),2)),0)</f>
        <v>0</v>
      </c>
      <c r="X94" s="74">
        <f t="shared" si="14"/>
        <v>0</v>
      </c>
      <c r="Y94" s="74">
        <f>X94*'2_Вихідні дані'!$B$17</f>
        <v>0</v>
      </c>
      <c r="Z94" s="74">
        <f>IF(ISERROR(ROUND($Y94/'1_РОЗПОДІЛ ПЕРСОНАЛУ'!G93*'1_РОЗПОДІЛ ПЕРСОНАЛУ'!H93,2)),0,ROUND($Y94/'1_РОЗПОДІЛ ПЕРСОНАЛУ'!G93*'1_РОЗПОДІЛ ПЕРСОНАЛУ'!H93,2))</f>
        <v>0</v>
      </c>
      <c r="AA94" s="74">
        <f>IF(ISERROR(ROUND($Y94/'1_РОЗПОДІЛ ПЕРСОНАЛУ'!G93*'1_РОЗПОДІЛ ПЕРСОНАЛУ'!I93,2)),0,ROUND($Y94/'1_РОЗПОДІЛ ПЕРСОНАЛУ'!G93*'1_РОЗПОДІЛ ПЕРСОНАЛУ'!I93,2))</f>
        <v>0</v>
      </c>
      <c r="AB94" s="74">
        <f>IF(ISERROR(ROUND($Y94/'1_РОЗПОДІЛ ПЕРСОНАЛУ'!G93*'1_РОЗПОДІЛ ПЕРСОНАЛУ'!J93,2)),0,ROUND($Y94/'1_РОЗПОДІЛ ПЕРСОНАЛУ'!G93*'1_РОЗПОДІЛ ПЕРСОНАЛУ'!J93,2))</f>
        <v>0</v>
      </c>
      <c r="AC94" s="74">
        <f>IF(ISERROR(ROUND($Y94/'1_РОЗПОДІЛ ПЕРСОНАЛУ'!G93*'1_РОЗПОДІЛ ПЕРСОНАЛУ'!K93,2)),0,ROUND($Y94/'1_РОЗПОДІЛ ПЕРСОНАЛУ'!G93*'1_РОЗПОДІЛ ПЕРСОНАЛУ'!K93,2))</f>
        <v>0</v>
      </c>
      <c r="AD94" s="74">
        <f>IF(ISERROR(ROUND($Y94/'1_РОЗПОДІЛ ПЕРСОНАЛУ'!G93*'1_РОЗПОДІЛ ПЕРСОНАЛУ'!L93,2)),0,ROUND($Y94/'1_РОЗПОДІЛ ПЕРСОНАЛУ'!G93*'1_РОЗПОДІЛ ПЕРСОНАЛУ'!L93,2))</f>
        <v>0</v>
      </c>
      <c r="AE94" s="74">
        <f>IF(ISERROR(ROUND($Y94/'1_РОЗПОДІЛ ПЕРСОНАЛУ'!G93*'1_РОЗПОДІЛ ПЕРСОНАЛУ'!M93,2)),0,ROUND($Y94/'1_РОЗПОДІЛ ПЕРСОНАЛУ'!G93*'1_РОЗПОДІЛ ПЕРСОНАЛУ'!M93,2))</f>
        <v>0</v>
      </c>
      <c r="AF94" s="74">
        <f>IF(ISERROR(ROUND($Y94/'1_РОЗПОДІЛ ПЕРСОНАЛУ'!G93*'1_РОЗПОДІЛ ПЕРСОНАЛУ'!N93,2)),0,ROUND($Y94/'1_РОЗПОДІЛ ПЕРСОНАЛУ'!G93*'1_РОЗПОДІЛ ПЕРСОНАЛУ'!N93,2))</f>
        <v>0</v>
      </c>
      <c r="AG94" s="74">
        <f>IF(ISERROR(ROUND($Y94/'1_РОЗПОДІЛ ПЕРСОНАЛУ'!G93*'1_РОЗПОДІЛ ПЕРСОНАЛУ'!O93,2)),0,ROUND($Y94/'1_РОЗПОДІЛ ПЕРСОНАЛУ'!G93*'1_РОЗПОДІЛ ПЕРСОНАЛУ'!O93,2))</f>
        <v>0</v>
      </c>
    </row>
    <row r="95" spans="1:33" ht="12" hidden="1" x14ac:dyDescent="0.2">
      <c r="A95" s="78" t="str">
        <f>'1_РОЗПОДІЛ ПЕРСОНАЛУ'!A94</f>
        <v/>
      </c>
      <c r="B95" s="78">
        <f>'1_РОЗПОДІЛ ПЕРСОНАЛУ'!B94</f>
        <v>0</v>
      </c>
      <c r="C95" s="78">
        <f>'1_РОЗПОДІЛ ПЕРСОНАЛУ'!D94</f>
        <v>0</v>
      </c>
      <c r="D95" s="78">
        <f>'1_РОЗПОДІЛ ПЕРСОНАЛУ'!F94</f>
        <v>0</v>
      </c>
      <c r="E95" s="78">
        <f>'1_РОЗПОДІЛ ПЕРСОНАЛУ'!G94</f>
        <v>0</v>
      </c>
      <c r="F95" s="95">
        <f>IF(A95&gt;0,'2_Вихідні дані'!$B$3,"")</f>
        <v>1921</v>
      </c>
      <c r="G95" s="55"/>
      <c r="H95" s="55"/>
      <c r="I95" s="79">
        <f>IF(D95&gt;0,VLOOKUP(D95,'2_Вихідні дані'!$A$6:$B$11,2,FALSE),1)</f>
        <v>1</v>
      </c>
      <c r="J95" s="55"/>
      <c r="K95" s="74">
        <f t="shared" si="8"/>
        <v>0</v>
      </c>
      <c r="L95" s="55"/>
      <c r="M95" s="95">
        <f t="shared" si="9"/>
        <v>0</v>
      </c>
      <c r="N95" s="55"/>
      <c r="O95" s="95">
        <f t="shared" si="10"/>
        <v>0</v>
      </c>
      <c r="P95" s="55"/>
      <c r="Q95" s="95">
        <f t="shared" si="11"/>
        <v>0</v>
      </c>
      <c r="R95" s="55"/>
      <c r="S95" s="95">
        <f t="shared" si="12"/>
        <v>0</v>
      </c>
      <c r="T95" s="55"/>
      <c r="U95" s="95">
        <f t="shared" si="13"/>
        <v>0</v>
      </c>
      <c r="V95" s="55"/>
      <c r="W95" s="95">
        <f>IF(AND($A95&gt;0,V95&gt;0),IF('2_Вихідні дані'!$A$12=1,ROUND($K95*(V95-1),2),ROUND((K95+M95+O95+Q95+S95+U95)*(V95-1),2)),0)</f>
        <v>0</v>
      </c>
      <c r="X95" s="74">
        <f t="shared" si="14"/>
        <v>0</v>
      </c>
      <c r="Y95" s="74">
        <f>X95*'2_Вихідні дані'!$B$17</f>
        <v>0</v>
      </c>
      <c r="Z95" s="74">
        <f>IF(ISERROR(ROUND($Y95/'1_РОЗПОДІЛ ПЕРСОНАЛУ'!G94*'1_РОЗПОДІЛ ПЕРСОНАЛУ'!H94,2)),0,ROUND($Y95/'1_РОЗПОДІЛ ПЕРСОНАЛУ'!G94*'1_РОЗПОДІЛ ПЕРСОНАЛУ'!H94,2))</f>
        <v>0</v>
      </c>
      <c r="AA95" s="74">
        <f>IF(ISERROR(ROUND($Y95/'1_РОЗПОДІЛ ПЕРСОНАЛУ'!G94*'1_РОЗПОДІЛ ПЕРСОНАЛУ'!I94,2)),0,ROUND($Y95/'1_РОЗПОДІЛ ПЕРСОНАЛУ'!G94*'1_РОЗПОДІЛ ПЕРСОНАЛУ'!I94,2))</f>
        <v>0</v>
      </c>
      <c r="AB95" s="74">
        <f>IF(ISERROR(ROUND($Y95/'1_РОЗПОДІЛ ПЕРСОНАЛУ'!G94*'1_РОЗПОДІЛ ПЕРСОНАЛУ'!J94,2)),0,ROUND($Y95/'1_РОЗПОДІЛ ПЕРСОНАЛУ'!G94*'1_РОЗПОДІЛ ПЕРСОНАЛУ'!J94,2))</f>
        <v>0</v>
      </c>
      <c r="AC95" s="74">
        <f>IF(ISERROR(ROUND($Y95/'1_РОЗПОДІЛ ПЕРСОНАЛУ'!G94*'1_РОЗПОДІЛ ПЕРСОНАЛУ'!K94,2)),0,ROUND($Y95/'1_РОЗПОДІЛ ПЕРСОНАЛУ'!G94*'1_РОЗПОДІЛ ПЕРСОНАЛУ'!K94,2))</f>
        <v>0</v>
      </c>
      <c r="AD95" s="74">
        <f>IF(ISERROR(ROUND($Y95/'1_РОЗПОДІЛ ПЕРСОНАЛУ'!G94*'1_РОЗПОДІЛ ПЕРСОНАЛУ'!L94,2)),0,ROUND($Y95/'1_РОЗПОДІЛ ПЕРСОНАЛУ'!G94*'1_РОЗПОДІЛ ПЕРСОНАЛУ'!L94,2))</f>
        <v>0</v>
      </c>
      <c r="AE95" s="74">
        <f>IF(ISERROR(ROUND($Y95/'1_РОЗПОДІЛ ПЕРСОНАЛУ'!G94*'1_РОЗПОДІЛ ПЕРСОНАЛУ'!M94,2)),0,ROUND($Y95/'1_РОЗПОДІЛ ПЕРСОНАЛУ'!G94*'1_РОЗПОДІЛ ПЕРСОНАЛУ'!M94,2))</f>
        <v>0</v>
      </c>
      <c r="AF95" s="74">
        <f>IF(ISERROR(ROUND($Y95/'1_РОЗПОДІЛ ПЕРСОНАЛУ'!G94*'1_РОЗПОДІЛ ПЕРСОНАЛУ'!N94,2)),0,ROUND($Y95/'1_РОЗПОДІЛ ПЕРСОНАЛУ'!G94*'1_РОЗПОДІЛ ПЕРСОНАЛУ'!N94,2))</f>
        <v>0</v>
      </c>
      <c r="AG95" s="74">
        <f>IF(ISERROR(ROUND($Y95/'1_РОЗПОДІЛ ПЕРСОНАЛУ'!G94*'1_РОЗПОДІЛ ПЕРСОНАЛУ'!O94,2)),0,ROUND($Y95/'1_РОЗПОДІЛ ПЕРСОНАЛУ'!G94*'1_РОЗПОДІЛ ПЕРСОНАЛУ'!O94,2))</f>
        <v>0</v>
      </c>
    </row>
    <row r="96" spans="1:33" ht="12" hidden="1" x14ac:dyDescent="0.2">
      <c r="A96" s="78" t="str">
        <f>'1_РОЗПОДІЛ ПЕРСОНАЛУ'!A95</f>
        <v/>
      </c>
      <c r="B96" s="78">
        <f>'1_РОЗПОДІЛ ПЕРСОНАЛУ'!B95</f>
        <v>0</v>
      </c>
      <c r="C96" s="78">
        <f>'1_РОЗПОДІЛ ПЕРСОНАЛУ'!D95</f>
        <v>0</v>
      </c>
      <c r="D96" s="78">
        <f>'1_РОЗПОДІЛ ПЕРСОНАЛУ'!F95</f>
        <v>0</v>
      </c>
      <c r="E96" s="78">
        <f>'1_РОЗПОДІЛ ПЕРСОНАЛУ'!G95</f>
        <v>0</v>
      </c>
      <c r="F96" s="95">
        <f>IF(A96&gt;0,'2_Вихідні дані'!$B$3,"")</f>
        <v>1921</v>
      </c>
      <c r="G96" s="55"/>
      <c r="H96" s="55"/>
      <c r="I96" s="79">
        <f>IF(D96&gt;0,VLOOKUP(D96,'2_Вихідні дані'!$A$6:$B$11,2,FALSE),1)</f>
        <v>1</v>
      </c>
      <c r="J96" s="55"/>
      <c r="K96" s="74">
        <f t="shared" si="8"/>
        <v>0</v>
      </c>
      <c r="L96" s="55"/>
      <c r="M96" s="95">
        <f t="shared" si="9"/>
        <v>0</v>
      </c>
      <c r="N96" s="55"/>
      <c r="O96" s="95">
        <f t="shared" si="10"/>
        <v>0</v>
      </c>
      <c r="P96" s="55"/>
      <c r="Q96" s="95">
        <f t="shared" si="11"/>
        <v>0</v>
      </c>
      <c r="R96" s="55"/>
      <c r="S96" s="95">
        <f t="shared" si="12"/>
        <v>0</v>
      </c>
      <c r="T96" s="55"/>
      <c r="U96" s="95">
        <f t="shared" si="13"/>
        <v>0</v>
      </c>
      <c r="V96" s="55"/>
      <c r="W96" s="95">
        <f>IF(AND($A96&gt;0,V96&gt;0),IF('2_Вихідні дані'!$A$12=1,ROUND($K96*(V96-1),2),ROUND((K96+M96+O96+Q96+S96+U96)*(V96-1),2)),0)</f>
        <v>0</v>
      </c>
      <c r="X96" s="74">
        <f t="shared" si="14"/>
        <v>0</v>
      </c>
      <c r="Y96" s="74">
        <f>X96*'2_Вихідні дані'!$B$17</f>
        <v>0</v>
      </c>
      <c r="Z96" s="74">
        <f>IF(ISERROR(ROUND($Y96/'1_РОЗПОДІЛ ПЕРСОНАЛУ'!G95*'1_РОЗПОДІЛ ПЕРСОНАЛУ'!H95,2)),0,ROUND($Y96/'1_РОЗПОДІЛ ПЕРСОНАЛУ'!G95*'1_РОЗПОДІЛ ПЕРСОНАЛУ'!H95,2))</f>
        <v>0</v>
      </c>
      <c r="AA96" s="74">
        <f>IF(ISERROR(ROUND($Y96/'1_РОЗПОДІЛ ПЕРСОНАЛУ'!G95*'1_РОЗПОДІЛ ПЕРСОНАЛУ'!I95,2)),0,ROUND($Y96/'1_РОЗПОДІЛ ПЕРСОНАЛУ'!G95*'1_РОЗПОДІЛ ПЕРСОНАЛУ'!I95,2))</f>
        <v>0</v>
      </c>
      <c r="AB96" s="74">
        <f>IF(ISERROR(ROUND($Y96/'1_РОЗПОДІЛ ПЕРСОНАЛУ'!G95*'1_РОЗПОДІЛ ПЕРСОНАЛУ'!J95,2)),0,ROUND($Y96/'1_РОЗПОДІЛ ПЕРСОНАЛУ'!G95*'1_РОЗПОДІЛ ПЕРСОНАЛУ'!J95,2))</f>
        <v>0</v>
      </c>
      <c r="AC96" s="74">
        <f>IF(ISERROR(ROUND($Y96/'1_РОЗПОДІЛ ПЕРСОНАЛУ'!G95*'1_РОЗПОДІЛ ПЕРСОНАЛУ'!K95,2)),0,ROUND($Y96/'1_РОЗПОДІЛ ПЕРСОНАЛУ'!G95*'1_РОЗПОДІЛ ПЕРСОНАЛУ'!K95,2))</f>
        <v>0</v>
      </c>
      <c r="AD96" s="74">
        <f>IF(ISERROR(ROUND($Y96/'1_РОЗПОДІЛ ПЕРСОНАЛУ'!G95*'1_РОЗПОДІЛ ПЕРСОНАЛУ'!L95,2)),0,ROUND($Y96/'1_РОЗПОДІЛ ПЕРСОНАЛУ'!G95*'1_РОЗПОДІЛ ПЕРСОНАЛУ'!L95,2))</f>
        <v>0</v>
      </c>
      <c r="AE96" s="74">
        <f>IF(ISERROR(ROUND($Y96/'1_РОЗПОДІЛ ПЕРСОНАЛУ'!G95*'1_РОЗПОДІЛ ПЕРСОНАЛУ'!M95,2)),0,ROUND($Y96/'1_РОЗПОДІЛ ПЕРСОНАЛУ'!G95*'1_РОЗПОДІЛ ПЕРСОНАЛУ'!M95,2))</f>
        <v>0</v>
      </c>
      <c r="AF96" s="74">
        <f>IF(ISERROR(ROUND($Y96/'1_РОЗПОДІЛ ПЕРСОНАЛУ'!G95*'1_РОЗПОДІЛ ПЕРСОНАЛУ'!N95,2)),0,ROUND($Y96/'1_РОЗПОДІЛ ПЕРСОНАЛУ'!G95*'1_РОЗПОДІЛ ПЕРСОНАЛУ'!N95,2))</f>
        <v>0</v>
      </c>
      <c r="AG96" s="74">
        <f>IF(ISERROR(ROUND($Y96/'1_РОЗПОДІЛ ПЕРСОНАЛУ'!G95*'1_РОЗПОДІЛ ПЕРСОНАЛУ'!O95,2)),0,ROUND($Y96/'1_РОЗПОДІЛ ПЕРСОНАЛУ'!G95*'1_РОЗПОДІЛ ПЕРСОНАЛУ'!O95,2))</f>
        <v>0</v>
      </c>
    </row>
    <row r="97" spans="1:33" ht="12" hidden="1" x14ac:dyDescent="0.2">
      <c r="A97" s="78" t="str">
        <f>'1_РОЗПОДІЛ ПЕРСОНАЛУ'!A96</f>
        <v/>
      </c>
      <c r="B97" s="78">
        <f>'1_РОЗПОДІЛ ПЕРСОНАЛУ'!B96</f>
        <v>0</v>
      </c>
      <c r="C97" s="78">
        <f>'1_РОЗПОДІЛ ПЕРСОНАЛУ'!D96</f>
        <v>0</v>
      </c>
      <c r="D97" s="78">
        <f>'1_РОЗПОДІЛ ПЕРСОНАЛУ'!F96</f>
        <v>0</v>
      </c>
      <c r="E97" s="78">
        <f>'1_РОЗПОДІЛ ПЕРСОНАЛУ'!G96</f>
        <v>0</v>
      </c>
      <c r="F97" s="95">
        <f>IF(A97&gt;0,'2_Вихідні дані'!$B$3,"")</f>
        <v>1921</v>
      </c>
      <c r="G97" s="55"/>
      <c r="H97" s="55"/>
      <c r="I97" s="79">
        <f>IF(D97&gt;0,VLOOKUP(D97,'2_Вихідні дані'!$A$6:$B$11,2,FALSE),1)</f>
        <v>1</v>
      </c>
      <c r="J97" s="55"/>
      <c r="K97" s="74">
        <f t="shared" si="8"/>
        <v>0</v>
      </c>
      <c r="L97" s="55"/>
      <c r="M97" s="95">
        <f t="shared" si="9"/>
        <v>0</v>
      </c>
      <c r="N97" s="55"/>
      <c r="O97" s="95">
        <f t="shared" si="10"/>
        <v>0</v>
      </c>
      <c r="P97" s="55"/>
      <c r="Q97" s="95">
        <f t="shared" si="11"/>
        <v>0</v>
      </c>
      <c r="R97" s="55"/>
      <c r="S97" s="95">
        <f t="shared" si="12"/>
        <v>0</v>
      </c>
      <c r="T97" s="55"/>
      <c r="U97" s="95">
        <f t="shared" si="13"/>
        <v>0</v>
      </c>
      <c r="V97" s="55"/>
      <c r="W97" s="95">
        <f>IF(AND($A97&gt;0,V97&gt;0),IF('2_Вихідні дані'!$A$12=1,ROUND($K97*(V97-1),2),ROUND((K97+M97+O97+Q97+S97+U97)*(V97-1),2)),0)</f>
        <v>0</v>
      </c>
      <c r="X97" s="74">
        <f t="shared" si="14"/>
        <v>0</v>
      </c>
      <c r="Y97" s="74">
        <f>X97*'2_Вихідні дані'!$B$17</f>
        <v>0</v>
      </c>
      <c r="Z97" s="74">
        <f>IF(ISERROR(ROUND($Y97/'1_РОЗПОДІЛ ПЕРСОНАЛУ'!G96*'1_РОЗПОДІЛ ПЕРСОНАЛУ'!H96,2)),0,ROUND($Y97/'1_РОЗПОДІЛ ПЕРСОНАЛУ'!G96*'1_РОЗПОДІЛ ПЕРСОНАЛУ'!H96,2))</f>
        <v>0</v>
      </c>
      <c r="AA97" s="74">
        <f>IF(ISERROR(ROUND($Y97/'1_РОЗПОДІЛ ПЕРСОНАЛУ'!G96*'1_РОЗПОДІЛ ПЕРСОНАЛУ'!I96,2)),0,ROUND($Y97/'1_РОЗПОДІЛ ПЕРСОНАЛУ'!G96*'1_РОЗПОДІЛ ПЕРСОНАЛУ'!I96,2))</f>
        <v>0</v>
      </c>
      <c r="AB97" s="74">
        <f>IF(ISERROR(ROUND($Y97/'1_РОЗПОДІЛ ПЕРСОНАЛУ'!G96*'1_РОЗПОДІЛ ПЕРСОНАЛУ'!J96,2)),0,ROUND($Y97/'1_РОЗПОДІЛ ПЕРСОНАЛУ'!G96*'1_РОЗПОДІЛ ПЕРСОНАЛУ'!J96,2))</f>
        <v>0</v>
      </c>
      <c r="AC97" s="74">
        <f>IF(ISERROR(ROUND($Y97/'1_РОЗПОДІЛ ПЕРСОНАЛУ'!G96*'1_РОЗПОДІЛ ПЕРСОНАЛУ'!K96,2)),0,ROUND($Y97/'1_РОЗПОДІЛ ПЕРСОНАЛУ'!G96*'1_РОЗПОДІЛ ПЕРСОНАЛУ'!K96,2))</f>
        <v>0</v>
      </c>
      <c r="AD97" s="74">
        <f>IF(ISERROR(ROUND($Y97/'1_РОЗПОДІЛ ПЕРСОНАЛУ'!G96*'1_РОЗПОДІЛ ПЕРСОНАЛУ'!L96,2)),0,ROUND($Y97/'1_РОЗПОДІЛ ПЕРСОНАЛУ'!G96*'1_РОЗПОДІЛ ПЕРСОНАЛУ'!L96,2))</f>
        <v>0</v>
      </c>
      <c r="AE97" s="74">
        <f>IF(ISERROR(ROUND($Y97/'1_РОЗПОДІЛ ПЕРСОНАЛУ'!G96*'1_РОЗПОДІЛ ПЕРСОНАЛУ'!M96,2)),0,ROUND($Y97/'1_РОЗПОДІЛ ПЕРСОНАЛУ'!G96*'1_РОЗПОДІЛ ПЕРСОНАЛУ'!M96,2))</f>
        <v>0</v>
      </c>
      <c r="AF97" s="74">
        <f>IF(ISERROR(ROUND($Y97/'1_РОЗПОДІЛ ПЕРСОНАЛУ'!G96*'1_РОЗПОДІЛ ПЕРСОНАЛУ'!N96,2)),0,ROUND($Y97/'1_РОЗПОДІЛ ПЕРСОНАЛУ'!G96*'1_РОЗПОДІЛ ПЕРСОНАЛУ'!N96,2))</f>
        <v>0</v>
      </c>
      <c r="AG97" s="74">
        <f>IF(ISERROR(ROUND($Y97/'1_РОЗПОДІЛ ПЕРСОНАЛУ'!G96*'1_РОЗПОДІЛ ПЕРСОНАЛУ'!O96,2)),0,ROUND($Y97/'1_РОЗПОДІЛ ПЕРСОНАЛУ'!G96*'1_РОЗПОДІЛ ПЕРСОНАЛУ'!O96,2))</f>
        <v>0</v>
      </c>
    </row>
    <row r="98" spans="1:33" ht="12" hidden="1" x14ac:dyDescent="0.2">
      <c r="A98" s="78" t="str">
        <f>'1_РОЗПОДІЛ ПЕРСОНАЛУ'!A97</f>
        <v/>
      </c>
      <c r="B98" s="78">
        <f>'1_РОЗПОДІЛ ПЕРСОНАЛУ'!B97</f>
        <v>0</v>
      </c>
      <c r="C98" s="78">
        <f>'1_РОЗПОДІЛ ПЕРСОНАЛУ'!D97</f>
        <v>0</v>
      </c>
      <c r="D98" s="78">
        <f>'1_РОЗПОДІЛ ПЕРСОНАЛУ'!F97</f>
        <v>0</v>
      </c>
      <c r="E98" s="78">
        <f>'1_РОЗПОДІЛ ПЕРСОНАЛУ'!G97</f>
        <v>0</v>
      </c>
      <c r="F98" s="95">
        <f>IF(A98&gt;0,'2_Вихідні дані'!$B$3,"")</f>
        <v>1921</v>
      </c>
      <c r="G98" s="55"/>
      <c r="H98" s="55"/>
      <c r="I98" s="79">
        <f>IF(D98&gt;0,VLOOKUP(D98,'2_Вихідні дані'!$A$6:$B$11,2,FALSE),1)</f>
        <v>1</v>
      </c>
      <c r="J98" s="55"/>
      <c r="K98" s="74">
        <f t="shared" si="8"/>
        <v>0</v>
      </c>
      <c r="L98" s="55"/>
      <c r="M98" s="95">
        <f t="shared" si="9"/>
        <v>0</v>
      </c>
      <c r="N98" s="55"/>
      <c r="O98" s="95">
        <f t="shared" si="10"/>
        <v>0</v>
      </c>
      <c r="P98" s="55"/>
      <c r="Q98" s="95">
        <f t="shared" si="11"/>
        <v>0</v>
      </c>
      <c r="R98" s="55"/>
      <c r="S98" s="95">
        <f t="shared" si="12"/>
        <v>0</v>
      </c>
      <c r="T98" s="55"/>
      <c r="U98" s="95">
        <f t="shared" si="13"/>
        <v>0</v>
      </c>
      <c r="V98" s="55"/>
      <c r="W98" s="95">
        <f>IF(AND($A98&gt;0,V98&gt;0),IF('2_Вихідні дані'!$A$12=1,ROUND($K98*(V98-1),2),ROUND((K98+M98+O98+Q98+S98+U98)*(V98-1),2)),0)</f>
        <v>0</v>
      </c>
      <c r="X98" s="74">
        <f t="shared" si="14"/>
        <v>0</v>
      </c>
      <c r="Y98" s="74">
        <f>X98*'2_Вихідні дані'!$B$17</f>
        <v>0</v>
      </c>
      <c r="Z98" s="74">
        <f>IF(ISERROR(ROUND($Y98/'1_РОЗПОДІЛ ПЕРСОНАЛУ'!G97*'1_РОЗПОДІЛ ПЕРСОНАЛУ'!H97,2)),0,ROUND($Y98/'1_РОЗПОДІЛ ПЕРСОНАЛУ'!G97*'1_РОЗПОДІЛ ПЕРСОНАЛУ'!H97,2))</f>
        <v>0</v>
      </c>
      <c r="AA98" s="74">
        <f>IF(ISERROR(ROUND($Y98/'1_РОЗПОДІЛ ПЕРСОНАЛУ'!G97*'1_РОЗПОДІЛ ПЕРСОНАЛУ'!I97,2)),0,ROUND($Y98/'1_РОЗПОДІЛ ПЕРСОНАЛУ'!G97*'1_РОЗПОДІЛ ПЕРСОНАЛУ'!I97,2))</f>
        <v>0</v>
      </c>
      <c r="AB98" s="74">
        <f>IF(ISERROR(ROUND($Y98/'1_РОЗПОДІЛ ПЕРСОНАЛУ'!G97*'1_РОЗПОДІЛ ПЕРСОНАЛУ'!J97,2)),0,ROUND($Y98/'1_РОЗПОДІЛ ПЕРСОНАЛУ'!G97*'1_РОЗПОДІЛ ПЕРСОНАЛУ'!J97,2))</f>
        <v>0</v>
      </c>
      <c r="AC98" s="74">
        <f>IF(ISERROR(ROUND($Y98/'1_РОЗПОДІЛ ПЕРСОНАЛУ'!G97*'1_РОЗПОДІЛ ПЕРСОНАЛУ'!K97,2)),0,ROUND($Y98/'1_РОЗПОДІЛ ПЕРСОНАЛУ'!G97*'1_РОЗПОДІЛ ПЕРСОНАЛУ'!K97,2))</f>
        <v>0</v>
      </c>
      <c r="AD98" s="74">
        <f>IF(ISERROR(ROUND($Y98/'1_РОЗПОДІЛ ПЕРСОНАЛУ'!G97*'1_РОЗПОДІЛ ПЕРСОНАЛУ'!L97,2)),0,ROUND($Y98/'1_РОЗПОДІЛ ПЕРСОНАЛУ'!G97*'1_РОЗПОДІЛ ПЕРСОНАЛУ'!L97,2))</f>
        <v>0</v>
      </c>
      <c r="AE98" s="74">
        <f>IF(ISERROR(ROUND($Y98/'1_РОЗПОДІЛ ПЕРСОНАЛУ'!G97*'1_РОЗПОДІЛ ПЕРСОНАЛУ'!M97,2)),0,ROUND($Y98/'1_РОЗПОДІЛ ПЕРСОНАЛУ'!G97*'1_РОЗПОДІЛ ПЕРСОНАЛУ'!M97,2))</f>
        <v>0</v>
      </c>
      <c r="AF98" s="74">
        <f>IF(ISERROR(ROUND($Y98/'1_РОЗПОДІЛ ПЕРСОНАЛУ'!G97*'1_РОЗПОДІЛ ПЕРСОНАЛУ'!N97,2)),0,ROUND($Y98/'1_РОЗПОДІЛ ПЕРСОНАЛУ'!G97*'1_РОЗПОДІЛ ПЕРСОНАЛУ'!N97,2))</f>
        <v>0</v>
      </c>
      <c r="AG98" s="74">
        <f>IF(ISERROR(ROUND($Y98/'1_РОЗПОДІЛ ПЕРСОНАЛУ'!G97*'1_РОЗПОДІЛ ПЕРСОНАЛУ'!O97,2)),0,ROUND($Y98/'1_РОЗПОДІЛ ПЕРСОНАЛУ'!G97*'1_РОЗПОДІЛ ПЕРСОНАЛУ'!O97,2))</f>
        <v>0</v>
      </c>
    </row>
    <row r="99" spans="1:33" ht="12" hidden="1" x14ac:dyDescent="0.2">
      <c r="A99" s="78" t="str">
        <f>'1_РОЗПОДІЛ ПЕРСОНАЛУ'!A98</f>
        <v/>
      </c>
      <c r="B99" s="78">
        <f>'1_РОЗПОДІЛ ПЕРСОНАЛУ'!B98</f>
        <v>0</v>
      </c>
      <c r="C99" s="78">
        <f>'1_РОЗПОДІЛ ПЕРСОНАЛУ'!D98</f>
        <v>0</v>
      </c>
      <c r="D99" s="78">
        <f>'1_РОЗПОДІЛ ПЕРСОНАЛУ'!F98</f>
        <v>0</v>
      </c>
      <c r="E99" s="78">
        <f>'1_РОЗПОДІЛ ПЕРСОНАЛУ'!G98</f>
        <v>0</v>
      </c>
      <c r="F99" s="95">
        <f>IF(A99&gt;0,'2_Вихідні дані'!$B$3,"")</f>
        <v>1921</v>
      </c>
      <c r="G99" s="55"/>
      <c r="H99" s="55"/>
      <c r="I99" s="79">
        <f>IF(D99&gt;0,VLOOKUP(D99,'2_Вихідні дані'!$A$6:$B$11,2,FALSE),1)</f>
        <v>1</v>
      </c>
      <c r="J99" s="55"/>
      <c r="K99" s="74">
        <f t="shared" si="8"/>
        <v>0</v>
      </c>
      <c r="L99" s="55"/>
      <c r="M99" s="95">
        <f t="shared" si="9"/>
        <v>0</v>
      </c>
      <c r="N99" s="55"/>
      <c r="O99" s="95">
        <f t="shared" si="10"/>
        <v>0</v>
      </c>
      <c r="P99" s="55"/>
      <c r="Q99" s="95">
        <f t="shared" si="11"/>
        <v>0</v>
      </c>
      <c r="R99" s="55"/>
      <c r="S99" s="95">
        <f t="shared" si="12"/>
        <v>0</v>
      </c>
      <c r="T99" s="55"/>
      <c r="U99" s="95">
        <f t="shared" si="13"/>
        <v>0</v>
      </c>
      <c r="V99" s="55"/>
      <c r="W99" s="95">
        <f>IF(AND($A99&gt;0,V99&gt;0),IF('2_Вихідні дані'!$A$12=1,ROUND($K99*(V99-1),2),ROUND((K99+M99+O99+Q99+S99+U99)*(V99-1),2)),0)</f>
        <v>0</v>
      </c>
      <c r="X99" s="74">
        <f t="shared" si="14"/>
        <v>0</v>
      </c>
      <c r="Y99" s="74">
        <f>X99*'2_Вихідні дані'!$B$17</f>
        <v>0</v>
      </c>
      <c r="Z99" s="74">
        <f>IF(ISERROR(ROUND($Y99/'1_РОЗПОДІЛ ПЕРСОНАЛУ'!G98*'1_РОЗПОДІЛ ПЕРСОНАЛУ'!H98,2)),0,ROUND($Y99/'1_РОЗПОДІЛ ПЕРСОНАЛУ'!G98*'1_РОЗПОДІЛ ПЕРСОНАЛУ'!H98,2))</f>
        <v>0</v>
      </c>
      <c r="AA99" s="74">
        <f>IF(ISERROR(ROUND($Y99/'1_РОЗПОДІЛ ПЕРСОНАЛУ'!G98*'1_РОЗПОДІЛ ПЕРСОНАЛУ'!I98,2)),0,ROUND($Y99/'1_РОЗПОДІЛ ПЕРСОНАЛУ'!G98*'1_РОЗПОДІЛ ПЕРСОНАЛУ'!I98,2))</f>
        <v>0</v>
      </c>
      <c r="AB99" s="74">
        <f>IF(ISERROR(ROUND($Y99/'1_РОЗПОДІЛ ПЕРСОНАЛУ'!G98*'1_РОЗПОДІЛ ПЕРСОНАЛУ'!J98,2)),0,ROUND($Y99/'1_РОЗПОДІЛ ПЕРСОНАЛУ'!G98*'1_РОЗПОДІЛ ПЕРСОНАЛУ'!J98,2))</f>
        <v>0</v>
      </c>
      <c r="AC99" s="74">
        <f>IF(ISERROR(ROUND($Y99/'1_РОЗПОДІЛ ПЕРСОНАЛУ'!G98*'1_РОЗПОДІЛ ПЕРСОНАЛУ'!K98,2)),0,ROUND($Y99/'1_РОЗПОДІЛ ПЕРСОНАЛУ'!G98*'1_РОЗПОДІЛ ПЕРСОНАЛУ'!K98,2))</f>
        <v>0</v>
      </c>
      <c r="AD99" s="74">
        <f>IF(ISERROR(ROUND($Y99/'1_РОЗПОДІЛ ПЕРСОНАЛУ'!G98*'1_РОЗПОДІЛ ПЕРСОНАЛУ'!L98,2)),0,ROUND($Y99/'1_РОЗПОДІЛ ПЕРСОНАЛУ'!G98*'1_РОЗПОДІЛ ПЕРСОНАЛУ'!L98,2))</f>
        <v>0</v>
      </c>
      <c r="AE99" s="74">
        <f>IF(ISERROR(ROUND($Y99/'1_РОЗПОДІЛ ПЕРСОНАЛУ'!G98*'1_РОЗПОДІЛ ПЕРСОНАЛУ'!M98,2)),0,ROUND($Y99/'1_РОЗПОДІЛ ПЕРСОНАЛУ'!G98*'1_РОЗПОДІЛ ПЕРСОНАЛУ'!M98,2))</f>
        <v>0</v>
      </c>
      <c r="AF99" s="74">
        <f>IF(ISERROR(ROUND($Y99/'1_РОЗПОДІЛ ПЕРСОНАЛУ'!G98*'1_РОЗПОДІЛ ПЕРСОНАЛУ'!N98,2)),0,ROUND($Y99/'1_РОЗПОДІЛ ПЕРСОНАЛУ'!G98*'1_РОЗПОДІЛ ПЕРСОНАЛУ'!N98,2))</f>
        <v>0</v>
      </c>
      <c r="AG99" s="74">
        <f>IF(ISERROR(ROUND($Y99/'1_РОЗПОДІЛ ПЕРСОНАЛУ'!G98*'1_РОЗПОДІЛ ПЕРСОНАЛУ'!O98,2)),0,ROUND($Y99/'1_РОЗПОДІЛ ПЕРСОНАЛУ'!G98*'1_РОЗПОДІЛ ПЕРСОНАЛУ'!O98,2))</f>
        <v>0</v>
      </c>
    </row>
    <row r="100" spans="1:33" ht="12" hidden="1" x14ac:dyDescent="0.2">
      <c r="A100" s="78" t="str">
        <f>'1_РОЗПОДІЛ ПЕРСОНАЛУ'!A99</f>
        <v/>
      </c>
      <c r="B100" s="78">
        <f>'1_РОЗПОДІЛ ПЕРСОНАЛУ'!B99</f>
        <v>0</v>
      </c>
      <c r="C100" s="78">
        <f>'1_РОЗПОДІЛ ПЕРСОНАЛУ'!D99</f>
        <v>0</v>
      </c>
      <c r="D100" s="78">
        <f>'1_РОЗПОДІЛ ПЕРСОНАЛУ'!F99</f>
        <v>0</v>
      </c>
      <c r="E100" s="78">
        <f>'1_РОЗПОДІЛ ПЕРСОНАЛУ'!G99</f>
        <v>0</v>
      </c>
      <c r="F100" s="95">
        <f>IF(A100&gt;0,'2_Вихідні дані'!$B$3,"")</f>
        <v>1921</v>
      </c>
      <c r="G100" s="55"/>
      <c r="H100" s="55"/>
      <c r="I100" s="79">
        <f>IF(D100&gt;0,VLOOKUP(D100,'2_Вихідні дані'!$A$6:$B$11,2,FALSE),1)</f>
        <v>1</v>
      </c>
      <c r="J100" s="55"/>
      <c r="K100" s="74">
        <f t="shared" si="8"/>
        <v>0</v>
      </c>
      <c r="L100" s="55"/>
      <c r="M100" s="95">
        <f t="shared" si="9"/>
        <v>0</v>
      </c>
      <c r="N100" s="55"/>
      <c r="O100" s="95">
        <f t="shared" si="10"/>
        <v>0</v>
      </c>
      <c r="P100" s="55"/>
      <c r="Q100" s="95">
        <f t="shared" si="11"/>
        <v>0</v>
      </c>
      <c r="R100" s="55"/>
      <c r="S100" s="95">
        <f t="shared" si="12"/>
        <v>0</v>
      </c>
      <c r="T100" s="55"/>
      <c r="U100" s="95">
        <f t="shared" si="13"/>
        <v>0</v>
      </c>
      <c r="V100" s="55"/>
      <c r="W100" s="95">
        <f>IF(AND($A100&gt;0,V100&gt;0),IF('2_Вихідні дані'!$A$12=1,ROUND($K100*(V100-1),2),ROUND((K100+M100+O100+Q100+S100+U100)*(V100-1),2)),0)</f>
        <v>0</v>
      </c>
      <c r="X100" s="74">
        <f t="shared" si="14"/>
        <v>0</v>
      </c>
      <c r="Y100" s="74">
        <f>X100*'2_Вихідні дані'!$B$17</f>
        <v>0</v>
      </c>
      <c r="Z100" s="74">
        <f>IF(ISERROR(ROUND($Y100/'1_РОЗПОДІЛ ПЕРСОНАЛУ'!G99*'1_РОЗПОДІЛ ПЕРСОНАЛУ'!H99,2)),0,ROUND($Y100/'1_РОЗПОДІЛ ПЕРСОНАЛУ'!G99*'1_РОЗПОДІЛ ПЕРСОНАЛУ'!H99,2))</f>
        <v>0</v>
      </c>
      <c r="AA100" s="74">
        <f>IF(ISERROR(ROUND($Y100/'1_РОЗПОДІЛ ПЕРСОНАЛУ'!G99*'1_РОЗПОДІЛ ПЕРСОНАЛУ'!I99,2)),0,ROUND($Y100/'1_РОЗПОДІЛ ПЕРСОНАЛУ'!G99*'1_РОЗПОДІЛ ПЕРСОНАЛУ'!I99,2))</f>
        <v>0</v>
      </c>
      <c r="AB100" s="74">
        <f>IF(ISERROR(ROUND($Y100/'1_РОЗПОДІЛ ПЕРСОНАЛУ'!G99*'1_РОЗПОДІЛ ПЕРСОНАЛУ'!J99,2)),0,ROUND($Y100/'1_РОЗПОДІЛ ПЕРСОНАЛУ'!G99*'1_РОЗПОДІЛ ПЕРСОНАЛУ'!J99,2))</f>
        <v>0</v>
      </c>
      <c r="AC100" s="74">
        <f>IF(ISERROR(ROUND($Y100/'1_РОЗПОДІЛ ПЕРСОНАЛУ'!G99*'1_РОЗПОДІЛ ПЕРСОНАЛУ'!K99,2)),0,ROUND($Y100/'1_РОЗПОДІЛ ПЕРСОНАЛУ'!G99*'1_РОЗПОДІЛ ПЕРСОНАЛУ'!K99,2))</f>
        <v>0</v>
      </c>
      <c r="AD100" s="74">
        <f>IF(ISERROR(ROUND($Y100/'1_РОЗПОДІЛ ПЕРСОНАЛУ'!G99*'1_РОЗПОДІЛ ПЕРСОНАЛУ'!L99,2)),0,ROUND($Y100/'1_РОЗПОДІЛ ПЕРСОНАЛУ'!G99*'1_РОЗПОДІЛ ПЕРСОНАЛУ'!L99,2))</f>
        <v>0</v>
      </c>
      <c r="AE100" s="74">
        <f>IF(ISERROR(ROUND($Y100/'1_РОЗПОДІЛ ПЕРСОНАЛУ'!G99*'1_РОЗПОДІЛ ПЕРСОНАЛУ'!M99,2)),0,ROUND($Y100/'1_РОЗПОДІЛ ПЕРСОНАЛУ'!G99*'1_РОЗПОДІЛ ПЕРСОНАЛУ'!M99,2))</f>
        <v>0</v>
      </c>
      <c r="AF100" s="74">
        <f>IF(ISERROR(ROUND($Y100/'1_РОЗПОДІЛ ПЕРСОНАЛУ'!G99*'1_РОЗПОДІЛ ПЕРСОНАЛУ'!N99,2)),0,ROUND($Y100/'1_РОЗПОДІЛ ПЕРСОНАЛУ'!G99*'1_РОЗПОДІЛ ПЕРСОНАЛУ'!N99,2))</f>
        <v>0</v>
      </c>
      <c r="AG100" s="74">
        <f>IF(ISERROR(ROUND($Y100/'1_РОЗПОДІЛ ПЕРСОНАЛУ'!G99*'1_РОЗПОДІЛ ПЕРСОНАЛУ'!O99,2)),0,ROUND($Y100/'1_РОЗПОДІЛ ПЕРСОНАЛУ'!G99*'1_РОЗПОДІЛ ПЕРСОНАЛУ'!O99,2))</f>
        <v>0</v>
      </c>
    </row>
    <row r="101" spans="1:33" ht="12" hidden="1" x14ac:dyDescent="0.2">
      <c r="A101" s="78" t="str">
        <f>'1_РОЗПОДІЛ ПЕРСОНАЛУ'!A100</f>
        <v/>
      </c>
      <c r="B101" s="78">
        <f>'1_РОЗПОДІЛ ПЕРСОНАЛУ'!B100</f>
        <v>0</v>
      </c>
      <c r="C101" s="78">
        <f>'1_РОЗПОДІЛ ПЕРСОНАЛУ'!D100</f>
        <v>0</v>
      </c>
      <c r="D101" s="78">
        <f>'1_РОЗПОДІЛ ПЕРСОНАЛУ'!F100</f>
        <v>0</v>
      </c>
      <c r="E101" s="78">
        <f>'1_РОЗПОДІЛ ПЕРСОНАЛУ'!G100</f>
        <v>0</v>
      </c>
      <c r="F101" s="95">
        <f>IF(A101&gt;0,'2_Вихідні дані'!$B$3,"")</f>
        <v>1921</v>
      </c>
      <c r="G101" s="55"/>
      <c r="H101" s="55"/>
      <c r="I101" s="79">
        <f>IF(D101&gt;0,VLOOKUP(D101,'2_Вихідні дані'!$A$6:$B$11,2,FALSE),1)</f>
        <v>1</v>
      </c>
      <c r="J101" s="55"/>
      <c r="K101" s="74">
        <f t="shared" si="8"/>
        <v>0</v>
      </c>
      <c r="L101" s="55"/>
      <c r="M101" s="95">
        <f t="shared" si="9"/>
        <v>0</v>
      </c>
      <c r="N101" s="55"/>
      <c r="O101" s="95">
        <f t="shared" si="10"/>
        <v>0</v>
      </c>
      <c r="P101" s="55"/>
      <c r="Q101" s="95">
        <f t="shared" si="11"/>
        <v>0</v>
      </c>
      <c r="R101" s="55"/>
      <c r="S101" s="95">
        <f t="shared" si="12"/>
        <v>0</v>
      </c>
      <c r="T101" s="55"/>
      <c r="U101" s="95">
        <f t="shared" si="13"/>
        <v>0</v>
      </c>
      <c r="V101" s="55"/>
      <c r="W101" s="95">
        <f>IF(AND($A101&gt;0,V101&gt;0),IF('2_Вихідні дані'!$A$12=1,ROUND($K101*(V101-1),2),ROUND((K101+M101+O101+Q101+S101+U101)*(V101-1),2)),0)</f>
        <v>0</v>
      </c>
      <c r="X101" s="74">
        <f t="shared" si="14"/>
        <v>0</v>
      </c>
      <c r="Y101" s="74">
        <f>X101*'2_Вихідні дані'!$B$17</f>
        <v>0</v>
      </c>
      <c r="Z101" s="74">
        <f>IF(ISERROR(ROUND($Y101/'1_РОЗПОДІЛ ПЕРСОНАЛУ'!G100*'1_РОЗПОДІЛ ПЕРСОНАЛУ'!H100,2)),0,ROUND($Y101/'1_РОЗПОДІЛ ПЕРСОНАЛУ'!G100*'1_РОЗПОДІЛ ПЕРСОНАЛУ'!H100,2))</f>
        <v>0</v>
      </c>
      <c r="AA101" s="74">
        <f>IF(ISERROR(ROUND($Y101/'1_РОЗПОДІЛ ПЕРСОНАЛУ'!G100*'1_РОЗПОДІЛ ПЕРСОНАЛУ'!I100,2)),0,ROUND($Y101/'1_РОЗПОДІЛ ПЕРСОНАЛУ'!G100*'1_РОЗПОДІЛ ПЕРСОНАЛУ'!I100,2))</f>
        <v>0</v>
      </c>
      <c r="AB101" s="74">
        <f>IF(ISERROR(ROUND($Y101/'1_РОЗПОДІЛ ПЕРСОНАЛУ'!G100*'1_РОЗПОДІЛ ПЕРСОНАЛУ'!J100,2)),0,ROUND($Y101/'1_РОЗПОДІЛ ПЕРСОНАЛУ'!G100*'1_РОЗПОДІЛ ПЕРСОНАЛУ'!J100,2))</f>
        <v>0</v>
      </c>
      <c r="AC101" s="74">
        <f>IF(ISERROR(ROUND($Y101/'1_РОЗПОДІЛ ПЕРСОНАЛУ'!G100*'1_РОЗПОДІЛ ПЕРСОНАЛУ'!K100,2)),0,ROUND($Y101/'1_РОЗПОДІЛ ПЕРСОНАЛУ'!G100*'1_РОЗПОДІЛ ПЕРСОНАЛУ'!K100,2))</f>
        <v>0</v>
      </c>
      <c r="AD101" s="74">
        <f>IF(ISERROR(ROUND($Y101/'1_РОЗПОДІЛ ПЕРСОНАЛУ'!G100*'1_РОЗПОДІЛ ПЕРСОНАЛУ'!L100,2)),0,ROUND($Y101/'1_РОЗПОДІЛ ПЕРСОНАЛУ'!G100*'1_РОЗПОДІЛ ПЕРСОНАЛУ'!L100,2))</f>
        <v>0</v>
      </c>
      <c r="AE101" s="74">
        <f>IF(ISERROR(ROUND($Y101/'1_РОЗПОДІЛ ПЕРСОНАЛУ'!G100*'1_РОЗПОДІЛ ПЕРСОНАЛУ'!M100,2)),0,ROUND($Y101/'1_РОЗПОДІЛ ПЕРСОНАЛУ'!G100*'1_РОЗПОДІЛ ПЕРСОНАЛУ'!M100,2))</f>
        <v>0</v>
      </c>
      <c r="AF101" s="74">
        <f>IF(ISERROR(ROUND($Y101/'1_РОЗПОДІЛ ПЕРСОНАЛУ'!G100*'1_РОЗПОДІЛ ПЕРСОНАЛУ'!N100,2)),0,ROUND($Y101/'1_РОЗПОДІЛ ПЕРСОНАЛУ'!G100*'1_РОЗПОДІЛ ПЕРСОНАЛУ'!N100,2))</f>
        <v>0</v>
      </c>
      <c r="AG101" s="74">
        <f>IF(ISERROR(ROUND($Y101/'1_РОЗПОДІЛ ПЕРСОНАЛУ'!G100*'1_РОЗПОДІЛ ПЕРСОНАЛУ'!O100,2)),0,ROUND($Y101/'1_РОЗПОДІЛ ПЕРСОНАЛУ'!G100*'1_РОЗПОДІЛ ПЕРСОНАЛУ'!O100,2))</f>
        <v>0</v>
      </c>
    </row>
    <row r="102" spans="1:33" ht="12" hidden="1" x14ac:dyDescent="0.2">
      <c r="A102" s="78" t="str">
        <f>'1_РОЗПОДІЛ ПЕРСОНАЛУ'!A101</f>
        <v/>
      </c>
      <c r="B102" s="78">
        <f>'1_РОЗПОДІЛ ПЕРСОНАЛУ'!B101</f>
        <v>0</v>
      </c>
      <c r="C102" s="78">
        <f>'1_РОЗПОДІЛ ПЕРСОНАЛУ'!D101</f>
        <v>0</v>
      </c>
      <c r="D102" s="78">
        <f>'1_РОЗПОДІЛ ПЕРСОНАЛУ'!F101</f>
        <v>0</v>
      </c>
      <c r="E102" s="78">
        <f>'1_РОЗПОДІЛ ПЕРСОНАЛУ'!G101</f>
        <v>0</v>
      </c>
      <c r="F102" s="95">
        <f>IF(A102&gt;0,'2_Вихідні дані'!$B$3,"")</f>
        <v>1921</v>
      </c>
      <c r="G102" s="55"/>
      <c r="H102" s="55"/>
      <c r="I102" s="79">
        <f>IF(D102&gt;0,VLOOKUP(D102,'2_Вихідні дані'!$A$6:$B$11,2,FALSE),1)</f>
        <v>1</v>
      </c>
      <c r="J102" s="55"/>
      <c r="K102" s="74">
        <f t="shared" si="8"/>
        <v>0</v>
      </c>
      <c r="L102" s="55"/>
      <c r="M102" s="95">
        <f t="shared" si="9"/>
        <v>0</v>
      </c>
      <c r="N102" s="55"/>
      <c r="O102" s="95">
        <f t="shared" si="10"/>
        <v>0</v>
      </c>
      <c r="P102" s="55"/>
      <c r="Q102" s="95">
        <f t="shared" si="11"/>
        <v>0</v>
      </c>
      <c r="R102" s="55"/>
      <c r="S102" s="95">
        <f t="shared" si="12"/>
        <v>0</v>
      </c>
      <c r="T102" s="55"/>
      <c r="U102" s="95">
        <f t="shared" si="13"/>
        <v>0</v>
      </c>
      <c r="V102" s="55"/>
      <c r="W102" s="95">
        <f>IF(AND($A102&gt;0,V102&gt;0),IF('2_Вихідні дані'!$A$12=1,ROUND($K102*(V102-1),2),ROUND((K102+M102+O102+Q102+S102+U102)*(V102-1),2)),0)</f>
        <v>0</v>
      </c>
      <c r="X102" s="74">
        <f t="shared" si="14"/>
        <v>0</v>
      </c>
      <c r="Y102" s="74">
        <f>X102*'2_Вихідні дані'!$B$17</f>
        <v>0</v>
      </c>
      <c r="Z102" s="74">
        <f>IF(ISERROR(ROUND($Y102/'1_РОЗПОДІЛ ПЕРСОНАЛУ'!G101*'1_РОЗПОДІЛ ПЕРСОНАЛУ'!H101,2)),0,ROUND($Y102/'1_РОЗПОДІЛ ПЕРСОНАЛУ'!G101*'1_РОЗПОДІЛ ПЕРСОНАЛУ'!H101,2))</f>
        <v>0</v>
      </c>
      <c r="AA102" s="74">
        <f>IF(ISERROR(ROUND($Y102/'1_РОЗПОДІЛ ПЕРСОНАЛУ'!G101*'1_РОЗПОДІЛ ПЕРСОНАЛУ'!I101,2)),0,ROUND($Y102/'1_РОЗПОДІЛ ПЕРСОНАЛУ'!G101*'1_РОЗПОДІЛ ПЕРСОНАЛУ'!I101,2))</f>
        <v>0</v>
      </c>
      <c r="AB102" s="74">
        <f>IF(ISERROR(ROUND($Y102/'1_РОЗПОДІЛ ПЕРСОНАЛУ'!G101*'1_РОЗПОДІЛ ПЕРСОНАЛУ'!J101,2)),0,ROUND($Y102/'1_РОЗПОДІЛ ПЕРСОНАЛУ'!G101*'1_РОЗПОДІЛ ПЕРСОНАЛУ'!J101,2))</f>
        <v>0</v>
      </c>
      <c r="AC102" s="74">
        <f>IF(ISERROR(ROUND($Y102/'1_РОЗПОДІЛ ПЕРСОНАЛУ'!G101*'1_РОЗПОДІЛ ПЕРСОНАЛУ'!K101,2)),0,ROUND($Y102/'1_РОЗПОДІЛ ПЕРСОНАЛУ'!G101*'1_РОЗПОДІЛ ПЕРСОНАЛУ'!K101,2))</f>
        <v>0</v>
      </c>
      <c r="AD102" s="74">
        <f>IF(ISERROR(ROUND($Y102/'1_РОЗПОДІЛ ПЕРСОНАЛУ'!G101*'1_РОЗПОДІЛ ПЕРСОНАЛУ'!L101,2)),0,ROUND($Y102/'1_РОЗПОДІЛ ПЕРСОНАЛУ'!G101*'1_РОЗПОДІЛ ПЕРСОНАЛУ'!L101,2))</f>
        <v>0</v>
      </c>
      <c r="AE102" s="74">
        <f>IF(ISERROR(ROUND($Y102/'1_РОЗПОДІЛ ПЕРСОНАЛУ'!G101*'1_РОЗПОДІЛ ПЕРСОНАЛУ'!M101,2)),0,ROUND($Y102/'1_РОЗПОДІЛ ПЕРСОНАЛУ'!G101*'1_РОЗПОДІЛ ПЕРСОНАЛУ'!M101,2))</f>
        <v>0</v>
      </c>
      <c r="AF102" s="74">
        <f>IF(ISERROR(ROUND($Y102/'1_РОЗПОДІЛ ПЕРСОНАЛУ'!G101*'1_РОЗПОДІЛ ПЕРСОНАЛУ'!N101,2)),0,ROUND($Y102/'1_РОЗПОДІЛ ПЕРСОНАЛУ'!G101*'1_РОЗПОДІЛ ПЕРСОНАЛУ'!N101,2))</f>
        <v>0</v>
      </c>
      <c r="AG102" s="74">
        <f>IF(ISERROR(ROUND($Y102/'1_РОЗПОДІЛ ПЕРСОНАЛУ'!G101*'1_РОЗПОДІЛ ПЕРСОНАЛУ'!O101,2)),0,ROUND($Y102/'1_РОЗПОДІЛ ПЕРСОНАЛУ'!G101*'1_РОЗПОДІЛ ПЕРСОНАЛУ'!O101,2))</f>
        <v>0</v>
      </c>
    </row>
    <row r="103" spans="1:33" ht="12" hidden="1" x14ac:dyDescent="0.2">
      <c r="A103" s="78" t="str">
        <f>'1_РОЗПОДІЛ ПЕРСОНАЛУ'!A102</f>
        <v/>
      </c>
      <c r="B103" s="78">
        <f>'1_РОЗПОДІЛ ПЕРСОНАЛУ'!B102</f>
        <v>0</v>
      </c>
      <c r="C103" s="78">
        <f>'1_РОЗПОДІЛ ПЕРСОНАЛУ'!D102</f>
        <v>0</v>
      </c>
      <c r="D103" s="78">
        <f>'1_РОЗПОДІЛ ПЕРСОНАЛУ'!F102</f>
        <v>0</v>
      </c>
      <c r="E103" s="78">
        <f>'1_РОЗПОДІЛ ПЕРСОНАЛУ'!G102</f>
        <v>0</v>
      </c>
      <c r="F103" s="95">
        <f>IF(A103&gt;0,'2_Вихідні дані'!$B$3,"")</f>
        <v>1921</v>
      </c>
      <c r="G103" s="55"/>
      <c r="H103" s="55"/>
      <c r="I103" s="79">
        <f>IF(D103&gt;0,VLOOKUP(D103,'2_Вихідні дані'!$A$6:$B$11,2,FALSE),1)</f>
        <v>1</v>
      </c>
      <c r="J103" s="55"/>
      <c r="K103" s="74">
        <f t="shared" si="8"/>
        <v>0</v>
      </c>
      <c r="L103" s="55"/>
      <c r="M103" s="95">
        <f t="shared" si="9"/>
        <v>0</v>
      </c>
      <c r="N103" s="55"/>
      <c r="O103" s="95">
        <f t="shared" si="10"/>
        <v>0</v>
      </c>
      <c r="P103" s="55"/>
      <c r="Q103" s="95">
        <f t="shared" si="11"/>
        <v>0</v>
      </c>
      <c r="R103" s="55"/>
      <c r="S103" s="95">
        <f t="shared" si="12"/>
        <v>0</v>
      </c>
      <c r="T103" s="55"/>
      <c r="U103" s="95">
        <f t="shared" si="13"/>
        <v>0</v>
      </c>
      <c r="V103" s="55"/>
      <c r="W103" s="95">
        <f>IF(AND($A103&gt;0,V103&gt;0),IF('2_Вихідні дані'!$A$12=1,ROUND($K103*(V103-1),2),ROUND((K103+M103+O103+Q103+S103+U103)*(V103-1),2)),0)</f>
        <v>0</v>
      </c>
      <c r="X103" s="74">
        <f t="shared" si="14"/>
        <v>0</v>
      </c>
      <c r="Y103" s="74">
        <f>X103*'2_Вихідні дані'!$B$17</f>
        <v>0</v>
      </c>
      <c r="Z103" s="74">
        <f>IF(ISERROR(ROUND($Y103/'1_РОЗПОДІЛ ПЕРСОНАЛУ'!G102*'1_РОЗПОДІЛ ПЕРСОНАЛУ'!H102,2)),0,ROUND($Y103/'1_РОЗПОДІЛ ПЕРСОНАЛУ'!G102*'1_РОЗПОДІЛ ПЕРСОНАЛУ'!H102,2))</f>
        <v>0</v>
      </c>
      <c r="AA103" s="74">
        <f>IF(ISERROR(ROUND($Y103/'1_РОЗПОДІЛ ПЕРСОНАЛУ'!G102*'1_РОЗПОДІЛ ПЕРСОНАЛУ'!I102,2)),0,ROUND($Y103/'1_РОЗПОДІЛ ПЕРСОНАЛУ'!G102*'1_РОЗПОДІЛ ПЕРСОНАЛУ'!I102,2))</f>
        <v>0</v>
      </c>
      <c r="AB103" s="74">
        <f>IF(ISERROR(ROUND($Y103/'1_РОЗПОДІЛ ПЕРСОНАЛУ'!G102*'1_РОЗПОДІЛ ПЕРСОНАЛУ'!J102,2)),0,ROUND($Y103/'1_РОЗПОДІЛ ПЕРСОНАЛУ'!G102*'1_РОЗПОДІЛ ПЕРСОНАЛУ'!J102,2))</f>
        <v>0</v>
      </c>
      <c r="AC103" s="74">
        <f>IF(ISERROR(ROUND($Y103/'1_РОЗПОДІЛ ПЕРСОНАЛУ'!G102*'1_РОЗПОДІЛ ПЕРСОНАЛУ'!K102,2)),0,ROUND($Y103/'1_РОЗПОДІЛ ПЕРСОНАЛУ'!G102*'1_РОЗПОДІЛ ПЕРСОНАЛУ'!K102,2))</f>
        <v>0</v>
      </c>
      <c r="AD103" s="74">
        <f>IF(ISERROR(ROUND($Y103/'1_РОЗПОДІЛ ПЕРСОНАЛУ'!G102*'1_РОЗПОДІЛ ПЕРСОНАЛУ'!L102,2)),0,ROUND($Y103/'1_РОЗПОДІЛ ПЕРСОНАЛУ'!G102*'1_РОЗПОДІЛ ПЕРСОНАЛУ'!L102,2))</f>
        <v>0</v>
      </c>
      <c r="AE103" s="74">
        <f>IF(ISERROR(ROUND($Y103/'1_РОЗПОДІЛ ПЕРСОНАЛУ'!G102*'1_РОЗПОДІЛ ПЕРСОНАЛУ'!M102,2)),0,ROUND($Y103/'1_РОЗПОДІЛ ПЕРСОНАЛУ'!G102*'1_РОЗПОДІЛ ПЕРСОНАЛУ'!M102,2))</f>
        <v>0</v>
      </c>
      <c r="AF103" s="74">
        <f>IF(ISERROR(ROUND($Y103/'1_РОЗПОДІЛ ПЕРСОНАЛУ'!G102*'1_РОЗПОДІЛ ПЕРСОНАЛУ'!N102,2)),0,ROUND($Y103/'1_РОЗПОДІЛ ПЕРСОНАЛУ'!G102*'1_РОЗПОДІЛ ПЕРСОНАЛУ'!N102,2))</f>
        <v>0</v>
      </c>
      <c r="AG103" s="74">
        <f>IF(ISERROR(ROUND($Y103/'1_РОЗПОДІЛ ПЕРСОНАЛУ'!G102*'1_РОЗПОДІЛ ПЕРСОНАЛУ'!O102,2)),0,ROUND($Y103/'1_РОЗПОДІЛ ПЕРСОНАЛУ'!G102*'1_РОЗПОДІЛ ПЕРСОНАЛУ'!O102,2))</f>
        <v>0</v>
      </c>
    </row>
    <row r="104" spans="1:33" ht="12" hidden="1" x14ac:dyDescent="0.2">
      <c r="A104" s="78" t="str">
        <f>'1_РОЗПОДІЛ ПЕРСОНАЛУ'!A103</f>
        <v/>
      </c>
      <c r="B104" s="78">
        <f>'1_РОЗПОДІЛ ПЕРСОНАЛУ'!B103</f>
        <v>0</v>
      </c>
      <c r="C104" s="78">
        <f>'1_РОЗПОДІЛ ПЕРСОНАЛУ'!D103</f>
        <v>0</v>
      </c>
      <c r="D104" s="78">
        <f>'1_РОЗПОДІЛ ПЕРСОНАЛУ'!F103</f>
        <v>0</v>
      </c>
      <c r="E104" s="78">
        <f>'1_РОЗПОДІЛ ПЕРСОНАЛУ'!G103</f>
        <v>0</v>
      </c>
      <c r="F104" s="95">
        <f>IF(A104&gt;0,'2_Вихідні дані'!$B$3,"")</f>
        <v>1921</v>
      </c>
      <c r="G104" s="55"/>
      <c r="H104" s="55"/>
      <c r="I104" s="79">
        <f>IF(D104&gt;0,VLOOKUP(D104,'2_Вихідні дані'!$A$6:$B$11,2,FALSE),1)</f>
        <v>1</v>
      </c>
      <c r="J104" s="55"/>
      <c r="K104" s="74">
        <f t="shared" si="8"/>
        <v>0</v>
      </c>
      <c r="L104" s="55"/>
      <c r="M104" s="95">
        <f t="shared" si="9"/>
        <v>0</v>
      </c>
      <c r="N104" s="55"/>
      <c r="O104" s="95">
        <f t="shared" si="10"/>
        <v>0</v>
      </c>
      <c r="P104" s="55"/>
      <c r="Q104" s="95">
        <f t="shared" si="11"/>
        <v>0</v>
      </c>
      <c r="R104" s="55"/>
      <c r="S104" s="95">
        <f t="shared" si="12"/>
        <v>0</v>
      </c>
      <c r="T104" s="55"/>
      <c r="U104" s="95">
        <f t="shared" si="13"/>
        <v>0</v>
      </c>
      <c r="V104" s="55"/>
      <c r="W104" s="95">
        <f>IF(AND($A104&gt;0,V104&gt;0),IF('2_Вихідні дані'!$A$12=1,ROUND($K104*(V104-1),2),ROUND((K104+M104+O104+Q104+S104+U104)*(V104-1),2)),0)</f>
        <v>0</v>
      </c>
      <c r="X104" s="74">
        <f t="shared" si="14"/>
        <v>0</v>
      </c>
      <c r="Y104" s="74">
        <f>X104*'2_Вихідні дані'!$B$17</f>
        <v>0</v>
      </c>
      <c r="Z104" s="74">
        <f>IF(ISERROR(ROUND($Y104/'1_РОЗПОДІЛ ПЕРСОНАЛУ'!G103*'1_РОЗПОДІЛ ПЕРСОНАЛУ'!H103,2)),0,ROUND($Y104/'1_РОЗПОДІЛ ПЕРСОНАЛУ'!G103*'1_РОЗПОДІЛ ПЕРСОНАЛУ'!H103,2))</f>
        <v>0</v>
      </c>
      <c r="AA104" s="74">
        <f>IF(ISERROR(ROUND($Y104/'1_РОЗПОДІЛ ПЕРСОНАЛУ'!G103*'1_РОЗПОДІЛ ПЕРСОНАЛУ'!I103,2)),0,ROUND($Y104/'1_РОЗПОДІЛ ПЕРСОНАЛУ'!G103*'1_РОЗПОДІЛ ПЕРСОНАЛУ'!I103,2))</f>
        <v>0</v>
      </c>
      <c r="AB104" s="74">
        <f>IF(ISERROR(ROUND($Y104/'1_РОЗПОДІЛ ПЕРСОНАЛУ'!G103*'1_РОЗПОДІЛ ПЕРСОНАЛУ'!J103,2)),0,ROUND($Y104/'1_РОЗПОДІЛ ПЕРСОНАЛУ'!G103*'1_РОЗПОДІЛ ПЕРСОНАЛУ'!J103,2))</f>
        <v>0</v>
      </c>
      <c r="AC104" s="74">
        <f>IF(ISERROR(ROUND($Y104/'1_РОЗПОДІЛ ПЕРСОНАЛУ'!G103*'1_РОЗПОДІЛ ПЕРСОНАЛУ'!K103,2)),0,ROUND($Y104/'1_РОЗПОДІЛ ПЕРСОНАЛУ'!G103*'1_РОЗПОДІЛ ПЕРСОНАЛУ'!K103,2))</f>
        <v>0</v>
      </c>
      <c r="AD104" s="74">
        <f>IF(ISERROR(ROUND($Y104/'1_РОЗПОДІЛ ПЕРСОНАЛУ'!G103*'1_РОЗПОДІЛ ПЕРСОНАЛУ'!L103,2)),0,ROUND($Y104/'1_РОЗПОДІЛ ПЕРСОНАЛУ'!G103*'1_РОЗПОДІЛ ПЕРСОНАЛУ'!L103,2))</f>
        <v>0</v>
      </c>
      <c r="AE104" s="74">
        <f>IF(ISERROR(ROUND($Y104/'1_РОЗПОДІЛ ПЕРСОНАЛУ'!G103*'1_РОЗПОДІЛ ПЕРСОНАЛУ'!M103,2)),0,ROUND($Y104/'1_РОЗПОДІЛ ПЕРСОНАЛУ'!G103*'1_РОЗПОДІЛ ПЕРСОНАЛУ'!M103,2))</f>
        <v>0</v>
      </c>
      <c r="AF104" s="74">
        <f>IF(ISERROR(ROUND($Y104/'1_РОЗПОДІЛ ПЕРСОНАЛУ'!G103*'1_РОЗПОДІЛ ПЕРСОНАЛУ'!N103,2)),0,ROUND($Y104/'1_РОЗПОДІЛ ПЕРСОНАЛУ'!G103*'1_РОЗПОДІЛ ПЕРСОНАЛУ'!N103,2))</f>
        <v>0</v>
      </c>
      <c r="AG104" s="74">
        <f>IF(ISERROR(ROUND($Y104/'1_РОЗПОДІЛ ПЕРСОНАЛУ'!G103*'1_РОЗПОДІЛ ПЕРСОНАЛУ'!O103,2)),0,ROUND($Y104/'1_РОЗПОДІЛ ПЕРСОНАЛУ'!G103*'1_РОЗПОДІЛ ПЕРСОНАЛУ'!O103,2))</f>
        <v>0</v>
      </c>
    </row>
    <row r="105" spans="1:33" ht="12" hidden="1" x14ac:dyDescent="0.2">
      <c r="A105" s="78" t="str">
        <f>'1_РОЗПОДІЛ ПЕРСОНАЛУ'!A104</f>
        <v/>
      </c>
      <c r="B105" s="78">
        <f>'1_РОЗПОДІЛ ПЕРСОНАЛУ'!B104</f>
        <v>0</v>
      </c>
      <c r="C105" s="78">
        <f>'1_РОЗПОДІЛ ПЕРСОНАЛУ'!D104</f>
        <v>0</v>
      </c>
      <c r="D105" s="78">
        <f>'1_РОЗПОДІЛ ПЕРСОНАЛУ'!F104</f>
        <v>0</v>
      </c>
      <c r="E105" s="78">
        <f>'1_РОЗПОДІЛ ПЕРСОНАЛУ'!G104</f>
        <v>0</v>
      </c>
      <c r="F105" s="95">
        <f>IF(A105&gt;0,'2_Вихідні дані'!$B$3,"")</f>
        <v>1921</v>
      </c>
      <c r="G105" s="55"/>
      <c r="H105" s="55"/>
      <c r="I105" s="79">
        <f>IF(D105&gt;0,VLOOKUP(D105,'2_Вихідні дані'!$A$6:$B$11,2,FALSE),1)</f>
        <v>1</v>
      </c>
      <c r="J105" s="55"/>
      <c r="K105" s="74">
        <f t="shared" si="8"/>
        <v>0</v>
      </c>
      <c r="L105" s="55"/>
      <c r="M105" s="95">
        <f t="shared" si="9"/>
        <v>0</v>
      </c>
      <c r="N105" s="55"/>
      <c r="O105" s="95">
        <f t="shared" si="10"/>
        <v>0</v>
      </c>
      <c r="P105" s="55"/>
      <c r="Q105" s="95">
        <f t="shared" si="11"/>
        <v>0</v>
      </c>
      <c r="R105" s="55"/>
      <c r="S105" s="95">
        <f t="shared" si="12"/>
        <v>0</v>
      </c>
      <c r="T105" s="55"/>
      <c r="U105" s="95">
        <f t="shared" si="13"/>
        <v>0</v>
      </c>
      <c r="V105" s="55"/>
      <c r="W105" s="95">
        <f>IF(AND($A105&gt;0,V105&gt;0),IF('2_Вихідні дані'!$A$12=1,ROUND($K105*(V105-1),2),ROUND((K105+M105+O105+Q105+S105+U105)*(V105-1),2)),0)</f>
        <v>0</v>
      </c>
      <c r="X105" s="74">
        <f t="shared" si="14"/>
        <v>0</v>
      </c>
      <c r="Y105" s="74">
        <f>X105*'2_Вихідні дані'!$B$17</f>
        <v>0</v>
      </c>
      <c r="Z105" s="74">
        <f>IF(ISERROR(ROUND($Y105/'1_РОЗПОДІЛ ПЕРСОНАЛУ'!G104*'1_РОЗПОДІЛ ПЕРСОНАЛУ'!H104,2)),0,ROUND($Y105/'1_РОЗПОДІЛ ПЕРСОНАЛУ'!G104*'1_РОЗПОДІЛ ПЕРСОНАЛУ'!H104,2))</f>
        <v>0</v>
      </c>
      <c r="AA105" s="74">
        <f>IF(ISERROR(ROUND($Y105/'1_РОЗПОДІЛ ПЕРСОНАЛУ'!G104*'1_РОЗПОДІЛ ПЕРСОНАЛУ'!I104,2)),0,ROUND($Y105/'1_РОЗПОДІЛ ПЕРСОНАЛУ'!G104*'1_РОЗПОДІЛ ПЕРСОНАЛУ'!I104,2))</f>
        <v>0</v>
      </c>
      <c r="AB105" s="74">
        <f>IF(ISERROR(ROUND($Y105/'1_РОЗПОДІЛ ПЕРСОНАЛУ'!G104*'1_РОЗПОДІЛ ПЕРСОНАЛУ'!J104,2)),0,ROUND($Y105/'1_РОЗПОДІЛ ПЕРСОНАЛУ'!G104*'1_РОЗПОДІЛ ПЕРСОНАЛУ'!J104,2))</f>
        <v>0</v>
      </c>
      <c r="AC105" s="74">
        <f>IF(ISERROR(ROUND($Y105/'1_РОЗПОДІЛ ПЕРСОНАЛУ'!G104*'1_РОЗПОДІЛ ПЕРСОНАЛУ'!K104,2)),0,ROUND($Y105/'1_РОЗПОДІЛ ПЕРСОНАЛУ'!G104*'1_РОЗПОДІЛ ПЕРСОНАЛУ'!K104,2))</f>
        <v>0</v>
      </c>
      <c r="AD105" s="74">
        <f>IF(ISERROR(ROUND($Y105/'1_РОЗПОДІЛ ПЕРСОНАЛУ'!G104*'1_РОЗПОДІЛ ПЕРСОНАЛУ'!L104,2)),0,ROUND($Y105/'1_РОЗПОДІЛ ПЕРСОНАЛУ'!G104*'1_РОЗПОДІЛ ПЕРСОНАЛУ'!L104,2))</f>
        <v>0</v>
      </c>
      <c r="AE105" s="74">
        <f>IF(ISERROR(ROUND($Y105/'1_РОЗПОДІЛ ПЕРСОНАЛУ'!G104*'1_РОЗПОДІЛ ПЕРСОНАЛУ'!M104,2)),0,ROUND($Y105/'1_РОЗПОДІЛ ПЕРСОНАЛУ'!G104*'1_РОЗПОДІЛ ПЕРСОНАЛУ'!M104,2))</f>
        <v>0</v>
      </c>
      <c r="AF105" s="74">
        <f>IF(ISERROR(ROUND($Y105/'1_РОЗПОДІЛ ПЕРСОНАЛУ'!G104*'1_РОЗПОДІЛ ПЕРСОНАЛУ'!N104,2)),0,ROUND($Y105/'1_РОЗПОДІЛ ПЕРСОНАЛУ'!G104*'1_РОЗПОДІЛ ПЕРСОНАЛУ'!N104,2))</f>
        <v>0</v>
      </c>
      <c r="AG105" s="74">
        <f>IF(ISERROR(ROUND($Y105/'1_РОЗПОДІЛ ПЕРСОНАЛУ'!G104*'1_РОЗПОДІЛ ПЕРСОНАЛУ'!O104,2)),0,ROUND($Y105/'1_РОЗПОДІЛ ПЕРСОНАЛУ'!G104*'1_РОЗПОДІЛ ПЕРСОНАЛУ'!O104,2))</f>
        <v>0</v>
      </c>
    </row>
    <row r="106" spans="1:33" ht="12" hidden="1" x14ac:dyDescent="0.2">
      <c r="A106" s="78" t="str">
        <f>'1_РОЗПОДІЛ ПЕРСОНАЛУ'!A105</f>
        <v/>
      </c>
      <c r="B106" s="78">
        <f>'1_РОЗПОДІЛ ПЕРСОНАЛУ'!B105</f>
        <v>0</v>
      </c>
      <c r="C106" s="78">
        <f>'1_РОЗПОДІЛ ПЕРСОНАЛУ'!D105</f>
        <v>0</v>
      </c>
      <c r="D106" s="78">
        <f>'1_РОЗПОДІЛ ПЕРСОНАЛУ'!F105</f>
        <v>0</v>
      </c>
      <c r="E106" s="78">
        <f>'1_РОЗПОДІЛ ПЕРСОНАЛУ'!G105</f>
        <v>0</v>
      </c>
      <c r="F106" s="95">
        <f>IF(A106&gt;0,'2_Вихідні дані'!$B$3,"")</f>
        <v>1921</v>
      </c>
      <c r="G106" s="55"/>
      <c r="H106" s="55"/>
      <c r="I106" s="79">
        <f>IF(D106&gt;0,VLOOKUP(D106,'2_Вихідні дані'!$A$6:$B$11,2,FALSE),1)</f>
        <v>1</v>
      </c>
      <c r="J106" s="55"/>
      <c r="K106" s="74">
        <f t="shared" si="8"/>
        <v>0</v>
      </c>
      <c r="L106" s="55"/>
      <c r="M106" s="95">
        <f t="shared" si="9"/>
        <v>0</v>
      </c>
      <c r="N106" s="55"/>
      <c r="O106" s="95">
        <f t="shared" si="10"/>
        <v>0</v>
      </c>
      <c r="P106" s="55"/>
      <c r="Q106" s="95">
        <f t="shared" si="11"/>
        <v>0</v>
      </c>
      <c r="R106" s="55"/>
      <c r="S106" s="95">
        <f t="shared" si="12"/>
        <v>0</v>
      </c>
      <c r="T106" s="55"/>
      <c r="U106" s="95">
        <f t="shared" si="13"/>
        <v>0</v>
      </c>
      <c r="V106" s="55"/>
      <c r="W106" s="95">
        <f>IF(AND($A106&gt;0,V106&gt;0),IF('2_Вихідні дані'!$A$12=1,ROUND($K106*(V106-1),2),ROUND((K106+M106+O106+Q106+S106+U106)*(V106-1),2)),0)</f>
        <v>0</v>
      </c>
      <c r="X106" s="74">
        <f t="shared" si="14"/>
        <v>0</v>
      </c>
      <c r="Y106" s="74">
        <f>X106*'2_Вихідні дані'!$B$17</f>
        <v>0</v>
      </c>
      <c r="Z106" s="74">
        <f>IF(ISERROR(ROUND($Y106/'1_РОЗПОДІЛ ПЕРСОНАЛУ'!G105*'1_РОЗПОДІЛ ПЕРСОНАЛУ'!H105,2)),0,ROUND($Y106/'1_РОЗПОДІЛ ПЕРСОНАЛУ'!G105*'1_РОЗПОДІЛ ПЕРСОНАЛУ'!H105,2))</f>
        <v>0</v>
      </c>
      <c r="AA106" s="74">
        <f>IF(ISERROR(ROUND($Y106/'1_РОЗПОДІЛ ПЕРСОНАЛУ'!G105*'1_РОЗПОДІЛ ПЕРСОНАЛУ'!I105,2)),0,ROUND($Y106/'1_РОЗПОДІЛ ПЕРСОНАЛУ'!G105*'1_РОЗПОДІЛ ПЕРСОНАЛУ'!I105,2))</f>
        <v>0</v>
      </c>
      <c r="AB106" s="74">
        <f>IF(ISERROR(ROUND($Y106/'1_РОЗПОДІЛ ПЕРСОНАЛУ'!G105*'1_РОЗПОДІЛ ПЕРСОНАЛУ'!J105,2)),0,ROUND($Y106/'1_РОЗПОДІЛ ПЕРСОНАЛУ'!G105*'1_РОЗПОДІЛ ПЕРСОНАЛУ'!J105,2))</f>
        <v>0</v>
      </c>
      <c r="AC106" s="74">
        <f>IF(ISERROR(ROUND($Y106/'1_РОЗПОДІЛ ПЕРСОНАЛУ'!G105*'1_РОЗПОДІЛ ПЕРСОНАЛУ'!K105,2)),0,ROUND($Y106/'1_РОЗПОДІЛ ПЕРСОНАЛУ'!G105*'1_РОЗПОДІЛ ПЕРСОНАЛУ'!K105,2))</f>
        <v>0</v>
      </c>
      <c r="AD106" s="74">
        <f>IF(ISERROR(ROUND($Y106/'1_РОЗПОДІЛ ПЕРСОНАЛУ'!G105*'1_РОЗПОДІЛ ПЕРСОНАЛУ'!L105,2)),0,ROUND($Y106/'1_РОЗПОДІЛ ПЕРСОНАЛУ'!G105*'1_РОЗПОДІЛ ПЕРСОНАЛУ'!L105,2))</f>
        <v>0</v>
      </c>
      <c r="AE106" s="74">
        <f>IF(ISERROR(ROUND($Y106/'1_РОЗПОДІЛ ПЕРСОНАЛУ'!G105*'1_РОЗПОДІЛ ПЕРСОНАЛУ'!M105,2)),0,ROUND($Y106/'1_РОЗПОДІЛ ПЕРСОНАЛУ'!G105*'1_РОЗПОДІЛ ПЕРСОНАЛУ'!M105,2))</f>
        <v>0</v>
      </c>
      <c r="AF106" s="74">
        <f>IF(ISERROR(ROUND($Y106/'1_РОЗПОДІЛ ПЕРСОНАЛУ'!G105*'1_РОЗПОДІЛ ПЕРСОНАЛУ'!N105,2)),0,ROUND($Y106/'1_РОЗПОДІЛ ПЕРСОНАЛУ'!G105*'1_РОЗПОДІЛ ПЕРСОНАЛУ'!N105,2))</f>
        <v>0</v>
      </c>
      <c r="AG106" s="74">
        <f>IF(ISERROR(ROUND($Y106/'1_РОЗПОДІЛ ПЕРСОНАЛУ'!G105*'1_РОЗПОДІЛ ПЕРСОНАЛУ'!O105,2)),0,ROUND($Y106/'1_РОЗПОДІЛ ПЕРСОНАЛУ'!G105*'1_РОЗПОДІЛ ПЕРСОНАЛУ'!O105,2))</f>
        <v>0</v>
      </c>
    </row>
    <row r="107" spans="1:33" ht="12" hidden="1" x14ac:dyDescent="0.2">
      <c r="A107" s="78" t="str">
        <f>'1_РОЗПОДІЛ ПЕРСОНАЛУ'!A106</f>
        <v/>
      </c>
      <c r="B107" s="78">
        <f>'1_РОЗПОДІЛ ПЕРСОНАЛУ'!B106</f>
        <v>0</v>
      </c>
      <c r="C107" s="78">
        <f>'1_РОЗПОДІЛ ПЕРСОНАЛУ'!D106</f>
        <v>0</v>
      </c>
      <c r="D107" s="78">
        <f>'1_РОЗПОДІЛ ПЕРСОНАЛУ'!F106</f>
        <v>0</v>
      </c>
      <c r="E107" s="78">
        <f>'1_РОЗПОДІЛ ПЕРСОНАЛУ'!G106</f>
        <v>0</v>
      </c>
      <c r="F107" s="95">
        <f>IF(A107&gt;0,'2_Вихідні дані'!$B$3,"")</f>
        <v>1921</v>
      </c>
      <c r="G107" s="55"/>
      <c r="H107" s="55"/>
      <c r="I107" s="79">
        <f>IF(D107&gt;0,VLOOKUP(D107,'2_Вихідні дані'!$A$6:$B$11,2,FALSE),1)</f>
        <v>1</v>
      </c>
      <c r="J107" s="55"/>
      <c r="K107" s="74">
        <f t="shared" si="8"/>
        <v>0</v>
      </c>
      <c r="L107" s="55"/>
      <c r="M107" s="95">
        <f t="shared" si="9"/>
        <v>0</v>
      </c>
      <c r="N107" s="55"/>
      <c r="O107" s="95">
        <f t="shared" si="10"/>
        <v>0</v>
      </c>
      <c r="P107" s="55"/>
      <c r="Q107" s="95">
        <f t="shared" si="11"/>
        <v>0</v>
      </c>
      <c r="R107" s="55"/>
      <c r="S107" s="95">
        <f t="shared" si="12"/>
        <v>0</v>
      </c>
      <c r="T107" s="55"/>
      <c r="U107" s="95">
        <f t="shared" si="13"/>
        <v>0</v>
      </c>
      <c r="V107" s="55"/>
      <c r="W107" s="95">
        <f>IF(AND($A107&gt;0,V107&gt;0),IF('2_Вихідні дані'!$A$12=1,ROUND($K107*(V107-1),2),ROUND((K107+M107+O107+Q107+S107+U107)*(V107-1),2)),0)</f>
        <v>0</v>
      </c>
      <c r="X107" s="74">
        <f t="shared" si="14"/>
        <v>0</v>
      </c>
      <c r="Y107" s="74">
        <f>X107*'2_Вихідні дані'!$B$17</f>
        <v>0</v>
      </c>
      <c r="Z107" s="74">
        <f>IF(ISERROR(ROUND($Y107/'1_РОЗПОДІЛ ПЕРСОНАЛУ'!G106*'1_РОЗПОДІЛ ПЕРСОНАЛУ'!H106,2)),0,ROUND($Y107/'1_РОЗПОДІЛ ПЕРСОНАЛУ'!G106*'1_РОЗПОДІЛ ПЕРСОНАЛУ'!H106,2))</f>
        <v>0</v>
      </c>
      <c r="AA107" s="74">
        <f>IF(ISERROR(ROUND($Y107/'1_РОЗПОДІЛ ПЕРСОНАЛУ'!G106*'1_РОЗПОДІЛ ПЕРСОНАЛУ'!I106,2)),0,ROUND($Y107/'1_РОЗПОДІЛ ПЕРСОНАЛУ'!G106*'1_РОЗПОДІЛ ПЕРСОНАЛУ'!I106,2))</f>
        <v>0</v>
      </c>
      <c r="AB107" s="74">
        <f>IF(ISERROR(ROUND($Y107/'1_РОЗПОДІЛ ПЕРСОНАЛУ'!G106*'1_РОЗПОДІЛ ПЕРСОНАЛУ'!J106,2)),0,ROUND($Y107/'1_РОЗПОДІЛ ПЕРСОНАЛУ'!G106*'1_РОЗПОДІЛ ПЕРСОНАЛУ'!J106,2))</f>
        <v>0</v>
      </c>
      <c r="AC107" s="74">
        <f>IF(ISERROR(ROUND($Y107/'1_РОЗПОДІЛ ПЕРСОНАЛУ'!G106*'1_РОЗПОДІЛ ПЕРСОНАЛУ'!K106,2)),0,ROUND($Y107/'1_РОЗПОДІЛ ПЕРСОНАЛУ'!G106*'1_РОЗПОДІЛ ПЕРСОНАЛУ'!K106,2))</f>
        <v>0</v>
      </c>
      <c r="AD107" s="74">
        <f>IF(ISERROR(ROUND($Y107/'1_РОЗПОДІЛ ПЕРСОНАЛУ'!G106*'1_РОЗПОДІЛ ПЕРСОНАЛУ'!L106,2)),0,ROUND($Y107/'1_РОЗПОДІЛ ПЕРСОНАЛУ'!G106*'1_РОЗПОДІЛ ПЕРСОНАЛУ'!L106,2))</f>
        <v>0</v>
      </c>
      <c r="AE107" s="74">
        <f>IF(ISERROR(ROUND($Y107/'1_РОЗПОДІЛ ПЕРСОНАЛУ'!G106*'1_РОЗПОДІЛ ПЕРСОНАЛУ'!M106,2)),0,ROUND($Y107/'1_РОЗПОДІЛ ПЕРСОНАЛУ'!G106*'1_РОЗПОДІЛ ПЕРСОНАЛУ'!M106,2))</f>
        <v>0</v>
      </c>
      <c r="AF107" s="74">
        <f>IF(ISERROR(ROUND($Y107/'1_РОЗПОДІЛ ПЕРСОНАЛУ'!G106*'1_РОЗПОДІЛ ПЕРСОНАЛУ'!N106,2)),0,ROUND($Y107/'1_РОЗПОДІЛ ПЕРСОНАЛУ'!G106*'1_РОЗПОДІЛ ПЕРСОНАЛУ'!N106,2))</f>
        <v>0</v>
      </c>
      <c r="AG107" s="74">
        <f>IF(ISERROR(ROUND($Y107/'1_РОЗПОДІЛ ПЕРСОНАЛУ'!G106*'1_РОЗПОДІЛ ПЕРСОНАЛУ'!O106,2)),0,ROUND($Y107/'1_РОЗПОДІЛ ПЕРСОНАЛУ'!G106*'1_РОЗПОДІЛ ПЕРСОНАЛУ'!O106,2))</f>
        <v>0</v>
      </c>
    </row>
    <row r="108" spans="1:33" ht="12" hidden="1" x14ac:dyDescent="0.2">
      <c r="A108" s="78" t="str">
        <f>'1_РОЗПОДІЛ ПЕРСОНАЛУ'!A107</f>
        <v/>
      </c>
      <c r="B108" s="78">
        <f>'1_РОЗПОДІЛ ПЕРСОНАЛУ'!B107</f>
        <v>0</v>
      </c>
      <c r="C108" s="78">
        <f>'1_РОЗПОДІЛ ПЕРСОНАЛУ'!D107</f>
        <v>0</v>
      </c>
      <c r="D108" s="78">
        <f>'1_РОЗПОДІЛ ПЕРСОНАЛУ'!F107</f>
        <v>0</v>
      </c>
      <c r="E108" s="78">
        <f>'1_РОЗПОДІЛ ПЕРСОНАЛУ'!G107</f>
        <v>0</v>
      </c>
      <c r="F108" s="95">
        <f>IF(A108&gt;0,'2_Вихідні дані'!$B$3,"")</f>
        <v>1921</v>
      </c>
      <c r="G108" s="55"/>
      <c r="H108" s="55"/>
      <c r="I108" s="79">
        <f>IF(D108&gt;0,VLOOKUP(D108,'2_Вихідні дані'!$A$6:$B$11,2,FALSE),1)</f>
        <v>1</v>
      </c>
      <c r="J108" s="55"/>
      <c r="K108" s="74">
        <f t="shared" si="8"/>
        <v>0</v>
      </c>
      <c r="L108" s="55"/>
      <c r="M108" s="95">
        <f t="shared" si="9"/>
        <v>0</v>
      </c>
      <c r="N108" s="55"/>
      <c r="O108" s="95">
        <f t="shared" si="10"/>
        <v>0</v>
      </c>
      <c r="P108" s="55"/>
      <c r="Q108" s="95">
        <f t="shared" si="11"/>
        <v>0</v>
      </c>
      <c r="R108" s="55"/>
      <c r="S108" s="95">
        <f t="shared" si="12"/>
        <v>0</v>
      </c>
      <c r="T108" s="55"/>
      <c r="U108" s="95">
        <f t="shared" si="13"/>
        <v>0</v>
      </c>
      <c r="V108" s="55"/>
      <c r="W108" s="95">
        <f>IF(AND($A108&gt;0,V108&gt;0),IF('2_Вихідні дані'!$A$12=1,ROUND($K108*(V108-1),2),ROUND((K108+M108+O108+Q108+S108+U108)*(V108-1),2)),0)</f>
        <v>0</v>
      </c>
      <c r="X108" s="74">
        <f t="shared" si="14"/>
        <v>0</v>
      </c>
      <c r="Y108" s="74">
        <f>X108*'2_Вихідні дані'!$B$17</f>
        <v>0</v>
      </c>
      <c r="Z108" s="74">
        <f>IF(ISERROR(ROUND($Y108/'1_РОЗПОДІЛ ПЕРСОНАЛУ'!G107*'1_РОЗПОДІЛ ПЕРСОНАЛУ'!H107,2)),0,ROUND($Y108/'1_РОЗПОДІЛ ПЕРСОНАЛУ'!G107*'1_РОЗПОДІЛ ПЕРСОНАЛУ'!H107,2))</f>
        <v>0</v>
      </c>
      <c r="AA108" s="74">
        <f>IF(ISERROR(ROUND($Y108/'1_РОЗПОДІЛ ПЕРСОНАЛУ'!G107*'1_РОЗПОДІЛ ПЕРСОНАЛУ'!I107,2)),0,ROUND($Y108/'1_РОЗПОДІЛ ПЕРСОНАЛУ'!G107*'1_РОЗПОДІЛ ПЕРСОНАЛУ'!I107,2))</f>
        <v>0</v>
      </c>
      <c r="AB108" s="74">
        <f>IF(ISERROR(ROUND($Y108/'1_РОЗПОДІЛ ПЕРСОНАЛУ'!G107*'1_РОЗПОДІЛ ПЕРСОНАЛУ'!J107,2)),0,ROUND($Y108/'1_РОЗПОДІЛ ПЕРСОНАЛУ'!G107*'1_РОЗПОДІЛ ПЕРСОНАЛУ'!J107,2))</f>
        <v>0</v>
      </c>
      <c r="AC108" s="74">
        <f>IF(ISERROR(ROUND($Y108/'1_РОЗПОДІЛ ПЕРСОНАЛУ'!G107*'1_РОЗПОДІЛ ПЕРСОНАЛУ'!K107,2)),0,ROUND($Y108/'1_РОЗПОДІЛ ПЕРСОНАЛУ'!G107*'1_РОЗПОДІЛ ПЕРСОНАЛУ'!K107,2))</f>
        <v>0</v>
      </c>
      <c r="AD108" s="74">
        <f>IF(ISERROR(ROUND($Y108/'1_РОЗПОДІЛ ПЕРСОНАЛУ'!G107*'1_РОЗПОДІЛ ПЕРСОНАЛУ'!L107,2)),0,ROUND($Y108/'1_РОЗПОДІЛ ПЕРСОНАЛУ'!G107*'1_РОЗПОДІЛ ПЕРСОНАЛУ'!L107,2))</f>
        <v>0</v>
      </c>
      <c r="AE108" s="74">
        <f>IF(ISERROR(ROUND($Y108/'1_РОЗПОДІЛ ПЕРСОНАЛУ'!G107*'1_РОЗПОДІЛ ПЕРСОНАЛУ'!M107,2)),0,ROUND($Y108/'1_РОЗПОДІЛ ПЕРСОНАЛУ'!G107*'1_РОЗПОДІЛ ПЕРСОНАЛУ'!M107,2))</f>
        <v>0</v>
      </c>
      <c r="AF108" s="74">
        <f>IF(ISERROR(ROUND($Y108/'1_РОЗПОДІЛ ПЕРСОНАЛУ'!G107*'1_РОЗПОДІЛ ПЕРСОНАЛУ'!N107,2)),0,ROUND($Y108/'1_РОЗПОДІЛ ПЕРСОНАЛУ'!G107*'1_РОЗПОДІЛ ПЕРСОНАЛУ'!N107,2))</f>
        <v>0</v>
      </c>
      <c r="AG108" s="74">
        <f>IF(ISERROR(ROUND($Y108/'1_РОЗПОДІЛ ПЕРСОНАЛУ'!G107*'1_РОЗПОДІЛ ПЕРСОНАЛУ'!O107,2)),0,ROUND($Y108/'1_РОЗПОДІЛ ПЕРСОНАЛУ'!G107*'1_РОЗПОДІЛ ПЕРСОНАЛУ'!O107,2))</f>
        <v>0</v>
      </c>
    </row>
    <row r="109" spans="1:33" ht="12" hidden="1" x14ac:dyDescent="0.2">
      <c r="A109" s="78" t="str">
        <f>'1_РОЗПОДІЛ ПЕРСОНАЛУ'!A108</f>
        <v/>
      </c>
      <c r="B109" s="78">
        <f>'1_РОЗПОДІЛ ПЕРСОНАЛУ'!B108</f>
        <v>0</v>
      </c>
      <c r="C109" s="78">
        <f>'1_РОЗПОДІЛ ПЕРСОНАЛУ'!D108</f>
        <v>0</v>
      </c>
      <c r="D109" s="78">
        <f>'1_РОЗПОДІЛ ПЕРСОНАЛУ'!F108</f>
        <v>0</v>
      </c>
      <c r="E109" s="78">
        <f>'1_РОЗПОДІЛ ПЕРСОНАЛУ'!G108</f>
        <v>0</v>
      </c>
      <c r="F109" s="95">
        <f>IF(A109&gt;0,'2_Вихідні дані'!$B$3,"")</f>
        <v>1921</v>
      </c>
      <c r="G109" s="55"/>
      <c r="H109" s="55"/>
      <c r="I109" s="79">
        <f>IF(D109&gt;0,VLOOKUP(D109,'2_Вихідні дані'!$A$6:$B$11,2,FALSE),1)</f>
        <v>1</v>
      </c>
      <c r="J109" s="55"/>
      <c r="K109" s="74">
        <f t="shared" si="8"/>
        <v>0</v>
      </c>
      <c r="L109" s="55"/>
      <c r="M109" s="95">
        <f t="shared" si="9"/>
        <v>0</v>
      </c>
      <c r="N109" s="55"/>
      <c r="O109" s="95">
        <f t="shared" si="10"/>
        <v>0</v>
      </c>
      <c r="P109" s="55"/>
      <c r="Q109" s="95">
        <f t="shared" si="11"/>
        <v>0</v>
      </c>
      <c r="R109" s="55"/>
      <c r="S109" s="95">
        <f t="shared" si="12"/>
        <v>0</v>
      </c>
      <c r="T109" s="55"/>
      <c r="U109" s="95">
        <f t="shared" si="13"/>
        <v>0</v>
      </c>
      <c r="V109" s="55"/>
      <c r="W109" s="95">
        <f>IF(AND($A109&gt;0,V109&gt;0),IF('2_Вихідні дані'!$A$12=1,ROUND($K109*(V109-1),2),ROUND((K109+M109+O109+Q109+S109+U109)*(V109-1),2)),0)</f>
        <v>0</v>
      </c>
      <c r="X109" s="74">
        <f t="shared" si="14"/>
        <v>0</v>
      </c>
      <c r="Y109" s="74">
        <f>X109*'2_Вихідні дані'!$B$17</f>
        <v>0</v>
      </c>
      <c r="Z109" s="74">
        <f>IF(ISERROR(ROUND($Y109/'1_РОЗПОДІЛ ПЕРСОНАЛУ'!G108*'1_РОЗПОДІЛ ПЕРСОНАЛУ'!H108,2)),0,ROUND($Y109/'1_РОЗПОДІЛ ПЕРСОНАЛУ'!G108*'1_РОЗПОДІЛ ПЕРСОНАЛУ'!H108,2))</f>
        <v>0</v>
      </c>
      <c r="AA109" s="74">
        <f>IF(ISERROR(ROUND($Y109/'1_РОЗПОДІЛ ПЕРСОНАЛУ'!G108*'1_РОЗПОДІЛ ПЕРСОНАЛУ'!I108,2)),0,ROUND($Y109/'1_РОЗПОДІЛ ПЕРСОНАЛУ'!G108*'1_РОЗПОДІЛ ПЕРСОНАЛУ'!I108,2))</f>
        <v>0</v>
      </c>
      <c r="AB109" s="74">
        <f>IF(ISERROR(ROUND($Y109/'1_РОЗПОДІЛ ПЕРСОНАЛУ'!G108*'1_РОЗПОДІЛ ПЕРСОНАЛУ'!J108,2)),0,ROUND($Y109/'1_РОЗПОДІЛ ПЕРСОНАЛУ'!G108*'1_РОЗПОДІЛ ПЕРСОНАЛУ'!J108,2))</f>
        <v>0</v>
      </c>
      <c r="AC109" s="74">
        <f>IF(ISERROR(ROUND($Y109/'1_РОЗПОДІЛ ПЕРСОНАЛУ'!G108*'1_РОЗПОДІЛ ПЕРСОНАЛУ'!K108,2)),0,ROUND($Y109/'1_РОЗПОДІЛ ПЕРСОНАЛУ'!G108*'1_РОЗПОДІЛ ПЕРСОНАЛУ'!K108,2))</f>
        <v>0</v>
      </c>
      <c r="AD109" s="74">
        <f>IF(ISERROR(ROUND($Y109/'1_РОЗПОДІЛ ПЕРСОНАЛУ'!G108*'1_РОЗПОДІЛ ПЕРСОНАЛУ'!L108,2)),0,ROUND($Y109/'1_РОЗПОДІЛ ПЕРСОНАЛУ'!G108*'1_РОЗПОДІЛ ПЕРСОНАЛУ'!L108,2))</f>
        <v>0</v>
      </c>
      <c r="AE109" s="74">
        <f>IF(ISERROR(ROUND($Y109/'1_РОЗПОДІЛ ПЕРСОНАЛУ'!G108*'1_РОЗПОДІЛ ПЕРСОНАЛУ'!M108,2)),0,ROUND($Y109/'1_РОЗПОДІЛ ПЕРСОНАЛУ'!G108*'1_РОЗПОДІЛ ПЕРСОНАЛУ'!M108,2))</f>
        <v>0</v>
      </c>
      <c r="AF109" s="74">
        <f>IF(ISERROR(ROUND($Y109/'1_РОЗПОДІЛ ПЕРСОНАЛУ'!G108*'1_РОЗПОДІЛ ПЕРСОНАЛУ'!N108,2)),0,ROUND($Y109/'1_РОЗПОДІЛ ПЕРСОНАЛУ'!G108*'1_РОЗПОДІЛ ПЕРСОНАЛУ'!N108,2))</f>
        <v>0</v>
      </c>
      <c r="AG109" s="74">
        <f>IF(ISERROR(ROUND($Y109/'1_РОЗПОДІЛ ПЕРСОНАЛУ'!G108*'1_РОЗПОДІЛ ПЕРСОНАЛУ'!O108,2)),0,ROUND($Y109/'1_РОЗПОДІЛ ПЕРСОНАЛУ'!G108*'1_РОЗПОДІЛ ПЕРСОНАЛУ'!O108,2))</f>
        <v>0</v>
      </c>
    </row>
    <row r="110" spans="1:33" ht="12" hidden="1" x14ac:dyDescent="0.2">
      <c r="A110" s="78" t="str">
        <f>'1_РОЗПОДІЛ ПЕРСОНАЛУ'!A109</f>
        <v/>
      </c>
      <c r="B110" s="78">
        <f>'1_РОЗПОДІЛ ПЕРСОНАЛУ'!B109</f>
        <v>0</v>
      </c>
      <c r="C110" s="78">
        <f>'1_РОЗПОДІЛ ПЕРСОНАЛУ'!D109</f>
        <v>0</v>
      </c>
      <c r="D110" s="78">
        <f>'1_РОЗПОДІЛ ПЕРСОНАЛУ'!F109</f>
        <v>0</v>
      </c>
      <c r="E110" s="78">
        <f>'1_РОЗПОДІЛ ПЕРСОНАЛУ'!G109</f>
        <v>0</v>
      </c>
      <c r="F110" s="95">
        <f>IF(A110&gt;0,'2_Вихідні дані'!$B$3,"")</f>
        <v>1921</v>
      </c>
      <c r="G110" s="55"/>
      <c r="H110" s="55"/>
      <c r="I110" s="79">
        <f>IF(D110&gt;0,VLOOKUP(D110,'2_Вихідні дані'!$A$6:$B$11,2,FALSE),1)</f>
        <v>1</v>
      </c>
      <c r="J110" s="55"/>
      <c r="K110" s="74">
        <f t="shared" si="8"/>
        <v>0</v>
      </c>
      <c r="L110" s="55"/>
      <c r="M110" s="95">
        <f t="shared" si="9"/>
        <v>0</v>
      </c>
      <c r="N110" s="55"/>
      <c r="O110" s="95">
        <f t="shared" si="10"/>
        <v>0</v>
      </c>
      <c r="P110" s="55"/>
      <c r="Q110" s="95">
        <f t="shared" si="11"/>
        <v>0</v>
      </c>
      <c r="R110" s="55"/>
      <c r="S110" s="95">
        <f t="shared" si="12"/>
        <v>0</v>
      </c>
      <c r="T110" s="55"/>
      <c r="U110" s="95">
        <f t="shared" si="13"/>
        <v>0</v>
      </c>
      <c r="V110" s="55"/>
      <c r="W110" s="95">
        <f>IF(AND($A110&gt;0,V110&gt;0),IF('2_Вихідні дані'!$A$12=1,ROUND($K110*(V110-1),2),ROUND((K110+M110+O110+Q110+S110+U110)*(V110-1),2)),0)</f>
        <v>0</v>
      </c>
      <c r="X110" s="74">
        <f t="shared" si="14"/>
        <v>0</v>
      </c>
      <c r="Y110" s="74">
        <f>X110*'2_Вихідні дані'!$B$17</f>
        <v>0</v>
      </c>
      <c r="Z110" s="74">
        <f>IF(ISERROR(ROUND($Y110/'1_РОЗПОДІЛ ПЕРСОНАЛУ'!G109*'1_РОЗПОДІЛ ПЕРСОНАЛУ'!H109,2)),0,ROUND($Y110/'1_РОЗПОДІЛ ПЕРСОНАЛУ'!G109*'1_РОЗПОДІЛ ПЕРСОНАЛУ'!H109,2))</f>
        <v>0</v>
      </c>
      <c r="AA110" s="74">
        <f>IF(ISERROR(ROUND($Y110/'1_РОЗПОДІЛ ПЕРСОНАЛУ'!G109*'1_РОЗПОДІЛ ПЕРСОНАЛУ'!I109,2)),0,ROUND($Y110/'1_РОЗПОДІЛ ПЕРСОНАЛУ'!G109*'1_РОЗПОДІЛ ПЕРСОНАЛУ'!I109,2))</f>
        <v>0</v>
      </c>
      <c r="AB110" s="74">
        <f>IF(ISERROR(ROUND($Y110/'1_РОЗПОДІЛ ПЕРСОНАЛУ'!G109*'1_РОЗПОДІЛ ПЕРСОНАЛУ'!J109,2)),0,ROUND($Y110/'1_РОЗПОДІЛ ПЕРСОНАЛУ'!G109*'1_РОЗПОДІЛ ПЕРСОНАЛУ'!J109,2))</f>
        <v>0</v>
      </c>
      <c r="AC110" s="74">
        <f>IF(ISERROR(ROUND($Y110/'1_РОЗПОДІЛ ПЕРСОНАЛУ'!G109*'1_РОЗПОДІЛ ПЕРСОНАЛУ'!K109,2)),0,ROUND($Y110/'1_РОЗПОДІЛ ПЕРСОНАЛУ'!G109*'1_РОЗПОДІЛ ПЕРСОНАЛУ'!K109,2))</f>
        <v>0</v>
      </c>
      <c r="AD110" s="74">
        <f>IF(ISERROR(ROUND($Y110/'1_РОЗПОДІЛ ПЕРСОНАЛУ'!G109*'1_РОЗПОДІЛ ПЕРСОНАЛУ'!L109,2)),0,ROUND($Y110/'1_РОЗПОДІЛ ПЕРСОНАЛУ'!G109*'1_РОЗПОДІЛ ПЕРСОНАЛУ'!L109,2))</f>
        <v>0</v>
      </c>
      <c r="AE110" s="74">
        <f>IF(ISERROR(ROUND($Y110/'1_РОЗПОДІЛ ПЕРСОНАЛУ'!G109*'1_РОЗПОДІЛ ПЕРСОНАЛУ'!M109,2)),0,ROUND($Y110/'1_РОЗПОДІЛ ПЕРСОНАЛУ'!G109*'1_РОЗПОДІЛ ПЕРСОНАЛУ'!M109,2))</f>
        <v>0</v>
      </c>
      <c r="AF110" s="74">
        <f>IF(ISERROR(ROUND($Y110/'1_РОЗПОДІЛ ПЕРСОНАЛУ'!G109*'1_РОЗПОДІЛ ПЕРСОНАЛУ'!N109,2)),0,ROUND($Y110/'1_РОЗПОДІЛ ПЕРСОНАЛУ'!G109*'1_РОЗПОДІЛ ПЕРСОНАЛУ'!N109,2))</f>
        <v>0</v>
      </c>
      <c r="AG110" s="74">
        <f>IF(ISERROR(ROUND($Y110/'1_РОЗПОДІЛ ПЕРСОНАЛУ'!G109*'1_РОЗПОДІЛ ПЕРСОНАЛУ'!O109,2)),0,ROUND($Y110/'1_РОЗПОДІЛ ПЕРСОНАЛУ'!G109*'1_РОЗПОДІЛ ПЕРСОНАЛУ'!O109,2))</f>
        <v>0</v>
      </c>
    </row>
    <row r="111" spans="1:33" ht="12" hidden="1" x14ac:dyDescent="0.2">
      <c r="A111" s="78" t="str">
        <f>'1_РОЗПОДІЛ ПЕРСОНАЛУ'!A110</f>
        <v/>
      </c>
      <c r="B111" s="78">
        <f>'1_РОЗПОДІЛ ПЕРСОНАЛУ'!B110</f>
        <v>0</v>
      </c>
      <c r="C111" s="78">
        <f>'1_РОЗПОДІЛ ПЕРСОНАЛУ'!D110</f>
        <v>0</v>
      </c>
      <c r="D111" s="78">
        <f>'1_РОЗПОДІЛ ПЕРСОНАЛУ'!F110</f>
        <v>0</v>
      </c>
      <c r="E111" s="78">
        <f>'1_РОЗПОДІЛ ПЕРСОНАЛУ'!G110</f>
        <v>0</v>
      </c>
      <c r="F111" s="95">
        <f>IF(A111&gt;0,'2_Вихідні дані'!$B$3,"")</f>
        <v>1921</v>
      </c>
      <c r="G111" s="55"/>
      <c r="H111" s="55"/>
      <c r="I111" s="79">
        <f>IF(D111&gt;0,VLOOKUP(D111,'2_Вихідні дані'!$A$6:$B$11,2,FALSE),1)</f>
        <v>1</v>
      </c>
      <c r="J111" s="55"/>
      <c r="K111" s="74">
        <f t="shared" si="8"/>
        <v>0</v>
      </c>
      <c r="L111" s="55"/>
      <c r="M111" s="95">
        <f t="shared" si="9"/>
        <v>0</v>
      </c>
      <c r="N111" s="55"/>
      <c r="O111" s="95">
        <f t="shared" si="10"/>
        <v>0</v>
      </c>
      <c r="P111" s="55"/>
      <c r="Q111" s="95">
        <f t="shared" si="11"/>
        <v>0</v>
      </c>
      <c r="R111" s="55"/>
      <c r="S111" s="95">
        <f t="shared" si="12"/>
        <v>0</v>
      </c>
      <c r="T111" s="55"/>
      <c r="U111" s="95">
        <f t="shared" si="13"/>
        <v>0</v>
      </c>
      <c r="V111" s="55"/>
      <c r="W111" s="95">
        <f>IF(AND($A111&gt;0,V111&gt;0),IF('2_Вихідні дані'!$A$12=1,ROUND($K111*(V111-1),2),ROUND((K111+M111+O111+Q111+S111+U111)*(V111-1),2)),0)</f>
        <v>0</v>
      </c>
      <c r="X111" s="74">
        <f t="shared" si="14"/>
        <v>0</v>
      </c>
      <c r="Y111" s="74">
        <f>X111*'2_Вихідні дані'!$B$17</f>
        <v>0</v>
      </c>
      <c r="Z111" s="74">
        <f>IF(ISERROR(ROUND($Y111/'1_РОЗПОДІЛ ПЕРСОНАЛУ'!G110*'1_РОЗПОДІЛ ПЕРСОНАЛУ'!H110,2)),0,ROUND($Y111/'1_РОЗПОДІЛ ПЕРСОНАЛУ'!G110*'1_РОЗПОДІЛ ПЕРСОНАЛУ'!H110,2))</f>
        <v>0</v>
      </c>
      <c r="AA111" s="74">
        <f>IF(ISERROR(ROUND($Y111/'1_РОЗПОДІЛ ПЕРСОНАЛУ'!G110*'1_РОЗПОДІЛ ПЕРСОНАЛУ'!I110,2)),0,ROUND($Y111/'1_РОЗПОДІЛ ПЕРСОНАЛУ'!G110*'1_РОЗПОДІЛ ПЕРСОНАЛУ'!I110,2))</f>
        <v>0</v>
      </c>
      <c r="AB111" s="74">
        <f>IF(ISERROR(ROUND($Y111/'1_РОЗПОДІЛ ПЕРСОНАЛУ'!G110*'1_РОЗПОДІЛ ПЕРСОНАЛУ'!J110,2)),0,ROUND($Y111/'1_РОЗПОДІЛ ПЕРСОНАЛУ'!G110*'1_РОЗПОДІЛ ПЕРСОНАЛУ'!J110,2))</f>
        <v>0</v>
      </c>
      <c r="AC111" s="74">
        <f>IF(ISERROR(ROUND($Y111/'1_РОЗПОДІЛ ПЕРСОНАЛУ'!G110*'1_РОЗПОДІЛ ПЕРСОНАЛУ'!K110,2)),0,ROUND($Y111/'1_РОЗПОДІЛ ПЕРСОНАЛУ'!G110*'1_РОЗПОДІЛ ПЕРСОНАЛУ'!K110,2))</f>
        <v>0</v>
      </c>
      <c r="AD111" s="74">
        <f>IF(ISERROR(ROUND($Y111/'1_РОЗПОДІЛ ПЕРСОНАЛУ'!G110*'1_РОЗПОДІЛ ПЕРСОНАЛУ'!L110,2)),0,ROUND($Y111/'1_РОЗПОДІЛ ПЕРСОНАЛУ'!G110*'1_РОЗПОДІЛ ПЕРСОНАЛУ'!L110,2))</f>
        <v>0</v>
      </c>
      <c r="AE111" s="74">
        <f>IF(ISERROR(ROUND($Y111/'1_РОЗПОДІЛ ПЕРСОНАЛУ'!G110*'1_РОЗПОДІЛ ПЕРСОНАЛУ'!M110,2)),0,ROUND($Y111/'1_РОЗПОДІЛ ПЕРСОНАЛУ'!G110*'1_РОЗПОДІЛ ПЕРСОНАЛУ'!M110,2))</f>
        <v>0</v>
      </c>
      <c r="AF111" s="74">
        <f>IF(ISERROR(ROUND($Y111/'1_РОЗПОДІЛ ПЕРСОНАЛУ'!G110*'1_РОЗПОДІЛ ПЕРСОНАЛУ'!N110,2)),0,ROUND($Y111/'1_РОЗПОДІЛ ПЕРСОНАЛУ'!G110*'1_РОЗПОДІЛ ПЕРСОНАЛУ'!N110,2))</f>
        <v>0</v>
      </c>
      <c r="AG111" s="74">
        <f>IF(ISERROR(ROUND($Y111/'1_РОЗПОДІЛ ПЕРСОНАЛУ'!G110*'1_РОЗПОДІЛ ПЕРСОНАЛУ'!O110,2)),0,ROUND($Y111/'1_РОЗПОДІЛ ПЕРСОНАЛУ'!G110*'1_РОЗПОДІЛ ПЕРСОНАЛУ'!O110,2))</f>
        <v>0</v>
      </c>
    </row>
    <row r="112" spans="1:33" ht="12" hidden="1" x14ac:dyDescent="0.2">
      <c r="A112" s="78" t="str">
        <f>'1_РОЗПОДІЛ ПЕРСОНАЛУ'!A111</f>
        <v/>
      </c>
      <c r="B112" s="78">
        <f>'1_РОЗПОДІЛ ПЕРСОНАЛУ'!B111</f>
        <v>0</v>
      </c>
      <c r="C112" s="78">
        <f>'1_РОЗПОДІЛ ПЕРСОНАЛУ'!D111</f>
        <v>0</v>
      </c>
      <c r="D112" s="78">
        <f>'1_РОЗПОДІЛ ПЕРСОНАЛУ'!F111</f>
        <v>0</v>
      </c>
      <c r="E112" s="78">
        <f>'1_РОЗПОДІЛ ПЕРСОНАЛУ'!G111</f>
        <v>0</v>
      </c>
      <c r="F112" s="95">
        <f>IF(A112&gt;0,'2_Вихідні дані'!$B$3,"")</f>
        <v>1921</v>
      </c>
      <c r="G112" s="55"/>
      <c r="H112" s="55"/>
      <c r="I112" s="79">
        <f>IF(D112&gt;0,VLOOKUP(D112,'2_Вихідні дані'!$A$6:$B$11,2,FALSE),1)</f>
        <v>1</v>
      </c>
      <c r="J112" s="55"/>
      <c r="K112" s="74">
        <f t="shared" si="8"/>
        <v>0</v>
      </c>
      <c r="L112" s="55"/>
      <c r="M112" s="95">
        <f t="shared" si="9"/>
        <v>0</v>
      </c>
      <c r="N112" s="55"/>
      <c r="O112" s="95">
        <f t="shared" si="10"/>
        <v>0</v>
      </c>
      <c r="P112" s="55"/>
      <c r="Q112" s="95">
        <f t="shared" si="11"/>
        <v>0</v>
      </c>
      <c r="R112" s="55"/>
      <c r="S112" s="95">
        <f t="shared" si="12"/>
        <v>0</v>
      </c>
      <c r="T112" s="55"/>
      <c r="U112" s="95">
        <f t="shared" si="13"/>
        <v>0</v>
      </c>
      <c r="V112" s="55"/>
      <c r="W112" s="95">
        <f>IF(AND($A112&gt;0,V112&gt;0),IF('2_Вихідні дані'!$A$12=1,ROUND($K112*(V112-1),2),ROUND((K112+M112+O112+Q112+S112+U112)*(V112-1),2)),0)</f>
        <v>0</v>
      </c>
      <c r="X112" s="74">
        <f t="shared" si="14"/>
        <v>0</v>
      </c>
      <c r="Y112" s="74">
        <f>X112*'2_Вихідні дані'!$B$17</f>
        <v>0</v>
      </c>
      <c r="Z112" s="74">
        <f>IF(ISERROR(ROUND($Y112/'1_РОЗПОДІЛ ПЕРСОНАЛУ'!G111*'1_РОЗПОДІЛ ПЕРСОНАЛУ'!H111,2)),0,ROUND($Y112/'1_РОЗПОДІЛ ПЕРСОНАЛУ'!G111*'1_РОЗПОДІЛ ПЕРСОНАЛУ'!H111,2))</f>
        <v>0</v>
      </c>
      <c r="AA112" s="74">
        <f>IF(ISERROR(ROUND($Y112/'1_РОЗПОДІЛ ПЕРСОНАЛУ'!G111*'1_РОЗПОДІЛ ПЕРСОНАЛУ'!I111,2)),0,ROUND($Y112/'1_РОЗПОДІЛ ПЕРСОНАЛУ'!G111*'1_РОЗПОДІЛ ПЕРСОНАЛУ'!I111,2))</f>
        <v>0</v>
      </c>
      <c r="AB112" s="74">
        <f>IF(ISERROR(ROUND($Y112/'1_РОЗПОДІЛ ПЕРСОНАЛУ'!G111*'1_РОЗПОДІЛ ПЕРСОНАЛУ'!J111,2)),0,ROUND($Y112/'1_РОЗПОДІЛ ПЕРСОНАЛУ'!G111*'1_РОЗПОДІЛ ПЕРСОНАЛУ'!J111,2))</f>
        <v>0</v>
      </c>
      <c r="AC112" s="74">
        <f>IF(ISERROR(ROUND($Y112/'1_РОЗПОДІЛ ПЕРСОНАЛУ'!G111*'1_РОЗПОДІЛ ПЕРСОНАЛУ'!K111,2)),0,ROUND($Y112/'1_РОЗПОДІЛ ПЕРСОНАЛУ'!G111*'1_РОЗПОДІЛ ПЕРСОНАЛУ'!K111,2))</f>
        <v>0</v>
      </c>
      <c r="AD112" s="74">
        <f>IF(ISERROR(ROUND($Y112/'1_РОЗПОДІЛ ПЕРСОНАЛУ'!G111*'1_РОЗПОДІЛ ПЕРСОНАЛУ'!L111,2)),0,ROUND($Y112/'1_РОЗПОДІЛ ПЕРСОНАЛУ'!G111*'1_РОЗПОДІЛ ПЕРСОНАЛУ'!L111,2))</f>
        <v>0</v>
      </c>
      <c r="AE112" s="74">
        <f>IF(ISERROR(ROUND($Y112/'1_РОЗПОДІЛ ПЕРСОНАЛУ'!G111*'1_РОЗПОДІЛ ПЕРСОНАЛУ'!M111,2)),0,ROUND($Y112/'1_РОЗПОДІЛ ПЕРСОНАЛУ'!G111*'1_РОЗПОДІЛ ПЕРСОНАЛУ'!M111,2))</f>
        <v>0</v>
      </c>
      <c r="AF112" s="74">
        <f>IF(ISERROR(ROUND($Y112/'1_РОЗПОДІЛ ПЕРСОНАЛУ'!G111*'1_РОЗПОДІЛ ПЕРСОНАЛУ'!N111,2)),0,ROUND($Y112/'1_РОЗПОДІЛ ПЕРСОНАЛУ'!G111*'1_РОЗПОДІЛ ПЕРСОНАЛУ'!N111,2))</f>
        <v>0</v>
      </c>
      <c r="AG112" s="74">
        <f>IF(ISERROR(ROUND($Y112/'1_РОЗПОДІЛ ПЕРСОНАЛУ'!G111*'1_РОЗПОДІЛ ПЕРСОНАЛУ'!O111,2)),0,ROUND($Y112/'1_РОЗПОДІЛ ПЕРСОНАЛУ'!G111*'1_РОЗПОДІЛ ПЕРСОНАЛУ'!O111,2))</f>
        <v>0</v>
      </c>
    </row>
    <row r="113" spans="1:33" ht="12" hidden="1" x14ac:dyDescent="0.2">
      <c r="A113" s="78" t="str">
        <f>'1_РОЗПОДІЛ ПЕРСОНАЛУ'!A112</f>
        <v/>
      </c>
      <c r="B113" s="78">
        <f>'1_РОЗПОДІЛ ПЕРСОНАЛУ'!B112</f>
        <v>0</v>
      </c>
      <c r="C113" s="78">
        <f>'1_РОЗПОДІЛ ПЕРСОНАЛУ'!D112</f>
        <v>0</v>
      </c>
      <c r="D113" s="78">
        <f>'1_РОЗПОДІЛ ПЕРСОНАЛУ'!F112</f>
        <v>0</v>
      </c>
      <c r="E113" s="78">
        <f>'1_РОЗПОДІЛ ПЕРСОНАЛУ'!G112</f>
        <v>0</v>
      </c>
      <c r="F113" s="95">
        <f>IF(A113&gt;0,'2_Вихідні дані'!$B$3,"")</f>
        <v>1921</v>
      </c>
      <c r="G113" s="55"/>
      <c r="H113" s="55"/>
      <c r="I113" s="79">
        <f>IF(D113&gt;0,VLOOKUP(D113,'2_Вихідні дані'!$A$6:$B$11,2,FALSE),1)</f>
        <v>1</v>
      </c>
      <c r="J113" s="55"/>
      <c r="K113" s="74">
        <f t="shared" si="8"/>
        <v>0</v>
      </c>
      <c r="L113" s="55"/>
      <c r="M113" s="95">
        <f t="shared" si="9"/>
        <v>0</v>
      </c>
      <c r="N113" s="55"/>
      <c r="O113" s="95">
        <f t="shared" si="10"/>
        <v>0</v>
      </c>
      <c r="P113" s="55"/>
      <c r="Q113" s="95">
        <f t="shared" si="11"/>
        <v>0</v>
      </c>
      <c r="R113" s="55"/>
      <c r="S113" s="95">
        <f t="shared" si="12"/>
        <v>0</v>
      </c>
      <c r="T113" s="55"/>
      <c r="U113" s="95">
        <f t="shared" si="13"/>
        <v>0</v>
      </c>
      <c r="V113" s="55"/>
      <c r="W113" s="95">
        <f>IF(AND($A113&gt;0,V113&gt;0),IF('2_Вихідні дані'!$A$12=1,ROUND($K113*(V113-1),2),ROUND((K113+M113+O113+Q113+S113+U113)*(V113-1),2)),0)</f>
        <v>0</v>
      </c>
      <c r="X113" s="74">
        <f t="shared" si="14"/>
        <v>0</v>
      </c>
      <c r="Y113" s="74">
        <f>X113*'2_Вихідні дані'!$B$17</f>
        <v>0</v>
      </c>
      <c r="Z113" s="74">
        <f>IF(ISERROR(ROUND($Y113/'1_РОЗПОДІЛ ПЕРСОНАЛУ'!G112*'1_РОЗПОДІЛ ПЕРСОНАЛУ'!H112,2)),0,ROUND($Y113/'1_РОЗПОДІЛ ПЕРСОНАЛУ'!G112*'1_РОЗПОДІЛ ПЕРСОНАЛУ'!H112,2))</f>
        <v>0</v>
      </c>
      <c r="AA113" s="74">
        <f>IF(ISERROR(ROUND($Y113/'1_РОЗПОДІЛ ПЕРСОНАЛУ'!G112*'1_РОЗПОДІЛ ПЕРСОНАЛУ'!I112,2)),0,ROUND($Y113/'1_РОЗПОДІЛ ПЕРСОНАЛУ'!G112*'1_РОЗПОДІЛ ПЕРСОНАЛУ'!I112,2))</f>
        <v>0</v>
      </c>
      <c r="AB113" s="74">
        <f>IF(ISERROR(ROUND($Y113/'1_РОЗПОДІЛ ПЕРСОНАЛУ'!G112*'1_РОЗПОДІЛ ПЕРСОНАЛУ'!J112,2)),0,ROUND($Y113/'1_РОЗПОДІЛ ПЕРСОНАЛУ'!G112*'1_РОЗПОДІЛ ПЕРСОНАЛУ'!J112,2))</f>
        <v>0</v>
      </c>
      <c r="AC113" s="74">
        <f>IF(ISERROR(ROUND($Y113/'1_РОЗПОДІЛ ПЕРСОНАЛУ'!G112*'1_РОЗПОДІЛ ПЕРСОНАЛУ'!K112,2)),0,ROUND($Y113/'1_РОЗПОДІЛ ПЕРСОНАЛУ'!G112*'1_РОЗПОДІЛ ПЕРСОНАЛУ'!K112,2))</f>
        <v>0</v>
      </c>
      <c r="AD113" s="74">
        <f>IF(ISERROR(ROUND($Y113/'1_РОЗПОДІЛ ПЕРСОНАЛУ'!G112*'1_РОЗПОДІЛ ПЕРСОНАЛУ'!L112,2)),0,ROUND($Y113/'1_РОЗПОДІЛ ПЕРСОНАЛУ'!G112*'1_РОЗПОДІЛ ПЕРСОНАЛУ'!L112,2))</f>
        <v>0</v>
      </c>
      <c r="AE113" s="74">
        <f>IF(ISERROR(ROUND($Y113/'1_РОЗПОДІЛ ПЕРСОНАЛУ'!G112*'1_РОЗПОДІЛ ПЕРСОНАЛУ'!M112,2)),0,ROUND($Y113/'1_РОЗПОДІЛ ПЕРСОНАЛУ'!G112*'1_РОЗПОДІЛ ПЕРСОНАЛУ'!M112,2))</f>
        <v>0</v>
      </c>
      <c r="AF113" s="74">
        <f>IF(ISERROR(ROUND($Y113/'1_РОЗПОДІЛ ПЕРСОНАЛУ'!G112*'1_РОЗПОДІЛ ПЕРСОНАЛУ'!N112,2)),0,ROUND($Y113/'1_РОЗПОДІЛ ПЕРСОНАЛУ'!G112*'1_РОЗПОДІЛ ПЕРСОНАЛУ'!N112,2))</f>
        <v>0</v>
      </c>
      <c r="AG113" s="74">
        <f>IF(ISERROR(ROUND($Y113/'1_РОЗПОДІЛ ПЕРСОНАЛУ'!G112*'1_РОЗПОДІЛ ПЕРСОНАЛУ'!O112,2)),0,ROUND($Y113/'1_РОЗПОДІЛ ПЕРСОНАЛУ'!G112*'1_РОЗПОДІЛ ПЕРСОНАЛУ'!O112,2))</f>
        <v>0</v>
      </c>
    </row>
    <row r="114" spans="1:33" ht="12" hidden="1" x14ac:dyDescent="0.2">
      <c r="A114" s="78" t="str">
        <f>'1_РОЗПОДІЛ ПЕРСОНАЛУ'!A113</f>
        <v/>
      </c>
      <c r="B114" s="78">
        <f>'1_РОЗПОДІЛ ПЕРСОНАЛУ'!B113</f>
        <v>0</v>
      </c>
      <c r="C114" s="78">
        <f>'1_РОЗПОДІЛ ПЕРСОНАЛУ'!D113</f>
        <v>0</v>
      </c>
      <c r="D114" s="78">
        <f>'1_РОЗПОДІЛ ПЕРСОНАЛУ'!F113</f>
        <v>0</v>
      </c>
      <c r="E114" s="78">
        <f>'1_РОЗПОДІЛ ПЕРСОНАЛУ'!G113</f>
        <v>0</v>
      </c>
      <c r="F114" s="95">
        <f>IF(A114&gt;0,'2_Вихідні дані'!$B$3,"")</f>
        <v>1921</v>
      </c>
      <c r="G114" s="55"/>
      <c r="H114" s="55"/>
      <c r="I114" s="79">
        <f>IF(D114&gt;0,VLOOKUP(D114,'2_Вихідні дані'!$A$6:$B$11,2,FALSE),1)</f>
        <v>1</v>
      </c>
      <c r="J114" s="55"/>
      <c r="K114" s="74">
        <f t="shared" si="8"/>
        <v>0</v>
      </c>
      <c r="L114" s="55"/>
      <c r="M114" s="95">
        <f t="shared" si="9"/>
        <v>0</v>
      </c>
      <c r="N114" s="55"/>
      <c r="O114" s="95">
        <f t="shared" si="10"/>
        <v>0</v>
      </c>
      <c r="P114" s="55"/>
      <c r="Q114" s="95">
        <f t="shared" si="11"/>
        <v>0</v>
      </c>
      <c r="R114" s="55"/>
      <c r="S114" s="95">
        <f t="shared" si="12"/>
        <v>0</v>
      </c>
      <c r="T114" s="55"/>
      <c r="U114" s="95">
        <f t="shared" si="13"/>
        <v>0</v>
      </c>
      <c r="V114" s="55"/>
      <c r="W114" s="95">
        <f>IF(AND($A114&gt;0,V114&gt;0),IF('2_Вихідні дані'!$A$12=1,ROUND($K114*(V114-1),2),ROUND((K114+M114+O114+Q114+S114+U114)*(V114-1),2)),0)</f>
        <v>0</v>
      </c>
      <c r="X114" s="74">
        <f t="shared" si="14"/>
        <v>0</v>
      </c>
      <c r="Y114" s="74">
        <f>X114*'2_Вихідні дані'!$B$17</f>
        <v>0</v>
      </c>
      <c r="Z114" s="74">
        <f>IF(ISERROR(ROUND($Y114/'1_РОЗПОДІЛ ПЕРСОНАЛУ'!G113*'1_РОЗПОДІЛ ПЕРСОНАЛУ'!H113,2)),0,ROUND($Y114/'1_РОЗПОДІЛ ПЕРСОНАЛУ'!G113*'1_РОЗПОДІЛ ПЕРСОНАЛУ'!H113,2))</f>
        <v>0</v>
      </c>
      <c r="AA114" s="74">
        <f>IF(ISERROR(ROUND($Y114/'1_РОЗПОДІЛ ПЕРСОНАЛУ'!G113*'1_РОЗПОДІЛ ПЕРСОНАЛУ'!I113,2)),0,ROUND($Y114/'1_РОЗПОДІЛ ПЕРСОНАЛУ'!G113*'1_РОЗПОДІЛ ПЕРСОНАЛУ'!I113,2))</f>
        <v>0</v>
      </c>
      <c r="AB114" s="74">
        <f>IF(ISERROR(ROUND($Y114/'1_РОЗПОДІЛ ПЕРСОНАЛУ'!G113*'1_РОЗПОДІЛ ПЕРСОНАЛУ'!J113,2)),0,ROUND($Y114/'1_РОЗПОДІЛ ПЕРСОНАЛУ'!G113*'1_РОЗПОДІЛ ПЕРСОНАЛУ'!J113,2))</f>
        <v>0</v>
      </c>
      <c r="AC114" s="74">
        <f>IF(ISERROR(ROUND($Y114/'1_РОЗПОДІЛ ПЕРСОНАЛУ'!G113*'1_РОЗПОДІЛ ПЕРСОНАЛУ'!K113,2)),0,ROUND($Y114/'1_РОЗПОДІЛ ПЕРСОНАЛУ'!G113*'1_РОЗПОДІЛ ПЕРСОНАЛУ'!K113,2))</f>
        <v>0</v>
      </c>
      <c r="AD114" s="74">
        <f>IF(ISERROR(ROUND($Y114/'1_РОЗПОДІЛ ПЕРСОНАЛУ'!G113*'1_РОЗПОДІЛ ПЕРСОНАЛУ'!L113,2)),0,ROUND($Y114/'1_РОЗПОДІЛ ПЕРСОНАЛУ'!G113*'1_РОЗПОДІЛ ПЕРСОНАЛУ'!L113,2))</f>
        <v>0</v>
      </c>
      <c r="AE114" s="74">
        <f>IF(ISERROR(ROUND($Y114/'1_РОЗПОДІЛ ПЕРСОНАЛУ'!G113*'1_РОЗПОДІЛ ПЕРСОНАЛУ'!M113,2)),0,ROUND($Y114/'1_РОЗПОДІЛ ПЕРСОНАЛУ'!G113*'1_РОЗПОДІЛ ПЕРСОНАЛУ'!M113,2))</f>
        <v>0</v>
      </c>
      <c r="AF114" s="74">
        <f>IF(ISERROR(ROUND($Y114/'1_РОЗПОДІЛ ПЕРСОНАЛУ'!G113*'1_РОЗПОДІЛ ПЕРСОНАЛУ'!N113,2)),0,ROUND($Y114/'1_РОЗПОДІЛ ПЕРСОНАЛУ'!G113*'1_РОЗПОДІЛ ПЕРСОНАЛУ'!N113,2))</f>
        <v>0</v>
      </c>
      <c r="AG114" s="74">
        <f>IF(ISERROR(ROUND($Y114/'1_РОЗПОДІЛ ПЕРСОНАЛУ'!G113*'1_РОЗПОДІЛ ПЕРСОНАЛУ'!O113,2)),0,ROUND($Y114/'1_РОЗПОДІЛ ПЕРСОНАЛУ'!G113*'1_РОЗПОДІЛ ПЕРСОНАЛУ'!O113,2))</f>
        <v>0</v>
      </c>
    </row>
    <row r="115" spans="1:33" ht="12" hidden="1" x14ac:dyDescent="0.2">
      <c r="A115" s="78" t="str">
        <f>'1_РОЗПОДІЛ ПЕРСОНАЛУ'!A114</f>
        <v/>
      </c>
      <c r="B115" s="78">
        <f>'1_РОЗПОДІЛ ПЕРСОНАЛУ'!B114</f>
        <v>0</v>
      </c>
      <c r="C115" s="78">
        <f>'1_РОЗПОДІЛ ПЕРСОНАЛУ'!D114</f>
        <v>0</v>
      </c>
      <c r="D115" s="78">
        <f>'1_РОЗПОДІЛ ПЕРСОНАЛУ'!F114</f>
        <v>0</v>
      </c>
      <c r="E115" s="78">
        <f>'1_РОЗПОДІЛ ПЕРСОНАЛУ'!G114</f>
        <v>0</v>
      </c>
      <c r="F115" s="95">
        <f>IF(A115&gt;0,'2_Вихідні дані'!$B$3,"")</f>
        <v>1921</v>
      </c>
      <c r="G115" s="55"/>
      <c r="H115" s="55"/>
      <c r="I115" s="79">
        <f>IF(D115&gt;0,VLOOKUP(D115,'2_Вихідні дані'!$A$6:$B$11,2,FALSE),1)</f>
        <v>1</v>
      </c>
      <c r="J115" s="55"/>
      <c r="K115" s="74">
        <f t="shared" si="8"/>
        <v>0</v>
      </c>
      <c r="L115" s="55"/>
      <c r="M115" s="95">
        <f t="shared" si="9"/>
        <v>0</v>
      </c>
      <c r="N115" s="55"/>
      <c r="O115" s="95">
        <f t="shared" si="10"/>
        <v>0</v>
      </c>
      <c r="P115" s="55"/>
      <c r="Q115" s="95">
        <f t="shared" si="11"/>
        <v>0</v>
      </c>
      <c r="R115" s="55"/>
      <c r="S115" s="95">
        <f t="shared" si="12"/>
        <v>0</v>
      </c>
      <c r="T115" s="55"/>
      <c r="U115" s="95">
        <f t="shared" si="13"/>
        <v>0</v>
      </c>
      <c r="V115" s="55"/>
      <c r="W115" s="95">
        <f>IF(AND($A115&gt;0,V115&gt;0),IF('2_Вихідні дані'!$A$12=1,ROUND($K115*(V115-1),2),ROUND((K115+M115+O115+Q115+S115+U115)*(V115-1),2)),0)</f>
        <v>0</v>
      </c>
      <c r="X115" s="74">
        <f t="shared" si="14"/>
        <v>0</v>
      </c>
      <c r="Y115" s="74">
        <f>X115*'2_Вихідні дані'!$B$17</f>
        <v>0</v>
      </c>
      <c r="Z115" s="74">
        <f>IF(ISERROR(ROUND($Y115/'1_РОЗПОДІЛ ПЕРСОНАЛУ'!G114*'1_РОЗПОДІЛ ПЕРСОНАЛУ'!H114,2)),0,ROUND($Y115/'1_РОЗПОДІЛ ПЕРСОНАЛУ'!G114*'1_РОЗПОДІЛ ПЕРСОНАЛУ'!H114,2))</f>
        <v>0</v>
      </c>
      <c r="AA115" s="74">
        <f>IF(ISERROR(ROUND($Y115/'1_РОЗПОДІЛ ПЕРСОНАЛУ'!G114*'1_РОЗПОДІЛ ПЕРСОНАЛУ'!I114,2)),0,ROUND($Y115/'1_РОЗПОДІЛ ПЕРСОНАЛУ'!G114*'1_РОЗПОДІЛ ПЕРСОНАЛУ'!I114,2))</f>
        <v>0</v>
      </c>
      <c r="AB115" s="74">
        <f>IF(ISERROR(ROUND($Y115/'1_РОЗПОДІЛ ПЕРСОНАЛУ'!G114*'1_РОЗПОДІЛ ПЕРСОНАЛУ'!J114,2)),0,ROUND($Y115/'1_РОЗПОДІЛ ПЕРСОНАЛУ'!G114*'1_РОЗПОДІЛ ПЕРСОНАЛУ'!J114,2))</f>
        <v>0</v>
      </c>
      <c r="AC115" s="74">
        <f>IF(ISERROR(ROUND($Y115/'1_РОЗПОДІЛ ПЕРСОНАЛУ'!G114*'1_РОЗПОДІЛ ПЕРСОНАЛУ'!K114,2)),0,ROUND($Y115/'1_РОЗПОДІЛ ПЕРСОНАЛУ'!G114*'1_РОЗПОДІЛ ПЕРСОНАЛУ'!K114,2))</f>
        <v>0</v>
      </c>
      <c r="AD115" s="74">
        <f>IF(ISERROR(ROUND($Y115/'1_РОЗПОДІЛ ПЕРСОНАЛУ'!G114*'1_РОЗПОДІЛ ПЕРСОНАЛУ'!L114,2)),0,ROUND($Y115/'1_РОЗПОДІЛ ПЕРСОНАЛУ'!G114*'1_РОЗПОДІЛ ПЕРСОНАЛУ'!L114,2))</f>
        <v>0</v>
      </c>
      <c r="AE115" s="74">
        <f>IF(ISERROR(ROUND($Y115/'1_РОЗПОДІЛ ПЕРСОНАЛУ'!G114*'1_РОЗПОДІЛ ПЕРСОНАЛУ'!M114,2)),0,ROUND($Y115/'1_РОЗПОДІЛ ПЕРСОНАЛУ'!G114*'1_РОЗПОДІЛ ПЕРСОНАЛУ'!M114,2))</f>
        <v>0</v>
      </c>
      <c r="AF115" s="74">
        <f>IF(ISERROR(ROUND($Y115/'1_РОЗПОДІЛ ПЕРСОНАЛУ'!G114*'1_РОЗПОДІЛ ПЕРСОНАЛУ'!N114,2)),0,ROUND($Y115/'1_РОЗПОДІЛ ПЕРСОНАЛУ'!G114*'1_РОЗПОДІЛ ПЕРСОНАЛУ'!N114,2))</f>
        <v>0</v>
      </c>
      <c r="AG115" s="74">
        <f>IF(ISERROR(ROUND($Y115/'1_РОЗПОДІЛ ПЕРСОНАЛУ'!G114*'1_РОЗПОДІЛ ПЕРСОНАЛУ'!O114,2)),0,ROUND($Y115/'1_РОЗПОДІЛ ПЕРСОНАЛУ'!G114*'1_РОЗПОДІЛ ПЕРСОНАЛУ'!O114,2))</f>
        <v>0</v>
      </c>
    </row>
    <row r="116" spans="1:33" ht="12" hidden="1" x14ac:dyDescent="0.2">
      <c r="A116" s="78" t="str">
        <f>'1_РОЗПОДІЛ ПЕРСОНАЛУ'!A115</f>
        <v/>
      </c>
      <c r="B116" s="78">
        <f>'1_РОЗПОДІЛ ПЕРСОНАЛУ'!B115</f>
        <v>0</v>
      </c>
      <c r="C116" s="78">
        <f>'1_РОЗПОДІЛ ПЕРСОНАЛУ'!D115</f>
        <v>0</v>
      </c>
      <c r="D116" s="78">
        <f>'1_РОЗПОДІЛ ПЕРСОНАЛУ'!F115</f>
        <v>0</v>
      </c>
      <c r="E116" s="78">
        <f>'1_РОЗПОДІЛ ПЕРСОНАЛУ'!G115</f>
        <v>0</v>
      </c>
      <c r="F116" s="95">
        <f>IF(A116&gt;0,'2_Вихідні дані'!$B$3,"")</f>
        <v>1921</v>
      </c>
      <c r="G116" s="55"/>
      <c r="H116" s="55"/>
      <c r="I116" s="79">
        <f>IF(D116&gt;0,VLOOKUP(D116,'2_Вихідні дані'!$A$6:$B$11,2,FALSE),1)</f>
        <v>1</v>
      </c>
      <c r="J116" s="55"/>
      <c r="K116" s="74">
        <f t="shared" si="8"/>
        <v>0</v>
      </c>
      <c r="L116" s="55"/>
      <c r="M116" s="95">
        <f t="shared" si="9"/>
        <v>0</v>
      </c>
      <c r="N116" s="55"/>
      <c r="O116" s="95">
        <f t="shared" si="10"/>
        <v>0</v>
      </c>
      <c r="P116" s="55"/>
      <c r="Q116" s="95">
        <f t="shared" si="11"/>
        <v>0</v>
      </c>
      <c r="R116" s="55"/>
      <c r="S116" s="95">
        <f t="shared" si="12"/>
        <v>0</v>
      </c>
      <c r="T116" s="55"/>
      <c r="U116" s="95">
        <f t="shared" si="13"/>
        <v>0</v>
      </c>
      <c r="V116" s="55"/>
      <c r="W116" s="95">
        <f>IF(AND($A116&gt;0,V116&gt;0),IF('2_Вихідні дані'!$A$12=1,ROUND($K116*(V116-1),2),ROUND((K116+M116+O116+Q116+S116+U116)*(V116-1),2)),0)</f>
        <v>0</v>
      </c>
      <c r="X116" s="74">
        <f t="shared" si="14"/>
        <v>0</v>
      </c>
      <c r="Y116" s="74">
        <f>X116*'2_Вихідні дані'!$B$17</f>
        <v>0</v>
      </c>
      <c r="Z116" s="74">
        <f>IF(ISERROR(ROUND($Y116/'1_РОЗПОДІЛ ПЕРСОНАЛУ'!G115*'1_РОЗПОДІЛ ПЕРСОНАЛУ'!H115,2)),0,ROUND($Y116/'1_РОЗПОДІЛ ПЕРСОНАЛУ'!G115*'1_РОЗПОДІЛ ПЕРСОНАЛУ'!H115,2))</f>
        <v>0</v>
      </c>
      <c r="AA116" s="74">
        <f>IF(ISERROR(ROUND($Y116/'1_РОЗПОДІЛ ПЕРСОНАЛУ'!G115*'1_РОЗПОДІЛ ПЕРСОНАЛУ'!I115,2)),0,ROUND($Y116/'1_РОЗПОДІЛ ПЕРСОНАЛУ'!G115*'1_РОЗПОДІЛ ПЕРСОНАЛУ'!I115,2))</f>
        <v>0</v>
      </c>
      <c r="AB116" s="74">
        <f>IF(ISERROR(ROUND($Y116/'1_РОЗПОДІЛ ПЕРСОНАЛУ'!G115*'1_РОЗПОДІЛ ПЕРСОНАЛУ'!J115,2)),0,ROUND($Y116/'1_РОЗПОДІЛ ПЕРСОНАЛУ'!G115*'1_РОЗПОДІЛ ПЕРСОНАЛУ'!J115,2))</f>
        <v>0</v>
      </c>
      <c r="AC116" s="74">
        <f>IF(ISERROR(ROUND($Y116/'1_РОЗПОДІЛ ПЕРСОНАЛУ'!G115*'1_РОЗПОДІЛ ПЕРСОНАЛУ'!K115,2)),0,ROUND($Y116/'1_РОЗПОДІЛ ПЕРСОНАЛУ'!G115*'1_РОЗПОДІЛ ПЕРСОНАЛУ'!K115,2))</f>
        <v>0</v>
      </c>
      <c r="AD116" s="74">
        <f>IF(ISERROR(ROUND($Y116/'1_РОЗПОДІЛ ПЕРСОНАЛУ'!G115*'1_РОЗПОДІЛ ПЕРСОНАЛУ'!L115,2)),0,ROUND($Y116/'1_РОЗПОДІЛ ПЕРСОНАЛУ'!G115*'1_РОЗПОДІЛ ПЕРСОНАЛУ'!L115,2))</f>
        <v>0</v>
      </c>
      <c r="AE116" s="74">
        <f>IF(ISERROR(ROUND($Y116/'1_РОЗПОДІЛ ПЕРСОНАЛУ'!G115*'1_РОЗПОДІЛ ПЕРСОНАЛУ'!M115,2)),0,ROUND($Y116/'1_РОЗПОДІЛ ПЕРСОНАЛУ'!G115*'1_РОЗПОДІЛ ПЕРСОНАЛУ'!M115,2))</f>
        <v>0</v>
      </c>
      <c r="AF116" s="74">
        <f>IF(ISERROR(ROUND($Y116/'1_РОЗПОДІЛ ПЕРСОНАЛУ'!G115*'1_РОЗПОДІЛ ПЕРСОНАЛУ'!N115,2)),0,ROUND($Y116/'1_РОЗПОДІЛ ПЕРСОНАЛУ'!G115*'1_РОЗПОДІЛ ПЕРСОНАЛУ'!N115,2))</f>
        <v>0</v>
      </c>
      <c r="AG116" s="74">
        <f>IF(ISERROR(ROUND($Y116/'1_РОЗПОДІЛ ПЕРСОНАЛУ'!G115*'1_РОЗПОДІЛ ПЕРСОНАЛУ'!O115,2)),0,ROUND($Y116/'1_РОЗПОДІЛ ПЕРСОНАЛУ'!G115*'1_РОЗПОДІЛ ПЕРСОНАЛУ'!O115,2))</f>
        <v>0</v>
      </c>
    </row>
    <row r="117" spans="1:33" ht="12" hidden="1" x14ac:dyDescent="0.2">
      <c r="A117" s="78" t="str">
        <f>'1_РОЗПОДІЛ ПЕРСОНАЛУ'!A116</f>
        <v/>
      </c>
      <c r="B117" s="78">
        <f>'1_РОЗПОДІЛ ПЕРСОНАЛУ'!B116</f>
        <v>0</v>
      </c>
      <c r="C117" s="78">
        <f>'1_РОЗПОДІЛ ПЕРСОНАЛУ'!D116</f>
        <v>0</v>
      </c>
      <c r="D117" s="78">
        <f>'1_РОЗПОДІЛ ПЕРСОНАЛУ'!F116</f>
        <v>0</v>
      </c>
      <c r="E117" s="78">
        <f>'1_РОЗПОДІЛ ПЕРСОНАЛУ'!G116</f>
        <v>0</v>
      </c>
      <c r="F117" s="95">
        <f>IF(A117&gt;0,'2_Вихідні дані'!$B$3,"")</f>
        <v>1921</v>
      </c>
      <c r="G117" s="55"/>
      <c r="H117" s="55"/>
      <c r="I117" s="79">
        <f>IF(D117&gt;0,VLOOKUP(D117,'2_Вихідні дані'!$A$6:$B$11,2,FALSE),1)</f>
        <v>1</v>
      </c>
      <c r="J117" s="55"/>
      <c r="K117" s="74">
        <f t="shared" si="8"/>
        <v>0</v>
      </c>
      <c r="L117" s="55"/>
      <c r="M117" s="95">
        <f t="shared" si="9"/>
        <v>0</v>
      </c>
      <c r="N117" s="55"/>
      <c r="O117" s="95">
        <f t="shared" si="10"/>
        <v>0</v>
      </c>
      <c r="P117" s="55"/>
      <c r="Q117" s="95">
        <f t="shared" si="11"/>
        <v>0</v>
      </c>
      <c r="R117" s="55"/>
      <c r="S117" s="95">
        <f t="shared" si="12"/>
        <v>0</v>
      </c>
      <c r="T117" s="55"/>
      <c r="U117" s="95">
        <f t="shared" si="13"/>
        <v>0</v>
      </c>
      <c r="V117" s="55"/>
      <c r="W117" s="95">
        <f>IF(AND($A117&gt;0,V117&gt;0),IF('2_Вихідні дані'!$A$12=1,ROUND($K117*(V117-1),2),ROUND((K117+M117+O117+Q117+S117+U117)*(V117-1),2)),0)</f>
        <v>0</v>
      </c>
      <c r="X117" s="74">
        <f t="shared" si="14"/>
        <v>0</v>
      </c>
      <c r="Y117" s="74">
        <f>X117*'2_Вихідні дані'!$B$17</f>
        <v>0</v>
      </c>
      <c r="Z117" s="74">
        <f>IF(ISERROR(ROUND($Y117/'1_РОЗПОДІЛ ПЕРСОНАЛУ'!G116*'1_РОЗПОДІЛ ПЕРСОНАЛУ'!H116,2)),0,ROUND($Y117/'1_РОЗПОДІЛ ПЕРСОНАЛУ'!G116*'1_РОЗПОДІЛ ПЕРСОНАЛУ'!H116,2))</f>
        <v>0</v>
      </c>
      <c r="AA117" s="74">
        <f>IF(ISERROR(ROUND($Y117/'1_РОЗПОДІЛ ПЕРСОНАЛУ'!G116*'1_РОЗПОДІЛ ПЕРСОНАЛУ'!I116,2)),0,ROUND($Y117/'1_РОЗПОДІЛ ПЕРСОНАЛУ'!G116*'1_РОЗПОДІЛ ПЕРСОНАЛУ'!I116,2))</f>
        <v>0</v>
      </c>
      <c r="AB117" s="74">
        <f>IF(ISERROR(ROUND($Y117/'1_РОЗПОДІЛ ПЕРСОНАЛУ'!G116*'1_РОЗПОДІЛ ПЕРСОНАЛУ'!J116,2)),0,ROUND($Y117/'1_РОЗПОДІЛ ПЕРСОНАЛУ'!G116*'1_РОЗПОДІЛ ПЕРСОНАЛУ'!J116,2))</f>
        <v>0</v>
      </c>
      <c r="AC117" s="74">
        <f>IF(ISERROR(ROUND($Y117/'1_РОЗПОДІЛ ПЕРСОНАЛУ'!G116*'1_РОЗПОДІЛ ПЕРСОНАЛУ'!K116,2)),0,ROUND($Y117/'1_РОЗПОДІЛ ПЕРСОНАЛУ'!G116*'1_РОЗПОДІЛ ПЕРСОНАЛУ'!K116,2))</f>
        <v>0</v>
      </c>
      <c r="AD117" s="74">
        <f>IF(ISERROR(ROUND($Y117/'1_РОЗПОДІЛ ПЕРСОНАЛУ'!G116*'1_РОЗПОДІЛ ПЕРСОНАЛУ'!L116,2)),0,ROUND($Y117/'1_РОЗПОДІЛ ПЕРСОНАЛУ'!G116*'1_РОЗПОДІЛ ПЕРСОНАЛУ'!L116,2))</f>
        <v>0</v>
      </c>
      <c r="AE117" s="74">
        <f>IF(ISERROR(ROUND($Y117/'1_РОЗПОДІЛ ПЕРСОНАЛУ'!G116*'1_РОЗПОДІЛ ПЕРСОНАЛУ'!M116,2)),0,ROUND($Y117/'1_РОЗПОДІЛ ПЕРСОНАЛУ'!G116*'1_РОЗПОДІЛ ПЕРСОНАЛУ'!M116,2))</f>
        <v>0</v>
      </c>
      <c r="AF117" s="74">
        <f>IF(ISERROR(ROUND($Y117/'1_РОЗПОДІЛ ПЕРСОНАЛУ'!G116*'1_РОЗПОДІЛ ПЕРСОНАЛУ'!N116,2)),0,ROUND($Y117/'1_РОЗПОДІЛ ПЕРСОНАЛУ'!G116*'1_РОЗПОДІЛ ПЕРСОНАЛУ'!N116,2))</f>
        <v>0</v>
      </c>
      <c r="AG117" s="74">
        <f>IF(ISERROR(ROUND($Y117/'1_РОЗПОДІЛ ПЕРСОНАЛУ'!G116*'1_РОЗПОДІЛ ПЕРСОНАЛУ'!O116,2)),0,ROUND($Y117/'1_РОЗПОДІЛ ПЕРСОНАЛУ'!G116*'1_РОЗПОДІЛ ПЕРСОНАЛУ'!O116,2))</f>
        <v>0</v>
      </c>
    </row>
    <row r="118" spans="1:33" ht="12" hidden="1" x14ac:dyDescent="0.2">
      <c r="A118" s="78" t="str">
        <f>'1_РОЗПОДІЛ ПЕРСОНАЛУ'!A117</f>
        <v/>
      </c>
      <c r="B118" s="78">
        <f>'1_РОЗПОДІЛ ПЕРСОНАЛУ'!B117</f>
        <v>0</v>
      </c>
      <c r="C118" s="78">
        <f>'1_РОЗПОДІЛ ПЕРСОНАЛУ'!D117</f>
        <v>0</v>
      </c>
      <c r="D118" s="78">
        <f>'1_РОЗПОДІЛ ПЕРСОНАЛУ'!F117</f>
        <v>0</v>
      </c>
      <c r="E118" s="78">
        <f>'1_РОЗПОДІЛ ПЕРСОНАЛУ'!G117</f>
        <v>0</v>
      </c>
      <c r="F118" s="95">
        <f>IF(A118&gt;0,'2_Вихідні дані'!$B$3,"")</f>
        <v>1921</v>
      </c>
      <c r="G118" s="55"/>
      <c r="H118" s="55"/>
      <c r="I118" s="79">
        <f>IF(D118&gt;0,VLOOKUP(D118,'2_Вихідні дані'!$A$6:$B$11,2,FALSE),1)</f>
        <v>1</v>
      </c>
      <c r="J118" s="55"/>
      <c r="K118" s="74">
        <f t="shared" si="8"/>
        <v>0</v>
      </c>
      <c r="L118" s="55"/>
      <c r="M118" s="95">
        <f t="shared" si="9"/>
        <v>0</v>
      </c>
      <c r="N118" s="55"/>
      <c r="O118" s="95">
        <f t="shared" si="10"/>
        <v>0</v>
      </c>
      <c r="P118" s="55"/>
      <c r="Q118" s="95">
        <f t="shared" si="11"/>
        <v>0</v>
      </c>
      <c r="R118" s="55"/>
      <c r="S118" s="95">
        <f t="shared" si="12"/>
        <v>0</v>
      </c>
      <c r="T118" s="55"/>
      <c r="U118" s="95">
        <f t="shared" si="13"/>
        <v>0</v>
      </c>
      <c r="V118" s="55"/>
      <c r="W118" s="95">
        <f>IF(AND($A118&gt;0,V118&gt;0),IF('2_Вихідні дані'!$A$12=1,ROUND($K118*(V118-1),2),ROUND((K118+M118+O118+Q118+S118+U118)*(V118-1),2)),0)</f>
        <v>0</v>
      </c>
      <c r="X118" s="74">
        <f t="shared" si="14"/>
        <v>0</v>
      </c>
      <c r="Y118" s="74">
        <f>X118*'2_Вихідні дані'!$B$17</f>
        <v>0</v>
      </c>
      <c r="Z118" s="74">
        <f>IF(ISERROR(ROUND($Y118/'1_РОЗПОДІЛ ПЕРСОНАЛУ'!G117*'1_РОЗПОДІЛ ПЕРСОНАЛУ'!H117,2)),0,ROUND($Y118/'1_РОЗПОДІЛ ПЕРСОНАЛУ'!G117*'1_РОЗПОДІЛ ПЕРСОНАЛУ'!H117,2))</f>
        <v>0</v>
      </c>
      <c r="AA118" s="74">
        <f>IF(ISERROR(ROUND($Y118/'1_РОЗПОДІЛ ПЕРСОНАЛУ'!G117*'1_РОЗПОДІЛ ПЕРСОНАЛУ'!I117,2)),0,ROUND($Y118/'1_РОЗПОДІЛ ПЕРСОНАЛУ'!G117*'1_РОЗПОДІЛ ПЕРСОНАЛУ'!I117,2))</f>
        <v>0</v>
      </c>
      <c r="AB118" s="74">
        <f>IF(ISERROR(ROUND($Y118/'1_РОЗПОДІЛ ПЕРСОНАЛУ'!G117*'1_РОЗПОДІЛ ПЕРСОНАЛУ'!J117,2)),0,ROUND($Y118/'1_РОЗПОДІЛ ПЕРСОНАЛУ'!G117*'1_РОЗПОДІЛ ПЕРСОНАЛУ'!J117,2))</f>
        <v>0</v>
      </c>
      <c r="AC118" s="74">
        <f>IF(ISERROR(ROUND($Y118/'1_РОЗПОДІЛ ПЕРСОНАЛУ'!G117*'1_РОЗПОДІЛ ПЕРСОНАЛУ'!K117,2)),0,ROUND($Y118/'1_РОЗПОДІЛ ПЕРСОНАЛУ'!G117*'1_РОЗПОДІЛ ПЕРСОНАЛУ'!K117,2))</f>
        <v>0</v>
      </c>
      <c r="AD118" s="74">
        <f>IF(ISERROR(ROUND($Y118/'1_РОЗПОДІЛ ПЕРСОНАЛУ'!G117*'1_РОЗПОДІЛ ПЕРСОНАЛУ'!L117,2)),0,ROUND($Y118/'1_РОЗПОДІЛ ПЕРСОНАЛУ'!G117*'1_РОЗПОДІЛ ПЕРСОНАЛУ'!L117,2))</f>
        <v>0</v>
      </c>
      <c r="AE118" s="74">
        <f>IF(ISERROR(ROUND($Y118/'1_РОЗПОДІЛ ПЕРСОНАЛУ'!G117*'1_РОЗПОДІЛ ПЕРСОНАЛУ'!M117,2)),0,ROUND($Y118/'1_РОЗПОДІЛ ПЕРСОНАЛУ'!G117*'1_РОЗПОДІЛ ПЕРСОНАЛУ'!M117,2))</f>
        <v>0</v>
      </c>
      <c r="AF118" s="74">
        <f>IF(ISERROR(ROUND($Y118/'1_РОЗПОДІЛ ПЕРСОНАЛУ'!G117*'1_РОЗПОДІЛ ПЕРСОНАЛУ'!N117,2)),0,ROUND($Y118/'1_РОЗПОДІЛ ПЕРСОНАЛУ'!G117*'1_РОЗПОДІЛ ПЕРСОНАЛУ'!N117,2))</f>
        <v>0</v>
      </c>
      <c r="AG118" s="74">
        <f>IF(ISERROR(ROUND($Y118/'1_РОЗПОДІЛ ПЕРСОНАЛУ'!G117*'1_РОЗПОДІЛ ПЕРСОНАЛУ'!O117,2)),0,ROUND($Y118/'1_РОЗПОДІЛ ПЕРСОНАЛУ'!G117*'1_РОЗПОДІЛ ПЕРСОНАЛУ'!O117,2))</f>
        <v>0</v>
      </c>
    </row>
    <row r="119" spans="1:33" ht="12" hidden="1" x14ac:dyDescent="0.2">
      <c r="A119" s="78" t="str">
        <f>'1_РОЗПОДІЛ ПЕРСОНАЛУ'!A118</f>
        <v/>
      </c>
      <c r="B119" s="78">
        <f>'1_РОЗПОДІЛ ПЕРСОНАЛУ'!B118</f>
        <v>0</v>
      </c>
      <c r="C119" s="78">
        <f>'1_РОЗПОДІЛ ПЕРСОНАЛУ'!D118</f>
        <v>0</v>
      </c>
      <c r="D119" s="78">
        <f>'1_РОЗПОДІЛ ПЕРСОНАЛУ'!F118</f>
        <v>0</v>
      </c>
      <c r="E119" s="78">
        <f>'1_РОЗПОДІЛ ПЕРСОНАЛУ'!G118</f>
        <v>0</v>
      </c>
      <c r="F119" s="95">
        <f>IF(A119&gt;0,'2_Вихідні дані'!$B$3,"")</f>
        <v>1921</v>
      </c>
      <c r="G119" s="55"/>
      <c r="H119" s="55"/>
      <c r="I119" s="79">
        <f>IF(D119&gt;0,VLOOKUP(D119,'2_Вихідні дані'!$A$6:$B$11,2,FALSE),1)</f>
        <v>1</v>
      </c>
      <c r="J119" s="55"/>
      <c r="K119" s="74">
        <f t="shared" si="8"/>
        <v>0</v>
      </c>
      <c r="L119" s="55"/>
      <c r="M119" s="95">
        <f t="shared" si="9"/>
        <v>0</v>
      </c>
      <c r="N119" s="55"/>
      <c r="O119" s="95">
        <f t="shared" si="10"/>
        <v>0</v>
      </c>
      <c r="P119" s="55"/>
      <c r="Q119" s="95">
        <f t="shared" si="11"/>
        <v>0</v>
      </c>
      <c r="R119" s="55"/>
      <c r="S119" s="95">
        <f t="shared" si="12"/>
        <v>0</v>
      </c>
      <c r="T119" s="55"/>
      <c r="U119" s="95">
        <f t="shared" si="13"/>
        <v>0</v>
      </c>
      <c r="V119" s="55"/>
      <c r="W119" s="95">
        <f>IF(AND($A119&gt;0,V119&gt;0),IF('2_Вихідні дані'!$A$12=1,ROUND($K119*(V119-1),2),ROUND((K119+M119+O119+Q119+S119+U119)*(V119-1),2)),0)</f>
        <v>0</v>
      </c>
      <c r="X119" s="74">
        <f t="shared" si="14"/>
        <v>0</v>
      </c>
      <c r="Y119" s="74">
        <f>X119*'2_Вихідні дані'!$B$17</f>
        <v>0</v>
      </c>
      <c r="Z119" s="74">
        <f>IF(ISERROR(ROUND($Y119/'1_РОЗПОДІЛ ПЕРСОНАЛУ'!G118*'1_РОЗПОДІЛ ПЕРСОНАЛУ'!H118,2)),0,ROUND($Y119/'1_РОЗПОДІЛ ПЕРСОНАЛУ'!G118*'1_РОЗПОДІЛ ПЕРСОНАЛУ'!H118,2))</f>
        <v>0</v>
      </c>
      <c r="AA119" s="74">
        <f>IF(ISERROR(ROUND($Y119/'1_РОЗПОДІЛ ПЕРСОНАЛУ'!G118*'1_РОЗПОДІЛ ПЕРСОНАЛУ'!I118,2)),0,ROUND($Y119/'1_РОЗПОДІЛ ПЕРСОНАЛУ'!G118*'1_РОЗПОДІЛ ПЕРСОНАЛУ'!I118,2))</f>
        <v>0</v>
      </c>
      <c r="AB119" s="74">
        <f>IF(ISERROR(ROUND($Y119/'1_РОЗПОДІЛ ПЕРСОНАЛУ'!G118*'1_РОЗПОДІЛ ПЕРСОНАЛУ'!J118,2)),0,ROUND($Y119/'1_РОЗПОДІЛ ПЕРСОНАЛУ'!G118*'1_РОЗПОДІЛ ПЕРСОНАЛУ'!J118,2))</f>
        <v>0</v>
      </c>
      <c r="AC119" s="74">
        <f>IF(ISERROR(ROUND($Y119/'1_РОЗПОДІЛ ПЕРСОНАЛУ'!G118*'1_РОЗПОДІЛ ПЕРСОНАЛУ'!K118,2)),0,ROUND($Y119/'1_РОЗПОДІЛ ПЕРСОНАЛУ'!G118*'1_РОЗПОДІЛ ПЕРСОНАЛУ'!K118,2))</f>
        <v>0</v>
      </c>
      <c r="AD119" s="74">
        <f>IF(ISERROR(ROUND($Y119/'1_РОЗПОДІЛ ПЕРСОНАЛУ'!G118*'1_РОЗПОДІЛ ПЕРСОНАЛУ'!L118,2)),0,ROUND($Y119/'1_РОЗПОДІЛ ПЕРСОНАЛУ'!G118*'1_РОЗПОДІЛ ПЕРСОНАЛУ'!L118,2))</f>
        <v>0</v>
      </c>
      <c r="AE119" s="74">
        <f>IF(ISERROR(ROUND($Y119/'1_РОЗПОДІЛ ПЕРСОНАЛУ'!G118*'1_РОЗПОДІЛ ПЕРСОНАЛУ'!M118,2)),0,ROUND($Y119/'1_РОЗПОДІЛ ПЕРСОНАЛУ'!G118*'1_РОЗПОДІЛ ПЕРСОНАЛУ'!M118,2))</f>
        <v>0</v>
      </c>
      <c r="AF119" s="74">
        <f>IF(ISERROR(ROUND($Y119/'1_РОЗПОДІЛ ПЕРСОНАЛУ'!G118*'1_РОЗПОДІЛ ПЕРСОНАЛУ'!N118,2)),0,ROUND($Y119/'1_РОЗПОДІЛ ПЕРСОНАЛУ'!G118*'1_РОЗПОДІЛ ПЕРСОНАЛУ'!N118,2))</f>
        <v>0</v>
      </c>
      <c r="AG119" s="74">
        <f>IF(ISERROR(ROUND($Y119/'1_РОЗПОДІЛ ПЕРСОНАЛУ'!G118*'1_РОЗПОДІЛ ПЕРСОНАЛУ'!O118,2)),0,ROUND($Y119/'1_РОЗПОДІЛ ПЕРСОНАЛУ'!G118*'1_РОЗПОДІЛ ПЕРСОНАЛУ'!O118,2))</f>
        <v>0</v>
      </c>
    </row>
    <row r="120" spans="1:33" ht="12" hidden="1" x14ac:dyDescent="0.2">
      <c r="A120" s="78" t="str">
        <f>'1_РОЗПОДІЛ ПЕРСОНАЛУ'!A119</f>
        <v/>
      </c>
      <c r="B120" s="78">
        <f>'1_РОЗПОДІЛ ПЕРСОНАЛУ'!B119</f>
        <v>0</v>
      </c>
      <c r="C120" s="78">
        <f>'1_РОЗПОДІЛ ПЕРСОНАЛУ'!D119</f>
        <v>0</v>
      </c>
      <c r="D120" s="78">
        <f>'1_РОЗПОДІЛ ПЕРСОНАЛУ'!F119</f>
        <v>0</v>
      </c>
      <c r="E120" s="78">
        <f>'1_РОЗПОДІЛ ПЕРСОНАЛУ'!G119</f>
        <v>0</v>
      </c>
      <c r="F120" s="95">
        <f>IF(A120&gt;0,'2_Вихідні дані'!$B$3,"")</f>
        <v>1921</v>
      </c>
      <c r="G120" s="55"/>
      <c r="H120" s="55"/>
      <c r="I120" s="79">
        <f>IF(D120&gt;0,VLOOKUP(D120,'2_Вихідні дані'!$A$6:$B$11,2,FALSE),1)</f>
        <v>1</v>
      </c>
      <c r="J120" s="55"/>
      <c r="K120" s="74">
        <f t="shared" si="8"/>
        <v>0</v>
      </c>
      <c r="L120" s="55"/>
      <c r="M120" s="95">
        <f t="shared" si="9"/>
        <v>0</v>
      </c>
      <c r="N120" s="55"/>
      <c r="O120" s="95">
        <f t="shared" si="10"/>
        <v>0</v>
      </c>
      <c r="P120" s="55"/>
      <c r="Q120" s="95">
        <f t="shared" si="11"/>
        <v>0</v>
      </c>
      <c r="R120" s="55"/>
      <c r="S120" s="95">
        <f t="shared" si="12"/>
        <v>0</v>
      </c>
      <c r="T120" s="55"/>
      <c r="U120" s="95">
        <f t="shared" si="13"/>
        <v>0</v>
      </c>
      <c r="V120" s="55"/>
      <c r="W120" s="95">
        <f>IF(AND($A120&gt;0,V120&gt;0),IF('2_Вихідні дані'!$A$12=1,ROUND($K120*(V120-1),2),ROUND((K120+M120+O120+Q120+S120+U120)*(V120-1),2)),0)</f>
        <v>0</v>
      </c>
      <c r="X120" s="74">
        <f t="shared" si="14"/>
        <v>0</v>
      </c>
      <c r="Y120" s="74">
        <f>X120*'2_Вихідні дані'!$B$17</f>
        <v>0</v>
      </c>
      <c r="Z120" s="74">
        <f>IF(ISERROR(ROUND($Y120/'1_РОЗПОДІЛ ПЕРСОНАЛУ'!G119*'1_РОЗПОДІЛ ПЕРСОНАЛУ'!H119,2)),0,ROUND($Y120/'1_РОЗПОДІЛ ПЕРСОНАЛУ'!G119*'1_РОЗПОДІЛ ПЕРСОНАЛУ'!H119,2))</f>
        <v>0</v>
      </c>
      <c r="AA120" s="74">
        <f>IF(ISERROR(ROUND($Y120/'1_РОЗПОДІЛ ПЕРСОНАЛУ'!G119*'1_РОЗПОДІЛ ПЕРСОНАЛУ'!I119,2)),0,ROUND($Y120/'1_РОЗПОДІЛ ПЕРСОНАЛУ'!G119*'1_РОЗПОДІЛ ПЕРСОНАЛУ'!I119,2))</f>
        <v>0</v>
      </c>
      <c r="AB120" s="74">
        <f>IF(ISERROR(ROUND($Y120/'1_РОЗПОДІЛ ПЕРСОНАЛУ'!G119*'1_РОЗПОДІЛ ПЕРСОНАЛУ'!J119,2)),0,ROUND($Y120/'1_РОЗПОДІЛ ПЕРСОНАЛУ'!G119*'1_РОЗПОДІЛ ПЕРСОНАЛУ'!J119,2))</f>
        <v>0</v>
      </c>
      <c r="AC120" s="74">
        <f>IF(ISERROR(ROUND($Y120/'1_РОЗПОДІЛ ПЕРСОНАЛУ'!G119*'1_РОЗПОДІЛ ПЕРСОНАЛУ'!K119,2)),0,ROUND($Y120/'1_РОЗПОДІЛ ПЕРСОНАЛУ'!G119*'1_РОЗПОДІЛ ПЕРСОНАЛУ'!K119,2))</f>
        <v>0</v>
      </c>
      <c r="AD120" s="74">
        <f>IF(ISERROR(ROUND($Y120/'1_РОЗПОДІЛ ПЕРСОНАЛУ'!G119*'1_РОЗПОДІЛ ПЕРСОНАЛУ'!L119,2)),0,ROUND($Y120/'1_РОЗПОДІЛ ПЕРСОНАЛУ'!G119*'1_РОЗПОДІЛ ПЕРСОНАЛУ'!L119,2))</f>
        <v>0</v>
      </c>
      <c r="AE120" s="74">
        <f>IF(ISERROR(ROUND($Y120/'1_РОЗПОДІЛ ПЕРСОНАЛУ'!G119*'1_РОЗПОДІЛ ПЕРСОНАЛУ'!M119,2)),0,ROUND($Y120/'1_РОЗПОДІЛ ПЕРСОНАЛУ'!G119*'1_РОЗПОДІЛ ПЕРСОНАЛУ'!M119,2))</f>
        <v>0</v>
      </c>
      <c r="AF120" s="74">
        <f>IF(ISERROR(ROUND($Y120/'1_РОЗПОДІЛ ПЕРСОНАЛУ'!G119*'1_РОЗПОДІЛ ПЕРСОНАЛУ'!N119,2)),0,ROUND($Y120/'1_РОЗПОДІЛ ПЕРСОНАЛУ'!G119*'1_РОЗПОДІЛ ПЕРСОНАЛУ'!N119,2))</f>
        <v>0</v>
      </c>
      <c r="AG120" s="74">
        <f>IF(ISERROR(ROUND($Y120/'1_РОЗПОДІЛ ПЕРСОНАЛУ'!G119*'1_РОЗПОДІЛ ПЕРСОНАЛУ'!O119,2)),0,ROUND($Y120/'1_РОЗПОДІЛ ПЕРСОНАЛУ'!G119*'1_РОЗПОДІЛ ПЕРСОНАЛУ'!O119,2))</f>
        <v>0</v>
      </c>
    </row>
    <row r="121" spans="1:33" ht="12" hidden="1" x14ac:dyDescent="0.2">
      <c r="A121" s="78" t="str">
        <f>'1_РОЗПОДІЛ ПЕРСОНАЛУ'!A120</f>
        <v/>
      </c>
      <c r="B121" s="78">
        <f>'1_РОЗПОДІЛ ПЕРСОНАЛУ'!B120</f>
        <v>0</v>
      </c>
      <c r="C121" s="78">
        <f>'1_РОЗПОДІЛ ПЕРСОНАЛУ'!D120</f>
        <v>0</v>
      </c>
      <c r="D121" s="78">
        <f>'1_РОЗПОДІЛ ПЕРСОНАЛУ'!F120</f>
        <v>0</v>
      </c>
      <c r="E121" s="78">
        <f>'1_РОЗПОДІЛ ПЕРСОНАЛУ'!G120</f>
        <v>0</v>
      </c>
      <c r="F121" s="95">
        <f>IF(A121&gt;0,'2_Вихідні дані'!$B$3,"")</f>
        <v>1921</v>
      </c>
      <c r="G121" s="55"/>
      <c r="H121" s="55"/>
      <c r="I121" s="79">
        <f>IF(D121&gt;0,VLOOKUP(D121,'2_Вихідні дані'!$A$6:$B$11,2,FALSE),1)</f>
        <v>1</v>
      </c>
      <c r="J121" s="55"/>
      <c r="K121" s="74">
        <f t="shared" si="8"/>
        <v>0</v>
      </c>
      <c r="L121" s="55"/>
      <c r="M121" s="95">
        <f t="shared" si="9"/>
        <v>0</v>
      </c>
      <c r="N121" s="55"/>
      <c r="O121" s="95">
        <f t="shared" si="10"/>
        <v>0</v>
      </c>
      <c r="P121" s="55"/>
      <c r="Q121" s="95">
        <f t="shared" si="11"/>
        <v>0</v>
      </c>
      <c r="R121" s="55"/>
      <c r="S121" s="95">
        <f t="shared" si="12"/>
        <v>0</v>
      </c>
      <c r="T121" s="55"/>
      <c r="U121" s="95">
        <f t="shared" si="13"/>
        <v>0</v>
      </c>
      <c r="V121" s="55"/>
      <c r="W121" s="95">
        <f>IF(AND($A121&gt;0,V121&gt;0),IF('2_Вихідні дані'!$A$12=1,ROUND($K121*(V121-1),2),ROUND((K121+M121+O121+Q121+S121+U121)*(V121-1),2)),0)</f>
        <v>0</v>
      </c>
      <c r="X121" s="74">
        <f t="shared" si="14"/>
        <v>0</v>
      </c>
      <c r="Y121" s="74">
        <f>X121*'2_Вихідні дані'!$B$17</f>
        <v>0</v>
      </c>
      <c r="Z121" s="74">
        <f>IF(ISERROR(ROUND($Y121/'1_РОЗПОДІЛ ПЕРСОНАЛУ'!G120*'1_РОЗПОДІЛ ПЕРСОНАЛУ'!H120,2)),0,ROUND($Y121/'1_РОЗПОДІЛ ПЕРСОНАЛУ'!G120*'1_РОЗПОДІЛ ПЕРСОНАЛУ'!H120,2))</f>
        <v>0</v>
      </c>
      <c r="AA121" s="74">
        <f>IF(ISERROR(ROUND($Y121/'1_РОЗПОДІЛ ПЕРСОНАЛУ'!G120*'1_РОЗПОДІЛ ПЕРСОНАЛУ'!I120,2)),0,ROUND($Y121/'1_РОЗПОДІЛ ПЕРСОНАЛУ'!G120*'1_РОЗПОДІЛ ПЕРСОНАЛУ'!I120,2))</f>
        <v>0</v>
      </c>
      <c r="AB121" s="74">
        <f>IF(ISERROR(ROUND($Y121/'1_РОЗПОДІЛ ПЕРСОНАЛУ'!G120*'1_РОЗПОДІЛ ПЕРСОНАЛУ'!J120,2)),0,ROUND($Y121/'1_РОЗПОДІЛ ПЕРСОНАЛУ'!G120*'1_РОЗПОДІЛ ПЕРСОНАЛУ'!J120,2))</f>
        <v>0</v>
      </c>
      <c r="AC121" s="74">
        <f>IF(ISERROR(ROUND($Y121/'1_РОЗПОДІЛ ПЕРСОНАЛУ'!G120*'1_РОЗПОДІЛ ПЕРСОНАЛУ'!K120,2)),0,ROUND($Y121/'1_РОЗПОДІЛ ПЕРСОНАЛУ'!G120*'1_РОЗПОДІЛ ПЕРСОНАЛУ'!K120,2))</f>
        <v>0</v>
      </c>
      <c r="AD121" s="74">
        <f>IF(ISERROR(ROUND($Y121/'1_РОЗПОДІЛ ПЕРСОНАЛУ'!G120*'1_РОЗПОДІЛ ПЕРСОНАЛУ'!L120,2)),0,ROUND($Y121/'1_РОЗПОДІЛ ПЕРСОНАЛУ'!G120*'1_РОЗПОДІЛ ПЕРСОНАЛУ'!L120,2))</f>
        <v>0</v>
      </c>
      <c r="AE121" s="74">
        <f>IF(ISERROR(ROUND($Y121/'1_РОЗПОДІЛ ПЕРСОНАЛУ'!G120*'1_РОЗПОДІЛ ПЕРСОНАЛУ'!M120,2)),0,ROUND($Y121/'1_РОЗПОДІЛ ПЕРСОНАЛУ'!G120*'1_РОЗПОДІЛ ПЕРСОНАЛУ'!M120,2))</f>
        <v>0</v>
      </c>
      <c r="AF121" s="74">
        <f>IF(ISERROR(ROUND($Y121/'1_РОЗПОДІЛ ПЕРСОНАЛУ'!G120*'1_РОЗПОДІЛ ПЕРСОНАЛУ'!N120,2)),0,ROUND($Y121/'1_РОЗПОДІЛ ПЕРСОНАЛУ'!G120*'1_РОЗПОДІЛ ПЕРСОНАЛУ'!N120,2))</f>
        <v>0</v>
      </c>
      <c r="AG121" s="74">
        <f>IF(ISERROR(ROUND($Y121/'1_РОЗПОДІЛ ПЕРСОНАЛУ'!G120*'1_РОЗПОДІЛ ПЕРСОНАЛУ'!O120,2)),0,ROUND($Y121/'1_РОЗПОДІЛ ПЕРСОНАЛУ'!G120*'1_РОЗПОДІЛ ПЕРСОНАЛУ'!O120,2))</f>
        <v>0</v>
      </c>
    </row>
    <row r="122" spans="1:33" ht="12" hidden="1" x14ac:dyDescent="0.2">
      <c r="A122" s="78" t="str">
        <f>'1_РОЗПОДІЛ ПЕРСОНАЛУ'!A121</f>
        <v/>
      </c>
      <c r="B122" s="78">
        <f>'1_РОЗПОДІЛ ПЕРСОНАЛУ'!B121</f>
        <v>0</v>
      </c>
      <c r="C122" s="78">
        <f>'1_РОЗПОДІЛ ПЕРСОНАЛУ'!D121</f>
        <v>0</v>
      </c>
      <c r="D122" s="78">
        <f>'1_РОЗПОДІЛ ПЕРСОНАЛУ'!F121</f>
        <v>0</v>
      </c>
      <c r="E122" s="78">
        <f>'1_РОЗПОДІЛ ПЕРСОНАЛУ'!G121</f>
        <v>0</v>
      </c>
      <c r="F122" s="95">
        <f>IF(A122&gt;0,'2_Вихідні дані'!$B$3,"")</f>
        <v>1921</v>
      </c>
      <c r="G122" s="55"/>
      <c r="H122" s="55"/>
      <c r="I122" s="79">
        <f>IF(D122&gt;0,VLOOKUP(D122,'2_Вихідні дані'!$A$6:$B$11,2,FALSE),1)</f>
        <v>1</v>
      </c>
      <c r="J122" s="55"/>
      <c r="K122" s="74">
        <f t="shared" si="8"/>
        <v>0</v>
      </c>
      <c r="L122" s="55"/>
      <c r="M122" s="95">
        <f t="shared" si="9"/>
        <v>0</v>
      </c>
      <c r="N122" s="55"/>
      <c r="O122" s="95">
        <f t="shared" si="10"/>
        <v>0</v>
      </c>
      <c r="P122" s="55"/>
      <c r="Q122" s="95">
        <f t="shared" si="11"/>
        <v>0</v>
      </c>
      <c r="R122" s="55"/>
      <c r="S122" s="95">
        <f t="shared" si="12"/>
        <v>0</v>
      </c>
      <c r="T122" s="55"/>
      <c r="U122" s="95">
        <f t="shared" si="13"/>
        <v>0</v>
      </c>
      <c r="V122" s="55"/>
      <c r="W122" s="95">
        <f>IF(AND($A122&gt;0,V122&gt;0),IF('2_Вихідні дані'!$A$12=1,ROUND($K122*(V122-1),2),ROUND((K122+M122+O122+Q122+S122+U122)*(V122-1),2)),0)</f>
        <v>0</v>
      </c>
      <c r="X122" s="74">
        <f t="shared" si="14"/>
        <v>0</v>
      </c>
      <c r="Y122" s="74">
        <f>X122*'2_Вихідні дані'!$B$17</f>
        <v>0</v>
      </c>
      <c r="Z122" s="74">
        <f>IF(ISERROR(ROUND($Y122/'1_РОЗПОДІЛ ПЕРСОНАЛУ'!G121*'1_РОЗПОДІЛ ПЕРСОНАЛУ'!H121,2)),0,ROUND($Y122/'1_РОЗПОДІЛ ПЕРСОНАЛУ'!G121*'1_РОЗПОДІЛ ПЕРСОНАЛУ'!H121,2))</f>
        <v>0</v>
      </c>
      <c r="AA122" s="74">
        <f>IF(ISERROR(ROUND($Y122/'1_РОЗПОДІЛ ПЕРСОНАЛУ'!G121*'1_РОЗПОДІЛ ПЕРСОНАЛУ'!I121,2)),0,ROUND($Y122/'1_РОЗПОДІЛ ПЕРСОНАЛУ'!G121*'1_РОЗПОДІЛ ПЕРСОНАЛУ'!I121,2))</f>
        <v>0</v>
      </c>
      <c r="AB122" s="74">
        <f>IF(ISERROR(ROUND($Y122/'1_РОЗПОДІЛ ПЕРСОНАЛУ'!G121*'1_РОЗПОДІЛ ПЕРСОНАЛУ'!J121,2)),0,ROUND($Y122/'1_РОЗПОДІЛ ПЕРСОНАЛУ'!G121*'1_РОЗПОДІЛ ПЕРСОНАЛУ'!J121,2))</f>
        <v>0</v>
      </c>
      <c r="AC122" s="74">
        <f>IF(ISERROR(ROUND($Y122/'1_РОЗПОДІЛ ПЕРСОНАЛУ'!G121*'1_РОЗПОДІЛ ПЕРСОНАЛУ'!K121,2)),0,ROUND($Y122/'1_РОЗПОДІЛ ПЕРСОНАЛУ'!G121*'1_РОЗПОДІЛ ПЕРСОНАЛУ'!K121,2))</f>
        <v>0</v>
      </c>
      <c r="AD122" s="74">
        <f>IF(ISERROR(ROUND($Y122/'1_РОЗПОДІЛ ПЕРСОНАЛУ'!G121*'1_РОЗПОДІЛ ПЕРСОНАЛУ'!L121,2)),0,ROUND($Y122/'1_РОЗПОДІЛ ПЕРСОНАЛУ'!G121*'1_РОЗПОДІЛ ПЕРСОНАЛУ'!L121,2))</f>
        <v>0</v>
      </c>
      <c r="AE122" s="74">
        <f>IF(ISERROR(ROUND($Y122/'1_РОЗПОДІЛ ПЕРСОНАЛУ'!G121*'1_РОЗПОДІЛ ПЕРСОНАЛУ'!M121,2)),0,ROUND($Y122/'1_РОЗПОДІЛ ПЕРСОНАЛУ'!G121*'1_РОЗПОДІЛ ПЕРСОНАЛУ'!M121,2))</f>
        <v>0</v>
      </c>
      <c r="AF122" s="74">
        <f>IF(ISERROR(ROUND($Y122/'1_РОЗПОДІЛ ПЕРСОНАЛУ'!G121*'1_РОЗПОДІЛ ПЕРСОНАЛУ'!N121,2)),0,ROUND($Y122/'1_РОЗПОДІЛ ПЕРСОНАЛУ'!G121*'1_РОЗПОДІЛ ПЕРСОНАЛУ'!N121,2))</f>
        <v>0</v>
      </c>
      <c r="AG122" s="74">
        <f>IF(ISERROR(ROUND($Y122/'1_РОЗПОДІЛ ПЕРСОНАЛУ'!G121*'1_РОЗПОДІЛ ПЕРСОНАЛУ'!O121,2)),0,ROUND($Y122/'1_РОЗПОДІЛ ПЕРСОНАЛУ'!G121*'1_РОЗПОДІЛ ПЕРСОНАЛУ'!O121,2))</f>
        <v>0</v>
      </c>
    </row>
    <row r="123" spans="1:33" ht="12" hidden="1" x14ac:dyDescent="0.2">
      <c r="A123" s="78" t="str">
        <f>'1_РОЗПОДІЛ ПЕРСОНАЛУ'!A122</f>
        <v/>
      </c>
      <c r="B123" s="78">
        <f>'1_РОЗПОДІЛ ПЕРСОНАЛУ'!B122</f>
        <v>0</v>
      </c>
      <c r="C123" s="78">
        <f>'1_РОЗПОДІЛ ПЕРСОНАЛУ'!D122</f>
        <v>0</v>
      </c>
      <c r="D123" s="78">
        <f>'1_РОЗПОДІЛ ПЕРСОНАЛУ'!F122</f>
        <v>0</v>
      </c>
      <c r="E123" s="78">
        <f>'1_РОЗПОДІЛ ПЕРСОНАЛУ'!G122</f>
        <v>0</v>
      </c>
      <c r="F123" s="95">
        <f>IF(A123&gt;0,'2_Вихідні дані'!$B$3,"")</f>
        <v>1921</v>
      </c>
      <c r="G123" s="55"/>
      <c r="H123" s="55"/>
      <c r="I123" s="79">
        <f>IF(D123&gt;0,VLOOKUP(D123,'2_Вихідні дані'!$A$6:$B$11,2,FALSE),1)</f>
        <v>1</v>
      </c>
      <c r="J123" s="55"/>
      <c r="K123" s="74">
        <f t="shared" si="8"/>
        <v>0</v>
      </c>
      <c r="L123" s="55"/>
      <c r="M123" s="95">
        <f t="shared" si="9"/>
        <v>0</v>
      </c>
      <c r="N123" s="55"/>
      <c r="O123" s="95">
        <f t="shared" si="10"/>
        <v>0</v>
      </c>
      <c r="P123" s="55"/>
      <c r="Q123" s="95">
        <f t="shared" si="11"/>
        <v>0</v>
      </c>
      <c r="R123" s="55"/>
      <c r="S123" s="95">
        <f t="shared" si="12"/>
        <v>0</v>
      </c>
      <c r="T123" s="55"/>
      <c r="U123" s="95">
        <f t="shared" si="13"/>
        <v>0</v>
      </c>
      <c r="V123" s="55"/>
      <c r="W123" s="95">
        <f>IF(AND($A123&gt;0,V123&gt;0),IF('2_Вихідні дані'!$A$12=1,ROUND($K123*(V123-1),2),ROUND((K123+M123+O123+Q123+S123+U123)*(V123-1),2)),0)</f>
        <v>0</v>
      </c>
      <c r="X123" s="74">
        <f t="shared" si="14"/>
        <v>0</v>
      </c>
      <c r="Y123" s="74">
        <f>X123*'2_Вихідні дані'!$B$17</f>
        <v>0</v>
      </c>
      <c r="Z123" s="74">
        <f>IF(ISERROR(ROUND($Y123/'1_РОЗПОДІЛ ПЕРСОНАЛУ'!G122*'1_РОЗПОДІЛ ПЕРСОНАЛУ'!H122,2)),0,ROUND($Y123/'1_РОЗПОДІЛ ПЕРСОНАЛУ'!G122*'1_РОЗПОДІЛ ПЕРСОНАЛУ'!H122,2))</f>
        <v>0</v>
      </c>
      <c r="AA123" s="74">
        <f>IF(ISERROR(ROUND($Y123/'1_РОЗПОДІЛ ПЕРСОНАЛУ'!G122*'1_РОЗПОДІЛ ПЕРСОНАЛУ'!I122,2)),0,ROUND($Y123/'1_РОЗПОДІЛ ПЕРСОНАЛУ'!G122*'1_РОЗПОДІЛ ПЕРСОНАЛУ'!I122,2))</f>
        <v>0</v>
      </c>
      <c r="AB123" s="74">
        <f>IF(ISERROR(ROUND($Y123/'1_РОЗПОДІЛ ПЕРСОНАЛУ'!G122*'1_РОЗПОДІЛ ПЕРСОНАЛУ'!J122,2)),0,ROUND($Y123/'1_РОЗПОДІЛ ПЕРСОНАЛУ'!G122*'1_РОЗПОДІЛ ПЕРСОНАЛУ'!J122,2))</f>
        <v>0</v>
      </c>
      <c r="AC123" s="74">
        <f>IF(ISERROR(ROUND($Y123/'1_РОЗПОДІЛ ПЕРСОНАЛУ'!G122*'1_РОЗПОДІЛ ПЕРСОНАЛУ'!K122,2)),0,ROUND($Y123/'1_РОЗПОДІЛ ПЕРСОНАЛУ'!G122*'1_РОЗПОДІЛ ПЕРСОНАЛУ'!K122,2))</f>
        <v>0</v>
      </c>
      <c r="AD123" s="74">
        <f>IF(ISERROR(ROUND($Y123/'1_РОЗПОДІЛ ПЕРСОНАЛУ'!G122*'1_РОЗПОДІЛ ПЕРСОНАЛУ'!L122,2)),0,ROUND($Y123/'1_РОЗПОДІЛ ПЕРСОНАЛУ'!G122*'1_РОЗПОДІЛ ПЕРСОНАЛУ'!L122,2))</f>
        <v>0</v>
      </c>
      <c r="AE123" s="74">
        <f>IF(ISERROR(ROUND($Y123/'1_РОЗПОДІЛ ПЕРСОНАЛУ'!G122*'1_РОЗПОДІЛ ПЕРСОНАЛУ'!M122,2)),0,ROUND($Y123/'1_РОЗПОДІЛ ПЕРСОНАЛУ'!G122*'1_РОЗПОДІЛ ПЕРСОНАЛУ'!M122,2))</f>
        <v>0</v>
      </c>
      <c r="AF123" s="74">
        <f>IF(ISERROR(ROUND($Y123/'1_РОЗПОДІЛ ПЕРСОНАЛУ'!G122*'1_РОЗПОДІЛ ПЕРСОНАЛУ'!N122,2)),0,ROUND($Y123/'1_РОЗПОДІЛ ПЕРСОНАЛУ'!G122*'1_РОЗПОДІЛ ПЕРСОНАЛУ'!N122,2))</f>
        <v>0</v>
      </c>
      <c r="AG123" s="74">
        <f>IF(ISERROR(ROUND($Y123/'1_РОЗПОДІЛ ПЕРСОНАЛУ'!G122*'1_РОЗПОДІЛ ПЕРСОНАЛУ'!O122,2)),0,ROUND($Y123/'1_РОЗПОДІЛ ПЕРСОНАЛУ'!G122*'1_РОЗПОДІЛ ПЕРСОНАЛУ'!O122,2))</f>
        <v>0</v>
      </c>
    </row>
    <row r="124" spans="1:33" ht="12" hidden="1" x14ac:dyDescent="0.2">
      <c r="A124" s="78" t="str">
        <f>'1_РОЗПОДІЛ ПЕРСОНАЛУ'!A123</f>
        <v/>
      </c>
      <c r="B124" s="78">
        <f>'1_РОЗПОДІЛ ПЕРСОНАЛУ'!B123</f>
        <v>0</v>
      </c>
      <c r="C124" s="78">
        <f>'1_РОЗПОДІЛ ПЕРСОНАЛУ'!D123</f>
        <v>0</v>
      </c>
      <c r="D124" s="78">
        <f>'1_РОЗПОДІЛ ПЕРСОНАЛУ'!F123</f>
        <v>0</v>
      </c>
      <c r="E124" s="78">
        <f>'1_РОЗПОДІЛ ПЕРСОНАЛУ'!G123</f>
        <v>0</v>
      </c>
      <c r="F124" s="95">
        <f>IF(A124&gt;0,'2_Вихідні дані'!$B$3,"")</f>
        <v>1921</v>
      </c>
      <c r="G124" s="55"/>
      <c r="H124" s="55"/>
      <c r="I124" s="79">
        <f>IF(D124&gt;0,VLOOKUP(D124,'2_Вихідні дані'!$A$6:$B$11,2,FALSE),1)</f>
        <v>1</v>
      </c>
      <c r="J124" s="55"/>
      <c r="K124" s="74">
        <f t="shared" si="8"/>
        <v>0</v>
      </c>
      <c r="L124" s="55"/>
      <c r="M124" s="95">
        <f t="shared" si="9"/>
        <v>0</v>
      </c>
      <c r="N124" s="55"/>
      <c r="O124" s="95">
        <f t="shared" si="10"/>
        <v>0</v>
      </c>
      <c r="P124" s="55"/>
      <c r="Q124" s="95">
        <f t="shared" si="11"/>
        <v>0</v>
      </c>
      <c r="R124" s="55"/>
      <c r="S124" s="95">
        <f t="shared" si="12"/>
        <v>0</v>
      </c>
      <c r="T124" s="55"/>
      <c r="U124" s="95">
        <f t="shared" si="13"/>
        <v>0</v>
      </c>
      <c r="V124" s="55"/>
      <c r="W124" s="95">
        <f>IF(AND($A124&gt;0,V124&gt;0),IF('2_Вихідні дані'!$A$12=1,ROUND($K124*(V124-1),2),ROUND((K124+M124+O124+Q124+S124+U124)*(V124-1),2)),0)</f>
        <v>0</v>
      </c>
      <c r="X124" s="74">
        <f t="shared" si="14"/>
        <v>0</v>
      </c>
      <c r="Y124" s="74">
        <f>X124*'2_Вихідні дані'!$B$17</f>
        <v>0</v>
      </c>
      <c r="Z124" s="74">
        <f>IF(ISERROR(ROUND($Y124/'1_РОЗПОДІЛ ПЕРСОНАЛУ'!G123*'1_РОЗПОДІЛ ПЕРСОНАЛУ'!H123,2)),0,ROUND($Y124/'1_РОЗПОДІЛ ПЕРСОНАЛУ'!G123*'1_РОЗПОДІЛ ПЕРСОНАЛУ'!H123,2))</f>
        <v>0</v>
      </c>
      <c r="AA124" s="74">
        <f>IF(ISERROR(ROUND($Y124/'1_РОЗПОДІЛ ПЕРСОНАЛУ'!G123*'1_РОЗПОДІЛ ПЕРСОНАЛУ'!I123,2)),0,ROUND($Y124/'1_РОЗПОДІЛ ПЕРСОНАЛУ'!G123*'1_РОЗПОДІЛ ПЕРСОНАЛУ'!I123,2))</f>
        <v>0</v>
      </c>
      <c r="AB124" s="74">
        <f>IF(ISERROR(ROUND($Y124/'1_РОЗПОДІЛ ПЕРСОНАЛУ'!G123*'1_РОЗПОДІЛ ПЕРСОНАЛУ'!J123,2)),0,ROUND($Y124/'1_РОЗПОДІЛ ПЕРСОНАЛУ'!G123*'1_РОЗПОДІЛ ПЕРСОНАЛУ'!J123,2))</f>
        <v>0</v>
      </c>
      <c r="AC124" s="74">
        <f>IF(ISERROR(ROUND($Y124/'1_РОЗПОДІЛ ПЕРСОНАЛУ'!G123*'1_РОЗПОДІЛ ПЕРСОНАЛУ'!K123,2)),0,ROUND($Y124/'1_РОЗПОДІЛ ПЕРСОНАЛУ'!G123*'1_РОЗПОДІЛ ПЕРСОНАЛУ'!K123,2))</f>
        <v>0</v>
      </c>
      <c r="AD124" s="74">
        <f>IF(ISERROR(ROUND($Y124/'1_РОЗПОДІЛ ПЕРСОНАЛУ'!G123*'1_РОЗПОДІЛ ПЕРСОНАЛУ'!L123,2)),0,ROUND($Y124/'1_РОЗПОДІЛ ПЕРСОНАЛУ'!G123*'1_РОЗПОДІЛ ПЕРСОНАЛУ'!L123,2))</f>
        <v>0</v>
      </c>
      <c r="AE124" s="74">
        <f>IF(ISERROR(ROUND($Y124/'1_РОЗПОДІЛ ПЕРСОНАЛУ'!G123*'1_РОЗПОДІЛ ПЕРСОНАЛУ'!M123,2)),0,ROUND($Y124/'1_РОЗПОДІЛ ПЕРСОНАЛУ'!G123*'1_РОЗПОДІЛ ПЕРСОНАЛУ'!M123,2))</f>
        <v>0</v>
      </c>
      <c r="AF124" s="74">
        <f>IF(ISERROR(ROUND($Y124/'1_РОЗПОДІЛ ПЕРСОНАЛУ'!G123*'1_РОЗПОДІЛ ПЕРСОНАЛУ'!N123,2)),0,ROUND($Y124/'1_РОЗПОДІЛ ПЕРСОНАЛУ'!G123*'1_РОЗПОДІЛ ПЕРСОНАЛУ'!N123,2))</f>
        <v>0</v>
      </c>
      <c r="AG124" s="74">
        <f>IF(ISERROR(ROUND($Y124/'1_РОЗПОДІЛ ПЕРСОНАЛУ'!G123*'1_РОЗПОДІЛ ПЕРСОНАЛУ'!O123,2)),0,ROUND($Y124/'1_РОЗПОДІЛ ПЕРСОНАЛУ'!G123*'1_РОЗПОДІЛ ПЕРСОНАЛУ'!O123,2))</f>
        <v>0</v>
      </c>
    </row>
    <row r="125" spans="1:33" ht="12" hidden="1" x14ac:dyDescent="0.2">
      <c r="A125" s="78" t="str">
        <f>'1_РОЗПОДІЛ ПЕРСОНАЛУ'!A124</f>
        <v/>
      </c>
      <c r="B125" s="78">
        <f>'1_РОЗПОДІЛ ПЕРСОНАЛУ'!B124</f>
        <v>0</v>
      </c>
      <c r="C125" s="78">
        <f>'1_РОЗПОДІЛ ПЕРСОНАЛУ'!D124</f>
        <v>0</v>
      </c>
      <c r="D125" s="78">
        <f>'1_РОЗПОДІЛ ПЕРСОНАЛУ'!F124</f>
        <v>0</v>
      </c>
      <c r="E125" s="78">
        <f>'1_РОЗПОДІЛ ПЕРСОНАЛУ'!G124</f>
        <v>0</v>
      </c>
      <c r="F125" s="95">
        <f>IF(A125&gt;0,'2_Вихідні дані'!$B$3,"")</f>
        <v>1921</v>
      </c>
      <c r="G125" s="55"/>
      <c r="H125" s="55"/>
      <c r="I125" s="79">
        <f>IF(D125&gt;0,VLOOKUP(D125,'2_Вихідні дані'!$A$6:$B$11,2,FALSE),1)</f>
        <v>1</v>
      </c>
      <c r="J125" s="55"/>
      <c r="K125" s="74">
        <f t="shared" si="8"/>
        <v>0</v>
      </c>
      <c r="L125" s="55"/>
      <c r="M125" s="95">
        <f t="shared" si="9"/>
        <v>0</v>
      </c>
      <c r="N125" s="55"/>
      <c r="O125" s="95">
        <f t="shared" si="10"/>
        <v>0</v>
      </c>
      <c r="P125" s="55"/>
      <c r="Q125" s="95">
        <f t="shared" si="11"/>
        <v>0</v>
      </c>
      <c r="R125" s="55"/>
      <c r="S125" s="95">
        <f t="shared" si="12"/>
        <v>0</v>
      </c>
      <c r="T125" s="55"/>
      <c r="U125" s="95">
        <f t="shared" si="13"/>
        <v>0</v>
      </c>
      <c r="V125" s="55"/>
      <c r="W125" s="95">
        <f>IF(AND($A125&gt;0,V125&gt;0),IF('2_Вихідні дані'!$A$12=1,ROUND($K125*(V125-1),2),ROUND((K125+M125+O125+Q125+S125+U125)*(V125-1),2)),0)</f>
        <v>0</v>
      </c>
      <c r="X125" s="74">
        <f t="shared" si="14"/>
        <v>0</v>
      </c>
      <c r="Y125" s="74">
        <f>X125*'2_Вихідні дані'!$B$17</f>
        <v>0</v>
      </c>
      <c r="Z125" s="74">
        <f>IF(ISERROR(ROUND($Y125/'1_РОЗПОДІЛ ПЕРСОНАЛУ'!G124*'1_РОЗПОДІЛ ПЕРСОНАЛУ'!H124,2)),0,ROUND($Y125/'1_РОЗПОДІЛ ПЕРСОНАЛУ'!G124*'1_РОЗПОДІЛ ПЕРСОНАЛУ'!H124,2))</f>
        <v>0</v>
      </c>
      <c r="AA125" s="74">
        <f>IF(ISERROR(ROUND($Y125/'1_РОЗПОДІЛ ПЕРСОНАЛУ'!G124*'1_РОЗПОДІЛ ПЕРСОНАЛУ'!I124,2)),0,ROUND($Y125/'1_РОЗПОДІЛ ПЕРСОНАЛУ'!G124*'1_РОЗПОДІЛ ПЕРСОНАЛУ'!I124,2))</f>
        <v>0</v>
      </c>
      <c r="AB125" s="74">
        <f>IF(ISERROR(ROUND($Y125/'1_РОЗПОДІЛ ПЕРСОНАЛУ'!G124*'1_РОЗПОДІЛ ПЕРСОНАЛУ'!J124,2)),0,ROUND($Y125/'1_РОЗПОДІЛ ПЕРСОНАЛУ'!G124*'1_РОЗПОДІЛ ПЕРСОНАЛУ'!J124,2))</f>
        <v>0</v>
      </c>
      <c r="AC125" s="74">
        <f>IF(ISERROR(ROUND($Y125/'1_РОЗПОДІЛ ПЕРСОНАЛУ'!G124*'1_РОЗПОДІЛ ПЕРСОНАЛУ'!K124,2)),0,ROUND($Y125/'1_РОЗПОДІЛ ПЕРСОНАЛУ'!G124*'1_РОЗПОДІЛ ПЕРСОНАЛУ'!K124,2))</f>
        <v>0</v>
      </c>
      <c r="AD125" s="74">
        <f>IF(ISERROR(ROUND($Y125/'1_РОЗПОДІЛ ПЕРСОНАЛУ'!G124*'1_РОЗПОДІЛ ПЕРСОНАЛУ'!L124,2)),0,ROUND($Y125/'1_РОЗПОДІЛ ПЕРСОНАЛУ'!G124*'1_РОЗПОДІЛ ПЕРСОНАЛУ'!L124,2))</f>
        <v>0</v>
      </c>
      <c r="AE125" s="74">
        <f>IF(ISERROR(ROUND($Y125/'1_РОЗПОДІЛ ПЕРСОНАЛУ'!G124*'1_РОЗПОДІЛ ПЕРСОНАЛУ'!M124,2)),0,ROUND($Y125/'1_РОЗПОДІЛ ПЕРСОНАЛУ'!G124*'1_РОЗПОДІЛ ПЕРСОНАЛУ'!M124,2))</f>
        <v>0</v>
      </c>
      <c r="AF125" s="74">
        <f>IF(ISERROR(ROUND($Y125/'1_РОЗПОДІЛ ПЕРСОНАЛУ'!G124*'1_РОЗПОДІЛ ПЕРСОНАЛУ'!N124,2)),0,ROUND($Y125/'1_РОЗПОДІЛ ПЕРСОНАЛУ'!G124*'1_РОЗПОДІЛ ПЕРСОНАЛУ'!N124,2))</f>
        <v>0</v>
      </c>
      <c r="AG125" s="74">
        <f>IF(ISERROR(ROUND($Y125/'1_РОЗПОДІЛ ПЕРСОНАЛУ'!G124*'1_РОЗПОДІЛ ПЕРСОНАЛУ'!O124,2)),0,ROUND($Y125/'1_РОЗПОДІЛ ПЕРСОНАЛУ'!G124*'1_РОЗПОДІЛ ПЕРСОНАЛУ'!O124,2))</f>
        <v>0</v>
      </c>
    </row>
    <row r="126" spans="1:33" ht="12" hidden="1" x14ac:dyDescent="0.2">
      <c r="A126" s="78" t="str">
        <f>'1_РОЗПОДІЛ ПЕРСОНАЛУ'!A125</f>
        <v/>
      </c>
      <c r="B126" s="78">
        <f>'1_РОЗПОДІЛ ПЕРСОНАЛУ'!B125</f>
        <v>0</v>
      </c>
      <c r="C126" s="78">
        <f>'1_РОЗПОДІЛ ПЕРСОНАЛУ'!D125</f>
        <v>0</v>
      </c>
      <c r="D126" s="78">
        <f>'1_РОЗПОДІЛ ПЕРСОНАЛУ'!F125</f>
        <v>0</v>
      </c>
      <c r="E126" s="78">
        <f>'1_РОЗПОДІЛ ПЕРСОНАЛУ'!G125</f>
        <v>0</v>
      </c>
      <c r="F126" s="95">
        <f>IF(A126&gt;0,'2_Вихідні дані'!$B$3,"")</f>
        <v>1921</v>
      </c>
      <c r="G126" s="55"/>
      <c r="H126" s="55"/>
      <c r="I126" s="79">
        <f>IF(D126&gt;0,VLOOKUP(D126,'2_Вихідні дані'!$A$6:$B$11,2,FALSE),1)</f>
        <v>1</v>
      </c>
      <c r="J126" s="55"/>
      <c r="K126" s="74">
        <f t="shared" ref="K126:K189" si="15">ROUND(F126*G126*H126*I126*J126,2)</f>
        <v>0</v>
      </c>
      <c r="L126" s="55"/>
      <c r="M126" s="95">
        <f t="shared" si="9"/>
        <v>0</v>
      </c>
      <c r="N126" s="55"/>
      <c r="O126" s="95">
        <f t="shared" si="10"/>
        <v>0</v>
      </c>
      <c r="P126" s="55"/>
      <c r="Q126" s="95">
        <f t="shared" si="11"/>
        <v>0</v>
      </c>
      <c r="R126" s="55"/>
      <c r="S126" s="95">
        <f t="shared" si="12"/>
        <v>0</v>
      </c>
      <c r="T126" s="55"/>
      <c r="U126" s="95">
        <f t="shared" si="13"/>
        <v>0</v>
      </c>
      <c r="V126" s="55"/>
      <c r="W126" s="95">
        <f>IF(AND($A126&gt;0,V126&gt;0),IF('2_Вихідні дані'!$A$12=1,ROUND($K126*(V126-1),2),ROUND((K126+M126+O126+Q126+S126+U126)*(V126-1),2)),0)</f>
        <v>0</v>
      </c>
      <c r="X126" s="74">
        <f t="shared" si="14"/>
        <v>0</v>
      </c>
      <c r="Y126" s="74">
        <f>X126*'2_Вихідні дані'!$B$17</f>
        <v>0</v>
      </c>
      <c r="Z126" s="74">
        <f>IF(ISERROR(ROUND($Y126/'1_РОЗПОДІЛ ПЕРСОНАЛУ'!G125*'1_РОЗПОДІЛ ПЕРСОНАЛУ'!H125,2)),0,ROUND($Y126/'1_РОЗПОДІЛ ПЕРСОНАЛУ'!G125*'1_РОЗПОДІЛ ПЕРСОНАЛУ'!H125,2))</f>
        <v>0</v>
      </c>
      <c r="AA126" s="74">
        <f>IF(ISERROR(ROUND($Y126/'1_РОЗПОДІЛ ПЕРСОНАЛУ'!G125*'1_РОЗПОДІЛ ПЕРСОНАЛУ'!I125,2)),0,ROUND($Y126/'1_РОЗПОДІЛ ПЕРСОНАЛУ'!G125*'1_РОЗПОДІЛ ПЕРСОНАЛУ'!I125,2))</f>
        <v>0</v>
      </c>
      <c r="AB126" s="74">
        <f>IF(ISERROR(ROUND($Y126/'1_РОЗПОДІЛ ПЕРСОНАЛУ'!G125*'1_РОЗПОДІЛ ПЕРСОНАЛУ'!J125,2)),0,ROUND($Y126/'1_РОЗПОДІЛ ПЕРСОНАЛУ'!G125*'1_РОЗПОДІЛ ПЕРСОНАЛУ'!J125,2))</f>
        <v>0</v>
      </c>
      <c r="AC126" s="74">
        <f>IF(ISERROR(ROUND($Y126/'1_РОЗПОДІЛ ПЕРСОНАЛУ'!G125*'1_РОЗПОДІЛ ПЕРСОНАЛУ'!K125,2)),0,ROUND($Y126/'1_РОЗПОДІЛ ПЕРСОНАЛУ'!G125*'1_РОЗПОДІЛ ПЕРСОНАЛУ'!K125,2))</f>
        <v>0</v>
      </c>
      <c r="AD126" s="74">
        <f>IF(ISERROR(ROUND($Y126/'1_РОЗПОДІЛ ПЕРСОНАЛУ'!G125*'1_РОЗПОДІЛ ПЕРСОНАЛУ'!L125,2)),0,ROUND($Y126/'1_РОЗПОДІЛ ПЕРСОНАЛУ'!G125*'1_РОЗПОДІЛ ПЕРСОНАЛУ'!L125,2))</f>
        <v>0</v>
      </c>
      <c r="AE126" s="74">
        <f>IF(ISERROR(ROUND($Y126/'1_РОЗПОДІЛ ПЕРСОНАЛУ'!G125*'1_РОЗПОДІЛ ПЕРСОНАЛУ'!M125,2)),0,ROUND($Y126/'1_РОЗПОДІЛ ПЕРСОНАЛУ'!G125*'1_РОЗПОДІЛ ПЕРСОНАЛУ'!M125,2))</f>
        <v>0</v>
      </c>
      <c r="AF126" s="74">
        <f>IF(ISERROR(ROUND($Y126/'1_РОЗПОДІЛ ПЕРСОНАЛУ'!G125*'1_РОЗПОДІЛ ПЕРСОНАЛУ'!N125,2)),0,ROUND($Y126/'1_РОЗПОДІЛ ПЕРСОНАЛУ'!G125*'1_РОЗПОДІЛ ПЕРСОНАЛУ'!N125,2))</f>
        <v>0</v>
      </c>
      <c r="AG126" s="74">
        <f>IF(ISERROR(ROUND($Y126/'1_РОЗПОДІЛ ПЕРСОНАЛУ'!G125*'1_РОЗПОДІЛ ПЕРСОНАЛУ'!O125,2)),0,ROUND($Y126/'1_РОЗПОДІЛ ПЕРСОНАЛУ'!G125*'1_РОЗПОДІЛ ПЕРСОНАЛУ'!O125,2))</f>
        <v>0</v>
      </c>
    </row>
    <row r="127" spans="1:33" ht="12" hidden="1" x14ac:dyDescent="0.2">
      <c r="A127" s="78" t="str">
        <f>'1_РОЗПОДІЛ ПЕРСОНАЛУ'!A126</f>
        <v/>
      </c>
      <c r="B127" s="78">
        <f>'1_РОЗПОДІЛ ПЕРСОНАЛУ'!B126</f>
        <v>0</v>
      </c>
      <c r="C127" s="78">
        <f>'1_РОЗПОДІЛ ПЕРСОНАЛУ'!D126</f>
        <v>0</v>
      </c>
      <c r="D127" s="78">
        <f>'1_РОЗПОДІЛ ПЕРСОНАЛУ'!F126</f>
        <v>0</v>
      </c>
      <c r="E127" s="78">
        <f>'1_РОЗПОДІЛ ПЕРСОНАЛУ'!G126</f>
        <v>0</v>
      </c>
      <c r="F127" s="95">
        <f>IF(A127&gt;0,'2_Вихідні дані'!$B$3,"")</f>
        <v>1921</v>
      </c>
      <c r="G127" s="55"/>
      <c r="H127" s="55"/>
      <c r="I127" s="79">
        <f>IF(D127&gt;0,VLOOKUP(D127,'2_Вихідні дані'!$A$6:$B$11,2,FALSE),1)</f>
        <v>1</v>
      </c>
      <c r="J127" s="55"/>
      <c r="K127" s="74">
        <f t="shared" si="15"/>
        <v>0</v>
      </c>
      <c r="L127" s="55"/>
      <c r="M127" s="95">
        <f t="shared" si="9"/>
        <v>0</v>
      </c>
      <c r="N127" s="55"/>
      <c r="O127" s="95">
        <f t="shared" si="10"/>
        <v>0</v>
      </c>
      <c r="P127" s="55"/>
      <c r="Q127" s="95">
        <f t="shared" si="11"/>
        <v>0</v>
      </c>
      <c r="R127" s="55"/>
      <c r="S127" s="95">
        <f t="shared" si="12"/>
        <v>0</v>
      </c>
      <c r="T127" s="55"/>
      <c r="U127" s="95">
        <f t="shared" si="13"/>
        <v>0</v>
      </c>
      <c r="V127" s="55"/>
      <c r="W127" s="95">
        <f>IF(AND($A127&gt;0,V127&gt;0),IF('2_Вихідні дані'!$A$12=1,ROUND($K127*(V127-1),2),ROUND((K127+M127+O127+Q127+S127+U127)*(V127-1),2)),0)</f>
        <v>0</v>
      </c>
      <c r="X127" s="74">
        <f t="shared" si="14"/>
        <v>0</v>
      </c>
      <c r="Y127" s="74">
        <f>X127*'2_Вихідні дані'!$B$17</f>
        <v>0</v>
      </c>
      <c r="Z127" s="74">
        <f>IF(ISERROR(ROUND($Y127/'1_РОЗПОДІЛ ПЕРСОНАЛУ'!G126*'1_РОЗПОДІЛ ПЕРСОНАЛУ'!H126,2)),0,ROUND($Y127/'1_РОЗПОДІЛ ПЕРСОНАЛУ'!G126*'1_РОЗПОДІЛ ПЕРСОНАЛУ'!H126,2))</f>
        <v>0</v>
      </c>
      <c r="AA127" s="74">
        <f>IF(ISERROR(ROUND($Y127/'1_РОЗПОДІЛ ПЕРСОНАЛУ'!G126*'1_РОЗПОДІЛ ПЕРСОНАЛУ'!I126,2)),0,ROUND($Y127/'1_РОЗПОДІЛ ПЕРСОНАЛУ'!G126*'1_РОЗПОДІЛ ПЕРСОНАЛУ'!I126,2))</f>
        <v>0</v>
      </c>
      <c r="AB127" s="74">
        <f>IF(ISERROR(ROUND($Y127/'1_РОЗПОДІЛ ПЕРСОНАЛУ'!G126*'1_РОЗПОДІЛ ПЕРСОНАЛУ'!J126,2)),0,ROUND($Y127/'1_РОЗПОДІЛ ПЕРСОНАЛУ'!G126*'1_РОЗПОДІЛ ПЕРСОНАЛУ'!J126,2))</f>
        <v>0</v>
      </c>
      <c r="AC127" s="74">
        <f>IF(ISERROR(ROUND($Y127/'1_РОЗПОДІЛ ПЕРСОНАЛУ'!G126*'1_РОЗПОДІЛ ПЕРСОНАЛУ'!K126,2)),0,ROUND($Y127/'1_РОЗПОДІЛ ПЕРСОНАЛУ'!G126*'1_РОЗПОДІЛ ПЕРСОНАЛУ'!K126,2))</f>
        <v>0</v>
      </c>
      <c r="AD127" s="74">
        <f>IF(ISERROR(ROUND($Y127/'1_РОЗПОДІЛ ПЕРСОНАЛУ'!G126*'1_РОЗПОДІЛ ПЕРСОНАЛУ'!L126,2)),0,ROUND($Y127/'1_РОЗПОДІЛ ПЕРСОНАЛУ'!G126*'1_РОЗПОДІЛ ПЕРСОНАЛУ'!L126,2))</f>
        <v>0</v>
      </c>
      <c r="AE127" s="74">
        <f>IF(ISERROR(ROUND($Y127/'1_РОЗПОДІЛ ПЕРСОНАЛУ'!G126*'1_РОЗПОДІЛ ПЕРСОНАЛУ'!M126,2)),0,ROUND($Y127/'1_РОЗПОДІЛ ПЕРСОНАЛУ'!G126*'1_РОЗПОДІЛ ПЕРСОНАЛУ'!M126,2))</f>
        <v>0</v>
      </c>
      <c r="AF127" s="74">
        <f>IF(ISERROR(ROUND($Y127/'1_РОЗПОДІЛ ПЕРСОНАЛУ'!G126*'1_РОЗПОДІЛ ПЕРСОНАЛУ'!N126,2)),0,ROUND($Y127/'1_РОЗПОДІЛ ПЕРСОНАЛУ'!G126*'1_РОЗПОДІЛ ПЕРСОНАЛУ'!N126,2))</f>
        <v>0</v>
      </c>
      <c r="AG127" s="74">
        <f>IF(ISERROR(ROUND($Y127/'1_РОЗПОДІЛ ПЕРСОНАЛУ'!G126*'1_РОЗПОДІЛ ПЕРСОНАЛУ'!O126,2)),0,ROUND($Y127/'1_РОЗПОДІЛ ПЕРСОНАЛУ'!G126*'1_РОЗПОДІЛ ПЕРСОНАЛУ'!O126,2))</f>
        <v>0</v>
      </c>
    </row>
    <row r="128" spans="1:33" ht="12" hidden="1" x14ac:dyDescent="0.2">
      <c r="A128" s="78" t="str">
        <f>'1_РОЗПОДІЛ ПЕРСОНАЛУ'!A127</f>
        <v/>
      </c>
      <c r="B128" s="78">
        <f>'1_РОЗПОДІЛ ПЕРСОНАЛУ'!B127</f>
        <v>0</v>
      </c>
      <c r="C128" s="78">
        <f>'1_РОЗПОДІЛ ПЕРСОНАЛУ'!D127</f>
        <v>0</v>
      </c>
      <c r="D128" s="78">
        <f>'1_РОЗПОДІЛ ПЕРСОНАЛУ'!F127</f>
        <v>0</v>
      </c>
      <c r="E128" s="78">
        <f>'1_РОЗПОДІЛ ПЕРСОНАЛУ'!G127</f>
        <v>0</v>
      </c>
      <c r="F128" s="95">
        <f>IF(A128&gt;0,'2_Вихідні дані'!$B$3,"")</f>
        <v>1921</v>
      </c>
      <c r="G128" s="55"/>
      <c r="H128" s="55"/>
      <c r="I128" s="79">
        <f>IF(D128&gt;0,VLOOKUP(D128,'2_Вихідні дані'!$A$6:$B$11,2,FALSE),1)</f>
        <v>1</v>
      </c>
      <c r="J128" s="55"/>
      <c r="K128" s="74">
        <f t="shared" si="15"/>
        <v>0</v>
      </c>
      <c r="L128" s="55"/>
      <c r="M128" s="95">
        <f t="shared" si="9"/>
        <v>0</v>
      </c>
      <c r="N128" s="55"/>
      <c r="O128" s="95">
        <f t="shared" si="10"/>
        <v>0</v>
      </c>
      <c r="P128" s="55"/>
      <c r="Q128" s="95">
        <f t="shared" si="11"/>
        <v>0</v>
      </c>
      <c r="R128" s="55"/>
      <c r="S128" s="95">
        <f t="shared" si="12"/>
        <v>0</v>
      </c>
      <c r="T128" s="55"/>
      <c r="U128" s="95">
        <f t="shared" si="13"/>
        <v>0</v>
      </c>
      <c r="V128" s="55"/>
      <c r="W128" s="95">
        <f>IF(AND($A128&gt;0,V128&gt;0),IF('2_Вихідні дані'!$A$12=1,ROUND($K128*(V128-1),2),ROUND((K128+M128+O128+Q128+S128+U128)*(V128-1),2)),0)</f>
        <v>0</v>
      </c>
      <c r="X128" s="74">
        <f t="shared" si="14"/>
        <v>0</v>
      </c>
      <c r="Y128" s="74">
        <f>X128*'2_Вихідні дані'!$B$17</f>
        <v>0</v>
      </c>
      <c r="Z128" s="74">
        <f>IF(ISERROR(ROUND($Y128/'1_РОЗПОДІЛ ПЕРСОНАЛУ'!G127*'1_РОЗПОДІЛ ПЕРСОНАЛУ'!H127,2)),0,ROUND($Y128/'1_РОЗПОДІЛ ПЕРСОНАЛУ'!G127*'1_РОЗПОДІЛ ПЕРСОНАЛУ'!H127,2))</f>
        <v>0</v>
      </c>
      <c r="AA128" s="74">
        <f>IF(ISERROR(ROUND($Y128/'1_РОЗПОДІЛ ПЕРСОНАЛУ'!G127*'1_РОЗПОДІЛ ПЕРСОНАЛУ'!I127,2)),0,ROUND($Y128/'1_РОЗПОДІЛ ПЕРСОНАЛУ'!G127*'1_РОЗПОДІЛ ПЕРСОНАЛУ'!I127,2))</f>
        <v>0</v>
      </c>
      <c r="AB128" s="74">
        <f>IF(ISERROR(ROUND($Y128/'1_РОЗПОДІЛ ПЕРСОНАЛУ'!G127*'1_РОЗПОДІЛ ПЕРСОНАЛУ'!J127,2)),0,ROUND($Y128/'1_РОЗПОДІЛ ПЕРСОНАЛУ'!G127*'1_РОЗПОДІЛ ПЕРСОНАЛУ'!J127,2))</f>
        <v>0</v>
      </c>
      <c r="AC128" s="74">
        <f>IF(ISERROR(ROUND($Y128/'1_РОЗПОДІЛ ПЕРСОНАЛУ'!G127*'1_РОЗПОДІЛ ПЕРСОНАЛУ'!K127,2)),0,ROUND($Y128/'1_РОЗПОДІЛ ПЕРСОНАЛУ'!G127*'1_РОЗПОДІЛ ПЕРСОНАЛУ'!K127,2))</f>
        <v>0</v>
      </c>
      <c r="AD128" s="74">
        <f>IF(ISERROR(ROUND($Y128/'1_РОЗПОДІЛ ПЕРСОНАЛУ'!G127*'1_РОЗПОДІЛ ПЕРСОНАЛУ'!L127,2)),0,ROUND($Y128/'1_РОЗПОДІЛ ПЕРСОНАЛУ'!G127*'1_РОЗПОДІЛ ПЕРСОНАЛУ'!L127,2))</f>
        <v>0</v>
      </c>
      <c r="AE128" s="74">
        <f>IF(ISERROR(ROUND($Y128/'1_РОЗПОДІЛ ПЕРСОНАЛУ'!G127*'1_РОЗПОДІЛ ПЕРСОНАЛУ'!M127,2)),0,ROUND($Y128/'1_РОЗПОДІЛ ПЕРСОНАЛУ'!G127*'1_РОЗПОДІЛ ПЕРСОНАЛУ'!M127,2))</f>
        <v>0</v>
      </c>
      <c r="AF128" s="74">
        <f>IF(ISERROR(ROUND($Y128/'1_РОЗПОДІЛ ПЕРСОНАЛУ'!G127*'1_РОЗПОДІЛ ПЕРСОНАЛУ'!N127,2)),0,ROUND($Y128/'1_РОЗПОДІЛ ПЕРСОНАЛУ'!G127*'1_РОЗПОДІЛ ПЕРСОНАЛУ'!N127,2))</f>
        <v>0</v>
      </c>
      <c r="AG128" s="74">
        <f>IF(ISERROR(ROUND($Y128/'1_РОЗПОДІЛ ПЕРСОНАЛУ'!G127*'1_РОЗПОДІЛ ПЕРСОНАЛУ'!O127,2)),0,ROUND($Y128/'1_РОЗПОДІЛ ПЕРСОНАЛУ'!G127*'1_РОЗПОДІЛ ПЕРСОНАЛУ'!O127,2))</f>
        <v>0</v>
      </c>
    </row>
    <row r="129" spans="1:33" ht="12" hidden="1" x14ac:dyDescent="0.2">
      <c r="A129" s="78" t="str">
        <f>'1_РОЗПОДІЛ ПЕРСОНАЛУ'!A128</f>
        <v/>
      </c>
      <c r="B129" s="78">
        <f>'1_РОЗПОДІЛ ПЕРСОНАЛУ'!B128</f>
        <v>0</v>
      </c>
      <c r="C129" s="78">
        <f>'1_РОЗПОДІЛ ПЕРСОНАЛУ'!D128</f>
        <v>0</v>
      </c>
      <c r="D129" s="78">
        <f>'1_РОЗПОДІЛ ПЕРСОНАЛУ'!F128</f>
        <v>0</v>
      </c>
      <c r="E129" s="78">
        <f>'1_РОЗПОДІЛ ПЕРСОНАЛУ'!G128</f>
        <v>0</v>
      </c>
      <c r="F129" s="95">
        <f>IF(A129&gt;0,'2_Вихідні дані'!$B$3,"")</f>
        <v>1921</v>
      </c>
      <c r="G129" s="55"/>
      <c r="H129" s="55"/>
      <c r="I129" s="79">
        <f>IF(D129&gt;0,VLOOKUP(D129,'2_Вихідні дані'!$A$6:$B$11,2,FALSE),1)</f>
        <v>1</v>
      </c>
      <c r="J129" s="55"/>
      <c r="K129" s="74">
        <f t="shared" si="15"/>
        <v>0</v>
      </c>
      <c r="L129" s="55"/>
      <c r="M129" s="95">
        <f t="shared" si="9"/>
        <v>0</v>
      </c>
      <c r="N129" s="55"/>
      <c r="O129" s="95">
        <f t="shared" si="10"/>
        <v>0</v>
      </c>
      <c r="P129" s="55"/>
      <c r="Q129" s="95">
        <f t="shared" si="11"/>
        <v>0</v>
      </c>
      <c r="R129" s="55"/>
      <c r="S129" s="95">
        <f t="shared" si="12"/>
        <v>0</v>
      </c>
      <c r="T129" s="55"/>
      <c r="U129" s="95">
        <f t="shared" si="13"/>
        <v>0</v>
      </c>
      <c r="V129" s="55"/>
      <c r="W129" s="95">
        <f>IF(AND($A129&gt;0,V129&gt;0),IF('2_Вихідні дані'!$A$12=1,ROUND($K129*(V129-1),2),ROUND((K129+M129+O129+Q129+S129+U129)*(V129-1),2)),0)</f>
        <v>0</v>
      </c>
      <c r="X129" s="74">
        <f t="shared" si="14"/>
        <v>0</v>
      </c>
      <c r="Y129" s="74">
        <f>X129*'2_Вихідні дані'!$B$17</f>
        <v>0</v>
      </c>
      <c r="Z129" s="74">
        <f>IF(ISERROR(ROUND($Y129/'1_РОЗПОДІЛ ПЕРСОНАЛУ'!G128*'1_РОЗПОДІЛ ПЕРСОНАЛУ'!H128,2)),0,ROUND($Y129/'1_РОЗПОДІЛ ПЕРСОНАЛУ'!G128*'1_РОЗПОДІЛ ПЕРСОНАЛУ'!H128,2))</f>
        <v>0</v>
      </c>
      <c r="AA129" s="74">
        <f>IF(ISERROR(ROUND($Y129/'1_РОЗПОДІЛ ПЕРСОНАЛУ'!G128*'1_РОЗПОДІЛ ПЕРСОНАЛУ'!I128,2)),0,ROUND($Y129/'1_РОЗПОДІЛ ПЕРСОНАЛУ'!G128*'1_РОЗПОДІЛ ПЕРСОНАЛУ'!I128,2))</f>
        <v>0</v>
      </c>
      <c r="AB129" s="74">
        <f>IF(ISERROR(ROUND($Y129/'1_РОЗПОДІЛ ПЕРСОНАЛУ'!G128*'1_РОЗПОДІЛ ПЕРСОНАЛУ'!J128,2)),0,ROUND($Y129/'1_РОЗПОДІЛ ПЕРСОНАЛУ'!G128*'1_РОЗПОДІЛ ПЕРСОНАЛУ'!J128,2))</f>
        <v>0</v>
      </c>
      <c r="AC129" s="74">
        <f>IF(ISERROR(ROUND($Y129/'1_РОЗПОДІЛ ПЕРСОНАЛУ'!G128*'1_РОЗПОДІЛ ПЕРСОНАЛУ'!K128,2)),0,ROUND($Y129/'1_РОЗПОДІЛ ПЕРСОНАЛУ'!G128*'1_РОЗПОДІЛ ПЕРСОНАЛУ'!K128,2))</f>
        <v>0</v>
      </c>
      <c r="AD129" s="74">
        <f>IF(ISERROR(ROUND($Y129/'1_РОЗПОДІЛ ПЕРСОНАЛУ'!G128*'1_РОЗПОДІЛ ПЕРСОНАЛУ'!L128,2)),0,ROUND($Y129/'1_РОЗПОДІЛ ПЕРСОНАЛУ'!G128*'1_РОЗПОДІЛ ПЕРСОНАЛУ'!L128,2))</f>
        <v>0</v>
      </c>
      <c r="AE129" s="74">
        <f>IF(ISERROR(ROUND($Y129/'1_РОЗПОДІЛ ПЕРСОНАЛУ'!G128*'1_РОЗПОДІЛ ПЕРСОНАЛУ'!M128,2)),0,ROUND($Y129/'1_РОЗПОДІЛ ПЕРСОНАЛУ'!G128*'1_РОЗПОДІЛ ПЕРСОНАЛУ'!M128,2))</f>
        <v>0</v>
      </c>
      <c r="AF129" s="74">
        <f>IF(ISERROR(ROUND($Y129/'1_РОЗПОДІЛ ПЕРСОНАЛУ'!G128*'1_РОЗПОДІЛ ПЕРСОНАЛУ'!N128,2)),0,ROUND($Y129/'1_РОЗПОДІЛ ПЕРСОНАЛУ'!G128*'1_РОЗПОДІЛ ПЕРСОНАЛУ'!N128,2))</f>
        <v>0</v>
      </c>
      <c r="AG129" s="74">
        <f>IF(ISERROR(ROUND($Y129/'1_РОЗПОДІЛ ПЕРСОНАЛУ'!G128*'1_РОЗПОДІЛ ПЕРСОНАЛУ'!O128,2)),0,ROUND($Y129/'1_РОЗПОДІЛ ПЕРСОНАЛУ'!G128*'1_РОЗПОДІЛ ПЕРСОНАЛУ'!O128,2))</f>
        <v>0</v>
      </c>
    </row>
    <row r="130" spans="1:33" ht="12" hidden="1" x14ac:dyDescent="0.2">
      <c r="A130" s="78" t="str">
        <f>'1_РОЗПОДІЛ ПЕРСОНАЛУ'!A129</f>
        <v/>
      </c>
      <c r="B130" s="78">
        <f>'1_РОЗПОДІЛ ПЕРСОНАЛУ'!B129</f>
        <v>0</v>
      </c>
      <c r="C130" s="78">
        <f>'1_РОЗПОДІЛ ПЕРСОНАЛУ'!D129</f>
        <v>0</v>
      </c>
      <c r="D130" s="78">
        <f>'1_РОЗПОДІЛ ПЕРСОНАЛУ'!F129</f>
        <v>0</v>
      </c>
      <c r="E130" s="78">
        <f>'1_РОЗПОДІЛ ПЕРСОНАЛУ'!G129</f>
        <v>0</v>
      </c>
      <c r="F130" s="95">
        <f>IF(A130&gt;0,'2_Вихідні дані'!$B$3,"")</f>
        <v>1921</v>
      </c>
      <c r="G130" s="55"/>
      <c r="H130" s="55"/>
      <c r="I130" s="79">
        <f>IF(D130&gt;0,VLOOKUP(D130,'2_Вихідні дані'!$A$6:$B$11,2,FALSE),1)</f>
        <v>1</v>
      </c>
      <c r="J130" s="55"/>
      <c r="K130" s="74">
        <f t="shared" si="15"/>
        <v>0</v>
      </c>
      <c r="L130" s="55"/>
      <c r="M130" s="95">
        <f t="shared" si="9"/>
        <v>0</v>
      </c>
      <c r="N130" s="55"/>
      <c r="O130" s="95">
        <f t="shared" si="10"/>
        <v>0</v>
      </c>
      <c r="P130" s="55"/>
      <c r="Q130" s="95">
        <f t="shared" si="11"/>
        <v>0</v>
      </c>
      <c r="R130" s="55"/>
      <c r="S130" s="95">
        <f t="shared" si="12"/>
        <v>0</v>
      </c>
      <c r="T130" s="55"/>
      <c r="U130" s="95">
        <f t="shared" si="13"/>
        <v>0</v>
      </c>
      <c r="V130" s="55"/>
      <c r="W130" s="95">
        <f>IF(AND($A130&gt;0,V130&gt;0),IF('2_Вихідні дані'!$A$12=1,ROUND($K130*(V130-1),2),ROUND((K130+M130+O130+Q130+S130+U130)*(V130-1),2)),0)</f>
        <v>0</v>
      </c>
      <c r="X130" s="74">
        <f t="shared" si="14"/>
        <v>0</v>
      </c>
      <c r="Y130" s="74">
        <f>X130*'2_Вихідні дані'!$B$17</f>
        <v>0</v>
      </c>
      <c r="Z130" s="74">
        <f>IF(ISERROR(ROUND($Y130/'1_РОЗПОДІЛ ПЕРСОНАЛУ'!G129*'1_РОЗПОДІЛ ПЕРСОНАЛУ'!H129,2)),0,ROUND($Y130/'1_РОЗПОДІЛ ПЕРСОНАЛУ'!G129*'1_РОЗПОДІЛ ПЕРСОНАЛУ'!H129,2))</f>
        <v>0</v>
      </c>
      <c r="AA130" s="74">
        <f>IF(ISERROR(ROUND($Y130/'1_РОЗПОДІЛ ПЕРСОНАЛУ'!G129*'1_РОЗПОДІЛ ПЕРСОНАЛУ'!I129,2)),0,ROUND($Y130/'1_РОЗПОДІЛ ПЕРСОНАЛУ'!G129*'1_РОЗПОДІЛ ПЕРСОНАЛУ'!I129,2))</f>
        <v>0</v>
      </c>
      <c r="AB130" s="74">
        <f>IF(ISERROR(ROUND($Y130/'1_РОЗПОДІЛ ПЕРСОНАЛУ'!G129*'1_РОЗПОДІЛ ПЕРСОНАЛУ'!J129,2)),0,ROUND($Y130/'1_РОЗПОДІЛ ПЕРСОНАЛУ'!G129*'1_РОЗПОДІЛ ПЕРСОНАЛУ'!J129,2))</f>
        <v>0</v>
      </c>
      <c r="AC130" s="74">
        <f>IF(ISERROR(ROUND($Y130/'1_РОЗПОДІЛ ПЕРСОНАЛУ'!G129*'1_РОЗПОДІЛ ПЕРСОНАЛУ'!K129,2)),0,ROUND($Y130/'1_РОЗПОДІЛ ПЕРСОНАЛУ'!G129*'1_РОЗПОДІЛ ПЕРСОНАЛУ'!K129,2))</f>
        <v>0</v>
      </c>
      <c r="AD130" s="74">
        <f>IF(ISERROR(ROUND($Y130/'1_РОЗПОДІЛ ПЕРСОНАЛУ'!G129*'1_РОЗПОДІЛ ПЕРСОНАЛУ'!L129,2)),0,ROUND($Y130/'1_РОЗПОДІЛ ПЕРСОНАЛУ'!G129*'1_РОЗПОДІЛ ПЕРСОНАЛУ'!L129,2))</f>
        <v>0</v>
      </c>
      <c r="AE130" s="74">
        <f>IF(ISERROR(ROUND($Y130/'1_РОЗПОДІЛ ПЕРСОНАЛУ'!G129*'1_РОЗПОДІЛ ПЕРСОНАЛУ'!M129,2)),0,ROUND($Y130/'1_РОЗПОДІЛ ПЕРСОНАЛУ'!G129*'1_РОЗПОДІЛ ПЕРСОНАЛУ'!M129,2))</f>
        <v>0</v>
      </c>
      <c r="AF130" s="74">
        <f>IF(ISERROR(ROUND($Y130/'1_РОЗПОДІЛ ПЕРСОНАЛУ'!G129*'1_РОЗПОДІЛ ПЕРСОНАЛУ'!N129,2)),0,ROUND($Y130/'1_РОЗПОДІЛ ПЕРСОНАЛУ'!G129*'1_РОЗПОДІЛ ПЕРСОНАЛУ'!N129,2))</f>
        <v>0</v>
      </c>
      <c r="AG130" s="74">
        <f>IF(ISERROR(ROUND($Y130/'1_РОЗПОДІЛ ПЕРСОНАЛУ'!G129*'1_РОЗПОДІЛ ПЕРСОНАЛУ'!O129,2)),0,ROUND($Y130/'1_РОЗПОДІЛ ПЕРСОНАЛУ'!G129*'1_РОЗПОДІЛ ПЕРСОНАЛУ'!O129,2))</f>
        <v>0</v>
      </c>
    </row>
    <row r="131" spans="1:33" ht="12" hidden="1" x14ac:dyDescent="0.2">
      <c r="A131" s="78" t="str">
        <f>'1_РОЗПОДІЛ ПЕРСОНАЛУ'!A130</f>
        <v/>
      </c>
      <c r="B131" s="78">
        <f>'1_РОЗПОДІЛ ПЕРСОНАЛУ'!B130</f>
        <v>0</v>
      </c>
      <c r="C131" s="78">
        <f>'1_РОЗПОДІЛ ПЕРСОНАЛУ'!D130</f>
        <v>0</v>
      </c>
      <c r="D131" s="78">
        <f>'1_РОЗПОДІЛ ПЕРСОНАЛУ'!F130</f>
        <v>0</v>
      </c>
      <c r="E131" s="78">
        <f>'1_РОЗПОДІЛ ПЕРСОНАЛУ'!G130</f>
        <v>0</v>
      </c>
      <c r="F131" s="95">
        <f>IF(A131&gt;0,'2_Вихідні дані'!$B$3,"")</f>
        <v>1921</v>
      </c>
      <c r="G131" s="55"/>
      <c r="H131" s="55"/>
      <c r="I131" s="79">
        <f>IF(D131&gt;0,VLOOKUP(D131,'2_Вихідні дані'!$A$6:$B$11,2,FALSE),1)</f>
        <v>1</v>
      </c>
      <c r="J131" s="55"/>
      <c r="K131" s="74">
        <f t="shared" si="15"/>
        <v>0</v>
      </c>
      <c r="L131" s="55"/>
      <c r="M131" s="95">
        <f t="shared" si="9"/>
        <v>0</v>
      </c>
      <c r="N131" s="55"/>
      <c r="O131" s="95">
        <f t="shared" si="10"/>
        <v>0</v>
      </c>
      <c r="P131" s="55"/>
      <c r="Q131" s="95">
        <f t="shared" si="11"/>
        <v>0</v>
      </c>
      <c r="R131" s="55"/>
      <c r="S131" s="95">
        <f t="shared" si="12"/>
        <v>0</v>
      </c>
      <c r="T131" s="55"/>
      <c r="U131" s="95">
        <f t="shared" si="13"/>
        <v>0</v>
      </c>
      <c r="V131" s="55"/>
      <c r="W131" s="95">
        <f>IF(AND($A131&gt;0,V131&gt;0),IF('2_Вихідні дані'!$A$12=1,ROUND($K131*(V131-1),2),ROUND((K131+M131+O131+Q131+S131+U131)*(V131-1),2)),0)</f>
        <v>0</v>
      </c>
      <c r="X131" s="74">
        <f t="shared" si="14"/>
        <v>0</v>
      </c>
      <c r="Y131" s="74">
        <f>X131*'2_Вихідні дані'!$B$17</f>
        <v>0</v>
      </c>
      <c r="Z131" s="74">
        <f>IF(ISERROR(ROUND($Y131/'1_РОЗПОДІЛ ПЕРСОНАЛУ'!G130*'1_РОЗПОДІЛ ПЕРСОНАЛУ'!H130,2)),0,ROUND($Y131/'1_РОЗПОДІЛ ПЕРСОНАЛУ'!G130*'1_РОЗПОДІЛ ПЕРСОНАЛУ'!H130,2))</f>
        <v>0</v>
      </c>
      <c r="AA131" s="74">
        <f>IF(ISERROR(ROUND($Y131/'1_РОЗПОДІЛ ПЕРСОНАЛУ'!G130*'1_РОЗПОДІЛ ПЕРСОНАЛУ'!I130,2)),0,ROUND($Y131/'1_РОЗПОДІЛ ПЕРСОНАЛУ'!G130*'1_РОЗПОДІЛ ПЕРСОНАЛУ'!I130,2))</f>
        <v>0</v>
      </c>
      <c r="AB131" s="74">
        <f>IF(ISERROR(ROUND($Y131/'1_РОЗПОДІЛ ПЕРСОНАЛУ'!G130*'1_РОЗПОДІЛ ПЕРСОНАЛУ'!J130,2)),0,ROUND($Y131/'1_РОЗПОДІЛ ПЕРСОНАЛУ'!G130*'1_РОЗПОДІЛ ПЕРСОНАЛУ'!J130,2))</f>
        <v>0</v>
      </c>
      <c r="AC131" s="74">
        <f>IF(ISERROR(ROUND($Y131/'1_РОЗПОДІЛ ПЕРСОНАЛУ'!G130*'1_РОЗПОДІЛ ПЕРСОНАЛУ'!K130,2)),0,ROUND($Y131/'1_РОЗПОДІЛ ПЕРСОНАЛУ'!G130*'1_РОЗПОДІЛ ПЕРСОНАЛУ'!K130,2))</f>
        <v>0</v>
      </c>
      <c r="AD131" s="74">
        <f>IF(ISERROR(ROUND($Y131/'1_РОЗПОДІЛ ПЕРСОНАЛУ'!G130*'1_РОЗПОДІЛ ПЕРСОНАЛУ'!L130,2)),0,ROUND($Y131/'1_РОЗПОДІЛ ПЕРСОНАЛУ'!G130*'1_РОЗПОДІЛ ПЕРСОНАЛУ'!L130,2))</f>
        <v>0</v>
      </c>
      <c r="AE131" s="74">
        <f>IF(ISERROR(ROUND($Y131/'1_РОЗПОДІЛ ПЕРСОНАЛУ'!G130*'1_РОЗПОДІЛ ПЕРСОНАЛУ'!M130,2)),0,ROUND($Y131/'1_РОЗПОДІЛ ПЕРСОНАЛУ'!G130*'1_РОЗПОДІЛ ПЕРСОНАЛУ'!M130,2))</f>
        <v>0</v>
      </c>
      <c r="AF131" s="74">
        <f>IF(ISERROR(ROUND($Y131/'1_РОЗПОДІЛ ПЕРСОНАЛУ'!G130*'1_РОЗПОДІЛ ПЕРСОНАЛУ'!N130,2)),0,ROUND($Y131/'1_РОЗПОДІЛ ПЕРСОНАЛУ'!G130*'1_РОЗПОДІЛ ПЕРСОНАЛУ'!N130,2))</f>
        <v>0</v>
      </c>
      <c r="AG131" s="74">
        <f>IF(ISERROR(ROUND($Y131/'1_РОЗПОДІЛ ПЕРСОНАЛУ'!G130*'1_РОЗПОДІЛ ПЕРСОНАЛУ'!O130,2)),0,ROUND($Y131/'1_РОЗПОДІЛ ПЕРСОНАЛУ'!G130*'1_РОЗПОДІЛ ПЕРСОНАЛУ'!O130,2))</f>
        <v>0</v>
      </c>
    </row>
    <row r="132" spans="1:33" ht="12" hidden="1" x14ac:dyDescent="0.2">
      <c r="A132" s="78" t="str">
        <f>'1_РОЗПОДІЛ ПЕРСОНАЛУ'!A131</f>
        <v/>
      </c>
      <c r="B132" s="78">
        <f>'1_РОЗПОДІЛ ПЕРСОНАЛУ'!B131</f>
        <v>0</v>
      </c>
      <c r="C132" s="78">
        <f>'1_РОЗПОДІЛ ПЕРСОНАЛУ'!D131</f>
        <v>0</v>
      </c>
      <c r="D132" s="78">
        <f>'1_РОЗПОДІЛ ПЕРСОНАЛУ'!F131</f>
        <v>0</v>
      </c>
      <c r="E132" s="78">
        <f>'1_РОЗПОДІЛ ПЕРСОНАЛУ'!G131</f>
        <v>0</v>
      </c>
      <c r="F132" s="95">
        <f>IF(A132&gt;0,'2_Вихідні дані'!$B$3,"")</f>
        <v>1921</v>
      </c>
      <c r="G132" s="55"/>
      <c r="H132" s="55"/>
      <c r="I132" s="79">
        <f>IF(D132&gt;0,VLOOKUP(D132,'2_Вихідні дані'!$A$6:$B$11,2,FALSE),1)</f>
        <v>1</v>
      </c>
      <c r="J132" s="55"/>
      <c r="K132" s="74">
        <f t="shared" si="15"/>
        <v>0</v>
      </c>
      <c r="L132" s="55"/>
      <c r="M132" s="95">
        <f t="shared" si="9"/>
        <v>0</v>
      </c>
      <c r="N132" s="55"/>
      <c r="O132" s="95">
        <f t="shared" si="10"/>
        <v>0</v>
      </c>
      <c r="P132" s="55"/>
      <c r="Q132" s="95">
        <f t="shared" si="11"/>
        <v>0</v>
      </c>
      <c r="R132" s="55"/>
      <c r="S132" s="95">
        <f t="shared" si="12"/>
        <v>0</v>
      </c>
      <c r="T132" s="55"/>
      <c r="U132" s="95">
        <f t="shared" si="13"/>
        <v>0</v>
      </c>
      <c r="V132" s="55"/>
      <c r="W132" s="95">
        <f>IF(AND($A132&gt;0,V132&gt;0),IF('2_Вихідні дані'!$A$12=1,ROUND($K132*(V132-1),2),ROUND((K132+M132+O132+Q132+S132+U132)*(V132-1),2)),0)</f>
        <v>0</v>
      </c>
      <c r="X132" s="74">
        <f t="shared" si="14"/>
        <v>0</v>
      </c>
      <c r="Y132" s="74">
        <f>X132*'2_Вихідні дані'!$B$17</f>
        <v>0</v>
      </c>
      <c r="Z132" s="74">
        <f>IF(ISERROR(ROUND($Y132/'1_РОЗПОДІЛ ПЕРСОНАЛУ'!G131*'1_РОЗПОДІЛ ПЕРСОНАЛУ'!H131,2)),0,ROUND($Y132/'1_РОЗПОДІЛ ПЕРСОНАЛУ'!G131*'1_РОЗПОДІЛ ПЕРСОНАЛУ'!H131,2))</f>
        <v>0</v>
      </c>
      <c r="AA132" s="74">
        <f>IF(ISERROR(ROUND($Y132/'1_РОЗПОДІЛ ПЕРСОНАЛУ'!G131*'1_РОЗПОДІЛ ПЕРСОНАЛУ'!I131,2)),0,ROUND($Y132/'1_РОЗПОДІЛ ПЕРСОНАЛУ'!G131*'1_РОЗПОДІЛ ПЕРСОНАЛУ'!I131,2))</f>
        <v>0</v>
      </c>
      <c r="AB132" s="74">
        <f>IF(ISERROR(ROUND($Y132/'1_РОЗПОДІЛ ПЕРСОНАЛУ'!G131*'1_РОЗПОДІЛ ПЕРСОНАЛУ'!J131,2)),0,ROUND($Y132/'1_РОЗПОДІЛ ПЕРСОНАЛУ'!G131*'1_РОЗПОДІЛ ПЕРСОНАЛУ'!J131,2))</f>
        <v>0</v>
      </c>
      <c r="AC132" s="74">
        <f>IF(ISERROR(ROUND($Y132/'1_РОЗПОДІЛ ПЕРСОНАЛУ'!G131*'1_РОЗПОДІЛ ПЕРСОНАЛУ'!K131,2)),0,ROUND($Y132/'1_РОЗПОДІЛ ПЕРСОНАЛУ'!G131*'1_РОЗПОДІЛ ПЕРСОНАЛУ'!K131,2))</f>
        <v>0</v>
      </c>
      <c r="AD132" s="74">
        <f>IF(ISERROR(ROUND($Y132/'1_РОЗПОДІЛ ПЕРСОНАЛУ'!G131*'1_РОЗПОДІЛ ПЕРСОНАЛУ'!L131,2)),0,ROUND($Y132/'1_РОЗПОДІЛ ПЕРСОНАЛУ'!G131*'1_РОЗПОДІЛ ПЕРСОНАЛУ'!L131,2))</f>
        <v>0</v>
      </c>
      <c r="AE132" s="74">
        <f>IF(ISERROR(ROUND($Y132/'1_РОЗПОДІЛ ПЕРСОНАЛУ'!G131*'1_РОЗПОДІЛ ПЕРСОНАЛУ'!M131,2)),0,ROUND($Y132/'1_РОЗПОДІЛ ПЕРСОНАЛУ'!G131*'1_РОЗПОДІЛ ПЕРСОНАЛУ'!M131,2))</f>
        <v>0</v>
      </c>
      <c r="AF132" s="74">
        <f>IF(ISERROR(ROUND($Y132/'1_РОЗПОДІЛ ПЕРСОНАЛУ'!G131*'1_РОЗПОДІЛ ПЕРСОНАЛУ'!N131,2)),0,ROUND($Y132/'1_РОЗПОДІЛ ПЕРСОНАЛУ'!G131*'1_РОЗПОДІЛ ПЕРСОНАЛУ'!N131,2))</f>
        <v>0</v>
      </c>
      <c r="AG132" s="74">
        <f>IF(ISERROR(ROUND($Y132/'1_РОЗПОДІЛ ПЕРСОНАЛУ'!G131*'1_РОЗПОДІЛ ПЕРСОНАЛУ'!O131,2)),0,ROUND($Y132/'1_РОЗПОДІЛ ПЕРСОНАЛУ'!G131*'1_РОЗПОДІЛ ПЕРСОНАЛУ'!O131,2))</f>
        <v>0</v>
      </c>
    </row>
    <row r="133" spans="1:33" ht="12" hidden="1" x14ac:dyDescent="0.2">
      <c r="A133" s="78" t="str">
        <f>'1_РОЗПОДІЛ ПЕРСОНАЛУ'!A132</f>
        <v/>
      </c>
      <c r="B133" s="78">
        <f>'1_РОЗПОДІЛ ПЕРСОНАЛУ'!B132</f>
        <v>0</v>
      </c>
      <c r="C133" s="78">
        <f>'1_РОЗПОДІЛ ПЕРСОНАЛУ'!D132</f>
        <v>0</v>
      </c>
      <c r="D133" s="78">
        <f>'1_РОЗПОДІЛ ПЕРСОНАЛУ'!F132</f>
        <v>0</v>
      </c>
      <c r="E133" s="78">
        <f>'1_РОЗПОДІЛ ПЕРСОНАЛУ'!G132</f>
        <v>0</v>
      </c>
      <c r="F133" s="95">
        <f>IF(A133&gt;0,'2_Вихідні дані'!$B$3,"")</f>
        <v>1921</v>
      </c>
      <c r="G133" s="55"/>
      <c r="H133" s="55"/>
      <c r="I133" s="79">
        <f>IF(D133&gt;0,VLOOKUP(D133,'2_Вихідні дані'!$A$6:$B$11,2,FALSE),1)</f>
        <v>1</v>
      </c>
      <c r="J133" s="55"/>
      <c r="K133" s="74">
        <f t="shared" si="15"/>
        <v>0</v>
      </c>
      <c r="L133" s="55"/>
      <c r="M133" s="95">
        <f t="shared" si="9"/>
        <v>0</v>
      </c>
      <c r="N133" s="55"/>
      <c r="O133" s="95">
        <f t="shared" si="10"/>
        <v>0</v>
      </c>
      <c r="P133" s="55"/>
      <c r="Q133" s="95">
        <f t="shared" si="11"/>
        <v>0</v>
      </c>
      <c r="R133" s="55"/>
      <c r="S133" s="95">
        <f t="shared" si="12"/>
        <v>0</v>
      </c>
      <c r="T133" s="55"/>
      <c r="U133" s="95">
        <f t="shared" si="13"/>
        <v>0</v>
      </c>
      <c r="V133" s="55"/>
      <c r="W133" s="95">
        <f>IF(AND($A133&gt;0,V133&gt;0),IF('2_Вихідні дані'!$A$12=1,ROUND($K133*(V133-1),2),ROUND((K133+M133+O133+Q133+S133+U133)*(V133-1),2)),0)</f>
        <v>0</v>
      </c>
      <c r="X133" s="74">
        <f t="shared" si="14"/>
        <v>0</v>
      </c>
      <c r="Y133" s="74">
        <f>X133*'2_Вихідні дані'!$B$17</f>
        <v>0</v>
      </c>
      <c r="Z133" s="74">
        <f>IF(ISERROR(ROUND($Y133/'1_РОЗПОДІЛ ПЕРСОНАЛУ'!G132*'1_РОЗПОДІЛ ПЕРСОНАЛУ'!H132,2)),0,ROUND($Y133/'1_РОЗПОДІЛ ПЕРСОНАЛУ'!G132*'1_РОЗПОДІЛ ПЕРСОНАЛУ'!H132,2))</f>
        <v>0</v>
      </c>
      <c r="AA133" s="74">
        <f>IF(ISERROR(ROUND($Y133/'1_РОЗПОДІЛ ПЕРСОНАЛУ'!G132*'1_РОЗПОДІЛ ПЕРСОНАЛУ'!I132,2)),0,ROUND($Y133/'1_РОЗПОДІЛ ПЕРСОНАЛУ'!G132*'1_РОЗПОДІЛ ПЕРСОНАЛУ'!I132,2))</f>
        <v>0</v>
      </c>
      <c r="AB133" s="74">
        <f>IF(ISERROR(ROUND($Y133/'1_РОЗПОДІЛ ПЕРСОНАЛУ'!G132*'1_РОЗПОДІЛ ПЕРСОНАЛУ'!J132,2)),0,ROUND($Y133/'1_РОЗПОДІЛ ПЕРСОНАЛУ'!G132*'1_РОЗПОДІЛ ПЕРСОНАЛУ'!J132,2))</f>
        <v>0</v>
      </c>
      <c r="AC133" s="74">
        <f>IF(ISERROR(ROUND($Y133/'1_РОЗПОДІЛ ПЕРСОНАЛУ'!G132*'1_РОЗПОДІЛ ПЕРСОНАЛУ'!K132,2)),0,ROUND($Y133/'1_РОЗПОДІЛ ПЕРСОНАЛУ'!G132*'1_РОЗПОДІЛ ПЕРСОНАЛУ'!K132,2))</f>
        <v>0</v>
      </c>
      <c r="AD133" s="74">
        <f>IF(ISERROR(ROUND($Y133/'1_РОЗПОДІЛ ПЕРСОНАЛУ'!G132*'1_РОЗПОДІЛ ПЕРСОНАЛУ'!L132,2)),0,ROUND($Y133/'1_РОЗПОДІЛ ПЕРСОНАЛУ'!G132*'1_РОЗПОДІЛ ПЕРСОНАЛУ'!L132,2))</f>
        <v>0</v>
      </c>
      <c r="AE133" s="74">
        <f>IF(ISERROR(ROUND($Y133/'1_РОЗПОДІЛ ПЕРСОНАЛУ'!G132*'1_РОЗПОДІЛ ПЕРСОНАЛУ'!M132,2)),0,ROUND($Y133/'1_РОЗПОДІЛ ПЕРСОНАЛУ'!G132*'1_РОЗПОДІЛ ПЕРСОНАЛУ'!M132,2))</f>
        <v>0</v>
      </c>
      <c r="AF133" s="74">
        <f>IF(ISERROR(ROUND($Y133/'1_РОЗПОДІЛ ПЕРСОНАЛУ'!G132*'1_РОЗПОДІЛ ПЕРСОНАЛУ'!N132,2)),0,ROUND($Y133/'1_РОЗПОДІЛ ПЕРСОНАЛУ'!G132*'1_РОЗПОДІЛ ПЕРСОНАЛУ'!N132,2))</f>
        <v>0</v>
      </c>
      <c r="AG133" s="74">
        <f>IF(ISERROR(ROUND($Y133/'1_РОЗПОДІЛ ПЕРСОНАЛУ'!G132*'1_РОЗПОДІЛ ПЕРСОНАЛУ'!O132,2)),0,ROUND($Y133/'1_РОЗПОДІЛ ПЕРСОНАЛУ'!G132*'1_РОЗПОДІЛ ПЕРСОНАЛУ'!O132,2))</f>
        <v>0</v>
      </c>
    </row>
    <row r="134" spans="1:33" ht="12" hidden="1" x14ac:dyDescent="0.2">
      <c r="A134" s="78" t="str">
        <f>'1_РОЗПОДІЛ ПЕРСОНАЛУ'!A133</f>
        <v/>
      </c>
      <c r="B134" s="78">
        <f>'1_РОЗПОДІЛ ПЕРСОНАЛУ'!B133</f>
        <v>0</v>
      </c>
      <c r="C134" s="78">
        <f>'1_РОЗПОДІЛ ПЕРСОНАЛУ'!D133</f>
        <v>0</v>
      </c>
      <c r="D134" s="78">
        <f>'1_РОЗПОДІЛ ПЕРСОНАЛУ'!F133</f>
        <v>0</v>
      </c>
      <c r="E134" s="78">
        <f>'1_РОЗПОДІЛ ПЕРСОНАЛУ'!G133</f>
        <v>0</v>
      </c>
      <c r="F134" s="95">
        <f>IF(A134&gt;0,'2_Вихідні дані'!$B$3,"")</f>
        <v>1921</v>
      </c>
      <c r="G134" s="55"/>
      <c r="H134" s="55"/>
      <c r="I134" s="79">
        <f>IF(D134&gt;0,VLOOKUP(D134,'2_Вихідні дані'!$A$6:$B$11,2,FALSE),1)</f>
        <v>1</v>
      </c>
      <c r="J134" s="55"/>
      <c r="K134" s="74">
        <f t="shared" si="15"/>
        <v>0</v>
      </c>
      <c r="L134" s="55"/>
      <c r="M134" s="95">
        <f t="shared" si="9"/>
        <v>0</v>
      </c>
      <c r="N134" s="55"/>
      <c r="O134" s="95">
        <f t="shared" si="10"/>
        <v>0</v>
      </c>
      <c r="P134" s="55"/>
      <c r="Q134" s="95">
        <f t="shared" si="11"/>
        <v>0</v>
      </c>
      <c r="R134" s="55"/>
      <c r="S134" s="95">
        <f t="shared" si="12"/>
        <v>0</v>
      </c>
      <c r="T134" s="55"/>
      <c r="U134" s="95">
        <f t="shared" si="13"/>
        <v>0</v>
      </c>
      <c r="V134" s="55"/>
      <c r="W134" s="95">
        <f>IF(AND($A134&gt;0,V134&gt;0),IF('2_Вихідні дані'!$A$12=1,ROUND($K134*(V134-1),2),ROUND((K134+M134+O134+Q134+S134+U134)*(V134-1),2)),0)</f>
        <v>0</v>
      </c>
      <c r="X134" s="74">
        <f t="shared" si="14"/>
        <v>0</v>
      </c>
      <c r="Y134" s="74">
        <f>X134*'2_Вихідні дані'!$B$17</f>
        <v>0</v>
      </c>
      <c r="Z134" s="74">
        <f>IF(ISERROR(ROUND($Y134/'1_РОЗПОДІЛ ПЕРСОНАЛУ'!G133*'1_РОЗПОДІЛ ПЕРСОНАЛУ'!H133,2)),0,ROUND($Y134/'1_РОЗПОДІЛ ПЕРСОНАЛУ'!G133*'1_РОЗПОДІЛ ПЕРСОНАЛУ'!H133,2))</f>
        <v>0</v>
      </c>
      <c r="AA134" s="74">
        <f>IF(ISERROR(ROUND($Y134/'1_РОЗПОДІЛ ПЕРСОНАЛУ'!G133*'1_РОЗПОДІЛ ПЕРСОНАЛУ'!I133,2)),0,ROUND($Y134/'1_РОЗПОДІЛ ПЕРСОНАЛУ'!G133*'1_РОЗПОДІЛ ПЕРСОНАЛУ'!I133,2))</f>
        <v>0</v>
      </c>
      <c r="AB134" s="74">
        <f>IF(ISERROR(ROUND($Y134/'1_РОЗПОДІЛ ПЕРСОНАЛУ'!G133*'1_РОЗПОДІЛ ПЕРСОНАЛУ'!J133,2)),0,ROUND($Y134/'1_РОЗПОДІЛ ПЕРСОНАЛУ'!G133*'1_РОЗПОДІЛ ПЕРСОНАЛУ'!J133,2))</f>
        <v>0</v>
      </c>
      <c r="AC134" s="74">
        <f>IF(ISERROR(ROUND($Y134/'1_РОЗПОДІЛ ПЕРСОНАЛУ'!G133*'1_РОЗПОДІЛ ПЕРСОНАЛУ'!K133,2)),0,ROUND($Y134/'1_РОЗПОДІЛ ПЕРСОНАЛУ'!G133*'1_РОЗПОДІЛ ПЕРСОНАЛУ'!K133,2))</f>
        <v>0</v>
      </c>
      <c r="AD134" s="74">
        <f>IF(ISERROR(ROUND($Y134/'1_РОЗПОДІЛ ПЕРСОНАЛУ'!G133*'1_РОЗПОДІЛ ПЕРСОНАЛУ'!L133,2)),0,ROUND($Y134/'1_РОЗПОДІЛ ПЕРСОНАЛУ'!G133*'1_РОЗПОДІЛ ПЕРСОНАЛУ'!L133,2))</f>
        <v>0</v>
      </c>
      <c r="AE134" s="74">
        <f>IF(ISERROR(ROUND($Y134/'1_РОЗПОДІЛ ПЕРСОНАЛУ'!G133*'1_РОЗПОДІЛ ПЕРСОНАЛУ'!M133,2)),0,ROUND($Y134/'1_РОЗПОДІЛ ПЕРСОНАЛУ'!G133*'1_РОЗПОДІЛ ПЕРСОНАЛУ'!M133,2))</f>
        <v>0</v>
      </c>
      <c r="AF134" s="74">
        <f>IF(ISERROR(ROUND($Y134/'1_РОЗПОДІЛ ПЕРСОНАЛУ'!G133*'1_РОЗПОДІЛ ПЕРСОНАЛУ'!N133,2)),0,ROUND($Y134/'1_РОЗПОДІЛ ПЕРСОНАЛУ'!G133*'1_РОЗПОДІЛ ПЕРСОНАЛУ'!N133,2))</f>
        <v>0</v>
      </c>
      <c r="AG134" s="74">
        <f>IF(ISERROR(ROUND($Y134/'1_РОЗПОДІЛ ПЕРСОНАЛУ'!G133*'1_РОЗПОДІЛ ПЕРСОНАЛУ'!O133,2)),0,ROUND($Y134/'1_РОЗПОДІЛ ПЕРСОНАЛУ'!G133*'1_РОЗПОДІЛ ПЕРСОНАЛУ'!O133,2))</f>
        <v>0</v>
      </c>
    </row>
    <row r="135" spans="1:33" ht="12" hidden="1" x14ac:dyDescent="0.2">
      <c r="A135" s="78" t="str">
        <f>'1_РОЗПОДІЛ ПЕРСОНАЛУ'!A134</f>
        <v/>
      </c>
      <c r="B135" s="78">
        <f>'1_РОЗПОДІЛ ПЕРСОНАЛУ'!B134</f>
        <v>0</v>
      </c>
      <c r="C135" s="78">
        <f>'1_РОЗПОДІЛ ПЕРСОНАЛУ'!D134</f>
        <v>0</v>
      </c>
      <c r="D135" s="78">
        <f>'1_РОЗПОДІЛ ПЕРСОНАЛУ'!F134</f>
        <v>0</v>
      </c>
      <c r="E135" s="78">
        <f>'1_РОЗПОДІЛ ПЕРСОНАЛУ'!G134</f>
        <v>0</v>
      </c>
      <c r="F135" s="95">
        <f>IF(A135&gt;0,'2_Вихідні дані'!$B$3,"")</f>
        <v>1921</v>
      </c>
      <c r="G135" s="55"/>
      <c r="H135" s="55"/>
      <c r="I135" s="79">
        <f>IF(D135&gt;0,VLOOKUP(D135,'2_Вихідні дані'!$A$6:$B$11,2,FALSE),1)</f>
        <v>1</v>
      </c>
      <c r="J135" s="55"/>
      <c r="K135" s="74">
        <f t="shared" si="15"/>
        <v>0</v>
      </c>
      <c r="L135" s="55"/>
      <c r="M135" s="95">
        <f t="shared" si="9"/>
        <v>0</v>
      </c>
      <c r="N135" s="55"/>
      <c r="O135" s="95">
        <f t="shared" si="10"/>
        <v>0</v>
      </c>
      <c r="P135" s="55"/>
      <c r="Q135" s="95">
        <f t="shared" si="11"/>
        <v>0</v>
      </c>
      <c r="R135" s="55"/>
      <c r="S135" s="95">
        <f t="shared" si="12"/>
        <v>0</v>
      </c>
      <c r="T135" s="55"/>
      <c r="U135" s="95">
        <f t="shared" si="13"/>
        <v>0</v>
      </c>
      <c r="V135" s="55"/>
      <c r="W135" s="95">
        <f>IF(AND($A135&gt;0,V135&gt;0),IF('2_Вихідні дані'!$A$12=1,ROUND($K135*(V135-1),2),ROUND((K135+M135+O135+Q135+S135+U135)*(V135-1),2)),0)</f>
        <v>0</v>
      </c>
      <c r="X135" s="74">
        <f t="shared" si="14"/>
        <v>0</v>
      </c>
      <c r="Y135" s="74">
        <f>X135*'2_Вихідні дані'!$B$17</f>
        <v>0</v>
      </c>
      <c r="Z135" s="74">
        <f>IF(ISERROR(ROUND($Y135/'1_РОЗПОДІЛ ПЕРСОНАЛУ'!G134*'1_РОЗПОДІЛ ПЕРСОНАЛУ'!H134,2)),0,ROUND($Y135/'1_РОЗПОДІЛ ПЕРСОНАЛУ'!G134*'1_РОЗПОДІЛ ПЕРСОНАЛУ'!H134,2))</f>
        <v>0</v>
      </c>
      <c r="AA135" s="74">
        <f>IF(ISERROR(ROUND($Y135/'1_РОЗПОДІЛ ПЕРСОНАЛУ'!G134*'1_РОЗПОДІЛ ПЕРСОНАЛУ'!I134,2)),0,ROUND($Y135/'1_РОЗПОДІЛ ПЕРСОНАЛУ'!G134*'1_РОЗПОДІЛ ПЕРСОНАЛУ'!I134,2))</f>
        <v>0</v>
      </c>
      <c r="AB135" s="74">
        <f>IF(ISERROR(ROUND($Y135/'1_РОЗПОДІЛ ПЕРСОНАЛУ'!G134*'1_РОЗПОДІЛ ПЕРСОНАЛУ'!J134,2)),0,ROUND($Y135/'1_РОЗПОДІЛ ПЕРСОНАЛУ'!G134*'1_РОЗПОДІЛ ПЕРСОНАЛУ'!J134,2))</f>
        <v>0</v>
      </c>
      <c r="AC135" s="74">
        <f>IF(ISERROR(ROUND($Y135/'1_РОЗПОДІЛ ПЕРСОНАЛУ'!G134*'1_РОЗПОДІЛ ПЕРСОНАЛУ'!K134,2)),0,ROUND($Y135/'1_РОЗПОДІЛ ПЕРСОНАЛУ'!G134*'1_РОЗПОДІЛ ПЕРСОНАЛУ'!K134,2))</f>
        <v>0</v>
      </c>
      <c r="AD135" s="74">
        <f>IF(ISERROR(ROUND($Y135/'1_РОЗПОДІЛ ПЕРСОНАЛУ'!G134*'1_РОЗПОДІЛ ПЕРСОНАЛУ'!L134,2)),0,ROUND($Y135/'1_РОЗПОДІЛ ПЕРСОНАЛУ'!G134*'1_РОЗПОДІЛ ПЕРСОНАЛУ'!L134,2))</f>
        <v>0</v>
      </c>
      <c r="AE135" s="74">
        <f>IF(ISERROR(ROUND($Y135/'1_РОЗПОДІЛ ПЕРСОНАЛУ'!G134*'1_РОЗПОДІЛ ПЕРСОНАЛУ'!M134,2)),0,ROUND($Y135/'1_РОЗПОДІЛ ПЕРСОНАЛУ'!G134*'1_РОЗПОДІЛ ПЕРСОНАЛУ'!M134,2))</f>
        <v>0</v>
      </c>
      <c r="AF135" s="74">
        <f>IF(ISERROR(ROUND($Y135/'1_РОЗПОДІЛ ПЕРСОНАЛУ'!G134*'1_РОЗПОДІЛ ПЕРСОНАЛУ'!N134,2)),0,ROUND($Y135/'1_РОЗПОДІЛ ПЕРСОНАЛУ'!G134*'1_РОЗПОДІЛ ПЕРСОНАЛУ'!N134,2))</f>
        <v>0</v>
      </c>
      <c r="AG135" s="74">
        <f>IF(ISERROR(ROUND($Y135/'1_РОЗПОДІЛ ПЕРСОНАЛУ'!G134*'1_РОЗПОДІЛ ПЕРСОНАЛУ'!O134,2)),0,ROUND($Y135/'1_РОЗПОДІЛ ПЕРСОНАЛУ'!G134*'1_РОЗПОДІЛ ПЕРСОНАЛУ'!O134,2))</f>
        <v>0</v>
      </c>
    </row>
    <row r="136" spans="1:33" ht="12" hidden="1" x14ac:dyDescent="0.2">
      <c r="A136" s="78" t="str">
        <f>'1_РОЗПОДІЛ ПЕРСОНАЛУ'!A135</f>
        <v/>
      </c>
      <c r="B136" s="78">
        <f>'1_РОЗПОДІЛ ПЕРСОНАЛУ'!B135</f>
        <v>0</v>
      </c>
      <c r="C136" s="78">
        <f>'1_РОЗПОДІЛ ПЕРСОНАЛУ'!D135</f>
        <v>0</v>
      </c>
      <c r="D136" s="78">
        <f>'1_РОЗПОДІЛ ПЕРСОНАЛУ'!F135</f>
        <v>0</v>
      </c>
      <c r="E136" s="78">
        <f>'1_РОЗПОДІЛ ПЕРСОНАЛУ'!G135</f>
        <v>0</v>
      </c>
      <c r="F136" s="95">
        <f>IF(A136&gt;0,'2_Вихідні дані'!$B$3,"")</f>
        <v>1921</v>
      </c>
      <c r="G136" s="55"/>
      <c r="H136" s="55"/>
      <c r="I136" s="79">
        <f>IF(D136&gt;0,VLOOKUP(D136,'2_Вихідні дані'!$A$6:$B$11,2,FALSE),1)</f>
        <v>1</v>
      </c>
      <c r="J136" s="55"/>
      <c r="K136" s="74">
        <f t="shared" si="15"/>
        <v>0</v>
      </c>
      <c r="L136" s="55"/>
      <c r="M136" s="95">
        <f t="shared" si="9"/>
        <v>0</v>
      </c>
      <c r="N136" s="55"/>
      <c r="O136" s="95">
        <f t="shared" si="10"/>
        <v>0</v>
      </c>
      <c r="P136" s="55"/>
      <c r="Q136" s="95">
        <f t="shared" si="11"/>
        <v>0</v>
      </c>
      <c r="R136" s="55"/>
      <c r="S136" s="95">
        <f t="shared" si="12"/>
        <v>0</v>
      </c>
      <c r="T136" s="55"/>
      <c r="U136" s="95">
        <f t="shared" si="13"/>
        <v>0</v>
      </c>
      <c r="V136" s="55"/>
      <c r="W136" s="95">
        <f>IF(AND($A136&gt;0,V136&gt;0),IF('2_Вихідні дані'!$A$12=1,ROUND($K136*(V136-1),2),ROUND((K136+M136+O136+Q136+S136+U136)*(V136-1),2)),0)</f>
        <v>0</v>
      </c>
      <c r="X136" s="74">
        <f t="shared" si="14"/>
        <v>0</v>
      </c>
      <c r="Y136" s="74">
        <f>X136*'2_Вихідні дані'!$B$17</f>
        <v>0</v>
      </c>
      <c r="Z136" s="74">
        <f>IF(ISERROR(ROUND($Y136/'1_РОЗПОДІЛ ПЕРСОНАЛУ'!G135*'1_РОЗПОДІЛ ПЕРСОНАЛУ'!H135,2)),0,ROUND($Y136/'1_РОЗПОДІЛ ПЕРСОНАЛУ'!G135*'1_РОЗПОДІЛ ПЕРСОНАЛУ'!H135,2))</f>
        <v>0</v>
      </c>
      <c r="AA136" s="74">
        <f>IF(ISERROR(ROUND($Y136/'1_РОЗПОДІЛ ПЕРСОНАЛУ'!G135*'1_РОЗПОДІЛ ПЕРСОНАЛУ'!I135,2)),0,ROUND($Y136/'1_РОЗПОДІЛ ПЕРСОНАЛУ'!G135*'1_РОЗПОДІЛ ПЕРСОНАЛУ'!I135,2))</f>
        <v>0</v>
      </c>
      <c r="AB136" s="74">
        <f>IF(ISERROR(ROUND($Y136/'1_РОЗПОДІЛ ПЕРСОНАЛУ'!G135*'1_РОЗПОДІЛ ПЕРСОНАЛУ'!J135,2)),0,ROUND($Y136/'1_РОЗПОДІЛ ПЕРСОНАЛУ'!G135*'1_РОЗПОДІЛ ПЕРСОНАЛУ'!J135,2))</f>
        <v>0</v>
      </c>
      <c r="AC136" s="74">
        <f>IF(ISERROR(ROUND($Y136/'1_РОЗПОДІЛ ПЕРСОНАЛУ'!G135*'1_РОЗПОДІЛ ПЕРСОНАЛУ'!K135,2)),0,ROUND($Y136/'1_РОЗПОДІЛ ПЕРСОНАЛУ'!G135*'1_РОЗПОДІЛ ПЕРСОНАЛУ'!K135,2))</f>
        <v>0</v>
      </c>
      <c r="AD136" s="74">
        <f>IF(ISERROR(ROUND($Y136/'1_РОЗПОДІЛ ПЕРСОНАЛУ'!G135*'1_РОЗПОДІЛ ПЕРСОНАЛУ'!L135,2)),0,ROUND($Y136/'1_РОЗПОДІЛ ПЕРСОНАЛУ'!G135*'1_РОЗПОДІЛ ПЕРСОНАЛУ'!L135,2))</f>
        <v>0</v>
      </c>
      <c r="AE136" s="74">
        <f>IF(ISERROR(ROUND($Y136/'1_РОЗПОДІЛ ПЕРСОНАЛУ'!G135*'1_РОЗПОДІЛ ПЕРСОНАЛУ'!M135,2)),0,ROUND($Y136/'1_РОЗПОДІЛ ПЕРСОНАЛУ'!G135*'1_РОЗПОДІЛ ПЕРСОНАЛУ'!M135,2))</f>
        <v>0</v>
      </c>
      <c r="AF136" s="74">
        <f>IF(ISERROR(ROUND($Y136/'1_РОЗПОДІЛ ПЕРСОНАЛУ'!G135*'1_РОЗПОДІЛ ПЕРСОНАЛУ'!N135,2)),0,ROUND($Y136/'1_РОЗПОДІЛ ПЕРСОНАЛУ'!G135*'1_РОЗПОДІЛ ПЕРСОНАЛУ'!N135,2))</f>
        <v>0</v>
      </c>
      <c r="AG136" s="74">
        <f>IF(ISERROR(ROUND($Y136/'1_РОЗПОДІЛ ПЕРСОНАЛУ'!G135*'1_РОЗПОДІЛ ПЕРСОНАЛУ'!O135,2)),0,ROUND($Y136/'1_РОЗПОДІЛ ПЕРСОНАЛУ'!G135*'1_РОЗПОДІЛ ПЕРСОНАЛУ'!O135,2))</f>
        <v>0</v>
      </c>
    </row>
    <row r="137" spans="1:33" ht="12" hidden="1" x14ac:dyDescent="0.2">
      <c r="A137" s="78" t="str">
        <f>'1_РОЗПОДІЛ ПЕРСОНАЛУ'!A136</f>
        <v/>
      </c>
      <c r="B137" s="78">
        <f>'1_РОЗПОДІЛ ПЕРСОНАЛУ'!B136</f>
        <v>0</v>
      </c>
      <c r="C137" s="78">
        <f>'1_РОЗПОДІЛ ПЕРСОНАЛУ'!D136</f>
        <v>0</v>
      </c>
      <c r="D137" s="78">
        <f>'1_РОЗПОДІЛ ПЕРСОНАЛУ'!F136</f>
        <v>0</v>
      </c>
      <c r="E137" s="78">
        <f>'1_РОЗПОДІЛ ПЕРСОНАЛУ'!G136</f>
        <v>0</v>
      </c>
      <c r="F137" s="95">
        <f>IF(A137&gt;0,'2_Вихідні дані'!$B$3,"")</f>
        <v>1921</v>
      </c>
      <c r="G137" s="55"/>
      <c r="H137" s="55"/>
      <c r="I137" s="79">
        <f>IF(D137&gt;0,VLOOKUP(D137,'2_Вихідні дані'!$A$6:$B$11,2,FALSE),1)</f>
        <v>1</v>
      </c>
      <c r="J137" s="55"/>
      <c r="K137" s="74">
        <f t="shared" si="15"/>
        <v>0</v>
      </c>
      <c r="L137" s="55"/>
      <c r="M137" s="95">
        <f t="shared" si="9"/>
        <v>0</v>
      </c>
      <c r="N137" s="55"/>
      <c r="O137" s="95">
        <f t="shared" si="10"/>
        <v>0</v>
      </c>
      <c r="P137" s="55"/>
      <c r="Q137" s="95">
        <f t="shared" si="11"/>
        <v>0</v>
      </c>
      <c r="R137" s="55"/>
      <c r="S137" s="95">
        <f t="shared" si="12"/>
        <v>0</v>
      </c>
      <c r="T137" s="55"/>
      <c r="U137" s="95">
        <f t="shared" si="13"/>
        <v>0</v>
      </c>
      <c r="V137" s="55"/>
      <c r="W137" s="95">
        <f>IF(AND($A137&gt;0,V137&gt;0),IF('2_Вихідні дані'!$A$12=1,ROUND($K137*(V137-1),2),ROUND((K137+M137+O137+Q137+S137+U137)*(V137-1),2)),0)</f>
        <v>0</v>
      </c>
      <c r="X137" s="74">
        <f t="shared" si="14"/>
        <v>0</v>
      </c>
      <c r="Y137" s="74">
        <f>X137*'2_Вихідні дані'!$B$17</f>
        <v>0</v>
      </c>
      <c r="Z137" s="74">
        <f>IF(ISERROR(ROUND($Y137/'1_РОЗПОДІЛ ПЕРСОНАЛУ'!G136*'1_РОЗПОДІЛ ПЕРСОНАЛУ'!H136,2)),0,ROUND($Y137/'1_РОЗПОДІЛ ПЕРСОНАЛУ'!G136*'1_РОЗПОДІЛ ПЕРСОНАЛУ'!H136,2))</f>
        <v>0</v>
      </c>
      <c r="AA137" s="74">
        <f>IF(ISERROR(ROUND($Y137/'1_РОЗПОДІЛ ПЕРСОНАЛУ'!G136*'1_РОЗПОДІЛ ПЕРСОНАЛУ'!I136,2)),0,ROUND($Y137/'1_РОЗПОДІЛ ПЕРСОНАЛУ'!G136*'1_РОЗПОДІЛ ПЕРСОНАЛУ'!I136,2))</f>
        <v>0</v>
      </c>
      <c r="AB137" s="74">
        <f>IF(ISERROR(ROUND($Y137/'1_РОЗПОДІЛ ПЕРСОНАЛУ'!G136*'1_РОЗПОДІЛ ПЕРСОНАЛУ'!J136,2)),0,ROUND($Y137/'1_РОЗПОДІЛ ПЕРСОНАЛУ'!G136*'1_РОЗПОДІЛ ПЕРСОНАЛУ'!J136,2))</f>
        <v>0</v>
      </c>
      <c r="AC137" s="74">
        <f>IF(ISERROR(ROUND($Y137/'1_РОЗПОДІЛ ПЕРСОНАЛУ'!G136*'1_РОЗПОДІЛ ПЕРСОНАЛУ'!K136,2)),0,ROUND($Y137/'1_РОЗПОДІЛ ПЕРСОНАЛУ'!G136*'1_РОЗПОДІЛ ПЕРСОНАЛУ'!K136,2))</f>
        <v>0</v>
      </c>
      <c r="AD137" s="74">
        <f>IF(ISERROR(ROUND($Y137/'1_РОЗПОДІЛ ПЕРСОНАЛУ'!G136*'1_РОЗПОДІЛ ПЕРСОНАЛУ'!L136,2)),0,ROUND($Y137/'1_РОЗПОДІЛ ПЕРСОНАЛУ'!G136*'1_РОЗПОДІЛ ПЕРСОНАЛУ'!L136,2))</f>
        <v>0</v>
      </c>
      <c r="AE137" s="74">
        <f>IF(ISERROR(ROUND($Y137/'1_РОЗПОДІЛ ПЕРСОНАЛУ'!G136*'1_РОЗПОДІЛ ПЕРСОНАЛУ'!M136,2)),0,ROUND($Y137/'1_РОЗПОДІЛ ПЕРСОНАЛУ'!G136*'1_РОЗПОДІЛ ПЕРСОНАЛУ'!M136,2))</f>
        <v>0</v>
      </c>
      <c r="AF137" s="74">
        <f>IF(ISERROR(ROUND($Y137/'1_РОЗПОДІЛ ПЕРСОНАЛУ'!G136*'1_РОЗПОДІЛ ПЕРСОНАЛУ'!N136,2)),0,ROUND($Y137/'1_РОЗПОДІЛ ПЕРСОНАЛУ'!G136*'1_РОЗПОДІЛ ПЕРСОНАЛУ'!N136,2))</f>
        <v>0</v>
      </c>
      <c r="AG137" s="74">
        <f>IF(ISERROR(ROUND($Y137/'1_РОЗПОДІЛ ПЕРСОНАЛУ'!G136*'1_РОЗПОДІЛ ПЕРСОНАЛУ'!O136,2)),0,ROUND($Y137/'1_РОЗПОДІЛ ПЕРСОНАЛУ'!G136*'1_РОЗПОДІЛ ПЕРСОНАЛУ'!O136,2))</f>
        <v>0</v>
      </c>
    </row>
    <row r="138" spans="1:33" ht="12" hidden="1" x14ac:dyDescent="0.2">
      <c r="A138" s="78" t="str">
        <f>'1_РОЗПОДІЛ ПЕРСОНАЛУ'!A137</f>
        <v/>
      </c>
      <c r="B138" s="78">
        <f>'1_РОЗПОДІЛ ПЕРСОНАЛУ'!B137</f>
        <v>0</v>
      </c>
      <c r="C138" s="78">
        <f>'1_РОЗПОДІЛ ПЕРСОНАЛУ'!D137</f>
        <v>0</v>
      </c>
      <c r="D138" s="78">
        <f>'1_РОЗПОДІЛ ПЕРСОНАЛУ'!F137</f>
        <v>0</v>
      </c>
      <c r="E138" s="78">
        <f>'1_РОЗПОДІЛ ПЕРСОНАЛУ'!G137</f>
        <v>0</v>
      </c>
      <c r="F138" s="95">
        <f>IF(A138&gt;0,'2_Вихідні дані'!$B$3,"")</f>
        <v>1921</v>
      </c>
      <c r="G138" s="55"/>
      <c r="H138" s="55"/>
      <c r="I138" s="79">
        <f>IF(D138&gt;0,VLOOKUP(D138,'2_Вихідні дані'!$A$6:$B$11,2,FALSE),1)</f>
        <v>1</v>
      </c>
      <c r="J138" s="55"/>
      <c r="K138" s="74">
        <f t="shared" si="15"/>
        <v>0</v>
      </c>
      <c r="L138" s="55"/>
      <c r="M138" s="95">
        <f t="shared" si="9"/>
        <v>0</v>
      </c>
      <c r="N138" s="55"/>
      <c r="O138" s="95">
        <f t="shared" si="10"/>
        <v>0</v>
      </c>
      <c r="P138" s="55"/>
      <c r="Q138" s="95">
        <f t="shared" si="11"/>
        <v>0</v>
      </c>
      <c r="R138" s="55"/>
      <c r="S138" s="95">
        <f t="shared" si="12"/>
        <v>0</v>
      </c>
      <c r="T138" s="55"/>
      <c r="U138" s="95">
        <f t="shared" si="13"/>
        <v>0</v>
      </c>
      <c r="V138" s="55"/>
      <c r="W138" s="95">
        <f>IF(AND($A138&gt;0,V138&gt;0),IF('2_Вихідні дані'!$A$12=1,ROUND($K138*(V138-1),2),ROUND((K138+M138+O138+Q138+S138+U138)*(V138-1),2)),0)</f>
        <v>0</v>
      </c>
      <c r="X138" s="74">
        <f t="shared" si="14"/>
        <v>0</v>
      </c>
      <c r="Y138" s="74">
        <f>X138*'2_Вихідні дані'!$B$17</f>
        <v>0</v>
      </c>
      <c r="Z138" s="74">
        <f>IF(ISERROR(ROUND($Y138/'1_РОЗПОДІЛ ПЕРСОНАЛУ'!G137*'1_РОЗПОДІЛ ПЕРСОНАЛУ'!H137,2)),0,ROUND($Y138/'1_РОЗПОДІЛ ПЕРСОНАЛУ'!G137*'1_РОЗПОДІЛ ПЕРСОНАЛУ'!H137,2))</f>
        <v>0</v>
      </c>
      <c r="AA138" s="74">
        <f>IF(ISERROR(ROUND($Y138/'1_РОЗПОДІЛ ПЕРСОНАЛУ'!G137*'1_РОЗПОДІЛ ПЕРСОНАЛУ'!I137,2)),0,ROUND($Y138/'1_РОЗПОДІЛ ПЕРСОНАЛУ'!G137*'1_РОЗПОДІЛ ПЕРСОНАЛУ'!I137,2))</f>
        <v>0</v>
      </c>
      <c r="AB138" s="74">
        <f>IF(ISERROR(ROUND($Y138/'1_РОЗПОДІЛ ПЕРСОНАЛУ'!G137*'1_РОЗПОДІЛ ПЕРСОНАЛУ'!J137,2)),0,ROUND($Y138/'1_РОЗПОДІЛ ПЕРСОНАЛУ'!G137*'1_РОЗПОДІЛ ПЕРСОНАЛУ'!J137,2))</f>
        <v>0</v>
      </c>
      <c r="AC138" s="74">
        <f>IF(ISERROR(ROUND($Y138/'1_РОЗПОДІЛ ПЕРСОНАЛУ'!G137*'1_РОЗПОДІЛ ПЕРСОНАЛУ'!K137,2)),0,ROUND($Y138/'1_РОЗПОДІЛ ПЕРСОНАЛУ'!G137*'1_РОЗПОДІЛ ПЕРСОНАЛУ'!K137,2))</f>
        <v>0</v>
      </c>
      <c r="AD138" s="74">
        <f>IF(ISERROR(ROUND($Y138/'1_РОЗПОДІЛ ПЕРСОНАЛУ'!G137*'1_РОЗПОДІЛ ПЕРСОНАЛУ'!L137,2)),0,ROUND($Y138/'1_РОЗПОДІЛ ПЕРСОНАЛУ'!G137*'1_РОЗПОДІЛ ПЕРСОНАЛУ'!L137,2))</f>
        <v>0</v>
      </c>
      <c r="AE138" s="74">
        <f>IF(ISERROR(ROUND($Y138/'1_РОЗПОДІЛ ПЕРСОНАЛУ'!G137*'1_РОЗПОДІЛ ПЕРСОНАЛУ'!M137,2)),0,ROUND($Y138/'1_РОЗПОДІЛ ПЕРСОНАЛУ'!G137*'1_РОЗПОДІЛ ПЕРСОНАЛУ'!M137,2))</f>
        <v>0</v>
      </c>
      <c r="AF138" s="74">
        <f>IF(ISERROR(ROUND($Y138/'1_РОЗПОДІЛ ПЕРСОНАЛУ'!G137*'1_РОЗПОДІЛ ПЕРСОНАЛУ'!N137,2)),0,ROUND($Y138/'1_РОЗПОДІЛ ПЕРСОНАЛУ'!G137*'1_РОЗПОДІЛ ПЕРСОНАЛУ'!N137,2))</f>
        <v>0</v>
      </c>
      <c r="AG138" s="74">
        <f>IF(ISERROR(ROUND($Y138/'1_РОЗПОДІЛ ПЕРСОНАЛУ'!G137*'1_РОЗПОДІЛ ПЕРСОНАЛУ'!O137,2)),0,ROUND($Y138/'1_РОЗПОДІЛ ПЕРСОНАЛУ'!G137*'1_РОЗПОДІЛ ПЕРСОНАЛУ'!O137,2))</f>
        <v>0</v>
      </c>
    </row>
    <row r="139" spans="1:33" ht="12" hidden="1" x14ac:dyDescent="0.2">
      <c r="A139" s="78" t="str">
        <f>'1_РОЗПОДІЛ ПЕРСОНАЛУ'!A138</f>
        <v/>
      </c>
      <c r="B139" s="78">
        <f>'1_РОЗПОДІЛ ПЕРСОНАЛУ'!B138</f>
        <v>0</v>
      </c>
      <c r="C139" s="78">
        <f>'1_РОЗПОДІЛ ПЕРСОНАЛУ'!D138</f>
        <v>0</v>
      </c>
      <c r="D139" s="78">
        <f>'1_РОЗПОДІЛ ПЕРСОНАЛУ'!F138</f>
        <v>0</v>
      </c>
      <c r="E139" s="78">
        <f>'1_РОЗПОДІЛ ПЕРСОНАЛУ'!G138</f>
        <v>0</v>
      </c>
      <c r="F139" s="95">
        <f>IF(A139&gt;0,'2_Вихідні дані'!$B$3,"")</f>
        <v>1921</v>
      </c>
      <c r="G139" s="55"/>
      <c r="H139" s="55"/>
      <c r="I139" s="79">
        <f>IF(D139&gt;0,VLOOKUP(D139,'2_Вихідні дані'!$A$6:$B$11,2,FALSE),1)</f>
        <v>1</v>
      </c>
      <c r="J139" s="55"/>
      <c r="K139" s="74">
        <f t="shared" si="15"/>
        <v>0</v>
      </c>
      <c r="L139" s="55"/>
      <c r="M139" s="95">
        <f t="shared" ref="M139:M202" si="16">IF(AND($A139&gt;0,L139&gt;0),ROUND($K139*(L139-1),2),0)</f>
        <v>0</v>
      </c>
      <c r="N139" s="55"/>
      <c r="O139" s="95">
        <f t="shared" ref="O139:O202" si="17">IF(AND($A139&gt;0,N139&gt;0),ROUND($K139*(N139-1),2),0)</f>
        <v>0</v>
      </c>
      <c r="P139" s="55"/>
      <c r="Q139" s="95">
        <f t="shared" ref="Q139:Q202" si="18">IF(AND($A139&gt;0,P139&gt;0),ROUND($K139*(P139-1),2),0)</f>
        <v>0</v>
      </c>
      <c r="R139" s="55"/>
      <c r="S139" s="95">
        <f t="shared" ref="S139:S202" si="19">IF(AND($A139&gt;0,R139&gt;0),ROUND($K139*(R139-1),2),0)</f>
        <v>0</v>
      </c>
      <c r="T139" s="55"/>
      <c r="U139" s="95">
        <f t="shared" ref="U139:U202" si="20">IF(AND($A139&gt;0,T139&gt;0),ROUND($K139*(T139-1),2),0)</f>
        <v>0</v>
      </c>
      <c r="V139" s="55"/>
      <c r="W139" s="95">
        <f>IF(AND($A139&gt;0,V139&gt;0),IF('2_Вихідні дані'!$A$12=1,ROUND($K139*(V139-1),2),ROUND((K139+M139+O139+Q139+S139+U139)*(V139-1),2)),0)</f>
        <v>0</v>
      </c>
      <c r="X139" s="74">
        <f t="shared" ref="X139:X202" si="21">ROUND((K139+M139+O139+Q139+S139+U139+W139)*E139,2)</f>
        <v>0</v>
      </c>
      <c r="Y139" s="74">
        <f>X139*'2_Вихідні дані'!$B$17</f>
        <v>0</v>
      </c>
      <c r="Z139" s="74">
        <f>IF(ISERROR(ROUND($Y139/'1_РОЗПОДІЛ ПЕРСОНАЛУ'!G138*'1_РОЗПОДІЛ ПЕРСОНАЛУ'!H138,2)),0,ROUND($Y139/'1_РОЗПОДІЛ ПЕРСОНАЛУ'!G138*'1_РОЗПОДІЛ ПЕРСОНАЛУ'!H138,2))</f>
        <v>0</v>
      </c>
      <c r="AA139" s="74">
        <f>IF(ISERROR(ROUND($Y139/'1_РОЗПОДІЛ ПЕРСОНАЛУ'!G138*'1_РОЗПОДІЛ ПЕРСОНАЛУ'!I138,2)),0,ROUND($Y139/'1_РОЗПОДІЛ ПЕРСОНАЛУ'!G138*'1_РОЗПОДІЛ ПЕРСОНАЛУ'!I138,2))</f>
        <v>0</v>
      </c>
      <c r="AB139" s="74">
        <f>IF(ISERROR(ROUND($Y139/'1_РОЗПОДІЛ ПЕРСОНАЛУ'!G138*'1_РОЗПОДІЛ ПЕРСОНАЛУ'!J138,2)),0,ROUND($Y139/'1_РОЗПОДІЛ ПЕРСОНАЛУ'!G138*'1_РОЗПОДІЛ ПЕРСОНАЛУ'!J138,2))</f>
        <v>0</v>
      </c>
      <c r="AC139" s="74">
        <f>IF(ISERROR(ROUND($Y139/'1_РОЗПОДІЛ ПЕРСОНАЛУ'!G138*'1_РОЗПОДІЛ ПЕРСОНАЛУ'!K138,2)),0,ROUND($Y139/'1_РОЗПОДІЛ ПЕРСОНАЛУ'!G138*'1_РОЗПОДІЛ ПЕРСОНАЛУ'!K138,2))</f>
        <v>0</v>
      </c>
      <c r="AD139" s="74">
        <f>IF(ISERROR(ROUND($Y139/'1_РОЗПОДІЛ ПЕРСОНАЛУ'!G138*'1_РОЗПОДІЛ ПЕРСОНАЛУ'!L138,2)),0,ROUND($Y139/'1_РОЗПОДІЛ ПЕРСОНАЛУ'!G138*'1_РОЗПОДІЛ ПЕРСОНАЛУ'!L138,2))</f>
        <v>0</v>
      </c>
      <c r="AE139" s="74">
        <f>IF(ISERROR(ROUND($Y139/'1_РОЗПОДІЛ ПЕРСОНАЛУ'!G138*'1_РОЗПОДІЛ ПЕРСОНАЛУ'!M138,2)),0,ROUND($Y139/'1_РОЗПОДІЛ ПЕРСОНАЛУ'!G138*'1_РОЗПОДІЛ ПЕРСОНАЛУ'!M138,2))</f>
        <v>0</v>
      </c>
      <c r="AF139" s="74">
        <f>IF(ISERROR(ROUND($Y139/'1_РОЗПОДІЛ ПЕРСОНАЛУ'!G138*'1_РОЗПОДІЛ ПЕРСОНАЛУ'!N138,2)),0,ROUND($Y139/'1_РОЗПОДІЛ ПЕРСОНАЛУ'!G138*'1_РОЗПОДІЛ ПЕРСОНАЛУ'!N138,2))</f>
        <v>0</v>
      </c>
      <c r="AG139" s="74">
        <f>IF(ISERROR(ROUND($Y139/'1_РОЗПОДІЛ ПЕРСОНАЛУ'!G138*'1_РОЗПОДІЛ ПЕРСОНАЛУ'!O138,2)),0,ROUND($Y139/'1_РОЗПОДІЛ ПЕРСОНАЛУ'!G138*'1_РОЗПОДІЛ ПЕРСОНАЛУ'!O138,2))</f>
        <v>0</v>
      </c>
    </row>
    <row r="140" spans="1:33" ht="12" hidden="1" x14ac:dyDescent="0.2">
      <c r="A140" s="78" t="str">
        <f>'1_РОЗПОДІЛ ПЕРСОНАЛУ'!A139</f>
        <v/>
      </c>
      <c r="B140" s="78">
        <f>'1_РОЗПОДІЛ ПЕРСОНАЛУ'!B139</f>
        <v>0</v>
      </c>
      <c r="C140" s="78">
        <f>'1_РОЗПОДІЛ ПЕРСОНАЛУ'!D139</f>
        <v>0</v>
      </c>
      <c r="D140" s="78">
        <f>'1_РОЗПОДІЛ ПЕРСОНАЛУ'!F139</f>
        <v>0</v>
      </c>
      <c r="E140" s="78">
        <f>'1_РОЗПОДІЛ ПЕРСОНАЛУ'!G139</f>
        <v>0</v>
      </c>
      <c r="F140" s="95">
        <f>IF(A140&gt;0,'2_Вихідні дані'!$B$3,"")</f>
        <v>1921</v>
      </c>
      <c r="G140" s="55"/>
      <c r="H140" s="55"/>
      <c r="I140" s="79">
        <f>IF(D140&gt;0,VLOOKUP(D140,'2_Вихідні дані'!$A$6:$B$11,2,FALSE),1)</f>
        <v>1</v>
      </c>
      <c r="J140" s="55"/>
      <c r="K140" s="74">
        <f t="shared" si="15"/>
        <v>0</v>
      </c>
      <c r="L140" s="55"/>
      <c r="M140" s="95">
        <f t="shared" si="16"/>
        <v>0</v>
      </c>
      <c r="N140" s="55"/>
      <c r="O140" s="95">
        <f t="shared" si="17"/>
        <v>0</v>
      </c>
      <c r="P140" s="55"/>
      <c r="Q140" s="95">
        <f t="shared" si="18"/>
        <v>0</v>
      </c>
      <c r="R140" s="55"/>
      <c r="S140" s="95">
        <f t="shared" si="19"/>
        <v>0</v>
      </c>
      <c r="T140" s="55"/>
      <c r="U140" s="95">
        <f t="shared" si="20"/>
        <v>0</v>
      </c>
      <c r="V140" s="55"/>
      <c r="W140" s="95">
        <f>IF(AND($A140&gt;0,V140&gt;0),IF('2_Вихідні дані'!$A$12=1,ROUND($K140*(V140-1),2),ROUND((K140+M140+O140+Q140+S140+U140)*(V140-1),2)),0)</f>
        <v>0</v>
      </c>
      <c r="X140" s="74">
        <f t="shared" si="21"/>
        <v>0</v>
      </c>
      <c r="Y140" s="74">
        <f>X140*'2_Вихідні дані'!$B$17</f>
        <v>0</v>
      </c>
      <c r="Z140" s="74">
        <f>IF(ISERROR(ROUND($Y140/'1_РОЗПОДІЛ ПЕРСОНАЛУ'!G139*'1_РОЗПОДІЛ ПЕРСОНАЛУ'!H139,2)),0,ROUND($Y140/'1_РОЗПОДІЛ ПЕРСОНАЛУ'!G139*'1_РОЗПОДІЛ ПЕРСОНАЛУ'!H139,2))</f>
        <v>0</v>
      </c>
      <c r="AA140" s="74">
        <f>IF(ISERROR(ROUND($Y140/'1_РОЗПОДІЛ ПЕРСОНАЛУ'!G139*'1_РОЗПОДІЛ ПЕРСОНАЛУ'!I139,2)),0,ROUND($Y140/'1_РОЗПОДІЛ ПЕРСОНАЛУ'!G139*'1_РОЗПОДІЛ ПЕРСОНАЛУ'!I139,2))</f>
        <v>0</v>
      </c>
      <c r="AB140" s="74">
        <f>IF(ISERROR(ROUND($Y140/'1_РОЗПОДІЛ ПЕРСОНАЛУ'!G139*'1_РОЗПОДІЛ ПЕРСОНАЛУ'!J139,2)),0,ROUND($Y140/'1_РОЗПОДІЛ ПЕРСОНАЛУ'!G139*'1_РОЗПОДІЛ ПЕРСОНАЛУ'!J139,2))</f>
        <v>0</v>
      </c>
      <c r="AC140" s="74">
        <f>IF(ISERROR(ROUND($Y140/'1_РОЗПОДІЛ ПЕРСОНАЛУ'!G139*'1_РОЗПОДІЛ ПЕРСОНАЛУ'!K139,2)),0,ROUND($Y140/'1_РОЗПОДІЛ ПЕРСОНАЛУ'!G139*'1_РОЗПОДІЛ ПЕРСОНАЛУ'!K139,2))</f>
        <v>0</v>
      </c>
      <c r="AD140" s="74">
        <f>IF(ISERROR(ROUND($Y140/'1_РОЗПОДІЛ ПЕРСОНАЛУ'!G139*'1_РОЗПОДІЛ ПЕРСОНАЛУ'!L139,2)),0,ROUND($Y140/'1_РОЗПОДІЛ ПЕРСОНАЛУ'!G139*'1_РОЗПОДІЛ ПЕРСОНАЛУ'!L139,2))</f>
        <v>0</v>
      </c>
      <c r="AE140" s="74">
        <f>IF(ISERROR(ROUND($Y140/'1_РОЗПОДІЛ ПЕРСОНАЛУ'!G139*'1_РОЗПОДІЛ ПЕРСОНАЛУ'!M139,2)),0,ROUND($Y140/'1_РОЗПОДІЛ ПЕРСОНАЛУ'!G139*'1_РОЗПОДІЛ ПЕРСОНАЛУ'!M139,2))</f>
        <v>0</v>
      </c>
      <c r="AF140" s="74">
        <f>IF(ISERROR(ROUND($Y140/'1_РОЗПОДІЛ ПЕРСОНАЛУ'!G139*'1_РОЗПОДІЛ ПЕРСОНАЛУ'!N139,2)),0,ROUND($Y140/'1_РОЗПОДІЛ ПЕРСОНАЛУ'!G139*'1_РОЗПОДІЛ ПЕРСОНАЛУ'!N139,2))</f>
        <v>0</v>
      </c>
      <c r="AG140" s="74">
        <f>IF(ISERROR(ROUND($Y140/'1_РОЗПОДІЛ ПЕРСОНАЛУ'!G139*'1_РОЗПОДІЛ ПЕРСОНАЛУ'!O139,2)),0,ROUND($Y140/'1_РОЗПОДІЛ ПЕРСОНАЛУ'!G139*'1_РОЗПОДІЛ ПЕРСОНАЛУ'!O139,2))</f>
        <v>0</v>
      </c>
    </row>
    <row r="141" spans="1:33" ht="12" hidden="1" x14ac:dyDescent="0.2">
      <c r="A141" s="78" t="str">
        <f>'1_РОЗПОДІЛ ПЕРСОНАЛУ'!A140</f>
        <v/>
      </c>
      <c r="B141" s="78">
        <f>'1_РОЗПОДІЛ ПЕРСОНАЛУ'!B140</f>
        <v>0</v>
      </c>
      <c r="C141" s="78">
        <f>'1_РОЗПОДІЛ ПЕРСОНАЛУ'!D140</f>
        <v>0</v>
      </c>
      <c r="D141" s="78">
        <f>'1_РОЗПОДІЛ ПЕРСОНАЛУ'!F140</f>
        <v>0</v>
      </c>
      <c r="E141" s="78">
        <f>'1_РОЗПОДІЛ ПЕРСОНАЛУ'!G140</f>
        <v>0</v>
      </c>
      <c r="F141" s="95">
        <f>IF(A141&gt;0,'2_Вихідні дані'!$B$3,"")</f>
        <v>1921</v>
      </c>
      <c r="G141" s="55"/>
      <c r="H141" s="55"/>
      <c r="I141" s="79">
        <f>IF(D141&gt;0,VLOOKUP(D141,'2_Вихідні дані'!$A$6:$B$11,2,FALSE),1)</f>
        <v>1</v>
      </c>
      <c r="J141" s="55"/>
      <c r="K141" s="74">
        <f t="shared" si="15"/>
        <v>0</v>
      </c>
      <c r="L141" s="55"/>
      <c r="M141" s="95">
        <f t="shared" si="16"/>
        <v>0</v>
      </c>
      <c r="N141" s="55"/>
      <c r="O141" s="95">
        <f t="shared" si="17"/>
        <v>0</v>
      </c>
      <c r="P141" s="55"/>
      <c r="Q141" s="95">
        <f t="shared" si="18"/>
        <v>0</v>
      </c>
      <c r="R141" s="55"/>
      <c r="S141" s="95">
        <f t="shared" si="19"/>
        <v>0</v>
      </c>
      <c r="T141" s="55"/>
      <c r="U141" s="95">
        <f t="shared" si="20"/>
        <v>0</v>
      </c>
      <c r="V141" s="55"/>
      <c r="W141" s="95">
        <f>IF(AND($A141&gt;0,V141&gt;0),IF('2_Вихідні дані'!$A$12=1,ROUND($K141*(V141-1),2),ROUND((K141+M141+O141+Q141+S141+U141)*(V141-1),2)),0)</f>
        <v>0</v>
      </c>
      <c r="X141" s="74">
        <f t="shared" si="21"/>
        <v>0</v>
      </c>
      <c r="Y141" s="74">
        <f>X141*'2_Вихідні дані'!$B$17</f>
        <v>0</v>
      </c>
      <c r="Z141" s="74">
        <f>IF(ISERROR(ROUND($Y141/'1_РОЗПОДІЛ ПЕРСОНАЛУ'!G140*'1_РОЗПОДІЛ ПЕРСОНАЛУ'!H140,2)),0,ROUND($Y141/'1_РОЗПОДІЛ ПЕРСОНАЛУ'!G140*'1_РОЗПОДІЛ ПЕРСОНАЛУ'!H140,2))</f>
        <v>0</v>
      </c>
      <c r="AA141" s="74">
        <f>IF(ISERROR(ROUND($Y141/'1_РОЗПОДІЛ ПЕРСОНАЛУ'!G140*'1_РОЗПОДІЛ ПЕРСОНАЛУ'!I140,2)),0,ROUND($Y141/'1_РОЗПОДІЛ ПЕРСОНАЛУ'!G140*'1_РОЗПОДІЛ ПЕРСОНАЛУ'!I140,2))</f>
        <v>0</v>
      </c>
      <c r="AB141" s="74">
        <f>IF(ISERROR(ROUND($Y141/'1_РОЗПОДІЛ ПЕРСОНАЛУ'!G140*'1_РОЗПОДІЛ ПЕРСОНАЛУ'!J140,2)),0,ROUND($Y141/'1_РОЗПОДІЛ ПЕРСОНАЛУ'!G140*'1_РОЗПОДІЛ ПЕРСОНАЛУ'!J140,2))</f>
        <v>0</v>
      </c>
      <c r="AC141" s="74">
        <f>IF(ISERROR(ROUND($Y141/'1_РОЗПОДІЛ ПЕРСОНАЛУ'!G140*'1_РОЗПОДІЛ ПЕРСОНАЛУ'!K140,2)),0,ROUND($Y141/'1_РОЗПОДІЛ ПЕРСОНАЛУ'!G140*'1_РОЗПОДІЛ ПЕРСОНАЛУ'!K140,2))</f>
        <v>0</v>
      </c>
      <c r="AD141" s="74">
        <f>IF(ISERROR(ROUND($Y141/'1_РОЗПОДІЛ ПЕРСОНАЛУ'!G140*'1_РОЗПОДІЛ ПЕРСОНАЛУ'!L140,2)),0,ROUND($Y141/'1_РОЗПОДІЛ ПЕРСОНАЛУ'!G140*'1_РОЗПОДІЛ ПЕРСОНАЛУ'!L140,2))</f>
        <v>0</v>
      </c>
      <c r="AE141" s="74">
        <f>IF(ISERROR(ROUND($Y141/'1_РОЗПОДІЛ ПЕРСОНАЛУ'!G140*'1_РОЗПОДІЛ ПЕРСОНАЛУ'!M140,2)),0,ROUND($Y141/'1_РОЗПОДІЛ ПЕРСОНАЛУ'!G140*'1_РОЗПОДІЛ ПЕРСОНАЛУ'!M140,2))</f>
        <v>0</v>
      </c>
      <c r="AF141" s="74">
        <f>IF(ISERROR(ROUND($Y141/'1_РОЗПОДІЛ ПЕРСОНАЛУ'!G140*'1_РОЗПОДІЛ ПЕРСОНАЛУ'!N140,2)),0,ROUND($Y141/'1_РОЗПОДІЛ ПЕРСОНАЛУ'!G140*'1_РОЗПОДІЛ ПЕРСОНАЛУ'!N140,2))</f>
        <v>0</v>
      </c>
      <c r="AG141" s="74">
        <f>IF(ISERROR(ROUND($Y141/'1_РОЗПОДІЛ ПЕРСОНАЛУ'!G140*'1_РОЗПОДІЛ ПЕРСОНАЛУ'!O140,2)),0,ROUND($Y141/'1_РОЗПОДІЛ ПЕРСОНАЛУ'!G140*'1_РОЗПОДІЛ ПЕРСОНАЛУ'!O140,2))</f>
        <v>0</v>
      </c>
    </row>
    <row r="142" spans="1:33" ht="12" hidden="1" x14ac:dyDescent="0.2">
      <c r="A142" s="78" t="str">
        <f>'1_РОЗПОДІЛ ПЕРСОНАЛУ'!A141</f>
        <v/>
      </c>
      <c r="B142" s="78">
        <f>'1_РОЗПОДІЛ ПЕРСОНАЛУ'!B141</f>
        <v>0</v>
      </c>
      <c r="C142" s="78">
        <f>'1_РОЗПОДІЛ ПЕРСОНАЛУ'!D141</f>
        <v>0</v>
      </c>
      <c r="D142" s="78">
        <f>'1_РОЗПОДІЛ ПЕРСОНАЛУ'!F141</f>
        <v>0</v>
      </c>
      <c r="E142" s="78">
        <f>'1_РОЗПОДІЛ ПЕРСОНАЛУ'!G141</f>
        <v>0</v>
      </c>
      <c r="F142" s="95">
        <f>IF(A142&gt;0,'2_Вихідні дані'!$B$3,"")</f>
        <v>1921</v>
      </c>
      <c r="G142" s="55"/>
      <c r="H142" s="55"/>
      <c r="I142" s="79">
        <f>IF(D142&gt;0,VLOOKUP(D142,'2_Вихідні дані'!$A$6:$B$11,2,FALSE),1)</f>
        <v>1</v>
      </c>
      <c r="J142" s="55"/>
      <c r="K142" s="74">
        <f t="shared" si="15"/>
        <v>0</v>
      </c>
      <c r="L142" s="55"/>
      <c r="M142" s="95">
        <f t="shared" si="16"/>
        <v>0</v>
      </c>
      <c r="N142" s="55"/>
      <c r="O142" s="95">
        <f t="shared" si="17"/>
        <v>0</v>
      </c>
      <c r="P142" s="55"/>
      <c r="Q142" s="95">
        <f t="shared" si="18"/>
        <v>0</v>
      </c>
      <c r="R142" s="55"/>
      <c r="S142" s="95">
        <f t="shared" si="19"/>
        <v>0</v>
      </c>
      <c r="T142" s="55"/>
      <c r="U142" s="95">
        <f t="shared" si="20"/>
        <v>0</v>
      </c>
      <c r="V142" s="55"/>
      <c r="W142" s="95">
        <f>IF(AND($A142&gt;0,V142&gt;0),IF('2_Вихідні дані'!$A$12=1,ROUND($K142*(V142-1),2),ROUND((K142+M142+O142+Q142+S142+U142)*(V142-1),2)),0)</f>
        <v>0</v>
      </c>
      <c r="X142" s="74">
        <f t="shared" si="21"/>
        <v>0</v>
      </c>
      <c r="Y142" s="74">
        <f>X142*'2_Вихідні дані'!$B$17</f>
        <v>0</v>
      </c>
      <c r="Z142" s="74">
        <f>IF(ISERROR(ROUND($Y142/'1_РОЗПОДІЛ ПЕРСОНАЛУ'!G141*'1_РОЗПОДІЛ ПЕРСОНАЛУ'!H141,2)),0,ROUND($Y142/'1_РОЗПОДІЛ ПЕРСОНАЛУ'!G141*'1_РОЗПОДІЛ ПЕРСОНАЛУ'!H141,2))</f>
        <v>0</v>
      </c>
      <c r="AA142" s="74">
        <f>IF(ISERROR(ROUND($Y142/'1_РОЗПОДІЛ ПЕРСОНАЛУ'!G141*'1_РОЗПОДІЛ ПЕРСОНАЛУ'!I141,2)),0,ROUND($Y142/'1_РОЗПОДІЛ ПЕРСОНАЛУ'!G141*'1_РОЗПОДІЛ ПЕРСОНАЛУ'!I141,2))</f>
        <v>0</v>
      </c>
      <c r="AB142" s="74">
        <f>IF(ISERROR(ROUND($Y142/'1_РОЗПОДІЛ ПЕРСОНАЛУ'!G141*'1_РОЗПОДІЛ ПЕРСОНАЛУ'!J141,2)),0,ROUND($Y142/'1_РОЗПОДІЛ ПЕРСОНАЛУ'!G141*'1_РОЗПОДІЛ ПЕРСОНАЛУ'!J141,2))</f>
        <v>0</v>
      </c>
      <c r="AC142" s="74">
        <f>IF(ISERROR(ROUND($Y142/'1_РОЗПОДІЛ ПЕРСОНАЛУ'!G141*'1_РОЗПОДІЛ ПЕРСОНАЛУ'!K141,2)),0,ROUND($Y142/'1_РОЗПОДІЛ ПЕРСОНАЛУ'!G141*'1_РОЗПОДІЛ ПЕРСОНАЛУ'!K141,2))</f>
        <v>0</v>
      </c>
      <c r="AD142" s="74">
        <f>IF(ISERROR(ROUND($Y142/'1_РОЗПОДІЛ ПЕРСОНАЛУ'!G141*'1_РОЗПОДІЛ ПЕРСОНАЛУ'!L141,2)),0,ROUND($Y142/'1_РОЗПОДІЛ ПЕРСОНАЛУ'!G141*'1_РОЗПОДІЛ ПЕРСОНАЛУ'!L141,2))</f>
        <v>0</v>
      </c>
      <c r="AE142" s="74">
        <f>IF(ISERROR(ROUND($Y142/'1_РОЗПОДІЛ ПЕРСОНАЛУ'!G141*'1_РОЗПОДІЛ ПЕРСОНАЛУ'!M141,2)),0,ROUND($Y142/'1_РОЗПОДІЛ ПЕРСОНАЛУ'!G141*'1_РОЗПОДІЛ ПЕРСОНАЛУ'!M141,2))</f>
        <v>0</v>
      </c>
      <c r="AF142" s="74">
        <f>IF(ISERROR(ROUND($Y142/'1_РОЗПОДІЛ ПЕРСОНАЛУ'!G141*'1_РОЗПОДІЛ ПЕРСОНАЛУ'!N141,2)),0,ROUND($Y142/'1_РОЗПОДІЛ ПЕРСОНАЛУ'!G141*'1_РОЗПОДІЛ ПЕРСОНАЛУ'!N141,2))</f>
        <v>0</v>
      </c>
      <c r="AG142" s="74">
        <f>IF(ISERROR(ROUND($Y142/'1_РОЗПОДІЛ ПЕРСОНАЛУ'!G141*'1_РОЗПОДІЛ ПЕРСОНАЛУ'!O141,2)),0,ROUND($Y142/'1_РОЗПОДІЛ ПЕРСОНАЛУ'!G141*'1_РОЗПОДІЛ ПЕРСОНАЛУ'!O141,2))</f>
        <v>0</v>
      </c>
    </row>
    <row r="143" spans="1:33" ht="12" hidden="1" x14ac:dyDescent="0.2">
      <c r="A143" s="78" t="str">
        <f>'1_РОЗПОДІЛ ПЕРСОНАЛУ'!A142</f>
        <v/>
      </c>
      <c r="B143" s="78">
        <f>'1_РОЗПОДІЛ ПЕРСОНАЛУ'!B142</f>
        <v>0</v>
      </c>
      <c r="C143" s="78">
        <f>'1_РОЗПОДІЛ ПЕРСОНАЛУ'!D142</f>
        <v>0</v>
      </c>
      <c r="D143" s="78">
        <f>'1_РОЗПОДІЛ ПЕРСОНАЛУ'!F142</f>
        <v>0</v>
      </c>
      <c r="E143" s="78">
        <f>'1_РОЗПОДІЛ ПЕРСОНАЛУ'!G142</f>
        <v>0</v>
      </c>
      <c r="F143" s="95">
        <f>IF(A143&gt;0,'2_Вихідні дані'!$B$3,"")</f>
        <v>1921</v>
      </c>
      <c r="G143" s="55"/>
      <c r="H143" s="55"/>
      <c r="I143" s="79">
        <f>IF(D143&gt;0,VLOOKUP(D143,'2_Вихідні дані'!$A$6:$B$11,2,FALSE),1)</f>
        <v>1</v>
      </c>
      <c r="J143" s="55"/>
      <c r="K143" s="74">
        <f t="shared" si="15"/>
        <v>0</v>
      </c>
      <c r="L143" s="55"/>
      <c r="M143" s="95">
        <f t="shared" si="16"/>
        <v>0</v>
      </c>
      <c r="N143" s="55"/>
      <c r="O143" s="95">
        <f t="shared" si="17"/>
        <v>0</v>
      </c>
      <c r="P143" s="55"/>
      <c r="Q143" s="95">
        <f t="shared" si="18"/>
        <v>0</v>
      </c>
      <c r="R143" s="55"/>
      <c r="S143" s="95">
        <f t="shared" si="19"/>
        <v>0</v>
      </c>
      <c r="T143" s="55"/>
      <c r="U143" s="95">
        <f t="shared" si="20"/>
        <v>0</v>
      </c>
      <c r="V143" s="55"/>
      <c r="W143" s="95">
        <f>IF(AND($A143&gt;0,V143&gt;0),IF('2_Вихідні дані'!$A$12=1,ROUND($K143*(V143-1),2),ROUND((K143+M143+O143+Q143+S143+U143)*(V143-1),2)),0)</f>
        <v>0</v>
      </c>
      <c r="X143" s="74">
        <f t="shared" si="21"/>
        <v>0</v>
      </c>
      <c r="Y143" s="74">
        <f>X143*'2_Вихідні дані'!$B$17</f>
        <v>0</v>
      </c>
      <c r="Z143" s="74">
        <f>IF(ISERROR(ROUND($Y143/'1_РОЗПОДІЛ ПЕРСОНАЛУ'!G142*'1_РОЗПОДІЛ ПЕРСОНАЛУ'!H142,2)),0,ROUND($Y143/'1_РОЗПОДІЛ ПЕРСОНАЛУ'!G142*'1_РОЗПОДІЛ ПЕРСОНАЛУ'!H142,2))</f>
        <v>0</v>
      </c>
      <c r="AA143" s="74">
        <f>IF(ISERROR(ROUND($Y143/'1_РОЗПОДІЛ ПЕРСОНАЛУ'!G142*'1_РОЗПОДІЛ ПЕРСОНАЛУ'!I142,2)),0,ROUND($Y143/'1_РОЗПОДІЛ ПЕРСОНАЛУ'!G142*'1_РОЗПОДІЛ ПЕРСОНАЛУ'!I142,2))</f>
        <v>0</v>
      </c>
      <c r="AB143" s="74">
        <f>IF(ISERROR(ROUND($Y143/'1_РОЗПОДІЛ ПЕРСОНАЛУ'!G142*'1_РОЗПОДІЛ ПЕРСОНАЛУ'!J142,2)),0,ROUND($Y143/'1_РОЗПОДІЛ ПЕРСОНАЛУ'!G142*'1_РОЗПОДІЛ ПЕРСОНАЛУ'!J142,2))</f>
        <v>0</v>
      </c>
      <c r="AC143" s="74">
        <f>IF(ISERROR(ROUND($Y143/'1_РОЗПОДІЛ ПЕРСОНАЛУ'!G142*'1_РОЗПОДІЛ ПЕРСОНАЛУ'!K142,2)),0,ROUND($Y143/'1_РОЗПОДІЛ ПЕРСОНАЛУ'!G142*'1_РОЗПОДІЛ ПЕРСОНАЛУ'!K142,2))</f>
        <v>0</v>
      </c>
      <c r="AD143" s="74">
        <f>IF(ISERROR(ROUND($Y143/'1_РОЗПОДІЛ ПЕРСОНАЛУ'!G142*'1_РОЗПОДІЛ ПЕРСОНАЛУ'!L142,2)),0,ROUND($Y143/'1_РОЗПОДІЛ ПЕРСОНАЛУ'!G142*'1_РОЗПОДІЛ ПЕРСОНАЛУ'!L142,2))</f>
        <v>0</v>
      </c>
      <c r="AE143" s="74">
        <f>IF(ISERROR(ROUND($Y143/'1_РОЗПОДІЛ ПЕРСОНАЛУ'!G142*'1_РОЗПОДІЛ ПЕРСОНАЛУ'!M142,2)),0,ROUND($Y143/'1_РОЗПОДІЛ ПЕРСОНАЛУ'!G142*'1_РОЗПОДІЛ ПЕРСОНАЛУ'!M142,2))</f>
        <v>0</v>
      </c>
      <c r="AF143" s="74">
        <f>IF(ISERROR(ROUND($Y143/'1_РОЗПОДІЛ ПЕРСОНАЛУ'!G142*'1_РОЗПОДІЛ ПЕРСОНАЛУ'!N142,2)),0,ROUND($Y143/'1_РОЗПОДІЛ ПЕРСОНАЛУ'!G142*'1_РОЗПОДІЛ ПЕРСОНАЛУ'!N142,2))</f>
        <v>0</v>
      </c>
      <c r="AG143" s="74">
        <f>IF(ISERROR(ROUND($Y143/'1_РОЗПОДІЛ ПЕРСОНАЛУ'!G142*'1_РОЗПОДІЛ ПЕРСОНАЛУ'!O142,2)),0,ROUND($Y143/'1_РОЗПОДІЛ ПЕРСОНАЛУ'!G142*'1_РОЗПОДІЛ ПЕРСОНАЛУ'!O142,2))</f>
        <v>0</v>
      </c>
    </row>
    <row r="144" spans="1:33" ht="12" hidden="1" x14ac:dyDescent="0.2">
      <c r="A144" s="78" t="str">
        <f>'1_РОЗПОДІЛ ПЕРСОНАЛУ'!A143</f>
        <v/>
      </c>
      <c r="B144" s="78">
        <f>'1_РОЗПОДІЛ ПЕРСОНАЛУ'!B143</f>
        <v>0</v>
      </c>
      <c r="C144" s="78">
        <f>'1_РОЗПОДІЛ ПЕРСОНАЛУ'!D143</f>
        <v>0</v>
      </c>
      <c r="D144" s="78">
        <f>'1_РОЗПОДІЛ ПЕРСОНАЛУ'!F143</f>
        <v>0</v>
      </c>
      <c r="E144" s="78">
        <f>'1_РОЗПОДІЛ ПЕРСОНАЛУ'!G143</f>
        <v>0</v>
      </c>
      <c r="F144" s="95">
        <f>IF(A144&gt;0,'2_Вихідні дані'!$B$3,"")</f>
        <v>1921</v>
      </c>
      <c r="G144" s="55"/>
      <c r="H144" s="55"/>
      <c r="I144" s="79">
        <f>IF(D144&gt;0,VLOOKUP(D144,'2_Вихідні дані'!$A$6:$B$11,2,FALSE),1)</f>
        <v>1</v>
      </c>
      <c r="J144" s="55"/>
      <c r="K144" s="74">
        <f t="shared" si="15"/>
        <v>0</v>
      </c>
      <c r="L144" s="55"/>
      <c r="M144" s="95">
        <f t="shared" si="16"/>
        <v>0</v>
      </c>
      <c r="N144" s="55"/>
      <c r="O144" s="95">
        <f t="shared" si="17"/>
        <v>0</v>
      </c>
      <c r="P144" s="55"/>
      <c r="Q144" s="95">
        <f t="shared" si="18"/>
        <v>0</v>
      </c>
      <c r="R144" s="55"/>
      <c r="S144" s="95">
        <f t="shared" si="19"/>
        <v>0</v>
      </c>
      <c r="T144" s="55"/>
      <c r="U144" s="95">
        <f t="shared" si="20"/>
        <v>0</v>
      </c>
      <c r="V144" s="55"/>
      <c r="W144" s="95">
        <f>IF(AND($A144&gt;0,V144&gt;0),IF('2_Вихідні дані'!$A$12=1,ROUND($K144*(V144-1),2),ROUND((K144+M144+O144+Q144+S144+U144)*(V144-1),2)),0)</f>
        <v>0</v>
      </c>
      <c r="X144" s="74">
        <f t="shared" si="21"/>
        <v>0</v>
      </c>
      <c r="Y144" s="74">
        <f>X144*'2_Вихідні дані'!$B$17</f>
        <v>0</v>
      </c>
      <c r="Z144" s="74">
        <f>IF(ISERROR(ROUND($Y144/'1_РОЗПОДІЛ ПЕРСОНАЛУ'!G143*'1_РОЗПОДІЛ ПЕРСОНАЛУ'!H143,2)),0,ROUND($Y144/'1_РОЗПОДІЛ ПЕРСОНАЛУ'!G143*'1_РОЗПОДІЛ ПЕРСОНАЛУ'!H143,2))</f>
        <v>0</v>
      </c>
      <c r="AA144" s="74">
        <f>IF(ISERROR(ROUND($Y144/'1_РОЗПОДІЛ ПЕРСОНАЛУ'!G143*'1_РОЗПОДІЛ ПЕРСОНАЛУ'!I143,2)),0,ROUND($Y144/'1_РОЗПОДІЛ ПЕРСОНАЛУ'!G143*'1_РОЗПОДІЛ ПЕРСОНАЛУ'!I143,2))</f>
        <v>0</v>
      </c>
      <c r="AB144" s="74">
        <f>IF(ISERROR(ROUND($Y144/'1_РОЗПОДІЛ ПЕРСОНАЛУ'!G143*'1_РОЗПОДІЛ ПЕРСОНАЛУ'!J143,2)),0,ROUND($Y144/'1_РОЗПОДІЛ ПЕРСОНАЛУ'!G143*'1_РОЗПОДІЛ ПЕРСОНАЛУ'!J143,2))</f>
        <v>0</v>
      </c>
      <c r="AC144" s="74">
        <f>IF(ISERROR(ROUND($Y144/'1_РОЗПОДІЛ ПЕРСОНАЛУ'!G143*'1_РОЗПОДІЛ ПЕРСОНАЛУ'!K143,2)),0,ROUND($Y144/'1_РОЗПОДІЛ ПЕРСОНАЛУ'!G143*'1_РОЗПОДІЛ ПЕРСОНАЛУ'!K143,2))</f>
        <v>0</v>
      </c>
      <c r="AD144" s="74">
        <f>IF(ISERROR(ROUND($Y144/'1_РОЗПОДІЛ ПЕРСОНАЛУ'!G143*'1_РОЗПОДІЛ ПЕРСОНАЛУ'!L143,2)),0,ROUND($Y144/'1_РОЗПОДІЛ ПЕРСОНАЛУ'!G143*'1_РОЗПОДІЛ ПЕРСОНАЛУ'!L143,2))</f>
        <v>0</v>
      </c>
      <c r="AE144" s="74">
        <f>IF(ISERROR(ROUND($Y144/'1_РОЗПОДІЛ ПЕРСОНАЛУ'!G143*'1_РОЗПОДІЛ ПЕРСОНАЛУ'!M143,2)),0,ROUND($Y144/'1_РОЗПОДІЛ ПЕРСОНАЛУ'!G143*'1_РОЗПОДІЛ ПЕРСОНАЛУ'!M143,2))</f>
        <v>0</v>
      </c>
      <c r="AF144" s="74">
        <f>IF(ISERROR(ROUND($Y144/'1_РОЗПОДІЛ ПЕРСОНАЛУ'!G143*'1_РОЗПОДІЛ ПЕРСОНАЛУ'!N143,2)),0,ROUND($Y144/'1_РОЗПОДІЛ ПЕРСОНАЛУ'!G143*'1_РОЗПОДІЛ ПЕРСОНАЛУ'!N143,2))</f>
        <v>0</v>
      </c>
      <c r="AG144" s="74">
        <f>IF(ISERROR(ROUND($Y144/'1_РОЗПОДІЛ ПЕРСОНАЛУ'!G143*'1_РОЗПОДІЛ ПЕРСОНАЛУ'!O143,2)),0,ROUND($Y144/'1_РОЗПОДІЛ ПЕРСОНАЛУ'!G143*'1_РОЗПОДІЛ ПЕРСОНАЛУ'!O143,2))</f>
        <v>0</v>
      </c>
    </row>
    <row r="145" spans="1:33" ht="12" hidden="1" x14ac:dyDescent="0.2">
      <c r="A145" s="78" t="str">
        <f>'1_РОЗПОДІЛ ПЕРСОНАЛУ'!A144</f>
        <v/>
      </c>
      <c r="B145" s="78">
        <f>'1_РОЗПОДІЛ ПЕРСОНАЛУ'!B144</f>
        <v>0</v>
      </c>
      <c r="C145" s="78">
        <f>'1_РОЗПОДІЛ ПЕРСОНАЛУ'!D144</f>
        <v>0</v>
      </c>
      <c r="D145" s="78">
        <f>'1_РОЗПОДІЛ ПЕРСОНАЛУ'!F144</f>
        <v>0</v>
      </c>
      <c r="E145" s="78">
        <f>'1_РОЗПОДІЛ ПЕРСОНАЛУ'!G144</f>
        <v>0</v>
      </c>
      <c r="F145" s="95">
        <f>IF(A145&gt;0,'2_Вихідні дані'!$B$3,"")</f>
        <v>1921</v>
      </c>
      <c r="G145" s="55"/>
      <c r="H145" s="55"/>
      <c r="I145" s="79">
        <f>IF(D145&gt;0,VLOOKUP(D145,'2_Вихідні дані'!$A$6:$B$11,2,FALSE),1)</f>
        <v>1</v>
      </c>
      <c r="J145" s="55"/>
      <c r="K145" s="74">
        <f t="shared" si="15"/>
        <v>0</v>
      </c>
      <c r="L145" s="55"/>
      <c r="M145" s="95">
        <f t="shared" si="16"/>
        <v>0</v>
      </c>
      <c r="N145" s="55"/>
      <c r="O145" s="95">
        <f t="shared" si="17"/>
        <v>0</v>
      </c>
      <c r="P145" s="55"/>
      <c r="Q145" s="95">
        <f t="shared" si="18"/>
        <v>0</v>
      </c>
      <c r="R145" s="55"/>
      <c r="S145" s="95">
        <f t="shared" si="19"/>
        <v>0</v>
      </c>
      <c r="T145" s="55"/>
      <c r="U145" s="95">
        <f t="shared" si="20"/>
        <v>0</v>
      </c>
      <c r="V145" s="55"/>
      <c r="W145" s="95">
        <f>IF(AND($A145&gt;0,V145&gt;0),IF('2_Вихідні дані'!$A$12=1,ROUND($K145*(V145-1),2),ROUND((K145+M145+O145+Q145+S145+U145)*(V145-1),2)),0)</f>
        <v>0</v>
      </c>
      <c r="X145" s="74">
        <f t="shared" si="21"/>
        <v>0</v>
      </c>
      <c r="Y145" s="74">
        <f>X145*'2_Вихідні дані'!$B$17</f>
        <v>0</v>
      </c>
      <c r="Z145" s="74">
        <f>IF(ISERROR(ROUND($Y145/'1_РОЗПОДІЛ ПЕРСОНАЛУ'!G144*'1_РОЗПОДІЛ ПЕРСОНАЛУ'!H144,2)),0,ROUND($Y145/'1_РОЗПОДІЛ ПЕРСОНАЛУ'!G144*'1_РОЗПОДІЛ ПЕРСОНАЛУ'!H144,2))</f>
        <v>0</v>
      </c>
      <c r="AA145" s="74">
        <f>IF(ISERROR(ROUND($Y145/'1_РОЗПОДІЛ ПЕРСОНАЛУ'!G144*'1_РОЗПОДІЛ ПЕРСОНАЛУ'!I144,2)),0,ROUND($Y145/'1_РОЗПОДІЛ ПЕРСОНАЛУ'!G144*'1_РОЗПОДІЛ ПЕРСОНАЛУ'!I144,2))</f>
        <v>0</v>
      </c>
      <c r="AB145" s="74">
        <f>IF(ISERROR(ROUND($Y145/'1_РОЗПОДІЛ ПЕРСОНАЛУ'!G144*'1_РОЗПОДІЛ ПЕРСОНАЛУ'!J144,2)),0,ROUND($Y145/'1_РОЗПОДІЛ ПЕРСОНАЛУ'!G144*'1_РОЗПОДІЛ ПЕРСОНАЛУ'!J144,2))</f>
        <v>0</v>
      </c>
      <c r="AC145" s="74">
        <f>IF(ISERROR(ROUND($Y145/'1_РОЗПОДІЛ ПЕРСОНАЛУ'!G144*'1_РОЗПОДІЛ ПЕРСОНАЛУ'!K144,2)),0,ROUND($Y145/'1_РОЗПОДІЛ ПЕРСОНАЛУ'!G144*'1_РОЗПОДІЛ ПЕРСОНАЛУ'!K144,2))</f>
        <v>0</v>
      </c>
      <c r="AD145" s="74">
        <f>IF(ISERROR(ROUND($Y145/'1_РОЗПОДІЛ ПЕРСОНАЛУ'!G144*'1_РОЗПОДІЛ ПЕРСОНАЛУ'!L144,2)),0,ROUND($Y145/'1_РОЗПОДІЛ ПЕРСОНАЛУ'!G144*'1_РОЗПОДІЛ ПЕРСОНАЛУ'!L144,2))</f>
        <v>0</v>
      </c>
      <c r="AE145" s="74">
        <f>IF(ISERROR(ROUND($Y145/'1_РОЗПОДІЛ ПЕРСОНАЛУ'!G144*'1_РОЗПОДІЛ ПЕРСОНАЛУ'!M144,2)),0,ROUND($Y145/'1_РОЗПОДІЛ ПЕРСОНАЛУ'!G144*'1_РОЗПОДІЛ ПЕРСОНАЛУ'!M144,2))</f>
        <v>0</v>
      </c>
      <c r="AF145" s="74">
        <f>IF(ISERROR(ROUND($Y145/'1_РОЗПОДІЛ ПЕРСОНАЛУ'!G144*'1_РОЗПОДІЛ ПЕРСОНАЛУ'!N144,2)),0,ROUND($Y145/'1_РОЗПОДІЛ ПЕРСОНАЛУ'!G144*'1_РОЗПОДІЛ ПЕРСОНАЛУ'!N144,2))</f>
        <v>0</v>
      </c>
      <c r="AG145" s="74">
        <f>IF(ISERROR(ROUND($Y145/'1_РОЗПОДІЛ ПЕРСОНАЛУ'!G144*'1_РОЗПОДІЛ ПЕРСОНАЛУ'!O144,2)),0,ROUND($Y145/'1_РОЗПОДІЛ ПЕРСОНАЛУ'!G144*'1_РОЗПОДІЛ ПЕРСОНАЛУ'!O144,2))</f>
        <v>0</v>
      </c>
    </row>
    <row r="146" spans="1:33" ht="12" hidden="1" x14ac:dyDescent="0.2">
      <c r="A146" s="78" t="str">
        <f>'1_РОЗПОДІЛ ПЕРСОНАЛУ'!A145</f>
        <v/>
      </c>
      <c r="B146" s="78">
        <f>'1_РОЗПОДІЛ ПЕРСОНАЛУ'!B145</f>
        <v>0</v>
      </c>
      <c r="C146" s="78">
        <f>'1_РОЗПОДІЛ ПЕРСОНАЛУ'!D145</f>
        <v>0</v>
      </c>
      <c r="D146" s="78">
        <f>'1_РОЗПОДІЛ ПЕРСОНАЛУ'!F145</f>
        <v>0</v>
      </c>
      <c r="E146" s="78">
        <f>'1_РОЗПОДІЛ ПЕРСОНАЛУ'!G145</f>
        <v>0</v>
      </c>
      <c r="F146" s="95">
        <f>IF(A146&gt;0,'2_Вихідні дані'!$B$3,"")</f>
        <v>1921</v>
      </c>
      <c r="G146" s="55"/>
      <c r="H146" s="55"/>
      <c r="I146" s="79">
        <f>IF(D146&gt;0,VLOOKUP(D146,'2_Вихідні дані'!$A$6:$B$11,2,FALSE),1)</f>
        <v>1</v>
      </c>
      <c r="J146" s="55"/>
      <c r="K146" s="74">
        <f t="shared" si="15"/>
        <v>0</v>
      </c>
      <c r="L146" s="55"/>
      <c r="M146" s="95">
        <f t="shared" si="16"/>
        <v>0</v>
      </c>
      <c r="N146" s="55"/>
      <c r="O146" s="95">
        <f t="shared" si="17"/>
        <v>0</v>
      </c>
      <c r="P146" s="55"/>
      <c r="Q146" s="95">
        <f t="shared" si="18"/>
        <v>0</v>
      </c>
      <c r="R146" s="55"/>
      <c r="S146" s="95">
        <f t="shared" si="19"/>
        <v>0</v>
      </c>
      <c r="T146" s="55"/>
      <c r="U146" s="95">
        <f t="shared" si="20"/>
        <v>0</v>
      </c>
      <c r="V146" s="55"/>
      <c r="W146" s="95">
        <f>IF(AND($A146&gt;0,V146&gt;0),IF('2_Вихідні дані'!$A$12=1,ROUND($K146*(V146-1),2),ROUND((K146+M146+O146+Q146+S146+U146)*(V146-1),2)),0)</f>
        <v>0</v>
      </c>
      <c r="X146" s="74">
        <f t="shared" si="21"/>
        <v>0</v>
      </c>
      <c r="Y146" s="74">
        <f>X146*'2_Вихідні дані'!$B$17</f>
        <v>0</v>
      </c>
      <c r="Z146" s="74">
        <f>IF(ISERROR(ROUND($Y146/'1_РОЗПОДІЛ ПЕРСОНАЛУ'!G145*'1_РОЗПОДІЛ ПЕРСОНАЛУ'!H145,2)),0,ROUND($Y146/'1_РОЗПОДІЛ ПЕРСОНАЛУ'!G145*'1_РОЗПОДІЛ ПЕРСОНАЛУ'!H145,2))</f>
        <v>0</v>
      </c>
      <c r="AA146" s="74">
        <f>IF(ISERROR(ROUND($Y146/'1_РОЗПОДІЛ ПЕРСОНАЛУ'!G145*'1_РОЗПОДІЛ ПЕРСОНАЛУ'!I145,2)),0,ROUND($Y146/'1_РОЗПОДІЛ ПЕРСОНАЛУ'!G145*'1_РОЗПОДІЛ ПЕРСОНАЛУ'!I145,2))</f>
        <v>0</v>
      </c>
      <c r="AB146" s="74">
        <f>IF(ISERROR(ROUND($Y146/'1_РОЗПОДІЛ ПЕРСОНАЛУ'!G145*'1_РОЗПОДІЛ ПЕРСОНАЛУ'!J145,2)),0,ROUND($Y146/'1_РОЗПОДІЛ ПЕРСОНАЛУ'!G145*'1_РОЗПОДІЛ ПЕРСОНАЛУ'!J145,2))</f>
        <v>0</v>
      </c>
      <c r="AC146" s="74">
        <f>IF(ISERROR(ROUND($Y146/'1_РОЗПОДІЛ ПЕРСОНАЛУ'!G145*'1_РОЗПОДІЛ ПЕРСОНАЛУ'!K145,2)),0,ROUND($Y146/'1_РОЗПОДІЛ ПЕРСОНАЛУ'!G145*'1_РОЗПОДІЛ ПЕРСОНАЛУ'!K145,2))</f>
        <v>0</v>
      </c>
      <c r="AD146" s="74">
        <f>IF(ISERROR(ROUND($Y146/'1_РОЗПОДІЛ ПЕРСОНАЛУ'!G145*'1_РОЗПОДІЛ ПЕРСОНАЛУ'!L145,2)),0,ROUND($Y146/'1_РОЗПОДІЛ ПЕРСОНАЛУ'!G145*'1_РОЗПОДІЛ ПЕРСОНАЛУ'!L145,2))</f>
        <v>0</v>
      </c>
      <c r="AE146" s="74">
        <f>IF(ISERROR(ROUND($Y146/'1_РОЗПОДІЛ ПЕРСОНАЛУ'!G145*'1_РОЗПОДІЛ ПЕРСОНАЛУ'!M145,2)),0,ROUND($Y146/'1_РОЗПОДІЛ ПЕРСОНАЛУ'!G145*'1_РОЗПОДІЛ ПЕРСОНАЛУ'!M145,2))</f>
        <v>0</v>
      </c>
      <c r="AF146" s="74">
        <f>IF(ISERROR(ROUND($Y146/'1_РОЗПОДІЛ ПЕРСОНАЛУ'!G145*'1_РОЗПОДІЛ ПЕРСОНАЛУ'!N145,2)),0,ROUND($Y146/'1_РОЗПОДІЛ ПЕРСОНАЛУ'!G145*'1_РОЗПОДІЛ ПЕРСОНАЛУ'!N145,2))</f>
        <v>0</v>
      </c>
      <c r="AG146" s="74">
        <f>IF(ISERROR(ROUND($Y146/'1_РОЗПОДІЛ ПЕРСОНАЛУ'!G145*'1_РОЗПОДІЛ ПЕРСОНАЛУ'!O145,2)),0,ROUND($Y146/'1_РОЗПОДІЛ ПЕРСОНАЛУ'!G145*'1_РОЗПОДІЛ ПЕРСОНАЛУ'!O145,2))</f>
        <v>0</v>
      </c>
    </row>
    <row r="147" spans="1:33" ht="12" hidden="1" x14ac:dyDescent="0.2">
      <c r="A147" s="78" t="str">
        <f>'1_РОЗПОДІЛ ПЕРСОНАЛУ'!A146</f>
        <v/>
      </c>
      <c r="B147" s="78">
        <f>'1_РОЗПОДІЛ ПЕРСОНАЛУ'!B146</f>
        <v>0</v>
      </c>
      <c r="C147" s="78">
        <f>'1_РОЗПОДІЛ ПЕРСОНАЛУ'!D146</f>
        <v>0</v>
      </c>
      <c r="D147" s="78">
        <f>'1_РОЗПОДІЛ ПЕРСОНАЛУ'!F146</f>
        <v>0</v>
      </c>
      <c r="E147" s="78">
        <f>'1_РОЗПОДІЛ ПЕРСОНАЛУ'!G146</f>
        <v>0</v>
      </c>
      <c r="F147" s="95">
        <f>IF(A147&gt;0,'2_Вихідні дані'!$B$3,"")</f>
        <v>1921</v>
      </c>
      <c r="G147" s="55"/>
      <c r="H147" s="55"/>
      <c r="I147" s="79">
        <f>IF(D147&gt;0,VLOOKUP(D147,'2_Вихідні дані'!$A$6:$B$11,2,FALSE),1)</f>
        <v>1</v>
      </c>
      <c r="J147" s="55"/>
      <c r="K147" s="74">
        <f t="shared" si="15"/>
        <v>0</v>
      </c>
      <c r="L147" s="55"/>
      <c r="M147" s="95">
        <f t="shared" si="16"/>
        <v>0</v>
      </c>
      <c r="N147" s="55"/>
      <c r="O147" s="95">
        <f t="shared" si="17"/>
        <v>0</v>
      </c>
      <c r="P147" s="55"/>
      <c r="Q147" s="95">
        <f t="shared" si="18"/>
        <v>0</v>
      </c>
      <c r="R147" s="55"/>
      <c r="S147" s="95">
        <f t="shared" si="19"/>
        <v>0</v>
      </c>
      <c r="T147" s="55"/>
      <c r="U147" s="95">
        <f t="shared" si="20"/>
        <v>0</v>
      </c>
      <c r="V147" s="55"/>
      <c r="W147" s="95">
        <f>IF(AND($A147&gt;0,V147&gt;0),IF('2_Вихідні дані'!$A$12=1,ROUND($K147*(V147-1),2),ROUND((K147+M147+O147+Q147+S147+U147)*(V147-1),2)),0)</f>
        <v>0</v>
      </c>
      <c r="X147" s="74">
        <f t="shared" si="21"/>
        <v>0</v>
      </c>
      <c r="Y147" s="74">
        <f>X147*'2_Вихідні дані'!$B$17</f>
        <v>0</v>
      </c>
      <c r="Z147" s="74">
        <f>IF(ISERROR(ROUND($Y147/'1_РОЗПОДІЛ ПЕРСОНАЛУ'!G146*'1_РОЗПОДІЛ ПЕРСОНАЛУ'!H146,2)),0,ROUND($Y147/'1_РОЗПОДІЛ ПЕРСОНАЛУ'!G146*'1_РОЗПОДІЛ ПЕРСОНАЛУ'!H146,2))</f>
        <v>0</v>
      </c>
      <c r="AA147" s="74">
        <f>IF(ISERROR(ROUND($Y147/'1_РОЗПОДІЛ ПЕРСОНАЛУ'!G146*'1_РОЗПОДІЛ ПЕРСОНАЛУ'!I146,2)),0,ROUND($Y147/'1_РОЗПОДІЛ ПЕРСОНАЛУ'!G146*'1_РОЗПОДІЛ ПЕРСОНАЛУ'!I146,2))</f>
        <v>0</v>
      </c>
      <c r="AB147" s="74">
        <f>IF(ISERROR(ROUND($Y147/'1_РОЗПОДІЛ ПЕРСОНАЛУ'!G146*'1_РОЗПОДІЛ ПЕРСОНАЛУ'!J146,2)),0,ROUND($Y147/'1_РОЗПОДІЛ ПЕРСОНАЛУ'!G146*'1_РОЗПОДІЛ ПЕРСОНАЛУ'!J146,2))</f>
        <v>0</v>
      </c>
      <c r="AC147" s="74">
        <f>IF(ISERROR(ROUND($Y147/'1_РОЗПОДІЛ ПЕРСОНАЛУ'!G146*'1_РОЗПОДІЛ ПЕРСОНАЛУ'!K146,2)),0,ROUND($Y147/'1_РОЗПОДІЛ ПЕРСОНАЛУ'!G146*'1_РОЗПОДІЛ ПЕРСОНАЛУ'!K146,2))</f>
        <v>0</v>
      </c>
      <c r="AD147" s="74">
        <f>IF(ISERROR(ROUND($Y147/'1_РОЗПОДІЛ ПЕРСОНАЛУ'!G146*'1_РОЗПОДІЛ ПЕРСОНАЛУ'!L146,2)),0,ROUND($Y147/'1_РОЗПОДІЛ ПЕРСОНАЛУ'!G146*'1_РОЗПОДІЛ ПЕРСОНАЛУ'!L146,2))</f>
        <v>0</v>
      </c>
      <c r="AE147" s="74">
        <f>IF(ISERROR(ROUND($Y147/'1_РОЗПОДІЛ ПЕРСОНАЛУ'!G146*'1_РОЗПОДІЛ ПЕРСОНАЛУ'!M146,2)),0,ROUND($Y147/'1_РОЗПОДІЛ ПЕРСОНАЛУ'!G146*'1_РОЗПОДІЛ ПЕРСОНАЛУ'!M146,2))</f>
        <v>0</v>
      </c>
      <c r="AF147" s="74">
        <f>IF(ISERROR(ROUND($Y147/'1_РОЗПОДІЛ ПЕРСОНАЛУ'!G146*'1_РОЗПОДІЛ ПЕРСОНАЛУ'!N146,2)),0,ROUND($Y147/'1_РОЗПОДІЛ ПЕРСОНАЛУ'!G146*'1_РОЗПОДІЛ ПЕРСОНАЛУ'!N146,2))</f>
        <v>0</v>
      </c>
      <c r="AG147" s="74">
        <f>IF(ISERROR(ROUND($Y147/'1_РОЗПОДІЛ ПЕРСОНАЛУ'!G146*'1_РОЗПОДІЛ ПЕРСОНАЛУ'!O146,2)),0,ROUND($Y147/'1_РОЗПОДІЛ ПЕРСОНАЛУ'!G146*'1_РОЗПОДІЛ ПЕРСОНАЛУ'!O146,2))</f>
        <v>0</v>
      </c>
    </row>
    <row r="148" spans="1:33" ht="12" hidden="1" x14ac:dyDescent="0.2">
      <c r="A148" s="78" t="str">
        <f>'1_РОЗПОДІЛ ПЕРСОНАЛУ'!A147</f>
        <v/>
      </c>
      <c r="B148" s="78">
        <f>'1_РОЗПОДІЛ ПЕРСОНАЛУ'!B147</f>
        <v>0</v>
      </c>
      <c r="C148" s="78">
        <f>'1_РОЗПОДІЛ ПЕРСОНАЛУ'!D147</f>
        <v>0</v>
      </c>
      <c r="D148" s="78">
        <f>'1_РОЗПОДІЛ ПЕРСОНАЛУ'!F147</f>
        <v>0</v>
      </c>
      <c r="E148" s="78">
        <f>'1_РОЗПОДІЛ ПЕРСОНАЛУ'!G147</f>
        <v>0</v>
      </c>
      <c r="F148" s="95">
        <f>IF(A148&gt;0,'2_Вихідні дані'!$B$3,"")</f>
        <v>1921</v>
      </c>
      <c r="G148" s="55"/>
      <c r="H148" s="55"/>
      <c r="I148" s="79">
        <f>IF(D148&gt;0,VLOOKUP(D148,'2_Вихідні дані'!$A$6:$B$11,2,FALSE),1)</f>
        <v>1</v>
      </c>
      <c r="J148" s="55"/>
      <c r="K148" s="74">
        <f t="shared" si="15"/>
        <v>0</v>
      </c>
      <c r="L148" s="55"/>
      <c r="M148" s="95">
        <f t="shared" si="16"/>
        <v>0</v>
      </c>
      <c r="N148" s="55"/>
      <c r="O148" s="95">
        <f t="shared" si="17"/>
        <v>0</v>
      </c>
      <c r="P148" s="55"/>
      <c r="Q148" s="95">
        <f t="shared" si="18"/>
        <v>0</v>
      </c>
      <c r="R148" s="55"/>
      <c r="S148" s="95">
        <f t="shared" si="19"/>
        <v>0</v>
      </c>
      <c r="T148" s="55"/>
      <c r="U148" s="95">
        <f t="shared" si="20"/>
        <v>0</v>
      </c>
      <c r="V148" s="55"/>
      <c r="W148" s="95">
        <f>IF(AND($A148&gt;0,V148&gt;0),IF('2_Вихідні дані'!$A$12=1,ROUND($K148*(V148-1),2),ROUND((K148+M148+O148+Q148+S148+U148)*(V148-1),2)),0)</f>
        <v>0</v>
      </c>
      <c r="X148" s="74">
        <f t="shared" si="21"/>
        <v>0</v>
      </c>
      <c r="Y148" s="74">
        <f>X148*'2_Вихідні дані'!$B$17</f>
        <v>0</v>
      </c>
      <c r="Z148" s="74">
        <f>IF(ISERROR(ROUND($Y148/'1_РОЗПОДІЛ ПЕРСОНАЛУ'!G147*'1_РОЗПОДІЛ ПЕРСОНАЛУ'!H147,2)),0,ROUND($Y148/'1_РОЗПОДІЛ ПЕРСОНАЛУ'!G147*'1_РОЗПОДІЛ ПЕРСОНАЛУ'!H147,2))</f>
        <v>0</v>
      </c>
      <c r="AA148" s="74">
        <f>IF(ISERROR(ROUND($Y148/'1_РОЗПОДІЛ ПЕРСОНАЛУ'!G147*'1_РОЗПОДІЛ ПЕРСОНАЛУ'!I147,2)),0,ROUND($Y148/'1_РОЗПОДІЛ ПЕРСОНАЛУ'!G147*'1_РОЗПОДІЛ ПЕРСОНАЛУ'!I147,2))</f>
        <v>0</v>
      </c>
      <c r="AB148" s="74">
        <f>IF(ISERROR(ROUND($Y148/'1_РОЗПОДІЛ ПЕРСОНАЛУ'!G147*'1_РОЗПОДІЛ ПЕРСОНАЛУ'!J147,2)),0,ROUND($Y148/'1_РОЗПОДІЛ ПЕРСОНАЛУ'!G147*'1_РОЗПОДІЛ ПЕРСОНАЛУ'!J147,2))</f>
        <v>0</v>
      </c>
      <c r="AC148" s="74">
        <f>IF(ISERROR(ROUND($Y148/'1_РОЗПОДІЛ ПЕРСОНАЛУ'!G147*'1_РОЗПОДІЛ ПЕРСОНАЛУ'!K147,2)),0,ROUND($Y148/'1_РОЗПОДІЛ ПЕРСОНАЛУ'!G147*'1_РОЗПОДІЛ ПЕРСОНАЛУ'!K147,2))</f>
        <v>0</v>
      </c>
      <c r="AD148" s="74">
        <f>IF(ISERROR(ROUND($Y148/'1_РОЗПОДІЛ ПЕРСОНАЛУ'!G147*'1_РОЗПОДІЛ ПЕРСОНАЛУ'!L147,2)),0,ROUND($Y148/'1_РОЗПОДІЛ ПЕРСОНАЛУ'!G147*'1_РОЗПОДІЛ ПЕРСОНАЛУ'!L147,2))</f>
        <v>0</v>
      </c>
      <c r="AE148" s="74">
        <f>IF(ISERROR(ROUND($Y148/'1_РОЗПОДІЛ ПЕРСОНАЛУ'!G147*'1_РОЗПОДІЛ ПЕРСОНАЛУ'!M147,2)),0,ROUND($Y148/'1_РОЗПОДІЛ ПЕРСОНАЛУ'!G147*'1_РОЗПОДІЛ ПЕРСОНАЛУ'!M147,2))</f>
        <v>0</v>
      </c>
      <c r="AF148" s="74">
        <f>IF(ISERROR(ROUND($Y148/'1_РОЗПОДІЛ ПЕРСОНАЛУ'!G147*'1_РОЗПОДІЛ ПЕРСОНАЛУ'!N147,2)),0,ROUND($Y148/'1_РОЗПОДІЛ ПЕРСОНАЛУ'!G147*'1_РОЗПОДІЛ ПЕРСОНАЛУ'!N147,2))</f>
        <v>0</v>
      </c>
      <c r="AG148" s="74">
        <f>IF(ISERROR(ROUND($Y148/'1_РОЗПОДІЛ ПЕРСОНАЛУ'!G147*'1_РОЗПОДІЛ ПЕРСОНАЛУ'!O147,2)),0,ROUND($Y148/'1_РОЗПОДІЛ ПЕРСОНАЛУ'!G147*'1_РОЗПОДІЛ ПЕРСОНАЛУ'!O147,2))</f>
        <v>0</v>
      </c>
    </row>
    <row r="149" spans="1:33" ht="12" hidden="1" x14ac:dyDescent="0.2">
      <c r="A149" s="78" t="str">
        <f>'1_РОЗПОДІЛ ПЕРСОНАЛУ'!A148</f>
        <v/>
      </c>
      <c r="B149" s="78">
        <f>'1_РОЗПОДІЛ ПЕРСОНАЛУ'!B148</f>
        <v>0</v>
      </c>
      <c r="C149" s="78">
        <f>'1_РОЗПОДІЛ ПЕРСОНАЛУ'!D148</f>
        <v>0</v>
      </c>
      <c r="D149" s="78">
        <f>'1_РОЗПОДІЛ ПЕРСОНАЛУ'!F148</f>
        <v>0</v>
      </c>
      <c r="E149" s="78">
        <f>'1_РОЗПОДІЛ ПЕРСОНАЛУ'!G148</f>
        <v>0</v>
      </c>
      <c r="F149" s="95">
        <f>IF(A149&gt;0,'2_Вихідні дані'!$B$3,"")</f>
        <v>1921</v>
      </c>
      <c r="G149" s="55"/>
      <c r="H149" s="55"/>
      <c r="I149" s="79">
        <f>IF(D149&gt;0,VLOOKUP(D149,'2_Вихідні дані'!$A$6:$B$11,2,FALSE),1)</f>
        <v>1</v>
      </c>
      <c r="J149" s="55"/>
      <c r="K149" s="74">
        <f t="shared" si="15"/>
        <v>0</v>
      </c>
      <c r="L149" s="55"/>
      <c r="M149" s="95">
        <f t="shared" si="16"/>
        <v>0</v>
      </c>
      <c r="N149" s="55"/>
      <c r="O149" s="95">
        <f t="shared" si="17"/>
        <v>0</v>
      </c>
      <c r="P149" s="55"/>
      <c r="Q149" s="95">
        <f t="shared" si="18"/>
        <v>0</v>
      </c>
      <c r="R149" s="55"/>
      <c r="S149" s="95">
        <f t="shared" si="19"/>
        <v>0</v>
      </c>
      <c r="T149" s="55"/>
      <c r="U149" s="95">
        <f t="shared" si="20"/>
        <v>0</v>
      </c>
      <c r="V149" s="55"/>
      <c r="W149" s="95">
        <f>IF(AND($A149&gt;0,V149&gt;0),IF('2_Вихідні дані'!$A$12=1,ROUND($K149*(V149-1),2),ROUND((K149+M149+O149+Q149+S149+U149)*(V149-1),2)),0)</f>
        <v>0</v>
      </c>
      <c r="X149" s="74">
        <f t="shared" si="21"/>
        <v>0</v>
      </c>
      <c r="Y149" s="74">
        <f>X149*'2_Вихідні дані'!$B$17</f>
        <v>0</v>
      </c>
      <c r="Z149" s="74">
        <f>IF(ISERROR(ROUND($Y149/'1_РОЗПОДІЛ ПЕРСОНАЛУ'!G148*'1_РОЗПОДІЛ ПЕРСОНАЛУ'!H148,2)),0,ROUND($Y149/'1_РОЗПОДІЛ ПЕРСОНАЛУ'!G148*'1_РОЗПОДІЛ ПЕРСОНАЛУ'!H148,2))</f>
        <v>0</v>
      </c>
      <c r="AA149" s="74">
        <f>IF(ISERROR(ROUND($Y149/'1_РОЗПОДІЛ ПЕРСОНАЛУ'!G148*'1_РОЗПОДІЛ ПЕРСОНАЛУ'!I148,2)),0,ROUND($Y149/'1_РОЗПОДІЛ ПЕРСОНАЛУ'!G148*'1_РОЗПОДІЛ ПЕРСОНАЛУ'!I148,2))</f>
        <v>0</v>
      </c>
      <c r="AB149" s="74">
        <f>IF(ISERROR(ROUND($Y149/'1_РОЗПОДІЛ ПЕРСОНАЛУ'!G148*'1_РОЗПОДІЛ ПЕРСОНАЛУ'!J148,2)),0,ROUND($Y149/'1_РОЗПОДІЛ ПЕРСОНАЛУ'!G148*'1_РОЗПОДІЛ ПЕРСОНАЛУ'!J148,2))</f>
        <v>0</v>
      </c>
      <c r="AC149" s="74">
        <f>IF(ISERROR(ROUND($Y149/'1_РОЗПОДІЛ ПЕРСОНАЛУ'!G148*'1_РОЗПОДІЛ ПЕРСОНАЛУ'!K148,2)),0,ROUND($Y149/'1_РОЗПОДІЛ ПЕРСОНАЛУ'!G148*'1_РОЗПОДІЛ ПЕРСОНАЛУ'!K148,2))</f>
        <v>0</v>
      </c>
      <c r="AD149" s="74">
        <f>IF(ISERROR(ROUND($Y149/'1_РОЗПОДІЛ ПЕРСОНАЛУ'!G148*'1_РОЗПОДІЛ ПЕРСОНАЛУ'!L148,2)),0,ROUND($Y149/'1_РОЗПОДІЛ ПЕРСОНАЛУ'!G148*'1_РОЗПОДІЛ ПЕРСОНАЛУ'!L148,2))</f>
        <v>0</v>
      </c>
      <c r="AE149" s="74">
        <f>IF(ISERROR(ROUND($Y149/'1_РОЗПОДІЛ ПЕРСОНАЛУ'!G148*'1_РОЗПОДІЛ ПЕРСОНАЛУ'!M148,2)),0,ROUND($Y149/'1_РОЗПОДІЛ ПЕРСОНАЛУ'!G148*'1_РОЗПОДІЛ ПЕРСОНАЛУ'!M148,2))</f>
        <v>0</v>
      </c>
      <c r="AF149" s="74">
        <f>IF(ISERROR(ROUND($Y149/'1_РОЗПОДІЛ ПЕРСОНАЛУ'!G148*'1_РОЗПОДІЛ ПЕРСОНАЛУ'!N148,2)),0,ROUND($Y149/'1_РОЗПОДІЛ ПЕРСОНАЛУ'!G148*'1_РОЗПОДІЛ ПЕРСОНАЛУ'!N148,2))</f>
        <v>0</v>
      </c>
      <c r="AG149" s="74">
        <f>IF(ISERROR(ROUND($Y149/'1_РОЗПОДІЛ ПЕРСОНАЛУ'!G148*'1_РОЗПОДІЛ ПЕРСОНАЛУ'!O148,2)),0,ROUND($Y149/'1_РОЗПОДІЛ ПЕРСОНАЛУ'!G148*'1_РОЗПОДІЛ ПЕРСОНАЛУ'!O148,2))</f>
        <v>0</v>
      </c>
    </row>
    <row r="150" spans="1:33" ht="12" hidden="1" x14ac:dyDescent="0.2">
      <c r="A150" s="78" t="str">
        <f>'1_РОЗПОДІЛ ПЕРСОНАЛУ'!A149</f>
        <v/>
      </c>
      <c r="B150" s="78">
        <f>'1_РОЗПОДІЛ ПЕРСОНАЛУ'!B149</f>
        <v>0</v>
      </c>
      <c r="C150" s="78">
        <f>'1_РОЗПОДІЛ ПЕРСОНАЛУ'!D149</f>
        <v>0</v>
      </c>
      <c r="D150" s="78">
        <f>'1_РОЗПОДІЛ ПЕРСОНАЛУ'!F149</f>
        <v>0</v>
      </c>
      <c r="E150" s="78">
        <f>'1_РОЗПОДІЛ ПЕРСОНАЛУ'!G149</f>
        <v>0</v>
      </c>
      <c r="F150" s="95">
        <f>IF(A150&gt;0,'2_Вихідні дані'!$B$3,"")</f>
        <v>1921</v>
      </c>
      <c r="G150" s="55"/>
      <c r="H150" s="55"/>
      <c r="I150" s="79">
        <f>IF(D150&gt;0,VLOOKUP(D150,'2_Вихідні дані'!$A$6:$B$11,2,FALSE),1)</f>
        <v>1</v>
      </c>
      <c r="J150" s="55"/>
      <c r="K150" s="74">
        <f t="shared" si="15"/>
        <v>0</v>
      </c>
      <c r="L150" s="55"/>
      <c r="M150" s="95">
        <f t="shared" si="16"/>
        <v>0</v>
      </c>
      <c r="N150" s="55"/>
      <c r="O150" s="95">
        <f t="shared" si="17"/>
        <v>0</v>
      </c>
      <c r="P150" s="55"/>
      <c r="Q150" s="95">
        <f t="shared" si="18"/>
        <v>0</v>
      </c>
      <c r="R150" s="55"/>
      <c r="S150" s="95">
        <f t="shared" si="19"/>
        <v>0</v>
      </c>
      <c r="T150" s="55"/>
      <c r="U150" s="95">
        <f t="shared" si="20"/>
        <v>0</v>
      </c>
      <c r="V150" s="55"/>
      <c r="W150" s="95">
        <f>IF(AND($A150&gt;0,V150&gt;0),IF('2_Вихідні дані'!$A$12=1,ROUND($K150*(V150-1),2),ROUND((K150+M150+O150+Q150+S150+U150)*(V150-1),2)),0)</f>
        <v>0</v>
      </c>
      <c r="X150" s="74">
        <f t="shared" si="21"/>
        <v>0</v>
      </c>
      <c r="Y150" s="74">
        <f>X150*'2_Вихідні дані'!$B$17</f>
        <v>0</v>
      </c>
      <c r="Z150" s="74">
        <f>IF(ISERROR(ROUND($Y150/'1_РОЗПОДІЛ ПЕРСОНАЛУ'!G149*'1_РОЗПОДІЛ ПЕРСОНАЛУ'!H149,2)),0,ROUND($Y150/'1_РОЗПОДІЛ ПЕРСОНАЛУ'!G149*'1_РОЗПОДІЛ ПЕРСОНАЛУ'!H149,2))</f>
        <v>0</v>
      </c>
      <c r="AA150" s="74">
        <f>IF(ISERROR(ROUND($Y150/'1_РОЗПОДІЛ ПЕРСОНАЛУ'!G149*'1_РОЗПОДІЛ ПЕРСОНАЛУ'!I149,2)),0,ROUND($Y150/'1_РОЗПОДІЛ ПЕРСОНАЛУ'!G149*'1_РОЗПОДІЛ ПЕРСОНАЛУ'!I149,2))</f>
        <v>0</v>
      </c>
      <c r="AB150" s="74">
        <f>IF(ISERROR(ROUND($Y150/'1_РОЗПОДІЛ ПЕРСОНАЛУ'!G149*'1_РОЗПОДІЛ ПЕРСОНАЛУ'!J149,2)),0,ROUND($Y150/'1_РОЗПОДІЛ ПЕРСОНАЛУ'!G149*'1_РОЗПОДІЛ ПЕРСОНАЛУ'!J149,2))</f>
        <v>0</v>
      </c>
      <c r="AC150" s="74">
        <f>IF(ISERROR(ROUND($Y150/'1_РОЗПОДІЛ ПЕРСОНАЛУ'!G149*'1_РОЗПОДІЛ ПЕРСОНАЛУ'!K149,2)),0,ROUND($Y150/'1_РОЗПОДІЛ ПЕРСОНАЛУ'!G149*'1_РОЗПОДІЛ ПЕРСОНАЛУ'!K149,2))</f>
        <v>0</v>
      </c>
      <c r="AD150" s="74">
        <f>IF(ISERROR(ROUND($Y150/'1_РОЗПОДІЛ ПЕРСОНАЛУ'!G149*'1_РОЗПОДІЛ ПЕРСОНАЛУ'!L149,2)),0,ROUND($Y150/'1_РОЗПОДІЛ ПЕРСОНАЛУ'!G149*'1_РОЗПОДІЛ ПЕРСОНАЛУ'!L149,2))</f>
        <v>0</v>
      </c>
      <c r="AE150" s="74">
        <f>IF(ISERROR(ROUND($Y150/'1_РОЗПОДІЛ ПЕРСОНАЛУ'!G149*'1_РОЗПОДІЛ ПЕРСОНАЛУ'!M149,2)),0,ROUND($Y150/'1_РОЗПОДІЛ ПЕРСОНАЛУ'!G149*'1_РОЗПОДІЛ ПЕРСОНАЛУ'!M149,2))</f>
        <v>0</v>
      </c>
      <c r="AF150" s="74">
        <f>IF(ISERROR(ROUND($Y150/'1_РОЗПОДІЛ ПЕРСОНАЛУ'!G149*'1_РОЗПОДІЛ ПЕРСОНАЛУ'!N149,2)),0,ROUND($Y150/'1_РОЗПОДІЛ ПЕРСОНАЛУ'!G149*'1_РОЗПОДІЛ ПЕРСОНАЛУ'!N149,2))</f>
        <v>0</v>
      </c>
      <c r="AG150" s="74">
        <f>IF(ISERROR(ROUND($Y150/'1_РОЗПОДІЛ ПЕРСОНАЛУ'!G149*'1_РОЗПОДІЛ ПЕРСОНАЛУ'!O149,2)),0,ROUND($Y150/'1_РОЗПОДІЛ ПЕРСОНАЛУ'!G149*'1_РОЗПОДІЛ ПЕРСОНАЛУ'!O149,2))</f>
        <v>0</v>
      </c>
    </row>
    <row r="151" spans="1:33" ht="12" hidden="1" x14ac:dyDescent="0.2">
      <c r="A151" s="78" t="str">
        <f>'1_РОЗПОДІЛ ПЕРСОНАЛУ'!A150</f>
        <v/>
      </c>
      <c r="B151" s="78">
        <f>'1_РОЗПОДІЛ ПЕРСОНАЛУ'!B150</f>
        <v>0</v>
      </c>
      <c r="C151" s="78">
        <f>'1_РОЗПОДІЛ ПЕРСОНАЛУ'!D150</f>
        <v>0</v>
      </c>
      <c r="D151" s="78">
        <f>'1_РОЗПОДІЛ ПЕРСОНАЛУ'!F150</f>
        <v>0</v>
      </c>
      <c r="E151" s="78">
        <f>'1_РОЗПОДІЛ ПЕРСОНАЛУ'!G150</f>
        <v>0</v>
      </c>
      <c r="F151" s="95">
        <f>IF(A151&gt;0,'2_Вихідні дані'!$B$3,"")</f>
        <v>1921</v>
      </c>
      <c r="G151" s="55"/>
      <c r="H151" s="55"/>
      <c r="I151" s="79">
        <f>IF(D151&gt;0,VLOOKUP(D151,'2_Вихідні дані'!$A$6:$B$11,2,FALSE),1)</f>
        <v>1</v>
      </c>
      <c r="J151" s="55"/>
      <c r="K151" s="74">
        <f t="shared" si="15"/>
        <v>0</v>
      </c>
      <c r="L151" s="55"/>
      <c r="M151" s="95">
        <f t="shared" si="16"/>
        <v>0</v>
      </c>
      <c r="N151" s="55"/>
      <c r="O151" s="95">
        <f t="shared" si="17"/>
        <v>0</v>
      </c>
      <c r="P151" s="55"/>
      <c r="Q151" s="95">
        <f t="shared" si="18"/>
        <v>0</v>
      </c>
      <c r="R151" s="55"/>
      <c r="S151" s="95">
        <f t="shared" si="19"/>
        <v>0</v>
      </c>
      <c r="T151" s="55"/>
      <c r="U151" s="95">
        <f t="shared" si="20"/>
        <v>0</v>
      </c>
      <c r="V151" s="55"/>
      <c r="W151" s="95">
        <f>IF(AND($A151&gt;0,V151&gt;0),IF('2_Вихідні дані'!$A$12=1,ROUND($K151*(V151-1),2),ROUND((K151+M151+O151+Q151+S151+U151)*(V151-1),2)),0)</f>
        <v>0</v>
      </c>
      <c r="X151" s="74">
        <f t="shared" si="21"/>
        <v>0</v>
      </c>
      <c r="Y151" s="74">
        <f>X151*'2_Вихідні дані'!$B$17</f>
        <v>0</v>
      </c>
      <c r="Z151" s="74">
        <f>IF(ISERROR(ROUND($Y151/'1_РОЗПОДІЛ ПЕРСОНАЛУ'!G150*'1_РОЗПОДІЛ ПЕРСОНАЛУ'!H150,2)),0,ROUND($Y151/'1_РОЗПОДІЛ ПЕРСОНАЛУ'!G150*'1_РОЗПОДІЛ ПЕРСОНАЛУ'!H150,2))</f>
        <v>0</v>
      </c>
      <c r="AA151" s="74">
        <f>IF(ISERROR(ROUND($Y151/'1_РОЗПОДІЛ ПЕРСОНАЛУ'!G150*'1_РОЗПОДІЛ ПЕРСОНАЛУ'!I150,2)),0,ROUND($Y151/'1_РОЗПОДІЛ ПЕРСОНАЛУ'!G150*'1_РОЗПОДІЛ ПЕРСОНАЛУ'!I150,2))</f>
        <v>0</v>
      </c>
      <c r="AB151" s="74">
        <f>IF(ISERROR(ROUND($Y151/'1_РОЗПОДІЛ ПЕРСОНАЛУ'!G150*'1_РОЗПОДІЛ ПЕРСОНАЛУ'!J150,2)),0,ROUND($Y151/'1_РОЗПОДІЛ ПЕРСОНАЛУ'!G150*'1_РОЗПОДІЛ ПЕРСОНАЛУ'!J150,2))</f>
        <v>0</v>
      </c>
      <c r="AC151" s="74">
        <f>IF(ISERROR(ROUND($Y151/'1_РОЗПОДІЛ ПЕРСОНАЛУ'!G150*'1_РОЗПОДІЛ ПЕРСОНАЛУ'!K150,2)),0,ROUND($Y151/'1_РОЗПОДІЛ ПЕРСОНАЛУ'!G150*'1_РОЗПОДІЛ ПЕРСОНАЛУ'!K150,2))</f>
        <v>0</v>
      </c>
      <c r="AD151" s="74">
        <f>IF(ISERROR(ROUND($Y151/'1_РОЗПОДІЛ ПЕРСОНАЛУ'!G150*'1_РОЗПОДІЛ ПЕРСОНАЛУ'!L150,2)),0,ROUND($Y151/'1_РОЗПОДІЛ ПЕРСОНАЛУ'!G150*'1_РОЗПОДІЛ ПЕРСОНАЛУ'!L150,2))</f>
        <v>0</v>
      </c>
      <c r="AE151" s="74">
        <f>IF(ISERROR(ROUND($Y151/'1_РОЗПОДІЛ ПЕРСОНАЛУ'!G150*'1_РОЗПОДІЛ ПЕРСОНАЛУ'!M150,2)),0,ROUND($Y151/'1_РОЗПОДІЛ ПЕРСОНАЛУ'!G150*'1_РОЗПОДІЛ ПЕРСОНАЛУ'!M150,2))</f>
        <v>0</v>
      </c>
      <c r="AF151" s="74">
        <f>IF(ISERROR(ROUND($Y151/'1_РОЗПОДІЛ ПЕРСОНАЛУ'!G150*'1_РОЗПОДІЛ ПЕРСОНАЛУ'!N150,2)),0,ROUND($Y151/'1_РОЗПОДІЛ ПЕРСОНАЛУ'!G150*'1_РОЗПОДІЛ ПЕРСОНАЛУ'!N150,2))</f>
        <v>0</v>
      </c>
      <c r="AG151" s="74">
        <f>IF(ISERROR(ROUND($Y151/'1_РОЗПОДІЛ ПЕРСОНАЛУ'!G150*'1_РОЗПОДІЛ ПЕРСОНАЛУ'!O150,2)),0,ROUND($Y151/'1_РОЗПОДІЛ ПЕРСОНАЛУ'!G150*'1_РОЗПОДІЛ ПЕРСОНАЛУ'!O150,2))</f>
        <v>0</v>
      </c>
    </row>
    <row r="152" spans="1:33" ht="12" hidden="1" x14ac:dyDescent="0.2">
      <c r="A152" s="78" t="str">
        <f>'1_РОЗПОДІЛ ПЕРСОНАЛУ'!A151</f>
        <v/>
      </c>
      <c r="B152" s="78">
        <f>'1_РОЗПОДІЛ ПЕРСОНАЛУ'!B151</f>
        <v>0</v>
      </c>
      <c r="C152" s="78">
        <f>'1_РОЗПОДІЛ ПЕРСОНАЛУ'!D151</f>
        <v>0</v>
      </c>
      <c r="D152" s="78">
        <f>'1_РОЗПОДІЛ ПЕРСОНАЛУ'!F151</f>
        <v>0</v>
      </c>
      <c r="E152" s="78">
        <f>'1_РОЗПОДІЛ ПЕРСОНАЛУ'!G151</f>
        <v>0</v>
      </c>
      <c r="F152" s="95">
        <f>IF(A152&gt;0,'2_Вихідні дані'!$B$3,"")</f>
        <v>1921</v>
      </c>
      <c r="G152" s="55"/>
      <c r="H152" s="55"/>
      <c r="I152" s="79">
        <f>IF(D152&gt;0,VLOOKUP(D152,'2_Вихідні дані'!$A$6:$B$11,2,FALSE),1)</f>
        <v>1</v>
      </c>
      <c r="J152" s="55"/>
      <c r="K152" s="74">
        <f t="shared" si="15"/>
        <v>0</v>
      </c>
      <c r="L152" s="55"/>
      <c r="M152" s="95">
        <f t="shared" si="16"/>
        <v>0</v>
      </c>
      <c r="N152" s="55"/>
      <c r="O152" s="95">
        <f t="shared" si="17"/>
        <v>0</v>
      </c>
      <c r="P152" s="55"/>
      <c r="Q152" s="95">
        <f t="shared" si="18"/>
        <v>0</v>
      </c>
      <c r="R152" s="55"/>
      <c r="S152" s="95">
        <f t="shared" si="19"/>
        <v>0</v>
      </c>
      <c r="T152" s="55"/>
      <c r="U152" s="95">
        <f t="shared" si="20"/>
        <v>0</v>
      </c>
      <c r="V152" s="55"/>
      <c r="W152" s="95">
        <f>IF(AND($A152&gt;0,V152&gt;0),IF('2_Вихідні дані'!$A$12=1,ROUND($K152*(V152-1),2),ROUND((K152+M152+O152+Q152+S152+U152)*(V152-1),2)),0)</f>
        <v>0</v>
      </c>
      <c r="X152" s="74">
        <f t="shared" si="21"/>
        <v>0</v>
      </c>
      <c r="Y152" s="74">
        <f>X152*'2_Вихідні дані'!$B$17</f>
        <v>0</v>
      </c>
      <c r="Z152" s="74">
        <f>IF(ISERROR(ROUND($Y152/'1_РОЗПОДІЛ ПЕРСОНАЛУ'!G151*'1_РОЗПОДІЛ ПЕРСОНАЛУ'!H151,2)),0,ROUND($Y152/'1_РОЗПОДІЛ ПЕРСОНАЛУ'!G151*'1_РОЗПОДІЛ ПЕРСОНАЛУ'!H151,2))</f>
        <v>0</v>
      </c>
      <c r="AA152" s="74">
        <f>IF(ISERROR(ROUND($Y152/'1_РОЗПОДІЛ ПЕРСОНАЛУ'!G151*'1_РОЗПОДІЛ ПЕРСОНАЛУ'!I151,2)),0,ROUND($Y152/'1_РОЗПОДІЛ ПЕРСОНАЛУ'!G151*'1_РОЗПОДІЛ ПЕРСОНАЛУ'!I151,2))</f>
        <v>0</v>
      </c>
      <c r="AB152" s="74">
        <f>IF(ISERROR(ROUND($Y152/'1_РОЗПОДІЛ ПЕРСОНАЛУ'!G151*'1_РОЗПОДІЛ ПЕРСОНАЛУ'!J151,2)),0,ROUND($Y152/'1_РОЗПОДІЛ ПЕРСОНАЛУ'!G151*'1_РОЗПОДІЛ ПЕРСОНАЛУ'!J151,2))</f>
        <v>0</v>
      </c>
      <c r="AC152" s="74">
        <f>IF(ISERROR(ROUND($Y152/'1_РОЗПОДІЛ ПЕРСОНАЛУ'!G151*'1_РОЗПОДІЛ ПЕРСОНАЛУ'!K151,2)),0,ROUND($Y152/'1_РОЗПОДІЛ ПЕРСОНАЛУ'!G151*'1_РОЗПОДІЛ ПЕРСОНАЛУ'!K151,2))</f>
        <v>0</v>
      </c>
      <c r="AD152" s="74">
        <f>IF(ISERROR(ROUND($Y152/'1_РОЗПОДІЛ ПЕРСОНАЛУ'!G151*'1_РОЗПОДІЛ ПЕРСОНАЛУ'!L151,2)),0,ROUND($Y152/'1_РОЗПОДІЛ ПЕРСОНАЛУ'!G151*'1_РОЗПОДІЛ ПЕРСОНАЛУ'!L151,2))</f>
        <v>0</v>
      </c>
      <c r="AE152" s="74">
        <f>IF(ISERROR(ROUND($Y152/'1_РОЗПОДІЛ ПЕРСОНАЛУ'!G151*'1_РОЗПОДІЛ ПЕРСОНАЛУ'!M151,2)),0,ROUND($Y152/'1_РОЗПОДІЛ ПЕРСОНАЛУ'!G151*'1_РОЗПОДІЛ ПЕРСОНАЛУ'!M151,2))</f>
        <v>0</v>
      </c>
      <c r="AF152" s="74">
        <f>IF(ISERROR(ROUND($Y152/'1_РОЗПОДІЛ ПЕРСОНАЛУ'!G151*'1_РОЗПОДІЛ ПЕРСОНАЛУ'!N151,2)),0,ROUND($Y152/'1_РОЗПОДІЛ ПЕРСОНАЛУ'!G151*'1_РОЗПОДІЛ ПЕРСОНАЛУ'!N151,2))</f>
        <v>0</v>
      </c>
      <c r="AG152" s="74">
        <f>IF(ISERROR(ROUND($Y152/'1_РОЗПОДІЛ ПЕРСОНАЛУ'!G151*'1_РОЗПОДІЛ ПЕРСОНАЛУ'!O151,2)),0,ROUND($Y152/'1_РОЗПОДІЛ ПЕРСОНАЛУ'!G151*'1_РОЗПОДІЛ ПЕРСОНАЛУ'!O151,2))</f>
        <v>0</v>
      </c>
    </row>
    <row r="153" spans="1:33" ht="12" hidden="1" x14ac:dyDescent="0.2">
      <c r="A153" s="78" t="str">
        <f>'1_РОЗПОДІЛ ПЕРСОНАЛУ'!A152</f>
        <v/>
      </c>
      <c r="B153" s="78">
        <f>'1_РОЗПОДІЛ ПЕРСОНАЛУ'!B152</f>
        <v>0</v>
      </c>
      <c r="C153" s="78">
        <f>'1_РОЗПОДІЛ ПЕРСОНАЛУ'!D152</f>
        <v>0</v>
      </c>
      <c r="D153" s="78">
        <f>'1_РОЗПОДІЛ ПЕРСОНАЛУ'!F152</f>
        <v>0</v>
      </c>
      <c r="E153" s="78">
        <f>'1_РОЗПОДІЛ ПЕРСОНАЛУ'!G152</f>
        <v>0</v>
      </c>
      <c r="F153" s="95">
        <f>IF(A153&gt;0,'2_Вихідні дані'!$B$3,"")</f>
        <v>1921</v>
      </c>
      <c r="G153" s="55"/>
      <c r="H153" s="55"/>
      <c r="I153" s="79">
        <f>IF(D153&gt;0,VLOOKUP(D153,'2_Вихідні дані'!$A$6:$B$11,2,FALSE),1)</f>
        <v>1</v>
      </c>
      <c r="J153" s="55"/>
      <c r="K153" s="74">
        <f t="shared" si="15"/>
        <v>0</v>
      </c>
      <c r="L153" s="55"/>
      <c r="M153" s="95">
        <f t="shared" si="16"/>
        <v>0</v>
      </c>
      <c r="N153" s="55"/>
      <c r="O153" s="95">
        <f t="shared" si="17"/>
        <v>0</v>
      </c>
      <c r="P153" s="55"/>
      <c r="Q153" s="95">
        <f t="shared" si="18"/>
        <v>0</v>
      </c>
      <c r="R153" s="55"/>
      <c r="S153" s="95">
        <f t="shared" si="19"/>
        <v>0</v>
      </c>
      <c r="T153" s="55"/>
      <c r="U153" s="95">
        <f t="shared" si="20"/>
        <v>0</v>
      </c>
      <c r="V153" s="55"/>
      <c r="W153" s="95">
        <f>IF(AND($A153&gt;0,V153&gt;0),IF('2_Вихідні дані'!$A$12=1,ROUND($K153*(V153-1),2),ROUND((K153+M153+O153+Q153+S153+U153)*(V153-1),2)),0)</f>
        <v>0</v>
      </c>
      <c r="X153" s="74">
        <f t="shared" si="21"/>
        <v>0</v>
      </c>
      <c r="Y153" s="74">
        <f>X153*'2_Вихідні дані'!$B$17</f>
        <v>0</v>
      </c>
      <c r="Z153" s="74">
        <f>IF(ISERROR(ROUND($Y153/'1_РОЗПОДІЛ ПЕРСОНАЛУ'!G152*'1_РОЗПОДІЛ ПЕРСОНАЛУ'!H152,2)),0,ROUND($Y153/'1_РОЗПОДІЛ ПЕРСОНАЛУ'!G152*'1_РОЗПОДІЛ ПЕРСОНАЛУ'!H152,2))</f>
        <v>0</v>
      </c>
      <c r="AA153" s="74">
        <f>IF(ISERROR(ROUND($Y153/'1_РОЗПОДІЛ ПЕРСОНАЛУ'!G152*'1_РОЗПОДІЛ ПЕРСОНАЛУ'!I152,2)),0,ROUND($Y153/'1_РОЗПОДІЛ ПЕРСОНАЛУ'!G152*'1_РОЗПОДІЛ ПЕРСОНАЛУ'!I152,2))</f>
        <v>0</v>
      </c>
      <c r="AB153" s="74">
        <f>IF(ISERROR(ROUND($Y153/'1_РОЗПОДІЛ ПЕРСОНАЛУ'!G152*'1_РОЗПОДІЛ ПЕРСОНАЛУ'!J152,2)),0,ROUND($Y153/'1_РОЗПОДІЛ ПЕРСОНАЛУ'!G152*'1_РОЗПОДІЛ ПЕРСОНАЛУ'!J152,2))</f>
        <v>0</v>
      </c>
      <c r="AC153" s="74">
        <f>IF(ISERROR(ROUND($Y153/'1_РОЗПОДІЛ ПЕРСОНАЛУ'!G152*'1_РОЗПОДІЛ ПЕРСОНАЛУ'!K152,2)),0,ROUND($Y153/'1_РОЗПОДІЛ ПЕРСОНАЛУ'!G152*'1_РОЗПОДІЛ ПЕРСОНАЛУ'!K152,2))</f>
        <v>0</v>
      </c>
      <c r="AD153" s="74">
        <f>IF(ISERROR(ROUND($Y153/'1_РОЗПОДІЛ ПЕРСОНАЛУ'!G152*'1_РОЗПОДІЛ ПЕРСОНАЛУ'!L152,2)),0,ROUND($Y153/'1_РОЗПОДІЛ ПЕРСОНАЛУ'!G152*'1_РОЗПОДІЛ ПЕРСОНАЛУ'!L152,2))</f>
        <v>0</v>
      </c>
      <c r="AE153" s="74">
        <f>IF(ISERROR(ROUND($Y153/'1_РОЗПОДІЛ ПЕРСОНАЛУ'!G152*'1_РОЗПОДІЛ ПЕРСОНАЛУ'!M152,2)),0,ROUND($Y153/'1_РОЗПОДІЛ ПЕРСОНАЛУ'!G152*'1_РОЗПОДІЛ ПЕРСОНАЛУ'!M152,2))</f>
        <v>0</v>
      </c>
      <c r="AF153" s="74">
        <f>IF(ISERROR(ROUND($Y153/'1_РОЗПОДІЛ ПЕРСОНАЛУ'!G152*'1_РОЗПОДІЛ ПЕРСОНАЛУ'!N152,2)),0,ROUND($Y153/'1_РОЗПОДІЛ ПЕРСОНАЛУ'!G152*'1_РОЗПОДІЛ ПЕРСОНАЛУ'!N152,2))</f>
        <v>0</v>
      </c>
      <c r="AG153" s="74">
        <f>IF(ISERROR(ROUND($Y153/'1_РОЗПОДІЛ ПЕРСОНАЛУ'!G152*'1_РОЗПОДІЛ ПЕРСОНАЛУ'!O152,2)),0,ROUND($Y153/'1_РОЗПОДІЛ ПЕРСОНАЛУ'!G152*'1_РОЗПОДІЛ ПЕРСОНАЛУ'!O152,2))</f>
        <v>0</v>
      </c>
    </row>
    <row r="154" spans="1:33" ht="12" hidden="1" x14ac:dyDescent="0.2">
      <c r="A154" s="78" t="str">
        <f>'1_РОЗПОДІЛ ПЕРСОНАЛУ'!A153</f>
        <v/>
      </c>
      <c r="B154" s="78">
        <f>'1_РОЗПОДІЛ ПЕРСОНАЛУ'!B153</f>
        <v>0</v>
      </c>
      <c r="C154" s="78">
        <f>'1_РОЗПОДІЛ ПЕРСОНАЛУ'!D153</f>
        <v>0</v>
      </c>
      <c r="D154" s="78">
        <f>'1_РОЗПОДІЛ ПЕРСОНАЛУ'!F153</f>
        <v>0</v>
      </c>
      <c r="E154" s="78">
        <f>'1_РОЗПОДІЛ ПЕРСОНАЛУ'!G153</f>
        <v>0</v>
      </c>
      <c r="F154" s="95">
        <f>IF(A154&gt;0,'2_Вихідні дані'!$B$3,"")</f>
        <v>1921</v>
      </c>
      <c r="G154" s="55"/>
      <c r="H154" s="55"/>
      <c r="I154" s="79">
        <f>IF(D154&gt;0,VLOOKUP(D154,'2_Вихідні дані'!$A$6:$B$11,2,FALSE),1)</f>
        <v>1</v>
      </c>
      <c r="J154" s="55"/>
      <c r="K154" s="74">
        <f t="shared" si="15"/>
        <v>0</v>
      </c>
      <c r="L154" s="55"/>
      <c r="M154" s="95">
        <f t="shared" si="16"/>
        <v>0</v>
      </c>
      <c r="N154" s="55"/>
      <c r="O154" s="95">
        <f t="shared" si="17"/>
        <v>0</v>
      </c>
      <c r="P154" s="55"/>
      <c r="Q154" s="95">
        <f t="shared" si="18"/>
        <v>0</v>
      </c>
      <c r="R154" s="55"/>
      <c r="S154" s="95">
        <f t="shared" si="19"/>
        <v>0</v>
      </c>
      <c r="T154" s="55"/>
      <c r="U154" s="95">
        <f t="shared" si="20"/>
        <v>0</v>
      </c>
      <c r="V154" s="55"/>
      <c r="W154" s="95">
        <f>IF(AND($A154&gt;0,V154&gt;0),IF('2_Вихідні дані'!$A$12=1,ROUND($K154*(V154-1),2),ROUND((K154+M154+O154+Q154+S154+U154)*(V154-1),2)),0)</f>
        <v>0</v>
      </c>
      <c r="X154" s="74">
        <f t="shared" si="21"/>
        <v>0</v>
      </c>
      <c r="Y154" s="74">
        <f>X154*'2_Вихідні дані'!$B$17</f>
        <v>0</v>
      </c>
      <c r="Z154" s="74">
        <f>IF(ISERROR(ROUND($Y154/'1_РОЗПОДІЛ ПЕРСОНАЛУ'!G153*'1_РОЗПОДІЛ ПЕРСОНАЛУ'!H153,2)),0,ROUND($Y154/'1_РОЗПОДІЛ ПЕРСОНАЛУ'!G153*'1_РОЗПОДІЛ ПЕРСОНАЛУ'!H153,2))</f>
        <v>0</v>
      </c>
      <c r="AA154" s="74">
        <f>IF(ISERROR(ROUND($Y154/'1_РОЗПОДІЛ ПЕРСОНАЛУ'!G153*'1_РОЗПОДІЛ ПЕРСОНАЛУ'!I153,2)),0,ROUND($Y154/'1_РОЗПОДІЛ ПЕРСОНАЛУ'!G153*'1_РОЗПОДІЛ ПЕРСОНАЛУ'!I153,2))</f>
        <v>0</v>
      </c>
      <c r="AB154" s="74">
        <f>IF(ISERROR(ROUND($Y154/'1_РОЗПОДІЛ ПЕРСОНАЛУ'!G153*'1_РОЗПОДІЛ ПЕРСОНАЛУ'!J153,2)),0,ROUND($Y154/'1_РОЗПОДІЛ ПЕРСОНАЛУ'!G153*'1_РОЗПОДІЛ ПЕРСОНАЛУ'!J153,2))</f>
        <v>0</v>
      </c>
      <c r="AC154" s="74">
        <f>IF(ISERROR(ROUND($Y154/'1_РОЗПОДІЛ ПЕРСОНАЛУ'!G153*'1_РОЗПОДІЛ ПЕРСОНАЛУ'!K153,2)),0,ROUND($Y154/'1_РОЗПОДІЛ ПЕРСОНАЛУ'!G153*'1_РОЗПОДІЛ ПЕРСОНАЛУ'!K153,2))</f>
        <v>0</v>
      </c>
      <c r="AD154" s="74">
        <f>IF(ISERROR(ROUND($Y154/'1_РОЗПОДІЛ ПЕРСОНАЛУ'!G153*'1_РОЗПОДІЛ ПЕРСОНАЛУ'!L153,2)),0,ROUND($Y154/'1_РОЗПОДІЛ ПЕРСОНАЛУ'!G153*'1_РОЗПОДІЛ ПЕРСОНАЛУ'!L153,2))</f>
        <v>0</v>
      </c>
      <c r="AE154" s="74">
        <f>IF(ISERROR(ROUND($Y154/'1_РОЗПОДІЛ ПЕРСОНАЛУ'!G153*'1_РОЗПОДІЛ ПЕРСОНАЛУ'!M153,2)),0,ROUND($Y154/'1_РОЗПОДІЛ ПЕРСОНАЛУ'!G153*'1_РОЗПОДІЛ ПЕРСОНАЛУ'!M153,2))</f>
        <v>0</v>
      </c>
      <c r="AF154" s="74">
        <f>IF(ISERROR(ROUND($Y154/'1_РОЗПОДІЛ ПЕРСОНАЛУ'!G153*'1_РОЗПОДІЛ ПЕРСОНАЛУ'!N153,2)),0,ROUND($Y154/'1_РОЗПОДІЛ ПЕРСОНАЛУ'!G153*'1_РОЗПОДІЛ ПЕРСОНАЛУ'!N153,2))</f>
        <v>0</v>
      </c>
      <c r="AG154" s="74">
        <f>IF(ISERROR(ROUND($Y154/'1_РОЗПОДІЛ ПЕРСОНАЛУ'!G153*'1_РОЗПОДІЛ ПЕРСОНАЛУ'!O153,2)),0,ROUND($Y154/'1_РОЗПОДІЛ ПЕРСОНАЛУ'!G153*'1_РОЗПОДІЛ ПЕРСОНАЛУ'!O153,2))</f>
        <v>0</v>
      </c>
    </row>
    <row r="155" spans="1:33" ht="12" hidden="1" x14ac:dyDescent="0.2">
      <c r="A155" s="78" t="str">
        <f>'1_РОЗПОДІЛ ПЕРСОНАЛУ'!A154</f>
        <v/>
      </c>
      <c r="B155" s="78">
        <f>'1_РОЗПОДІЛ ПЕРСОНАЛУ'!B154</f>
        <v>0</v>
      </c>
      <c r="C155" s="78">
        <f>'1_РОЗПОДІЛ ПЕРСОНАЛУ'!D154</f>
        <v>0</v>
      </c>
      <c r="D155" s="78">
        <f>'1_РОЗПОДІЛ ПЕРСОНАЛУ'!F154</f>
        <v>0</v>
      </c>
      <c r="E155" s="78">
        <f>'1_РОЗПОДІЛ ПЕРСОНАЛУ'!G154</f>
        <v>0</v>
      </c>
      <c r="F155" s="95">
        <f>IF(A155&gt;0,'2_Вихідні дані'!$B$3,"")</f>
        <v>1921</v>
      </c>
      <c r="G155" s="55"/>
      <c r="H155" s="55"/>
      <c r="I155" s="79">
        <f>IF(D155&gt;0,VLOOKUP(D155,'2_Вихідні дані'!$A$6:$B$11,2,FALSE),1)</f>
        <v>1</v>
      </c>
      <c r="J155" s="55"/>
      <c r="K155" s="74">
        <f t="shared" si="15"/>
        <v>0</v>
      </c>
      <c r="L155" s="55"/>
      <c r="M155" s="95">
        <f t="shared" si="16"/>
        <v>0</v>
      </c>
      <c r="N155" s="55"/>
      <c r="O155" s="95">
        <f t="shared" si="17"/>
        <v>0</v>
      </c>
      <c r="P155" s="55"/>
      <c r="Q155" s="95">
        <f t="shared" si="18"/>
        <v>0</v>
      </c>
      <c r="R155" s="55"/>
      <c r="S155" s="95">
        <f t="shared" si="19"/>
        <v>0</v>
      </c>
      <c r="T155" s="55"/>
      <c r="U155" s="95">
        <f t="shared" si="20"/>
        <v>0</v>
      </c>
      <c r="V155" s="55"/>
      <c r="W155" s="95">
        <f>IF(AND($A155&gt;0,V155&gt;0),IF('2_Вихідні дані'!$A$12=1,ROUND($K155*(V155-1),2),ROUND((K155+M155+O155+Q155+S155+U155)*(V155-1),2)),0)</f>
        <v>0</v>
      </c>
      <c r="X155" s="74">
        <f t="shared" si="21"/>
        <v>0</v>
      </c>
      <c r="Y155" s="74">
        <f>X155*'2_Вихідні дані'!$B$17</f>
        <v>0</v>
      </c>
      <c r="Z155" s="74">
        <f>IF(ISERROR(ROUND($Y155/'1_РОЗПОДІЛ ПЕРСОНАЛУ'!G154*'1_РОЗПОДІЛ ПЕРСОНАЛУ'!H154,2)),0,ROUND($Y155/'1_РОЗПОДІЛ ПЕРСОНАЛУ'!G154*'1_РОЗПОДІЛ ПЕРСОНАЛУ'!H154,2))</f>
        <v>0</v>
      </c>
      <c r="AA155" s="74">
        <f>IF(ISERROR(ROUND($Y155/'1_РОЗПОДІЛ ПЕРСОНАЛУ'!G154*'1_РОЗПОДІЛ ПЕРСОНАЛУ'!I154,2)),0,ROUND($Y155/'1_РОЗПОДІЛ ПЕРСОНАЛУ'!G154*'1_РОЗПОДІЛ ПЕРСОНАЛУ'!I154,2))</f>
        <v>0</v>
      </c>
      <c r="AB155" s="74">
        <f>IF(ISERROR(ROUND($Y155/'1_РОЗПОДІЛ ПЕРСОНАЛУ'!G154*'1_РОЗПОДІЛ ПЕРСОНАЛУ'!J154,2)),0,ROUND($Y155/'1_РОЗПОДІЛ ПЕРСОНАЛУ'!G154*'1_РОЗПОДІЛ ПЕРСОНАЛУ'!J154,2))</f>
        <v>0</v>
      </c>
      <c r="AC155" s="74">
        <f>IF(ISERROR(ROUND($Y155/'1_РОЗПОДІЛ ПЕРСОНАЛУ'!G154*'1_РОЗПОДІЛ ПЕРСОНАЛУ'!K154,2)),0,ROUND($Y155/'1_РОЗПОДІЛ ПЕРСОНАЛУ'!G154*'1_РОЗПОДІЛ ПЕРСОНАЛУ'!K154,2))</f>
        <v>0</v>
      </c>
      <c r="AD155" s="74">
        <f>IF(ISERROR(ROUND($Y155/'1_РОЗПОДІЛ ПЕРСОНАЛУ'!G154*'1_РОЗПОДІЛ ПЕРСОНАЛУ'!L154,2)),0,ROUND($Y155/'1_РОЗПОДІЛ ПЕРСОНАЛУ'!G154*'1_РОЗПОДІЛ ПЕРСОНАЛУ'!L154,2))</f>
        <v>0</v>
      </c>
      <c r="AE155" s="74">
        <f>IF(ISERROR(ROUND($Y155/'1_РОЗПОДІЛ ПЕРСОНАЛУ'!G154*'1_РОЗПОДІЛ ПЕРСОНАЛУ'!M154,2)),0,ROUND($Y155/'1_РОЗПОДІЛ ПЕРСОНАЛУ'!G154*'1_РОЗПОДІЛ ПЕРСОНАЛУ'!M154,2))</f>
        <v>0</v>
      </c>
      <c r="AF155" s="74">
        <f>IF(ISERROR(ROUND($Y155/'1_РОЗПОДІЛ ПЕРСОНАЛУ'!G154*'1_РОЗПОДІЛ ПЕРСОНАЛУ'!N154,2)),0,ROUND($Y155/'1_РОЗПОДІЛ ПЕРСОНАЛУ'!G154*'1_РОЗПОДІЛ ПЕРСОНАЛУ'!N154,2))</f>
        <v>0</v>
      </c>
      <c r="AG155" s="74">
        <f>IF(ISERROR(ROUND($Y155/'1_РОЗПОДІЛ ПЕРСОНАЛУ'!G154*'1_РОЗПОДІЛ ПЕРСОНАЛУ'!O154,2)),0,ROUND($Y155/'1_РОЗПОДІЛ ПЕРСОНАЛУ'!G154*'1_РОЗПОДІЛ ПЕРСОНАЛУ'!O154,2))</f>
        <v>0</v>
      </c>
    </row>
    <row r="156" spans="1:33" ht="12" hidden="1" x14ac:dyDescent="0.2">
      <c r="A156" s="78" t="str">
        <f>'1_РОЗПОДІЛ ПЕРСОНАЛУ'!A155</f>
        <v/>
      </c>
      <c r="B156" s="78">
        <f>'1_РОЗПОДІЛ ПЕРСОНАЛУ'!B155</f>
        <v>0</v>
      </c>
      <c r="C156" s="78">
        <f>'1_РОЗПОДІЛ ПЕРСОНАЛУ'!D155</f>
        <v>0</v>
      </c>
      <c r="D156" s="78">
        <f>'1_РОЗПОДІЛ ПЕРСОНАЛУ'!F155</f>
        <v>0</v>
      </c>
      <c r="E156" s="78">
        <f>'1_РОЗПОДІЛ ПЕРСОНАЛУ'!G155</f>
        <v>0</v>
      </c>
      <c r="F156" s="95">
        <f>IF(A156&gt;0,'2_Вихідні дані'!$B$3,"")</f>
        <v>1921</v>
      </c>
      <c r="G156" s="55"/>
      <c r="H156" s="55"/>
      <c r="I156" s="79">
        <f>IF(D156&gt;0,VLOOKUP(D156,'2_Вихідні дані'!$A$6:$B$11,2,FALSE),1)</f>
        <v>1</v>
      </c>
      <c r="J156" s="55"/>
      <c r="K156" s="74">
        <f t="shared" si="15"/>
        <v>0</v>
      </c>
      <c r="L156" s="55"/>
      <c r="M156" s="95">
        <f t="shared" si="16"/>
        <v>0</v>
      </c>
      <c r="N156" s="55"/>
      <c r="O156" s="95">
        <f t="shared" si="17"/>
        <v>0</v>
      </c>
      <c r="P156" s="55"/>
      <c r="Q156" s="95">
        <f t="shared" si="18"/>
        <v>0</v>
      </c>
      <c r="R156" s="55"/>
      <c r="S156" s="95">
        <f t="shared" si="19"/>
        <v>0</v>
      </c>
      <c r="T156" s="55"/>
      <c r="U156" s="95">
        <f t="shared" si="20"/>
        <v>0</v>
      </c>
      <c r="V156" s="55"/>
      <c r="W156" s="95">
        <f>IF(AND($A156&gt;0,V156&gt;0),IF('2_Вихідні дані'!$A$12=1,ROUND($K156*(V156-1),2),ROUND((K156+M156+O156+Q156+S156+U156)*(V156-1),2)),0)</f>
        <v>0</v>
      </c>
      <c r="X156" s="74">
        <f t="shared" si="21"/>
        <v>0</v>
      </c>
      <c r="Y156" s="74">
        <f>X156*'2_Вихідні дані'!$B$17</f>
        <v>0</v>
      </c>
      <c r="Z156" s="74">
        <f>IF(ISERROR(ROUND($Y156/'1_РОЗПОДІЛ ПЕРСОНАЛУ'!G155*'1_РОЗПОДІЛ ПЕРСОНАЛУ'!H155,2)),0,ROUND($Y156/'1_РОЗПОДІЛ ПЕРСОНАЛУ'!G155*'1_РОЗПОДІЛ ПЕРСОНАЛУ'!H155,2))</f>
        <v>0</v>
      </c>
      <c r="AA156" s="74">
        <f>IF(ISERROR(ROUND($Y156/'1_РОЗПОДІЛ ПЕРСОНАЛУ'!G155*'1_РОЗПОДІЛ ПЕРСОНАЛУ'!I155,2)),0,ROUND($Y156/'1_РОЗПОДІЛ ПЕРСОНАЛУ'!G155*'1_РОЗПОДІЛ ПЕРСОНАЛУ'!I155,2))</f>
        <v>0</v>
      </c>
      <c r="AB156" s="74">
        <f>IF(ISERROR(ROUND($Y156/'1_РОЗПОДІЛ ПЕРСОНАЛУ'!G155*'1_РОЗПОДІЛ ПЕРСОНАЛУ'!J155,2)),0,ROUND($Y156/'1_РОЗПОДІЛ ПЕРСОНАЛУ'!G155*'1_РОЗПОДІЛ ПЕРСОНАЛУ'!J155,2))</f>
        <v>0</v>
      </c>
      <c r="AC156" s="74">
        <f>IF(ISERROR(ROUND($Y156/'1_РОЗПОДІЛ ПЕРСОНАЛУ'!G155*'1_РОЗПОДІЛ ПЕРСОНАЛУ'!K155,2)),0,ROUND($Y156/'1_РОЗПОДІЛ ПЕРСОНАЛУ'!G155*'1_РОЗПОДІЛ ПЕРСОНАЛУ'!K155,2))</f>
        <v>0</v>
      </c>
      <c r="AD156" s="74">
        <f>IF(ISERROR(ROUND($Y156/'1_РОЗПОДІЛ ПЕРСОНАЛУ'!G155*'1_РОЗПОДІЛ ПЕРСОНАЛУ'!L155,2)),0,ROUND($Y156/'1_РОЗПОДІЛ ПЕРСОНАЛУ'!G155*'1_РОЗПОДІЛ ПЕРСОНАЛУ'!L155,2))</f>
        <v>0</v>
      </c>
      <c r="AE156" s="74">
        <f>IF(ISERROR(ROUND($Y156/'1_РОЗПОДІЛ ПЕРСОНАЛУ'!G155*'1_РОЗПОДІЛ ПЕРСОНАЛУ'!M155,2)),0,ROUND($Y156/'1_РОЗПОДІЛ ПЕРСОНАЛУ'!G155*'1_РОЗПОДІЛ ПЕРСОНАЛУ'!M155,2))</f>
        <v>0</v>
      </c>
      <c r="AF156" s="74">
        <f>IF(ISERROR(ROUND($Y156/'1_РОЗПОДІЛ ПЕРСОНАЛУ'!G155*'1_РОЗПОДІЛ ПЕРСОНАЛУ'!N155,2)),0,ROUND($Y156/'1_РОЗПОДІЛ ПЕРСОНАЛУ'!G155*'1_РОЗПОДІЛ ПЕРСОНАЛУ'!N155,2))</f>
        <v>0</v>
      </c>
      <c r="AG156" s="74">
        <f>IF(ISERROR(ROUND($Y156/'1_РОЗПОДІЛ ПЕРСОНАЛУ'!G155*'1_РОЗПОДІЛ ПЕРСОНАЛУ'!O155,2)),0,ROUND($Y156/'1_РОЗПОДІЛ ПЕРСОНАЛУ'!G155*'1_РОЗПОДІЛ ПЕРСОНАЛУ'!O155,2))</f>
        <v>0</v>
      </c>
    </row>
    <row r="157" spans="1:33" ht="12" hidden="1" x14ac:dyDescent="0.2">
      <c r="A157" s="78" t="str">
        <f>'1_РОЗПОДІЛ ПЕРСОНАЛУ'!A156</f>
        <v/>
      </c>
      <c r="B157" s="78">
        <f>'1_РОЗПОДІЛ ПЕРСОНАЛУ'!B156</f>
        <v>0</v>
      </c>
      <c r="C157" s="78">
        <f>'1_РОЗПОДІЛ ПЕРСОНАЛУ'!D156</f>
        <v>0</v>
      </c>
      <c r="D157" s="78">
        <f>'1_РОЗПОДІЛ ПЕРСОНАЛУ'!F156</f>
        <v>0</v>
      </c>
      <c r="E157" s="78">
        <f>'1_РОЗПОДІЛ ПЕРСОНАЛУ'!G156</f>
        <v>0</v>
      </c>
      <c r="F157" s="95">
        <f>IF(A157&gt;0,'2_Вихідні дані'!$B$3,"")</f>
        <v>1921</v>
      </c>
      <c r="G157" s="55"/>
      <c r="H157" s="55"/>
      <c r="I157" s="79">
        <f>IF(D157&gt;0,VLOOKUP(D157,'2_Вихідні дані'!$A$6:$B$11,2,FALSE),1)</f>
        <v>1</v>
      </c>
      <c r="J157" s="55"/>
      <c r="K157" s="74">
        <f t="shared" si="15"/>
        <v>0</v>
      </c>
      <c r="L157" s="55"/>
      <c r="M157" s="95">
        <f t="shared" si="16"/>
        <v>0</v>
      </c>
      <c r="N157" s="55"/>
      <c r="O157" s="95">
        <f t="shared" si="17"/>
        <v>0</v>
      </c>
      <c r="P157" s="55"/>
      <c r="Q157" s="95">
        <f t="shared" si="18"/>
        <v>0</v>
      </c>
      <c r="R157" s="55"/>
      <c r="S157" s="95">
        <f t="shared" si="19"/>
        <v>0</v>
      </c>
      <c r="T157" s="55"/>
      <c r="U157" s="95">
        <f t="shared" si="20"/>
        <v>0</v>
      </c>
      <c r="V157" s="55"/>
      <c r="W157" s="95">
        <f>IF(AND($A157&gt;0,V157&gt;0),IF('2_Вихідні дані'!$A$12=1,ROUND($K157*(V157-1),2),ROUND((K157+M157+O157+Q157+S157+U157)*(V157-1),2)),0)</f>
        <v>0</v>
      </c>
      <c r="X157" s="74">
        <f t="shared" si="21"/>
        <v>0</v>
      </c>
      <c r="Y157" s="74">
        <f>X157*'2_Вихідні дані'!$B$17</f>
        <v>0</v>
      </c>
      <c r="Z157" s="74">
        <f>IF(ISERROR(ROUND($Y157/'1_РОЗПОДІЛ ПЕРСОНАЛУ'!G156*'1_РОЗПОДІЛ ПЕРСОНАЛУ'!H156,2)),0,ROUND($Y157/'1_РОЗПОДІЛ ПЕРСОНАЛУ'!G156*'1_РОЗПОДІЛ ПЕРСОНАЛУ'!H156,2))</f>
        <v>0</v>
      </c>
      <c r="AA157" s="74">
        <f>IF(ISERROR(ROUND($Y157/'1_РОЗПОДІЛ ПЕРСОНАЛУ'!G156*'1_РОЗПОДІЛ ПЕРСОНАЛУ'!I156,2)),0,ROUND($Y157/'1_РОЗПОДІЛ ПЕРСОНАЛУ'!G156*'1_РОЗПОДІЛ ПЕРСОНАЛУ'!I156,2))</f>
        <v>0</v>
      </c>
      <c r="AB157" s="74">
        <f>IF(ISERROR(ROUND($Y157/'1_РОЗПОДІЛ ПЕРСОНАЛУ'!G156*'1_РОЗПОДІЛ ПЕРСОНАЛУ'!J156,2)),0,ROUND($Y157/'1_РОЗПОДІЛ ПЕРСОНАЛУ'!G156*'1_РОЗПОДІЛ ПЕРСОНАЛУ'!J156,2))</f>
        <v>0</v>
      </c>
      <c r="AC157" s="74">
        <f>IF(ISERROR(ROUND($Y157/'1_РОЗПОДІЛ ПЕРСОНАЛУ'!G156*'1_РОЗПОДІЛ ПЕРСОНАЛУ'!K156,2)),0,ROUND($Y157/'1_РОЗПОДІЛ ПЕРСОНАЛУ'!G156*'1_РОЗПОДІЛ ПЕРСОНАЛУ'!K156,2))</f>
        <v>0</v>
      </c>
      <c r="AD157" s="74">
        <f>IF(ISERROR(ROUND($Y157/'1_РОЗПОДІЛ ПЕРСОНАЛУ'!G156*'1_РОЗПОДІЛ ПЕРСОНАЛУ'!L156,2)),0,ROUND($Y157/'1_РОЗПОДІЛ ПЕРСОНАЛУ'!G156*'1_РОЗПОДІЛ ПЕРСОНАЛУ'!L156,2))</f>
        <v>0</v>
      </c>
      <c r="AE157" s="74">
        <f>IF(ISERROR(ROUND($Y157/'1_РОЗПОДІЛ ПЕРСОНАЛУ'!G156*'1_РОЗПОДІЛ ПЕРСОНАЛУ'!M156,2)),0,ROUND($Y157/'1_РОЗПОДІЛ ПЕРСОНАЛУ'!G156*'1_РОЗПОДІЛ ПЕРСОНАЛУ'!M156,2))</f>
        <v>0</v>
      </c>
      <c r="AF157" s="74">
        <f>IF(ISERROR(ROUND($Y157/'1_РОЗПОДІЛ ПЕРСОНАЛУ'!G156*'1_РОЗПОДІЛ ПЕРСОНАЛУ'!N156,2)),0,ROUND($Y157/'1_РОЗПОДІЛ ПЕРСОНАЛУ'!G156*'1_РОЗПОДІЛ ПЕРСОНАЛУ'!N156,2))</f>
        <v>0</v>
      </c>
      <c r="AG157" s="74">
        <f>IF(ISERROR(ROUND($Y157/'1_РОЗПОДІЛ ПЕРСОНАЛУ'!G156*'1_РОЗПОДІЛ ПЕРСОНАЛУ'!O156,2)),0,ROUND($Y157/'1_РОЗПОДІЛ ПЕРСОНАЛУ'!G156*'1_РОЗПОДІЛ ПЕРСОНАЛУ'!O156,2))</f>
        <v>0</v>
      </c>
    </row>
    <row r="158" spans="1:33" ht="12" hidden="1" x14ac:dyDescent="0.2">
      <c r="A158" s="78" t="str">
        <f>'1_РОЗПОДІЛ ПЕРСОНАЛУ'!A157</f>
        <v/>
      </c>
      <c r="B158" s="78">
        <f>'1_РОЗПОДІЛ ПЕРСОНАЛУ'!B157</f>
        <v>0</v>
      </c>
      <c r="C158" s="78">
        <f>'1_РОЗПОДІЛ ПЕРСОНАЛУ'!D157</f>
        <v>0</v>
      </c>
      <c r="D158" s="78">
        <f>'1_РОЗПОДІЛ ПЕРСОНАЛУ'!F157</f>
        <v>0</v>
      </c>
      <c r="E158" s="78">
        <f>'1_РОЗПОДІЛ ПЕРСОНАЛУ'!G157</f>
        <v>0</v>
      </c>
      <c r="F158" s="95">
        <f>IF(A158&gt;0,'2_Вихідні дані'!$B$3,"")</f>
        <v>1921</v>
      </c>
      <c r="G158" s="55"/>
      <c r="H158" s="55"/>
      <c r="I158" s="79">
        <f>IF(D158&gt;0,VLOOKUP(D158,'2_Вихідні дані'!$A$6:$B$11,2,FALSE),1)</f>
        <v>1</v>
      </c>
      <c r="J158" s="55"/>
      <c r="K158" s="74">
        <f t="shared" si="15"/>
        <v>0</v>
      </c>
      <c r="L158" s="55"/>
      <c r="M158" s="95">
        <f t="shared" si="16"/>
        <v>0</v>
      </c>
      <c r="N158" s="55"/>
      <c r="O158" s="95">
        <f t="shared" si="17"/>
        <v>0</v>
      </c>
      <c r="P158" s="55"/>
      <c r="Q158" s="95">
        <f t="shared" si="18"/>
        <v>0</v>
      </c>
      <c r="R158" s="55"/>
      <c r="S158" s="95">
        <f t="shared" si="19"/>
        <v>0</v>
      </c>
      <c r="T158" s="55"/>
      <c r="U158" s="95">
        <f t="shared" si="20"/>
        <v>0</v>
      </c>
      <c r="V158" s="55"/>
      <c r="W158" s="95">
        <f>IF(AND($A158&gt;0,V158&gt;0),IF('2_Вихідні дані'!$A$12=1,ROUND($K158*(V158-1),2),ROUND((K158+M158+O158+Q158+S158+U158)*(V158-1),2)),0)</f>
        <v>0</v>
      </c>
      <c r="X158" s="74">
        <f t="shared" si="21"/>
        <v>0</v>
      </c>
      <c r="Y158" s="74">
        <f>X158*'2_Вихідні дані'!$B$17</f>
        <v>0</v>
      </c>
      <c r="Z158" s="74">
        <f>IF(ISERROR(ROUND($Y158/'1_РОЗПОДІЛ ПЕРСОНАЛУ'!G157*'1_РОЗПОДІЛ ПЕРСОНАЛУ'!H157,2)),0,ROUND($Y158/'1_РОЗПОДІЛ ПЕРСОНАЛУ'!G157*'1_РОЗПОДІЛ ПЕРСОНАЛУ'!H157,2))</f>
        <v>0</v>
      </c>
      <c r="AA158" s="74">
        <f>IF(ISERROR(ROUND($Y158/'1_РОЗПОДІЛ ПЕРСОНАЛУ'!G157*'1_РОЗПОДІЛ ПЕРСОНАЛУ'!I157,2)),0,ROUND($Y158/'1_РОЗПОДІЛ ПЕРСОНАЛУ'!G157*'1_РОЗПОДІЛ ПЕРСОНАЛУ'!I157,2))</f>
        <v>0</v>
      </c>
      <c r="AB158" s="74">
        <f>IF(ISERROR(ROUND($Y158/'1_РОЗПОДІЛ ПЕРСОНАЛУ'!G157*'1_РОЗПОДІЛ ПЕРСОНАЛУ'!J157,2)),0,ROUND($Y158/'1_РОЗПОДІЛ ПЕРСОНАЛУ'!G157*'1_РОЗПОДІЛ ПЕРСОНАЛУ'!J157,2))</f>
        <v>0</v>
      </c>
      <c r="AC158" s="74">
        <f>IF(ISERROR(ROUND($Y158/'1_РОЗПОДІЛ ПЕРСОНАЛУ'!G157*'1_РОЗПОДІЛ ПЕРСОНАЛУ'!K157,2)),0,ROUND($Y158/'1_РОЗПОДІЛ ПЕРСОНАЛУ'!G157*'1_РОЗПОДІЛ ПЕРСОНАЛУ'!K157,2))</f>
        <v>0</v>
      </c>
      <c r="AD158" s="74">
        <f>IF(ISERROR(ROUND($Y158/'1_РОЗПОДІЛ ПЕРСОНАЛУ'!G157*'1_РОЗПОДІЛ ПЕРСОНАЛУ'!L157,2)),0,ROUND($Y158/'1_РОЗПОДІЛ ПЕРСОНАЛУ'!G157*'1_РОЗПОДІЛ ПЕРСОНАЛУ'!L157,2))</f>
        <v>0</v>
      </c>
      <c r="AE158" s="74">
        <f>IF(ISERROR(ROUND($Y158/'1_РОЗПОДІЛ ПЕРСОНАЛУ'!G157*'1_РОЗПОДІЛ ПЕРСОНАЛУ'!M157,2)),0,ROUND($Y158/'1_РОЗПОДІЛ ПЕРСОНАЛУ'!G157*'1_РОЗПОДІЛ ПЕРСОНАЛУ'!M157,2))</f>
        <v>0</v>
      </c>
      <c r="AF158" s="74">
        <f>IF(ISERROR(ROUND($Y158/'1_РОЗПОДІЛ ПЕРСОНАЛУ'!G157*'1_РОЗПОДІЛ ПЕРСОНАЛУ'!N157,2)),0,ROUND($Y158/'1_РОЗПОДІЛ ПЕРСОНАЛУ'!G157*'1_РОЗПОДІЛ ПЕРСОНАЛУ'!N157,2))</f>
        <v>0</v>
      </c>
      <c r="AG158" s="74">
        <f>IF(ISERROR(ROUND($Y158/'1_РОЗПОДІЛ ПЕРСОНАЛУ'!G157*'1_РОЗПОДІЛ ПЕРСОНАЛУ'!O157,2)),0,ROUND($Y158/'1_РОЗПОДІЛ ПЕРСОНАЛУ'!G157*'1_РОЗПОДІЛ ПЕРСОНАЛУ'!O157,2))</f>
        <v>0</v>
      </c>
    </row>
    <row r="159" spans="1:33" ht="12" hidden="1" x14ac:dyDescent="0.2">
      <c r="A159" s="78" t="str">
        <f>'1_РОЗПОДІЛ ПЕРСОНАЛУ'!A158</f>
        <v/>
      </c>
      <c r="B159" s="78">
        <f>'1_РОЗПОДІЛ ПЕРСОНАЛУ'!B158</f>
        <v>0</v>
      </c>
      <c r="C159" s="78">
        <f>'1_РОЗПОДІЛ ПЕРСОНАЛУ'!D158</f>
        <v>0</v>
      </c>
      <c r="D159" s="78">
        <f>'1_РОЗПОДІЛ ПЕРСОНАЛУ'!F158</f>
        <v>0</v>
      </c>
      <c r="E159" s="78">
        <f>'1_РОЗПОДІЛ ПЕРСОНАЛУ'!G158</f>
        <v>0</v>
      </c>
      <c r="F159" s="95">
        <f>IF(A159&gt;0,'2_Вихідні дані'!$B$3,"")</f>
        <v>1921</v>
      </c>
      <c r="G159" s="55"/>
      <c r="H159" s="55"/>
      <c r="I159" s="79">
        <f>IF(D159&gt;0,VLOOKUP(D159,'2_Вихідні дані'!$A$6:$B$11,2,FALSE),1)</f>
        <v>1</v>
      </c>
      <c r="J159" s="55"/>
      <c r="K159" s="74">
        <f t="shared" si="15"/>
        <v>0</v>
      </c>
      <c r="L159" s="55"/>
      <c r="M159" s="95">
        <f t="shared" si="16"/>
        <v>0</v>
      </c>
      <c r="N159" s="55"/>
      <c r="O159" s="95">
        <f t="shared" si="17"/>
        <v>0</v>
      </c>
      <c r="P159" s="55"/>
      <c r="Q159" s="95">
        <f t="shared" si="18"/>
        <v>0</v>
      </c>
      <c r="R159" s="55"/>
      <c r="S159" s="95">
        <f t="shared" si="19"/>
        <v>0</v>
      </c>
      <c r="T159" s="55"/>
      <c r="U159" s="95">
        <f t="shared" si="20"/>
        <v>0</v>
      </c>
      <c r="V159" s="55"/>
      <c r="W159" s="95">
        <f>IF(AND($A159&gt;0,V159&gt;0),IF('2_Вихідні дані'!$A$12=1,ROUND($K159*(V159-1),2),ROUND((K159+M159+O159+Q159+S159+U159)*(V159-1),2)),0)</f>
        <v>0</v>
      </c>
      <c r="X159" s="74">
        <f t="shared" si="21"/>
        <v>0</v>
      </c>
      <c r="Y159" s="74">
        <f>X159*'2_Вихідні дані'!$B$17</f>
        <v>0</v>
      </c>
      <c r="Z159" s="74">
        <f>IF(ISERROR(ROUND($Y159/'1_РОЗПОДІЛ ПЕРСОНАЛУ'!G158*'1_РОЗПОДІЛ ПЕРСОНАЛУ'!H158,2)),0,ROUND($Y159/'1_РОЗПОДІЛ ПЕРСОНАЛУ'!G158*'1_РОЗПОДІЛ ПЕРСОНАЛУ'!H158,2))</f>
        <v>0</v>
      </c>
      <c r="AA159" s="74">
        <f>IF(ISERROR(ROUND($Y159/'1_РОЗПОДІЛ ПЕРСОНАЛУ'!G158*'1_РОЗПОДІЛ ПЕРСОНАЛУ'!I158,2)),0,ROUND($Y159/'1_РОЗПОДІЛ ПЕРСОНАЛУ'!G158*'1_РОЗПОДІЛ ПЕРСОНАЛУ'!I158,2))</f>
        <v>0</v>
      </c>
      <c r="AB159" s="74">
        <f>IF(ISERROR(ROUND($Y159/'1_РОЗПОДІЛ ПЕРСОНАЛУ'!G158*'1_РОЗПОДІЛ ПЕРСОНАЛУ'!J158,2)),0,ROUND($Y159/'1_РОЗПОДІЛ ПЕРСОНАЛУ'!G158*'1_РОЗПОДІЛ ПЕРСОНАЛУ'!J158,2))</f>
        <v>0</v>
      </c>
      <c r="AC159" s="74">
        <f>IF(ISERROR(ROUND($Y159/'1_РОЗПОДІЛ ПЕРСОНАЛУ'!G158*'1_РОЗПОДІЛ ПЕРСОНАЛУ'!K158,2)),0,ROUND($Y159/'1_РОЗПОДІЛ ПЕРСОНАЛУ'!G158*'1_РОЗПОДІЛ ПЕРСОНАЛУ'!K158,2))</f>
        <v>0</v>
      </c>
      <c r="AD159" s="74">
        <f>IF(ISERROR(ROUND($Y159/'1_РОЗПОДІЛ ПЕРСОНАЛУ'!G158*'1_РОЗПОДІЛ ПЕРСОНАЛУ'!L158,2)),0,ROUND($Y159/'1_РОЗПОДІЛ ПЕРСОНАЛУ'!G158*'1_РОЗПОДІЛ ПЕРСОНАЛУ'!L158,2))</f>
        <v>0</v>
      </c>
      <c r="AE159" s="74">
        <f>IF(ISERROR(ROUND($Y159/'1_РОЗПОДІЛ ПЕРСОНАЛУ'!G158*'1_РОЗПОДІЛ ПЕРСОНАЛУ'!M158,2)),0,ROUND($Y159/'1_РОЗПОДІЛ ПЕРСОНАЛУ'!G158*'1_РОЗПОДІЛ ПЕРСОНАЛУ'!M158,2))</f>
        <v>0</v>
      </c>
      <c r="AF159" s="74">
        <f>IF(ISERROR(ROUND($Y159/'1_РОЗПОДІЛ ПЕРСОНАЛУ'!G158*'1_РОЗПОДІЛ ПЕРСОНАЛУ'!N158,2)),0,ROUND($Y159/'1_РОЗПОДІЛ ПЕРСОНАЛУ'!G158*'1_РОЗПОДІЛ ПЕРСОНАЛУ'!N158,2))</f>
        <v>0</v>
      </c>
      <c r="AG159" s="74">
        <f>IF(ISERROR(ROUND($Y159/'1_РОЗПОДІЛ ПЕРСОНАЛУ'!G158*'1_РОЗПОДІЛ ПЕРСОНАЛУ'!O158,2)),0,ROUND($Y159/'1_РОЗПОДІЛ ПЕРСОНАЛУ'!G158*'1_РОЗПОДІЛ ПЕРСОНАЛУ'!O158,2))</f>
        <v>0</v>
      </c>
    </row>
    <row r="160" spans="1:33" ht="12" hidden="1" x14ac:dyDescent="0.2">
      <c r="A160" s="78" t="str">
        <f>'1_РОЗПОДІЛ ПЕРСОНАЛУ'!A159</f>
        <v/>
      </c>
      <c r="B160" s="78">
        <f>'1_РОЗПОДІЛ ПЕРСОНАЛУ'!B159</f>
        <v>0</v>
      </c>
      <c r="C160" s="78">
        <f>'1_РОЗПОДІЛ ПЕРСОНАЛУ'!D159</f>
        <v>0</v>
      </c>
      <c r="D160" s="78">
        <f>'1_РОЗПОДІЛ ПЕРСОНАЛУ'!F159</f>
        <v>0</v>
      </c>
      <c r="E160" s="78">
        <f>'1_РОЗПОДІЛ ПЕРСОНАЛУ'!G159</f>
        <v>0</v>
      </c>
      <c r="F160" s="95">
        <f>IF(A160&gt;0,'2_Вихідні дані'!$B$3,"")</f>
        <v>1921</v>
      </c>
      <c r="G160" s="55"/>
      <c r="H160" s="55"/>
      <c r="I160" s="79">
        <f>IF(D160&gt;0,VLOOKUP(D160,'2_Вихідні дані'!$A$6:$B$11,2,FALSE),1)</f>
        <v>1</v>
      </c>
      <c r="J160" s="55"/>
      <c r="K160" s="74">
        <f t="shared" si="15"/>
        <v>0</v>
      </c>
      <c r="L160" s="55"/>
      <c r="M160" s="95">
        <f t="shared" si="16"/>
        <v>0</v>
      </c>
      <c r="N160" s="55"/>
      <c r="O160" s="95">
        <f t="shared" si="17"/>
        <v>0</v>
      </c>
      <c r="P160" s="55"/>
      <c r="Q160" s="95">
        <f t="shared" si="18"/>
        <v>0</v>
      </c>
      <c r="R160" s="55"/>
      <c r="S160" s="95">
        <f t="shared" si="19"/>
        <v>0</v>
      </c>
      <c r="T160" s="55"/>
      <c r="U160" s="95">
        <f t="shared" si="20"/>
        <v>0</v>
      </c>
      <c r="V160" s="55"/>
      <c r="W160" s="95">
        <f>IF(AND($A160&gt;0,V160&gt;0),IF('2_Вихідні дані'!$A$12=1,ROUND($K160*(V160-1),2),ROUND((K160+M160+O160+Q160+S160+U160)*(V160-1),2)),0)</f>
        <v>0</v>
      </c>
      <c r="X160" s="74">
        <f t="shared" si="21"/>
        <v>0</v>
      </c>
      <c r="Y160" s="74">
        <f>X160*'2_Вихідні дані'!$B$17</f>
        <v>0</v>
      </c>
      <c r="Z160" s="74">
        <f>IF(ISERROR(ROUND($Y160/'1_РОЗПОДІЛ ПЕРСОНАЛУ'!G159*'1_РОЗПОДІЛ ПЕРСОНАЛУ'!H159,2)),0,ROUND($Y160/'1_РОЗПОДІЛ ПЕРСОНАЛУ'!G159*'1_РОЗПОДІЛ ПЕРСОНАЛУ'!H159,2))</f>
        <v>0</v>
      </c>
      <c r="AA160" s="74">
        <f>IF(ISERROR(ROUND($Y160/'1_РОЗПОДІЛ ПЕРСОНАЛУ'!G159*'1_РОЗПОДІЛ ПЕРСОНАЛУ'!I159,2)),0,ROUND($Y160/'1_РОЗПОДІЛ ПЕРСОНАЛУ'!G159*'1_РОЗПОДІЛ ПЕРСОНАЛУ'!I159,2))</f>
        <v>0</v>
      </c>
      <c r="AB160" s="74">
        <f>IF(ISERROR(ROUND($Y160/'1_РОЗПОДІЛ ПЕРСОНАЛУ'!G159*'1_РОЗПОДІЛ ПЕРСОНАЛУ'!J159,2)),0,ROUND($Y160/'1_РОЗПОДІЛ ПЕРСОНАЛУ'!G159*'1_РОЗПОДІЛ ПЕРСОНАЛУ'!J159,2))</f>
        <v>0</v>
      </c>
      <c r="AC160" s="74">
        <f>IF(ISERROR(ROUND($Y160/'1_РОЗПОДІЛ ПЕРСОНАЛУ'!G159*'1_РОЗПОДІЛ ПЕРСОНАЛУ'!K159,2)),0,ROUND($Y160/'1_РОЗПОДІЛ ПЕРСОНАЛУ'!G159*'1_РОЗПОДІЛ ПЕРСОНАЛУ'!K159,2))</f>
        <v>0</v>
      </c>
      <c r="AD160" s="74">
        <f>IF(ISERROR(ROUND($Y160/'1_РОЗПОДІЛ ПЕРСОНАЛУ'!G159*'1_РОЗПОДІЛ ПЕРСОНАЛУ'!L159,2)),0,ROUND($Y160/'1_РОЗПОДІЛ ПЕРСОНАЛУ'!G159*'1_РОЗПОДІЛ ПЕРСОНАЛУ'!L159,2))</f>
        <v>0</v>
      </c>
      <c r="AE160" s="74">
        <f>IF(ISERROR(ROUND($Y160/'1_РОЗПОДІЛ ПЕРСОНАЛУ'!G159*'1_РОЗПОДІЛ ПЕРСОНАЛУ'!M159,2)),0,ROUND($Y160/'1_РОЗПОДІЛ ПЕРСОНАЛУ'!G159*'1_РОЗПОДІЛ ПЕРСОНАЛУ'!M159,2))</f>
        <v>0</v>
      </c>
      <c r="AF160" s="74">
        <f>IF(ISERROR(ROUND($Y160/'1_РОЗПОДІЛ ПЕРСОНАЛУ'!G159*'1_РОЗПОДІЛ ПЕРСОНАЛУ'!N159,2)),0,ROUND($Y160/'1_РОЗПОДІЛ ПЕРСОНАЛУ'!G159*'1_РОЗПОДІЛ ПЕРСОНАЛУ'!N159,2))</f>
        <v>0</v>
      </c>
      <c r="AG160" s="74">
        <f>IF(ISERROR(ROUND($Y160/'1_РОЗПОДІЛ ПЕРСОНАЛУ'!G159*'1_РОЗПОДІЛ ПЕРСОНАЛУ'!O159,2)),0,ROUND($Y160/'1_РОЗПОДІЛ ПЕРСОНАЛУ'!G159*'1_РОЗПОДІЛ ПЕРСОНАЛУ'!O159,2))</f>
        <v>0</v>
      </c>
    </row>
    <row r="161" spans="1:33" ht="12" hidden="1" x14ac:dyDescent="0.2">
      <c r="A161" s="78" t="str">
        <f>'1_РОЗПОДІЛ ПЕРСОНАЛУ'!A160</f>
        <v/>
      </c>
      <c r="B161" s="78">
        <f>'1_РОЗПОДІЛ ПЕРСОНАЛУ'!B160</f>
        <v>0</v>
      </c>
      <c r="C161" s="78">
        <f>'1_РОЗПОДІЛ ПЕРСОНАЛУ'!D160</f>
        <v>0</v>
      </c>
      <c r="D161" s="78">
        <f>'1_РОЗПОДІЛ ПЕРСОНАЛУ'!F160</f>
        <v>0</v>
      </c>
      <c r="E161" s="78">
        <f>'1_РОЗПОДІЛ ПЕРСОНАЛУ'!G160</f>
        <v>0</v>
      </c>
      <c r="F161" s="95">
        <f>IF(A161&gt;0,'2_Вихідні дані'!$B$3,"")</f>
        <v>1921</v>
      </c>
      <c r="G161" s="55"/>
      <c r="H161" s="55"/>
      <c r="I161" s="79">
        <f>IF(D161&gt;0,VLOOKUP(D161,'2_Вихідні дані'!$A$6:$B$11,2,FALSE),1)</f>
        <v>1</v>
      </c>
      <c r="J161" s="55"/>
      <c r="K161" s="74">
        <f t="shared" si="15"/>
        <v>0</v>
      </c>
      <c r="L161" s="55"/>
      <c r="M161" s="95">
        <f t="shared" si="16"/>
        <v>0</v>
      </c>
      <c r="N161" s="55"/>
      <c r="O161" s="95">
        <f t="shared" si="17"/>
        <v>0</v>
      </c>
      <c r="P161" s="55"/>
      <c r="Q161" s="95">
        <f t="shared" si="18"/>
        <v>0</v>
      </c>
      <c r="R161" s="55"/>
      <c r="S161" s="95">
        <f t="shared" si="19"/>
        <v>0</v>
      </c>
      <c r="T161" s="55"/>
      <c r="U161" s="95">
        <f t="shared" si="20"/>
        <v>0</v>
      </c>
      <c r="V161" s="55"/>
      <c r="W161" s="95">
        <f>IF(AND($A161&gt;0,V161&gt;0),IF('2_Вихідні дані'!$A$12=1,ROUND($K161*(V161-1),2),ROUND((K161+M161+O161+Q161+S161+U161)*(V161-1),2)),0)</f>
        <v>0</v>
      </c>
      <c r="X161" s="74">
        <f t="shared" si="21"/>
        <v>0</v>
      </c>
      <c r="Y161" s="74">
        <f>X161*'2_Вихідні дані'!$B$17</f>
        <v>0</v>
      </c>
      <c r="Z161" s="74">
        <f>IF(ISERROR(ROUND($Y161/'1_РОЗПОДІЛ ПЕРСОНАЛУ'!G160*'1_РОЗПОДІЛ ПЕРСОНАЛУ'!H160,2)),0,ROUND($Y161/'1_РОЗПОДІЛ ПЕРСОНАЛУ'!G160*'1_РОЗПОДІЛ ПЕРСОНАЛУ'!H160,2))</f>
        <v>0</v>
      </c>
      <c r="AA161" s="74">
        <f>IF(ISERROR(ROUND($Y161/'1_РОЗПОДІЛ ПЕРСОНАЛУ'!G160*'1_РОЗПОДІЛ ПЕРСОНАЛУ'!I160,2)),0,ROUND($Y161/'1_РОЗПОДІЛ ПЕРСОНАЛУ'!G160*'1_РОЗПОДІЛ ПЕРСОНАЛУ'!I160,2))</f>
        <v>0</v>
      </c>
      <c r="AB161" s="74">
        <f>IF(ISERROR(ROUND($Y161/'1_РОЗПОДІЛ ПЕРСОНАЛУ'!G160*'1_РОЗПОДІЛ ПЕРСОНАЛУ'!J160,2)),0,ROUND($Y161/'1_РОЗПОДІЛ ПЕРСОНАЛУ'!G160*'1_РОЗПОДІЛ ПЕРСОНАЛУ'!J160,2))</f>
        <v>0</v>
      </c>
      <c r="AC161" s="74">
        <f>IF(ISERROR(ROUND($Y161/'1_РОЗПОДІЛ ПЕРСОНАЛУ'!G160*'1_РОЗПОДІЛ ПЕРСОНАЛУ'!K160,2)),0,ROUND($Y161/'1_РОЗПОДІЛ ПЕРСОНАЛУ'!G160*'1_РОЗПОДІЛ ПЕРСОНАЛУ'!K160,2))</f>
        <v>0</v>
      </c>
      <c r="AD161" s="74">
        <f>IF(ISERROR(ROUND($Y161/'1_РОЗПОДІЛ ПЕРСОНАЛУ'!G160*'1_РОЗПОДІЛ ПЕРСОНАЛУ'!L160,2)),0,ROUND($Y161/'1_РОЗПОДІЛ ПЕРСОНАЛУ'!G160*'1_РОЗПОДІЛ ПЕРСОНАЛУ'!L160,2))</f>
        <v>0</v>
      </c>
      <c r="AE161" s="74">
        <f>IF(ISERROR(ROUND($Y161/'1_РОЗПОДІЛ ПЕРСОНАЛУ'!G160*'1_РОЗПОДІЛ ПЕРСОНАЛУ'!M160,2)),0,ROUND($Y161/'1_РОЗПОДІЛ ПЕРСОНАЛУ'!G160*'1_РОЗПОДІЛ ПЕРСОНАЛУ'!M160,2))</f>
        <v>0</v>
      </c>
      <c r="AF161" s="74">
        <f>IF(ISERROR(ROUND($Y161/'1_РОЗПОДІЛ ПЕРСОНАЛУ'!G160*'1_РОЗПОДІЛ ПЕРСОНАЛУ'!N160,2)),0,ROUND($Y161/'1_РОЗПОДІЛ ПЕРСОНАЛУ'!G160*'1_РОЗПОДІЛ ПЕРСОНАЛУ'!N160,2))</f>
        <v>0</v>
      </c>
      <c r="AG161" s="74">
        <f>IF(ISERROR(ROUND($Y161/'1_РОЗПОДІЛ ПЕРСОНАЛУ'!G160*'1_РОЗПОДІЛ ПЕРСОНАЛУ'!O160,2)),0,ROUND($Y161/'1_РОЗПОДІЛ ПЕРСОНАЛУ'!G160*'1_РОЗПОДІЛ ПЕРСОНАЛУ'!O160,2))</f>
        <v>0</v>
      </c>
    </row>
    <row r="162" spans="1:33" ht="12" hidden="1" x14ac:dyDescent="0.2">
      <c r="A162" s="78" t="str">
        <f>'1_РОЗПОДІЛ ПЕРСОНАЛУ'!A161</f>
        <v/>
      </c>
      <c r="B162" s="78">
        <f>'1_РОЗПОДІЛ ПЕРСОНАЛУ'!B161</f>
        <v>0</v>
      </c>
      <c r="C162" s="78">
        <f>'1_РОЗПОДІЛ ПЕРСОНАЛУ'!D161</f>
        <v>0</v>
      </c>
      <c r="D162" s="78">
        <f>'1_РОЗПОДІЛ ПЕРСОНАЛУ'!F161</f>
        <v>0</v>
      </c>
      <c r="E162" s="78">
        <f>'1_РОЗПОДІЛ ПЕРСОНАЛУ'!G161</f>
        <v>0</v>
      </c>
      <c r="F162" s="95">
        <f>IF(A162&gt;0,'2_Вихідні дані'!$B$3,"")</f>
        <v>1921</v>
      </c>
      <c r="G162" s="55"/>
      <c r="H162" s="55"/>
      <c r="I162" s="79">
        <f>IF(D162&gt;0,VLOOKUP(D162,'2_Вихідні дані'!$A$6:$B$11,2,FALSE),1)</f>
        <v>1</v>
      </c>
      <c r="J162" s="55"/>
      <c r="K162" s="74">
        <f t="shared" si="15"/>
        <v>0</v>
      </c>
      <c r="L162" s="55"/>
      <c r="M162" s="95">
        <f t="shared" si="16"/>
        <v>0</v>
      </c>
      <c r="N162" s="55"/>
      <c r="O162" s="95">
        <f t="shared" si="17"/>
        <v>0</v>
      </c>
      <c r="P162" s="55"/>
      <c r="Q162" s="95">
        <f t="shared" si="18"/>
        <v>0</v>
      </c>
      <c r="R162" s="55"/>
      <c r="S162" s="95">
        <f t="shared" si="19"/>
        <v>0</v>
      </c>
      <c r="T162" s="55"/>
      <c r="U162" s="95">
        <f t="shared" si="20"/>
        <v>0</v>
      </c>
      <c r="V162" s="55"/>
      <c r="W162" s="95">
        <f>IF(AND($A162&gt;0,V162&gt;0),IF('2_Вихідні дані'!$A$12=1,ROUND($K162*(V162-1),2),ROUND((K162+M162+O162+Q162+S162+U162)*(V162-1),2)),0)</f>
        <v>0</v>
      </c>
      <c r="X162" s="74">
        <f t="shared" si="21"/>
        <v>0</v>
      </c>
      <c r="Y162" s="74">
        <f>X162*'2_Вихідні дані'!$B$17</f>
        <v>0</v>
      </c>
      <c r="Z162" s="74">
        <f>IF(ISERROR(ROUND($Y162/'1_РОЗПОДІЛ ПЕРСОНАЛУ'!G161*'1_РОЗПОДІЛ ПЕРСОНАЛУ'!H161,2)),0,ROUND($Y162/'1_РОЗПОДІЛ ПЕРСОНАЛУ'!G161*'1_РОЗПОДІЛ ПЕРСОНАЛУ'!H161,2))</f>
        <v>0</v>
      </c>
      <c r="AA162" s="74">
        <f>IF(ISERROR(ROUND($Y162/'1_РОЗПОДІЛ ПЕРСОНАЛУ'!G161*'1_РОЗПОДІЛ ПЕРСОНАЛУ'!I161,2)),0,ROUND($Y162/'1_РОЗПОДІЛ ПЕРСОНАЛУ'!G161*'1_РОЗПОДІЛ ПЕРСОНАЛУ'!I161,2))</f>
        <v>0</v>
      </c>
      <c r="AB162" s="74">
        <f>IF(ISERROR(ROUND($Y162/'1_РОЗПОДІЛ ПЕРСОНАЛУ'!G161*'1_РОЗПОДІЛ ПЕРСОНАЛУ'!J161,2)),0,ROUND($Y162/'1_РОЗПОДІЛ ПЕРСОНАЛУ'!G161*'1_РОЗПОДІЛ ПЕРСОНАЛУ'!J161,2))</f>
        <v>0</v>
      </c>
      <c r="AC162" s="74">
        <f>IF(ISERROR(ROUND($Y162/'1_РОЗПОДІЛ ПЕРСОНАЛУ'!G161*'1_РОЗПОДІЛ ПЕРСОНАЛУ'!K161,2)),0,ROUND($Y162/'1_РОЗПОДІЛ ПЕРСОНАЛУ'!G161*'1_РОЗПОДІЛ ПЕРСОНАЛУ'!K161,2))</f>
        <v>0</v>
      </c>
      <c r="AD162" s="74">
        <f>IF(ISERROR(ROUND($Y162/'1_РОЗПОДІЛ ПЕРСОНАЛУ'!G161*'1_РОЗПОДІЛ ПЕРСОНАЛУ'!L161,2)),0,ROUND($Y162/'1_РОЗПОДІЛ ПЕРСОНАЛУ'!G161*'1_РОЗПОДІЛ ПЕРСОНАЛУ'!L161,2))</f>
        <v>0</v>
      </c>
      <c r="AE162" s="74">
        <f>IF(ISERROR(ROUND($Y162/'1_РОЗПОДІЛ ПЕРСОНАЛУ'!G161*'1_РОЗПОДІЛ ПЕРСОНАЛУ'!M161,2)),0,ROUND($Y162/'1_РОЗПОДІЛ ПЕРСОНАЛУ'!G161*'1_РОЗПОДІЛ ПЕРСОНАЛУ'!M161,2))</f>
        <v>0</v>
      </c>
      <c r="AF162" s="74">
        <f>IF(ISERROR(ROUND($Y162/'1_РОЗПОДІЛ ПЕРСОНАЛУ'!G161*'1_РОЗПОДІЛ ПЕРСОНАЛУ'!N161,2)),0,ROUND($Y162/'1_РОЗПОДІЛ ПЕРСОНАЛУ'!G161*'1_РОЗПОДІЛ ПЕРСОНАЛУ'!N161,2))</f>
        <v>0</v>
      </c>
      <c r="AG162" s="74">
        <f>IF(ISERROR(ROUND($Y162/'1_РОЗПОДІЛ ПЕРСОНАЛУ'!G161*'1_РОЗПОДІЛ ПЕРСОНАЛУ'!O161,2)),0,ROUND($Y162/'1_РОЗПОДІЛ ПЕРСОНАЛУ'!G161*'1_РОЗПОДІЛ ПЕРСОНАЛУ'!O161,2))</f>
        <v>0</v>
      </c>
    </row>
    <row r="163" spans="1:33" ht="12" hidden="1" x14ac:dyDescent="0.2">
      <c r="A163" s="78" t="str">
        <f>'1_РОЗПОДІЛ ПЕРСОНАЛУ'!A162</f>
        <v/>
      </c>
      <c r="B163" s="78">
        <f>'1_РОЗПОДІЛ ПЕРСОНАЛУ'!B162</f>
        <v>0</v>
      </c>
      <c r="C163" s="78">
        <f>'1_РОЗПОДІЛ ПЕРСОНАЛУ'!D162</f>
        <v>0</v>
      </c>
      <c r="D163" s="78">
        <f>'1_РОЗПОДІЛ ПЕРСОНАЛУ'!F162</f>
        <v>0</v>
      </c>
      <c r="E163" s="78">
        <f>'1_РОЗПОДІЛ ПЕРСОНАЛУ'!G162</f>
        <v>0</v>
      </c>
      <c r="F163" s="95">
        <f>IF(A163&gt;0,'2_Вихідні дані'!$B$3,"")</f>
        <v>1921</v>
      </c>
      <c r="G163" s="55"/>
      <c r="H163" s="55"/>
      <c r="I163" s="79">
        <f>IF(D163&gt;0,VLOOKUP(D163,'2_Вихідні дані'!$A$6:$B$11,2,FALSE),1)</f>
        <v>1</v>
      </c>
      <c r="J163" s="55"/>
      <c r="K163" s="74">
        <f t="shared" si="15"/>
        <v>0</v>
      </c>
      <c r="L163" s="55"/>
      <c r="M163" s="95">
        <f t="shared" si="16"/>
        <v>0</v>
      </c>
      <c r="N163" s="55"/>
      <c r="O163" s="95">
        <f t="shared" si="17"/>
        <v>0</v>
      </c>
      <c r="P163" s="55"/>
      <c r="Q163" s="95">
        <f t="shared" si="18"/>
        <v>0</v>
      </c>
      <c r="R163" s="55"/>
      <c r="S163" s="95">
        <f t="shared" si="19"/>
        <v>0</v>
      </c>
      <c r="T163" s="55"/>
      <c r="U163" s="95">
        <f t="shared" si="20"/>
        <v>0</v>
      </c>
      <c r="V163" s="55"/>
      <c r="W163" s="95">
        <f>IF(AND($A163&gt;0,V163&gt;0),IF('2_Вихідні дані'!$A$12=1,ROUND($K163*(V163-1),2),ROUND((K163+M163+O163+Q163+S163+U163)*(V163-1),2)),0)</f>
        <v>0</v>
      </c>
      <c r="X163" s="74">
        <f t="shared" si="21"/>
        <v>0</v>
      </c>
      <c r="Y163" s="74">
        <f>X163*'2_Вихідні дані'!$B$17</f>
        <v>0</v>
      </c>
      <c r="Z163" s="74">
        <f>IF(ISERROR(ROUND($Y163/'1_РОЗПОДІЛ ПЕРСОНАЛУ'!G162*'1_РОЗПОДІЛ ПЕРСОНАЛУ'!H162,2)),0,ROUND($Y163/'1_РОЗПОДІЛ ПЕРСОНАЛУ'!G162*'1_РОЗПОДІЛ ПЕРСОНАЛУ'!H162,2))</f>
        <v>0</v>
      </c>
      <c r="AA163" s="74">
        <f>IF(ISERROR(ROUND($Y163/'1_РОЗПОДІЛ ПЕРСОНАЛУ'!G162*'1_РОЗПОДІЛ ПЕРСОНАЛУ'!I162,2)),0,ROUND($Y163/'1_РОЗПОДІЛ ПЕРСОНАЛУ'!G162*'1_РОЗПОДІЛ ПЕРСОНАЛУ'!I162,2))</f>
        <v>0</v>
      </c>
      <c r="AB163" s="74">
        <f>IF(ISERROR(ROUND($Y163/'1_РОЗПОДІЛ ПЕРСОНАЛУ'!G162*'1_РОЗПОДІЛ ПЕРСОНАЛУ'!J162,2)),0,ROUND($Y163/'1_РОЗПОДІЛ ПЕРСОНАЛУ'!G162*'1_РОЗПОДІЛ ПЕРСОНАЛУ'!J162,2))</f>
        <v>0</v>
      </c>
      <c r="AC163" s="74">
        <f>IF(ISERROR(ROUND($Y163/'1_РОЗПОДІЛ ПЕРСОНАЛУ'!G162*'1_РОЗПОДІЛ ПЕРСОНАЛУ'!K162,2)),0,ROUND($Y163/'1_РОЗПОДІЛ ПЕРСОНАЛУ'!G162*'1_РОЗПОДІЛ ПЕРСОНАЛУ'!K162,2))</f>
        <v>0</v>
      </c>
      <c r="AD163" s="74">
        <f>IF(ISERROR(ROUND($Y163/'1_РОЗПОДІЛ ПЕРСОНАЛУ'!G162*'1_РОЗПОДІЛ ПЕРСОНАЛУ'!L162,2)),0,ROUND($Y163/'1_РОЗПОДІЛ ПЕРСОНАЛУ'!G162*'1_РОЗПОДІЛ ПЕРСОНАЛУ'!L162,2))</f>
        <v>0</v>
      </c>
      <c r="AE163" s="74">
        <f>IF(ISERROR(ROUND($Y163/'1_РОЗПОДІЛ ПЕРСОНАЛУ'!G162*'1_РОЗПОДІЛ ПЕРСОНАЛУ'!M162,2)),0,ROUND($Y163/'1_РОЗПОДІЛ ПЕРСОНАЛУ'!G162*'1_РОЗПОДІЛ ПЕРСОНАЛУ'!M162,2))</f>
        <v>0</v>
      </c>
      <c r="AF163" s="74">
        <f>IF(ISERROR(ROUND($Y163/'1_РОЗПОДІЛ ПЕРСОНАЛУ'!G162*'1_РОЗПОДІЛ ПЕРСОНАЛУ'!N162,2)),0,ROUND($Y163/'1_РОЗПОДІЛ ПЕРСОНАЛУ'!G162*'1_РОЗПОДІЛ ПЕРСОНАЛУ'!N162,2))</f>
        <v>0</v>
      </c>
      <c r="AG163" s="74">
        <f>IF(ISERROR(ROUND($Y163/'1_РОЗПОДІЛ ПЕРСОНАЛУ'!G162*'1_РОЗПОДІЛ ПЕРСОНАЛУ'!O162,2)),0,ROUND($Y163/'1_РОЗПОДІЛ ПЕРСОНАЛУ'!G162*'1_РОЗПОДІЛ ПЕРСОНАЛУ'!O162,2))</f>
        <v>0</v>
      </c>
    </row>
    <row r="164" spans="1:33" ht="12" hidden="1" x14ac:dyDescent="0.2">
      <c r="A164" s="78" t="str">
        <f>'1_РОЗПОДІЛ ПЕРСОНАЛУ'!A163</f>
        <v/>
      </c>
      <c r="B164" s="78">
        <f>'1_РОЗПОДІЛ ПЕРСОНАЛУ'!B163</f>
        <v>0</v>
      </c>
      <c r="C164" s="78">
        <f>'1_РОЗПОДІЛ ПЕРСОНАЛУ'!D163</f>
        <v>0</v>
      </c>
      <c r="D164" s="78">
        <f>'1_РОЗПОДІЛ ПЕРСОНАЛУ'!F163</f>
        <v>0</v>
      </c>
      <c r="E164" s="78">
        <f>'1_РОЗПОДІЛ ПЕРСОНАЛУ'!G163</f>
        <v>0</v>
      </c>
      <c r="F164" s="95">
        <f>IF(A164&gt;0,'2_Вихідні дані'!$B$3,"")</f>
        <v>1921</v>
      </c>
      <c r="G164" s="55"/>
      <c r="H164" s="55"/>
      <c r="I164" s="79">
        <f>IF(D164&gt;0,VLOOKUP(D164,'2_Вихідні дані'!$A$6:$B$11,2,FALSE),1)</f>
        <v>1</v>
      </c>
      <c r="J164" s="55"/>
      <c r="K164" s="74">
        <f t="shared" si="15"/>
        <v>0</v>
      </c>
      <c r="L164" s="55"/>
      <c r="M164" s="95">
        <f t="shared" si="16"/>
        <v>0</v>
      </c>
      <c r="N164" s="55"/>
      <c r="O164" s="95">
        <f t="shared" si="17"/>
        <v>0</v>
      </c>
      <c r="P164" s="55"/>
      <c r="Q164" s="95">
        <f t="shared" si="18"/>
        <v>0</v>
      </c>
      <c r="R164" s="55"/>
      <c r="S164" s="95">
        <f t="shared" si="19"/>
        <v>0</v>
      </c>
      <c r="T164" s="55"/>
      <c r="U164" s="95">
        <f t="shared" si="20"/>
        <v>0</v>
      </c>
      <c r="V164" s="55"/>
      <c r="W164" s="95">
        <f>IF(AND($A164&gt;0,V164&gt;0),IF('2_Вихідні дані'!$A$12=1,ROUND($K164*(V164-1),2),ROUND((K164+M164+O164+Q164+S164+U164)*(V164-1),2)),0)</f>
        <v>0</v>
      </c>
      <c r="X164" s="74">
        <f t="shared" si="21"/>
        <v>0</v>
      </c>
      <c r="Y164" s="74">
        <f>X164*'2_Вихідні дані'!$B$17</f>
        <v>0</v>
      </c>
      <c r="Z164" s="74">
        <f>IF(ISERROR(ROUND($Y164/'1_РОЗПОДІЛ ПЕРСОНАЛУ'!G163*'1_РОЗПОДІЛ ПЕРСОНАЛУ'!H163,2)),0,ROUND($Y164/'1_РОЗПОДІЛ ПЕРСОНАЛУ'!G163*'1_РОЗПОДІЛ ПЕРСОНАЛУ'!H163,2))</f>
        <v>0</v>
      </c>
      <c r="AA164" s="74">
        <f>IF(ISERROR(ROUND($Y164/'1_РОЗПОДІЛ ПЕРСОНАЛУ'!G163*'1_РОЗПОДІЛ ПЕРСОНАЛУ'!I163,2)),0,ROUND($Y164/'1_РОЗПОДІЛ ПЕРСОНАЛУ'!G163*'1_РОЗПОДІЛ ПЕРСОНАЛУ'!I163,2))</f>
        <v>0</v>
      </c>
      <c r="AB164" s="74">
        <f>IF(ISERROR(ROUND($Y164/'1_РОЗПОДІЛ ПЕРСОНАЛУ'!G163*'1_РОЗПОДІЛ ПЕРСОНАЛУ'!J163,2)),0,ROUND($Y164/'1_РОЗПОДІЛ ПЕРСОНАЛУ'!G163*'1_РОЗПОДІЛ ПЕРСОНАЛУ'!J163,2))</f>
        <v>0</v>
      </c>
      <c r="AC164" s="74">
        <f>IF(ISERROR(ROUND($Y164/'1_РОЗПОДІЛ ПЕРСОНАЛУ'!G163*'1_РОЗПОДІЛ ПЕРСОНАЛУ'!K163,2)),0,ROUND($Y164/'1_РОЗПОДІЛ ПЕРСОНАЛУ'!G163*'1_РОЗПОДІЛ ПЕРСОНАЛУ'!K163,2))</f>
        <v>0</v>
      </c>
      <c r="AD164" s="74">
        <f>IF(ISERROR(ROUND($Y164/'1_РОЗПОДІЛ ПЕРСОНАЛУ'!G163*'1_РОЗПОДІЛ ПЕРСОНАЛУ'!L163,2)),0,ROUND($Y164/'1_РОЗПОДІЛ ПЕРСОНАЛУ'!G163*'1_РОЗПОДІЛ ПЕРСОНАЛУ'!L163,2))</f>
        <v>0</v>
      </c>
      <c r="AE164" s="74">
        <f>IF(ISERROR(ROUND($Y164/'1_РОЗПОДІЛ ПЕРСОНАЛУ'!G163*'1_РОЗПОДІЛ ПЕРСОНАЛУ'!M163,2)),0,ROUND($Y164/'1_РОЗПОДІЛ ПЕРСОНАЛУ'!G163*'1_РОЗПОДІЛ ПЕРСОНАЛУ'!M163,2))</f>
        <v>0</v>
      </c>
      <c r="AF164" s="74">
        <f>IF(ISERROR(ROUND($Y164/'1_РОЗПОДІЛ ПЕРСОНАЛУ'!G163*'1_РОЗПОДІЛ ПЕРСОНАЛУ'!N163,2)),0,ROUND($Y164/'1_РОЗПОДІЛ ПЕРСОНАЛУ'!G163*'1_РОЗПОДІЛ ПЕРСОНАЛУ'!N163,2))</f>
        <v>0</v>
      </c>
      <c r="AG164" s="74">
        <f>IF(ISERROR(ROUND($Y164/'1_РОЗПОДІЛ ПЕРСОНАЛУ'!G163*'1_РОЗПОДІЛ ПЕРСОНАЛУ'!O163,2)),0,ROUND($Y164/'1_РОЗПОДІЛ ПЕРСОНАЛУ'!G163*'1_РОЗПОДІЛ ПЕРСОНАЛУ'!O163,2))</f>
        <v>0</v>
      </c>
    </row>
    <row r="165" spans="1:33" ht="12" hidden="1" x14ac:dyDescent="0.2">
      <c r="A165" s="78" t="str">
        <f>'1_РОЗПОДІЛ ПЕРСОНАЛУ'!A164</f>
        <v/>
      </c>
      <c r="B165" s="78">
        <f>'1_РОЗПОДІЛ ПЕРСОНАЛУ'!B164</f>
        <v>0</v>
      </c>
      <c r="C165" s="78">
        <f>'1_РОЗПОДІЛ ПЕРСОНАЛУ'!D164</f>
        <v>0</v>
      </c>
      <c r="D165" s="78">
        <f>'1_РОЗПОДІЛ ПЕРСОНАЛУ'!F164</f>
        <v>0</v>
      </c>
      <c r="E165" s="78">
        <f>'1_РОЗПОДІЛ ПЕРСОНАЛУ'!G164</f>
        <v>0</v>
      </c>
      <c r="F165" s="95">
        <f>IF(A165&gt;0,'2_Вихідні дані'!$B$3,"")</f>
        <v>1921</v>
      </c>
      <c r="G165" s="55"/>
      <c r="H165" s="55"/>
      <c r="I165" s="79">
        <f>IF(D165&gt;0,VLOOKUP(D165,'2_Вихідні дані'!$A$6:$B$11,2,FALSE),1)</f>
        <v>1</v>
      </c>
      <c r="J165" s="55"/>
      <c r="K165" s="74">
        <f t="shared" si="15"/>
        <v>0</v>
      </c>
      <c r="L165" s="55"/>
      <c r="M165" s="95">
        <f t="shared" si="16"/>
        <v>0</v>
      </c>
      <c r="N165" s="55"/>
      <c r="O165" s="95">
        <f t="shared" si="17"/>
        <v>0</v>
      </c>
      <c r="P165" s="55"/>
      <c r="Q165" s="95">
        <f t="shared" si="18"/>
        <v>0</v>
      </c>
      <c r="R165" s="55"/>
      <c r="S165" s="95">
        <f t="shared" si="19"/>
        <v>0</v>
      </c>
      <c r="T165" s="55"/>
      <c r="U165" s="95">
        <f t="shared" si="20"/>
        <v>0</v>
      </c>
      <c r="V165" s="55"/>
      <c r="W165" s="95">
        <f>IF(AND($A165&gt;0,V165&gt;0),IF('2_Вихідні дані'!$A$12=1,ROUND($K165*(V165-1),2),ROUND((K165+M165+O165+Q165+S165+U165)*(V165-1),2)),0)</f>
        <v>0</v>
      </c>
      <c r="X165" s="74">
        <f t="shared" si="21"/>
        <v>0</v>
      </c>
      <c r="Y165" s="74">
        <f>X165*'2_Вихідні дані'!$B$17</f>
        <v>0</v>
      </c>
      <c r="Z165" s="74">
        <f>IF(ISERROR(ROUND($Y165/'1_РОЗПОДІЛ ПЕРСОНАЛУ'!G164*'1_РОЗПОДІЛ ПЕРСОНАЛУ'!H164,2)),0,ROUND($Y165/'1_РОЗПОДІЛ ПЕРСОНАЛУ'!G164*'1_РОЗПОДІЛ ПЕРСОНАЛУ'!H164,2))</f>
        <v>0</v>
      </c>
      <c r="AA165" s="74">
        <f>IF(ISERROR(ROUND($Y165/'1_РОЗПОДІЛ ПЕРСОНАЛУ'!G164*'1_РОЗПОДІЛ ПЕРСОНАЛУ'!I164,2)),0,ROUND($Y165/'1_РОЗПОДІЛ ПЕРСОНАЛУ'!G164*'1_РОЗПОДІЛ ПЕРСОНАЛУ'!I164,2))</f>
        <v>0</v>
      </c>
      <c r="AB165" s="74">
        <f>IF(ISERROR(ROUND($Y165/'1_РОЗПОДІЛ ПЕРСОНАЛУ'!G164*'1_РОЗПОДІЛ ПЕРСОНАЛУ'!J164,2)),0,ROUND($Y165/'1_РОЗПОДІЛ ПЕРСОНАЛУ'!G164*'1_РОЗПОДІЛ ПЕРСОНАЛУ'!J164,2))</f>
        <v>0</v>
      </c>
      <c r="AC165" s="74">
        <f>IF(ISERROR(ROUND($Y165/'1_РОЗПОДІЛ ПЕРСОНАЛУ'!G164*'1_РОЗПОДІЛ ПЕРСОНАЛУ'!K164,2)),0,ROUND($Y165/'1_РОЗПОДІЛ ПЕРСОНАЛУ'!G164*'1_РОЗПОДІЛ ПЕРСОНАЛУ'!K164,2))</f>
        <v>0</v>
      </c>
      <c r="AD165" s="74">
        <f>IF(ISERROR(ROUND($Y165/'1_РОЗПОДІЛ ПЕРСОНАЛУ'!G164*'1_РОЗПОДІЛ ПЕРСОНАЛУ'!L164,2)),0,ROUND($Y165/'1_РОЗПОДІЛ ПЕРСОНАЛУ'!G164*'1_РОЗПОДІЛ ПЕРСОНАЛУ'!L164,2))</f>
        <v>0</v>
      </c>
      <c r="AE165" s="74">
        <f>IF(ISERROR(ROUND($Y165/'1_РОЗПОДІЛ ПЕРСОНАЛУ'!G164*'1_РОЗПОДІЛ ПЕРСОНАЛУ'!M164,2)),0,ROUND($Y165/'1_РОЗПОДІЛ ПЕРСОНАЛУ'!G164*'1_РОЗПОДІЛ ПЕРСОНАЛУ'!M164,2))</f>
        <v>0</v>
      </c>
      <c r="AF165" s="74">
        <f>IF(ISERROR(ROUND($Y165/'1_РОЗПОДІЛ ПЕРСОНАЛУ'!G164*'1_РОЗПОДІЛ ПЕРСОНАЛУ'!N164,2)),0,ROUND($Y165/'1_РОЗПОДІЛ ПЕРСОНАЛУ'!G164*'1_РОЗПОДІЛ ПЕРСОНАЛУ'!N164,2))</f>
        <v>0</v>
      </c>
      <c r="AG165" s="74">
        <f>IF(ISERROR(ROUND($Y165/'1_РОЗПОДІЛ ПЕРСОНАЛУ'!G164*'1_РОЗПОДІЛ ПЕРСОНАЛУ'!O164,2)),0,ROUND($Y165/'1_РОЗПОДІЛ ПЕРСОНАЛУ'!G164*'1_РОЗПОДІЛ ПЕРСОНАЛУ'!O164,2))</f>
        <v>0</v>
      </c>
    </row>
    <row r="166" spans="1:33" ht="12" hidden="1" x14ac:dyDescent="0.2">
      <c r="A166" s="78" t="str">
        <f>'1_РОЗПОДІЛ ПЕРСОНАЛУ'!A165</f>
        <v/>
      </c>
      <c r="B166" s="78">
        <f>'1_РОЗПОДІЛ ПЕРСОНАЛУ'!B165</f>
        <v>0</v>
      </c>
      <c r="C166" s="78">
        <f>'1_РОЗПОДІЛ ПЕРСОНАЛУ'!D165</f>
        <v>0</v>
      </c>
      <c r="D166" s="78">
        <f>'1_РОЗПОДІЛ ПЕРСОНАЛУ'!F165</f>
        <v>0</v>
      </c>
      <c r="E166" s="78">
        <f>'1_РОЗПОДІЛ ПЕРСОНАЛУ'!G165</f>
        <v>0</v>
      </c>
      <c r="F166" s="95">
        <f>IF(A166&gt;0,'2_Вихідні дані'!$B$3,"")</f>
        <v>1921</v>
      </c>
      <c r="G166" s="55"/>
      <c r="H166" s="55"/>
      <c r="I166" s="79">
        <f>IF(D166&gt;0,VLOOKUP(D166,'2_Вихідні дані'!$A$6:$B$11,2,FALSE),1)</f>
        <v>1</v>
      </c>
      <c r="J166" s="55"/>
      <c r="K166" s="74">
        <f t="shared" si="15"/>
        <v>0</v>
      </c>
      <c r="L166" s="55"/>
      <c r="M166" s="95">
        <f t="shared" si="16"/>
        <v>0</v>
      </c>
      <c r="N166" s="55"/>
      <c r="O166" s="95">
        <f t="shared" si="17"/>
        <v>0</v>
      </c>
      <c r="P166" s="55"/>
      <c r="Q166" s="95">
        <f t="shared" si="18"/>
        <v>0</v>
      </c>
      <c r="R166" s="55"/>
      <c r="S166" s="95">
        <f t="shared" si="19"/>
        <v>0</v>
      </c>
      <c r="T166" s="55"/>
      <c r="U166" s="95">
        <f t="shared" si="20"/>
        <v>0</v>
      </c>
      <c r="V166" s="55"/>
      <c r="W166" s="95">
        <f>IF(AND($A166&gt;0,V166&gt;0),IF('2_Вихідні дані'!$A$12=1,ROUND($K166*(V166-1),2),ROUND((K166+M166+O166+Q166+S166+U166)*(V166-1),2)),0)</f>
        <v>0</v>
      </c>
      <c r="X166" s="74">
        <f t="shared" si="21"/>
        <v>0</v>
      </c>
      <c r="Y166" s="74">
        <f>X166*'2_Вихідні дані'!$B$17</f>
        <v>0</v>
      </c>
      <c r="Z166" s="74">
        <f>IF(ISERROR(ROUND($Y166/'1_РОЗПОДІЛ ПЕРСОНАЛУ'!G165*'1_РОЗПОДІЛ ПЕРСОНАЛУ'!H165,2)),0,ROUND($Y166/'1_РОЗПОДІЛ ПЕРСОНАЛУ'!G165*'1_РОЗПОДІЛ ПЕРСОНАЛУ'!H165,2))</f>
        <v>0</v>
      </c>
      <c r="AA166" s="74">
        <f>IF(ISERROR(ROUND($Y166/'1_РОЗПОДІЛ ПЕРСОНАЛУ'!G165*'1_РОЗПОДІЛ ПЕРСОНАЛУ'!I165,2)),0,ROUND($Y166/'1_РОЗПОДІЛ ПЕРСОНАЛУ'!G165*'1_РОЗПОДІЛ ПЕРСОНАЛУ'!I165,2))</f>
        <v>0</v>
      </c>
      <c r="AB166" s="74">
        <f>IF(ISERROR(ROUND($Y166/'1_РОЗПОДІЛ ПЕРСОНАЛУ'!G165*'1_РОЗПОДІЛ ПЕРСОНАЛУ'!J165,2)),0,ROUND($Y166/'1_РОЗПОДІЛ ПЕРСОНАЛУ'!G165*'1_РОЗПОДІЛ ПЕРСОНАЛУ'!J165,2))</f>
        <v>0</v>
      </c>
      <c r="AC166" s="74">
        <f>IF(ISERROR(ROUND($Y166/'1_РОЗПОДІЛ ПЕРСОНАЛУ'!G165*'1_РОЗПОДІЛ ПЕРСОНАЛУ'!K165,2)),0,ROUND($Y166/'1_РОЗПОДІЛ ПЕРСОНАЛУ'!G165*'1_РОЗПОДІЛ ПЕРСОНАЛУ'!K165,2))</f>
        <v>0</v>
      </c>
      <c r="AD166" s="74">
        <f>IF(ISERROR(ROUND($Y166/'1_РОЗПОДІЛ ПЕРСОНАЛУ'!G165*'1_РОЗПОДІЛ ПЕРСОНАЛУ'!L165,2)),0,ROUND($Y166/'1_РОЗПОДІЛ ПЕРСОНАЛУ'!G165*'1_РОЗПОДІЛ ПЕРСОНАЛУ'!L165,2))</f>
        <v>0</v>
      </c>
      <c r="AE166" s="74">
        <f>IF(ISERROR(ROUND($Y166/'1_РОЗПОДІЛ ПЕРСОНАЛУ'!G165*'1_РОЗПОДІЛ ПЕРСОНАЛУ'!M165,2)),0,ROUND($Y166/'1_РОЗПОДІЛ ПЕРСОНАЛУ'!G165*'1_РОЗПОДІЛ ПЕРСОНАЛУ'!M165,2))</f>
        <v>0</v>
      </c>
      <c r="AF166" s="74">
        <f>IF(ISERROR(ROUND($Y166/'1_РОЗПОДІЛ ПЕРСОНАЛУ'!G165*'1_РОЗПОДІЛ ПЕРСОНАЛУ'!N165,2)),0,ROUND($Y166/'1_РОЗПОДІЛ ПЕРСОНАЛУ'!G165*'1_РОЗПОДІЛ ПЕРСОНАЛУ'!N165,2))</f>
        <v>0</v>
      </c>
      <c r="AG166" s="74">
        <f>IF(ISERROR(ROUND($Y166/'1_РОЗПОДІЛ ПЕРСОНАЛУ'!G165*'1_РОЗПОДІЛ ПЕРСОНАЛУ'!O165,2)),0,ROUND($Y166/'1_РОЗПОДІЛ ПЕРСОНАЛУ'!G165*'1_РОЗПОДІЛ ПЕРСОНАЛУ'!O165,2))</f>
        <v>0</v>
      </c>
    </row>
    <row r="167" spans="1:33" ht="12" hidden="1" x14ac:dyDescent="0.2">
      <c r="A167" s="78" t="str">
        <f>'1_РОЗПОДІЛ ПЕРСОНАЛУ'!A166</f>
        <v/>
      </c>
      <c r="B167" s="78">
        <f>'1_РОЗПОДІЛ ПЕРСОНАЛУ'!B166</f>
        <v>0</v>
      </c>
      <c r="C167" s="78">
        <f>'1_РОЗПОДІЛ ПЕРСОНАЛУ'!D166</f>
        <v>0</v>
      </c>
      <c r="D167" s="78">
        <f>'1_РОЗПОДІЛ ПЕРСОНАЛУ'!F166</f>
        <v>0</v>
      </c>
      <c r="E167" s="78">
        <f>'1_РОЗПОДІЛ ПЕРСОНАЛУ'!G166</f>
        <v>0</v>
      </c>
      <c r="F167" s="95">
        <f>IF(A167&gt;0,'2_Вихідні дані'!$B$3,"")</f>
        <v>1921</v>
      </c>
      <c r="G167" s="55"/>
      <c r="H167" s="55"/>
      <c r="I167" s="79">
        <f>IF(D167&gt;0,VLOOKUP(D167,'2_Вихідні дані'!$A$6:$B$11,2,FALSE),1)</f>
        <v>1</v>
      </c>
      <c r="J167" s="55"/>
      <c r="K167" s="74">
        <f t="shared" si="15"/>
        <v>0</v>
      </c>
      <c r="L167" s="55"/>
      <c r="M167" s="95">
        <f t="shared" si="16"/>
        <v>0</v>
      </c>
      <c r="N167" s="55"/>
      <c r="O167" s="95">
        <f t="shared" si="17"/>
        <v>0</v>
      </c>
      <c r="P167" s="55"/>
      <c r="Q167" s="95">
        <f t="shared" si="18"/>
        <v>0</v>
      </c>
      <c r="R167" s="55"/>
      <c r="S167" s="95">
        <f t="shared" si="19"/>
        <v>0</v>
      </c>
      <c r="T167" s="55"/>
      <c r="U167" s="95">
        <f t="shared" si="20"/>
        <v>0</v>
      </c>
      <c r="V167" s="55"/>
      <c r="W167" s="95">
        <f>IF(AND($A167&gt;0,V167&gt;0),IF('2_Вихідні дані'!$A$12=1,ROUND($K167*(V167-1),2),ROUND((K167+M167+O167+Q167+S167+U167)*(V167-1),2)),0)</f>
        <v>0</v>
      </c>
      <c r="X167" s="74">
        <f t="shared" si="21"/>
        <v>0</v>
      </c>
      <c r="Y167" s="74">
        <f>X167*'2_Вихідні дані'!$B$17</f>
        <v>0</v>
      </c>
      <c r="Z167" s="74">
        <f>IF(ISERROR(ROUND($Y167/'1_РОЗПОДІЛ ПЕРСОНАЛУ'!G166*'1_РОЗПОДІЛ ПЕРСОНАЛУ'!H166,2)),0,ROUND($Y167/'1_РОЗПОДІЛ ПЕРСОНАЛУ'!G166*'1_РОЗПОДІЛ ПЕРСОНАЛУ'!H166,2))</f>
        <v>0</v>
      </c>
      <c r="AA167" s="74">
        <f>IF(ISERROR(ROUND($Y167/'1_РОЗПОДІЛ ПЕРСОНАЛУ'!G166*'1_РОЗПОДІЛ ПЕРСОНАЛУ'!I166,2)),0,ROUND($Y167/'1_РОЗПОДІЛ ПЕРСОНАЛУ'!G166*'1_РОЗПОДІЛ ПЕРСОНАЛУ'!I166,2))</f>
        <v>0</v>
      </c>
      <c r="AB167" s="74">
        <f>IF(ISERROR(ROUND($Y167/'1_РОЗПОДІЛ ПЕРСОНАЛУ'!G166*'1_РОЗПОДІЛ ПЕРСОНАЛУ'!J166,2)),0,ROUND($Y167/'1_РОЗПОДІЛ ПЕРСОНАЛУ'!G166*'1_РОЗПОДІЛ ПЕРСОНАЛУ'!J166,2))</f>
        <v>0</v>
      </c>
      <c r="AC167" s="74">
        <f>IF(ISERROR(ROUND($Y167/'1_РОЗПОДІЛ ПЕРСОНАЛУ'!G166*'1_РОЗПОДІЛ ПЕРСОНАЛУ'!K166,2)),0,ROUND($Y167/'1_РОЗПОДІЛ ПЕРСОНАЛУ'!G166*'1_РОЗПОДІЛ ПЕРСОНАЛУ'!K166,2))</f>
        <v>0</v>
      </c>
      <c r="AD167" s="74">
        <f>IF(ISERROR(ROUND($Y167/'1_РОЗПОДІЛ ПЕРСОНАЛУ'!G166*'1_РОЗПОДІЛ ПЕРСОНАЛУ'!L166,2)),0,ROUND($Y167/'1_РОЗПОДІЛ ПЕРСОНАЛУ'!G166*'1_РОЗПОДІЛ ПЕРСОНАЛУ'!L166,2))</f>
        <v>0</v>
      </c>
      <c r="AE167" s="74">
        <f>IF(ISERROR(ROUND($Y167/'1_РОЗПОДІЛ ПЕРСОНАЛУ'!G166*'1_РОЗПОДІЛ ПЕРСОНАЛУ'!M166,2)),0,ROUND($Y167/'1_РОЗПОДІЛ ПЕРСОНАЛУ'!G166*'1_РОЗПОДІЛ ПЕРСОНАЛУ'!M166,2))</f>
        <v>0</v>
      </c>
      <c r="AF167" s="74">
        <f>IF(ISERROR(ROUND($Y167/'1_РОЗПОДІЛ ПЕРСОНАЛУ'!G166*'1_РОЗПОДІЛ ПЕРСОНАЛУ'!N166,2)),0,ROUND($Y167/'1_РОЗПОДІЛ ПЕРСОНАЛУ'!G166*'1_РОЗПОДІЛ ПЕРСОНАЛУ'!N166,2))</f>
        <v>0</v>
      </c>
      <c r="AG167" s="74">
        <f>IF(ISERROR(ROUND($Y167/'1_РОЗПОДІЛ ПЕРСОНАЛУ'!G166*'1_РОЗПОДІЛ ПЕРСОНАЛУ'!O166,2)),0,ROUND($Y167/'1_РОЗПОДІЛ ПЕРСОНАЛУ'!G166*'1_РОЗПОДІЛ ПЕРСОНАЛУ'!O166,2))</f>
        <v>0</v>
      </c>
    </row>
    <row r="168" spans="1:33" ht="12" hidden="1" x14ac:dyDescent="0.2">
      <c r="A168" s="78" t="str">
        <f>'1_РОЗПОДІЛ ПЕРСОНАЛУ'!A167</f>
        <v/>
      </c>
      <c r="B168" s="78">
        <f>'1_РОЗПОДІЛ ПЕРСОНАЛУ'!B167</f>
        <v>0</v>
      </c>
      <c r="C168" s="78">
        <f>'1_РОЗПОДІЛ ПЕРСОНАЛУ'!D167</f>
        <v>0</v>
      </c>
      <c r="D168" s="78">
        <f>'1_РОЗПОДІЛ ПЕРСОНАЛУ'!F167</f>
        <v>0</v>
      </c>
      <c r="E168" s="78">
        <f>'1_РОЗПОДІЛ ПЕРСОНАЛУ'!G167</f>
        <v>0</v>
      </c>
      <c r="F168" s="95">
        <f>IF(A168&gt;0,'2_Вихідні дані'!$B$3,"")</f>
        <v>1921</v>
      </c>
      <c r="G168" s="55"/>
      <c r="H168" s="55"/>
      <c r="I168" s="79">
        <f>IF(D168&gt;0,VLOOKUP(D168,'2_Вихідні дані'!$A$6:$B$11,2,FALSE),1)</f>
        <v>1</v>
      </c>
      <c r="J168" s="55"/>
      <c r="K168" s="74">
        <f t="shared" si="15"/>
        <v>0</v>
      </c>
      <c r="L168" s="55"/>
      <c r="M168" s="95">
        <f t="shared" si="16"/>
        <v>0</v>
      </c>
      <c r="N168" s="55"/>
      <c r="O168" s="95">
        <f t="shared" si="17"/>
        <v>0</v>
      </c>
      <c r="P168" s="55"/>
      <c r="Q168" s="95">
        <f t="shared" si="18"/>
        <v>0</v>
      </c>
      <c r="R168" s="55"/>
      <c r="S168" s="95">
        <f t="shared" si="19"/>
        <v>0</v>
      </c>
      <c r="T168" s="55"/>
      <c r="U168" s="95">
        <f t="shared" si="20"/>
        <v>0</v>
      </c>
      <c r="V168" s="55"/>
      <c r="W168" s="95">
        <f>IF(AND($A168&gt;0,V168&gt;0),IF('2_Вихідні дані'!$A$12=1,ROUND($K168*(V168-1),2),ROUND((K168+M168+O168+Q168+S168+U168)*(V168-1),2)),0)</f>
        <v>0</v>
      </c>
      <c r="X168" s="74">
        <f t="shared" si="21"/>
        <v>0</v>
      </c>
      <c r="Y168" s="74">
        <f>X168*'2_Вихідні дані'!$B$17</f>
        <v>0</v>
      </c>
      <c r="Z168" s="74">
        <f>IF(ISERROR(ROUND($Y168/'1_РОЗПОДІЛ ПЕРСОНАЛУ'!G167*'1_РОЗПОДІЛ ПЕРСОНАЛУ'!H167,2)),0,ROUND($Y168/'1_РОЗПОДІЛ ПЕРСОНАЛУ'!G167*'1_РОЗПОДІЛ ПЕРСОНАЛУ'!H167,2))</f>
        <v>0</v>
      </c>
      <c r="AA168" s="74">
        <f>IF(ISERROR(ROUND($Y168/'1_РОЗПОДІЛ ПЕРСОНАЛУ'!G167*'1_РОЗПОДІЛ ПЕРСОНАЛУ'!I167,2)),0,ROUND($Y168/'1_РОЗПОДІЛ ПЕРСОНАЛУ'!G167*'1_РОЗПОДІЛ ПЕРСОНАЛУ'!I167,2))</f>
        <v>0</v>
      </c>
      <c r="AB168" s="74">
        <f>IF(ISERROR(ROUND($Y168/'1_РОЗПОДІЛ ПЕРСОНАЛУ'!G167*'1_РОЗПОДІЛ ПЕРСОНАЛУ'!J167,2)),0,ROUND($Y168/'1_РОЗПОДІЛ ПЕРСОНАЛУ'!G167*'1_РОЗПОДІЛ ПЕРСОНАЛУ'!J167,2))</f>
        <v>0</v>
      </c>
      <c r="AC168" s="74">
        <f>IF(ISERROR(ROUND($Y168/'1_РОЗПОДІЛ ПЕРСОНАЛУ'!G167*'1_РОЗПОДІЛ ПЕРСОНАЛУ'!K167,2)),0,ROUND($Y168/'1_РОЗПОДІЛ ПЕРСОНАЛУ'!G167*'1_РОЗПОДІЛ ПЕРСОНАЛУ'!K167,2))</f>
        <v>0</v>
      </c>
      <c r="AD168" s="74">
        <f>IF(ISERROR(ROUND($Y168/'1_РОЗПОДІЛ ПЕРСОНАЛУ'!G167*'1_РОЗПОДІЛ ПЕРСОНАЛУ'!L167,2)),0,ROUND($Y168/'1_РОЗПОДІЛ ПЕРСОНАЛУ'!G167*'1_РОЗПОДІЛ ПЕРСОНАЛУ'!L167,2))</f>
        <v>0</v>
      </c>
      <c r="AE168" s="74">
        <f>IF(ISERROR(ROUND($Y168/'1_РОЗПОДІЛ ПЕРСОНАЛУ'!G167*'1_РОЗПОДІЛ ПЕРСОНАЛУ'!M167,2)),0,ROUND($Y168/'1_РОЗПОДІЛ ПЕРСОНАЛУ'!G167*'1_РОЗПОДІЛ ПЕРСОНАЛУ'!M167,2))</f>
        <v>0</v>
      </c>
      <c r="AF168" s="74">
        <f>IF(ISERROR(ROUND($Y168/'1_РОЗПОДІЛ ПЕРСОНАЛУ'!G167*'1_РОЗПОДІЛ ПЕРСОНАЛУ'!N167,2)),0,ROUND($Y168/'1_РОЗПОДІЛ ПЕРСОНАЛУ'!G167*'1_РОЗПОДІЛ ПЕРСОНАЛУ'!N167,2))</f>
        <v>0</v>
      </c>
      <c r="AG168" s="74">
        <f>IF(ISERROR(ROUND($Y168/'1_РОЗПОДІЛ ПЕРСОНАЛУ'!G167*'1_РОЗПОДІЛ ПЕРСОНАЛУ'!O167,2)),0,ROUND($Y168/'1_РОЗПОДІЛ ПЕРСОНАЛУ'!G167*'1_РОЗПОДІЛ ПЕРСОНАЛУ'!O167,2))</f>
        <v>0</v>
      </c>
    </row>
    <row r="169" spans="1:33" ht="12" hidden="1" x14ac:dyDescent="0.2">
      <c r="A169" s="78" t="str">
        <f>'1_РОЗПОДІЛ ПЕРСОНАЛУ'!A168</f>
        <v/>
      </c>
      <c r="B169" s="78">
        <f>'1_РОЗПОДІЛ ПЕРСОНАЛУ'!B168</f>
        <v>0</v>
      </c>
      <c r="C169" s="78">
        <f>'1_РОЗПОДІЛ ПЕРСОНАЛУ'!D168</f>
        <v>0</v>
      </c>
      <c r="D169" s="78">
        <f>'1_РОЗПОДІЛ ПЕРСОНАЛУ'!F168</f>
        <v>0</v>
      </c>
      <c r="E169" s="78">
        <f>'1_РОЗПОДІЛ ПЕРСОНАЛУ'!G168</f>
        <v>0</v>
      </c>
      <c r="F169" s="95">
        <f>IF(A169&gt;0,'2_Вихідні дані'!$B$3,"")</f>
        <v>1921</v>
      </c>
      <c r="G169" s="55"/>
      <c r="H169" s="55"/>
      <c r="I169" s="79">
        <f>IF(D169&gt;0,VLOOKUP(D169,'2_Вихідні дані'!$A$6:$B$11,2,FALSE),1)</f>
        <v>1</v>
      </c>
      <c r="J169" s="55"/>
      <c r="K169" s="74">
        <f t="shared" si="15"/>
        <v>0</v>
      </c>
      <c r="L169" s="55"/>
      <c r="M169" s="95">
        <f t="shared" si="16"/>
        <v>0</v>
      </c>
      <c r="N169" s="55"/>
      <c r="O169" s="95">
        <f t="shared" si="17"/>
        <v>0</v>
      </c>
      <c r="P169" s="55"/>
      <c r="Q169" s="95">
        <f t="shared" si="18"/>
        <v>0</v>
      </c>
      <c r="R169" s="55"/>
      <c r="S169" s="95">
        <f t="shared" si="19"/>
        <v>0</v>
      </c>
      <c r="T169" s="55"/>
      <c r="U169" s="95">
        <f t="shared" si="20"/>
        <v>0</v>
      </c>
      <c r="V169" s="55"/>
      <c r="W169" s="95">
        <f>IF(AND($A169&gt;0,V169&gt;0),IF('2_Вихідні дані'!$A$12=1,ROUND($K169*(V169-1),2),ROUND((K169+M169+O169+Q169+S169+U169)*(V169-1),2)),0)</f>
        <v>0</v>
      </c>
      <c r="X169" s="74">
        <f t="shared" si="21"/>
        <v>0</v>
      </c>
      <c r="Y169" s="74">
        <f>X169*'2_Вихідні дані'!$B$17</f>
        <v>0</v>
      </c>
      <c r="Z169" s="74">
        <f>IF(ISERROR(ROUND($Y169/'1_РОЗПОДІЛ ПЕРСОНАЛУ'!G168*'1_РОЗПОДІЛ ПЕРСОНАЛУ'!H168,2)),0,ROUND($Y169/'1_РОЗПОДІЛ ПЕРСОНАЛУ'!G168*'1_РОЗПОДІЛ ПЕРСОНАЛУ'!H168,2))</f>
        <v>0</v>
      </c>
      <c r="AA169" s="74">
        <f>IF(ISERROR(ROUND($Y169/'1_РОЗПОДІЛ ПЕРСОНАЛУ'!G168*'1_РОЗПОДІЛ ПЕРСОНАЛУ'!I168,2)),0,ROUND($Y169/'1_РОЗПОДІЛ ПЕРСОНАЛУ'!G168*'1_РОЗПОДІЛ ПЕРСОНАЛУ'!I168,2))</f>
        <v>0</v>
      </c>
      <c r="AB169" s="74">
        <f>IF(ISERROR(ROUND($Y169/'1_РОЗПОДІЛ ПЕРСОНАЛУ'!G168*'1_РОЗПОДІЛ ПЕРСОНАЛУ'!J168,2)),0,ROUND($Y169/'1_РОЗПОДІЛ ПЕРСОНАЛУ'!G168*'1_РОЗПОДІЛ ПЕРСОНАЛУ'!J168,2))</f>
        <v>0</v>
      </c>
      <c r="AC169" s="74">
        <f>IF(ISERROR(ROUND($Y169/'1_РОЗПОДІЛ ПЕРСОНАЛУ'!G168*'1_РОЗПОДІЛ ПЕРСОНАЛУ'!K168,2)),0,ROUND($Y169/'1_РОЗПОДІЛ ПЕРСОНАЛУ'!G168*'1_РОЗПОДІЛ ПЕРСОНАЛУ'!K168,2))</f>
        <v>0</v>
      </c>
      <c r="AD169" s="74">
        <f>IF(ISERROR(ROUND($Y169/'1_РОЗПОДІЛ ПЕРСОНАЛУ'!G168*'1_РОЗПОДІЛ ПЕРСОНАЛУ'!L168,2)),0,ROUND($Y169/'1_РОЗПОДІЛ ПЕРСОНАЛУ'!G168*'1_РОЗПОДІЛ ПЕРСОНАЛУ'!L168,2))</f>
        <v>0</v>
      </c>
      <c r="AE169" s="74">
        <f>IF(ISERROR(ROUND($Y169/'1_РОЗПОДІЛ ПЕРСОНАЛУ'!G168*'1_РОЗПОДІЛ ПЕРСОНАЛУ'!M168,2)),0,ROUND($Y169/'1_РОЗПОДІЛ ПЕРСОНАЛУ'!G168*'1_РОЗПОДІЛ ПЕРСОНАЛУ'!M168,2))</f>
        <v>0</v>
      </c>
      <c r="AF169" s="74">
        <f>IF(ISERROR(ROUND($Y169/'1_РОЗПОДІЛ ПЕРСОНАЛУ'!G168*'1_РОЗПОДІЛ ПЕРСОНАЛУ'!N168,2)),0,ROUND($Y169/'1_РОЗПОДІЛ ПЕРСОНАЛУ'!G168*'1_РОЗПОДІЛ ПЕРСОНАЛУ'!N168,2))</f>
        <v>0</v>
      </c>
      <c r="AG169" s="74">
        <f>IF(ISERROR(ROUND($Y169/'1_РОЗПОДІЛ ПЕРСОНАЛУ'!G168*'1_РОЗПОДІЛ ПЕРСОНАЛУ'!O168,2)),0,ROUND($Y169/'1_РОЗПОДІЛ ПЕРСОНАЛУ'!G168*'1_РОЗПОДІЛ ПЕРСОНАЛУ'!O168,2))</f>
        <v>0</v>
      </c>
    </row>
    <row r="170" spans="1:33" ht="12" hidden="1" x14ac:dyDescent="0.2">
      <c r="A170" s="78" t="str">
        <f>'1_РОЗПОДІЛ ПЕРСОНАЛУ'!A169</f>
        <v/>
      </c>
      <c r="B170" s="78">
        <f>'1_РОЗПОДІЛ ПЕРСОНАЛУ'!B169</f>
        <v>0</v>
      </c>
      <c r="C170" s="78">
        <f>'1_РОЗПОДІЛ ПЕРСОНАЛУ'!D169</f>
        <v>0</v>
      </c>
      <c r="D170" s="78">
        <f>'1_РОЗПОДІЛ ПЕРСОНАЛУ'!F169</f>
        <v>0</v>
      </c>
      <c r="E170" s="78">
        <f>'1_РОЗПОДІЛ ПЕРСОНАЛУ'!G169</f>
        <v>0</v>
      </c>
      <c r="F170" s="95">
        <f>IF(A170&gt;0,'2_Вихідні дані'!$B$3,"")</f>
        <v>1921</v>
      </c>
      <c r="G170" s="55"/>
      <c r="H170" s="55"/>
      <c r="I170" s="79">
        <f>IF(D170&gt;0,VLOOKUP(D170,'2_Вихідні дані'!$A$6:$B$11,2,FALSE),1)</f>
        <v>1</v>
      </c>
      <c r="J170" s="55"/>
      <c r="K170" s="74">
        <f t="shared" si="15"/>
        <v>0</v>
      </c>
      <c r="L170" s="55"/>
      <c r="M170" s="95">
        <f t="shared" si="16"/>
        <v>0</v>
      </c>
      <c r="N170" s="55"/>
      <c r="O170" s="95">
        <f t="shared" si="17"/>
        <v>0</v>
      </c>
      <c r="P170" s="55"/>
      <c r="Q170" s="95">
        <f t="shared" si="18"/>
        <v>0</v>
      </c>
      <c r="R170" s="55"/>
      <c r="S170" s="95">
        <f t="shared" si="19"/>
        <v>0</v>
      </c>
      <c r="T170" s="55"/>
      <c r="U170" s="95">
        <f t="shared" si="20"/>
        <v>0</v>
      </c>
      <c r="V170" s="55"/>
      <c r="W170" s="95">
        <f>IF(AND($A170&gt;0,V170&gt;0),IF('2_Вихідні дані'!$A$12=1,ROUND($K170*(V170-1),2),ROUND((K170+M170+O170+Q170+S170+U170)*(V170-1),2)),0)</f>
        <v>0</v>
      </c>
      <c r="X170" s="74">
        <f t="shared" si="21"/>
        <v>0</v>
      </c>
      <c r="Y170" s="74">
        <f>X170*'2_Вихідні дані'!$B$17</f>
        <v>0</v>
      </c>
      <c r="Z170" s="74">
        <f>IF(ISERROR(ROUND($Y170/'1_РОЗПОДІЛ ПЕРСОНАЛУ'!G169*'1_РОЗПОДІЛ ПЕРСОНАЛУ'!H169,2)),0,ROUND($Y170/'1_РОЗПОДІЛ ПЕРСОНАЛУ'!G169*'1_РОЗПОДІЛ ПЕРСОНАЛУ'!H169,2))</f>
        <v>0</v>
      </c>
      <c r="AA170" s="74">
        <f>IF(ISERROR(ROUND($Y170/'1_РОЗПОДІЛ ПЕРСОНАЛУ'!G169*'1_РОЗПОДІЛ ПЕРСОНАЛУ'!I169,2)),0,ROUND($Y170/'1_РОЗПОДІЛ ПЕРСОНАЛУ'!G169*'1_РОЗПОДІЛ ПЕРСОНАЛУ'!I169,2))</f>
        <v>0</v>
      </c>
      <c r="AB170" s="74">
        <f>IF(ISERROR(ROUND($Y170/'1_РОЗПОДІЛ ПЕРСОНАЛУ'!G169*'1_РОЗПОДІЛ ПЕРСОНАЛУ'!J169,2)),0,ROUND($Y170/'1_РОЗПОДІЛ ПЕРСОНАЛУ'!G169*'1_РОЗПОДІЛ ПЕРСОНАЛУ'!J169,2))</f>
        <v>0</v>
      </c>
      <c r="AC170" s="74">
        <f>IF(ISERROR(ROUND($Y170/'1_РОЗПОДІЛ ПЕРСОНАЛУ'!G169*'1_РОЗПОДІЛ ПЕРСОНАЛУ'!K169,2)),0,ROUND($Y170/'1_РОЗПОДІЛ ПЕРСОНАЛУ'!G169*'1_РОЗПОДІЛ ПЕРСОНАЛУ'!K169,2))</f>
        <v>0</v>
      </c>
      <c r="AD170" s="74">
        <f>IF(ISERROR(ROUND($Y170/'1_РОЗПОДІЛ ПЕРСОНАЛУ'!G169*'1_РОЗПОДІЛ ПЕРСОНАЛУ'!L169,2)),0,ROUND($Y170/'1_РОЗПОДІЛ ПЕРСОНАЛУ'!G169*'1_РОЗПОДІЛ ПЕРСОНАЛУ'!L169,2))</f>
        <v>0</v>
      </c>
      <c r="AE170" s="74">
        <f>IF(ISERROR(ROUND($Y170/'1_РОЗПОДІЛ ПЕРСОНАЛУ'!G169*'1_РОЗПОДІЛ ПЕРСОНАЛУ'!M169,2)),0,ROUND($Y170/'1_РОЗПОДІЛ ПЕРСОНАЛУ'!G169*'1_РОЗПОДІЛ ПЕРСОНАЛУ'!M169,2))</f>
        <v>0</v>
      </c>
      <c r="AF170" s="74">
        <f>IF(ISERROR(ROUND($Y170/'1_РОЗПОДІЛ ПЕРСОНАЛУ'!G169*'1_РОЗПОДІЛ ПЕРСОНАЛУ'!N169,2)),0,ROUND($Y170/'1_РОЗПОДІЛ ПЕРСОНАЛУ'!G169*'1_РОЗПОДІЛ ПЕРСОНАЛУ'!N169,2))</f>
        <v>0</v>
      </c>
      <c r="AG170" s="74">
        <f>IF(ISERROR(ROUND($Y170/'1_РОЗПОДІЛ ПЕРСОНАЛУ'!G169*'1_РОЗПОДІЛ ПЕРСОНАЛУ'!O169,2)),0,ROUND($Y170/'1_РОЗПОДІЛ ПЕРСОНАЛУ'!G169*'1_РОЗПОДІЛ ПЕРСОНАЛУ'!O169,2))</f>
        <v>0</v>
      </c>
    </row>
    <row r="171" spans="1:33" ht="12" hidden="1" x14ac:dyDescent="0.2">
      <c r="A171" s="78" t="str">
        <f>'1_РОЗПОДІЛ ПЕРСОНАЛУ'!A170</f>
        <v/>
      </c>
      <c r="B171" s="78">
        <f>'1_РОЗПОДІЛ ПЕРСОНАЛУ'!B170</f>
        <v>0</v>
      </c>
      <c r="C171" s="78">
        <f>'1_РОЗПОДІЛ ПЕРСОНАЛУ'!D170</f>
        <v>0</v>
      </c>
      <c r="D171" s="78">
        <f>'1_РОЗПОДІЛ ПЕРСОНАЛУ'!F170</f>
        <v>0</v>
      </c>
      <c r="E171" s="78">
        <f>'1_РОЗПОДІЛ ПЕРСОНАЛУ'!G170</f>
        <v>0</v>
      </c>
      <c r="F171" s="95">
        <f>IF(A171&gt;0,'2_Вихідні дані'!$B$3,"")</f>
        <v>1921</v>
      </c>
      <c r="G171" s="55"/>
      <c r="H171" s="55"/>
      <c r="I171" s="79">
        <f>IF(D171&gt;0,VLOOKUP(D171,'2_Вихідні дані'!$A$6:$B$11,2,FALSE),1)</f>
        <v>1</v>
      </c>
      <c r="J171" s="55"/>
      <c r="K171" s="74">
        <f t="shared" si="15"/>
        <v>0</v>
      </c>
      <c r="L171" s="55"/>
      <c r="M171" s="95">
        <f t="shared" si="16"/>
        <v>0</v>
      </c>
      <c r="N171" s="55"/>
      <c r="O171" s="95">
        <f t="shared" si="17"/>
        <v>0</v>
      </c>
      <c r="P171" s="55"/>
      <c r="Q171" s="95">
        <f t="shared" si="18"/>
        <v>0</v>
      </c>
      <c r="R171" s="55"/>
      <c r="S171" s="95">
        <f t="shared" si="19"/>
        <v>0</v>
      </c>
      <c r="T171" s="55"/>
      <c r="U171" s="95">
        <f t="shared" si="20"/>
        <v>0</v>
      </c>
      <c r="V171" s="55"/>
      <c r="W171" s="95">
        <f>IF(AND($A171&gt;0,V171&gt;0),IF('2_Вихідні дані'!$A$12=1,ROUND($K171*(V171-1),2),ROUND((K171+M171+O171+Q171+S171+U171)*(V171-1),2)),0)</f>
        <v>0</v>
      </c>
      <c r="X171" s="74">
        <f t="shared" si="21"/>
        <v>0</v>
      </c>
      <c r="Y171" s="74">
        <f>X171*'2_Вихідні дані'!$B$17</f>
        <v>0</v>
      </c>
      <c r="Z171" s="74">
        <f>IF(ISERROR(ROUND($Y171/'1_РОЗПОДІЛ ПЕРСОНАЛУ'!G170*'1_РОЗПОДІЛ ПЕРСОНАЛУ'!H170,2)),0,ROUND($Y171/'1_РОЗПОДІЛ ПЕРСОНАЛУ'!G170*'1_РОЗПОДІЛ ПЕРСОНАЛУ'!H170,2))</f>
        <v>0</v>
      </c>
      <c r="AA171" s="74">
        <f>IF(ISERROR(ROUND($Y171/'1_РОЗПОДІЛ ПЕРСОНАЛУ'!G170*'1_РОЗПОДІЛ ПЕРСОНАЛУ'!I170,2)),0,ROUND($Y171/'1_РОЗПОДІЛ ПЕРСОНАЛУ'!G170*'1_РОЗПОДІЛ ПЕРСОНАЛУ'!I170,2))</f>
        <v>0</v>
      </c>
      <c r="AB171" s="74">
        <f>IF(ISERROR(ROUND($Y171/'1_РОЗПОДІЛ ПЕРСОНАЛУ'!G170*'1_РОЗПОДІЛ ПЕРСОНАЛУ'!J170,2)),0,ROUND($Y171/'1_РОЗПОДІЛ ПЕРСОНАЛУ'!G170*'1_РОЗПОДІЛ ПЕРСОНАЛУ'!J170,2))</f>
        <v>0</v>
      </c>
      <c r="AC171" s="74">
        <f>IF(ISERROR(ROUND($Y171/'1_РОЗПОДІЛ ПЕРСОНАЛУ'!G170*'1_РОЗПОДІЛ ПЕРСОНАЛУ'!K170,2)),0,ROUND($Y171/'1_РОЗПОДІЛ ПЕРСОНАЛУ'!G170*'1_РОЗПОДІЛ ПЕРСОНАЛУ'!K170,2))</f>
        <v>0</v>
      </c>
      <c r="AD171" s="74">
        <f>IF(ISERROR(ROUND($Y171/'1_РОЗПОДІЛ ПЕРСОНАЛУ'!G170*'1_РОЗПОДІЛ ПЕРСОНАЛУ'!L170,2)),0,ROUND($Y171/'1_РОЗПОДІЛ ПЕРСОНАЛУ'!G170*'1_РОЗПОДІЛ ПЕРСОНАЛУ'!L170,2))</f>
        <v>0</v>
      </c>
      <c r="AE171" s="74">
        <f>IF(ISERROR(ROUND($Y171/'1_РОЗПОДІЛ ПЕРСОНАЛУ'!G170*'1_РОЗПОДІЛ ПЕРСОНАЛУ'!M170,2)),0,ROUND($Y171/'1_РОЗПОДІЛ ПЕРСОНАЛУ'!G170*'1_РОЗПОДІЛ ПЕРСОНАЛУ'!M170,2))</f>
        <v>0</v>
      </c>
      <c r="AF171" s="74">
        <f>IF(ISERROR(ROUND($Y171/'1_РОЗПОДІЛ ПЕРСОНАЛУ'!G170*'1_РОЗПОДІЛ ПЕРСОНАЛУ'!N170,2)),0,ROUND($Y171/'1_РОЗПОДІЛ ПЕРСОНАЛУ'!G170*'1_РОЗПОДІЛ ПЕРСОНАЛУ'!N170,2))</f>
        <v>0</v>
      </c>
      <c r="AG171" s="74">
        <f>IF(ISERROR(ROUND($Y171/'1_РОЗПОДІЛ ПЕРСОНАЛУ'!G170*'1_РОЗПОДІЛ ПЕРСОНАЛУ'!O170,2)),0,ROUND($Y171/'1_РОЗПОДІЛ ПЕРСОНАЛУ'!G170*'1_РОЗПОДІЛ ПЕРСОНАЛУ'!O170,2))</f>
        <v>0</v>
      </c>
    </row>
    <row r="172" spans="1:33" ht="12" hidden="1" x14ac:dyDescent="0.2">
      <c r="A172" s="78" t="str">
        <f>'1_РОЗПОДІЛ ПЕРСОНАЛУ'!A171</f>
        <v/>
      </c>
      <c r="B172" s="78">
        <f>'1_РОЗПОДІЛ ПЕРСОНАЛУ'!B171</f>
        <v>0</v>
      </c>
      <c r="C172" s="78">
        <f>'1_РОЗПОДІЛ ПЕРСОНАЛУ'!D171</f>
        <v>0</v>
      </c>
      <c r="D172" s="78">
        <f>'1_РОЗПОДІЛ ПЕРСОНАЛУ'!F171</f>
        <v>0</v>
      </c>
      <c r="E172" s="78">
        <f>'1_РОЗПОДІЛ ПЕРСОНАЛУ'!G171</f>
        <v>0</v>
      </c>
      <c r="F172" s="95">
        <f>IF(A172&gt;0,'2_Вихідні дані'!$B$3,"")</f>
        <v>1921</v>
      </c>
      <c r="G172" s="55"/>
      <c r="H172" s="55"/>
      <c r="I172" s="79">
        <f>IF(D172&gt;0,VLOOKUP(D172,'2_Вихідні дані'!$A$6:$B$11,2,FALSE),1)</f>
        <v>1</v>
      </c>
      <c r="J172" s="55"/>
      <c r="K172" s="74">
        <f t="shared" si="15"/>
        <v>0</v>
      </c>
      <c r="L172" s="55"/>
      <c r="M172" s="95">
        <f t="shared" si="16"/>
        <v>0</v>
      </c>
      <c r="N172" s="55"/>
      <c r="O172" s="95">
        <f t="shared" si="17"/>
        <v>0</v>
      </c>
      <c r="P172" s="55"/>
      <c r="Q172" s="95">
        <f t="shared" si="18"/>
        <v>0</v>
      </c>
      <c r="R172" s="55"/>
      <c r="S172" s="95">
        <f t="shared" si="19"/>
        <v>0</v>
      </c>
      <c r="T172" s="55"/>
      <c r="U172" s="95">
        <f t="shared" si="20"/>
        <v>0</v>
      </c>
      <c r="V172" s="55"/>
      <c r="W172" s="95">
        <f>IF(AND($A172&gt;0,V172&gt;0),IF('2_Вихідні дані'!$A$12=1,ROUND($K172*(V172-1),2),ROUND((K172+M172+O172+Q172+S172+U172)*(V172-1),2)),0)</f>
        <v>0</v>
      </c>
      <c r="X172" s="74">
        <f t="shared" si="21"/>
        <v>0</v>
      </c>
      <c r="Y172" s="74">
        <f>X172*'2_Вихідні дані'!$B$17</f>
        <v>0</v>
      </c>
      <c r="Z172" s="74">
        <f>IF(ISERROR(ROUND($Y172/'1_РОЗПОДІЛ ПЕРСОНАЛУ'!G171*'1_РОЗПОДІЛ ПЕРСОНАЛУ'!H171,2)),0,ROUND($Y172/'1_РОЗПОДІЛ ПЕРСОНАЛУ'!G171*'1_РОЗПОДІЛ ПЕРСОНАЛУ'!H171,2))</f>
        <v>0</v>
      </c>
      <c r="AA172" s="74">
        <f>IF(ISERROR(ROUND($Y172/'1_РОЗПОДІЛ ПЕРСОНАЛУ'!G171*'1_РОЗПОДІЛ ПЕРСОНАЛУ'!I171,2)),0,ROUND($Y172/'1_РОЗПОДІЛ ПЕРСОНАЛУ'!G171*'1_РОЗПОДІЛ ПЕРСОНАЛУ'!I171,2))</f>
        <v>0</v>
      </c>
      <c r="AB172" s="74">
        <f>IF(ISERROR(ROUND($Y172/'1_РОЗПОДІЛ ПЕРСОНАЛУ'!G171*'1_РОЗПОДІЛ ПЕРСОНАЛУ'!J171,2)),0,ROUND($Y172/'1_РОЗПОДІЛ ПЕРСОНАЛУ'!G171*'1_РОЗПОДІЛ ПЕРСОНАЛУ'!J171,2))</f>
        <v>0</v>
      </c>
      <c r="AC172" s="74">
        <f>IF(ISERROR(ROUND($Y172/'1_РОЗПОДІЛ ПЕРСОНАЛУ'!G171*'1_РОЗПОДІЛ ПЕРСОНАЛУ'!K171,2)),0,ROUND($Y172/'1_РОЗПОДІЛ ПЕРСОНАЛУ'!G171*'1_РОЗПОДІЛ ПЕРСОНАЛУ'!K171,2))</f>
        <v>0</v>
      </c>
      <c r="AD172" s="74">
        <f>IF(ISERROR(ROUND($Y172/'1_РОЗПОДІЛ ПЕРСОНАЛУ'!G171*'1_РОЗПОДІЛ ПЕРСОНАЛУ'!L171,2)),0,ROUND($Y172/'1_РОЗПОДІЛ ПЕРСОНАЛУ'!G171*'1_РОЗПОДІЛ ПЕРСОНАЛУ'!L171,2))</f>
        <v>0</v>
      </c>
      <c r="AE172" s="74">
        <f>IF(ISERROR(ROUND($Y172/'1_РОЗПОДІЛ ПЕРСОНАЛУ'!G171*'1_РОЗПОДІЛ ПЕРСОНАЛУ'!M171,2)),0,ROUND($Y172/'1_РОЗПОДІЛ ПЕРСОНАЛУ'!G171*'1_РОЗПОДІЛ ПЕРСОНАЛУ'!M171,2))</f>
        <v>0</v>
      </c>
      <c r="AF172" s="74">
        <f>IF(ISERROR(ROUND($Y172/'1_РОЗПОДІЛ ПЕРСОНАЛУ'!G171*'1_РОЗПОДІЛ ПЕРСОНАЛУ'!N171,2)),0,ROUND($Y172/'1_РОЗПОДІЛ ПЕРСОНАЛУ'!G171*'1_РОЗПОДІЛ ПЕРСОНАЛУ'!N171,2))</f>
        <v>0</v>
      </c>
      <c r="AG172" s="74">
        <f>IF(ISERROR(ROUND($Y172/'1_РОЗПОДІЛ ПЕРСОНАЛУ'!G171*'1_РОЗПОДІЛ ПЕРСОНАЛУ'!O171,2)),0,ROUND($Y172/'1_РОЗПОДІЛ ПЕРСОНАЛУ'!G171*'1_РОЗПОДІЛ ПЕРСОНАЛУ'!O171,2))</f>
        <v>0</v>
      </c>
    </row>
    <row r="173" spans="1:33" ht="12" hidden="1" x14ac:dyDescent="0.2">
      <c r="A173" s="78" t="str">
        <f>'1_РОЗПОДІЛ ПЕРСОНАЛУ'!A172</f>
        <v/>
      </c>
      <c r="B173" s="78">
        <f>'1_РОЗПОДІЛ ПЕРСОНАЛУ'!B172</f>
        <v>0</v>
      </c>
      <c r="C173" s="78">
        <f>'1_РОЗПОДІЛ ПЕРСОНАЛУ'!D172</f>
        <v>0</v>
      </c>
      <c r="D173" s="78">
        <f>'1_РОЗПОДІЛ ПЕРСОНАЛУ'!F172</f>
        <v>0</v>
      </c>
      <c r="E173" s="78">
        <f>'1_РОЗПОДІЛ ПЕРСОНАЛУ'!G172</f>
        <v>0</v>
      </c>
      <c r="F173" s="95">
        <f>IF(A173&gt;0,'2_Вихідні дані'!$B$3,"")</f>
        <v>1921</v>
      </c>
      <c r="G173" s="55"/>
      <c r="H173" s="55"/>
      <c r="I173" s="79">
        <f>IF(D173&gt;0,VLOOKUP(D173,'2_Вихідні дані'!$A$6:$B$11,2,FALSE),1)</f>
        <v>1</v>
      </c>
      <c r="J173" s="55"/>
      <c r="K173" s="74">
        <f t="shared" si="15"/>
        <v>0</v>
      </c>
      <c r="L173" s="55"/>
      <c r="M173" s="95">
        <f t="shared" si="16"/>
        <v>0</v>
      </c>
      <c r="N173" s="55"/>
      <c r="O173" s="95">
        <f t="shared" si="17"/>
        <v>0</v>
      </c>
      <c r="P173" s="55"/>
      <c r="Q173" s="95">
        <f t="shared" si="18"/>
        <v>0</v>
      </c>
      <c r="R173" s="55"/>
      <c r="S173" s="95">
        <f t="shared" si="19"/>
        <v>0</v>
      </c>
      <c r="T173" s="55"/>
      <c r="U173" s="95">
        <f t="shared" si="20"/>
        <v>0</v>
      </c>
      <c r="V173" s="55"/>
      <c r="W173" s="95">
        <f>IF(AND($A173&gt;0,V173&gt;0),IF('2_Вихідні дані'!$A$12=1,ROUND($K173*(V173-1),2),ROUND((K173+M173+O173+Q173+S173+U173)*(V173-1),2)),0)</f>
        <v>0</v>
      </c>
      <c r="X173" s="74">
        <f t="shared" si="21"/>
        <v>0</v>
      </c>
      <c r="Y173" s="74">
        <f>X173*'2_Вихідні дані'!$B$17</f>
        <v>0</v>
      </c>
      <c r="Z173" s="74">
        <f>IF(ISERROR(ROUND($Y173/'1_РОЗПОДІЛ ПЕРСОНАЛУ'!G172*'1_РОЗПОДІЛ ПЕРСОНАЛУ'!H172,2)),0,ROUND($Y173/'1_РОЗПОДІЛ ПЕРСОНАЛУ'!G172*'1_РОЗПОДІЛ ПЕРСОНАЛУ'!H172,2))</f>
        <v>0</v>
      </c>
      <c r="AA173" s="74">
        <f>IF(ISERROR(ROUND($Y173/'1_РОЗПОДІЛ ПЕРСОНАЛУ'!G172*'1_РОЗПОДІЛ ПЕРСОНАЛУ'!I172,2)),0,ROUND($Y173/'1_РОЗПОДІЛ ПЕРСОНАЛУ'!G172*'1_РОЗПОДІЛ ПЕРСОНАЛУ'!I172,2))</f>
        <v>0</v>
      </c>
      <c r="AB173" s="74">
        <f>IF(ISERROR(ROUND($Y173/'1_РОЗПОДІЛ ПЕРСОНАЛУ'!G172*'1_РОЗПОДІЛ ПЕРСОНАЛУ'!J172,2)),0,ROUND($Y173/'1_РОЗПОДІЛ ПЕРСОНАЛУ'!G172*'1_РОЗПОДІЛ ПЕРСОНАЛУ'!J172,2))</f>
        <v>0</v>
      </c>
      <c r="AC173" s="74">
        <f>IF(ISERROR(ROUND($Y173/'1_РОЗПОДІЛ ПЕРСОНАЛУ'!G172*'1_РОЗПОДІЛ ПЕРСОНАЛУ'!K172,2)),0,ROUND($Y173/'1_РОЗПОДІЛ ПЕРСОНАЛУ'!G172*'1_РОЗПОДІЛ ПЕРСОНАЛУ'!K172,2))</f>
        <v>0</v>
      </c>
      <c r="AD173" s="74">
        <f>IF(ISERROR(ROUND($Y173/'1_РОЗПОДІЛ ПЕРСОНАЛУ'!G172*'1_РОЗПОДІЛ ПЕРСОНАЛУ'!L172,2)),0,ROUND($Y173/'1_РОЗПОДІЛ ПЕРСОНАЛУ'!G172*'1_РОЗПОДІЛ ПЕРСОНАЛУ'!L172,2))</f>
        <v>0</v>
      </c>
      <c r="AE173" s="74">
        <f>IF(ISERROR(ROUND($Y173/'1_РОЗПОДІЛ ПЕРСОНАЛУ'!G172*'1_РОЗПОДІЛ ПЕРСОНАЛУ'!M172,2)),0,ROUND($Y173/'1_РОЗПОДІЛ ПЕРСОНАЛУ'!G172*'1_РОЗПОДІЛ ПЕРСОНАЛУ'!M172,2))</f>
        <v>0</v>
      </c>
      <c r="AF173" s="74">
        <f>IF(ISERROR(ROUND($Y173/'1_РОЗПОДІЛ ПЕРСОНАЛУ'!G172*'1_РОЗПОДІЛ ПЕРСОНАЛУ'!N172,2)),0,ROUND($Y173/'1_РОЗПОДІЛ ПЕРСОНАЛУ'!G172*'1_РОЗПОДІЛ ПЕРСОНАЛУ'!N172,2))</f>
        <v>0</v>
      </c>
      <c r="AG173" s="74">
        <f>IF(ISERROR(ROUND($Y173/'1_РОЗПОДІЛ ПЕРСОНАЛУ'!G172*'1_РОЗПОДІЛ ПЕРСОНАЛУ'!O172,2)),0,ROUND($Y173/'1_РОЗПОДІЛ ПЕРСОНАЛУ'!G172*'1_РОЗПОДІЛ ПЕРСОНАЛУ'!O172,2))</f>
        <v>0</v>
      </c>
    </row>
    <row r="174" spans="1:33" ht="12" hidden="1" x14ac:dyDescent="0.2">
      <c r="A174" s="78" t="str">
        <f>'1_РОЗПОДІЛ ПЕРСОНАЛУ'!A173</f>
        <v/>
      </c>
      <c r="B174" s="78">
        <f>'1_РОЗПОДІЛ ПЕРСОНАЛУ'!B173</f>
        <v>0</v>
      </c>
      <c r="C174" s="78">
        <f>'1_РОЗПОДІЛ ПЕРСОНАЛУ'!D173</f>
        <v>0</v>
      </c>
      <c r="D174" s="78">
        <f>'1_РОЗПОДІЛ ПЕРСОНАЛУ'!F173</f>
        <v>0</v>
      </c>
      <c r="E174" s="78">
        <f>'1_РОЗПОДІЛ ПЕРСОНАЛУ'!G173</f>
        <v>0</v>
      </c>
      <c r="F174" s="95">
        <f>IF(A174&gt;0,'2_Вихідні дані'!$B$3,"")</f>
        <v>1921</v>
      </c>
      <c r="G174" s="55"/>
      <c r="H174" s="55"/>
      <c r="I174" s="79">
        <f>IF(D174&gt;0,VLOOKUP(D174,'2_Вихідні дані'!$A$6:$B$11,2,FALSE),1)</f>
        <v>1</v>
      </c>
      <c r="J174" s="55"/>
      <c r="K174" s="74">
        <f t="shared" si="15"/>
        <v>0</v>
      </c>
      <c r="L174" s="55"/>
      <c r="M174" s="95">
        <f t="shared" si="16"/>
        <v>0</v>
      </c>
      <c r="N174" s="55"/>
      <c r="O174" s="95">
        <f t="shared" si="17"/>
        <v>0</v>
      </c>
      <c r="P174" s="55"/>
      <c r="Q174" s="95">
        <f t="shared" si="18"/>
        <v>0</v>
      </c>
      <c r="R174" s="55"/>
      <c r="S174" s="95">
        <f t="shared" si="19"/>
        <v>0</v>
      </c>
      <c r="T174" s="55"/>
      <c r="U174" s="95">
        <f t="shared" si="20"/>
        <v>0</v>
      </c>
      <c r="V174" s="55"/>
      <c r="W174" s="95">
        <f>IF(AND($A174&gt;0,V174&gt;0),IF('2_Вихідні дані'!$A$12=1,ROUND($K174*(V174-1),2),ROUND((K174+M174+O174+Q174+S174+U174)*(V174-1),2)),0)</f>
        <v>0</v>
      </c>
      <c r="X174" s="74">
        <f t="shared" si="21"/>
        <v>0</v>
      </c>
      <c r="Y174" s="74">
        <f>X174*'2_Вихідні дані'!$B$17</f>
        <v>0</v>
      </c>
      <c r="Z174" s="74">
        <f>IF(ISERROR(ROUND($Y174/'1_РОЗПОДІЛ ПЕРСОНАЛУ'!G173*'1_РОЗПОДІЛ ПЕРСОНАЛУ'!H173,2)),0,ROUND($Y174/'1_РОЗПОДІЛ ПЕРСОНАЛУ'!G173*'1_РОЗПОДІЛ ПЕРСОНАЛУ'!H173,2))</f>
        <v>0</v>
      </c>
      <c r="AA174" s="74">
        <f>IF(ISERROR(ROUND($Y174/'1_РОЗПОДІЛ ПЕРСОНАЛУ'!G173*'1_РОЗПОДІЛ ПЕРСОНАЛУ'!I173,2)),0,ROUND($Y174/'1_РОЗПОДІЛ ПЕРСОНАЛУ'!G173*'1_РОЗПОДІЛ ПЕРСОНАЛУ'!I173,2))</f>
        <v>0</v>
      </c>
      <c r="AB174" s="74">
        <f>IF(ISERROR(ROUND($Y174/'1_РОЗПОДІЛ ПЕРСОНАЛУ'!G173*'1_РОЗПОДІЛ ПЕРСОНАЛУ'!J173,2)),0,ROUND($Y174/'1_РОЗПОДІЛ ПЕРСОНАЛУ'!G173*'1_РОЗПОДІЛ ПЕРСОНАЛУ'!J173,2))</f>
        <v>0</v>
      </c>
      <c r="AC174" s="74">
        <f>IF(ISERROR(ROUND($Y174/'1_РОЗПОДІЛ ПЕРСОНАЛУ'!G173*'1_РОЗПОДІЛ ПЕРСОНАЛУ'!K173,2)),0,ROUND($Y174/'1_РОЗПОДІЛ ПЕРСОНАЛУ'!G173*'1_РОЗПОДІЛ ПЕРСОНАЛУ'!K173,2))</f>
        <v>0</v>
      </c>
      <c r="AD174" s="74">
        <f>IF(ISERROR(ROUND($Y174/'1_РОЗПОДІЛ ПЕРСОНАЛУ'!G173*'1_РОЗПОДІЛ ПЕРСОНАЛУ'!L173,2)),0,ROUND($Y174/'1_РОЗПОДІЛ ПЕРСОНАЛУ'!G173*'1_РОЗПОДІЛ ПЕРСОНАЛУ'!L173,2))</f>
        <v>0</v>
      </c>
      <c r="AE174" s="74">
        <f>IF(ISERROR(ROUND($Y174/'1_РОЗПОДІЛ ПЕРСОНАЛУ'!G173*'1_РОЗПОДІЛ ПЕРСОНАЛУ'!M173,2)),0,ROUND($Y174/'1_РОЗПОДІЛ ПЕРСОНАЛУ'!G173*'1_РОЗПОДІЛ ПЕРСОНАЛУ'!M173,2))</f>
        <v>0</v>
      </c>
      <c r="AF174" s="74">
        <f>IF(ISERROR(ROUND($Y174/'1_РОЗПОДІЛ ПЕРСОНАЛУ'!G173*'1_РОЗПОДІЛ ПЕРСОНАЛУ'!N173,2)),0,ROUND($Y174/'1_РОЗПОДІЛ ПЕРСОНАЛУ'!G173*'1_РОЗПОДІЛ ПЕРСОНАЛУ'!N173,2))</f>
        <v>0</v>
      </c>
      <c r="AG174" s="74">
        <f>IF(ISERROR(ROUND($Y174/'1_РОЗПОДІЛ ПЕРСОНАЛУ'!G173*'1_РОЗПОДІЛ ПЕРСОНАЛУ'!O173,2)),0,ROUND($Y174/'1_РОЗПОДІЛ ПЕРСОНАЛУ'!G173*'1_РОЗПОДІЛ ПЕРСОНАЛУ'!O173,2))</f>
        <v>0</v>
      </c>
    </row>
    <row r="175" spans="1:33" ht="12" hidden="1" x14ac:dyDescent="0.2">
      <c r="A175" s="78" t="str">
        <f>'1_РОЗПОДІЛ ПЕРСОНАЛУ'!A174</f>
        <v/>
      </c>
      <c r="B175" s="78">
        <f>'1_РОЗПОДІЛ ПЕРСОНАЛУ'!B174</f>
        <v>0</v>
      </c>
      <c r="C175" s="78">
        <f>'1_РОЗПОДІЛ ПЕРСОНАЛУ'!D174</f>
        <v>0</v>
      </c>
      <c r="D175" s="78">
        <f>'1_РОЗПОДІЛ ПЕРСОНАЛУ'!F174</f>
        <v>0</v>
      </c>
      <c r="E175" s="78">
        <f>'1_РОЗПОДІЛ ПЕРСОНАЛУ'!G174</f>
        <v>0</v>
      </c>
      <c r="F175" s="95">
        <f>IF(A175&gt;0,'2_Вихідні дані'!$B$3,"")</f>
        <v>1921</v>
      </c>
      <c r="G175" s="55"/>
      <c r="H175" s="55"/>
      <c r="I175" s="79">
        <f>IF(D175&gt;0,VLOOKUP(D175,'2_Вихідні дані'!$A$6:$B$11,2,FALSE),1)</f>
        <v>1</v>
      </c>
      <c r="J175" s="55"/>
      <c r="K175" s="74">
        <f t="shared" si="15"/>
        <v>0</v>
      </c>
      <c r="L175" s="55"/>
      <c r="M175" s="95">
        <f t="shared" si="16"/>
        <v>0</v>
      </c>
      <c r="N175" s="55"/>
      <c r="O175" s="95">
        <f t="shared" si="17"/>
        <v>0</v>
      </c>
      <c r="P175" s="55"/>
      <c r="Q175" s="95">
        <f t="shared" si="18"/>
        <v>0</v>
      </c>
      <c r="R175" s="55"/>
      <c r="S175" s="95">
        <f t="shared" si="19"/>
        <v>0</v>
      </c>
      <c r="T175" s="55"/>
      <c r="U175" s="95">
        <f t="shared" si="20"/>
        <v>0</v>
      </c>
      <c r="V175" s="55"/>
      <c r="W175" s="95">
        <f>IF(AND($A175&gt;0,V175&gt;0),IF('2_Вихідні дані'!$A$12=1,ROUND($K175*(V175-1),2),ROUND((K175+M175+O175+Q175+S175+U175)*(V175-1),2)),0)</f>
        <v>0</v>
      </c>
      <c r="X175" s="74">
        <f t="shared" si="21"/>
        <v>0</v>
      </c>
      <c r="Y175" s="74">
        <f>X175*'2_Вихідні дані'!$B$17</f>
        <v>0</v>
      </c>
      <c r="Z175" s="74">
        <f>IF(ISERROR(ROUND($Y175/'1_РОЗПОДІЛ ПЕРСОНАЛУ'!G174*'1_РОЗПОДІЛ ПЕРСОНАЛУ'!H174,2)),0,ROUND($Y175/'1_РОЗПОДІЛ ПЕРСОНАЛУ'!G174*'1_РОЗПОДІЛ ПЕРСОНАЛУ'!H174,2))</f>
        <v>0</v>
      </c>
      <c r="AA175" s="74">
        <f>IF(ISERROR(ROUND($Y175/'1_РОЗПОДІЛ ПЕРСОНАЛУ'!G174*'1_РОЗПОДІЛ ПЕРСОНАЛУ'!I174,2)),0,ROUND($Y175/'1_РОЗПОДІЛ ПЕРСОНАЛУ'!G174*'1_РОЗПОДІЛ ПЕРСОНАЛУ'!I174,2))</f>
        <v>0</v>
      </c>
      <c r="AB175" s="74">
        <f>IF(ISERROR(ROUND($Y175/'1_РОЗПОДІЛ ПЕРСОНАЛУ'!G174*'1_РОЗПОДІЛ ПЕРСОНАЛУ'!J174,2)),0,ROUND($Y175/'1_РОЗПОДІЛ ПЕРСОНАЛУ'!G174*'1_РОЗПОДІЛ ПЕРСОНАЛУ'!J174,2))</f>
        <v>0</v>
      </c>
      <c r="AC175" s="74">
        <f>IF(ISERROR(ROUND($Y175/'1_РОЗПОДІЛ ПЕРСОНАЛУ'!G174*'1_РОЗПОДІЛ ПЕРСОНАЛУ'!K174,2)),0,ROUND($Y175/'1_РОЗПОДІЛ ПЕРСОНАЛУ'!G174*'1_РОЗПОДІЛ ПЕРСОНАЛУ'!K174,2))</f>
        <v>0</v>
      </c>
      <c r="AD175" s="74">
        <f>IF(ISERROR(ROUND($Y175/'1_РОЗПОДІЛ ПЕРСОНАЛУ'!G174*'1_РОЗПОДІЛ ПЕРСОНАЛУ'!L174,2)),0,ROUND($Y175/'1_РОЗПОДІЛ ПЕРСОНАЛУ'!G174*'1_РОЗПОДІЛ ПЕРСОНАЛУ'!L174,2))</f>
        <v>0</v>
      </c>
      <c r="AE175" s="74">
        <f>IF(ISERROR(ROUND($Y175/'1_РОЗПОДІЛ ПЕРСОНАЛУ'!G174*'1_РОЗПОДІЛ ПЕРСОНАЛУ'!M174,2)),0,ROUND($Y175/'1_РОЗПОДІЛ ПЕРСОНАЛУ'!G174*'1_РОЗПОДІЛ ПЕРСОНАЛУ'!M174,2))</f>
        <v>0</v>
      </c>
      <c r="AF175" s="74">
        <f>IF(ISERROR(ROUND($Y175/'1_РОЗПОДІЛ ПЕРСОНАЛУ'!G174*'1_РОЗПОДІЛ ПЕРСОНАЛУ'!N174,2)),0,ROUND($Y175/'1_РОЗПОДІЛ ПЕРСОНАЛУ'!G174*'1_РОЗПОДІЛ ПЕРСОНАЛУ'!N174,2))</f>
        <v>0</v>
      </c>
      <c r="AG175" s="74">
        <f>IF(ISERROR(ROUND($Y175/'1_РОЗПОДІЛ ПЕРСОНАЛУ'!G174*'1_РОЗПОДІЛ ПЕРСОНАЛУ'!O174,2)),0,ROUND($Y175/'1_РОЗПОДІЛ ПЕРСОНАЛУ'!G174*'1_РОЗПОДІЛ ПЕРСОНАЛУ'!O174,2))</f>
        <v>0</v>
      </c>
    </row>
    <row r="176" spans="1:33" ht="12" hidden="1" x14ac:dyDescent="0.2">
      <c r="A176" s="78" t="str">
        <f>'1_РОЗПОДІЛ ПЕРСОНАЛУ'!A175</f>
        <v/>
      </c>
      <c r="B176" s="78">
        <f>'1_РОЗПОДІЛ ПЕРСОНАЛУ'!B175</f>
        <v>0</v>
      </c>
      <c r="C176" s="78">
        <f>'1_РОЗПОДІЛ ПЕРСОНАЛУ'!D175</f>
        <v>0</v>
      </c>
      <c r="D176" s="78">
        <f>'1_РОЗПОДІЛ ПЕРСОНАЛУ'!F175</f>
        <v>0</v>
      </c>
      <c r="E176" s="78">
        <f>'1_РОЗПОДІЛ ПЕРСОНАЛУ'!G175</f>
        <v>0</v>
      </c>
      <c r="F176" s="95">
        <f>IF(A176&gt;0,'2_Вихідні дані'!$B$3,"")</f>
        <v>1921</v>
      </c>
      <c r="G176" s="55"/>
      <c r="H176" s="55"/>
      <c r="I176" s="79">
        <f>IF(D176&gt;0,VLOOKUP(D176,'2_Вихідні дані'!$A$6:$B$11,2,FALSE),1)</f>
        <v>1</v>
      </c>
      <c r="J176" s="55"/>
      <c r="K176" s="74">
        <f t="shared" si="15"/>
        <v>0</v>
      </c>
      <c r="L176" s="55"/>
      <c r="M176" s="95">
        <f t="shared" si="16"/>
        <v>0</v>
      </c>
      <c r="N176" s="55"/>
      <c r="O176" s="95">
        <f t="shared" si="17"/>
        <v>0</v>
      </c>
      <c r="P176" s="55"/>
      <c r="Q176" s="95">
        <f t="shared" si="18"/>
        <v>0</v>
      </c>
      <c r="R176" s="55"/>
      <c r="S176" s="95">
        <f t="shared" si="19"/>
        <v>0</v>
      </c>
      <c r="T176" s="55"/>
      <c r="U176" s="95">
        <f t="shared" si="20"/>
        <v>0</v>
      </c>
      <c r="V176" s="55"/>
      <c r="W176" s="95">
        <f>IF(AND($A176&gt;0,V176&gt;0),IF('2_Вихідні дані'!$A$12=1,ROUND($K176*(V176-1),2),ROUND((K176+M176+O176+Q176+S176+U176)*(V176-1),2)),0)</f>
        <v>0</v>
      </c>
      <c r="X176" s="74">
        <f t="shared" si="21"/>
        <v>0</v>
      </c>
      <c r="Y176" s="74">
        <f>X176*'2_Вихідні дані'!$B$17</f>
        <v>0</v>
      </c>
      <c r="Z176" s="74">
        <f>IF(ISERROR(ROUND($Y176/'1_РОЗПОДІЛ ПЕРСОНАЛУ'!G175*'1_РОЗПОДІЛ ПЕРСОНАЛУ'!H175,2)),0,ROUND($Y176/'1_РОЗПОДІЛ ПЕРСОНАЛУ'!G175*'1_РОЗПОДІЛ ПЕРСОНАЛУ'!H175,2))</f>
        <v>0</v>
      </c>
      <c r="AA176" s="74">
        <f>IF(ISERROR(ROUND($Y176/'1_РОЗПОДІЛ ПЕРСОНАЛУ'!G175*'1_РОЗПОДІЛ ПЕРСОНАЛУ'!I175,2)),0,ROUND($Y176/'1_РОЗПОДІЛ ПЕРСОНАЛУ'!G175*'1_РОЗПОДІЛ ПЕРСОНАЛУ'!I175,2))</f>
        <v>0</v>
      </c>
      <c r="AB176" s="74">
        <f>IF(ISERROR(ROUND($Y176/'1_РОЗПОДІЛ ПЕРСОНАЛУ'!G175*'1_РОЗПОДІЛ ПЕРСОНАЛУ'!J175,2)),0,ROUND($Y176/'1_РОЗПОДІЛ ПЕРСОНАЛУ'!G175*'1_РОЗПОДІЛ ПЕРСОНАЛУ'!J175,2))</f>
        <v>0</v>
      </c>
      <c r="AC176" s="74">
        <f>IF(ISERROR(ROUND($Y176/'1_РОЗПОДІЛ ПЕРСОНАЛУ'!G175*'1_РОЗПОДІЛ ПЕРСОНАЛУ'!K175,2)),0,ROUND($Y176/'1_РОЗПОДІЛ ПЕРСОНАЛУ'!G175*'1_РОЗПОДІЛ ПЕРСОНАЛУ'!K175,2))</f>
        <v>0</v>
      </c>
      <c r="AD176" s="74">
        <f>IF(ISERROR(ROUND($Y176/'1_РОЗПОДІЛ ПЕРСОНАЛУ'!G175*'1_РОЗПОДІЛ ПЕРСОНАЛУ'!L175,2)),0,ROUND($Y176/'1_РОЗПОДІЛ ПЕРСОНАЛУ'!G175*'1_РОЗПОДІЛ ПЕРСОНАЛУ'!L175,2))</f>
        <v>0</v>
      </c>
      <c r="AE176" s="74">
        <f>IF(ISERROR(ROUND($Y176/'1_РОЗПОДІЛ ПЕРСОНАЛУ'!G175*'1_РОЗПОДІЛ ПЕРСОНАЛУ'!M175,2)),0,ROUND($Y176/'1_РОЗПОДІЛ ПЕРСОНАЛУ'!G175*'1_РОЗПОДІЛ ПЕРСОНАЛУ'!M175,2))</f>
        <v>0</v>
      </c>
      <c r="AF176" s="74">
        <f>IF(ISERROR(ROUND($Y176/'1_РОЗПОДІЛ ПЕРСОНАЛУ'!G175*'1_РОЗПОДІЛ ПЕРСОНАЛУ'!N175,2)),0,ROUND($Y176/'1_РОЗПОДІЛ ПЕРСОНАЛУ'!G175*'1_РОЗПОДІЛ ПЕРСОНАЛУ'!N175,2))</f>
        <v>0</v>
      </c>
      <c r="AG176" s="74">
        <f>IF(ISERROR(ROUND($Y176/'1_РОЗПОДІЛ ПЕРСОНАЛУ'!G175*'1_РОЗПОДІЛ ПЕРСОНАЛУ'!O175,2)),0,ROUND($Y176/'1_РОЗПОДІЛ ПЕРСОНАЛУ'!G175*'1_РОЗПОДІЛ ПЕРСОНАЛУ'!O175,2))</f>
        <v>0</v>
      </c>
    </row>
    <row r="177" spans="1:33" ht="12" hidden="1" x14ac:dyDescent="0.2">
      <c r="A177" s="78" t="str">
        <f>'1_РОЗПОДІЛ ПЕРСОНАЛУ'!A176</f>
        <v/>
      </c>
      <c r="B177" s="78">
        <f>'1_РОЗПОДІЛ ПЕРСОНАЛУ'!B176</f>
        <v>0</v>
      </c>
      <c r="C177" s="78">
        <f>'1_РОЗПОДІЛ ПЕРСОНАЛУ'!D176</f>
        <v>0</v>
      </c>
      <c r="D177" s="78">
        <f>'1_РОЗПОДІЛ ПЕРСОНАЛУ'!F176</f>
        <v>0</v>
      </c>
      <c r="E177" s="78">
        <f>'1_РОЗПОДІЛ ПЕРСОНАЛУ'!G176</f>
        <v>0</v>
      </c>
      <c r="F177" s="95">
        <f>IF(A177&gt;0,'2_Вихідні дані'!$B$3,"")</f>
        <v>1921</v>
      </c>
      <c r="G177" s="55"/>
      <c r="H177" s="55"/>
      <c r="I177" s="79">
        <f>IF(D177&gt;0,VLOOKUP(D177,'2_Вихідні дані'!$A$6:$B$11,2,FALSE),1)</f>
        <v>1</v>
      </c>
      <c r="J177" s="55"/>
      <c r="K177" s="74">
        <f t="shared" si="15"/>
        <v>0</v>
      </c>
      <c r="L177" s="55"/>
      <c r="M177" s="95">
        <f t="shared" si="16"/>
        <v>0</v>
      </c>
      <c r="N177" s="55"/>
      <c r="O177" s="95">
        <f t="shared" si="17"/>
        <v>0</v>
      </c>
      <c r="P177" s="55"/>
      <c r="Q177" s="95">
        <f t="shared" si="18"/>
        <v>0</v>
      </c>
      <c r="R177" s="55"/>
      <c r="S177" s="95">
        <f t="shared" si="19"/>
        <v>0</v>
      </c>
      <c r="T177" s="55"/>
      <c r="U177" s="95">
        <f t="shared" si="20"/>
        <v>0</v>
      </c>
      <c r="V177" s="55"/>
      <c r="W177" s="95">
        <f>IF(AND($A177&gt;0,V177&gt;0),IF('2_Вихідні дані'!$A$12=1,ROUND($K177*(V177-1),2),ROUND((K177+M177+O177+Q177+S177+U177)*(V177-1),2)),0)</f>
        <v>0</v>
      </c>
      <c r="X177" s="74">
        <f t="shared" si="21"/>
        <v>0</v>
      </c>
      <c r="Y177" s="74">
        <f>X177*'2_Вихідні дані'!$B$17</f>
        <v>0</v>
      </c>
      <c r="Z177" s="74">
        <f>IF(ISERROR(ROUND($Y177/'1_РОЗПОДІЛ ПЕРСОНАЛУ'!G176*'1_РОЗПОДІЛ ПЕРСОНАЛУ'!H176,2)),0,ROUND($Y177/'1_РОЗПОДІЛ ПЕРСОНАЛУ'!G176*'1_РОЗПОДІЛ ПЕРСОНАЛУ'!H176,2))</f>
        <v>0</v>
      </c>
      <c r="AA177" s="74">
        <f>IF(ISERROR(ROUND($Y177/'1_РОЗПОДІЛ ПЕРСОНАЛУ'!G176*'1_РОЗПОДІЛ ПЕРСОНАЛУ'!I176,2)),0,ROUND($Y177/'1_РОЗПОДІЛ ПЕРСОНАЛУ'!G176*'1_РОЗПОДІЛ ПЕРСОНАЛУ'!I176,2))</f>
        <v>0</v>
      </c>
      <c r="AB177" s="74">
        <f>IF(ISERROR(ROUND($Y177/'1_РОЗПОДІЛ ПЕРСОНАЛУ'!G176*'1_РОЗПОДІЛ ПЕРСОНАЛУ'!J176,2)),0,ROUND($Y177/'1_РОЗПОДІЛ ПЕРСОНАЛУ'!G176*'1_РОЗПОДІЛ ПЕРСОНАЛУ'!J176,2))</f>
        <v>0</v>
      </c>
      <c r="AC177" s="74">
        <f>IF(ISERROR(ROUND($Y177/'1_РОЗПОДІЛ ПЕРСОНАЛУ'!G176*'1_РОЗПОДІЛ ПЕРСОНАЛУ'!K176,2)),0,ROUND($Y177/'1_РОЗПОДІЛ ПЕРСОНАЛУ'!G176*'1_РОЗПОДІЛ ПЕРСОНАЛУ'!K176,2))</f>
        <v>0</v>
      </c>
      <c r="AD177" s="74">
        <f>IF(ISERROR(ROUND($Y177/'1_РОЗПОДІЛ ПЕРСОНАЛУ'!G176*'1_РОЗПОДІЛ ПЕРСОНАЛУ'!L176,2)),0,ROUND($Y177/'1_РОЗПОДІЛ ПЕРСОНАЛУ'!G176*'1_РОЗПОДІЛ ПЕРСОНАЛУ'!L176,2))</f>
        <v>0</v>
      </c>
      <c r="AE177" s="74">
        <f>IF(ISERROR(ROUND($Y177/'1_РОЗПОДІЛ ПЕРСОНАЛУ'!G176*'1_РОЗПОДІЛ ПЕРСОНАЛУ'!M176,2)),0,ROUND($Y177/'1_РОЗПОДІЛ ПЕРСОНАЛУ'!G176*'1_РОЗПОДІЛ ПЕРСОНАЛУ'!M176,2))</f>
        <v>0</v>
      </c>
      <c r="AF177" s="74">
        <f>IF(ISERROR(ROUND($Y177/'1_РОЗПОДІЛ ПЕРСОНАЛУ'!G176*'1_РОЗПОДІЛ ПЕРСОНАЛУ'!N176,2)),0,ROUND($Y177/'1_РОЗПОДІЛ ПЕРСОНАЛУ'!G176*'1_РОЗПОДІЛ ПЕРСОНАЛУ'!N176,2))</f>
        <v>0</v>
      </c>
      <c r="AG177" s="74">
        <f>IF(ISERROR(ROUND($Y177/'1_РОЗПОДІЛ ПЕРСОНАЛУ'!G176*'1_РОЗПОДІЛ ПЕРСОНАЛУ'!O176,2)),0,ROUND($Y177/'1_РОЗПОДІЛ ПЕРСОНАЛУ'!G176*'1_РОЗПОДІЛ ПЕРСОНАЛУ'!O176,2))</f>
        <v>0</v>
      </c>
    </row>
    <row r="178" spans="1:33" ht="12" hidden="1" x14ac:dyDescent="0.2">
      <c r="A178" s="78" t="str">
        <f>'1_РОЗПОДІЛ ПЕРСОНАЛУ'!A177</f>
        <v/>
      </c>
      <c r="B178" s="78">
        <f>'1_РОЗПОДІЛ ПЕРСОНАЛУ'!B177</f>
        <v>0</v>
      </c>
      <c r="C178" s="78">
        <f>'1_РОЗПОДІЛ ПЕРСОНАЛУ'!D177</f>
        <v>0</v>
      </c>
      <c r="D178" s="78">
        <f>'1_РОЗПОДІЛ ПЕРСОНАЛУ'!F177</f>
        <v>0</v>
      </c>
      <c r="E178" s="78">
        <f>'1_РОЗПОДІЛ ПЕРСОНАЛУ'!G177</f>
        <v>0</v>
      </c>
      <c r="F178" s="95">
        <f>IF(A178&gt;0,'2_Вихідні дані'!$B$3,"")</f>
        <v>1921</v>
      </c>
      <c r="G178" s="55"/>
      <c r="H178" s="55"/>
      <c r="I178" s="79">
        <f>IF(D178&gt;0,VLOOKUP(D178,'2_Вихідні дані'!$A$6:$B$11,2,FALSE),1)</f>
        <v>1</v>
      </c>
      <c r="J178" s="55"/>
      <c r="K178" s="74">
        <f t="shared" si="15"/>
        <v>0</v>
      </c>
      <c r="L178" s="55"/>
      <c r="M178" s="95">
        <f t="shared" si="16"/>
        <v>0</v>
      </c>
      <c r="N178" s="55"/>
      <c r="O178" s="95">
        <f t="shared" si="17"/>
        <v>0</v>
      </c>
      <c r="P178" s="55"/>
      <c r="Q178" s="95">
        <f t="shared" si="18"/>
        <v>0</v>
      </c>
      <c r="R178" s="55"/>
      <c r="S178" s="95">
        <f t="shared" si="19"/>
        <v>0</v>
      </c>
      <c r="T178" s="55"/>
      <c r="U178" s="95">
        <f t="shared" si="20"/>
        <v>0</v>
      </c>
      <c r="V178" s="55"/>
      <c r="W178" s="95">
        <f>IF(AND($A178&gt;0,V178&gt;0),IF('2_Вихідні дані'!$A$12=1,ROUND($K178*(V178-1),2),ROUND((K178+M178+O178+Q178+S178+U178)*(V178-1),2)),0)</f>
        <v>0</v>
      </c>
      <c r="X178" s="74">
        <f t="shared" si="21"/>
        <v>0</v>
      </c>
      <c r="Y178" s="74">
        <f>X178*'2_Вихідні дані'!$B$17</f>
        <v>0</v>
      </c>
      <c r="Z178" s="74">
        <f>IF(ISERROR(ROUND($Y178/'1_РОЗПОДІЛ ПЕРСОНАЛУ'!G177*'1_РОЗПОДІЛ ПЕРСОНАЛУ'!H177,2)),0,ROUND($Y178/'1_РОЗПОДІЛ ПЕРСОНАЛУ'!G177*'1_РОЗПОДІЛ ПЕРСОНАЛУ'!H177,2))</f>
        <v>0</v>
      </c>
      <c r="AA178" s="74">
        <f>IF(ISERROR(ROUND($Y178/'1_РОЗПОДІЛ ПЕРСОНАЛУ'!G177*'1_РОЗПОДІЛ ПЕРСОНАЛУ'!I177,2)),0,ROUND($Y178/'1_РОЗПОДІЛ ПЕРСОНАЛУ'!G177*'1_РОЗПОДІЛ ПЕРСОНАЛУ'!I177,2))</f>
        <v>0</v>
      </c>
      <c r="AB178" s="74">
        <f>IF(ISERROR(ROUND($Y178/'1_РОЗПОДІЛ ПЕРСОНАЛУ'!G177*'1_РОЗПОДІЛ ПЕРСОНАЛУ'!J177,2)),0,ROUND($Y178/'1_РОЗПОДІЛ ПЕРСОНАЛУ'!G177*'1_РОЗПОДІЛ ПЕРСОНАЛУ'!J177,2))</f>
        <v>0</v>
      </c>
      <c r="AC178" s="74">
        <f>IF(ISERROR(ROUND($Y178/'1_РОЗПОДІЛ ПЕРСОНАЛУ'!G177*'1_РОЗПОДІЛ ПЕРСОНАЛУ'!K177,2)),0,ROUND($Y178/'1_РОЗПОДІЛ ПЕРСОНАЛУ'!G177*'1_РОЗПОДІЛ ПЕРСОНАЛУ'!K177,2))</f>
        <v>0</v>
      </c>
      <c r="AD178" s="74">
        <f>IF(ISERROR(ROUND($Y178/'1_РОЗПОДІЛ ПЕРСОНАЛУ'!G177*'1_РОЗПОДІЛ ПЕРСОНАЛУ'!L177,2)),0,ROUND($Y178/'1_РОЗПОДІЛ ПЕРСОНАЛУ'!G177*'1_РОЗПОДІЛ ПЕРСОНАЛУ'!L177,2))</f>
        <v>0</v>
      </c>
      <c r="AE178" s="74">
        <f>IF(ISERROR(ROUND($Y178/'1_РОЗПОДІЛ ПЕРСОНАЛУ'!G177*'1_РОЗПОДІЛ ПЕРСОНАЛУ'!M177,2)),0,ROUND($Y178/'1_РОЗПОДІЛ ПЕРСОНАЛУ'!G177*'1_РОЗПОДІЛ ПЕРСОНАЛУ'!M177,2))</f>
        <v>0</v>
      </c>
      <c r="AF178" s="74">
        <f>IF(ISERROR(ROUND($Y178/'1_РОЗПОДІЛ ПЕРСОНАЛУ'!G177*'1_РОЗПОДІЛ ПЕРСОНАЛУ'!N177,2)),0,ROUND($Y178/'1_РОЗПОДІЛ ПЕРСОНАЛУ'!G177*'1_РОЗПОДІЛ ПЕРСОНАЛУ'!N177,2))</f>
        <v>0</v>
      </c>
      <c r="AG178" s="74">
        <f>IF(ISERROR(ROUND($Y178/'1_РОЗПОДІЛ ПЕРСОНАЛУ'!G177*'1_РОЗПОДІЛ ПЕРСОНАЛУ'!O177,2)),0,ROUND($Y178/'1_РОЗПОДІЛ ПЕРСОНАЛУ'!G177*'1_РОЗПОДІЛ ПЕРСОНАЛУ'!O177,2))</f>
        <v>0</v>
      </c>
    </row>
    <row r="179" spans="1:33" ht="12" hidden="1" x14ac:dyDescent="0.2">
      <c r="A179" s="78" t="str">
        <f>'1_РОЗПОДІЛ ПЕРСОНАЛУ'!A178</f>
        <v/>
      </c>
      <c r="B179" s="78">
        <f>'1_РОЗПОДІЛ ПЕРСОНАЛУ'!B178</f>
        <v>0</v>
      </c>
      <c r="C179" s="78">
        <f>'1_РОЗПОДІЛ ПЕРСОНАЛУ'!D178</f>
        <v>0</v>
      </c>
      <c r="D179" s="78">
        <f>'1_РОЗПОДІЛ ПЕРСОНАЛУ'!F178</f>
        <v>0</v>
      </c>
      <c r="E179" s="78">
        <f>'1_РОЗПОДІЛ ПЕРСОНАЛУ'!G178</f>
        <v>0</v>
      </c>
      <c r="F179" s="95">
        <f>IF(A179&gt;0,'2_Вихідні дані'!$B$3,"")</f>
        <v>1921</v>
      </c>
      <c r="G179" s="55"/>
      <c r="H179" s="55"/>
      <c r="I179" s="79">
        <f>IF(D179&gt;0,VLOOKUP(D179,'2_Вихідні дані'!$A$6:$B$11,2,FALSE),1)</f>
        <v>1</v>
      </c>
      <c r="J179" s="55"/>
      <c r="K179" s="74">
        <f t="shared" si="15"/>
        <v>0</v>
      </c>
      <c r="L179" s="55"/>
      <c r="M179" s="95">
        <f t="shared" si="16"/>
        <v>0</v>
      </c>
      <c r="N179" s="55"/>
      <c r="O179" s="95">
        <f t="shared" si="17"/>
        <v>0</v>
      </c>
      <c r="P179" s="55"/>
      <c r="Q179" s="95">
        <f t="shared" si="18"/>
        <v>0</v>
      </c>
      <c r="R179" s="55"/>
      <c r="S179" s="95">
        <f t="shared" si="19"/>
        <v>0</v>
      </c>
      <c r="T179" s="55"/>
      <c r="U179" s="95">
        <f t="shared" si="20"/>
        <v>0</v>
      </c>
      <c r="V179" s="55"/>
      <c r="W179" s="95">
        <f>IF(AND($A179&gt;0,V179&gt;0),IF('2_Вихідні дані'!$A$12=1,ROUND($K179*(V179-1),2),ROUND((K179+M179+O179+Q179+S179+U179)*(V179-1),2)),0)</f>
        <v>0</v>
      </c>
      <c r="X179" s="74">
        <f t="shared" si="21"/>
        <v>0</v>
      </c>
      <c r="Y179" s="74">
        <f>X179*'2_Вихідні дані'!$B$17</f>
        <v>0</v>
      </c>
      <c r="Z179" s="74">
        <f>IF(ISERROR(ROUND($Y179/'1_РОЗПОДІЛ ПЕРСОНАЛУ'!G178*'1_РОЗПОДІЛ ПЕРСОНАЛУ'!H178,2)),0,ROUND($Y179/'1_РОЗПОДІЛ ПЕРСОНАЛУ'!G178*'1_РОЗПОДІЛ ПЕРСОНАЛУ'!H178,2))</f>
        <v>0</v>
      </c>
      <c r="AA179" s="74">
        <f>IF(ISERROR(ROUND($Y179/'1_РОЗПОДІЛ ПЕРСОНАЛУ'!G178*'1_РОЗПОДІЛ ПЕРСОНАЛУ'!I178,2)),0,ROUND($Y179/'1_РОЗПОДІЛ ПЕРСОНАЛУ'!G178*'1_РОЗПОДІЛ ПЕРСОНАЛУ'!I178,2))</f>
        <v>0</v>
      </c>
      <c r="AB179" s="74">
        <f>IF(ISERROR(ROUND($Y179/'1_РОЗПОДІЛ ПЕРСОНАЛУ'!G178*'1_РОЗПОДІЛ ПЕРСОНАЛУ'!J178,2)),0,ROUND($Y179/'1_РОЗПОДІЛ ПЕРСОНАЛУ'!G178*'1_РОЗПОДІЛ ПЕРСОНАЛУ'!J178,2))</f>
        <v>0</v>
      </c>
      <c r="AC179" s="74">
        <f>IF(ISERROR(ROUND($Y179/'1_РОЗПОДІЛ ПЕРСОНАЛУ'!G178*'1_РОЗПОДІЛ ПЕРСОНАЛУ'!K178,2)),0,ROUND($Y179/'1_РОЗПОДІЛ ПЕРСОНАЛУ'!G178*'1_РОЗПОДІЛ ПЕРСОНАЛУ'!K178,2))</f>
        <v>0</v>
      </c>
      <c r="AD179" s="74">
        <f>IF(ISERROR(ROUND($Y179/'1_РОЗПОДІЛ ПЕРСОНАЛУ'!G178*'1_РОЗПОДІЛ ПЕРСОНАЛУ'!L178,2)),0,ROUND($Y179/'1_РОЗПОДІЛ ПЕРСОНАЛУ'!G178*'1_РОЗПОДІЛ ПЕРСОНАЛУ'!L178,2))</f>
        <v>0</v>
      </c>
      <c r="AE179" s="74">
        <f>IF(ISERROR(ROUND($Y179/'1_РОЗПОДІЛ ПЕРСОНАЛУ'!G178*'1_РОЗПОДІЛ ПЕРСОНАЛУ'!M178,2)),0,ROUND($Y179/'1_РОЗПОДІЛ ПЕРСОНАЛУ'!G178*'1_РОЗПОДІЛ ПЕРСОНАЛУ'!M178,2))</f>
        <v>0</v>
      </c>
      <c r="AF179" s="74">
        <f>IF(ISERROR(ROUND($Y179/'1_РОЗПОДІЛ ПЕРСОНАЛУ'!G178*'1_РОЗПОДІЛ ПЕРСОНАЛУ'!N178,2)),0,ROUND($Y179/'1_РОЗПОДІЛ ПЕРСОНАЛУ'!G178*'1_РОЗПОДІЛ ПЕРСОНАЛУ'!N178,2))</f>
        <v>0</v>
      </c>
      <c r="AG179" s="74">
        <f>IF(ISERROR(ROUND($Y179/'1_РОЗПОДІЛ ПЕРСОНАЛУ'!G178*'1_РОЗПОДІЛ ПЕРСОНАЛУ'!O178,2)),0,ROUND($Y179/'1_РОЗПОДІЛ ПЕРСОНАЛУ'!G178*'1_РОЗПОДІЛ ПЕРСОНАЛУ'!O178,2))</f>
        <v>0</v>
      </c>
    </row>
    <row r="180" spans="1:33" ht="12" hidden="1" x14ac:dyDescent="0.2">
      <c r="A180" s="78" t="str">
        <f>'1_РОЗПОДІЛ ПЕРСОНАЛУ'!A179</f>
        <v/>
      </c>
      <c r="B180" s="78">
        <f>'1_РОЗПОДІЛ ПЕРСОНАЛУ'!B179</f>
        <v>0</v>
      </c>
      <c r="C180" s="78">
        <f>'1_РОЗПОДІЛ ПЕРСОНАЛУ'!D179</f>
        <v>0</v>
      </c>
      <c r="D180" s="78">
        <f>'1_РОЗПОДІЛ ПЕРСОНАЛУ'!F179</f>
        <v>0</v>
      </c>
      <c r="E180" s="78">
        <f>'1_РОЗПОДІЛ ПЕРСОНАЛУ'!G179</f>
        <v>0</v>
      </c>
      <c r="F180" s="95">
        <f>IF(A180&gt;0,'2_Вихідні дані'!$B$3,"")</f>
        <v>1921</v>
      </c>
      <c r="G180" s="55"/>
      <c r="H180" s="55"/>
      <c r="I180" s="79">
        <f>IF(D180&gt;0,VLOOKUP(D180,'2_Вихідні дані'!$A$6:$B$11,2,FALSE),1)</f>
        <v>1</v>
      </c>
      <c r="J180" s="55"/>
      <c r="K180" s="74">
        <f t="shared" si="15"/>
        <v>0</v>
      </c>
      <c r="L180" s="55"/>
      <c r="M180" s="95">
        <f t="shared" si="16"/>
        <v>0</v>
      </c>
      <c r="N180" s="55"/>
      <c r="O180" s="95">
        <f t="shared" si="17"/>
        <v>0</v>
      </c>
      <c r="P180" s="55"/>
      <c r="Q180" s="95">
        <f t="shared" si="18"/>
        <v>0</v>
      </c>
      <c r="R180" s="55"/>
      <c r="S180" s="95">
        <f t="shared" si="19"/>
        <v>0</v>
      </c>
      <c r="T180" s="55"/>
      <c r="U180" s="95">
        <f t="shared" si="20"/>
        <v>0</v>
      </c>
      <c r="V180" s="55"/>
      <c r="W180" s="95">
        <f>IF(AND($A180&gt;0,V180&gt;0),IF('2_Вихідні дані'!$A$12=1,ROUND($K180*(V180-1),2),ROUND((K180+M180+O180+Q180+S180+U180)*(V180-1),2)),0)</f>
        <v>0</v>
      </c>
      <c r="X180" s="74">
        <f t="shared" si="21"/>
        <v>0</v>
      </c>
      <c r="Y180" s="74">
        <f>X180*'2_Вихідні дані'!$B$17</f>
        <v>0</v>
      </c>
      <c r="Z180" s="74">
        <f>IF(ISERROR(ROUND($Y180/'1_РОЗПОДІЛ ПЕРСОНАЛУ'!G179*'1_РОЗПОДІЛ ПЕРСОНАЛУ'!H179,2)),0,ROUND($Y180/'1_РОЗПОДІЛ ПЕРСОНАЛУ'!G179*'1_РОЗПОДІЛ ПЕРСОНАЛУ'!H179,2))</f>
        <v>0</v>
      </c>
      <c r="AA180" s="74">
        <f>IF(ISERROR(ROUND($Y180/'1_РОЗПОДІЛ ПЕРСОНАЛУ'!G179*'1_РОЗПОДІЛ ПЕРСОНАЛУ'!I179,2)),0,ROUND($Y180/'1_РОЗПОДІЛ ПЕРСОНАЛУ'!G179*'1_РОЗПОДІЛ ПЕРСОНАЛУ'!I179,2))</f>
        <v>0</v>
      </c>
      <c r="AB180" s="74">
        <f>IF(ISERROR(ROUND($Y180/'1_РОЗПОДІЛ ПЕРСОНАЛУ'!G179*'1_РОЗПОДІЛ ПЕРСОНАЛУ'!J179,2)),0,ROUND($Y180/'1_РОЗПОДІЛ ПЕРСОНАЛУ'!G179*'1_РОЗПОДІЛ ПЕРСОНАЛУ'!J179,2))</f>
        <v>0</v>
      </c>
      <c r="AC180" s="74">
        <f>IF(ISERROR(ROUND($Y180/'1_РОЗПОДІЛ ПЕРСОНАЛУ'!G179*'1_РОЗПОДІЛ ПЕРСОНАЛУ'!K179,2)),0,ROUND($Y180/'1_РОЗПОДІЛ ПЕРСОНАЛУ'!G179*'1_РОЗПОДІЛ ПЕРСОНАЛУ'!K179,2))</f>
        <v>0</v>
      </c>
      <c r="AD180" s="74">
        <f>IF(ISERROR(ROUND($Y180/'1_РОЗПОДІЛ ПЕРСОНАЛУ'!G179*'1_РОЗПОДІЛ ПЕРСОНАЛУ'!L179,2)),0,ROUND($Y180/'1_РОЗПОДІЛ ПЕРСОНАЛУ'!G179*'1_РОЗПОДІЛ ПЕРСОНАЛУ'!L179,2))</f>
        <v>0</v>
      </c>
      <c r="AE180" s="74">
        <f>IF(ISERROR(ROUND($Y180/'1_РОЗПОДІЛ ПЕРСОНАЛУ'!G179*'1_РОЗПОДІЛ ПЕРСОНАЛУ'!M179,2)),0,ROUND($Y180/'1_РОЗПОДІЛ ПЕРСОНАЛУ'!G179*'1_РОЗПОДІЛ ПЕРСОНАЛУ'!M179,2))</f>
        <v>0</v>
      </c>
      <c r="AF180" s="74">
        <f>IF(ISERROR(ROUND($Y180/'1_РОЗПОДІЛ ПЕРСОНАЛУ'!G179*'1_РОЗПОДІЛ ПЕРСОНАЛУ'!N179,2)),0,ROUND($Y180/'1_РОЗПОДІЛ ПЕРСОНАЛУ'!G179*'1_РОЗПОДІЛ ПЕРСОНАЛУ'!N179,2))</f>
        <v>0</v>
      </c>
      <c r="AG180" s="74">
        <f>IF(ISERROR(ROUND($Y180/'1_РОЗПОДІЛ ПЕРСОНАЛУ'!G179*'1_РОЗПОДІЛ ПЕРСОНАЛУ'!O179,2)),0,ROUND($Y180/'1_РОЗПОДІЛ ПЕРСОНАЛУ'!G179*'1_РОЗПОДІЛ ПЕРСОНАЛУ'!O179,2))</f>
        <v>0</v>
      </c>
    </row>
    <row r="181" spans="1:33" ht="12" hidden="1" x14ac:dyDescent="0.2">
      <c r="A181" s="78" t="str">
        <f>'1_РОЗПОДІЛ ПЕРСОНАЛУ'!A180</f>
        <v/>
      </c>
      <c r="B181" s="78">
        <f>'1_РОЗПОДІЛ ПЕРСОНАЛУ'!B180</f>
        <v>0</v>
      </c>
      <c r="C181" s="78">
        <f>'1_РОЗПОДІЛ ПЕРСОНАЛУ'!D180</f>
        <v>0</v>
      </c>
      <c r="D181" s="78">
        <f>'1_РОЗПОДІЛ ПЕРСОНАЛУ'!F180</f>
        <v>0</v>
      </c>
      <c r="E181" s="78">
        <f>'1_РОЗПОДІЛ ПЕРСОНАЛУ'!G180</f>
        <v>0</v>
      </c>
      <c r="F181" s="95">
        <f>IF(A181&gt;0,'2_Вихідні дані'!$B$3,"")</f>
        <v>1921</v>
      </c>
      <c r="G181" s="55"/>
      <c r="H181" s="55"/>
      <c r="I181" s="79">
        <f>IF(D181&gt;0,VLOOKUP(D181,'2_Вихідні дані'!$A$6:$B$11,2,FALSE),1)</f>
        <v>1</v>
      </c>
      <c r="J181" s="55"/>
      <c r="K181" s="74">
        <f t="shared" si="15"/>
        <v>0</v>
      </c>
      <c r="L181" s="55"/>
      <c r="M181" s="95">
        <f t="shared" si="16"/>
        <v>0</v>
      </c>
      <c r="N181" s="55"/>
      <c r="O181" s="95">
        <f t="shared" si="17"/>
        <v>0</v>
      </c>
      <c r="P181" s="55"/>
      <c r="Q181" s="95">
        <f t="shared" si="18"/>
        <v>0</v>
      </c>
      <c r="R181" s="55"/>
      <c r="S181" s="95">
        <f t="shared" si="19"/>
        <v>0</v>
      </c>
      <c r="T181" s="55"/>
      <c r="U181" s="95">
        <f t="shared" si="20"/>
        <v>0</v>
      </c>
      <c r="V181" s="55"/>
      <c r="W181" s="95">
        <f>IF(AND($A181&gt;0,V181&gt;0),IF('2_Вихідні дані'!$A$12=1,ROUND($K181*(V181-1),2),ROUND((K181+M181+O181+Q181+S181+U181)*(V181-1),2)),0)</f>
        <v>0</v>
      </c>
      <c r="X181" s="74">
        <f t="shared" si="21"/>
        <v>0</v>
      </c>
      <c r="Y181" s="74">
        <f>X181*'2_Вихідні дані'!$B$17</f>
        <v>0</v>
      </c>
      <c r="Z181" s="74">
        <f>IF(ISERROR(ROUND($Y181/'1_РОЗПОДІЛ ПЕРСОНАЛУ'!G180*'1_РОЗПОДІЛ ПЕРСОНАЛУ'!H180,2)),0,ROUND($Y181/'1_РОЗПОДІЛ ПЕРСОНАЛУ'!G180*'1_РОЗПОДІЛ ПЕРСОНАЛУ'!H180,2))</f>
        <v>0</v>
      </c>
      <c r="AA181" s="74">
        <f>IF(ISERROR(ROUND($Y181/'1_РОЗПОДІЛ ПЕРСОНАЛУ'!G180*'1_РОЗПОДІЛ ПЕРСОНАЛУ'!I180,2)),0,ROUND($Y181/'1_РОЗПОДІЛ ПЕРСОНАЛУ'!G180*'1_РОЗПОДІЛ ПЕРСОНАЛУ'!I180,2))</f>
        <v>0</v>
      </c>
      <c r="AB181" s="74">
        <f>IF(ISERROR(ROUND($Y181/'1_РОЗПОДІЛ ПЕРСОНАЛУ'!G180*'1_РОЗПОДІЛ ПЕРСОНАЛУ'!J180,2)),0,ROUND($Y181/'1_РОЗПОДІЛ ПЕРСОНАЛУ'!G180*'1_РОЗПОДІЛ ПЕРСОНАЛУ'!J180,2))</f>
        <v>0</v>
      </c>
      <c r="AC181" s="74">
        <f>IF(ISERROR(ROUND($Y181/'1_РОЗПОДІЛ ПЕРСОНАЛУ'!G180*'1_РОЗПОДІЛ ПЕРСОНАЛУ'!K180,2)),0,ROUND($Y181/'1_РОЗПОДІЛ ПЕРСОНАЛУ'!G180*'1_РОЗПОДІЛ ПЕРСОНАЛУ'!K180,2))</f>
        <v>0</v>
      </c>
      <c r="AD181" s="74">
        <f>IF(ISERROR(ROUND($Y181/'1_РОЗПОДІЛ ПЕРСОНАЛУ'!G180*'1_РОЗПОДІЛ ПЕРСОНАЛУ'!L180,2)),0,ROUND($Y181/'1_РОЗПОДІЛ ПЕРСОНАЛУ'!G180*'1_РОЗПОДІЛ ПЕРСОНАЛУ'!L180,2))</f>
        <v>0</v>
      </c>
      <c r="AE181" s="74">
        <f>IF(ISERROR(ROUND($Y181/'1_РОЗПОДІЛ ПЕРСОНАЛУ'!G180*'1_РОЗПОДІЛ ПЕРСОНАЛУ'!M180,2)),0,ROUND($Y181/'1_РОЗПОДІЛ ПЕРСОНАЛУ'!G180*'1_РОЗПОДІЛ ПЕРСОНАЛУ'!M180,2))</f>
        <v>0</v>
      </c>
      <c r="AF181" s="74">
        <f>IF(ISERROR(ROUND($Y181/'1_РОЗПОДІЛ ПЕРСОНАЛУ'!G180*'1_РОЗПОДІЛ ПЕРСОНАЛУ'!N180,2)),0,ROUND($Y181/'1_РОЗПОДІЛ ПЕРСОНАЛУ'!G180*'1_РОЗПОДІЛ ПЕРСОНАЛУ'!N180,2))</f>
        <v>0</v>
      </c>
      <c r="AG181" s="74">
        <f>IF(ISERROR(ROUND($Y181/'1_РОЗПОДІЛ ПЕРСОНАЛУ'!G180*'1_РОЗПОДІЛ ПЕРСОНАЛУ'!O180,2)),0,ROUND($Y181/'1_РОЗПОДІЛ ПЕРСОНАЛУ'!G180*'1_РОЗПОДІЛ ПЕРСОНАЛУ'!O180,2))</f>
        <v>0</v>
      </c>
    </row>
    <row r="182" spans="1:33" ht="12" hidden="1" x14ac:dyDescent="0.2">
      <c r="A182" s="78" t="str">
        <f>'1_РОЗПОДІЛ ПЕРСОНАЛУ'!A181</f>
        <v/>
      </c>
      <c r="B182" s="78">
        <f>'1_РОЗПОДІЛ ПЕРСОНАЛУ'!B181</f>
        <v>0</v>
      </c>
      <c r="C182" s="78">
        <f>'1_РОЗПОДІЛ ПЕРСОНАЛУ'!D181</f>
        <v>0</v>
      </c>
      <c r="D182" s="78">
        <f>'1_РОЗПОДІЛ ПЕРСОНАЛУ'!F181</f>
        <v>0</v>
      </c>
      <c r="E182" s="78">
        <f>'1_РОЗПОДІЛ ПЕРСОНАЛУ'!G181</f>
        <v>0</v>
      </c>
      <c r="F182" s="95">
        <f>IF(A182&gt;0,'2_Вихідні дані'!$B$3,"")</f>
        <v>1921</v>
      </c>
      <c r="G182" s="55"/>
      <c r="H182" s="55"/>
      <c r="I182" s="79">
        <f>IF(D182&gt;0,VLOOKUP(D182,'2_Вихідні дані'!$A$6:$B$11,2,FALSE),1)</f>
        <v>1</v>
      </c>
      <c r="J182" s="55"/>
      <c r="K182" s="74">
        <f t="shared" si="15"/>
        <v>0</v>
      </c>
      <c r="L182" s="55"/>
      <c r="M182" s="95">
        <f t="shared" si="16"/>
        <v>0</v>
      </c>
      <c r="N182" s="55"/>
      <c r="O182" s="95">
        <f t="shared" si="17"/>
        <v>0</v>
      </c>
      <c r="P182" s="55"/>
      <c r="Q182" s="95">
        <f t="shared" si="18"/>
        <v>0</v>
      </c>
      <c r="R182" s="55"/>
      <c r="S182" s="95">
        <f t="shared" si="19"/>
        <v>0</v>
      </c>
      <c r="T182" s="55"/>
      <c r="U182" s="95">
        <f t="shared" si="20"/>
        <v>0</v>
      </c>
      <c r="V182" s="55"/>
      <c r="W182" s="95">
        <f>IF(AND($A182&gt;0,V182&gt;0),IF('2_Вихідні дані'!$A$12=1,ROUND($K182*(V182-1),2),ROUND((K182+M182+O182+Q182+S182+U182)*(V182-1),2)),0)</f>
        <v>0</v>
      </c>
      <c r="X182" s="74">
        <f t="shared" si="21"/>
        <v>0</v>
      </c>
      <c r="Y182" s="74">
        <f>X182*'2_Вихідні дані'!$B$17</f>
        <v>0</v>
      </c>
      <c r="Z182" s="74">
        <f>IF(ISERROR(ROUND($Y182/'1_РОЗПОДІЛ ПЕРСОНАЛУ'!G181*'1_РОЗПОДІЛ ПЕРСОНАЛУ'!H181,2)),0,ROUND($Y182/'1_РОЗПОДІЛ ПЕРСОНАЛУ'!G181*'1_РОЗПОДІЛ ПЕРСОНАЛУ'!H181,2))</f>
        <v>0</v>
      </c>
      <c r="AA182" s="74">
        <f>IF(ISERROR(ROUND($Y182/'1_РОЗПОДІЛ ПЕРСОНАЛУ'!G181*'1_РОЗПОДІЛ ПЕРСОНАЛУ'!I181,2)),0,ROUND($Y182/'1_РОЗПОДІЛ ПЕРСОНАЛУ'!G181*'1_РОЗПОДІЛ ПЕРСОНАЛУ'!I181,2))</f>
        <v>0</v>
      </c>
      <c r="AB182" s="74">
        <f>IF(ISERROR(ROUND($Y182/'1_РОЗПОДІЛ ПЕРСОНАЛУ'!G181*'1_РОЗПОДІЛ ПЕРСОНАЛУ'!J181,2)),0,ROUND($Y182/'1_РОЗПОДІЛ ПЕРСОНАЛУ'!G181*'1_РОЗПОДІЛ ПЕРСОНАЛУ'!J181,2))</f>
        <v>0</v>
      </c>
      <c r="AC182" s="74">
        <f>IF(ISERROR(ROUND($Y182/'1_РОЗПОДІЛ ПЕРСОНАЛУ'!G181*'1_РОЗПОДІЛ ПЕРСОНАЛУ'!K181,2)),0,ROUND($Y182/'1_РОЗПОДІЛ ПЕРСОНАЛУ'!G181*'1_РОЗПОДІЛ ПЕРСОНАЛУ'!K181,2))</f>
        <v>0</v>
      </c>
      <c r="AD182" s="74">
        <f>IF(ISERROR(ROUND($Y182/'1_РОЗПОДІЛ ПЕРСОНАЛУ'!G181*'1_РОЗПОДІЛ ПЕРСОНАЛУ'!L181,2)),0,ROUND($Y182/'1_РОЗПОДІЛ ПЕРСОНАЛУ'!G181*'1_РОЗПОДІЛ ПЕРСОНАЛУ'!L181,2))</f>
        <v>0</v>
      </c>
      <c r="AE182" s="74">
        <f>IF(ISERROR(ROUND($Y182/'1_РОЗПОДІЛ ПЕРСОНАЛУ'!G181*'1_РОЗПОДІЛ ПЕРСОНАЛУ'!M181,2)),0,ROUND($Y182/'1_РОЗПОДІЛ ПЕРСОНАЛУ'!G181*'1_РОЗПОДІЛ ПЕРСОНАЛУ'!M181,2))</f>
        <v>0</v>
      </c>
      <c r="AF182" s="74">
        <f>IF(ISERROR(ROUND($Y182/'1_РОЗПОДІЛ ПЕРСОНАЛУ'!G181*'1_РОЗПОДІЛ ПЕРСОНАЛУ'!N181,2)),0,ROUND($Y182/'1_РОЗПОДІЛ ПЕРСОНАЛУ'!G181*'1_РОЗПОДІЛ ПЕРСОНАЛУ'!N181,2))</f>
        <v>0</v>
      </c>
      <c r="AG182" s="74">
        <f>IF(ISERROR(ROUND($Y182/'1_РОЗПОДІЛ ПЕРСОНАЛУ'!G181*'1_РОЗПОДІЛ ПЕРСОНАЛУ'!O181,2)),0,ROUND($Y182/'1_РОЗПОДІЛ ПЕРСОНАЛУ'!G181*'1_РОЗПОДІЛ ПЕРСОНАЛУ'!O181,2))</f>
        <v>0</v>
      </c>
    </row>
    <row r="183" spans="1:33" ht="12" hidden="1" x14ac:dyDescent="0.2">
      <c r="A183" s="78" t="str">
        <f>'1_РОЗПОДІЛ ПЕРСОНАЛУ'!A182</f>
        <v/>
      </c>
      <c r="B183" s="78">
        <f>'1_РОЗПОДІЛ ПЕРСОНАЛУ'!B182</f>
        <v>0</v>
      </c>
      <c r="C183" s="78">
        <f>'1_РОЗПОДІЛ ПЕРСОНАЛУ'!D182</f>
        <v>0</v>
      </c>
      <c r="D183" s="78">
        <f>'1_РОЗПОДІЛ ПЕРСОНАЛУ'!F182</f>
        <v>0</v>
      </c>
      <c r="E183" s="78">
        <f>'1_РОЗПОДІЛ ПЕРСОНАЛУ'!G182</f>
        <v>0</v>
      </c>
      <c r="F183" s="95">
        <f>IF(A183&gt;0,'2_Вихідні дані'!$B$3,"")</f>
        <v>1921</v>
      </c>
      <c r="G183" s="55"/>
      <c r="H183" s="55"/>
      <c r="I183" s="79">
        <f>IF(D183&gt;0,VLOOKUP(D183,'2_Вихідні дані'!$A$6:$B$11,2,FALSE),1)</f>
        <v>1</v>
      </c>
      <c r="J183" s="55"/>
      <c r="K183" s="74">
        <f t="shared" si="15"/>
        <v>0</v>
      </c>
      <c r="L183" s="55"/>
      <c r="M183" s="95">
        <f t="shared" si="16"/>
        <v>0</v>
      </c>
      <c r="N183" s="55"/>
      <c r="O183" s="95">
        <f t="shared" si="17"/>
        <v>0</v>
      </c>
      <c r="P183" s="55"/>
      <c r="Q183" s="95">
        <f t="shared" si="18"/>
        <v>0</v>
      </c>
      <c r="R183" s="55"/>
      <c r="S183" s="95">
        <f t="shared" si="19"/>
        <v>0</v>
      </c>
      <c r="T183" s="55"/>
      <c r="U183" s="95">
        <f t="shared" si="20"/>
        <v>0</v>
      </c>
      <c r="V183" s="55"/>
      <c r="W183" s="95">
        <f>IF(AND($A183&gt;0,V183&gt;0),IF('2_Вихідні дані'!$A$12=1,ROUND($K183*(V183-1),2),ROUND((K183+M183+O183+Q183+S183+U183)*(V183-1),2)),0)</f>
        <v>0</v>
      </c>
      <c r="X183" s="74">
        <f t="shared" si="21"/>
        <v>0</v>
      </c>
      <c r="Y183" s="74">
        <f>X183*'2_Вихідні дані'!$B$17</f>
        <v>0</v>
      </c>
      <c r="Z183" s="74">
        <f>IF(ISERROR(ROUND($Y183/'1_РОЗПОДІЛ ПЕРСОНАЛУ'!G182*'1_РОЗПОДІЛ ПЕРСОНАЛУ'!H182,2)),0,ROUND($Y183/'1_РОЗПОДІЛ ПЕРСОНАЛУ'!G182*'1_РОЗПОДІЛ ПЕРСОНАЛУ'!H182,2))</f>
        <v>0</v>
      </c>
      <c r="AA183" s="74">
        <f>IF(ISERROR(ROUND($Y183/'1_РОЗПОДІЛ ПЕРСОНАЛУ'!G182*'1_РОЗПОДІЛ ПЕРСОНАЛУ'!I182,2)),0,ROUND($Y183/'1_РОЗПОДІЛ ПЕРСОНАЛУ'!G182*'1_РОЗПОДІЛ ПЕРСОНАЛУ'!I182,2))</f>
        <v>0</v>
      </c>
      <c r="AB183" s="74">
        <f>IF(ISERROR(ROUND($Y183/'1_РОЗПОДІЛ ПЕРСОНАЛУ'!G182*'1_РОЗПОДІЛ ПЕРСОНАЛУ'!J182,2)),0,ROUND($Y183/'1_РОЗПОДІЛ ПЕРСОНАЛУ'!G182*'1_РОЗПОДІЛ ПЕРСОНАЛУ'!J182,2))</f>
        <v>0</v>
      </c>
      <c r="AC183" s="74">
        <f>IF(ISERROR(ROUND($Y183/'1_РОЗПОДІЛ ПЕРСОНАЛУ'!G182*'1_РОЗПОДІЛ ПЕРСОНАЛУ'!K182,2)),0,ROUND($Y183/'1_РОЗПОДІЛ ПЕРСОНАЛУ'!G182*'1_РОЗПОДІЛ ПЕРСОНАЛУ'!K182,2))</f>
        <v>0</v>
      </c>
      <c r="AD183" s="74">
        <f>IF(ISERROR(ROUND($Y183/'1_РОЗПОДІЛ ПЕРСОНАЛУ'!G182*'1_РОЗПОДІЛ ПЕРСОНАЛУ'!L182,2)),0,ROUND($Y183/'1_РОЗПОДІЛ ПЕРСОНАЛУ'!G182*'1_РОЗПОДІЛ ПЕРСОНАЛУ'!L182,2))</f>
        <v>0</v>
      </c>
      <c r="AE183" s="74">
        <f>IF(ISERROR(ROUND($Y183/'1_РОЗПОДІЛ ПЕРСОНАЛУ'!G182*'1_РОЗПОДІЛ ПЕРСОНАЛУ'!M182,2)),0,ROUND($Y183/'1_РОЗПОДІЛ ПЕРСОНАЛУ'!G182*'1_РОЗПОДІЛ ПЕРСОНАЛУ'!M182,2))</f>
        <v>0</v>
      </c>
      <c r="AF183" s="74">
        <f>IF(ISERROR(ROUND($Y183/'1_РОЗПОДІЛ ПЕРСОНАЛУ'!G182*'1_РОЗПОДІЛ ПЕРСОНАЛУ'!N182,2)),0,ROUND($Y183/'1_РОЗПОДІЛ ПЕРСОНАЛУ'!G182*'1_РОЗПОДІЛ ПЕРСОНАЛУ'!N182,2))</f>
        <v>0</v>
      </c>
      <c r="AG183" s="74">
        <f>IF(ISERROR(ROUND($Y183/'1_РОЗПОДІЛ ПЕРСОНАЛУ'!G182*'1_РОЗПОДІЛ ПЕРСОНАЛУ'!O182,2)),0,ROUND($Y183/'1_РОЗПОДІЛ ПЕРСОНАЛУ'!G182*'1_РОЗПОДІЛ ПЕРСОНАЛУ'!O182,2))</f>
        <v>0</v>
      </c>
    </row>
    <row r="184" spans="1:33" ht="12" hidden="1" x14ac:dyDescent="0.2">
      <c r="A184" s="78" t="str">
        <f>'1_РОЗПОДІЛ ПЕРСОНАЛУ'!A183</f>
        <v/>
      </c>
      <c r="B184" s="78">
        <f>'1_РОЗПОДІЛ ПЕРСОНАЛУ'!B183</f>
        <v>0</v>
      </c>
      <c r="C184" s="78">
        <f>'1_РОЗПОДІЛ ПЕРСОНАЛУ'!D183</f>
        <v>0</v>
      </c>
      <c r="D184" s="78">
        <f>'1_РОЗПОДІЛ ПЕРСОНАЛУ'!F183</f>
        <v>0</v>
      </c>
      <c r="E184" s="78">
        <f>'1_РОЗПОДІЛ ПЕРСОНАЛУ'!G183</f>
        <v>0</v>
      </c>
      <c r="F184" s="95">
        <f>IF(A184&gt;0,'2_Вихідні дані'!$B$3,"")</f>
        <v>1921</v>
      </c>
      <c r="G184" s="55"/>
      <c r="H184" s="55"/>
      <c r="I184" s="79">
        <f>IF(D184&gt;0,VLOOKUP(D184,'2_Вихідні дані'!$A$6:$B$11,2,FALSE),1)</f>
        <v>1</v>
      </c>
      <c r="J184" s="55"/>
      <c r="K184" s="74">
        <f t="shared" si="15"/>
        <v>0</v>
      </c>
      <c r="L184" s="55"/>
      <c r="M184" s="95">
        <f t="shared" si="16"/>
        <v>0</v>
      </c>
      <c r="N184" s="55"/>
      <c r="O184" s="95">
        <f t="shared" si="17"/>
        <v>0</v>
      </c>
      <c r="P184" s="55"/>
      <c r="Q184" s="95">
        <f t="shared" si="18"/>
        <v>0</v>
      </c>
      <c r="R184" s="55"/>
      <c r="S184" s="95">
        <f t="shared" si="19"/>
        <v>0</v>
      </c>
      <c r="T184" s="55"/>
      <c r="U184" s="95">
        <f t="shared" si="20"/>
        <v>0</v>
      </c>
      <c r="V184" s="55"/>
      <c r="W184" s="95">
        <f>IF(AND($A184&gt;0,V184&gt;0),IF('2_Вихідні дані'!$A$12=1,ROUND($K184*(V184-1),2),ROUND((K184+M184+O184+Q184+S184+U184)*(V184-1),2)),0)</f>
        <v>0</v>
      </c>
      <c r="X184" s="74">
        <f t="shared" si="21"/>
        <v>0</v>
      </c>
      <c r="Y184" s="74">
        <f>X184*'2_Вихідні дані'!$B$17</f>
        <v>0</v>
      </c>
      <c r="Z184" s="74">
        <f>IF(ISERROR(ROUND($Y184/'1_РОЗПОДІЛ ПЕРСОНАЛУ'!G183*'1_РОЗПОДІЛ ПЕРСОНАЛУ'!H183,2)),0,ROUND($Y184/'1_РОЗПОДІЛ ПЕРСОНАЛУ'!G183*'1_РОЗПОДІЛ ПЕРСОНАЛУ'!H183,2))</f>
        <v>0</v>
      </c>
      <c r="AA184" s="74">
        <f>IF(ISERROR(ROUND($Y184/'1_РОЗПОДІЛ ПЕРСОНАЛУ'!G183*'1_РОЗПОДІЛ ПЕРСОНАЛУ'!I183,2)),0,ROUND($Y184/'1_РОЗПОДІЛ ПЕРСОНАЛУ'!G183*'1_РОЗПОДІЛ ПЕРСОНАЛУ'!I183,2))</f>
        <v>0</v>
      </c>
      <c r="AB184" s="74">
        <f>IF(ISERROR(ROUND($Y184/'1_РОЗПОДІЛ ПЕРСОНАЛУ'!G183*'1_РОЗПОДІЛ ПЕРСОНАЛУ'!J183,2)),0,ROUND($Y184/'1_РОЗПОДІЛ ПЕРСОНАЛУ'!G183*'1_РОЗПОДІЛ ПЕРСОНАЛУ'!J183,2))</f>
        <v>0</v>
      </c>
      <c r="AC184" s="74">
        <f>IF(ISERROR(ROUND($Y184/'1_РОЗПОДІЛ ПЕРСОНАЛУ'!G183*'1_РОЗПОДІЛ ПЕРСОНАЛУ'!K183,2)),0,ROUND($Y184/'1_РОЗПОДІЛ ПЕРСОНАЛУ'!G183*'1_РОЗПОДІЛ ПЕРСОНАЛУ'!K183,2))</f>
        <v>0</v>
      </c>
      <c r="AD184" s="74">
        <f>IF(ISERROR(ROUND($Y184/'1_РОЗПОДІЛ ПЕРСОНАЛУ'!G183*'1_РОЗПОДІЛ ПЕРСОНАЛУ'!L183,2)),0,ROUND($Y184/'1_РОЗПОДІЛ ПЕРСОНАЛУ'!G183*'1_РОЗПОДІЛ ПЕРСОНАЛУ'!L183,2))</f>
        <v>0</v>
      </c>
      <c r="AE184" s="74">
        <f>IF(ISERROR(ROUND($Y184/'1_РОЗПОДІЛ ПЕРСОНАЛУ'!G183*'1_РОЗПОДІЛ ПЕРСОНАЛУ'!M183,2)),0,ROUND($Y184/'1_РОЗПОДІЛ ПЕРСОНАЛУ'!G183*'1_РОЗПОДІЛ ПЕРСОНАЛУ'!M183,2))</f>
        <v>0</v>
      </c>
      <c r="AF184" s="74">
        <f>IF(ISERROR(ROUND($Y184/'1_РОЗПОДІЛ ПЕРСОНАЛУ'!G183*'1_РОЗПОДІЛ ПЕРСОНАЛУ'!N183,2)),0,ROUND($Y184/'1_РОЗПОДІЛ ПЕРСОНАЛУ'!G183*'1_РОЗПОДІЛ ПЕРСОНАЛУ'!N183,2))</f>
        <v>0</v>
      </c>
      <c r="AG184" s="74">
        <f>IF(ISERROR(ROUND($Y184/'1_РОЗПОДІЛ ПЕРСОНАЛУ'!G183*'1_РОЗПОДІЛ ПЕРСОНАЛУ'!O183,2)),0,ROUND($Y184/'1_РОЗПОДІЛ ПЕРСОНАЛУ'!G183*'1_РОЗПОДІЛ ПЕРСОНАЛУ'!O183,2))</f>
        <v>0</v>
      </c>
    </row>
    <row r="185" spans="1:33" ht="12" hidden="1" x14ac:dyDescent="0.2">
      <c r="A185" s="78" t="str">
        <f>'1_РОЗПОДІЛ ПЕРСОНАЛУ'!A184</f>
        <v/>
      </c>
      <c r="B185" s="78">
        <f>'1_РОЗПОДІЛ ПЕРСОНАЛУ'!B184</f>
        <v>0</v>
      </c>
      <c r="C185" s="78">
        <f>'1_РОЗПОДІЛ ПЕРСОНАЛУ'!D184</f>
        <v>0</v>
      </c>
      <c r="D185" s="78">
        <f>'1_РОЗПОДІЛ ПЕРСОНАЛУ'!F184</f>
        <v>0</v>
      </c>
      <c r="E185" s="78">
        <f>'1_РОЗПОДІЛ ПЕРСОНАЛУ'!G184</f>
        <v>0</v>
      </c>
      <c r="F185" s="95">
        <f>IF(A185&gt;0,'2_Вихідні дані'!$B$3,"")</f>
        <v>1921</v>
      </c>
      <c r="G185" s="55"/>
      <c r="H185" s="55"/>
      <c r="I185" s="79">
        <f>IF(D185&gt;0,VLOOKUP(D185,'2_Вихідні дані'!$A$6:$B$11,2,FALSE),1)</f>
        <v>1</v>
      </c>
      <c r="J185" s="55"/>
      <c r="K185" s="74">
        <f t="shared" si="15"/>
        <v>0</v>
      </c>
      <c r="L185" s="55"/>
      <c r="M185" s="95">
        <f t="shared" si="16"/>
        <v>0</v>
      </c>
      <c r="N185" s="55"/>
      <c r="O185" s="95">
        <f t="shared" si="17"/>
        <v>0</v>
      </c>
      <c r="P185" s="55"/>
      <c r="Q185" s="95">
        <f t="shared" si="18"/>
        <v>0</v>
      </c>
      <c r="R185" s="55"/>
      <c r="S185" s="95">
        <f t="shared" si="19"/>
        <v>0</v>
      </c>
      <c r="T185" s="55"/>
      <c r="U185" s="95">
        <f t="shared" si="20"/>
        <v>0</v>
      </c>
      <c r="V185" s="55"/>
      <c r="W185" s="95">
        <f>IF(AND($A185&gt;0,V185&gt;0),IF('2_Вихідні дані'!$A$12=1,ROUND($K185*(V185-1),2),ROUND((K185+M185+O185+Q185+S185+U185)*(V185-1),2)),0)</f>
        <v>0</v>
      </c>
      <c r="X185" s="74">
        <f t="shared" si="21"/>
        <v>0</v>
      </c>
      <c r="Y185" s="74">
        <f>X185*'2_Вихідні дані'!$B$17</f>
        <v>0</v>
      </c>
      <c r="Z185" s="74">
        <f>IF(ISERROR(ROUND($Y185/'1_РОЗПОДІЛ ПЕРСОНАЛУ'!G184*'1_РОЗПОДІЛ ПЕРСОНАЛУ'!H184,2)),0,ROUND($Y185/'1_РОЗПОДІЛ ПЕРСОНАЛУ'!G184*'1_РОЗПОДІЛ ПЕРСОНАЛУ'!H184,2))</f>
        <v>0</v>
      </c>
      <c r="AA185" s="74">
        <f>IF(ISERROR(ROUND($Y185/'1_РОЗПОДІЛ ПЕРСОНАЛУ'!G184*'1_РОЗПОДІЛ ПЕРСОНАЛУ'!I184,2)),0,ROUND($Y185/'1_РОЗПОДІЛ ПЕРСОНАЛУ'!G184*'1_РОЗПОДІЛ ПЕРСОНАЛУ'!I184,2))</f>
        <v>0</v>
      </c>
      <c r="AB185" s="74">
        <f>IF(ISERROR(ROUND($Y185/'1_РОЗПОДІЛ ПЕРСОНАЛУ'!G184*'1_РОЗПОДІЛ ПЕРСОНАЛУ'!J184,2)),0,ROUND($Y185/'1_РОЗПОДІЛ ПЕРСОНАЛУ'!G184*'1_РОЗПОДІЛ ПЕРСОНАЛУ'!J184,2))</f>
        <v>0</v>
      </c>
      <c r="AC185" s="74">
        <f>IF(ISERROR(ROUND($Y185/'1_РОЗПОДІЛ ПЕРСОНАЛУ'!G184*'1_РОЗПОДІЛ ПЕРСОНАЛУ'!K184,2)),0,ROUND($Y185/'1_РОЗПОДІЛ ПЕРСОНАЛУ'!G184*'1_РОЗПОДІЛ ПЕРСОНАЛУ'!K184,2))</f>
        <v>0</v>
      </c>
      <c r="AD185" s="74">
        <f>IF(ISERROR(ROUND($Y185/'1_РОЗПОДІЛ ПЕРСОНАЛУ'!G184*'1_РОЗПОДІЛ ПЕРСОНАЛУ'!L184,2)),0,ROUND($Y185/'1_РОЗПОДІЛ ПЕРСОНАЛУ'!G184*'1_РОЗПОДІЛ ПЕРСОНАЛУ'!L184,2))</f>
        <v>0</v>
      </c>
      <c r="AE185" s="74">
        <f>IF(ISERROR(ROUND($Y185/'1_РОЗПОДІЛ ПЕРСОНАЛУ'!G184*'1_РОЗПОДІЛ ПЕРСОНАЛУ'!M184,2)),0,ROUND($Y185/'1_РОЗПОДІЛ ПЕРСОНАЛУ'!G184*'1_РОЗПОДІЛ ПЕРСОНАЛУ'!M184,2))</f>
        <v>0</v>
      </c>
      <c r="AF185" s="74">
        <f>IF(ISERROR(ROUND($Y185/'1_РОЗПОДІЛ ПЕРСОНАЛУ'!G184*'1_РОЗПОДІЛ ПЕРСОНАЛУ'!N184,2)),0,ROUND($Y185/'1_РОЗПОДІЛ ПЕРСОНАЛУ'!G184*'1_РОЗПОДІЛ ПЕРСОНАЛУ'!N184,2))</f>
        <v>0</v>
      </c>
      <c r="AG185" s="74">
        <f>IF(ISERROR(ROUND($Y185/'1_РОЗПОДІЛ ПЕРСОНАЛУ'!G184*'1_РОЗПОДІЛ ПЕРСОНАЛУ'!O184,2)),0,ROUND($Y185/'1_РОЗПОДІЛ ПЕРСОНАЛУ'!G184*'1_РОЗПОДІЛ ПЕРСОНАЛУ'!O184,2))</f>
        <v>0</v>
      </c>
    </row>
    <row r="186" spans="1:33" ht="12" hidden="1" x14ac:dyDescent="0.2">
      <c r="A186" s="78" t="str">
        <f>'1_РОЗПОДІЛ ПЕРСОНАЛУ'!A185</f>
        <v/>
      </c>
      <c r="B186" s="78">
        <f>'1_РОЗПОДІЛ ПЕРСОНАЛУ'!B185</f>
        <v>0</v>
      </c>
      <c r="C186" s="78">
        <f>'1_РОЗПОДІЛ ПЕРСОНАЛУ'!D185</f>
        <v>0</v>
      </c>
      <c r="D186" s="78">
        <f>'1_РОЗПОДІЛ ПЕРСОНАЛУ'!F185</f>
        <v>0</v>
      </c>
      <c r="E186" s="78">
        <f>'1_РОЗПОДІЛ ПЕРСОНАЛУ'!G185</f>
        <v>0</v>
      </c>
      <c r="F186" s="95">
        <f>IF(A186&gt;0,'2_Вихідні дані'!$B$3,"")</f>
        <v>1921</v>
      </c>
      <c r="G186" s="55"/>
      <c r="H186" s="55"/>
      <c r="I186" s="79">
        <f>IF(D186&gt;0,VLOOKUP(D186,'2_Вихідні дані'!$A$6:$B$11,2,FALSE),1)</f>
        <v>1</v>
      </c>
      <c r="J186" s="55"/>
      <c r="K186" s="74">
        <f t="shared" si="15"/>
        <v>0</v>
      </c>
      <c r="L186" s="55"/>
      <c r="M186" s="95">
        <f t="shared" si="16"/>
        <v>0</v>
      </c>
      <c r="N186" s="55"/>
      <c r="O186" s="95">
        <f t="shared" si="17"/>
        <v>0</v>
      </c>
      <c r="P186" s="55"/>
      <c r="Q186" s="95">
        <f t="shared" si="18"/>
        <v>0</v>
      </c>
      <c r="R186" s="55"/>
      <c r="S186" s="95">
        <f t="shared" si="19"/>
        <v>0</v>
      </c>
      <c r="T186" s="55"/>
      <c r="U186" s="95">
        <f t="shared" si="20"/>
        <v>0</v>
      </c>
      <c r="V186" s="55"/>
      <c r="W186" s="95">
        <f>IF(AND($A186&gt;0,V186&gt;0),IF('2_Вихідні дані'!$A$12=1,ROUND($K186*(V186-1),2),ROUND((K186+M186+O186+Q186+S186+U186)*(V186-1),2)),0)</f>
        <v>0</v>
      </c>
      <c r="X186" s="74">
        <f t="shared" si="21"/>
        <v>0</v>
      </c>
      <c r="Y186" s="74">
        <f>X186*'2_Вихідні дані'!$B$17</f>
        <v>0</v>
      </c>
      <c r="Z186" s="74">
        <f>IF(ISERROR(ROUND($Y186/'1_РОЗПОДІЛ ПЕРСОНАЛУ'!G185*'1_РОЗПОДІЛ ПЕРСОНАЛУ'!H185,2)),0,ROUND($Y186/'1_РОЗПОДІЛ ПЕРСОНАЛУ'!G185*'1_РОЗПОДІЛ ПЕРСОНАЛУ'!H185,2))</f>
        <v>0</v>
      </c>
      <c r="AA186" s="74">
        <f>IF(ISERROR(ROUND($Y186/'1_РОЗПОДІЛ ПЕРСОНАЛУ'!G185*'1_РОЗПОДІЛ ПЕРСОНАЛУ'!I185,2)),0,ROUND($Y186/'1_РОЗПОДІЛ ПЕРСОНАЛУ'!G185*'1_РОЗПОДІЛ ПЕРСОНАЛУ'!I185,2))</f>
        <v>0</v>
      </c>
      <c r="AB186" s="74">
        <f>IF(ISERROR(ROUND($Y186/'1_РОЗПОДІЛ ПЕРСОНАЛУ'!G185*'1_РОЗПОДІЛ ПЕРСОНАЛУ'!J185,2)),0,ROUND($Y186/'1_РОЗПОДІЛ ПЕРСОНАЛУ'!G185*'1_РОЗПОДІЛ ПЕРСОНАЛУ'!J185,2))</f>
        <v>0</v>
      </c>
      <c r="AC186" s="74">
        <f>IF(ISERROR(ROUND($Y186/'1_РОЗПОДІЛ ПЕРСОНАЛУ'!G185*'1_РОЗПОДІЛ ПЕРСОНАЛУ'!K185,2)),0,ROUND($Y186/'1_РОЗПОДІЛ ПЕРСОНАЛУ'!G185*'1_РОЗПОДІЛ ПЕРСОНАЛУ'!K185,2))</f>
        <v>0</v>
      </c>
      <c r="AD186" s="74">
        <f>IF(ISERROR(ROUND($Y186/'1_РОЗПОДІЛ ПЕРСОНАЛУ'!G185*'1_РОЗПОДІЛ ПЕРСОНАЛУ'!L185,2)),0,ROUND($Y186/'1_РОЗПОДІЛ ПЕРСОНАЛУ'!G185*'1_РОЗПОДІЛ ПЕРСОНАЛУ'!L185,2))</f>
        <v>0</v>
      </c>
      <c r="AE186" s="74">
        <f>IF(ISERROR(ROUND($Y186/'1_РОЗПОДІЛ ПЕРСОНАЛУ'!G185*'1_РОЗПОДІЛ ПЕРСОНАЛУ'!M185,2)),0,ROUND($Y186/'1_РОЗПОДІЛ ПЕРСОНАЛУ'!G185*'1_РОЗПОДІЛ ПЕРСОНАЛУ'!M185,2))</f>
        <v>0</v>
      </c>
      <c r="AF186" s="74">
        <f>IF(ISERROR(ROUND($Y186/'1_РОЗПОДІЛ ПЕРСОНАЛУ'!G185*'1_РОЗПОДІЛ ПЕРСОНАЛУ'!N185,2)),0,ROUND($Y186/'1_РОЗПОДІЛ ПЕРСОНАЛУ'!G185*'1_РОЗПОДІЛ ПЕРСОНАЛУ'!N185,2))</f>
        <v>0</v>
      </c>
      <c r="AG186" s="74">
        <f>IF(ISERROR(ROUND($Y186/'1_РОЗПОДІЛ ПЕРСОНАЛУ'!G185*'1_РОЗПОДІЛ ПЕРСОНАЛУ'!O185,2)),0,ROUND($Y186/'1_РОЗПОДІЛ ПЕРСОНАЛУ'!G185*'1_РОЗПОДІЛ ПЕРСОНАЛУ'!O185,2))</f>
        <v>0</v>
      </c>
    </row>
    <row r="187" spans="1:33" ht="12" hidden="1" x14ac:dyDescent="0.2">
      <c r="A187" s="78" t="str">
        <f>'1_РОЗПОДІЛ ПЕРСОНАЛУ'!A186</f>
        <v/>
      </c>
      <c r="B187" s="78">
        <f>'1_РОЗПОДІЛ ПЕРСОНАЛУ'!B186</f>
        <v>0</v>
      </c>
      <c r="C187" s="78">
        <f>'1_РОЗПОДІЛ ПЕРСОНАЛУ'!D186</f>
        <v>0</v>
      </c>
      <c r="D187" s="78">
        <f>'1_РОЗПОДІЛ ПЕРСОНАЛУ'!F186</f>
        <v>0</v>
      </c>
      <c r="E187" s="78">
        <f>'1_РОЗПОДІЛ ПЕРСОНАЛУ'!G186</f>
        <v>0</v>
      </c>
      <c r="F187" s="95">
        <f>IF(A187&gt;0,'2_Вихідні дані'!$B$3,"")</f>
        <v>1921</v>
      </c>
      <c r="G187" s="55"/>
      <c r="H187" s="55"/>
      <c r="I187" s="79">
        <f>IF(D187&gt;0,VLOOKUP(D187,'2_Вихідні дані'!$A$6:$B$11,2,FALSE),1)</f>
        <v>1</v>
      </c>
      <c r="J187" s="55"/>
      <c r="K187" s="74">
        <f t="shared" si="15"/>
        <v>0</v>
      </c>
      <c r="L187" s="55"/>
      <c r="M187" s="95">
        <f t="shared" si="16"/>
        <v>0</v>
      </c>
      <c r="N187" s="55"/>
      <c r="O187" s="95">
        <f t="shared" si="17"/>
        <v>0</v>
      </c>
      <c r="P187" s="55"/>
      <c r="Q187" s="95">
        <f t="shared" si="18"/>
        <v>0</v>
      </c>
      <c r="R187" s="55"/>
      <c r="S187" s="95">
        <f t="shared" si="19"/>
        <v>0</v>
      </c>
      <c r="T187" s="55"/>
      <c r="U187" s="95">
        <f t="shared" si="20"/>
        <v>0</v>
      </c>
      <c r="V187" s="55"/>
      <c r="W187" s="95">
        <f>IF(AND($A187&gt;0,V187&gt;0),IF('2_Вихідні дані'!$A$12=1,ROUND($K187*(V187-1),2),ROUND((K187+M187+O187+Q187+S187+U187)*(V187-1),2)),0)</f>
        <v>0</v>
      </c>
      <c r="X187" s="74">
        <f t="shared" si="21"/>
        <v>0</v>
      </c>
      <c r="Y187" s="74">
        <f>X187*'2_Вихідні дані'!$B$17</f>
        <v>0</v>
      </c>
      <c r="Z187" s="74">
        <f>IF(ISERROR(ROUND($Y187/'1_РОЗПОДІЛ ПЕРСОНАЛУ'!G186*'1_РОЗПОДІЛ ПЕРСОНАЛУ'!H186,2)),0,ROUND($Y187/'1_РОЗПОДІЛ ПЕРСОНАЛУ'!G186*'1_РОЗПОДІЛ ПЕРСОНАЛУ'!H186,2))</f>
        <v>0</v>
      </c>
      <c r="AA187" s="74">
        <f>IF(ISERROR(ROUND($Y187/'1_РОЗПОДІЛ ПЕРСОНАЛУ'!G186*'1_РОЗПОДІЛ ПЕРСОНАЛУ'!I186,2)),0,ROUND($Y187/'1_РОЗПОДІЛ ПЕРСОНАЛУ'!G186*'1_РОЗПОДІЛ ПЕРСОНАЛУ'!I186,2))</f>
        <v>0</v>
      </c>
      <c r="AB187" s="74">
        <f>IF(ISERROR(ROUND($Y187/'1_РОЗПОДІЛ ПЕРСОНАЛУ'!G186*'1_РОЗПОДІЛ ПЕРСОНАЛУ'!J186,2)),0,ROUND($Y187/'1_РОЗПОДІЛ ПЕРСОНАЛУ'!G186*'1_РОЗПОДІЛ ПЕРСОНАЛУ'!J186,2))</f>
        <v>0</v>
      </c>
      <c r="AC187" s="74">
        <f>IF(ISERROR(ROUND($Y187/'1_РОЗПОДІЛ ПЕРСОНАЛУ'!G186*'1_РОЗПОДІЛ ПЕРСОНАЛУ'!K186,2)),0,ROUND($Y187/'1_РОЗПОДІЛ ПЕРСОНАЛУ'!G186*'1_РОЗПОДІЛ ПЕРСОНАЛУ'!K186,2))</f>
        <v>0</v>
      </c>
      <c r="AD187" s="74">
        <f>IF(ISERROR(ROUND($Y187/'1_РОЗПОДІЛ ПЕРСОНАЛУ'!G186*'1_РОЗПОДІЛ ПЕРСОНАЛУ'!L186,2)),0,ROUND($Y187/'1_РОЗПОДІЛ ПЕРСОНАЛУ'!G186*'1_РОЗПОДІЛ ПЕРСОНАЛУ'!L186,2))</f>
        <v>0</v>
      </c>
      <c r="AE187" s="74">
        <f>IF(ISERROR(ROUND($Y187/'1_РОЗПОДІЛ ПЕРСОНАЛУ'!G186*'1_РОЗПОДІЛ ПЕРСОНАЛУ'!M186,2)),0,ROUND($Y187/'1_РОЗПОДІЛ ПЕРСОНАЛУ'!G186*'1_РОЗПОДІЛ ПЕРСОНАЛУ'!M186,2))</f>
        <v>0</v>
      </c>
      <c r="AF187" s="74">
        <f>IF(ISERROR(ROUND($Y187/'1_РОЗПОДІЛ ПЕРСОНАЛУ'!G186*'1_РОЗПОДІЛ ПЕРСОНАЛУ'!N186,2)),0,ROUND($Y187/'1_РОЗПОДІЛ ПЕРСОНАЛУ'!G186*'1_РОЗПОДІЛ ПЕРСОНАЛУ'!N186,2))</f>
        <v>0</v>
      </c>
      <c r="AG187" s="74">
        <f>IF(ISERROR(ROUND($Y187/'1_РОЗПОДІЛ ПЕРСОНАЛУ'!G186*'1_РОЗПОДІЛ ПЕРСОНАЛУ'!O186,2)),0,ROUND($Y187/'1_РОЗПОДІЛ ПЕРСОНАЛУ'!G186*'1_РОЗПОДІЛ ПЕРСОНАЛУ'!O186,2))</f>
        <v>0</v>
      </c>
    </row>
    <row r="188" spans="1:33" ht="12" hidden="1" x14ac:dyDescent="0.2">
      <c r="A188" s="78" t="str">
        <f>'1_РОЗПОДІЛ ПЕРСОНАЛУ'!A187</f>
        <v/>
      </c>
      <c r="B188" s="78">
        <f>'1_РОЗПОДІЛ ПЕРСОНАЛУ'!B187</f>
        <v>0</v>
      </c>
      <c r="C188" s="78">
        <f>'1_РОЗПОДІЛ ПЕРСОНАЛУ'!D187</f>
        <v>0</v>
      </c>
      <c r="D188" s="78">
        <f>'1_РОЗПОДІЛ ПЕРСОНАЛУ'!F187</f>
        <v>0</v>
      </c>
      <c r="E188" s="78">
        <f>'1_РОЗПОДІЛ ПЕРСОНАЛУ'!G187</f>
        <v>0</v>
      </c>
      <c r="F188" s="95">
        <f>IF(A188&gt;0,'2_Вихідні дані'!$B$3,"")</f>
        <v>1921</v>
      </c>
      <c r="G188" s="55"/>
      <c r="H188" s="55"/>
      <c r="I188" s="79">
        <f>IF(D188&gt;0,VLOOKUP(D188,'2_Вихідні дані'!$A$6:$B$11,2,FALSE),1)</f>
        <v>1</v>
      </c>
      <c r="J188" s="55"/>
      <c r="K188" s="74">
        <f t="shared" si="15"/>
        <v>0</v>
      </c>
      <c r="L188" s="55"/>
      <c r="M188" s="95">
        <f t="shared" si="16"/>
        <v>0</v>
      </c>
      <c r="N188" s="55"/>
      <c r="O188" s="95">
        <f t="shared" si="17"/>
        <v>0</v>
      </c>
      <c r="P188" s="55"/>
      <c r="Q188" s="95">
        <f t="shared" si="18"/>
        <v>0</v>
      </c>
      <c r="R188" s="55"/>
      <c r="S188" s="95">
        <f t="shared" si="19"/>
        <v>0</v>
      </c>
      <c r="T188" s="55"/>
      <c r="U188" s="95">
        <f t="shared" si="20"/>
        <v>0</v>
      </c>
      <c r="V188" s="55"/>
      <c r="W188" s="95">
        <f>IF(AND($A188&gt;0,V188&gt;0),IF('2_Вихідні дані'!$A$12=1,ROUND($K188*(V188-1),2),ROUND((K188+M188+O188+Q188+S188+U188)*(V188-1),2)),0)</f>
        <v>0</v>
      </c>
      <c r="X188" s="74">
        <f t="shared" si="21"/>
        <v>0</v>
      </c>
      <c r="Y188" s="74">
        <f>X188*'2_Вихідні дані'!$B$17</f>
        <v>0</v>
      </c>
      <c r="Z188" s="74">
        <f>IF(ISERROR(ROUND($Y188/'1_РОЗПОДІЛ ПЕРСОНАЛУ'!G187*'1_РОЗПОДІЛ ПЕРСОНАЛУ'!H187,2)),0,ROUND($Y188/'1_РОЗПОДІЛ ПЕРСОНАЛУ'!G187*'1_РОЗПОДІЛ ПЕРСОНАЛУ'!H187,2))</f>
        <v>0</v>
      </c>
      <c r="AA188" s="74">
        <f>IF(ISERROR(ROUND($Y188/'1_РОЗПОДІЛ ПЕРСОНАЛУ'!G187*'1_РОЗПОДІЛ ПЕРСОНАЛУ'!I187,2)),0,ROUND($Y188/'1_РОЗПОДІЛ ПЕРСОНАЛУ'!G187*'1_РОЗПОДІЛ ПЕРСОНАЛУ'!I187,2))</f>
        <v>0</v>
      </c>
      <c r="AB188" s="74">
        <f>IF(ISERROR(ROUND($Y188/'1_РОЗПОДІЛ ПЕРСОНАЛУ'!G187*'1_РОЗПОДІЛ ПЕРСОНАЛУ'!J187,2)),0,ROUND($Y188/'1_РОЗПОДІЛ ПЕРСОНАЛУ'!G187*'1_РОЗПОДІЛ ПЕРСОНАЛУ'!J187,2))</f>
        <v>0</v>
      </c>
      <c r="AC188" s="74">
        <f>IF(ISERROR(ROUND($Y188/'1_РОЗПОДІЛ ПЕРСОНАЛУ'!G187*'1_РОЗПОДІЛ ПЕРСОНАЛУ'!K187,2)),0,ROUND($Y188/'1_РОЗПОДІЛ ПЕРСОНАЛУ'!G187*'1_РОЗПОДІЛ ПЕРСОНАЛУ'!K187,2))</f>
        <v>0</v>
      </c>
      <c r="AD188" s="74">
        <f>IF(ISERROR(ROUND($Y188/'1_РОЗПОДІЛ ПЕРСОНАЛУ'!G187*'1_РОЗПОДІЛ ПЕРСОНАЛУ'!L187,2)),0,ROUND($Y188/'1_РОЗПОДІЛ ПЕРСОНАЛУ'!G187*'1_РОЗПОДІЛ ПЕРСОНАЛУ'!L187,2))</f>
        <v>0</v>
      </c>
      <c r="AE188" s="74">
        <f>IF(ISERROR(ROUND($Y188/'1_РОЗПОДІЛ ПЕРСОНАЛУ'!G187*'1_РОЗПОДІЛ ПЕРСОНАЛУ'!M187,2)),0,ROUND($Y188/'1_РОЗПОДІЛ ПЕРСОНАЛУ'!G187*'1_РОЗПОДІЛ ПЕРСОНАЛУ'!M187,2))</f>
        <v>0</v>
      </c>
      <c r="AF188" s="74">
        <f>IF(ISERROR(ROUND($Y188/'1_РОЗПОДІЛ ПЕРСОНАЛУ'!G187*'1_РОЗПОДІЛ ПЕРСОНАЛУ'!N187,2)),0,ROUND($Y188/'1_РОЗПОДІЛ ПЕРСОНАЛУ'!G187*'1_РОЗПОДІЛ ПЕРСОНАЛУ'!N187,2))</f>
        <v>0</v>
      </c>
      <c r="AG188" s="74">
        <f>IF(ISERROR(ROUND($Y188/'1_РОЗПОДІЛ ПЕРСОНАЛУ'!G187*'1_РОЗПОДІЛ ПЕРСОНАЛУ'!O187,2)),0,ROUND($Y188/'1_РОЗПОДІЛ ПЕРСОНАЛУ'!G187*'1_РОЗПОДІЛ ПЕРСОНАЛУ'!O187,2))</f>
        <v>0</v>
      </c>
    </row>
    <row r="189" spans="1:33" ht="12" hidden="1" x14ac:dyDescent="0.2">
      <c r="A189" s="78" t="str">
        <f>'1_РОЗПОДІЛ ПЕРСОНАЛУ'!A188</f>
        <v/>
      </c>
      <c r="B189" s="78">
        <f>'1_РОЗПОДІЛ ПЕРСОНАЛУ'!B188</f>
        <v>0</v>
      </c>
      <c r="C189" s="78">
        <f>'1_РОЗПОДІЛ ПЕРСОНАЛУ'!D188</f>
        <v>0</v>
      </c>
      <c r="D189" s="78">
        <f>'1_РОЗПОДІЛ ПЕРСОНАЛУ'!F188</f>
        <v>0</v>
      </c>
      <c r="E189" s="78">
        <f>'1_РОЗПОДІЛ ПЕРСОНАЛУ'!G188</f>
        <v>0</v>
      </c>
      <c r="F189" s="95">
        <f>IF(A189&gt;0,'2_Вихідні дані'!$B$3,"")</f>
        <v>1921</v>
      </c>
      <c r="G189" s="55"/>
      <c r="H189" s="55"/>
      <c r="I189" s="79">
        <f>IF(D189&gt;0,VLOOKUP(D189,'2_Вихідні дані'!$A$6:$B$11,2,FALSE),1)</f>
        <v>1</v>
      </c>
      <c r="J189" s="55"/>
      <c r="K189" s="74">
        <f t="shared" si="15"/>
        <v>0</v>
      </c>
      <c r="L189" s="55"/>
      <c r="M189" s="95">
        <f t="shared" si="16"/>
        <v>0</v>
      </c>
      <c r="N189" s="55"/>
      <c r="O189" s="95">
        <f t="shared" si="17"/>
        <v>0</v>
      </c>
      <c r="P189" s="55"/>
      <c r="Q189" s="95">
        <f t="shared" si="18"/>
        <v>0</v>
      </c>
      <c r="R189" s="55"/>
      <c r="S189" s="95">
        <f t="shared" si="19"/>
        <v>0</v>
      </c>
      <c r="T189" s="55"/>
      <c r="U189" s="95">
        <f t="shared" si="20"/>
        <v>0</v>
      </c>
      <c r="V189" s="55"/>
      <c r="W189" s="95">
        <f>IF(AND($A189&gt;0,V189&gt;0),IF('2_Вихідні дані'!$A$12=1,ROUND($K189*(V189-1),2),ROUND((K189+M189+O189+Q189+S189+U189)*(V189-1),2)),0)</f>
        <v>0</v>
      </c>
      <c r="X189" s="74">
        <f t="shared" si="21"/>
        <v>0</v>
      </c>
      <c r="Y189" s="74">
        <f>X189*'2_Вихідні дані'!$B$17</f>
        <v>0</v>
      </c>
      <c r="Z189" s="74">
        <f>IF(ISERROR(ROUND($Y189/'1_РОЗПОДІЛ ПЕРСОНАЛУ'!G188*'1_РОЗПОДІЛ ПЕРСОНАЛУ'!H188,2)),0,ROUND($Y189/'1_РОЗПОДІЛ ПЕРСОНАЛУ'!G188*'1_РОЗПОДІЛ ПЕРСОНАЛУ'!H188,2))</f>
        <v>0</v>
      </c>
      <c r="AA189" s="74">
        <f>IF(ISERROR(ROUND($Y189/'1_РОЗПОДІЛ ПЕРСОНАЛУ'!G188*'1_РОЗПОДІЛ ПЕРСОНАЛУ'!I188,2)),0,ROUND($Y189/'1_РОЗПОДІЛ ПЕРСОНАЛУ'!G188*'1_РОЗПОДІЛ ПЕРСОНАЛУ'!I188,2))</f>
        <v>0</v>
      </c>
      <c r="AB189" s="74">
        <f>IF(ISERROR(ROUND($Y189/'1_РОЗПОДІЛ ПЕРСОНАЛУ'!G188*'1_РОЗПОДІЛ ПЕРСОНАЛУ'!J188,2)),0,ROUND($Y189/'1_РОЗПОДІЛ ПЕРСОНАЛУ'!G188*'1_РОЗПОДІЛ ПЕРСОНАЛУ'!J188,2))</f>
        <v>0</v>
      </c>
      <c r="AC189" s="74">
        <f>IF(ISERROR(ROUND($Y189/'1_РОЗПОДІЛ ПЕРСОНАЛУ'!G188*'1_РОЗПОДІЛ ПЕРСОНАЛУ'!K188,2)),0,ROUND($Y189/'1_РОЗПОДІЛ ПЕРСОНАЛУ'!G188*'1_РОЗПОДІЛ ПЕРСОНАЛУ'!K188,2))</f>
        <v>0</v>
      </c>
      <c r="AD189" s="74">
        <f>IF(ISERROR(ROUND($Y189/'1_РОЗПОДІЛ ПЕРСОНАЛУ'!G188*'1_РОЗПОДІЛ ПЕРСОНАЛУ'!L188,2)),0,ROUND($Y189/'1_РОЗПОДІЛ ПЕРСОНАЛУ'!G188*'1_РОЗПОДІЛ ПЕРСОНАЛУ'!L188,2))</f>
        <v>0</v>
      </c>
      <c r="AE189" s="74">
        <f>IF(ISERROR(ROUND($Y189/'1_РОЗПОДІЛ ПЕРСОНАЛУ'!G188*'1_РОЗПОДІЛ ПЕРСОНАЛУ'!M188,2)),0,ROUND($Y189/'1_РОЗПОДІЛ ПЕРСОНАЛУ'!G188*'1_РОЗПОДІЛ ПЕРСОНАЛУ'!M188,2))</f>
        <v>0</v>
      </c>
      <c r="AF189" s="74">
        <f>IF(ISERROR(ROUND($Y189/'1_РОЗПОДІЛ ПЕРСОНАЛУ'!G188*'1_РОЗПОДІЛ ПЕРСОНАЛУ'!N188,2)),0,ROUND($Y189/'1_РОЗПОДІЛ ПЕРСОНАЛУ'!G188*'1_РОЗПОДІЛ ПЕРСОНАЛУ'!N188,2))</f>
        <v>0</v>
      </c>
      <c r="AG189" s="74">
        <f>IF(ISERROR(ROUND($Y189/'1_РОЗПОДІЛ ПЕРСОНАЛУ'!G188*'1_РОЗПОДІЛ ПЕРСОНАЛУ'!O188,2)),0,ROUND($Y189/'1_РОЗПОДІЛ ПЕРСОНАЛУ'!G188*'1_РОЗПОДІЛ ПЕРСОНАЛУ'!O188,2))</f>
        <v>0</v>
      </c>
    </row>
    <row r="190" spans="1:33" ht="12" hidden="1" x14ac:dyDescent="0.2">
      <c r="A190" s="78" t="str">
        <f>'1_РОЗПОДІЛ ПЕРСОНАЛУ'!A189</f>
        <v/>
      </c>
      <c r="B190" s="78">
        <f>'1_РОЗПОДІЛ ПЕРСОНАЛУ'!B189</f>
        <v>0</v>
      </c>
      <c r="C190" s="78">
        <f>'1_РОЗПОДІЛ ПЕРСОНАЛУ'!D189</f>
        <v>0</v>
      </c>
      <c r="D190" s="78">
        <f>'1_РОЗПОДІЛ ПЕРСОНАЛУ'!F189</f>
        <v>0</v>
      </c>
      <c r="E190" s="78">
        <f>'1_РОЗПОДІЛ ПЕРСОНАЛУ'!G189</f>
        <v>0</v>
      </c>
      <c r="F190" s="95">
        <f>IF(A190&gt;0,'2_Вихідні дані'!$B$3,"")</f>
        <v>1921</v>
      </c>
      <c r="G190" s="55"/>
      <c r="H190" s="55"/>
      <c r="I190" s="79">
        <f>IF(D190&gt;0,VLOOKUP(D190,'2_Вихідні дані'!$A$6:$B$11,2,FALSE),1)</f>
        <v>1</v>
      </c>
      <c r="J190" s="55"/>
      <c r="K190" s="74">
        <f t="shared" ref="K190:K253" si="22">ROUND(F190*G190*H190*I190*J190,2)</f>
        <v>0</v>
      </c>
      <c r="L190" s="55"/>
      <c r="M190" s="95">
        <f t="shared" si="16"/>
        <v>0</v>
      </c>
      <c r="N190" s="55"/>
      <c r="O190" s="95">
        <f t="shared" si="17"/>
        <v>0</v>
      </c>
      <c r="P190" s="55"/>
      <c r="Q190" s="95">
        <f t="shared" si="18"/>
        <v>0</v>
      </c>
      <c r="R190" s="55"/>
      <c r="S190" s="95">
        <f t="shared" si="19"/>
        <v>0</v>
      </c>
      <c r="T190" s="55"/>
      <c r="U190" s="95">
        <f t="shared" si="20"/>
        <v>0</v>
      </c>
      <c r="V190" s="55"/>
      <c r="W190" s="95">
        <f>IF(AND($A190&gt;0,V190&gt;0),IF('2_Вихідні дані'!$A$12=1,ROUND($K190*(V190-1),2),ROUND((K190+M190+O190+Q190+S190+U190)*(V190-1),2)),0)</f>
        <v>0</v>
      </c>
      <c r="X190" s="74">
        <f t="shared" si="21"/>
        <v>0</v>
      </c>
      <c r="Y190" s="74">
        <f>X190*'2_Вихідні дані'!$B$17</f>
        <v>0</v>
      </c>
      <c r="Z190" s="74">
        <f>IF(ISERROR(ROUND($Y190/'1_РОЗПОДІЛ ПЕРСОНАЛУ'!G189*'1_РОЗПОДІЛ ПЕРСОНАЛУ'!H189,2)),0,ROUND($Y190/'1_РОЗПОДІЛ ПЕРСОНАЛУ'!G189*'1_РОЗПОДІЛ ПЕРСОНАЛУ'!H189,2))</f>
        <v>0</v>
      </c>
      <c r="AA190" s="74">
        <f>IF(ISERROR(ROUND($Y190/'1_РОЗПОДІЛ ПЕРСОНАЛУ'!G189*'1_РОЗПОДІЛ ПЕРСОНАЛУ'!I189,2)),0,ROUND($Y190/'1_РОЗПОДІЛ ПЕРСОНАЛУ'!G189*'1_РОЗПОДІЛ ПЕРСОНАЛУ'!I189,2))</f>
        <v>0</v>
      </c>
      <c r="AB190" s="74">
        <f>IF(ISERROR(ROUND($Y190/'1_РОЗПОДІЛ ПЕРСОНАЛУ'!G189*'1_РОЗПОДІЛ ПЕРСОНАЛУ'!J189,2)),0,ROUND($Y190/'1_РОЗПОДІЛ ПЕРСОНАЛУ'!G189*'1_РОЗПОДІЛ ПЕРСОНАЛУ'!J189,2))</f>
        <v>0</v>
      </c>
      <c r="AC190" s="74">
        <f>IF(ISERROR(ROUND($Y190/'1_РОЗПОДІЛ ПЕРСОНАЛУ'!G189*'1_РОЗПОДІЛ ПЕРСОНАЛУ'!K189,2)),0,ROUND($Y190/'1_РОЗПОДІЛ ПЕРСОНАЛУ'!G189*'1_РОЗПОДІЛ ПЕРСОНАЛУ'!K189,2))</f>
        <v>0</v>
      </c>
      <c r="AD190" s="74">
        <f>IF(ISERROR(ROUND($Y190/'1_РОЗПОДІЛ ПЕРСОНАЛУ'!G189*'1_РОЗПОДІЛ ПЕРСОНАЛУ'!L189,2)),0,ROUND($Y190/'1_РОЗПОДІЛ ПЕРСОНАЛУ'!G189*'1_РОЗПОДІЛ ПЕРСОНАЛУ'!L189,2))</f>
        <v>0</v>
      </c>
      <c r="AE190" s="74">
        <f>IF(ISERROR(ROUND($Y190/'1_РОЗПОДІЛ ПЕРСОНАЛУ'!G189*'1_РОЗПОДІЛ ПЕРСОНАЛУ'!M189,2)),0,ROUND($Y190/'1_РОЗПОДІЛ ПЕРСОНАЛУ'!G189*'1_РОЗПОДІЛ ПЕРСОНАЛУ'!M189,2))</f>
        <v>0</v>
      </c>
      <c r="AF190" s="74">
        <f>IF(ISERROR(ROUND($Y190/'1_РОЗПОДІЛ ПЕРСОНАЛУ'!G189*'1_РОЗПОДІЛ ПЕРСОНАЛУ'!N189,2)),0,ROUND($Y190/'1_РОЗПОДІЛ ПЕРСОНАЛУ'!G189*'1_РОЗПОДІЛ ПЕРСОНАЛУ'!N189,2))</f>
        <v>0</v>
      </c>
      <c r="AG190" s="74">
        <f>IF(ISERROR(ROUND($Y190/'1_РОЗПОДІЛ ПЕРСОНАЛУ'!G189*'1_РОЗПОДІЛ ПЕРСОНАЛУ'!O189,2)),0,ROUND($Y190/'1_РОЗПОДІЛ ПЕРСОНАЛУ'!G189*'1_РОЗПОДІЛ ПЕРСОНАЛУ'!O189,2))</f>
        <v>0</v>
      </c>
    </row>
    <row r="191" spans="1:33" ht="12" hidden="1" x14ac:dyDescent="0.2">
      <c r="A191" s="78" t="str">
        <f>'1_РОЗПОДІЛ ПЕРСОНАЛУ'!A190</f>
        <v/>
      </c>
      <c r="B191" s="78">
        <f>'1_РОЗПОДІЛ ПЕРСОНАЛУ'!B190</f>
        <v>0</v>
      </c>
      <c r="C191" s="78">
        <f>'1_РОЗПОДІЛ ПЕРСОНАЛУ'!D190</f>
        <v>0</v>
      </c>
      <c r="D191" s="78">
        <f>'1_РОЗПОДІЛ ПЕРСОНАЛУ'!F190</f>
        <v>0</v>
      </c>
      <c r="E191" s="78">
        <f>'1_РОЗПОДІЛ ПЕРСОНАЛУ'!G190</f>
        <v>0</v>
      </c>
      <c r="F191" s="95">
        <f>IF(A191&gt;0,'2_Вихідні дані'!$B$3,"")</f>
        <v>1921</v>
      </c>
      <c r="G191" s="55"/>
      <c r="H191" s="55"/>
      <c r="I191" s="79">
        <f>IF(D191&gt;0,VLOOKUP(D191,'2_Вихідні дані'!$A$6:$B$11,2,FALSE),1)</f>
        <v>1</v>
      </c>
      <c r="J191" s="55"/>
      <c r="K191" s="74">
        <f t="shared" si="22"/>
        <v>0</v>
      </c>
      <c r="L191" s="55"/>
      <c r="M191" s="95">
        <f t="shared" si="16"/>
        <v>0</v>
      </c>
      <c r="N191" s="55"/>
      <c r="O191" s="95">
        <f t="shared" si="17"/>
        <v>0</v>
      </c>
      <c r="P191" s="55"/>
      <c r="Q191" s="95">
        <f t="shared" si="18"/>
        <v>0</v>
      </c>
      <c r="R191" s="55"/>
      <c r="S191" s="95">
        <f t="shared" si="19"/>
        <v>0</v>
      </c>
      <c r="T191" s="55"/>
      <c r="U191" s="95">
        <f t="shared" si="20"/>
        <v>0</v>
      </c>
      <c r="V191" s="55"/>
      <c r="W191" s="95">
        <f>IF(AND($A191&gt;0,V191&gt;0),IF('2_Вихідні дані'!$A$12=1,ROUND($K191*(V191-1),2),ROUND((K191+M191+O191+Q191+S191+U191)*(V191-1),2)),0)</f>
        <v>0</v>
      </c>
      <c r="X191" s="74">
        <f t="shared" si="21"/>
        <v>0</v>
      </c>
      <c r="Y191" s="74">
        <f>X191*'2_Вихідні дані'!$B$17</f>
        <v>0</v>
      </c>
      <c r="Z191" s="74">
        <f>IF(ISERROR(ROUND($Y191/'1_РОЗПОДІЛ ПЕРСОНАЛУ'!G190*'1_РОЗПОДІЛ ПЕРСОНАЛУ'!H190,2)),0,ROUND($Y191/'1_РОЗПОДІЛ ПЕРСОНАЛУ'!G190*'1_РОЗПОДІЛ ПЕРСОНАЛУ'!H190,2))</f>
        <v>0</v>
      </c>
      <c r="AA191" s="74">
        <f>IF(ISERROR(ROUND($Y191/'1_РОЗПОДІЛ ПЕРСОНАЛУ'!G190*'1_РОЗПОДІЛ ПЕРСОНАЛУ'!I190,2)),0,ROUND($Y191/'1_РОЗПОДІЛ ПЕРСОНАЛУ'!G190*'1_РОЗПОДІЛ ПЕРСОНАЛУ'!I190,2))</f>
        <v>0</v>
      </c>
      <c r="AB191" s="74">
        <f>IF(ISERROR(ROUND($Y191/'1_РОЗПОДІЛ ПЕРСОНАЛУ'!G190*'1_РОЗПОДІЛ ПЕРСОНАЛУ'!J190,2)),0,ROUND($Y191/'1_РОЗПОДІЛ ПЕРСОНАЛУ'!G190*'1_РОЗПОДІЛ ПЕРСОНАЛУ'!J190,2))</f>
        <v>0</v>
      </c>
      <c r="AC191" s="74">
        <f>IF(ISERROR(ROUND($Y191/'1_РОЗПОДІЛ ПЕРСОНАЛУ'!G190*'1_РОЗПОДІЛ ПЕРСОНАЛУ'!K190,2)),0,ROUND($Y191/'1_РОЗПОДІЛ ПЕРСОНАЛУ'!G190*'1_РОЗПОДІЛ ПЕРСОНАЛУ'!K190,2))</f>
        <v>0</v>
      </c>
      <c r="AD191" s="74">
        <f>IF(ISERROR(ROUND($Y191/'1_РОЗПОДІЛ ПЕРСОНАЛУ'!G190*'1_РОЗПОДІЛ ПЕРСОНАЛУ'!L190,2)),0,ROUND($Y191/'1_РОЗПОДІЛ ПЕРСОНАЛУ'!G190*'1_РОЗПОДІЛ ПЕРСОНАЛУ'!L190,2))</f>
        <v>0</v>
      </c>
      <c r="AE191" s="74">
        <f>IF(ISERROR(ROUND($Y191/'1_РОЗПОДІЛ ПЕРСОНАЛУ'!G190*'1_РОЗПОДІЛ ПЕРСОНАЛУ'!M190,2)),0,ROUND($Y191/'1_РОЗПОДІЛ ПЕРСОНАЛУ'!G190*'1_РОЗПОДІЛ ПЕРСОНАЛУ'!M190,2))</f>
        <v>0</v>
      </c>
      <c r="AF191" s="74">
        <f>IF(ISERROR(ROUND($Y191/'1_РОЗПОДІЛ ПЕРСОНАЛУ'!G190*'1_РОЗПОДІЛ ПЕРСОНАЛУ'!N190,2)),0,ROUND($Y191/'1_РОЗПОДІЛ ПЕРСОНАЛУ'!G190*'1_РОЗПОДІЛ ПЕРСОНАЛУ'!N190,2))</f>
        <v>0</v>
      </c>
      <c r="AG191" s="74">
        <f>IF(ISERROR(ROUND($Y191/'1_РОЗПОДІЛ ПЕРСОНАЛУ'!G190*'1_РОЗПОДІЛ ПЕРСОНАЛУ'!O190,2)),0,ROUND($Y191/'1_РОЗПОДІЛ ПЕРСОНАЛУ'!G190*'1_РОЗПОДІЛ ПЕРСОНАЛУ'!O190,2))</f>
        <v>0</v>
      </c>
    </row>
    <row r="192" spans="1:33" ht="12" hidden="1" x14ac:dyDescent="0.2">
      <c r="A192" s="78" t="str">
        <f>'1_РОЗПОДІЛ ПЕРСОНАЛУ'!A191</f>
        <v/>
      </c>
      <c r="B192" s="78">
        <f>'1_РОЗПОДІЛ ПЕРСОНАЛУ'!B191</f>
        <v>0</v>
      </c>
      <c r="C192" s="78">
        <f>'1_РОЗПОДІЛ ПЕРСОНАЛУ'!D191</f>
        <v>0</v>
      </c>
      <c r="D192" s="78">
        <f>'1_РОЗПОДІЛ ПЕРСОНАЛУ'!F191</f>
        <v>0</v>
      </c>
      <c r="E192" s="78">
        <f>'1_РОЗПОДІЛ ПЕРСОНАЛУ'!G191</f>
        <v>0</v>
      </c>
      <c r="F192" s="95">
        <f>IF(A192&gt;0,'2_Вихідні дані'!$B$3,"")</f>
        <v>1921</v>
      </c>
      <c r="G192" s="55"/>
      <c r="H192" s="55"/>
      <c r="I192" s="79">
        <f>IF(D192&gt;0,VLOOKUP(D192,'2_Вихідні дані'!$A$6:$B$11,2,FALSE),1)</f>
        <v>1</v>
      </c>
      <c r="J192" s="55"/>
      <c r="K192" s="74">
        <f t="shared" si="22"/>
        <v>0</v>
      </c>
      <c r="L192" s="55"/>
      <c r="M192" s="95">
        <f t="shared" si="16"/>
        <v>0</v>
      </c>
      <c r="N192" s="55"/>
      <c r="O192" s="95">
        <f t="shared" si="17"/>
        <v>0</v>
      </c>
      <c r="P192" s="55"/>
      <c r="Q192" s="95">
        <f t="shared" si="18"/>
        <v>0</v>
      </c>
      <c r="R192" s="55"/>
      <c r="S192" s="95">
        <f t="shared" si="19"/>
        <v>0</v>
      </c>
      <c r="T192" s="55"/>
      <c r="U192" s="95">
        <f t="shared" si="20"/>
        <v>0</v>
      </c>
      <c r="V192" s="55"/>
      <c r="W192" s="95">
        <f>IF(AND($A192&gt;0,V192&gt;0),IF('2_Вихідні дані'!$A$12=1,ROUND($K192*(V192-1),2),ROUND((K192+M192+O192+Q192+S192+U192)*(V192-1),2)),0)</f>
        <v>0</v>
      </c>
      <c r="X192" s="74">
        <f t="shared" si="21"/>
        <v>0</v>
      </c>
      <c r="Y192" s="74">
        <f>X192*'2_Вихідні дані'!$B$17</f>
        <v>0</v>
      </c>
      <c r="Z192" s="74">
        <f>IF(ISERROR(ROUND($Y192/'1_РОЗПОДІЛ ПЕРСОНАЛУ'!G191*'1_РОЗПОДІЛ ПЕРСОНАЛУ'!H191,2)),0,ROUND($Y192/'1_РОЗПОДІЛ ПЕРСОНАЛУ'!G191*'1_РОЗПОДІЛ ПЕРСОНАЛУ'!H191,2))</f>
        <v>0</v>
      </c>
      <c r="AA192" s="74">
        <f>IF(ISERROR(ROUND($Y192/'1_РОЗПОДІЛ ПЕРСОНАЛУ'!G191*'1_РОЗПОДІЛ ПЕРСОНАЛУ'!I191,2)),0,ROUND($Y192/'1_РОЗПОДІЛ ПЕРСОНАЛУ'!G191*'1_РОЗПОДІЛ ПЕРСОНАЛУ'!I191,2))</f>
        <v>0</v>
      </c>
      <c r="AB192" s="74">
        <f>IF(ISERROR(ROUND($Y192/'1_РОЗПОДІЛ ПЕРСОНАЛУ'!G191*'1_РОЗПОДІЛ ПЕРСОНАЛУ'!J191,2)),0,ROUND($Y192/'1_РОЗПОДІЛ ПЕРСОНАЛУ'!G191*'1_РОЗПОДІЛ ПЕРСОНАЛУ'!J191,2))</f>
        <v>0</v>
      </c>
      <c r="AC192" s="74">
        <f>IF(ISERROR(ROUND($Y192/'1_РОЗПОДІЛ ПЕРСОНАЛУ'!G191*'1_РОЗПОДІЛ ПЕРСОНАЛУ'!K191,2)),0,ROUND($Y192/'1_РОЗПОДІЛ ПЕРСОНАЛУ'!G191*'1_РОЗПОДІЛ ПЕРСОНАЛУ'!K191,2))</f>
        <v>0</v>
      </c>
      <c r="AD192" s="74">
        <f>IF(ISERROR(ROUND($Y192/'1_РОЗПОДІЛ ПЕРСОНАЛУ'!G191*'1_РОЗПОДІЛ ПЕРСОНАЛУ'!L191,2)),0,ROUND($Y192/'1_РОЗПОДІЛ ПЕРСОНАЛУ'!G191*'1_РОЗПОДІЛ ПЕРСОНАЛУ'!L191,2))</f>
        <v>0</v>
      </c>
      <c r="AE192" s="74">
        <f>IF(ISERROR(ROUND($Y192/'1_РОЗПОДІЛ ПЕРСОНАЛУ'!G191*'1_РОЗПОДІЛ ПЕРСОНАЛУ'!M191,2)),0,ROUND($Y192/'1_РОЗПОДІЛ ПЕРСОНАЛУ'!G191*'1_РОЗПОДІЛ ПЕРСОНАЛУ'!M191,2))</f>
        <v>0</v>
      </c>
      <c r="AF192" s="74">
        <f>IF(ISERROR(ROUND($Y192/'1_РОЗПОДІЛ ПЕРСОНАЛУ'!G191*'1_РОЗПОДІЛ ПЕРСОНАЛУ'!N191,2)),0,ROUND($Y192/'1_РОЗПОДІЛ ПЕРСОНАЛУ'!G191*'1_РОЗПОДІЛ ПЕРСОНАЛУ'!N191,2))</f>
        <v>0</v>
      </c>
      <c r="AG192" s="74">
        <f>IF(ISERROR(ROUND($Y192/'1_РОЗПОДІЛ ПЕРСОНАЛУ'!G191*'1_РОЗПОДІЛ ПЕРСОНАЛУ'!O191,2)),0,ROUND($Y192/'1_РОЗПОДІЛ ПЕРСОНАЛУ'!G191*'1_РОЗПОДІЛ ПЕРСОНАЛУ'!O191,2))</f>
        <v>0</v>
      </c>
    </row>
    <row r="193" spans="1:33" ht="12" hidden="1" x14ac:dyDescent="0.2">
      <c r="A193" s="78" t="str">
        <f>'1_РОЗПОДІЛ ПЕРСОНАЛУ'!A192</f>
        <v/>
      </c>
      <c r="B193" s="78">
        <f>'1_РОЗПОДІЛ ПЕРСОНАЛУ'!B192</f>
        <v>0</v>
      </c>
      <c r="C193" s="78">
        <f>'1_РОЗПОДІЛ ПЕРСОНАЛУ'!D192</f>
        <v>0</v>
      </c>
      <c r="D193" s="78">
        <f>'1_РОЗПОДІЛ ПЕРСОНАЛУ'!F192</f>
        <v>0</v>
      </c>
      <c r="E193" s="78">
        <f>'1_РОЗПОДІЛ ПЕРСОНАЛУ'!G192</f>
        <v>0</v>
      </c>
      <c r="F193" s="95">
        <f>IF(A193&gt;0,'2_Вихідні дані'!$B$3,"")</f>
        <v>1921</v>
      </c>
      <c r="G193" s="55"/>
      <c r="H193" s="55"/>
      <c r="I193" s="79">
        <f>IF(D193&gt;0,VLOOKUP(D193,'2_Вихідні дані'!$A$6:$B$11,2,FALSE),1)</f>
        <v>1</v>
      </c>
      <c r="J193" s="55"/>
      <c r="K193" s="74">
        <f t="shared" si="22"/>
        <v>0</v>
      </c>
      <c r="L193" s="55"/>
      <c r="M193" s="95">
        <f t="shared" si="16"/>
        <v>0</v>
      </c>
      <c r="N193" s="55"/>
      <c r="O193" s="95">
        <f t="shared" si="17"/>
        <v>0</v>
      </c>
      <c r="P193" s="55"/>
      <c r="Q193" s="95">
        <f t="shared" si="18"/>
        <v>0</v>
      </c>
      <c r="R193" s="55"/>
      <c r="S193" s="95">
        <f t="shared" si="19"/>
        <v>0</v>
      </c>
      <c r="T193" s="55"/>
      <c r="U193" s="95">
        <f t="shared" si="20"/>
        <v>0</v>
      </c>
      <c r="V193" s="55"/>
      <c r="W193" s="95">
        <f>IF(AND($A193&gt;0,V193&gt;0),IF('2_Вихідні дані'!$A$12=1,ROUND($K193*(V193-1),2),ROUND((K193+M193+O193+Q193+S193+U193)*(V193-1),2)),0)</f>
        <v>0</v>
      </c>
      <c r="X193" s="74">
        <f t="shared" si="21"/>
        <v>0</v>
      </c>
      <c r="Y193" s="74">
        <f>X193*'2_Вихідні дані'!$B$17</f>
        <v>0</v>
      </c>
      <c r="Z193" s="74">
        <f>IF(ISERROR(ROUND($Y193/'1_РОЗПОДІЛ ПЕРСОНАЛУ'!G192*'1_РОЗПОДІЛ ПЕРСОНАЛУ'!H192,2)),0,ROUND($Y193/'1_РОЗПОДІЛ ПЕРСОНАЛУ'!G192*'1_РОЗПОДІЛ ПЕРСОНАЛУ'!H192,2))</f>
        <v>0</v>
      </c>
      <c r="AA193" s="74">
        <f>IF(ISERROR(ROUND($Y193/'1_РОЗПОДІЛ ПЕРСОНАЛУ'!G192*'1_РОЗПОДІЛ ПЕРСОНАЛУ'!I192,2)),0,ROUND($Y193/'1_РОЗПОДІЛ ПЕРСОНАЛУ'!G192*'1_РОЗПОДІЛ ПЕРСОНАЛУ'!I192,2))</f>
        <v>0</v>
      </c>
      <c r="AB193" s="74">
        <f>IF(ISERROR(ROUND($Y193/'1_РОЗПОДІЛ ПЕРСОНАЛУ'!G192*'1_РОЗПОДІЛ ПЕРСОНАЛУ'!J192,2)),0,ROUND($Y193/'1_РОЗПОДІЛ ПЕРСОНАЛУ'!G192*'1_РОЗПОДІЛ ПЕРСОНАЛУ'!J192,2))</f>
        <v>0</v>
      </c>
      <c r="AC193" s="74">
        <f>IF(ISERROR(ROUND($Y193/'1_РОЗПОДІЛ ПЕРСОНАЛУ'!G192*'1_РОЗПОДІЛ ПЕРСОНАЛУ'!K192,2)),0,ROUND($Y193/'1_РОЗПОДІЛ ПЕРСОНАЛУ'!G192*'1_РОЗПОДІЛ ПЕРСОНАЛУ'!K192,2))</f>
        <v>0</v>
      </c>
      <c r="AD193" s="74">
        <f>IF(ISERROR(ROUND($Y193/'1_РОЗПОДІЛ ПЕРСОНАЛУ'!G192*'1_РОЗПОДІЛ ПЕРСОНАЛУ'!L192,2)),0,ROUND($Y193/'1_РОЗПОДІЛ ПЕРСОНАЛУ'!G192*'1_РОЗПОДІЛ ПЕРСОНАЛУ'!L192,2))</f>
        <v>0</v>
      </c>
      <c r="AE193" s="74">
        <f>IF(ISERROR(ROUND($Y193/'1_РОЗПОДІЛ ПЕРСОНАЛУ'!G192*'1_РОЗПОДІЛ ПЕРСОНАЛУ'!M192,2)),0,ROUND($Y193/'1_РОЗПОДІЛ ПЕРСОНАЛУ'!G192*'1_РОЗПОДІЛ ПЕРСОНАЛУ'!M192,2))</f>
        <v>0</v>
      </c>
      <c r="AF193" s="74">
        <f>IF(ISERROR(ROUND($Y193/'1_РОЗПОДІЛ ПЕРСОНАЛУ'!G192*'1_РОЗПОДІЛ ПЕРСОНАЛУ'!N192,2)),0,ROUND($Y193/'1_РОЗПОДІЛ ПЕРСОНАЛУ'!G192*'1_РОЗПОДІЛ ПЕРСОНАЛУ'!N192,2))</f>
        <v>0</v>
      </c>
      <c r="AG193" s="74">
        <f>IF(ISERROR(ROUND($Y193/'1_РОЗПОДІЛ ПЕРСОНАЛУ'!G192*'1_РОЗПОДІЛ ПЕРСОНАЛУ'!O192,2)),0,ROUND($Y193/'1_РОЗПОДІЛ ПЕРСОНАЛУ'!G192*'1_РОЗПОДІЛ ПЕРСОНАЛУ'!O192,2))</f>
        <v>0</v>
      </c>
    </row>
    <row r="194" spans="1:33" ht="12" hidden="1" x14ac:dyDescent="0.2">
      <c r="A194" s="78" t="str">
        <f>'1_РОЗПОДІЛ ПЕРСОНАЛУ'!A193</f>
        <v/>
      </c>
      <c r="B194" s="78">
        <f>'1_РОЗПОДІЛ ПЕРСОНАЛУ'!B193</f>
        <v>0</v>
      </c>
      <c r="C194" s="78">
        <f>'1_РОЗПОДІЛ ПЕРСОНАЛУ'!D193</f>
        <v>0</v>
      </c>
      <c r="D194" s="78">
        <f>'1_РОЗПОДІЛ ПЕРСОНАЛУ'!F193</f>
        <v>0</v>
      </c>
      <c r="E194" s="78">
        <f>'1_РОЗПОДІЛ ПЕРСОНАЛУ'!G193</f>
        <v>0</v>
      </c>
      <c r="F194" s="95">
        <f>IF(A194&gt;0,'2_Вихідні дані'!$B$3,"")</f>
        <v>1921</v>
      </c>
      <c r="G194" s="55"/>
      <c r="H194" s="55"/>
      <c r="I194" s="79">
        <f>IF(D194&gt;0,VLOOKUP(D194,'2_Вихідні дані'!$A$6:$B$11,2,FALSE),1)</f>
        <v>1</v>
      </c>
      <c r="J194" s="55"/>
      <c r="K194" s="74">
        <f t="shared" si="22"/>
        <v>0</v>
      </c>
      <c r="L194" s="55"/>
      <c r="M194" s="95">
        <f t="shared" si="16"/>
        <v>0</v>
      </c>
      <c r="N194" s="55"/>
      <c r="O194" s="95">
        <f t="shared" si="17"/>
        <v>0</v>
      </c>
      <c r="P194" s="55"/>
      <c r="Q194" s="95">
        <f t="shared" si="18"/>
        <v>0</v>
      </c>
      <c r="R194" s="55"/>
      <c r="S194" s="95">
        <f t="shared" si="19"/>
        <v>0</v>
      </c>
      <c r="T194" s="55"/>
      <c r="U194" s="95">
        <f t="shared" si="20"/>
        <v>0</v>
      </c>
      <c r="V194" s="55"/>
      <c r="W194" s="95">
        <f>IF(AND($A194&gt;0,V194&gt;0),IF('2_Вихідні дані'!$A$12=1,ROUND($K194*(V194-1),2),ROUND((K194+M194+O194+Q194+S194+U194)*(V194-1),2)),0)</f>
        <v>0</v>
      </c>
      <c r="X194" s="74">
        <f t="shared" si="21"/>
        <v>0</v>
      </c>
      <c r="Y194" s="74">
        <f>X194*'2_Вихідні дані'!$B$17</f>
        <v>0</v>
      </c>
      <c r="Z194" s="74">
        <f>IF(ISERROR(ROUND($Y194/'1_РОЗПОДІЛ ПЕРСОНАЛУ'!G193*'1_РОЗПОДІЛ ПЕРСОНАЛУ'!H193,2)),0,ROUND($Y194/'1_РОЗПОДІЛ ПЕРСОНАЛУ'!G193*'1_РОЗПОДІЛ ПЕРСОНАЛУ'!H193,2))</f>
        <v>0</v>
      </c>
      <c r="AA194" s="74">
        <f>IF(ISERROR(ROUND($Y194/'1_РОЗПОДІЛ ПЕРСОНАЛУ'!G193*'1_РОЗПОДІЛ ПЕРСОНАЛУ'!I193,2)),0,ROUND($Y194/'1_РОЗПОДІЛ ПЕРСОНАЛУ'!G193*'1_РОЗПОДІЛ ПЕРСОНАЛУ'!I193,2))</f>
        <v>0</v>
      </c>
      <c r="AB194" s="74">
        <f>IF(ISERROR(ROUND($Y194/'1_РОЗПОДІЛ ПЕРСОНАЛУ'!G193*'1_РОЗПОДІЛ ПЕРСОНАЛУ'!J193,2)),0,ROUND($Y194/'1_РОЗПОДІЛ ПЕРСОНАЛУ'!G193*'1_РОЗПОДІЛ ПЕРСОНАЛУ'!J193,2))</f>
        <v>0</v>
      </c>
      <c r="AC194" s="74">
        <f>IF(ISERROR(ROUND($Y194/'1_РОЗПОДІЛ ПЕРСОНАЛУ'!G193*'1_РОЗПОДІЛ ПЕРСОНАЛУ'!K193,2)),0,ROUND($Y194/'1_РОЗПОДІЛ ПЕРСОНАЛУ'!G193*'1_РОЗПОДІЛ ПЕРСОНАЛУ'!K193,2))</f>
        <v>0</v>
      </c>
      <c r="AD194" s="74">
        <f>IF(ISERROR(ROUND($Y194/'1_РОЗПОДІЛ ПЕРСОНАЛУ'!G193*'1_РОЗПОДІЛ ПЕРСОНАЛУ'!L193,2)),0,ROUND($Y194/'1_РОЗПОДІЛ ПЕРСОНАЛУ'!G193*'1_РОЗПОДІЛ ПЕРСОНАЛУ'!L193,2))</f>
        <v>0</v>
      </c>
      <c r="AE194" s="74">
        <f>IF(ISERROR(ROUND($Y194/'1_РОЗПОДІЛ ПЕРСОНАЛУ'!G193*'1_РОЗПОДІЛ ПЕРСОНАЛУ'!M193,2)),0,ROUND($Y194/'1_РОЗПОДІЛ ПЕРСОНАЛУ'!G193*'1_РОЗПОДІЛ ПЕРСОНАЛУ'!M193,2))</f>
        <v>0</v>
      </c>
      <c r="AF194" s="74">
        <f>IF(ISERROR(ROUND($Y194/'1_РОЗПОДІЛ ПЕРСОНАЛУ'!G193*'1_РОЗПОДІЛ ПЕРСОНАЛУ'!N193,2)),0,ROUND($Y194/'1_РОЗПОДІЛ ПЕРСОНАЛУ'!G193*'1_РОЗПОДІЛ ПЕРСОНАЛУ'!N193,2))</f>
        <v>0</v>
      </c>
      <c r="AG194" s="74">
        <f>IF(ISERROR(ROUND($Y194/'1_РОЗПОДІЛ ПЕРСОНАЛУ'!G193*'1_РОЗПОДІЛ ПЕРСОНАЛУ'!O193,2)),0,ROUND($Y194/'1_РОЗПОДІЛ ПЕРСОНАЛУ'!G193*'1_РОЗПОДІЛ ПЕРСОНАЛУ'!O193,2))</f>
        <v>0</v>
      </c>
    </row>
    <row r="195" spans="1:33" ht="12" hidden="1" x14ac:dyDescent="0.2">
      <c r="A195" s="78" t="str">
        <f>'1_РОЗПОДІЛ ПЕРСОНАЛУ'!A194</f>
        <v/>
      </c>
      <c r="B195" s="78">
        <f>'1_РОЗПОДІЛ ПЕРСОНАЛУ'!B194</f>
        <v>0</v>
      </c>
      <c r="C195" s="78">
        <f>'1_РОЗПОДІЛ ПЕРСОНАЛУ'!D194</f>
        <v>0</v>
      </c>
      <c r="D195" s="78">
        <f>'1_РОЗПОДІЛ ПЕРСОНАЛУ'!F194</f>
        <v>0</v>
      </c>
      <c r="E195" s="78">
        <f>'1_РОЗПОДІЛ ПЕРСОНАЛУ'!G194</f>
        <v>0</v>
      </c>
      <c r="F195" s="95">
        <f>IF(A195&gt;0,'2_Вихідні дані'!$B$3,"")</f>
        <v>1921</v>
      </c>
      <c r="G195" s="55"/>
      <c r="H195" s="55"/>
      <c r="I195" s="79">
        <f>IF(D195&gt;0,VLOOKUP(D195,'2_Вихідні дані'!$A$6:$B$11,2,FALSE),1)</f>
        <v>1</v>
      </c>
      <c r="J195" s="55"/>
      <c r="K195" s="74">
        <f t="shared" si="22"/>
        <v>0</v>
      </c>
      <c r="L195" s="55"/>
      <c r="M195" s="95">
        <f t="shared" si="16"/>
        <v>0</v>
      </c>
      <c r="N195" s="55"/>
      <c r="O195" s="95">
        <f t="shared" si="17"/>
        <v>0</v>
      </c>
      <c r="P195" s="55"/>
      <c r="Q195" s="95">
        <f t="shared" si="18"/>
        <v>0</v>
      </c>
      <c r="R195" s="55"/>
      <c r="S195" s="95">
        <f t="shared" si="19"/>
        <v>0</v>
      </c>
      <c r="T195" s="55"/>
      <c r="U195" s="95">
        <f t="shared" si="20"/>
        <v>0</v>
      </c>
      <c r="V195" s="55"/>
      <c r="W195" s="95">
        <f>IF(AND($A195&gt;0,V195&gt;0),IF('2_Вихідні дані'!$A$12=1,ROUND($K195*(V195-1),2),ROUND((K195+M195+O195+Q195+S195+U195)*(V195-1),2)),0)</f>
        <v>0</v>
      </c>
      <c r="X195" s="74">
        <f t="shared" si="21"/>
        <v>0</v>
      </c>
      <c r="Y195" s="74">
        <f>X195*'2_Вихідні дані'!$B$17</f>
        <v>0</v>
      </c>
      <c r="Z195" s="74">
        <f>IF(ISERROR(ROUND($Y195/'1_РОЗПОДІЛ ПЕРСОНАЛУ'!G194*'1_РОЗПОДІЛ ПЕРСОНАЛУ'!H194,2)),0,ROUND($Y195/'1_РОЗПОДІЛ ПЕРСОНАЛУ'!G194*'1_РОЗПОДІЛ ПЕРСОНАЛУ'!H194,2))</f>
        <v>0</v>
      </c>
      <c r="AA195" s="74">
        <f>IF(ISERROR(ROUND($Y195/'1_РОЗПОДІЛ ПЕРСОНАЛУ'!G194*'1_РОЗПОДІЛ ПЕРСОНАЛУ'!I194,2)),0,ROUND($Y195/'1_РОЗПОДІЛ ПЕРСОНАЛУ'!G194*'1_РОЗПОДІЛ ПЕРСОНАЛУ'!I194,2))</f>
        <v>0</v>
      </c>
      <c r="AB195" s="74">
        <f>IF(ISERROR(ROUND($Y195/'1_РОЗПОДІЛ ПЕРСОНАЛУ'!G194*'1_РОЗПОДІЛ ПЕРСОНАЛУ'!J194,2)),0,ROUND($Y195/'1_РОЗПОДІЛ ПЕРСОНАЛУ'!G194*'1_РОЗПОДІЛ ПЕРСОНАЛУ'!J194,2))</f>
        <v>0</v>
      </c>
      <c r="AC195" s="74">
        <f>IF(ISERROR(ROUND($Y195/'1_РОЗПОДІЛ ПЕРСОНАЛУ'!G194*'1_РОЗПОДІЛ ПЕРСОНАЛУ'!K194,2)),0,ROUND($Y195/'1_РОЗПОДІЛ ПЕРСОНАЛУ'!G194*'1_РОЗПОДІЛ ПЕРСОНАЛУ'!K194,2))</f>
        <v>0</v>
      </c>
      <c r="AD195" s="74">
        <f>IF(ISERROR(ROUND($Y195/'1_РОЗПОДІЛ ПЕРСОНАЛУ'!G194*'1_РОЗПОДІЛ ПЕРСОНАЛУ'!L194,2)),0,ROUND($Y195/'1_РОЗПОДІЛ ПЕРСОНАЛУ'!G194*'1_РОЗПОДІЛ ПЕРСОНАЛУ'!L194,2))</f>
        <v>0</v>
      </c>
      <c r="AE195" s="74">
        <f>IF(ISERROR(ROUND($Y195/'1_РОЗПОДІЛ ПЕРСОНАЛУ'!G194*'1_РОЗПОДІЛ ПЕРСОНАЛУ'!M194,2)),0,ROUND($Y195/'1_РОЗПОДІЛ ПЕРСОНАЛУ'!G194*'1_РОЗПОДІЛ ПЕРСОНАЛУ'!M194,2))</f>
        <v>0</v>
      </c>
      <c r="AF195" s="74">
        <f>IF(ISERROR(ROUND($Y195/'1_РОЗПОДІЛ ПЕРСОНАЛУ'!G194*'1_РОЗПОДІЛ ПЕРСОНАЛУ'!N194,2)),0,ROUND($Y195/'1_РОЗПОДІЛ ПЕРСОНАЛУ'!G194*'1_РОЗПОДІЛ ПЕРСОНАЛУ'!N194,2))</f>
        <v>0</v>
      </c>
      <c r="AG195" s="74">
        <f>IF(ISERROR(ROUND($Y195/'1_РОЗПОДІЛ ПЕРСОНАЛУ'!G194*'1_РОЗПОДІЛ ПЕРСОНАЛУ'!O194,2)),0,ROUND($Y195/'1_РОЗПОДІЛ ПЕРСОНАЛУ'!G194*'1_РОЗПОДІЛ ПЕРСОНАЛУ'!O194,2))</f>
        <v>0</v>
      </c>
    </row>
    <row r="196" spans="1:33" ht="12" hidden="1" x14ac:dyDescent="0.2">
      <c r="A196" s="78" t="str">
        <f>'1_РОЗПОДІЛ ПЕРСОНАЛУ'!A195</f>
        <v/>
      </c>
      <c r="B196" s="78">
        <f>'1_РОЗПОДІЛ ПЕРСОНАЛУ'!B195</f>
        <v>0</v>
      </c>
      <c r="C196" s="78">
        <f>'1_РОЗПОДІЛ ПЕРСОНАЛУ'!D195</f>
        <v>0</v>
      </c>
      <c r="D196" s="78">
        <f>'1_РОЗПОДІЛ ПЕРСОНАЛУ'!F195</f>
        <v>0</v>
      </c>
      <c r="E196" s="78">
        <f>'1_РОЗПОДІЛ ПЕРСОНАЛУ'!G195</f>
        <v>0</v>
      </c>
      <c r="F196" s="95">
        <f>IF(A196&gt;0,'2_Вихідні дані'!$B$3,"")</f>
        <v>1921</v>
      </c>
      <c r="G196" s="55"/>
      <c r="H196" s="55"/>
      <c r="I196" s="79">
        <f>IF(D196&gt;0,VLOOKUP(D196,'2_Вихідні дані'!$A$6:$B$11,2,FALSE),1)</f>
        <v>1</v>
      </c>
      <c r="J196" s="55"/>
      <c r="K196" s="74">
        <f t="shared" si="22"/>
        <v>0</v>
      </c>
      <c r="L196" s="55"/>
      <c r="M196" s="95">
        <f t="shared" si="16"/>
        <v>0</v>
      </c>
      <c r="N196" s="55"/>
      <c r="O196" s="95">
        <f t="shared" si="17"/>
        <v>0</v>
      </c>
      <c r="P196" s="55"/>
      <c r="Q196" s="95">
        <f t="shared" si="18"/>
        <v>0</v>
      </c>
      <c r="R196" s="55"/>
      <c r="S196" s="95">
        <f t="shared" si="19"/>
        <v>0</v>
      </c>
      <c r="T196" s="55"/>
      <c r="U196" s="95">
        <f t="shared" si="20"/>
        <v>0</v>
      </c>
      <c r="V196" s="55"/>
      <c r="W196" s="95">
        <f>IF(AND($A196&gt;0,V196&gt;0),IF('2_Вихідні дані'!$A$12=1,ROUND($K196*(V196-1),2),ROUND((K196+M196+O196+Q196+S196+U196)*(V196-1),2)),0)</f>
        <v>0</v>
      </c>
      <c r="X196" s="74">
        <f t="shared" si="21"/>
        <v>0</v>
      </c>
      <c r="Y196" s="74">
        <f>X196*'2_Вихідні дані'!$B$17</f>
        <v>0</v>
      </c>
      <c r="Z196" s="74">
        <f>IF(ISERROR(ROUND($Y196/'1_РОЗПОДІЛ ПЕРСОНАЛУ'!G195*'1_РОЗПОДІЛ ПЕРСОНАЛУ'!H195,2)),0,ROUND($Y196/'1_РОЗПОДІЛ ПЕРСОНАЛУ'!G195*'1_РОЗПОДІЛ ПЕРСОНАЛУ'!H195,2))</f>
        <v>0</v>
      </c>
      <c r="AA196" s="74">
        <f>IF(ISERROR(ROUND($Y196/'1_РОЗПОДІЛ ПЕРСОНАЛУ'!G195*'1_РОЗПОДІЛ ПЕРСОНАЛУ'!I195,2)),0,ROUND($Y196/'1_РОЗПОДІЛ ПЕРСОНАЛУ'!G195*'1_РОЗПОДІЛ ПЕРСОНАЛУ'!I195,2))</f>
        <v>0</v>
      </c>
      <c r="AB196" s="74">
        <f>IF(ISERROR(ROUND($Y196/'1_РОЗПОДІЛ ПЕРСОНАЛУ'!G195*'1_РОЗПОДІЛ ПЕРСОНАЛУ'!J195,2)),0,ROUND($Y196/'1_РОЗПОДІЛ ПЕРСОНАЛУ'!G195*'1_РОЗПОДІЛ ПЕРСОНАЛУ'!J195,2))</f>
        <v>0</v>
      </c>
      <c r="AC196" s="74">
        <f>IF(ISERROR(ROUND($Y196/'1_РОЗПОДІЛ ПЕРСОНАЛУ'!G195*'1_РОЗПОДІЛ ПЕРСОНАЛУ'!K195,2)),0,ROUND($Y196/'1_РОЗПОДІЛ ПЕРСОНАЛУ'!G195*'1_РОЗПОДІЛ ПЕРСОНАЛУ'!K195,2))</f>
        <v>0</v>
      </c>
      <c r="AD196" s="74">
        <f>IF(ISERROR(ROUND($Y196/'1_РОЗПОДІЛ ПЕРСОНАЛУ'!G195*'1_РОЗПОДІЛ ПЕРСОНАЛУ'!L195,2)),0,ROUND($Y196/'1_РОЗПОДІЛ ПЕРСОНАЛУ'!G195*'1_РОЗПОДІЛ ПЕРСОНАЛУ'!L195,2))</f>
        <v>0</v>
      </c>
      <c r="AE196" s="74">
        <f>IF(ISERROR(ROUND($Y196/'1_РОЗПОДІЛ ПЕРСОНАЛУ'!G195*'1_РОЗПОДІЛ ПЕРСОНАЛУ'!M195,2)),0,ROUND($Y196/'1_РОЗПОДІЛ ПЕРСОНАЛУ'!G195*'1_РОЗПОДІЛ ПЕРСОНАЛУ'!M195,2))</f>
        <v>0</v>
      </c>
      <c r="AF196" s="74">
        <f>IF(ISERROR(ROUND($Y196/'1_РОЗПОДІЛ ПЕРСОНАЛУ'!G195*'1_РОЗПОДІЛ ПЕРСОНАЛУ'!N195,2)),0,ROUND($Y196/'1_РОЗПОДІЛ ПЕРСОНАЛУ'!G195*'1_РОЗПОДІЛ ПЕРСОНАЛУ'!N195,2))</f>
        <v>0</v>
      </c>
      <c r="AG196" s="74">
        <f>IF(ISERROR(ROUND($Y196/'1_РОЗПОДІЛ ПЕРСОНАЛУ'!G195*'1_РОЗПОДІЛ ПЕРСОНАЛУ'!O195,2)),0,ROUND($Y196/'1_РОЗПОДІЛ ПЕРСОНАЛУ'!G195*'1_РОЗПОДІЛ ПЕРСОНАЛУ'!O195,2))</f>
        <v>0</v>
      </c>
    </row>
    <row r="197" spans="1:33" ht="12" hidden="1" x14ac:dyDescent="0.2">
      <c r="A197" s="78" t="str">
        <f>'1_РОЗПОДІЛ ПЕРСОНАЛУ'!A196</f>
        <v/>
      </c>
      <c r="B197" s="78">
        <f>'1_РОЗПОДІЛ ПЕРСОНАЛУ'!B196</f>
        <v>0</v>
      </c>
      <c r="C197" s="78">
        <f>'1_РОЗПОДІЛ ПЕРСОНАЛУ'!D196</f>
        <v>0</v>
      </c>
      <c r="D197" s="78">
        <f>'1_РОЗПОДІЛ ПЕРСОНАЛУ'!F196</f>
        <v>0</v>
      </c>
      <c r="E197" s="78">
        <f>'1_РОЗПОДІЛ ПЕРСОНАЛУ'!G196</f>
        <v>0</v>
      </c>
      <c r="F197" s="95">
        <f>IF(A197&gt;0,'2_Вихідні дані'!$B$3,"")</f>
        <v>1921</v>
      </c>
      <c r="G197" s="55"/>
      <c r="H197" s="55"/>
      <c r="I197" s="79">
        <f>IF(D197&gt;0,VLOOKUP(D197,'2_Вихідні дані'!$A$6:$B$11,2,FALSE),1)</f>
        <v>1</v>
      </c>
      <c r="J197" s="55"/>
      <c r="K197" s="74">
        <f t="shared" si="22"/>
        <v>0</v>
      </c>
      <c r="L197" s="55"/>
      <c r="M197" s="95">
        <f t="shared" si="16"/>
        <v>0</v>
      </c>
      <c r="N197" s="55"/>
      <c r="O197" s="95">
        <f t="shared" si="17"/>
        <v>0</v>
      </c>
      <c r="P197" s="55"/>
      <c r="Q197" s="95">
        <f t="shared" si="18"/>
        <v>0</v>
      </c>
      <c r="R197" s="55"/>
      <c r="S197" s="95">
        <f t="shared" si="19"/>
        <v>0</v>
      </c>
      <c r="T197" s="55"/>
      <c r="U197" s="95">
        <f t="shared" si="20"/>
        <v>0</v>
      </c>
      <c r="V197" s="55"/>
      <c r="W197" s="95">
        <f>IF(AND($A197&gt;0,V197&gt;0),IF('2_Вихідні дані'!$A$12=1,ROUND($K197*(V197-1),2),ROUND((K197+M197+O197+Q197+S197+U197)*(V197-1),2)),0)</f>
        <v>0</v>
      </c>
      <c r="X197" s="74">
        <f t="shared" si="21"/>
        <v>0</v>
      </c>
      <c r="Y197" s="74">
        <f>X197*'2_Вихідні дані'!$B$17</f>
        <v>0</v>
      </c>
      <c r="Z197" s="74">
        <f>IF(ISERROR(ROUND($Y197/'1_РОЗПОДІЛ ПЕРСОНАЛУ'!G196*'1_РОЗПОДІЛ ПЕРСОНАЛУ'!H196,2)),0,ROUND($Y197/'1_РОЗПОДІЛ ПЕРСОНАЛУ'!G196*'1_РОЗПОДІЛ ПЕРСОНАЛУ'!H196,2))</f>
        <v>0</v>
      </c>
      <c r="AA197" s="74">
        <f>IF(ISERROR(ROUND($Y197/'1_РОЗПОДІЛ ПЕРСОНАЛУ'!G196*'1_РОЗПОДІЛ ПЕРСОНАЛУ'!I196,2)),0,ROUND($Y197/'1_РОЗПОДІЛ ПЕРСОНАЛУ'!G196*'1_РОЗПОДІЛ ПЕРСОНАЛУ'!I196,2))</f>
        <v>0</v>
      </c>
      <c r="AB197" s="74">
        <f>IF(ISERROR(ROUND($Y197/'1_РОЗПОДІЛ ПЕРСОНАЛУ'!G196*'1_РОЗПОДІЛ ПЕРСОНАЛУ'!J196,2)),0,ROUND($Y197/'1_РОЗПОДІЛ ПЕРСОНАЛУ'!G196*'1_РОЗПОДІЛ ПЕРСОНАЛУ'!J196,2))</f>
        <v>0</v>
      </c>
      <c r="AC197" s="74">
        <f>IF(ISERROR(ROUND($Y197/'1_РОЗПОДІЛ ПЕРСОНАЛУ'!G196*'1_РОЗПОДІЛ ПЕРСОНАЛУ'!K196,2)),0,ROUND($Y197/'1_РОЗПОДІЛ ПЕРСОНАЛУ'!G196*'1_РОЗПОДІЛ ПЕРСОНАЛУ'!K196,2))</f>
        <v>0</v>
      </c>
      <c r="AD197" s="74">
        <f>IF(ISERROR(ROUND($Y197/'1_РОЗПОДІЛ ПЕРСОНАЛУ'!G196*'1_РОЗПОДІЛ ПЕРСОНАЛУ'!L196,2)),0,ROUND($Y197/'1_РОЗПОДІЛ ПЕРСОНАЛУ'!G196*'1_РОЗПОДІЛ ПЕРСОНАЛУ'!L196,2))</f>
        <v>0</v>
      </c>
      <c r="AE197" s="74">
        <f>IF(ISERROR(ROUND($Y197/'1_РОЗПОДІЛ ПЕРСОНАЛУ'!G196*'1_РОЗПОДІЛ ПЕРСОНАЛУ'!M196,2)),0,ROUND($Y197/'1_РОЗПОДІЛ ПЕРСОНАЛУ'!G196*'1_РОЗПОДІЛ ПЕРСОНАЛУ'!M196,2))</f>
        <v>0</v>
      </c>
      <c r="AF197" s="74">
        <f>IF(ISERROR(ROUND($Y197/'1_РОЗПОДІЛ ПЕРСОНАЛУ'!G196*'1_РОЗПОДІЛ ПЕРСОНАЛУ'!N196,2)),0,ROUND($Y197/'1_РОЗПОДІЛ ПЕРСОНАЛУ'!G196*'1_РОЗПОДІЛ ПЕРСОНАЛУ'!N196,2))</f>
        <v>0</v>
      </c>
      <c r="AG197" s="74">
        <f>IF(ISERROR(ROUND($Y197/'1_РОЗПОДІЛ ПЕРСОНАЛУ'!G196*'1_РОЗПОДІЛ ПЕРСОНАЛУ'!O196,2)),0,ROUND($Y197/'1_РОЗПОДІЛ ПЕРСОНАЛУ'!G196*'1_РОЗПОДІЛ ПЕРСОНАЛУ'!O196,2))</f>
        <v>0</v>
      </c>
    </row>
    <row r="198" spans="1:33" ht="12" hidden="1" x14ac:dyDescent="0.2">
      <c r="A198" s="78" t="str">
        <f>'1_РОЗПОДІЛ ПЕРСОНАЛУ'!A197</f>
        <v/>
      </c>
      <c r="B198" s="78">
        <f>'1_РОЗПОДІЛ ПЕРСОНАЛУ'!B197</f>
        <v>0</v>
      </c>
      <c r="C198" s="78">
        <f>'1_РОЗПОДІЛ ПЕРСОНАЛУ'!D197</f>
        <v>0</v>
      </c>
      <c r="D198" s="78">
        <f>'1_РОЗПОДІЛ ПЕРСОНАЛУ'!F197</f>
        <v>0</v>
      </c>
      <c r="E198" s="78">
        <f>'1_РОЗПОДІЛ ПЕРСОНАЛУ'!G197</f>
        <v>0</v>
      </c>
      <c r="F198" s="95">
        <f>IF(A198&gt;0,'2_Вихідні дані'!$B$3,"")</f>
        <v>1921</v>
      </c>
      <c r="G198" s="55"/>
      <c r="H198" s="55"/>
      <c r="I198" s="79">
        <f>IF(D198&gt;0,VLOOKUP(D198,'2_Вихідні дані'!$A$6:$B$11,2,FALSE),1)</f>
        <v>1</v>
      </c>
      <c r="J198" s="55"/>
      <c r="K198" s="74">
        <f t="shared" si="22"/>
        <v>0</v>
      </c>
      <c r="L198" s="55"/>
      <c r="M198" s="95">
        <f t="shared" si="16"/>
        <v>0</v>
      </c>
      <c r="N198" s="55"/>
      <c r="O198" s="95">
        <f t="shared" si="17"/>
        <v>0</v>
      </c>
      <c r="P198" s="55"/>
      <c r="Q198" s="95">
        <f t="shared" si="18"/>
        <v>0</v>
      </c>
      <c r="R198" s="55"/>
      <c r="S198" s="95">
        <f t="shared" si="19"/>
        <v>0</v>
      </c>
      <c r="T198" s="55"/>
      <c r="U198" s="95">
        <f t="shared" si="20"/>
        <v>0</v>
      </c>
      <c r="V198" s="55"/>
      <c r="W198" s="95">
        <f>IF(AND($A198&gt;0,V198&gt;0),IF('2_Вихідні дані'!$A$12=1,ROUND($K198*(V198-1),2),ROUND((K198+M198+O198+Q198+S198+U198)*(V198-1),2)),0)</f>
        <v>0</v>
      </c>
      <c r="X198" s="74">
        <f t="shared" si="21"/>
        <v>0</v>
      </c>
      <c r="Y198" s="74">
        <f>X198*'2_Вихідні дані'!$B$17</f>
        <v>0</v>
      </c>
      <c r="Z198" s="74">
        <f>IF(ISERROR(ROUND($Y198/'1_РОЗПОДІЛ ПЕРСОНАЛУ'!G197*'1_РОЗПОДІЛ ПЕРСОНАЛУ'!H197,2)),0,ROUND($Y198/'1_РОЗПОДІЛ ПЕРСОНАЛУ'!G197*'1_РОЗПОДІЛ ПЕРСОНАЛУ'!H197,2))</f>
        <v>0</v>
      </c>
      <c r="AA198" s="74">
        <f>IF(ISERROR(ROUND($Y198/'1_РОЗПОДІЛ ПЕРСОНАЛУ'!G197*'1_РОЗПОДІЛ ПЕРСОНАЛУ'!I197,2)),0,ROUND($Y198/'1_РОЗПОДІЛ ПЕРСОНАЛУ'!G197*'1_РОЗПОДІЛ ПЕРСОНАЛУ'!I197,2))</f>
        <v>0</v>
      </c>
      <c r="AB198" s="74">
        <f>IF(ISERROR(ROUND($Y198/'1_РОЗПОДІЛ ПЕРСОНАЛУ'!G197*'1_РОЗПОДІЛ ПЕРСОНАЛУ'!J197,2)),0,ROUND($Y198/'1_РОЗПОДІЛ ПЕРСОНАЛУ'!G197*'1_РОЗПОДІЛ ПЕРСОНАЛУ'!J197,2))</f>
        <v>0</v>
      </c>
      <c r="AC198" s="74">
        <f>IF(ISERROR(ROUND($Y198/'1_РОЗПОДІЛ ПЕРСОНАЛУ'!G197*'1_РОЗПОДІЛ ПЕРСОНАЛУ'!K197,2)),0,ROUND($Y198/'1_РОЗПОДІЛ ПЕРСОНАЛУ'!G197*'1_РОЗПОДІЛ ПЕРСОНАЛУ'!K197,2))</f>
        <v>0</v>
      </c>
      <c r="AD198" s="74">
        <f>IF(ISERROR(ROUND($Y198/'1_РОЗПОДІЛ ПЕРСОНАЛУ'!G197*'1_РОЗПОДІЛ ПЕРСОНАЛУ'!L197,2)),0,ROUND($Y198/'1_РОЗПОДІЛ ПЕРСОНАЛУ'!G197*'1_РОЗПОДІЛ ПЕРСОНАЛУ'!L197,2))</f>
        <v>0</v>
      </c>
      <c r="AE198" s="74">
        <f>IF(ISERROR(ROUND($Y198/'1_РОЗПОДІЛ ПЕРСОНАЛУ'!G197*'1_РОЗПОДІЛ ПЕРСОНАЛУ'!M197,2)),0,ROUND($Y198/'1_РОЗПОДІЛ ПЕРСОНАЛУ'!G197*'1_РОЗПОДІЛ ПЕРСОНАЛУ'!M197,2))</f>
        <v>0</v>
      </c>
      <c r="AF198" s="74">
        <f>IF(ISERROR(ROUND($Y198/'1_РОЗПОДІЛ ПЕРСОНАЛУ'!G197*'1_РОЗПОДІЛ ПЕРСОНАЛУ'!N197,2)),0,ROUND($Y198/'1_РОЗПОДІЛ ПЕРСОНАЛУ'!G197*'1_РОЗПОДІЛ ПЕРСОНАЛУ'!N197,2))</f>
        <v>0</v>
      </c>
      <c r="AG198" s="74">
        <f>IF(ISERROR(ROUND($Y198/'1_РОЗПОДІЛ ПЕРСОНАЛУ'!G197*'1_РОЗПОДІЛ ПЕРСОНАЛУ'!O197,2)),0,ROUND($Y198/'1_РОЗПОДІЛ ПЕРСОНАЛУ'!G197*'1_РОЗПОДІЛ ПЕРСОНАЛУ'!O197,2))</f>
        <v>0</v>
      </c>
    </row>
    <row r="199" spans="1:33" ht="12" hidden="1" x14ac:dyDescent="0.2">
      <c r="A199" s="78" t="str">
        <f>'1_РОЗПОДІЛ ПЕРСОНАЛУ'!A198</f>
        <v/>
      </c>
      <c r="B199" s="78">
        <f>'1_РОЗПОДІЛ ПЕРСОНАЛУ'!B198</f>
        <v>0</v>
      </c>
      <c r="C199" s="78">
        <f>'1_РОЗПОДІЛ ПЕРСОНАЛУ'!D198</f>
        <v>0</v>
      </c>
      <c r="D199" s="78">
        <f>'1_РОЗПОДІЛ ПЕРСОНАЛУ'!F198</f>
        <v>0</v>
      </c>
      <c r="E199" s="78">
        <f>'1_РОЗПОДІЛ ПЕРСОНАЛУ'!G198</f>
        <v>0</v>
      </c>
      <c r="F199" s="95">
        <f>IF(A199&gt;0,'2_Вихідні дані'!$B$3,"")</f>
        <v>1921</v>
      </c>
      <c r="G199" s="55"/>
      <c r="H199" s="55"/>
      <c r="I199" s="79">
        <f>IF(D199&gt;0,VLOOKUP(D199,'2_Вихідні дані'!$A$6:$B$11,2,FALSE),1)</f>
        <v>1</v>
      </c>
      <c r="J199" s="55"/>
      <c r="K199" s="74">
        <f t="shared" si="22"/>
        <v>0</v>
      </c>
      <c r="L199" s="55"/>
      <c r="M199" s="95">
        <f t="shared" si="16"/>
        <v>0</v>
      </c>
      <c r="N199" s="55"/>
      <c r="O199" s="95">
        <f t="shared" si="17"/>
        <v>0</v>
      </c>
      <c r="P199" s="55"/>
      <c r="Q199" s="95">
        <f t="shared" si="18"/>
        <v>0</v>
      </c>
      <c r="R199" s="55"/>
      <c r="S199" s="95">
        <f t="shared" si="19"/>
        <v>0</v>
      </c>
      <c r="T199" s="55"/>
      <c r="U199" s="95">
        <f t="shared" si="20"/>
        <v>0</v>
      </c>
      <c r="V199" s="55"/>
      <c r="W199" s="95">
        <f>IF(AND($A199&gt;0,V199&gt;0),IF('2_Вихідні дані'!$A$12=1,ROUND($K199*(V199-1),2),ROUND((K199+M199+O199+Q199+S199+U199)*(V199-1),2)),0)</f>
        <v>0</v>
      </c>
      <c r="X199" s="74">
        <f t="shared" si="21"/>
        <v>0</v>
      </c>
      <c r="Y199" s="74">
        <f>X199*'2_Вихідні дані'!$B$17</f>
        <v>0</v>
      </c>
      <c r="Z199" s="74">
        <f>IF(ISERROR(ROUND($Y199/'1_РОЗПОДІЛ ПЕРСОНАЛУ'!G198*'1_РОЗПОДІЛ ПЕРСОНАЛУ'!H198,2)),0,ROUND($Y199/'1_РОЗПОДІЛ ПЕРСОНАЛУ'!G198*'1_РОЗПОДІЛ ПЕРСОНАЛУ'!H198,2))</f>
        <v>0</v>
      </c>
      <c r="AA199" s="74">
        <f>IF(ISERROR(ROUND($Y199/'1_РОЗПОДІЛ ПЕРСОНАЛУ'!G198*'1_РОЗПОДІЛ ПЕРСОНАЛУ'!I198,2)),0,ROUND($Y199/'1_РОЗПОДІЛ ПЕРСОНАЛУ'!G198*'1_РОЗПОДІЛ ПЕРСОНАЛУ'!I198,2))</f>
        <v>0</v>
      </c>
      <c r="AB199" s="74">
        <f>IF(ISERROR(ROUND($Y199/'1_РОЗПОДІЛ ПЕРСОНАЛУ'!G198*'1_РОЗПОДІЛ ПЕРСОНАЛУ'!J198,2)),0,ROUND($Y199/'1_РОЗПОДІЛ ПЕРСОНАЛУ'!G198*'1_РОЗПОДІЛ ПЕРСОНАЛУ'!J198,2))</f>
        <v>0</v>
      </c>
      <c r="AC199" s="74">
        <f>IF(ISERROR(ROUND($Y199/'1_РОЗПОДІЛ ПЕРСОНАЛУ'!G198*'1_РОЗПОДІЛ ПЕРСОНАЛУ'!K198,2)),0,ROUND($Y199/'1_РОЗПОДІЛ ПЕРСОНАЛУ'!G198*'1_РОЗПОДІЛ ПЕРСОНАЛУ'!K198,2))</f>
        <v>0</v>
      </c>
      <c r="AD199" s="74">
        <f>IF(ISERROR(ROUND($Y199/'1_РОЗПОДІЛ ПЕРСОНАЛУ'!G198*'1_РОЗПОДІЛ ПЕРСОНАЛУ'!L198,2)),0,ROUND($Y199/'1_РОЗПОДІЛ ПЕРСОНАЛУ'!G198*'1_РОЗПОДІЛ ПЕРСОНАЛУ'!L198,2))</f>
        <v>0</v>
      </c>
      <c r="AE199" s="74">
        <f>IF(ISERROR(ROUND($Y199/'1_РОЗПОДІЛ ПЕРСОНАЛУ'!G198*'1_РОЗПОДІЛ ПЕРСОНАЛУ'!M198,2)),0,ROUND($Y199/'1_РОЗПОДІЛ ПЕРСОНАЛУ'!G198*'1_РОЗПОДІЛ ПЕРСОНАЛУ'!M198,2))</f>
        <v>0</v>
      </c>
      <c r="AF199" s="74">
        <f>IF(ISERROR(ROUND($Y199/'1_РОЗПОДІЛ ПЕРСОНАЛУ'!G198*'1_РОЗПОДІЛ ПЕРСОНАЛУ'!N198,2)),0,ROUND($Y199/'1_РОЗПОДІЛ ПЕРСОНАЛУ'!G198*'1_РОЗПОДІЛ ПЕРСОНАЛУ'!N198,2))</f>
        <v>0</v>
      </c>
      <c r="AG199" s="74">
        <f>IF(ISERROR(ROUND($Y199/'1_РОЗПОДІЛ ПЕРСОНАЛУ'!G198*'1_РОЗПОДІЛ ПЕРСОНАЛУ'!O198,2)),0,ROUND($Y199/'1_РОЗПОДІЛ ПЕРСОНАЛУ'!G198*'1_РОЗПОДІЛ ПЕРСОНАЛУ'!O198,2))</f>
        <v>0</v>
      </c>
    </row>
    <row r="200" spans="1:33" ht="12" hidden="1" x14ac:dyDescent="0.2">
      <c r="A200" s="78" t="str">
        <f>'1_РОЗПОДІЛ ПЕРСОНАЛУ'!A199</f>
        <v/>
      </c>
      <c r="B200" s="78">
        <f>'1_РОЗПОДІЛ ПЕРСОНАЛУ'!B199</f>
        <v>0</v>
      </c>
      <c r="C200" s="78">
        <f>'1_РОЗПОДІЛ ПЕРСОНАЛУ'!D199</f>
        <v>0</v>
      </c>
      <c r="D200" s="78">
        <f>'1_РОЗПОДІЛ ПЕРСОНАЛУ'!F199</f>
        <v>0</v>
      </c>
      <c r="E200" s="78">
        <f>'1_РОЗПОДІЛ ПЕРСОНАЛУ'!G199</f>
        <v>0</v>
      </c>
      <c r="F200" s="95">
        <f>IF(A200&gt;0,'2_Вихідні дані'!$B$3,"")</f>
        <v>1921</v>
      </c>
      <c r="G200" s="55"/>
      <c r="H200" s="55"/>
      <c r="I200" s="79">
        <f>IF(D200&gt;0,VLOOKUP(D200,'2_Вихідні дані'!$A$6:$B$11,2,FALSE),1)</f>
        <v>1</v>
      </c>
      <c r="J200" s="55"/>
      <c r="K200" s="74">
        <f t="shared" si="22"/>
        <v>0</v>
      </c>
      <c r="L200" s="55"/>
      <c r="M200" s="95">
        <f t="shared" si="16"/>
        <v>0</v>
      </c>
      <c r="N200" s="55"/>
      <c r="O200" s="95">
        <f t="shared" si="17"/>
        <v>0</v>
      </c>
      <c r="P200" s="55"/>
      <c r="Q200" s="95">
        <f t="shared" si="18"/>
        <v>0</v>
      </c>
      <c r="R200" s="55"/>
      <c r="S200" s="95">
        <f t="shared" si="19"/>
        <v>0</v>
      </c>
      <c r="T200" s="55"/>
      <c r="U200" s="95">
        <f t="shared" si="20"/>
        <v>0</v>
      </c>
      <c r="V200" s="55"/>
      <c r="W200" s="95">
        <f>IF(AND($A200&gt;0,V200&gt;0),IF('2_Вихідні дані'!$A$12=1,ROUND($K200*(V200-1),2),ROUND((K200+M200+O200+Q200+S200+U200)*(V200-1),2)),0)</f>
        <v>0</v>
      </c>
      <c r="X200" s="74">
        <f t="shared" si="21"/>
        <v>0</v>
      </c>
      <c r="Y200" s="74">
        <f>X200*'2_Вихідні дані'!$B$17</f>
        <v>0</v>
      </c>
      <c r="Z200" s="74">
        <f>IF(ISERROR(ROUND($Y200/'1_РОЗПОДІЛ ПЕРСОНАЛУ'!G199*'1_РОЗПОДІЛ ПЕРСОНАЛУ'!H199,2)),0,ROUND($Y200/'1_РОЗПОДІЛ ПЕРСОНАЛУ'!G199*'1_РОЗПОДІЛ ПЕРСОНАЛУ'!H199,2))</f>
        <v>0</v>
      </c>
      <c r="AA200" s="74">
        <f>IF(ISERROR(ROUND($Y200/'1_РОЗПОДІЛ ПЕРСОНАЛУ'!G199*'1_РОЗПОДІЛ ПЕРСОНАЛУ'!I199,2)),0,ROUND($Y200/'1_РОЗПОДІЛ ПЕРСОНАЛУ'!G199*'1_РОЗПОДІЛ ПЕРСОНАЛУ'!I199,2))</f>
        <v>0</v>
      </c>
      <c r="AB200" s="74">
        <f>IF(ISERROR(ROUND($Y200/'1_РОЗПОДІЛ ПЕРСОНАЛУ'!G199*'1_РОЗПОДІЛ ПЕРСОНАЛУ'!J199,2)),0,ROUND($Y200/'1_РОЗПОДІЛ ПЕРСОНАЛУ'!G199*'1_РОЗПОДІЛ ПЕРСОНАЛУ'!J199,2))</f>
        <v>0</v>
      </c>
      <c r="AC200" s="74">
        <f>IF(ISERROR(ROUND($Y200/'1_РОЗПОДІЛ ПЕРСОНАЛУ'!G199*'1_РОЗПОДІЛ ПЕРСОНАЛУ'!K199,2)),0,ROUND($Y200/'1_РОЗПОДІЛ ПЕРСОНАЛУ'!G199*'1_РОЗПОДІЛ ПЕРСОНАЛУ'!K199,2))</f>
        <v>0</v>
      </c>
      <c r="AD200" s="74">
        <f>IF(ISERROR(ROUND($Y200/'1_РОЗПОДІЛ ПЕРСОНАЛУ'!G199*'1_РОЗПОДІЛ ПЕРСОНАЛУ'!L199,2)),0,ROUND($Y200/'1_РОЗПОДІЛ ПЕРСОНАЛУ'!G199*'1_РОЗПОДІЛ ПЕРСОНАЛУ'!L199,2))</f>
        <v>0</v>
      </c>
      <c r="AE200" s="74">
        <f>IF(ISERROR(ROUND($Y200/'1_РОЗПОДІЛ ПЕРСОНАЛУ'!G199*'1_РОЗПОДІЛ ПЕРСОНАЛУ'!M199,2)),0,ROUND($Y200/'1_РОЗПОДІЛ ПЕРСОНАЛУ'!G199*'1_РОЗПОДІЛ ПЕРСОНАЛУ'!M199,2))</f>
        <v>0</v>
      </c>
      <c r="AF200" s="74">
        <f>IF(ISERROR(ROUND($Y200/'1_РОЗПОДІЛ ПЕРСОНАЛУ'!G199*'1_РОЗПОДІЛ ПЕРСОНАЛУ'!N199,2)),0,ROUND($Y200/'1_РОЗПОДІЛ ПЕРСОНАЛУ'!G199*'1_РОЗПОДІЛ ПЕРСОНАЛУ'!N199,2))</f>
        <v>0</v>
      </c>
      <c r="AG200" s="74">
        <f>IF(ISERROR(ROUND($Y200/'1_РОЗПОДІЛ ПЕРСОНАЛУ'!G199*'1_РОЗПОДІЛ ПЕРСОНАЛУ'!O199,2)),0,ROUND($Y200/'1_РОЗПОДІЛ ПЕРСОНАЛУ'!G199*'1_РОЗПОДІЛ ПЕРСОНАЛУ'!O199,2))</f>
        <v>0</v>
      </c>
    </row>
    <row r="201" spans="1:33" ht="12" hidden="1" x14ac:dyDescent="0.2">
      <c r="A201" s="78" t="str">
        <f>'1_РОЗПОДІЛ ПЕРСОНАЛУ'!A200</f>
        <v/>
      </c>
      <c r="B201" s="78">
        <f>'1_РОЗПОДІЛ ПЕРСОНАЛУ'!B200</f>
        <v>0</v>
      </c>
      <c r="C201" s="78">
        <f>'1_РОЗПОДІЛ ПЕРСОНАЛУ'!D200</f>
        <v>0</v>
      </c>
      <c r="D201" s="78">
        <f>'1_РОЗПОДІЛ ПЕРСОНАЛУ'!F200</f>
        <v>0</v>
      </c>
      <c r="E201" s="78">
        <f>'1_РОЗПОДІЛ ПЕРСОНАЛУ'!G200</f>
        <v>0</v>
      </c>
      <c r="F201" s="95">
        <f>IF(A201&gt;0,'2_Вихідні дані'!$B$3,"")</f>
        <v>1921</v>
      </c>
      <c r="G201" s="55"/>
      <c r="H201" s="55"/>
      <c r="I201" s="79">
        <f>IF(D201&gt;0,VLOOKUP(D201,'2_Вихідні дані'!$A$6:$B$11,2,FALSE),1)</f>
        <v>1</v>
      </c>
      <c r="J201" s="55"/>
      <c r="K201" s="74">
        <f t="shared" si="22"/>
        <v>0</v>
      </c>
      <c r="L201" s="55"/>
      <c r="M201" s="95">
        <f t="shared" si="16"/>
        <v>0</v>
      </c>
      <c r="N201" s="55"/>
      <c r="O201" s="95">
        <f t="shared" si="17"/>
        <v>0</v>
      </c>
      <c r="P201" s="55"/>
      <c r="Q201" s="95">
        <f t="shared" si="18"/>
        <v>0</v>
      </c>
      <c r="R201" s="55"/>
      <c r="S201" s="95">
        <f t="shared" si="19"/>
        <v>0</v>
      </c>
      <c r="T201" s="55"/>
      <c r="U201" s="95">
        <f t="shared" si="20"/>
        <v>0</v>
      </c>
      <c r="V201" s="55"/>
      <c r="W201" s="95">
        <f>IF(AND($A201&gt;0,V201&gt;0),IF('2_Вихідні дані'!$A$12=1,ROUND($K201*(V201-1),2),ROUND((K201+M201+O201+Q201+S201+U201)*(V201-1),2)),0)</f>
        <v>0</v>
      </c>
      <c r="X201" s="74">
        <f t="shared" si="21"/>
        <v>0</v>
      </c>
      <c r="Y201" s="74">
        <f>X201*'2_Вихідні дані'!$B$17</f>
        <v>0</v>
      </c>
      <c r="Z201" s="74">
        <f>IF(ISERROR(ROUND($Y201/'1_РОЗПОДІЛ ПЕРСОНАЛУ'!G200*'1_РОЗПОДІЛ ПЕРСОНАЛУ'!H200,2)),0,ROUND($Y201/'1_РОЗПОДІЛ ПЕРСОНАЛУ'!G200*'1_РОЗПОДІЛ ПЕРСОНАЛУ'!H200,2))</f>
        <v>0</v>
      </c>
      <c r="AA201" s="74">
        <f>IF(ISERROR(ROUND($Y201/'1_РОЗПОДІЛ ПЕРСОНАЛУ'!G200*'1_РОЗПОДІЛ ПЕРСОНАЛУ'!I200,2)),0,ROUND($Y201/'1_РОЗПОДІЛ ПЕРСОНАЛУ'!G200*'1_РОЗПОДІЛ ПЕРСОНАЛУ'!I200,2))</f>
        <v>0</v>
      </c>
      <c r="AB201" s="74">
        <f>IF(ISERROR(ROUND($Y201/'1_РОЗПОДІЛ ПЕРСОНАЛУ'!G200*'1_РОЗПОДІЛ ПЕРСОНАЛУ'!J200,2)),0,ROUND($Y201/'1_РОЗПОДІЛ ПЕРСОНАЛУ'!G200*'1_РОЗПОДІЛ ПЕРСОНАЛУ'!J200,2))</f>
        <v>0</v>
      </c>
      <c r="AC201" s="74">
        <f>IF(ISERROR(ROUND($Y201/'1_РОЗПОДІЛ ПЕРСОНАЛУ'!G200*'1_РОЗПОДІЛ ПЕРСОНАЛУ'!K200,2)),0,ROUND($Y201/'1_РОЗПОДІЛ ПЕРСОНАЛУ'!G200*'1_РОЗПОДІЛ ПЕРСОНАЛУ'!K200,2))</f>
        <v>0</v>
      </c>
      <c r="AD201" s="74">
        <f>IF(ISERROR(ROUND($Y201/'1_РОЗПОДІЛ ПЕРСОНАЛУ'!G200*'1_РОЗПОДІЛ ПЕРСОНАЛУ'!L200,2)),0,ROUND($Y201/'1_РОЗПОДІЛ ПЕРСОНАЛУ'!G200*'1_РОЗПОДІЛ ПЕРСОНАЛУ'!L200,2))</f>
        <v>0</v>
      </c>
      <c r="AE201" s="74">
        <f>IF(ISERROR(ROUND($Y201/'1_РОЗПОДІЛ ПЕРСОНАЛУ'!G200*'1_РОЗПОДІЛ ПЕРСОНАЛУ'!M200,2)),0,ROUND($Y201/'1_РОЗПОДІЛ ПЕРСОНАЛУ'!G200*'1_РОЗПОДІЛ ПЕРСОНАЛУ'!M200,2))</f>
        <v>0</v>
      </c>
      <c r="AF201" s="74">
        <f>IF(ISERROR(ROUND($Y201/'1_РОЗПОДІЛ ПЕРСОНАЛУ'!G200*'1_РОЗПОДІЛ ПЕРСОНАЛУ'!N200,2)),0,ROUND($Y201/'1_РОЗПОДІЛ ПЕРСОНАЛУ'!G200*'1_РОЗПОДІЛ ПЕРСОНАЛУ'!N200,2))</f>
        <v>0</v>
      </c>
      <c r="AG201" s="74">
        <f>IF(ISERROR(ROUND($Y201/'1_РОЗПОДІЛ ПЕРСОНАЛУ'!G200*'1_РОЗПОДІЛ ПЕРСОНАЛУ'!O200,2)),0,ROUND($Y201/'1_РОЗПОДІЛ ПЕРСОНАЛУ'!G200*'1_РОЗПОДІЛ ПЕРСОНАЛУ'!O200,2))</f>
        <v>0</v>
      </c>
    </row>
    <row r="202" spans="1:33" ht="12" hidden="1" x14ac:dyDescent="0.2">
      <c r="A202" s="78" t="str">
        <f>'1_РОЗПОДІЛ ПЕРСОНАЛУ'!A201</f>
        <v/>
      </c>
      <c r="B202" s="78">
        <f>'1_РОЗПОДІЛ ПЕРСОНАЛУ'!B201</f>
        <v>0</v>
      </c>
      <c r="C202" s="78">
        <f>'1_РОЗПОДІЛ ПЕРСОНАЛУ'!D201</f>
        <v>0</v>
      </c>
      <c r="D202" s="78">
        <f>'1_РОЗПОДІЛ ПЕРСОНАЛУ'!F201</f>
        <v>0</v>
      </c>
      <c r="E202" s="78">
        <f>'1_РОЗПОДІЛ ПЕРСОНАЛУ'!G201</f>
        <v>0</v>
      </c>
      <c r="F202" s="95">
        <f>IF(A202&gt;0,'2_Вихідні дані'!$B$3,"")</f>
        <v>1921</v>
      </c>
      <c r="G202" s="55"/>
      <c r="H202" s="55"/>
      <c r="I202" s="79">
        <f>IF(D202&gt;0,VLOOKUP(D202,'2_Вихідні дані'!$A$6:$B$11,2,FALSE),1)</f>
        <v>1</v>
      </c>
      <c r="J202" s="55"/>
      <c r="K202" s="74">
        <f t="shared" si="22"/>
        <v>0</v>
      </c>
      <c r="L202" s="55"/>
      <c r="M202" s="95">
        <f t="shared" si="16"/>
        <v>0</v>
      </c>
      <c r="N202" s="55"/>
      <c r="O202" s="95">
        <f t="shared" si="17"/>
        <v>0</v>
      </c>
      <c r="P202" s="55"/>
      <c r="Q202" s="95">
        <f t="shared" si="18"/>
        <v>0</v>
      </c>
      <c r="R202" s="55"/>
      <c r="S202" s="95">
        <f t="shared" si="19"/>
        <v>0</v>
      </c>
      <c r="T202" s="55"/>
      <c r="U202" s="95">
        <f t="shared" si="20"/>
        <v>0</v>
      </c>
      <c r="V202" s="55"/>
      <c r="W202" s="95">
        <f>IF(AND($A202&gt;0,V202&gt;0),IF('2_Вихідні дані'!$A$12=1,ROUND($K202*(V202-1),2),ROUND((K202+M202+O202+Q202+S202+U202)*(V202-1),2)),0)</f>
        <v>0</v>
      </c>
      <c r="X202" s="74">
        <f t="shared" si="21"/>
        <v>0</v>
      </c>
      <c r="Y202" s="74">
        <f>X202*'2_Вихідні дані'!$B$17</f>
        <v>0</v>
      </c>
      <c r="Z202" s="74">
        <f>IF(ISERROR(ROUND($Y202/'1_РОЗПОДІЛ ПЕРСОНАЛУ'!G201*'1_РОЗПОДІЛ ПЕРСОНАЛУ'!H201,2)),0,ROUND($Y202/'1_РОЗПОДІЛ ПЕРСОНАЛУ'!G201*'1_РОЗПОДІЛ ПЕРСОНАЛУ'!H201,2))</f>
        <v>0</v>
      </c>
      <c r="AA202" s="74">
        <f>IF(ISERROR(ROUND($Y202/'1_РОЗПОДІЛ ПЕРСОНАЛУ'!G201*'1_РОЗПОДІЛ ПЕРСОНАЛУ'!I201,2)),0,ROUND($Y202/'1_РОЗПОДІЛ ПЕРСОНАЛУ'!G201*'1_РОЗПОДІЛ ПЕРСОНАЛУ'!I201,2))</f>
        <v>0</v>
      </c>
      <c r="AB202" s="74">
        <f>IF(ISERROR(ROUND($Y202/'1_РОЗПОДІЛ ПЕРСОНАЛУ'!G201*'1_РОЗПОДІЛ ПЕРСОНАЛУ'!J201,2)),0,ROUND($Y202/'1_РОЗПОДІЛ ПЕРСОНАЛУ'!G201*'1_РОЗПОДІЛ ПЕРСОНАЛУ'!J201,2))</f>
        <v>0</v>
      </c>
      <c r="AC202" s="74">
        <f>IF(ISERROR(ROUND($Y202/'1_РОЗПОДІЛ ПЕРСОНАЛУ'!G201*'1_РОЗПОДІЛ ПЕРСОНАЛУ'!K201,2)),0,ROUND($Y202/'1_РОЗПОДІЛ ПЕРСОНАЛУ'!G201*'1_РОЗПОДІЛ ПЕРСОНАЛУ'!K201,2))</f>
        <v>0</v>
      </c>
      <c r="AD202" s="74">
        <f>IF(ISERROR(ROUND($Y202/'1_РОЗПОДІЛ ПЕРСОНАЛУ'!G201*'1_РОЗПОДІЛ ПЕРСОНАЛУ'!L201,2)),0,ROUND($Y202/'1_РОЗПОДІЛ ПЕРСОНАЛУ'!G201*'1_РОЗПОДІЛ ПЕРСОНАЛУ'!L201,2))</f>
        <v>0</v>
      </c>
      <c r="AE202" s="74">
        <f>IF(ISERROR(ROUND($Y202/'1_РОЗПОДІЛ ПЕРСОНАЛУ'!G201*'1_РОЗПОДІЛ ПЕРСОНАЛУ'!M201,2)),0,ROUND($Y202/'1_РОЗПОДІЛ ПЕРСОНАЛУ'!G201*'1_РОЗПОДІЛ ПЕРСОНАЛУ'!M201,2))</f>
        <v>0</v>
      </c>
      <c r="AF202" s="74">
        <f>IF(ISERROR(ROUND($Y202/'1_РОЗПОДІЛ ПЕРСОНАЛУ'!G201*'1_РОЗПОДІЛ ПЕРСОНАЛУ'!N201,2)),0,ROUND($Y202/'1_РОЗПОДІЛ ПЕРСОНАЛУ'!G201*'1_РОЗПОДІЛ ПЕРСОНАЛУ'!N201,2))</f>
        <v>0</v>
      </c>
      <c r="AG202" s="74">
        <f>IF(ISERROR(ROUND($Y202/'1_РОЗПОДІЛ ПЕРСОНАЛУ'!G201*'1_РОЗПОДІЛ ПЕРСОНАЛУ'!O201,2)),0,ROUND($Y202/'1_РОЗПОДІЛ ПЕРСОНАЛУ'!G201*'1_РОЗПОДІЛ ПЕРСОНАЛУ'!O201,2))</f>
        <v>0</v>
      </c>
    </row>
    <row r="203" spans="1:33" ht="12" hidden="1" x14ac:dyDescent="0.2">
      <c r="A203" s="78" t="str">
        <f>'1_РОЗПОДІЛ ПЕРСОНАЛУ'!A202</f>
        <v/>
      </c>
      <c r="B203" s="78">
        <f>'1_РОЗПОДІЛ ПЕРСОНАЛУ'!B202</f>
        <v>0</v>
      </c>
      <c r="C203" s="78">
        <f>'1_РОЗПОДІЛ ПЕРСОНАЛУ'!D202</f>
        <v>0</v>
      </c>
      <c r="D203" s="78">
        <f>'1_РОЗПОДІЛ ПЕРСОНАЛУ'!F202</f>
        <v>0</v>
      </c>
      <c r="E203" s="78">
        <f>'1_РОЗПОДІЛ ПЕРСОНАЛУ'!G202</f>
        <v>0</v>
      </c>
      <c r="F203" s="95">
        <f>IF(A203&gt;0,'2_Вихідні дані'!$B$3,"")</f>
        <v>1921</v>
      </c>
      <c r="G203" s="55"/>
      <c r="H203" s="55"/>
      <c r="I203" s="79">
        <f>IF(D203&gt;0,VLOOKUP(D203,'2_Вихідні дані'!$A$6:$B$11,2,FALSE),1)</f>
        <v>1</v>
      </c>
      <c r="J203" s="55"/>
      <c r="K203" s="74">
        <f t="shared" si="22"/>
        <v>0</v>
      </c>
      <c r="L203" s="55"/>
      <c r="M203" s="95">
        <f t="shared" ref="M203:M266" si="23">IF(AND($A203&gt;0,L203&gt;0),ROUND($K203*(L203-1),2),0)</f>
        <v>0</v>
      </c>
      <c r="N203" s="55"/>
      <c r="O203" s="95">
        <f t="shared" ref="O203:O266" si="24">IF(AND($A203&gt;0,N203&gt;0),ROUND($K203*(N203-1),2),0)</f>
        <v>0</v>
      </c>
      <c r="P203" s="55"/>
      <c r="Q203" s="95">
        <f t="shared" ref="Q203:Q266" si="25">IF(AND($A203&gt;0,P203&gt;0),ROUND($K203*(P203-1),2),0)</f>
        <v>0</v>
      </c>
      <c r="R203" s="55"/>
      <c r="S203" s="95">
        <f t="shared" ref="S203:S266" si="26">IF(AND($A203&gt;0,R203&gt;0),ROUND($K203*(R203-1),2),0)</f>
        <v>0</v>
      </c>
      <c r="T203" s="55"/>
      <c r="U203" s="95">
        <f t="shared" ref="U203:U266" si="27">IF(AND($A203&gt;0,T203&gt;0),ROUND($K203*(T203-1),2),0)</f>
        <v>0</v>
      </c>
      <c r="V203" s="55"/>
      <c r="W203" s="95">
        <f>IF(AND($A203&gt;0,V203&gt;0),IF('2_Вихідні дані'!$A$12=1,ROUND($K203*(V203-1),2),ROUND((K203+M203+O203+Q203+S203+U203)*(V203-1),2)),0)</f>
        <v>0</v>
      </c>
      <c r="X203" s="74">
        <f t="shared" ref="X203:X266" si="28">ROUND((K203+M203+O203+Q203+S203+U203+W203)*E203,2)</f>
        <v>0</v>
      </c>
      <c r="Y203" s="74">
        <f>X203*'2_Вихідні дані'!$B$17</f>
        <v>0</v>
      </c>
      <c r="Z203" s="74">
        <f>IF(ISERROR(ROUND($Y203/'1_РОЗПОДІЛ ПЕРСОНАЛУ'!G202*'1_РОЗПОДІЛ ПЕРСОНАЛУ'!H202,2)),0,ROUND($Y203/'1_РОЗПОДІЛ ПЕРСОНАЛУ'!G202*'1_РОЗПОДІЛ ПЕРСОНАЛУ'!H202,2))</f>
        <v>0</v>
      </c>
      <c r="AA203" s="74">
        <f>IF(ISERROR(ROUND($Y203/'1_РОЗПОДІЛ ПЕРСОНАЛУ'!G202*'1_РОЗПОДІЛ ПЕРСОНАЛУ'!I202,2)),0,ROUND($Y203/'1_РОЗПОДІЛ ПЕРСОНАЛУ'!G202*'1_РОЗПОДІЛ ПЕРСОНАЛУ'!I202,2))</f>
        <v>0</v>
      </c>
      <c r="AB203" s="74">
        <f>IF(ISERROR(ROUND($Y203/'1_РОЗПОДІЛ ПЕРСОНАЛУ'!G202*'1_РОЗПОДІЛ ПЕРСОНАЛУ'!J202,2)),0,ROUND($Y203/'1_РОЗПОДІЛ ПЕРСОНАЛУ'!G202*'1_РОЗПОДІЛ ПЕРСОНАЛУ'!J202,2))</f>
        <v>0</v>
      </c>
      <c r="AC203" s="74">
        <f>IF(ISERROR(ROUND($Y203/'1_РОЗПОДІЛ ПЕРСОНАЛУ'!G202*'1_РОЗПОДІЛ ПЕРСОНАЛУ'!K202,2)),0,ROUND($Y203/'1_РОЗПОДІЛ ПЕРСОНАЛУ'!G202*'1_РОЗПОДІЛ ПЕРСОНАЛУ'!K202,2))</f>
        <v>0</v>
      </c>
      <c r="AD203" s="74">
        <f>IF(ISERROR(ROUND($Y203/'1_РОЗПОДІЛ ПЕРСОНАЛУ'!G202*'1_РОЗПОДІЛ ПЕРСОНАЛУ'!L202,2)),0,ROUND($Y203/'1_РОЗПОДІЛ ПЕРСОНАЛУ'!G202*'1_РОЗПОДІЛ ПЕРСОНАЛУ'!L202,2))</f>
        <v>0</v>
      </c>
      <c r="AE203" s="74">
        <f>IF(ISERROR(ROUND($Y203/'1_РОЗПОДІЛ ПЕРСОНАЛУ'!G202*'1_РОЗПОДІЛ ПЕРСОНАЛУ'!M202,2)),0,ROUND($Y203/'1_РОЗПОДІЛ ПЕРСОНАЛУ'!G202*'1_РОЗПОДІЛ ПЕРСОНАЛУ'!M202,2))</f>
        <v>0</v>
      </c>
      <c r="AF203" s="74">
        <f>IF(ISERROR(ROUND($Y203/'1_РОЗПОДІЛ ПЕРСОНАЛУ'!G202*'1_РОЗПОДІЛ ПЕРСОНАЛУ'!N202,2)),0,ROUND($Y203/'1_РОЗПОДІЛ ПЕРСОНАЛУ'!G202*'1_РОЗПОДІЛ ПЕРСОНАЛУ'!N202,2))</f>
        <v>0</v>
      </c>
      <c r="AG203" s="74">
        <f>IF(ISERROR(ROUND($Y203/'1_РОЗПОДІЛ ПЕРСОНАЛУ'!G202*'1_РОЗПОДІЛ ПЕРСОНАЛУ'!O202,2)),0,ROUND($Y203/'1_РОЗПОДІЛ ПЕРСОНАЛУ'!G202*'1_РОЗПОДІЛ ПЕРСОНАЛУ'!O202,2))</f>
        <v>0</v>
      </c>
    </row>
    <row r="204" spans="1:33" ht="12" hidden="1" x14ac:dyDescent="0.2">
      <c r="A204" s="78" t="str">
        <f>'1_РОЗПОДІЛ ПЕРСОНАЛУ'!A203</f>
        <v/>
      </c>
      <c r="B204" s="78">
        <f>'1_РОЗПОДІЛ ПЕРСОНАЛУ'!B203</f>
        <v>0</v>
      </c>
      <c r="C204" s="78">
        <f>'1_РОЗПОДІЛ ПЕРСОНАЛУ'!D203</f>
        <v>0</v>
      </c>
      <c r="D204" s="78">
        <f>'1_РОЗПОДІЛ ПЕРСОНАЛУ'!F203</f>
        <v>0</v>
      </c>
      <c r="E204" s="78">
        <f>'1_РОЗПОДІЛ ПЕРСОНАЛУ'!G203</f>
        <v>0</v>
      </c>
      <c r="F204" s="95">
        <f>IF(A204&gt;0,'2_Вихідні дані'!$B$3,"")</f>
        <v>1921</v>
      </c>
      <c r="G204" s="55"/>
      <c r="H204" s="55"/>
      <c r="I204" s="79">
        <f>IF(D204&gt;0,VLOOKUP(D204,'2_Вихідні дані'!$A$6:$B$11,2,FALSE),1)</f>
        <v>1</v>
      </c>
      <c r="J204" s="55"/>
      <c r="K204" s="74">
        <f t="shared" si="22"/>
        <v>0</v>
      </c>
      <c r="L204" s="55"/>
      <c r="M204" s="95">
        <f t="shared" si="23"/>
        <v>0</v>
      </c>
      <c r="N204" s="55"/>
      <c r="O204" s="95">
        <f t="shared" si="24"/>
        <v>0</v>
      </c>
      <c r="P204" s="55"/>
      <c r="Q204" s="95">
        <f t="shared" si="25"/>
        <v>0</v>
      </c>
      <c r="R204" s="55"/>
      <c r="S204" s="95">
        <f t="shared" si="26"/>
        <v>0</v>
      </c>
      <c r="T204" s="55"/>
      <c r="U204" s="95">
        <f t="shared" si="27"/>
        <v>0</v>
      </c>
      <c r="V204" s="55"/>
      <c r="W204" s="95">
        <f>IF(AND($A204&gt;0,V204&gt;0),IF('2_Вихідні дані'!$A$12=1,ROUND($K204*(V204-1),2),ROUND((K204+M204+O204+Q204+S204+U204)*(V204-1),2)),0)</f>
        <v>0</v>
      </c>
      <c r="X204" s="74">
        <f t="shared" si="28"/>
        <v>0</v>
      </c>
      <c r="Y204" s="74">
        <f>X204*'2_Вихідні дані'!$B$17</f>
        <v>0</v>
      </c>
      <c r="Z204" s="74">
        <f>IF(ISERROR(ROUND($Y204/'1_РОЗПОДІЛ ПЕРСОНАЛУ'!G203*'1_РОЗПОДІЛ ПЕРСОНАЛУ'!H203,2)),0,ROUND($Y204/'1_РОЗПОДІЛ ПЕРСОНАЛУ'!G203*'1_РОЗПОДІЛ ПЕРСОНАЛУ'!H203,2))</f>
        <v>0</v>
      </c>
      <c r="AA204" s="74">
        <f>IF(ISERROR(ROUND($Y204/'1_РОЗПОДІЛ ПЕРСОНАЛУ'!G203*'1_РОЗПОДІЛ ПЕРСОНАЛУ'!I203,2)),0,ROUND($Y204/'1_РОЗПОДІЛ ПЕРСОНАЛУ'!G203*'1_РОЗПОДІЛ ПЕРСОНАЛУ'!I203,2))</f>
        <v>0</v>
      </c>
      <c r="AB204" s="74">
        <f>IF(ISERROR(ROUND($Y204/'1_РОЗПОДІЛ ПЕРСОНАЛУ'!G203*'1_РОЗПОДІЛ ПЕРСОНАЛУ'!J203,2)),0,ROUND($Y204/'1_РОЗПОДІЛ ПЕРСОНАЛУ'!G203*'1_РОЗПОДІЛ ПЕРСОНАЛУ'!J203,2))</f>
        <v>0</v>
      </c>
      <c r="AC204" s="74">
        <f>IF(ISERROR(ROUND($Y204/'1_РОЗПОДІЛ ПЕРСОНАЛУ'!G203*'1_РОЗПОДІЛ ПЕРСОНАЛУ'!K203,2)),0,ROUND($Y204/'1_РОЗПОДІЛ ПЕРСОНАЛУ'!G203*'1_РОЗПОДІЛ ПЕРСОНАЛУ'!K203,2))</f>
        <v>0</v>
      </c>
      <c r="AD204" s="74">
        <f>IF(ISERROR(ROUND($Y204/'1_РОЗПОДІЛ ПЕРСОНАЛУ'!G203*'1_РОЗПОДІЛ ПЕРСОНАЛУ'!L203,2)),0,ROUND($Y204/'1_РОЗПОДІЛ ПЕРСОНАЛУ'!G203*'1_РОЗПОДІЛ ПЕРСОНАЛУ'!L203,2))</f>
        <v>0</v>
      </c>
      <c r="AE204" s="74">
        <f>IF(ISERROR(ROUND($Y204/'1_РОЗПОДІЛ ПЕРСОНАЛУ'!G203*'1_РОЗПОДІЛ ПЕРСОНАЛУ'!M203,2)),0,ROUND($Y204/'1_РОЗПОДІЛ ПЕРСОНАЛУ'!G203*'1_РОЗПОДІЛ ПЕРСОНАЛУ'!M203,2))</f>
        <v>0</v>
      </c>
      <c r="AF204" s="74">
        <f>IF(ISERROR(ROUND($Y204/'1_РОЗПОДІЛ ПЕРСОНАЛУ'!G203*'1_РОЗПОДІЛ ПЕРСОНАЛУ'!N203,2)),0,ROUND($Y204/'1_РОЗПОДІЛ ПЕРСОНАЛУ'!G203*'1_РОЗПОДІЛ ПЕРСОНАЛУ'!N203,2))</f>
        <v>0</v>
      </c>
      <c r="AG204" s="74">
        <f>IF(ISERROR(ROUND($Y204/'1_РОЗПОДІЛ ПЕРСОНАЛУ'!G203*'1_РОЗПОДІЛ ПЕРСОНАЛУ'!O203,2)),0,ROUND($Y204/'1_РОЗПОДІЛ ПЕРСОНАЛУ'!G203*'1_РОЗПОДІЛ ПЕРСОНАЛУ'!O203,2))</f>
        <v>0</v>
      </c>
    </row>
    <row r="205" spans="1:33" ht="12" hidden="1" x14ac:dyDescent="0.2">
      <c r="A205" s="78" t="str">
        <f>'1_РОЗПОДІЛ ПЕРСОНАЛУ'!A204</f>
        <v/>
      </c>
      <c r="B205" s="78">
        <f>'1_РОЗПОДІЛ ПЕРСОНАЛУ'!B204</f>
        <v>0</v>
      </c>
      <c r="C205" s="78">
        <f>'1_РОЗПОДІЛ ПЕРСОНАЛУ'!D204</f>
        <v>0</v>
      </c>
      <c r="D205" s="78">
        <f>'1_РОЗПОДІЛ ПЕРСОНАЛУ'!F204</f>
        <v>0</v>
      </c>
      <c r="E205" s="78">
        <f>'1_РОЗПОДІЛ ПЕРСОНАЛУ'!G204</f>
        <v>0</v>
      </c>
      <c r="F205" s="95">
        <f>IF(A205&gt;0,'2_Вихідні дані'!$B$3,"")</f>
        <v>1921</v>
      </c>
      <c r="G205" s="55"/>
      <c r="H205" s="55"/>
      <c r="I205" s="79">
        <f>IF(D205&gt;0,VLOOKUP(D205,'2_Вихідні дані'!$A$6:$B$11,2,FALSE),1)</f>
        <v>1</v>
      </c>
      <c r="J205" s="55"/>
      <c r="K205" s="74">
        <f t="shared" si="22"/>
        <v>0</v>
      </c>
      <c r="L205" s="55"/>
      <c r="M205" s="95">
        <f t="shared" si="23"/>
        <v>0</v>
      </c>
      <c r="N205" s="55"/>
      <c r="O205" s="95">
        <f t="shared" si="24"/>
        <v>0</v>
      </c>
      <c r="P205" s="55"/>
      <c r="Q205" s="95">
        <f t="shared" si="25"/>
        <v>0</v>
      </c>
      <c r="R205" s="55"/>
      <c r="S205" s="95">
        <f t="shared" si="26"/>
        <v>0</v>
      </c>
      <c r="T205" s="55"/>
      <c r="U205" s="95">
        <f t="shared" si="27"/>
        <v>0</v>
      </c>
      <c r="V205" s="55"/>
      <c r="W205" s="95">
        <f>IF(AND($A205&gt;0,V205&gt;0),IF('2_Вихідні дані'!$A$12=1,ROUND($K205*(V205-1),2),ROUND((K205+M205+O205+Q205+S205+U205)*(V205-1),2)),0)</f>
        <v>0</v>
      </c>
      <c r="X205" s="74">
        <f t="shared" si="28"/>
        <v>0</v>
      </c>
      <c r="Y205" s="74">
        <f>X205*'2_Вихідні дані'!$B$17</f>
        <v>0</v>
      </c>
      <c r="Z205" s="74">
        <f>IF(ISERROR(ROUND($Y205/'1_РОЗПОДІЛ ПЕРСОНАЛУ'!G204*'1_РОЗПОДІЛ ПЕРСОНАЛУ'!H204,2)),0,ROUND($Y205/'1_РОЗПОДІЛ ПЕРСОНАЛУ'!G204*'1_РОЗПОДІЛ ПЕРСОНАЛУ'!H204,2))</f>
        <v>0</v>
      </c>
      <c r="AA205" s="74">
        <f>IF(ISERROR(ROUND($Y205/'1_РОЗПОДІЛ ПЕРСОНАЛУ'!G204*'1_РОЗПОДІЛ ПЕРСОНАЛУ'!I204,2)),0,ROUND($Y205/'1_РОЗПОДІЛ ПЕРСОНАЛУ'!G204*'1_РОЗПОДІЛ ПЕРСОНАЛУ'!I204,2))</f>
        <v>0</v>
      </c>
      <c r="AB205" s="74">
        <f>IF(ISERROR(ROUND($Y205/'1_РОЗПОДІЛ ПЕРСОНАЛУ'!G204*'1_РОЗПОДІЛ ПЕРСОНАЛУ'!J204,2)),0,ROUND($Y205/'1_РОЗПОДІЛ ПЕРСОНАЛУ'!G204*'1_РОЗПОДІЛ ПЕРСОНАЛУ'!J204,2))</f>
        <v>0</v>
      </c>
      <c r="AC205" s="74">
        <f>IF(ISERROR(ROUND($Y205/'1_РОЗПОДІЛ ПЕРСОНАЛУ'!G204*'1_РОЗПОДІЛ ПЕРСОНАЛУ'!K204,2)),0,ROUND($Y205/'1_РОЗПОДІЛ ПЕРСОНАЛУ'!G204*'1_РОЗПОДІЛ ПЕРСОНАЛУ'!K204,2))</f>
        <v>0</v>
      </c>
      <c r="AD205" s="74">
        <f>IF(ISERROR(ROUND($Y205/'1_РОЗПОДІЛ ПЕРСОНАЛУ'!G204*'1_РОЗПОДІЛ ПЕРСОНАЛУ'!L204,2)),0,ROUND($Y205/'1_РОЗПОДІЛ ПЕРСОНАЛУ'!G204*'1_РОЗПОДІЛ ПЕРСОНАЛУ'!L204,2))</f>
        <v>0</v>
      </c>
      <c r="AE205" s="74">
        <f>IF(ISERROR(ROUND($Y205/'1_РОЗПОДІЛ ПЕРСОНАЛУ'!G204*'1_РОЗПОДІЛ ПЕРСОНАЛУ'!M204,2)),0,ROUND($Y205/'1_РОЗПОДІЛ ПЕРСОНАЛУ'!G204*'1_РОЗПОДІЛ ПЕРСОНАЛУ'!M204,2))</f>
        <v>0</v>
      </c>
      <c r="AF205" s="74">
        <f>IF(ISERROR(ROUND($Y205/'1_РОЗПОДІЛ ПЕРСОНАЛУ'!G204*'1_РОЗПОДІЛ ПЕРСОНАЛУ'!N204,2)),0,ROUND($Y205/'1_РОЗПОДІЛ ПЕРСОНАЛУ'!G204*'1_РОЗПОДІЛ ПЕРСОНАЛУ'!N204,2))</f>
        <v>0</v>
      </c>
      <c r="AG205" s="74">
        <f>IF(ISERROR(ROUND($Y205/'1_РОЗПОДІЛ ПЕРСОНАЛУ'!G204*'1_РОЗПОДІЛ ПЕРСОНАЛУ'!O204,2)),0,ROUND($Y205/'1_РОЗПОДІЛ ПЕРСОНАЛУ'!G204*'1_РОЗПОДІЛ ПЕРСОНАЛУ'!O204,2))</f>
        <v>0</v>
      </c>
    </row>
    <row r="206" spans="1:33" ht="12" hidden="1" x14ac:dyDescent="0.2">
      <c r="A206" s="78" t="str">
        <f>'1_РОЗПОДІЛ ПЕРСОНАЛУ'!A205</f>
        <v/>
      </c>
      <c r="B206" s="78">
        <f>'1_РОЗПОДІЛ ПЕРСОНАЛУ'!B205</f>
        <v>0</v>
      </c>
      <c r="C206" s="78">
        <f>'1_РОЗПОДІЛ ПЕРСОНАЛУ'!D205</f>
        <v>0</v>
      </c>
      <c r="D206" s="78">
        <f>'1_РОЗПОДІЛ ПЕРСОНАЛУ'!F205</f>
        <v>0</v>
      </c>
      <c r="E206" s="78">
        <f>'1_РОЗПОДІЛ ПЕРСОНАЛУ'!G205</f>
        <v>0</v>
      </c>
      <c r="F206" s="95">
        <f>IF(A206&gt;0,'2_Вихідні дані'!$B$3,"")</f>
        <v>1921</v>
      </c>
      <c r="G206" s="55"/>
      <c r="H206" s="55"/>
      <c r="I206" s="79">
        <f>IF(D206&gt;0,VLOOKUP(D206,'2_Вихідні дані'!$A$6:$B$11,2,FALSE),1)</f>
        <v>1</v>
      </c>
      <c r="J206" s="55"/>
      <c r="K206" s="74">
        <f t="shared" si="22"/>
        <v>0</v>
      </c>
      <c r="L206" s="55"/>
      <c r="M206" s="95">
        <f t="shared" si="23"/>
        <v>0</v>
      </c>
      <c r="N206" s="55"/>
      <c r="O206" s="95">
        <f t="shared" si="24"/>
        <v>0</v>
      </c>
      <c r="P206" s="55"/>
      <c r="Q206" s="95">
        <f t="shared" si="25"/>
        <v>0</v>
      </c>
      <c r="R206" s="55"/>
      <c r="S206" s="95">
        <f t="shared" si="26"/>
        <v>0</v>
      </c>
      <c r="T206" s="55"/>
      <c r="U206" s="95">
        <f t="shared" si="27"/>
        <v>0</v>
      </c>
      <c r="V206" s="55"/>
      <c r="W206" s="95">
        <f>IF(AND($A206&gt;0,V206&gt;0),IF('2_Вихідні дані'!$A$12=1,ROUND($K206*(V206-1),2),ROUND((K206+M206+O206+Q206+S206+U206)*(V206-1),2)),0)</f>
        <v>0</v>
      </c>
      <c r="X206" s="74">
        <f t="shared" si="28"/>
        <v>0</v>
      </c>
      <c r="Y206" s="74">
        <f>X206*'2_Вихідні дані'!$B$17</f>
        <v>0</v>
      </c>
      <c r="Z206" s="74">
        <f>IF(ISERROR(ROUND($Y206/'1_РОЗПОДІЛ ПЕРСОНАЛУ'!G205*'1_РОЗПОДІЛ ПЕРСОНАЛУ'!H205,2)),0,ROUND($Y206/'1_РОЗПОДІЛ ПЕРСОНАЛУ'!G205*'1_РОЗПОДІЛ ПЕРСОНАЛУ'!H205,2))</f>
        <v>0</v>
      </c>
      <c r="AA206" s="74">
        <f>IF(ISERROR(ROUND($Y206/'1_РОЗПОДІЛ ПЕРСОНАЛУ'!G205*'1_РОЗПОДІЛ ПЕРСОНАЛУ'!I205,2)),0,ROUND($Y206/'1_РОЗПОДІЛ ПЕРСОНАЛУ'!G205*'1_РОЗПОДІЛ ПЕРСОНАЛУ'!I205,2))</f>
        <v>0</v>
      </c>
      <c r="AB206" s="74">
        <f>IF(ISERROR(ROUND($Y206/'1_РОЗПОДІЛ ПЕРСОНАЛУ'!G205*'1_РОЗПОДІЛ ПЕРСОНАЛУ'!J205,2)),0,ROUND($Y206/'1_РОЗПОДІЛ ПЕРСОНАЛУ'!G205*'1_РОЗПОДІЛ ПЕРСОНАЛУ'!J205,2))</f>
        <v>0</v>
      </c>
      <c r="AC206" s="74">
        <f>IF(ISERROR(ROUND($Y206/'1_РОЗПОДІЛ ПЕРСОНАЛУ'!G205*'1_РОЗПОДІЛ ПЕРСОНАЛУ'!K205,2)),0,ROUND($Y206/'1_РОЗПОДІЛ ПЕРСОНАЛУ'!G205*'1_РОЗПОДІЛ ПЕРСОНАЛУ'!K205,2))</f>
        <v>0</v>
      </c>
      <c r="AD206" s="74">
        <f>IF(ISERROR(ROUND($Y206/'1_РОЗПОДІЛ ПЕРСОНАЛУ'!G205*'1_РОЗПОДІЛ ПЕРСОНАЛУ'!L205,2)),0,ROUND($Y206/'1_РОЗПОДІЛ ПЕРСОНАЛУ'!G205*'1_РОЗПОДІЛ ПЕРСОНАЛУ'!L205,2))</f>
        <v>0</v>
      </c>
      <c r="AE206" s="74">
        <f>IF(ISERROR(ROUND($Y206/'1_РОЗПОДІЛ ПЕРСОНАЛУ'!G205*'1_РОЗПОДІЛ ПЕРСОНАЛУ'!M205,2)),0,ROUND($Y206/'1_РОЗПОДІЛ ПЕРСОНАЛУ'!G205*'1_РОЗПОДІЛ ПЕРСОНАЛУ'!M205,2))</f>
        <v>0</v>
      </c>
      <c r="AF206" s="74">
        <f>IF(ISERROR(ROUND($Y206/'1_РОЗПОДІЛ ПЕРСОНАЛУ'!G205*'1_РОЗПОДІЛ ПЕРСОНАЛУ'!N205,2)),0,ROUND($Y206/'1_РОЗПОДІЛ ПЕРСОНАЛУ'!G205*'1_РОЗПОДІЛ ПЕРСОНАЛУ'!N205,2))</f>
        <v>0</v>
      </c>
      <c r="AG206" s="74">
        <f>IF(ISERROR(ROUND($Y206/'1_РОЗПОДІЛ ПЕРСОНАЛУ'!G205*'1_РОЗПОДІЛ ПЕРСОНАЛУ'!O205,2)),0,ROUND($Y206/'1_РОЗПОДІЛ ПЕРСОНАЛУ'!G205*'1_РОЗПОДІЛ ПЕРСОНАЛУ'!O205,2))</f>
        <v>0</v>
      </c>
    </row>
    <row r="207" spans="1:33" ht="12" hidden="1" x14ac:dyDescent="0.2">
      <c r="A207" s="78" t="str">
        <f>'1_РОЗПОДІЛ ПЕРСОНАЛУ'!A206</f>
        <v/>
      </c>
      <c r="B207" s="78">
        <f>'1_РОЗПОДІЛ ПЕРСОНАЛУ'!B206</f>
        <v>0</v>
      </c>
      <c r="C207" s="78">
        <f>'1_РОЗПОДІЛ ПЕРСОНАЛУ'!D206</f>
        <v>0</v>
      </c>
      <c r="D207" s="78">
        <f>'1_РОЗПОДІЛ ПЕРСОНАЛУ'!F206</f>
        <v>0</v>
      </c>
      <c r="E207" s="78">
        <f>'1_РОЗПОДІЛ ПЕРСОНАЛУ'!G206</f>
        <v>0</v>
      </c>
      <c r="F207" s="95">
        <f>IF(A207&gt;0,'2_Вихідні дані'!$B$3,"")</f>
        <v>1921</v>
      </c>
      <c r="G207" s="55"/>
      <c r="H207" s="55"/>
      <c r="I207" s="79">
        <f>IF(D207&gt;0,VLOOKUP(D207,'2_Вихідні дані'!$A$6:$B$11,2,FALSE),1)</f>
        <v>1</v>
      </c>
      <c r="J207" s="55"/>
      <c r="K207" s="74">
        <f t="shared" si="22"/>
        <v>0</v>
      </c>
      <c r="L207" s="55"/>
      <c r="M207" s="95">
        <f t="shared" si="23"/>
        <v>0</v>
      </c>
      <c r="N207" s="55"/>
      <c r="O207" s="95">
        <f t="shared" si="24"/>
        <v>0</v>
      </c>
      <c r="P207" s="55"/>
      <c r="Q207" s="95">
        <f t="shared" si="25"/>
        <v>0</v>
      </c>
      <c r="R207" s="55"/>
      <c r="S207" s="95">
        <f t="shared" si="26"/>
        <v>0</v>
      </c>
      <c r="T207" s="55"/>
      <c r="U207" s="95">
        <f t="shared" si="27"/>
        <v>0</v>
      </c>
      <c r="V207" s="55"/>
      <c r="W207" s="95">
        <f>IF(AND($A207&gt;0,V207&gt;0),IF('2_Вихідні дані'!$A$12=1,ROUND($K207*(V207-1),2),ROUND((K207+M207+O207+Q207+S207+U207)*(V207-1),2)),0)</f>
        <v>0</v>
      </c>
      <c r="X207" s="74">
        <f t="shared" si="28"/>
        <v>0</v>
      </c>
      <c r="Y207" s="74">
        <f>X207*'2_Вихідні дані'!$B$17</f>
        <v>0</v>
      </c>
      <c r="Z207" s="74">
        <f>IF(ISERROR(ROUND($Y207/'1_РОЗПОДІЛ ПЕРСОНАЛУ'!G206*'1_РОЗПОДІЛ ПЕРСОНАЛУ'!H206,2)),0,ROUND($Y207/'1_РОЗПОДІЛ ПЕРСОНАЛУ'!G206*'1_РОЗПОДІЛ ПЕРСОНАЛУ'!H206,2))</f>
        <v>0</v>
      </c>
      <c r="AA207" s="74">
        <f>IF(ISERROR(ROUND($Y207/'1_РОЗПОДІЛ ПЕРСОНАЛУ'!G206*'1_РОЗПОДІЛ ПЕРСОНАЛУ'!I206,2)),0,ROUND($Y207/'1_РОЗПОДІЛ ПЕРСОНАЛУ'!G206*'1_РОЗПОДІЛ ПЕРСОНАЛУ'!I206,2))</f>
        <v>0</v>
      </c>
      <c r="AB207" s="74">
        <f>IF(ISERROR(ROUND($Y207/'1_РОЗПОДІЛ ПЕРСОНАЛУ'!G206*'1_РОЗПОДІЛ ПЕРСОНАЛУ'!J206,2)),0,ROUND($Y207/'1_РОЗПОДІЛ ПЕРСОНАЛУ'!G206*'1_РОЗПОДІЛ ПЕРСОНАЛУ'!J206,2))</f>
        <v>0</v>
      </c>
      <c r="AC207" s="74">
        <f>IF(ISERROR(ROUND($Y207/'1_РОЗПОДІЛ ПЕРСОНАЛУ'!G206*'1_РОЗПОДІЛ ПЕРСОНАЛУ'!K206,2)),0,ROUND($Y207/'1_РОЗПОДІЛ ПЕРСОНАЛУ'!G206*'1_РОЗПОДІЛ ПЕРСОНАЛУ'!K206,2))</f>
        <v>0</v>
      </c>
      <c r="AD207" s="74">
        <f>IF(ISERROR(ROUND($Y207/'1_РОЗПОДІЛ ПЕРСОНАЛУ'!G206*'1_РОЗПОДІЛ ПЕРСОНАЛУ'!L206,2)),0,ROUND($Y207/'1_РОЗПОДІЛ ПЕРСОНАЛУ'!G206*'1_РОЗПОДІЛ ПЕРСОНАЛУ'!L206,2))</f>
        <v>0</v>
      </c>
      <c r="AE207" s="74">
        <f>IF(ISERROR(ROUND($Y207/'1_РОЗПОДІЛ ПЕРСОНАЛУ'!G206*'1_РОЗПОДІЛ ПЕРСОНАЛУ'!M206,2)),0,ROUND($Y207/'1_РОЗПОДІЛ ПЕРСОНАЛУ'!G206*'1_РОЗПОДІЛ ПЕРСОНАЛУ'!M206,2))</f>
        <v>0</v>
      </c>
      <c r="AF207" s="74">
        <f>IF(ISERROR(ROUND($Y207/'1_РОЗПОДІЛ ПЕРСОНАЛУ'!G206*'1_РОЗПОДІЛ ПЕРСОНАЛУ'!N206,2)),0,ROUND($Y207/'1_РОЗПОДІЛ ПЕРСОНАЛУ'!G206*'1_РОЗПОДІЛ ПЕРСОНАЛУ'!N206,2))</f>
        <v>0</v>
      </c>
      <c r="AG207" s="74">
        <f>IF(ISERROR(ROUND($Y207/'1_РОЗПОДІЛ ПЕРСОНАЛУ'!G206*'1_РОЗПОДІЛ ПЕРСОНАЛУ'!O206,2)),0,ROUND($Y207/'1_РОЗПОДІЛ ПЕРСОНАЛУ'!G206*'1_РОЗПОДІЛ ПЕРСОНАЛУ'!O206,2))</f>
        <v>0</v>
      </c>
    </row>
    <row r="208" spans="1:33" ht="12" hidden="1" x14ac:dyDescent="0.2">
      <c r="A208" s="78" t="str">
        <f>'1_РОЗПОДІЛ ПЕРСОНАЛУ'!A207</f>
        <v/>
      </c>
      <c r="B208" s="78">
        <f>'1_РОЗПОДІЛ ПЕРСОНАЛУ'!B207</f>
        <v>0</v>
      </c>
      <c r="C208" s="78">
        <f>'1_РОЗПОДІЛ ПЕРСОНАЛУ'!D207</f>
        <v>0</v>
      </c>
      <c r="D208" s="78">
        <f>'1_РОЗПОДІЛ ПЕРСОНАЛУ'!F207</f>
        <v>0</v>
      </c>
      <c r="E208" s="78">
        <f>'1_РОЗПОДІЛ ПЕРСОНАЛУ'!G207</f>
        <v>0</v>
      </c>
      <c r="F208" s="95">
        <f>IF(A208&gt;0,'2_Вихідні дані'!$B$3,"")</f>
        <v>1921</v>
      </c>
      <c r="G208" s="55"/>
      <c r="H208" s="55"/>
      <c r="I208" s="79">
        <f>IF(D208&gt;0,VLOOKUP(D208,'2_Вихідні дані'!$A$6:$B$11,2,FALSE),1)</f>
        <v>1</v>
      </c>
      <c r="J208" s="55"/>
      <c r="K208" s="74">
        <f t="shared" si="22"/>
        <v>0</v>
      </c>
      <c r="L208" s="55"/>
      <c r="M208" s="95">
        <f t="shared" si="23"/>
        <v>0</v>
      </c>
      <c r="N208" s="55"/>
      <c r="O208" s="95">
        <f t="shared" si="24"/>
        <v>0</v>
      </c>
      <c r="P208" s="55"/>
      <c r="Q208" s="95">
        <f t="shared" si="25"/>
        <v>0</v>
      </c>
      <c r="R208" s="55"/>
      <c r="S208" s="95">
        <f t="shared" si="26"/>
        <v>0</v>
      </c>
      <c r="T208" s="55"/>
      <c r="U208" s="95">
        <f t="shared" si="27"/>
        <v>0</v>
      </c>
      <c r="V208" s="55"/>
      <c r="W208" s="95">
        <f>IF(AND($A208&gt;0,V208&gt;0),IF('2_Вихідні дані'!$A$12=1,ROUND($K208*(V208-1),2),ROUND((K208+M208+O208+Q208+S208+U208)*(V208-1),2)),0)</f>
        <v>0</v>
      </c>
      <c r="X208" s="74">
        <f t="shared" si="28"/>
        <v>0</v>
      </c>
      <c r="Y208" s="74">
        <f>X208*'2_Вихідні дані'!$B$17</f>
        <v>0</v>
      </c>
      <c r="Z208" s="74">
        <f>IF(ISERROR(ROUND($Y208/'1_РОЗПОДІЛ ПЕРСОНАЛУ'!G207*'1_РОЗПОДІЛ ПЕРСОНАЛУ'!H207,2)),0,ROUND($Y208/'1_РОЗПОДІЛ ПЕРСОНАЛУ'!G207*'1_РОЗПОДІЛ ПЕРСОНАЛУ'!H207,2))</f>
        <v>0</v>
      </c>
      <c r="AA208" s="74">
        <f>IF(ISERROR(ROUND($Y208/'1_РОЗПОДІЛ ПЕРСОНАЛУ'!G207*'1_РОЗПОДІЛ ПЕРСОНАЛУ'!I207,2)),0,ROUND($Y208/'1_РОЗПОДІЛ ПЕРСОНАЛУ'!G207*'1_РОЗПОДІЛ ПЕРСОНАЛУ'!I207,2))</f>
        <v>0</v>
      </c>
      <c r="AB208" s="74">
        <f>IF(ISERROR(ROUND($Y208/'1_РОЗПОДІЛ ПЕРСОНАЛУ'!G207*'1_РОЗПОДІЛ ПЕРСОНАЛУ'!J207,2)),0,ROUND($Y208/'1_РОЗПОДІЛ ПЕРСОНАЛУ'!G207*'1_РОЗПОДІЛ ПЕРСОНАЛУ'!J207,2))</f>
        <v>0</v>
      </c>
      <c r="AC208" s="74">
        <f>IF(ISERROR(ROUND($Y208/'1_РОЗПОДІЛ ПЕРСОНАЛУ'!G207*'1_РОЗПОДІЛ ПЕРСОНАЛУ'!K207,2)),0,ROUND($Y208/'1_РОЗПОДІЛ ПЕРСОНАЛУ'!G207*'1_РОЗПОДІЛ ПЕРСОНАЛУ'!K207,2))</f>
        <v>0</v>
      </c>
      <c r="AD208" s="74">
        <f>IF(ISERROR(ROUND($Y208/'1_РОЗПОДІЛ ПЕРСОНАЛУ'!G207*'1_РОЗПОДІЛ ПЕРСОНАЛУ'!L207,2)),0,ROUND($Y208/'1_РОЗПОДІЛ ПЕРСОНАЛУ'!G207*'1_РОЗПОДІЛ ПЕРСОНАЛУ'!L207,2))</f>
        <v>0</v>
      </c>
      <c r="AE208" s="74">
        <f>IF(ISERROR(ROUND($Y208/'1_РОЗПОДІЛ ПЕРСОНАЛУ'!G207*'1_РОЗПОДІЛ ПЕРСОНАЛУ'!M207,2)),0,ROUND($Y208/'1_РОЗПОДІЛ ПЕРСОНАЛУ'!G207*'1_РОЗПОДІЛ ПЕРСОНАЛУ'!M207,2))</f>
        <v>0</v>
      </c>
      <c r="AF208" s="74">
        <f>IF(ISERROR(ROUND($Y208/'1_РОЗПОДІЛ ПЕРСОНАЛУ'!G207*'1_РОЗПОДІЛ ПЕРСОНАЛУ'!N207,2)),0,ROUND($Y208/'1_РОЗПОДІЛ ПЕРСОНАЛУ'!G207*'1_РОЗПОДІЛ ПЕРСОНАЛУ'!N207,2))</f>
        <v>0</v>
      </c>
      <c r="AG208" s="74">
        <f>IF(ISERROR(ROUND($Y208/'1_РОЗПОДІЛ ПЕРСОНАЛУ'!G207*'1_РОЗПОДІЛ ПЕРСОНАЛУ'!O207,2)),0,ROUND($Y208/'1_РОЗПОДІЛ ПЕРСОНАЛУ'!G207*'1_РОЗПОДІЛ ПЕРСОНАЛУ'!O207,2))</f>
        <v>0</v>
      </c>
    </row>
    <row r="209" spans="1:33" ht="12" hidden="1" x14ac:dyDescent="0.2">
      <c r="A209" s="78" t="str">
        <f>'1_РОЗПОДІЛ ПЕРСОНАЛУ'!A208</f>
        <v/>
      </c>
      <c r="B209" s="78">
        <f>'1_РОЗПОДІЛ ПЕРСОНАЛУ'!B208</f>
        <v>0</v>
      </c>
      <c r="C209" s="78">
        <f>'1_РОЗПОДІЛ ПЕРСОНАЛУ'!D208</f>
        <v>0</v>
      </c>
      <c r="D209" s="78">
        <f>'1_РОЗПОДІЛ ПЕРСОНАЛУ'!F208</f>
        <v>0</v>
      </c>
      <c r="E209" s="78">
        <f>'1_РОЗПОДІЛ ПЕРСОНАЛУ'!G208</f>
        <v>0</v>
      </c>
      <c r="F209" s="95">
        <f>IF(A209&gt;0,'2_Вихідні дані'!$B$3,"")</f>
        <v>1921</v>
      </c>
      <c r="G209" s="55"/>
      <c r="H209" s="55"/>
      <c r="I209" s="79">
        <f>IF(D209&gt;0,VLOOKUP(D209,'2_Вихідні дані'!$A$6:$B$11,2,FALSE),1)</f>
        <v>1</v>
      </c>
      <c r="J209" s="55"/>
      <c r="K209" s="74">
        <f t="shared" si="22"/>
        <v>0</v>
      </c>
      <c r="L209" s="55"/>
      <c r="M209" s="95">
        <f t="shared" si="23"/>
        <v>0</v>
      </c>
      <c r="N209" s="55"/>
      <c r="O209" s="95">
        <f t="shared" si="24"/>
        <v>0</v>
      </c>
      <c r="P209" s="55"/>
      <c r="Q209" s="95">
        <f t="shared" si="25"/>
        <v>0</v>
      </c>
      <c r="R209" s="55"/>
      <c r="S209" s="95">
        <f t="shared" si="26"/>
        <v>0</v>
      </c>
      <c r="T209" s="55"/>
      <c r="U209" s="95">
        <f t="shared" si="27"/>
        <v>0</v>
      </c>
      <c r="V209" s="55"/>
      <c r="W209" s="95">
        <f>IF(AND($A209&gt;0,V209&gt;0),IF('2_Вихідні дані'!$A$12=1,ROUND($K209*(V209-1),2),ROUND((K209+M209+O209+Q209+S209+U209)*(V209-1),2)),0)</f>
        <v>0</v>
      </c>
      <c r="X209" s="74">
        <f t="shared" si="28"/>
        <v>0</v>
      </c>
      <c r="Y209" s="74">
        <f>X209*'2_Вихідні дані'!$B$17</f>
        <v>0</v>
      </c>
      <c r="Z209" s="74">
        <f>IF(ISERROR(ROUND($Y209/'1_РОЗПОДІЛ ПЕРСОНАЛУ'!G208*'1_РОЗПОДІЛ ПЕРСОНАЛУ'!H208,2)),0,ROUND($Y209/'1_РОЗПОДІЛ ПЕРСОНАЛУ'!G208*'1_РОЗПОДІЛ ПЕРСОНАЛУ'!H208,2))</f>
        <v>0</v>
      </c>
      <c r="AA209" s="74">
        <f>IF(ISERROR(ROUND($Y209/'1_РОЗПОДІЛ ПЕРСОНАЛУ'!G208*'1_РОЗПОДІЛ ПЕРСОНАЛУ'!I208,2)),0,ROUND($Y209/'1_РОЗПОДІЛ ПЕРСОНАЛУ'!G208*'1_РОЗПОДІЛ ПЕРСОНАЛУ'!I208,2))</f>
        <v>0</v>
      </c>
      <c r="AB209" s="74">
        <f>IF(ISERROR(ROUND($Y209/'1_РОЗПОДІЛ ПЕРСОНАЛУ'!G208*'1_РОЗПОДІЛ ПЕРСОНАЛУ'!J208,2)),0,ROUND($Y209/'1_РОЗПОДІЛ ПЕРСОНАЛУ'!G208*'1_РОЗПОДІЛ ПЕРСОНАЛУ'!J208,2))</f>
        <v>0</v>
      </c>
      <c r="AC209" s="74">
        <f>IF(ISERROR(ROUND($Y209/'1_РОЗПОДІЛ ПЕРСОНАЛУ'!G208*'1_РОЗПОДІЛ ПЕРСОНАЛУ'!K208,2)),0,ROUND($Y209/'1_РОЗПОДІЛ ПЕРСОНАЛУ'!G208*'1_РОЗПОДІЛ ПЕРСОНАЛУ'!K208,2))</f>
        <v>0</v>
      </c>
      <c r="AD209" s="74">
        <f>IF(ISERROR(ROUND($Y209/'1_РОЗПОДІЛ ПЕРСОНАЛУ'!G208*'1_РОЗПОДІЛ ПЕРСОНАЛУ'!L208,2)),0,ROUND($Y209/'1_РОЗПОДІЛ ПЕРСОНАЛУ'!G208*'1_РОЗПОДІЛ ПЕРСОНАЛУ'!L208,2))</f>
        <v>0</v>
      </c>
      <c r="AE209" s="74">
        <f>IF(ISERROR(ROUND($Y209/'1_РОЗПОДІЛ ПЕРСОНАЛУ'!G208*'1_РОЗПОДІЛ ПЕРСОНАЛУ'!M208,2)),0,ROUND($Y209/'1_РОЗПОДІЛ ПЕРСОНАЛУ'!G208*'1_РОЗПОДІЛ ПЕРСОНАЛУ'!M208,2))</f>
        <v>0</v>
      </c>
      <c r="AF209" s="74">
        <f>IF(ISERROR(ROUND($Y209/'1_РОЗПОДІЛ ПЕРСОНАЛУ'!G208*'1_РОЗПОДІЛ ПЕРСОНАЛУ'!N208,2)),0,ROUND($Y209/'1_РОЗПОДІЛ ПЕРСОНАЛУ'!G208*'1_РОЗПОДІЛ ПЕРСОНАЛУ'!N208,2))</f>
        <v>0</v>
      </c>
      <c r="AG209" s="74">
        <f>IF(ISERROR(ROUND($Y209/'1_РОЗПОДІЛ ПЕРСОНАЛУ'!G208*'1_РОЗПОДІЛ ПЕРСОНАЛУ'!O208,2)),0,ROUND($Y209/'1_РОЗПОДІЛ ПЕРСОНАЛУ'!G208*'1_РОЗПОДІЛ ПЕРСОНАЛУ'!O208,2))</f>
        <v>0</v>
      </c>
    </row>
    <row r="210" spans="1:33" ht="12" hidden="1" x14ac:dyDescent="0.2">
      <c r="A210" s="78" t="str">
        <f>'1_РОЗПОДІЛ ПЕРСОНАЛУ'!A209</f>
        <v/>
      </c>
      <c r="B210" s="78">
        <f>'1_РОЗПОДІЛ ПЕРСОНАЛУ'!B209</f>
        <v>0</v>
      </c>
      <c r="C210" s="78">
        <f>'1_РОЗПОДІЛ ПЕРСОНАЛУ'!D209</f>
        <v>0</v>
      </c>
      <c r="D210" s="78">
        <f>'1_РОЗПОДІЛ ПЕРСОНАЛУ'!F209</f>
        <v>0</v>
      </c>
      <c r="E210" s="78">
        <f>'1_РОЗПОДІЛ ПЕРСОНАЛУ'!G209</f>
        <v>0</v>
      </c>
      <c r="F210" s="95">
        <f>IF(A210&gt;0,'2_Вихідні дані'!$B$3,"")</f>
        <v>1921</v>
      </c>
      <c r="G210" s="55"/>
      <c r="H210" s="55"/>
      <c r="I210" s="79">
        <f>IF(D210&gt;0,VLOOKUP(D210,'2_Вихідні дані'!$A$6:$B$11,2,FALSE),1)</f>
        <v>1</v>
      </c>
      <c r="J210" s="55"/>
      <c r="K210" s="74">
        <f t="shared" si="22"/>
        <v>0</v>
      </c>
      <c r="L210" s="55"/>
      <c r="M210" s="95">
        <f t="shared" si="23"/>
        <v>0</v>
      </c>
      <c r="N210" s="55"/>
      <c r="O210" s="95">
        <f t="shared" si="24"/>
        <v>0</v>
      </c>
      <c r="P210" s="55"/>
      <c r="Q210" s="95">
        <f t="shared" si="25"/>
        <v>0</v>
      </c>
      <c r="R210" s="55"/>
      <c r="S210" s="95">
        <f t="shared" si="26"/>
        <v>0</v>
      </c>
      <c r="T210" s="55"/>
      <c r="U210" s="95">
        <f t="shared" si="27"/>
        <v>0</v>
      </c>
      <c r="V210" s="55"/>
      <c r="W210" s="95">
        <f>IF(AND($A210&gt;0,V210&gt;0),IF('2_Вихідні дані'!$A$12=1,ROUND($K210*(V210-1),2),ROUND((K210+M210+O210+Q210+S210+U210)*(V210-1),2)),0)</f>
        <v>0</v>
      </c>
      <c r="X210" s="74">
        <f t="shared" si="28"/>
        <v>0</v>
      </c>
      <c r="Y210" s="74">
        <f>X210*'2_Вихідні дані'!$B$17</f>
        <v>0</v>
      </c>
      <c r="Z210" s="74">
        <f>IF(ISERROR(ROUND($Y210/'1_РОЗПОДІЛ ПЕРСОНАЛУ'!G209*'1_РОЗПОДІЛ ПЕРСОНАЛУ'!H209,2)),0,ROUND($Y210/'1_РОЗПОДІЛ ПЕРСОНАЛУ'!G209*'1_РОЗПОДІЛ ПЕРСОНАЛУ'!H209,2))</f>
        <v>0</v>
      </c>
      <c r="AA210" s="74">
        <f>IF(ISERROR(ROUND($Y210/'1_РОЗПОДІЛ ПЕРСОНАЛУ'!G209*'1_РОЗПОДІЛ ПЕРСОНАЛУ'!I209,2)),0,ROUND($Y210/'1_РОЗПОДІЛ ПЕРСОНАЛУ'!G209*'1_РОЗПОДІЛ ПЕРСОНАЛУ'!I209,2))</f>
        <v>0</v>
      </c>
      <c r="AB210" s="74">
        <f>IF(ISERROR(ROUND($Y210/'1_РОЗПОДІЛ ПЕРСОНАЛУ'!G209*'1_РОЗПОДІЛ ПЕРСОНАЛУ'!J209,2)),0,ROUND($Y210/'1_РОЗПОДІЛ ПЕРСОНАЛУ'!G209*'1_РОЗПОДІЛ ПЕРСОНАЛУ'!J209,2))</f>
        <v>0</v>
      </c>
      <c r="AC210" s="74">
        <f>IF(ISERROR(ROUND($Y210/'1_РОЗПОДІЛ ПЕРСОНАЛУ'!G209*'1_РОЗПОДІЛ ПЕРСОНАЛУ'!K209,2)),0,ROUND($Y210/'1_РОЗПОДІЛ ПЕРСОНАЛУ'!G209*'1_РОЗПОДІЛ ПЕРСОНАЛУ'!K209,2))</f>
        <v>0</v>
      </c>
      <c r="AD210" s="74">
        <f>IF(ISERROR(ROUND($Y210/'1_РОЗПОДІЛ ПЕРСОНАЛУ'!G209*'1_РОЗПОДІЛ ПЕРСОНАЛУ'!L209,2)),0,ROUND($Y210/'1_РОЗПОДІЛ ПЕРСОНАЛУ'!G209*'1_РОЗПОДІЛ ПЕРСОНАЛУ'!L209,2))</f>
        <v>0</v>
      </c>
      <c r="AE210" s="74">
        <f>IF(ISERROR(ROUND($Y210/'1_РОЗПОДІЛ ПЕРСОНАЛУ'!G209*'1_РОЗПОДІЛ ПЕРСОНАЛУ'!M209,2)),0,ROUND($Y210/'1_РОЗПОДІЛ ПЕРСОНАЛУ'!G209*'1_РОЗПОДІЛ ПЕРСОНАЛУ'!M209,2))</f>
        <v>0</v>
      </c>
      <c r="AF210" s="74">
        <f>IF(ISERROR(ROUND($Y210/'1_РОЗПОДІЛ ПЕРСОНАЛУ'!G209*'1_РОЗПОДІЛ ПЕРСОНАЛУ'!N209,2)),0,ROUND($Y210/'1_РОЗПОДІЛ ПЕРСОНАЛУ'!G209*'1_РОЗПОДІЛ ПЕРСОНАЛУ'!N209,2))</f>
        <v>0</v>
      </c>
      <c r="AG210" s="74">
        <f>IF(ISERROR(ROUND($Y210/'1_РОЗПОДІЛ ПЕРСОНАЛУ'!G209*'1_РОЗПОДІЛ ПЕРСОНАЛУ'!O209,2)),0,ROUND($Y210/'1_РОЗПОДІЛ ПЕРСОНАЛУ'!G209*'1_РОЗПОДІЛ ПЕРСОНАЛУ'!O209,2))</f>
        <v>0</v>
      </c>
    </row>
    <row r="211" spans="1:33" ht="12" hidden="1" x14ac:dyDescent="0.2">
      <c r="A211" s="78" t="str">
        <f>'1_РОЗПОДІЛ ПЕРСОНАЛУ'!A210</f>
        <v/>
      </c>
      <c r="B211" s="78">
        <f>'1_РОЗПОДІЛ ПЕРСОНАЛУ'!B210</f>
        <v>0</v>
      </c>
      <c r="C211" s="78">
        <f>'1_РОЗПОДІЛ ПЕРСОНАЛУ'!D210</f>
        <v>0</v>
      </c>
      <c r="D211" s="78">
        <f>'1_РОЗПОДІЛ ПЕРСОНАЛУ'!F210</f>
        <v>0</v>
      </c>
      <c r="E211" s="78">
        <f>'1_РОЗПОДІЛ ПЕРСОНАЛУ'!G210</f>
        <v>0</v>
      </c>
      <c r="F211" s="95">
        <f>IF(A211&gt;0,'2_Вихідні дані'!$B$3,"")</f>
        <v>1921</v>
      </c>
      <c r="G211" s="55"/>
      <c r="H211" s="55"/>
      <c r="I211" s="79">
        <f>IF(D211&gt;0,VLOOKUP(D211,'2_Вихідні дані'!$A$6:$B$11,2,FALSE),1)</f>
        <v>1</v>
      </c>
      <c r="J211" s="55"/>
      <c r="K211" s="74">
        <f t="shared" si="22"/>
        <v>0</v>
      </c>
      <c r="L211" s="55"/>
      <c r="M211" s="95">
        <f t="shared" si="23"/>
        <v>0</v>
      </c>
      <c r="N211" s="55"/>
      <c r="O211" s="95">
        <f t="shared" si="24"/>
        <v>0</v>
      </c>
      <c r="P211" s="55"/>
      <c r="Q211" s="95">
        <f t="shared" si="25"/>
        <v>0</v>
      </c>
      <c r="R211" s="55"/>
      <c r="S211" s="95">
        <f t="shared" si="26"/>
        <v>0</v>
      </c>
      <c r="T211" s="55"/>
      <c r="U211" s="95">
        <f t="shared" si="27"/>
        <v>0</v>
      </c>
      <c r="V211" s="55"/>
      <c r="W211" s="95">
        <f>IF(AND($A211&gt;0,V211&gt;0),IF('2_Вихідні дані'!$A$12=1,ROUND($K211*(V211-1),2),ROUND((K211+M211+O211+Q211+S211+U211)*(V211-1),2)),0)</f>
        <v>0</v>
      </c>
      <c r="X211" s="74">
        <f t="shared" si="28"/>
        <v>0</v>
      </c>
      <c r="Y211" s="74">
        <f>X211*'2_Вихідні дані'!$B$17</f>
        <v>0</v>
      </c>
      <c r="Z211" s="74">
        <f>IF(ISERROR(ROUND($Y211/'1_РОЗПОДІЛ ПЕРСОНАЛУ'!G210*'1_РОЗПОДІЛ ПЕРСОНАЛУ'!H210,2)),0,ROUND($Y211/'1_РОЗПОДІЛ ПЕРСОНАЛУ'!G210*'1_РОЗПОДІЛ ПЕРСОНАЛУ'!H210,2))</f>
        <v>0</v>
      </c>
      <c r="AA211" s="74">
        <f>IF(ISERROR(ROUND($Y211/'1_РОЗПОДІЛ ПЕРСОНАЛУ'!G210*'1_РОЗПОДІЛ ПЕРСОНАЛУ'!I210,2)),0,ROUND($Y211/'1_РОЗПОДІЛ ПЕРСОНАЛУ'!G210*'1_РОЗПОДІЛ ПЕРСОНАЛУ'!I210,2))</f>
        <v>0</v>
      </c>
      <c r="AB211" s="74">
        <f>IF(ISERROR(ROUND($Y211/'1_РОЗПОДІЛ ПЕРСОНАЛУ'!G210*'1_РОЗПОДІЛ ПЕРСОНАЛУ'!J210,2)),0,ROUND($Y211/'1_РОЗПОДІЛ ПЕРСОНАЛУ'!G210*'1_РОЗПОДІЛ ПЕРСОНАЛУ'!J210,2))</f>
        <v>0</v>
      </c>
      <c r="AC211" s="74">
        <f>IF(ISERROR(ROUND($Y211/'1_РОЗПОДІЛ ПЕРСОНАЛУ'!G210*'1_РОЗПОДІЛ ПЕРСОНАЛУ'!K210,2)),0,ROUND($Y211/'1_РОЗПОДІЛ ПЕРСОНАЛУ'!G210*'1_РОЗПОДІЛ ПЕРСОНАЛУ'!K210,2))</f>
        <v>0</v>
      </c>
      <c r="AD211" s="74">
        <f>IF(ISERROR(ROUND($Y211/'1_РОЗПОДІЛ ПЕРСОНАЛУ'!G210*'1_РОЗПОДІЛ ПЕРСОНАЛУ'!L210,2)),0,ROUND($Y211/'1_РОЗПОДІЛ ПЕРСОНАЛУ'!G210*'1_РОЗПОДІЛ ПЕРСОНАЛУ'!L210,2))</f>
        <v>0</v>
      </c>
      <c r="AE211" s="74">
        <f>IF(ISERROR(ROUND($Y211/'1_РОЗПОДІЛ ПЕРСОНАЛУ'!G210*'1_РОЗПОДІЛ ПЕРСОНАЛУ'!M210,2)),0,ROUND($Y211/'1_РОЗПОДІЛ ПЕРСОНАЛУ'!G210*'1_РОЗПОДІЛ ПЕРСОНАЛУ'!M210,2))</f>
        <v>0</v>
      </c>
      <c r="AF211" s="74">
        <f>IF(ISERROR(ROUND($Y211/'1_РОЗПОДІЛ ПЕРСОНАЛУ'!G210*'1_РОЗПОДІЛ ПЕРСОНАЛУ'!N210,2)),0,ROUND($Y211/'1_РОЗПОДІЛ ПЕРСОНАЛУ'!G210*'1_РОЗПОДІЛ ПЕРСОНАЛУ'!N210,2))</f>
        <v>0</v>
      </c>
      <c r="AG211" s="74">
        <f>IF(ISERROR(ROUND($Y211/'1_РОЗПОДІЛ ПЕРСОНАЛУ'!G210*'1_РОЗПОДІЛ ПЕРСОНАЛУ'!O210,2)),0,ROUND($Y211/'1_РОЗПОДІЛ ПЕРСОНАЛУ'!G210*'1_РОЗПОДІЛ ПЕРСОНАЛУ'!O210,2))</f>
        <v>0</v>
      </c>
    </row>
    <row r="212" spans="1:33" ht="12" hidden="1" x14ac:dyDescent="0.2">
      <c r="A212" s="78" t="str">
        <f>'1_РОЗПОДІЛ ПЕРСОНАЛУ'!A211</f>
        <v/>
      </c>
      <c r="B212" s="78">
        <f>'1_РОЗПОДІЛ ПЕРСОНАЛУ'!B211</f>
        <v>0</v>
      </c>
      <c r="C212" s="78">
        <f>'1_РОЗПОДІЛ ПЕРСОНАЛУ'!D211</f>
        <v>0</v>
      </c>
      <c r="D212" s="78">
        <f>'1_РОЗПОДІЛ ПЕРСОНАЛУ'!F211</f>
        <v>0</v>
      </c>
      <c r="E212" s="78">
        <f>'1_РОЗПОДІЛ ПЕРСОНАЛУ'!G211</f>
        <v>0</v>
      </c>
      <c r="F212" s="95">
        <f>IF(A212&gt;0,'2_Вихідні дані'!$B$3,"")</f>
        <v>1921</v>
      </c>
      <c r="G212" s="55"/>
      <c r="H212" s="55"/>
      <c r="I212" s="79">
        <f>IF(D212&gt;0,VLOOKUP(D212,'2_Вихідні дані'!$A$6:$B$11,2,FALSE),1)</f>
        <v>1</v>
      </c>
      <c r="J212" s="55"/>
      <c r="K212" s="74">
        <f t="shared" si="22"/>
        <v>0</v>
      </c>
      <c r="L212" s="55"/>
      <c r="M212" s="95">
        <f t="shared" si="23"/>
        <v>0</v>
      </c>
      <c r="N212" s="55"/>
      <c r="O212" s="95">
        <f t="shared" si="24"/>
        <v>0</v>
      </c>
      <c r="P212" s="55"/>
      <c r="Q212" s="95">
        <f t="shared" si="25"/>
        <v>0</v>
      </c>
      <c r="R212" s="55"/>
      <c r="S212" s="95">
        <f t="shared" si="26"/>
        <v>0</v>
      </c>
      <c r="T212" s="55"/>
      <c r="U212" s="95">
        <f t="shared" si="27"/>
        <v>0</v>
      </c>
      <c r="V212" s="55"/>
      <c r="W212" s="95">
        <f>IF(AND($A212&gt;0,V212&gt;0),IF('2_Вихідні дані'!$A$12=1,ROUND($K212*(V212-1),2),ROUND((K212+M212+O212+Q212+S212+U212)*(V212-1),2)),0)</f>
        <v>0</v>
      </c>
      <c r="X212" s="74">
        <f t="shared" si="28"/>
        <v>0</v>
      </c>
      <c r="Y212" s="74">
        <f>X212*'2_Вихідні дані'!$B$17</f>
        <v>0</v>
      </c>
      <c r="Z212" s="74">
        <f>IF(ISERROR(ROUND($Y212/'1_РОЗПОДІЛ ПЕРСОНАЛУ'!G211*'1_РОЗПОДІЛ ПЕРСОНАЛУ'!H211,2)),0,ROUND($Y212/'1_РОЗПОДІЛ ПЕРСОНАЛУ'!G211*'1_РОЗПОДІЛ ПЕРСОНАЛУ'!H211,2))</f>
        <v>0</v>
      </c>
      <c r="AA212" s="74">
        <f>IF(ISERROR(ROUND($Y212/'1_РОЗПОДІЛ ПЕРСОНАЛУ'!G211*'1_РОЗПОДІЛ ПЕРСОНАЛУ'!I211,2)),0,ROUND($Y212/'1_РОЗПОДІЛ ПЕРСОНАЛУ'!G211*'1_РОЗПОДІЛ ПЕРСОНАЛУ'!I211,2))</f>
        <v>0</v>
      </c>
      <c r="AB212" s="74">
        <f>IF(ISERROR(ROUND($Y212/'1_РОЗПОДІЛ ПЕРСОНАЛУ'!G211*'1_РОЗПОДІЛ ПЕРСОНАЛУ'!J211,2)),0,ROUND($Y212/'1_РОЗПОДІЛ ПЕРСОНАЛУ'!G211*'1_РОЗПОДІЛ ПЕРСОНАЛУ'!J211,2))</f>
        <v>0</v>
      </c>
      <c r="AC212" s="74">
        <f>IF(ISERROR(ROUND($Y212/'1_РОЗПОДІЛ ПЕРСОНАЛУ'!G211*'1_РОЗПОДІЛ ПЕРСОНАЛУ'!K211,2)),0,ROUND($Y212/'1_РОЗПОДІЛ ПЕРСОНАЛУ'!G211*'1_РОЗПОДІЛ ПЕРСОНАЛУ'!K211,2))</f>
        <v>0</v>
      </c>
      <c r="AD212" s="74">
        <f>IF(ISERROR(ROUND($Y212/'1_РОЗПОДІЛ ПЕРСОНАЛУ'!G211*'1_РОЗПОДІЛ ПЕРСОНАЛУ'!L211,2)),0,ROUND($Y212/'1_РОЗПОДІЛ ПЕРСОНАЛУ'!G211*'1_РОЗПОДІЛ ПЕРСОНАЛУ'!L211,2))</f>
        <v>0</v>
      </c>
      <c r="AE212" s="74">
        <f>IF(ISERROR(ROUND($Y212/'1_РОЗПОДІЛ ПЕРСОНАЛУ'!G211*'1_РОЗПОДІЛ ПЕРСОНАЛУ'!M211,2)),0,ROUND($Y212/'1_РОЗПОДІЛ ПЕРСОНАЛУ'!G211*'1_РОЗПОДІЛ ПЕРСОНАЛУ'!M211,2))</f>
        <v>0</v>
      </c>
      <c r="AF212" s="74">
        <f>IF(ISERROR(ROUND($Y212/'1_РОЗПОДІЛ ПЕРСОНАЛУ'!G211*'1_РОЗПОДІЛ ПЕРСОНАЛУ'!N211,2)),0,ROUND($Y212/'1_РОЗПОДІЛ ПЕРСОНАЛУ'!G211*'1_РОЗПОДІЛ ПЕРСОНАЛУ'!N211,2))</f>
        <v>0</v>
      </c>
      <c r="AG212" s="74">
        <f>IF(ISERROR(ROUND($Y212/'1_РОЗПОДІЛ ПЕРСОНАЛУ'!G211*'1_РОЗПОДІЛ ПЕРСОНАЛУ'!O211,2)),0,ROUND($Y212/'1_РОЗПОДІЛ ПЕРСОНАЛУ'!G211*'1_РОЗПОДІЛ ПЕРСОНАЛУ'!O211,2))</f>
        <v>0</v>
      </c>
    </row>
    <row r="213" spans="1:33" ht="12" hidden="1" x14ac:dyDescent="0.2">
      <c r="A213" s="78" t="str">
        <f>'1_РОЗПОДІЛ ПЕРСОНАЛУ'!A212</f>
        <v/>
      </c>
      <c r="B213" s="78">
        <f>'1_РОЗПОДІЛ ПЕРСОНАЛУ'!B212</f>
        <v>0</v>
      </c>
      <c r="C213" s="78">
        <f>'1_РОЗПОДІЛ ПЕРСОНАЛУ'!D212</f>
        <v>0</v>
      </c>
      <c r="D213" s="78">
        <f>'1_РОЗПОДІЛ ПЕРСОНАЛУ'!F212</f>
        <v>0</v>
      </c>
      <c r="E213" s="78">
        <f>'1_РОЗПОДІЛ ПЕРСОНАЛУ'!G212</f>
        <v>0</v>
      </c>
      <c r="F213" s="95">
        <f>IF(A213&gt;0,'2_Вихідні дані'!$B$3,"")</f>
        <v>1921</v>
      </c>
      <c r="G213" s="55"/>
      <c r="H213" s="55"/>
      <c r="I213" s="79">
        <f>IF(D213&gt;0,VLOOKUP(D213,'2_Вихідні дані'!$A$6:$B$11,2,FALSE),1)</f>
        <v>1</v>
      </c>
      <c r="J213" s="55"/>
      <c r="K213" s="74">
        <f t="shared" si="22"/>
        <v>0</v>
      </c>
      <c r="L213" s="55"/>
      <c r="M213" s="95">
        <f t="shared" si="23"/>
        <v>0</v>
      </c>
      <c r="N213" s="55"/>
      <c r="O213" s="95">
        <f t="shared" si="24"/>
        <v>0</v>
      </c>
      <c r="P213" s="55"/>
      <c r="Q213" s="95">
        <f t="shared" si="25"/>
        <v>0</v>
      </c>
      <c r="R213" s="55"/>
      <c r="S213" s="95">
        <f t="shared" si="26"/>
        <v>0</v>
      </c>
      <c r="T213" s="55"/>
      <c r="U213" s="95">
        <f t="shared" si="27"/>
        <v>0</v>
      </c>
      <c r="V213" s="55"/>
      <c r="W213" s="95">
        <f>IF(AND($A213&gt;0,V213&gt;0),IF('2_Вихідні дані'!$A$12=1,ROUND($K213*(V213-1),2),ROUND((K213+M213+O213+Q213+S213+U213)*(V213-1),2)),0)</f>
        <v>0</v>
      </c>
      <c r="X213" s="74">
        <f t="shared" si="28"/>
        <v>0</v>
      </c>
      <c r="Y213" s="74">
        <f>X213*'2_Вихідні дані'!$B$17</f>
        <v>0</v>
      </c>
      <c r="Z213" s="74">
        <f>IF(ISERROR(ROUND($Y213/'1_РОЗПОДІЛ ПЕРСОНАЛУ'!G212*'1_РОЗПОДІЛ ПЕРСОНАЛУ'!H212,2)),0,ROUND($Y213/'1_РОЗПОДІЛ ПЕРСОНАЛУ'!G212*'1_РОЗПОДІЛ ПЕРСОНАЛУ'!H212,2))</f>
        <v>0</v>
      </c>
      <c r="AA213" s="74">
        <f>IF(ISERROR(ROUND($Y213/'1_РОЗПОДІЛ ПЕРСОНАЛУ'!G212*'1_РОЗПОДІЛ ПЕРСОНАЛУ'!I212,2)),0,ROUND($Y213/'1_РОЗПОДІЛ ПЕРСОНАЛУ'!G212*'1_РОЗПОДІЛ ПЕРСОНАЛУ'!I212,2))</f>
        <v>0</v>
      </c>
      <c r="AB213" s="74">
        <f>IF(ISERROR(ROUND($Y213/'1_РОЗПОДІЛ ПЕРСОНАЛУ'!G212*'1_РОЗПОДІЛ ПЕРСОНАЛУ'!J212,2)),0,ROUND($Y213/'1_РОЗПОДІЛ ПЕРСОНАЛУ'!G212*'1_РОЗПОДІЛ ПЕРСОНАЛУ'!J212,2))</f>
        <v>0</v>
      </c>
      <c r="AC213" s="74">
        <f>IF(ISERROR(ROUND($Y213/'1_РОЗПОДІЛ ПЕРСОНАЛУ'!G212*'1_РОЗПОДІЛ ПЕРСОНАЛУ'!K212,2)),0,ROUND($Y213/'1_РОЗПОДІЛ ПЕРСОНАЛУ'!G212*'1_РОЗПОДІЛ ПЕРСОНАЛУ'!K212,2))</f>
        <v>0</v>
      </c>
      <c r="AD213" s="74">
        <f>IF(ISERROR(ROUND($Y213/'1_РОЗПОДІЛ ПЕРСОНАЛУ'!G212*'1_РОЗПОДІЛ ПЕРСОНАЛУ'!L212,2)),0,ROUND($Y213/'1_РОЗПОДІЛ ПЕРСОНАЛУ'!G212*'1_РОЗПОДІЛ ПЕРСОНАЛУ'!L212,2))</f>
        <v>0</v>
      </c>
      <c r="AE213" s="74">
        <f>IF(ISERROR(ROUND($Y213/'1_РОЗПОДІЛ ПЕРСОНАЛУ'!G212*'1_РОЗПОДІЛ ПЕРСОНАЛУ'!M212,2)),0,ROUND($Y213/'1_РОЗПОДІЛ ПЕРСОНАЛУ'!G212*'1_РОЗПОДІЛ ПЕРСОНАЛУ'!M212,2))</f>
        <v>0</v>
      </c>
      <c r="AF213" s="74">
        <f>IF(ISERROR(ROUND($Y213/'1_РОЗПОДІЛ ПЕРСОНАЛУ'!G212*'1_РОЗПОДІЛ ПЕРСОНАЛУ'!N212,2)),0,ROUND($Y213/'1_РОЗПОДІЛ ПЕРСОНАЛУ'!G212*'1_РОЗПОДІЛ ПЕРСОНАЛУ'!N212,2))</f>
        <v>0</v>
      </c>
      <c r="AG213" s="74">
        <f>IF(ISERROR(ROUND($Y213/'1_РОЗПОДІЛ ПЕРСОНАЛУ'!G212*'1_РОЗПОДІЛ ПЕРСОНАЛУ'!O212,2)),0,ROUND($Y213/'1_РОЗПОДІЛ ПЕРСОНАЛУ'!G212*'1_РОЗПОДІЛ ПЕРСОНАЛУ'!O212,2))</f>
        <v>0</v>
      </c>
    </row>
    <row r="214" spans="1:33" ht="12" hidden="1" x14ac:dyDescent="0.2">
      <c r="A214" s="78" t="str">
        <f>'1_РОЗПОДІЛ ПЕРСОНАЛУ'!A213</f>
        <v/>
      </c>
      <c r="B214" s="78">
        <f>'1_РОЗПОДІЛ ПЕРСОНАЛУ'!B213</f>
        <v>0</v>
      </c>
      <c r="C214" s="78">
        <f>'1_РОЗПОДІЛ ПЕРСОНАЛУ'!D213</f>
        <v>0</v>
      </c>
      <c r="D214" s="78">
        <f>'1_РОЗПОДІЛ ПЕРСОНАЛУ'!F213</f>
        <v>0</v>
      </c>
      <c r="E214" s="78">
        <f>'1_РОЗПОДІЛ ПЕРСОНАЛУ'!G213</f>
        <v>0</v>
      </c>
      <c r="F214" s="95">
        <f>IF(A214&gt;0,'2_Вихідні дані'!$B$3,"")</f>
        <v>1921</v>
      </c>
      <c r="G214" s="55"/>
      <c r="H214" s="55"/>
      <c r="I214" s="79">
        <f>IF(D214&gt;0,VLOOKUP(D214,'2_Вихідні дані'!$A$6:$B$11,2,FALSE),1)</f>
        <v>1</v>
      </c>
      <c r="J214" s="55"/>
      <c r="K214" s="74">
        <f t="shared" si="22"/>
        <v>0</v>
      </c>
      <c r="L214" s="55"/>
      <c r="M214" s="95">
        <f t="shared" si="23"/>
        <v>0</v>
      </c>
      <c r="N214" s="55"/>
      <c r="O214" s="95">
        <f t="shared" si="24"/>
        <v>0</v>
      </c>
      <c r="P214" s="55"/>
      <c r="Q214" s="95">
        <f t="shared" si="25"/>
        <v>0</v>
      </c>
      <c r="R214" s="55"/>
      <c r="S214" s="95">
        <f t="shared" si="26"/>
        <v>0</v>
      </c>
      <c r="T214" s="55"/>
      <c r="U214" s="95">
        <f t="shared" si="27"/>
        <v>0</v>
      </c>
      <c r="V214" s="55"/>
      <c r="W214" s="95">
        <f>IF(AND($A214&gt;0,V214&gt;0),IF('2_Вихідні дані'!$A$12=1,ROUND($K214*(V214-1),2),ROUND((K214+M214+O214+Q214+S214+U214)*(V214-1),2)),0)</f>
        <v>0</v>
      </c>
      <c r="X214" s="74">
        <f t="shared" si="28"/>
        <v>0</v>
      </c>
      <c r="Y214" s="74">
        <f>X214*'2_Вихідні дані'!$B$17</f>
        <v>0</v>
      </c>
      <c r="Z214" s="74">
        <f>IF(ISERROR(ROUND($Y214/'1_РОЗПОДІЛ ПЕРСОНАЛУ'!G213*'1_РОЗПОДІЛ ПЕРСОНАЛУ'!H213,2)),0,ROUND($Y214/'1_РОЗПОДІЛ ПЕРСОНАЛУ'!G213*'1_РОЗПОДІЛ ПЕРСОНАЛУ'!H213,2))</f>
        <v>0</v>
      </c>
      <c r="AA214" s="74">
        <f>IF(ISERROR(ROUND($Y214/'1_РОЗПОДІЛ ПЕРСОНАЛУ'!G213*'1_РОЗПОДІЛ ПЕРСОНАЛУ'!I213,2)),0,ROUND($Y214/'1_РОЗПОДІЛ ПЕРСОНАЛУ'!G213*'1_РОЗПОДІЛ ПЕРСОНАЛУ'!I213,2))</f>
        <v>0</v>
      </c>
      <c r="AB214" s="74">
        <f>IF(ISERROR(ROUND($Y214/'1_РОЗПОДІЛ ПЕРСОНАЛУ'!G213*'1_РОЗПОДІЛ ПЕРСОНАЛУ'!J213,2)),0,ROUND($Y214/'1_РОЗПОДІЛ ПЕРСОНАЛУ'!G213*'1_РОЗПОДІЛ ПЕРСОНАЛУ'!J213,2))</f>
        <v>0</v>
      </c>
      <c r="AC214" s="74">
        <f>IF(ISERROR(ROUND($Y214/'1_РОЗПОДІЛ ПЕРСОНАЛУ'!G213*'1_РОЗПОДІЛ ПЕРСОНАЛУ'!K213,2)),0,ROUND($Y214/'1_РОЗПОДІЛ ПЕРСОНАЛУ'!G213*'1_РОЗПОДІЛ ПЕРСОНАЛУ'!K213,2))</f>
        <v>0</v>
      </c>
      <c r="AD214" s="74">
        <f>IF(ISERROR(ROUND($Y214/'1_РОЗПОДІЛ ПЕРСОНАЛУ'!G213*'1_РОЗПОДІЛ ПЕРСОНАЛУ'!L213,2)),0,ROUND($Y214/'1_РОЗПОДІЛ ПЕРСОНАЛУ'!G213*'1_РОЗПОДІЛ ПЕРСОНАЛУ'!L213,2))</f>
        <v>0</v>
      </c>
      <c r="AE214" s="74">
        <f>IF(ISERROR(ROUND($Y214/'1_РОЗПОДІЛ ПЕРСОНАЛУ'!G213*'1_РОЗПОДІЛ ПЕРСОНАЛУ'!M213,2)),0,ROUND($Y214/'1_РОЗПОДІЛ ПЕРСОНАЛУ'!G213*'1_РОЗПОДІЛ ПЕРСОНАЛУ'!M213,2))</f>
        <v>0</v>
      </c>
      <c r="AF214" s="74">
        <f>IF(ISERROR(ROUND($Y214/'1_РОЗПОДІЛ ПЕРСОНАЛУ'!G213*'1_РОЗПОДІЛ ПЕРСОНАЛУ'!N213,2)),0,ROUND($Y214/'1_РОЗПОДІЛ ПЕРСОНАЛУ'!G213*'1_РОЗПОДІЛ ПЕРСОНАЛУ'!N213,2))</f>
        <v>0</v>
      </c>
      <c r="AG214" s="74">
        <f>IF(ISERROR(ROUND($Y214/'1_РОЗПОДІЛ ПЕРСОНАЛУ'!G213*'1_РОЗПОДІЛ ПЕРСОНАЛУ'!O213,2)),0,ROUND($Y214/'1_РОЗПОДІЛ ПЕРСОНАЛУ'!G213*'1_РОЗПОДІЛ ПЕРСОНАЛУ'!O213,2))</f>
        <v>0</v>
      </c>
    </row>
    <row r="215" spans="1:33" ht="12" hidden="1" x14ac:dyDescent="0.2">
      <c r="A215" s="78" t="str">
        <f>'1_РОЗПОДІЛ ПЕРСОНАЛУ'!A214</f>
        <v/>
      </c>
      <c r="B215" s="78">
        <f>'1_РОЗПОДІЛ ПЕРСОНАЛУ'!B214</f>
        <v>0</v>
      </c>
      <c r="C215" s="78">
        <f>'1_РОЗПОДІЛ ПЕРСОНАЛУ'!D214</f>
        <v>0</v>
      </c>
      <c r="D215" s="78">
        <f>'1_РОЗПОДІЛ ПЕРСОНАЛУ'!F214</f>
        <v>0</v>
      </c>
      <c r="E215" s="78">
        <f>'1_РОЗПОДІЛ ПЕРСОНАЛУ'!G214</f>
        <v>0</v>
      </c>
      <c r="F215" s="95">
        <f>IF(A215&gt;0,'2_Вихідні дані'!$B$3,"")</f>
        <v>1921</v>
      </c>
      <c r="G215" s="55"/>
      <c r="H215" s="55"/>
      <c r="I215" s="79">
        <f>IF(D215&gt;0,VLOOKUP(D215,'2_Вихідні дані'!$A$6:$B$11,2,FALSE),1)</f>
        <v>1</v>
      </c>
      <c r="J215" s="55"/>
      <c r="K215" s="74">
        <f t="shared" si="22"/>
        <v>0</v>
      </c>
      <c r="L215" s="55"/>
      <c r="M215" s="95">
        <f t="shared" si="23"/>
        <v>0</v>
      </c>
      <c r="N215" s="55"/>
      <c r="O215" s="95">
        <f t="shared" si="24"/>
        <v>0</v>
      </c>
      <c r="P215" s="55"/>
      <c r="Q215" s="95">
        <f t="shared" si="25"/>
        <v>0</v>
      </c>
      <c r="R215" s="55"/>
      <c r="S215" s="95">
        <f t="shared" si="26"/>
        <v>0</v>
      </c>
      <c r="T215" s="55"/>
      <c r="U215" s="95">
        <f t="shared" si="27"/>
        <v>0</v>
      </c>
      <c r="V215" s="55"/>
      <c r="W215" s="95">
        <f>IF(AND($A215&gt;0,V215&gt;0),IF('2_Вихідні дані'!$A$12=1,ROUND($K215*(V215-1),2),ROUND((K215+M215+O215+Q215+S215+U215)*(V215-1),2)),0)</f>
        <v>0</v>
      </c>
      <c r="X215" s="74">
        <f t="shared" si="28"/>
        <v>0</v>
      </c>
      <c r="Y215" s="74">
        <f>X215*'2_Вихідні дані'!$B$17</f>
        <v>0</v>
      </c>
      <c r="Z215" s="74">
        <f>IF(ISERROR(ROUND($Y215/'1_РОЗПОДІЛ ПЕРСОНАЛУ'!G214*'1_РОЗПОДІЛ ПЕРСОНАЛУ'!H214,2)),0,ROUND($Y215/'1_РОЗПОДІЛ ПЕРСОНАЛУ'!G214*'1_РОЗПОДІЛ ПЕРСОНАЛУ'!H214,2))</f>
        <v>0</v>
      </c>
      <c r="AA215" s="74">
        <f>IF(ISERROR(ROUND($Y215/'1_РОЗПОДІЛ ПЕРСОНАЛУ'!G214*'1_РОЗПОДІЛ ПЕРСОНАЛУ'!I214,2)),0,ROUND($Y215/'1_РОЗПОДІЛ ПЕРСОНАЛУ'!G214*'1_РОЗПОДІЛ ПЕРСОНАЛУ'!I214,2))</f>
        <v>0</v>
      </c>
      <c r="AB215" s="74">
        <f>IF(ISERROR(ROUND($Y215/'1_РОЗПОДІЛ ПЕРСОНАЛУ'!G214*'1_РОЗПОДІЛ ПЕРСОНАЛУ'!J214,2)),0,ROUND($Y215/'1_РОЗПОДІЛ ПЕРСОНАЛУ'!G214*'1_РОЗПОДІЛ ПЕРСОНАЛУ'!J214,2))</f>
        <v>0</v>
      </c>
      <c r="AC215" s="74">
        <f>IF(ISERROR(ROUND($Y215/'1_РОЗПОДІЛ ПЕРСОНАЛУ'!G214*'1_РОЗПОДІЛ ПЕРСОНАЛУ'!K214,2)),0,ROUND($Y215/'1_РОЗПОДІЛ ПЕРСОНАЛУ'!G214*'1_РОЗПОДІЛ ПЕРСОНАЛУ'!K214,2))</f>
        <v>0</v>
      </c>
      <c r="AD215" s="74">
        <f>IF(ISERROR(ROUND($Y215/'1_РОЗПОДІЛ ПЕРСОНАЛУ'!G214*'1_РОЗПОДІЛ ПЕРСОНАЛУ'!L214,2)),0,ROUND($Y215/'1_РОЗПОДІЛ ПЕРСОНАЛУ'!G214*'1_РОЗПОДІЛ ПЕРСОНАЛУ'!L214,2))</f>
        <v>0</v>
      </c>
      <c r="AE215" s="74">
        <f>IF(ISERROR(ROUND($Y215/'1_РОЗПОДІЛ ПЕРСОНАЛУ'!G214*'1_РОЗПОДІЛ ПЕРСОНАЛУ'!M214,2)),0,ROUND($Y215/'1_РОЗПОДІЛ ПЕРСОНАЛУ'!G214*'1_РОЗПОДІЛ ПЕРСОНАЛУ'!M214,2))</f>
        <v>0</v>
      </c>
      <c r="AF215" s="74">
        <f>IF(ISERROR(ROUND($Y215/'1_РОЗПОДІЛ ПЕРСОНАЛУ'!G214*'1_РОЗПОДІЛ ПЕРСОНАЛУ'!N214,2)),0,ROUND($Y215/'1_РОЗПОДІЛ ПЕРСОНАЛУ'!G214*'1_РОЗПОДІЛ ПЕРСОНАЛУ'!N214,2))</f>
        <v>0</v>
      </c>
      <c r="AG215" s="74">
        <f>IF(ISERROR(ROUND($Y215/'1_РОЗПОДІЛ ПЕРСОНАЛУ'!G214*'1_РОЗПОДІЛ ПЕРСОНАЛУ'!O214,2)),0,ROUND($Y215/'1_РОЗПОДІЛ ПЕРСОНАЛУ'!G214*'1_РОЗПОДІЛ ПЕРСОНАЛУ'!O214,2))</f>
        <v>0</v>
      </c>
    </row>
    <row r="216" spans="1:33" ht="12" hidden="1" x14ac:dyDescent="0.2">
      <c r="A216" s="78" t="str">
        <f>'1_РОЗПОДІЛ ПЕРСОНАЛУ'!A215</f>
        <v/>
      </c>
      <c r="B216" s="78">
        <f>'1_РОЗПОДІЛ ПЕРСОНАЛУ'!B215</f>
        <v>0</v>
      </c>
      <c r="C216" s="78">
        <f>'1_РОЗПОДІЛ ПЕРСОНАЛУ'!D215</f>
        <v>0</v>
      </c>
      <c r="D216" s="78">
        <f>'1_РОЗПОДІЛ ПЕРСОНАЛУ'!F215</f>
        <v>0</v>
      </c>
      <c r="E216" s="78">
        <f>'1_РОЗПОДІЛ ПЕРСОНАЛУ'!G215</f>
        <v>0</v>
      </c>
      <c r="F216" s="95">
        <f>IF(A216&gt;0,'2_Вихідні дані'!$B$3,"")</f>
        <v>1921</v>
      </c>
      <c r="G216" s="55"/>
      <c r="H216" s="55"/>
      <c r="I216" s="79">
        <f>IF(D216&gt;0,VLOOKUP(D216,'2_Вихідні дані'!$A$6:$B$11,2,FALSE),1)</f>
        <v>1</v>
      </c>
      <c r="J216" s="55"/>
      <c r="K216" s="74">
        <f t="shared" si="22"/>
        <v>0</v>
      </c>
      <c r="L216" s="55"/>
      <c r="M216" s="95">
        <f t="shared" si="23"/>
        <v>0</v>
      </c>
      <c r="N216" s="55"/>
      <c r="O216" s="95">
        <f t="shared" si="24"/>
        <v>0</v>
      </c>
      <c r="P216" s="55"/>
      <c r="Q216" s="95">
        <f t="shared" si="25"/>
        <v>0</v>
      </c>
      <c r="R216" s="55"/>
      <c r="S216" s="95">
        <f t="shared" si="26"/>
        <v>0</v>
      </c>
      <c r="T216" s="55"/>
      <c r="U216" s="95">
        <f t="shared" si="27"/>
        <v>0</v>
      </c>
      <c r="V216" s="55"/>
      <c r="W216" s="95">
        <f>IF(AND($A216&gt;0,V216&gt;0),IF('2_Вихідні дані'!$A$12=1,ROUND($K216*(V216-1),2),ROUND((K216+M216+O216+Q216+S216+U216)*(V216-1),2)),0)</f>
        <v>0</v>
      </c>
      <c r="X216" s="74">
        <f t="shared" si="28"/>
        <v>0</v>
      </c>
      <c r="Y216" s="74">
        <f>X216*'2_Вихідні дані'!$B$17</f>
        <v>0</v>
      </c>
      <c r="Z216" s="74">
        <f>IF(ISERROR(ROUND($Y216/'1_РОЗПОДІЛ ПЕРСОНАЛУ'!G215*'1_РОЗПОДІЛ ПЕРСОНАЛУ'!H215,2)),0,ROUND($Y216/'1_РОЗПОДІЛ ПЕРСОНАЛУ'!G215*'1_РОЗПОДІЛ ПЕРСОНАЛУ'!H215,2))</f>
        <v>0</v>
      </c>
      <c r="AA216" s="74">
        <f>IF(ISERROR(ROUND($Y216/'1_РОЗПОДІЛ ПЕРСОНАЛУ'!G215*'1_РОЗПОДІЛ ПЕРСОНАЛУ'!I215,2)),0,ROUND($Y216/'1_РОЗПОДІЛ ПЕРСОНАЛУ'!G215*'1_РОЗПОДІЛ ПЕРСОНАЛУ'!I215,2))</f>
        <v>0</v>
      </c>
      <c r="AB216" s="74">
        <f>IF(ISERROR(ROUND($Y216/'1_РОЗПОДІЛ ПЕРСОНАЛУ'!G215*'1_РОЗПОДІЛ ПЕРСОНАЛУ'!J215,2)),0,ROUND($Y216/'1_РОЗПОДІЛ ПЕРСОНАЛУ'!G215*'1_РОЗПОДІЛ ПЕРСОНАЛУ'!J215,2))</f>
        <v>0</v>
      </c>
      <c r="AC216" s="74">
        <f>IF(ISERROR(ROUND($Y216/'1_РОЗПОДІЛ ПЕРСОНАЛУ'!G215*'1_РОЗПОДІЛ ПЕРСОНАЛУ'!K215,2)),0,ROUND($Y216/'1_РОЗПОДІЛ ПЕРСОНАЛУ'!G215*'1_РОЗПОДІЛ ПЕРСОНАЛУ'!K215,2))</f>
        <v>0</v>
      </c>
      <c r="AD216" s="74">
        <f>IF(ISERROR(ROUND($Y216/'1_РОЗПОДІЛ ПЕРСОНАЛУ'!G215*'1_РОЗПОДІЛ ПЕРСОНАЛУ'!L215,2)),0,ROUND($Y216/'1_РОЗПОДІЛ ПЕРСОНАЛУ'!G215*'1_РОЗПОДІЛ ПЕРСОНАЛУ'!L215,2))</f>
        <v>0</v>
      </c>
      <c r="AE216" s="74">
        <f>IF(ISERROR(ROUND($Y216/'1_РОЗПОДІЛ ПЕРСОНАЛУ'!G215*'1_РОЗПОДІЛ ПЕРСОНАЛУ'!M215,2)),0,ROUND($Y216/'1_РОЗПОДІЛ ПЕРСОНАЛУ'!G215*'1_РОЗПОДІЛ ПЕРСОНАЛУ'!M215,2))</f>
        <v>0</v>
      </c>
      <c r="AF216" s="74">
        <f>IF(ISERROR(ROUND($Y216/'1_РОЗПОДІЛ ПЕРСОНАЛУ'!G215*'1_РОЗПОДІЛ ПЕРСОНАЛУ'!N215,2)),0,ROUND($Y216/'1_РОЗПОДІЛ ПЕРСОНАЛУ'!G215*'1_РОЗПОДІЛ ПЕРСОНАЛУ'!N215,2))</f>
        <v>0</v>
      </c>
      <c r="AG216" s="74">
        <f>IF(ISERROR(ROUND($Y216/'1_РОЗПОДІЛ ПЕРСОНАЛУ'!G215*'1_РОЗПОДІЛ ПЕРСОНАЛУ'!O215,2)),0,ROUND($Y216/'1_РОЗПОДІЛ ПЕРСОНАЛУ'!G215*'1_РОЗПОДІЛ ПЕРСОНАЛУ'!O215,2))</f>
        <v>0</v>
      </c>
    </row>
    <row r="217" spans="1:33" ht="12" hidden="1" x14ac:dyDescent="0.2">
      <c r="A217" s="78" t="str">
        <f>'1_РОЗПОДІЛ ПЕРСОНАЛУ'!A216</f>
        <v/>
      </c>
      <c r="B217" s="78">
        <f>'1_РОЗПОДІЛ ПЕРСОНАЛУ'!B216</f>
        <v>0</v>
      </c>
      <c r="C217" s="78">
        <f>'1_РОЗПОДІЛ ПЕРСОНАЛУ'!D216</f>
        <v>0</v>
      </c>
      <c r="D217" s="78">
        <f>'1_РОЗПОДІЛ ПЕРСОНАЛУ'!F216</f>
        <v>0</v>
      </c>
      <c r="E217" s="78">
        <f>'1_РОЗПОДІЛ ПЕРСОНАЛУ'!G216</f>
        <v>0</v>
      </c>
      <c r="F217" s="95">
        <f>IF(A217&gt;0,'2_Вихідні дані'!$B$3,"")</f>
        <v>1921</v>
      </c>
      <c r="G217" s="55"/>
      <c r="H217" s="55"/>
      <c r="I217" s="79">
        <f>IF(D217&gt;0,VLOOKUP(D217,'2_Вихідні дані'!$A$6:$B$11,2,FALSE),1)</f>
        <v>1</v>
      </c>
      <c r="J217" s="55"/>
      <c r="K217" s="74">
        <f t="shared" si="22"/>
        <v>0</v>
      </c>
      <c r="L217" s="55"/>
      <c r="M217" s="95">
        <f t="shared" si="23"/>
        <v>0</v>
      </c>
      <c r="N217" s="55"/>
      <c r="O217" s="95">
        <f t="shared" si="24"/>
        <v>0</v>
      </c>
      <c r="P217" s="55"/>
      <c r="Q217" s="95">
        <f t="shared" si="25"/>
        <v>0</v>
      </c>
      <c r="R217" s="55"/>
      <c r="S217" s="95">
        <f t="shared" si="26"/>
        <v>0</v>
      </c>
      <c r="T217" s="55"/>
      <c r="U217" s="95">
        <f t="shared" si="27"/>
        <v>0</v>
      </c>
      <c r="V217" s="55"/>
      <c r="W217" s="95">
        <f>IF(AND($A217&gt;0,V217&gt;0),IF('2_Вихідні дані'!$A$12=1,ROUND($K217*(V217-1),2),ROUND((K217+M217+O217+Q217+S217+U217)*(V217-1),2)),0)</f>
        <v>0</v>
      </c>
      <c r="X217" s="74">
        <f t="shared" si="28"/>
        <v>0</v>
      </c>
      <c r="Y217" s="74">
        <f>X217*'2_Вихідні дані'!$B$17</f>
        <v>0</v>
      </c>
      <c r="Z217" s="74">
        <f>IF(ISERROR(ROUND($Y217/'1_РОЗПОДІЛ ПЕРСОНАЛУ'!G216*'1_РОЗПОДІЛ ПЕРСОНАЛУ'!H216,2)),0,ROUND($Y217/'1_РОЗПОДІЛ ПЕРСОНАЛУ'!G216*'1_РОЗПОДІЛ ПЕРСОНАЛУ'!H216,2))</f>
        <v>0</v>
      </c>
      <c r="AA217" s="74">
        <f>IF(ISERROR(ROUND($Y217/'1_РОЗПОДІЛ ПЕРСОНАЛУ'!G216*'1_РОЗПОДІЛ ПЕРСОНАЛУ'!I216,2)),0,ROUND($Y217/'1_РОЗПОДІЛ ПЕРСОНАЛУ'!G216*'1_РОЗПОДІЛ ПЕРСОНАЛУ'!I216,2))</f>
        <v>0</v>
      </c>
      <c r="AB217" s="74">
        <f>IF(ISERROR(ROUND($Y217/'1_РОЗПОДІЛ ПЕРСОНАЛУ'!G216*'1_РОЗПОДІЛ ПЕРСОНАЛУ'!J216,2)),0,ROUND($Y217/'1_РОЗПОДІЛ ПЕРСОНАЛУ'!G216*'1_РОЗПОДІЛ ПЕРСОНАЛУ'!J216,2))</f>
        <v>0</v>
      </c>
      <c r="AC217" s="74">
        <f>IF(ISERROR(ROUND($Y217/'1_РОЗПОДІЛ ПЕРСОНАЛУ'!G216*'1_РОЗПОДІЛ ПЕРСОНАЛУ'!K216,2)),0,ROUND($Y217/'1_РОЗПОДІЛ ПЕРСОНАЛУ'!G216*'1_РОЗПОДІЛ ПЕРСОНАЛУ'!K216,2))</f>
        <v>0</v>
      </c>
      <c r="AD217" s="74">
        <f>IF(ISERROR(ROUND($Y217/'1_РОЗПОДІЛ ПЕРСОНАЛУ'!G216*'1_РОЗПОДІЛ ПЕРСОНАЛУ'!L216,2)),0,ROUND($Y217/'1_РОЗПОДІЛ ПЕРСОНАЛУ'!G216*'1_РОЗПОДІЛ ПЕРСОНАЛУ'!L216,2))</f>
        <v>0</v>
      </c>
      <c r="AE217" s="74">
        <f>IF(ISERROR(ROUND($Y217/'1_РОЗПОДІЛ ПЕРСОНАЛУ'!G216*'1_РОЗПОДІЛ ПЕРСОНАЛУ'!M216,2)),0,ROUND($Y217/'1_РОЗПОДІЛ ПЕРСОНАЛУ'!G216*'1_РОЗПОДІЛ ПЕРСОНАЛУ'!M216,2))</f>
        <v>0</v>
      </c>
      <c r="AF217" s="74">
        <f>IF(ISERROR(ROUND($Y217/'1_РОЗПОДІЛ ПЕРСОНАЛУ'!G216*'1_РОЗПОДІЛ ПЕРСОНАЛУ'!N216,2)),0,ROUND($Y217/'1_РОЗПОДІЛ ПЕРСОНАЛУ'!G216*'1_РОЗПОДІЛ ПЕРСОНАЛУ'!N216,2))</f>
        <v>0</v>
      </c>
      <c r="AG217" s="74">
        <f>IF(ISERROR(ROUND($Y217/'1_РОЗПОДІЛ ПЕРСОНАЛУ'!G216*'1_РОЗПОДІЛ ПЕРСОНАЛУ'!O216,2)),0,ROUND($Y217/'1_РОЗПОДІЛ ПЕРСОНАЛУ'!G216*'1_РОЗПОДІЛ ПЕРСОНАЛУ'!O216,2))</f>
        <v>0</v>
      </c>
    </row>
    <row r="218" spans="1:33" ht="12" hidden="1" x14ac:dyDescent="0.2">
      <c r="A218" s="78" t="str">
        <f>'1_РОЗПОДІЛ ПЕРСОНАЛУ'!A217</f>
        <v/>
      </c>
      <c r="B218" s="78">
        <f>'1_РОЗПОДІЛ ПЕРСОНАЛУ'!B217</f>
        <v>0</v>
      </c>
      <c r="C218" s="78">
        <f>'1_РОЗПОДІЛ ПЕРСОНАЛУ'!D217</f>
        <v>0</v>
      </c>
      <c r="D218" s="78">
        <f>'1_РОЗПОДІЛ ПЕРСОНАЛУ'!F217</f>
        <v>0</v>
      </c>
      <c r="E218" s="78">
        <f>'1_РОЗПОДІЛ ПЕРСОНАЛУ'!G217</f>
        <v>0</v>
      </c>
      <c r="F218" s="95">
        <f>IF(A218&gt;0,'2_Вихідні дані'!$B$3,"")</f>
        <v>1921</v>
      </c>
      <c r="G218" s="55"/>
      <c r="H218" s="55"/>
      <c r="I218" s="79">
        <f>IF(D218&gt;0,VLOOKUP(D218,'2_Вихідні дані'!$A$6:$B$11,2,FALSE),1)</f>
        <v>1</v>
      </c>
      <c r="J218" s="55"/>
      <c r="K218" s="74">
        <f t="shared" si="22"/>
        <v>0</v>
      </c>
      <c r="L218" s="55"/>
      <c r="M218" s="95">
        <f t="shared" si="23"/>
        <v>0</v>
      </c>
      <c r="N218" s="55"/>
      <c r="O218" s="95">
        <f t="shared" si="24"/>
        <v>0</v>
      </c>
      <c r="P218" s="55"/>
      <c r="Q218" s="95">
        <f t="shared" si="25"/>
        <v>0</v>
      </c>
      <c r="R218" s="55"/>
      <c r="S218" s="95">
        <f t="shared" si="26"/>
        <v>0</v>
      </c>
      <c r="T218" s="55"/>
      <c r="U218" s="95">
        <f t="shared" si="27"/>
        <v>0</v>
      </c>
      <c r="V218" s="55"/>
      <c r="W218" s="95">
        <f>IF(AND($A218&gt;0,V218&gt;0),IF('2_Вихідні дані'!$A$12=1,ROUND($K218*(V218-1),2),ROUND((K218+M218+O218+Q218+S218+U218)*(V218-1),2)),0)</f>
        <v>0</v>
      </c>
      <c r="X218" s="74">
        <f t="shared" si="28"/>
        <v>0</v>
      </c>
      <c r="Y218" s="74">
        <f>X218*'2_Вихідні дані'!$B$17</f>
        <v>0</v>
      </c>
      <c r="Z218" s="74">
        <f>IF(ISERROR(ROUND($Y218/'1_РОЗПОДІЛ ПЕРСОНАЛУ'!G217*'1_РОЗПОДІЛ ПЕРСОНАЛУ'!H217,2)),0,ROUND($Y218/'1_РОЗПОДІЛ ПЕРСОНАЛУ'!G217*'1_РОЗПОДІЛ ПЕРСОНАЛУ'!H217,2))</f>
        <v>0</v>
      </c>
      <c r="AA218" s="74">
        <f>IF(ISERROR(ROUND($Y218/'1_РОЗПОДІЛ ПЕРСОНАЛУ'!G217*'1_РОЗПОДІЛ ПЕРСОНАЛУ'!I217,2)),0,ROUND($Y218/'1_РОЗПОДІЛ ПЕРСОНАЛУ'!G217*'1_РОЗПОДІЛ ПЕРСОНАЛУ'!I217,2))</f>
        <v>0</v>
      </c>
      <c r="AB218" s="74">
        <f>IF(ISERROR(ROUND($Y218/'1_РОЗПОДІЛ ПЕРСОНАЛУ'!G217*'1_РОЗПОДІЛ ПЕРСОНАЛУ'!J217,2)),0,ROUND($Y218/'1_РОЗПОДІЛ ПЕРСОНАЛУ'!G217*'1_РОЗПОДІЛ ПЕРСОНАЛУ'!J217,2))</f>
        <v>0</v>
      </c>
      <c r="AC218" s="74">
        <f>IF(ISERROR(ROUND($Y218/'1_РОЗПОДІЛ ПЕРСОНАЛУ'!G217*'1_РОЗПОДІЛ ПЕРСОНАЛУ'!K217,2)),0,ROUND($Y218/'1_РОЗПОДІЛ ПЕРСОНАЛУ'!G217*'1_РОЗПОДІЛ ПЕРСОНАЛУ'!K217,2))</f>
        <v>0</v>
      </c>
      <c r="AD218" s="74">
        <f>IF(ISERROR(ROUND($Y218/'1_РОЗПОДІЛ ПЕРСОНАЛУ'!G217*'1_РОЗПОДІЛ ПЕРСОНАЛУ'!L217,2)),0,ROUND($Y218/'1_РОЗПОДІЛ ПЕРСОНАЛУ'!G217*'1_РОЗПОДІЛ ПЕРСОНАЛУ'!L217,2))</f>
        <v>0</v>
      </c>
      <c r="AE218" s="74">
        <f>IF(ISERROR(ROUND($Y218/'1_РОЗПОДІЛ ПЕРСОНАЛУ'!G217*'1_РОЗПОДІЛ ПЕРСОНАЛУ'!M217,2)),0,ROUND($Y218/'1_РОЗПОДІЛ ПЕРСОНАЛУ'!G217*'1_РОЗПОДІЛ ПЕРСОНАЛУ'!M217,2))</f>
        <v>0</v>
      </c>
      <c r="AF218" s="74">
        <f>IF(ISERROR(ROUND($Y218/'1_РОЗПОДІЛ ПЕРСОНАЛУ'!G217*'1_РОЗПОДІЛ ПЕРСОНАЛУ'!N217,2)),0,ROUND($Y218/'1_РОЗПОДІЛ ПЕРСОНАЛУ'!G217*'1_РОЗПОДІЛ ПЕРСОНАЛУ'!N217,2))</f>
        <v>0</v>
      </c>
      <c r="AG218" s="74">
        <f>IF(ISERROR(ROUND($Y218/'1_РОЗПОДІЛ ПЕРСОНАЛУ'!G217*'1_РОЗПОДІЛ ПЕРСОНАЛУ'!O217,2)),0,ROUND($Y218/'1_РОЗПОДІЛ ПЕРСОНАЛУ'!G217*'1_РОЗПОДІЛ ПЕРСОНАЛУ'!O217,2))</f>
        <v>0</v>
      </c>
    </row>
    <row r="219" spans="1:33" ht="12" hidden="1" x14ac:dyDescent="0.2">
      <c r="A219" s="78" t="str">
        <f>'1_РОЗПОДІЛ ПЕРСОНАЛУ'!A218</f>
        <v/>
      </c>
      <c r="B219" s="78">
        <f>'1_РОЗПОДІЛ ПЕРСОНАЛУ'!B218</f>
        <v>0</v>
      </c>
      <c r="C219" s="78">
        <f>'1_РОЗПОДІЛ ПЕРСОНАЛУ'!D218</f>
        <v>0</v>
      </c>
      <c r="D219" s="78">
        <f>'1_РОЗПОДІЛ ПЕРСОНАЛУ'!F218</f>
        <v>0</v>
      </c>
      <c r="E219" s="78">
        <f>'1_РОЗПОДІЛ ПЕРСОНАЛУ'!G218</f>
        <v>0</v>
      </c>
      <c r="F219" s="95">
        <f>IF(A219&gt;0,'2_Вихідні дані'!$B$3,"")</f>
        <v>1921</v>
      </c>
      <c r="G219" s="55"/>
      <c r="H219" s="55"/>
      <c r="I219" s="79">
        <f>IF(D219&gt;0,VLOOKUP(D219,'2_Вихідні дані'!$A$6:$B$11,2,FALSE),1)</f>
        <v>1</v>
      </c>
      <c r="J219" s="55"/>
      <c r="K219" s="74">
        <f t="shared" si="22"/>
        <v>0</v>
      </c>
      <c r="L219" s="55"/>
      <c r="M219" s="95">
        <f t="shared" si="23"/>
        <v>0</v>
      </c>
      <c r="N219" s="55"/>
      <c r="O219" s="95">
        <f t="shared" si="24"/>
        <v>0</v>
      </c>
      <c r="P219" s="55"/>
      <c r="Q219" s="95">
        <f t="shared" si="25"/>
        <v>0</v>
      </c>
      <c r="R219" s="55"/>
      <c r="S219" s="95">
        <f t="shared" si="26"/>
        <v>0</v>
      </c>
      <c r="T219" s="55"/>
      <c r="U219" s="95">
        <f t="shared" si="27"/>
        <v>0</v>
      </c>
      <c r="V219" s="55"/>
      <c r="W219" s="95">
        <f>IF(AND($A219&gt;0,V219&gt;0),IF('2_Вихідні дані'!$A$12=1,ROUND($K219*(V219-1),2),ROUND((K219+M219+O219+Q219+S219+U219)*(V219-1),2)),0)</f>
        <v>0</v>
      </c>
      <c r="X219" s="74">
        <f t="shared" si="28"/>
        <v>0</v>
      </c>
      <c r="Y219" s="74">
        <f>X219*'2_Вихідні дані'!$B$17</f>
        <v>0</v>
      </c>
      <c r="Z219" s="74">
        <f>IF(ISERROR(ROUND($Y219/'1_РОЗПОДІЛ ПЕРСОНАЛУ'!G218*'1_РОЗПОДІЛ ПЕРСОНАЛУ'!H218,2)),0,ROUND($Y219/'1_РОЗПОДІЛ ПЕРСОНАЛУ'!G218*'1_РОЗПОДІЛ ПЕРСОНАЛУ'!H218,2))</f>
        <v>0</v>
      </c>
      <c r="AA219" s="74">
        <f>IF(ISERROR(ROUND($Y219/'1_РОЗПОДІЛ ПЕРСОНАЛУ'!G218*'1_РОЗПОДІЛ ПЕРСОНАЛУ'!I218,2)),0,ROUND($Y219/'1_РОЗПОДІЛ ПЕРСОНАЛУ'!G218*'1_РОЗПОДІЛ ПЕРСОНАЛУ'!I218,2))</f>
        <v>0</v>
      </c>
      <c r="AB219" s="74">
        <f>IF(ISERROR(ROUND($Y219/'1_РОЗПОДІЛ ПЕРСОНАЛУ'!G218*'1_РОЗПОДІЛ ПЕРСОНАЛУ'!J218,2)),0,ROUND($Y219/'1_РОЗПОДІЛ ПЕРСОНАЛУ'!G218*'1_РОЗПОДІЛ ПЕРСОНАЛУ'!J218,2))</f>
        <v>0</v>
      </c>
      <c r="AC219" s="74">
        <f>IF(ISERROR(ROUND($Y219/'1_РОЗПОДІЛ ПЕРСОНАЛУ'!G218*'1_РОЗПОДІЛ ПЕРСОНАЛУ'!K218,2)),0,ROUND($Y219/'1_РОЗПОДІЛ ПЕРСОНАЛУ'!G218*'1_РОЗПОДІЛ ПЕРСОНАЛУ'!K218,2))</f>
        <v>0</v>
      </c>
      <c r="AD219" s="74">
        <f>IF(ISERROR(ROUND($Y219/'1_РОЗПОДІЛ ПЕРСОНАЛУ'!G218*'1_РОЗПОДІЛ ПЕРСОНАЛУ'!L218,2)),0,ROUND($Y219/'1_РОЗПОДІЛ ПЕРСОНАЛУ'!G218*'1_РОЗПОДІЛ ПЕРСОНАЛУ'!L218,2))</f>
        <v>0</v>
      </c>
      <c r="AE219" s="74">
        <f>IF(ISERROR(ROUND($Y219/'1_РОЗПОДІЛ ПЕРСОНАЛУ'!G218*'1_РОЗПОДІЛ ПЕРСОНАЛУ'!M218,2)),0,ROUND($Y219/'1_РОЗПОДІЛ ПЕРСОНАЛУ'!G218*'1_РОЗПОДІЛ ПЕРСОНАЛУ'!M218,2))</f>
        <v>0</v>
      </c>
      <c r="AF219" s="74">
        <f>IF(ISERROR(ROUND($Y219/'1_РОЗПОДІЛ ПЕРСОНАЛУ'!G218*'1_РОЗПОДІЛ ПЕРСОНАЛУ'!N218,2)),0,ROUND($Y219/'1_РОЗПОДІЛ ПЕРСОНАЛУ'!G218*'1_РОЗПОДІЛ ПЕРСОНАЛУ'!N218,2))</f>
        <v>0</v>
      </c>
      <c r="AG219" s="74">
        <f>IF(ISERROR(ROUND($Y219/'1_РОЗПОДІЛ ПЕРСОНАЛУ'!G218*'1_РОЗПОДІЛ ПЕРСОНАЛУ'!O218,2)),0,ROUND($Y219/'1_РОЗПОДІЛ ПЕРСОНАЛУ'!G218*'1_РОЗПОДІЛ ПЕРСОНАЛУ'!O218,2))</f>
        <v>0</v>
      </c>
    </row>
    <row r="220" spans="1:33" ht="12" hidden="1" x14ac:dyDescent="0.2">
      <c r="A220" s="78" t="str">
        <f>'1_РОЗПОДІЛ ПЕРСОНАЛУ'!A219</f>
        <v/>
      </c>
      <c r="B220" s="78">
        <f>'1_РОЗПОДІЛ ПЕРСОНАЛУ'!B219</f>
        <v>0</v>
      </c>
      <c r="C220" s="78">
        <f>'1_РОЗПОДІЛ ПЕРСОНАЛУ'!D219</f>
        <v>0</v>
      </c>
      <c r="D220" s="78">
        <f>'1_РОЗПОДІЛ ПЕРСОНАЛУ'!F219</f>
        <v>0</v>
      </c>
      <c r="E220" s="78">
        <f>'1_РОЗПОДІЛ ПЕРСОНАЛУ'!G219</f>
        <v>0</v>
      </c>
      <c r="F220" s="95">
        <f>IF(A220&gt;0,'2_Вихідні дані'!$B$3,"")</f>
        <v>1921</v>
      </c>
      <c r="G220" s="55"/>
      <c r="H220" s="55"/>
      <c r="I220" s="79">
        <f>IF(D220&gt;0,VLOOKUP(D220,'2_Вихідні дані'!$A$6:$B$11,2,FALSE),1)</f>
        <v>1</v>
      </c>
      <c r="J220" s="55"/>
      <c r="K220" s="74">
        <f t="shared" si="22"/>
        <v>0</v>
      </c>
      <c r="L220" s="55"/>
      <c r="M220" s="95">
        <f t="shared" si="23"/>
        <v>0</v>
      </c>
      <c r="N220" s="55"/>
      <c r="O220" s="95">
        <f t="shared" si="24"/>
        <v>0</v>
      </c>
      <c r="P220" s="55"/>
      <c r="Q220" s="95">
        <f t="shared" si="25"/>
        <v>0</v>
      </c>
      <c r="R220" s="55"/>
      <c r="S220" s="95">
        <f t="shared" si="26"/>
        <v>0</v>
      </c>
      <c r="T220" s="55"/>
      <c r="U220" s="95">
        <f t="shared" si="27"/>
        <v>0</v>
      </c>
      <c r="V220" s="55"/>
      <c r="W220" s="95">
        <f>IF(AND($A220&gt;0,V220&gt;0),IF('2_Вихідні дані'!$A$12=1,ROUND($K220*(V220-1),2),ROUND((K220+M220+O220+Q220+S220+U220)*(V220-1),2)),0)</f>
        <v>0</v>
      </c>
      <c r="X220" s="74">
        <f t="shared" si="28"/>
        <v>0</v>
      </c>
      <c r="Y220" s="74">
        <f>X220*'2_Вихідні дані'!$B$17</f>
        <v>0</v>
      </c>
      <c r="Z220" s="74">
        <f>IF(ISERROR(ROUND($Y220/'1_РОЗПОДІЛ ПЕРСОНАЛУ'!G219*'1_РОЗПОДІЛ ПЕРСОНАЛУ'!H219,2)),0,ROUND($Y220/'1_РОЗПОДІЛ ПЕРСОНАЛУ'!G219*'1_РОЗПОДІЛ ПЕРСОНАЛУ'!H219,2))</f>
        <v>0</v>
      </c>
      <c r="AA220" s="74">
        <f>IF(ISERROR(ROUND($Y220/'1_РОЗПОДІЛ ПЕРСОНАЛУ'!G219*'1_РОЗПОДІЛ ПЕРСОНАЛУ'!I219,2)),0,ROUND($Y220/'1_РОЗПОДІЛ ПЕРСОНАЛУ'!G219*'1_РОЗПОДІЛ ПЕРСОНАЛУ'!I219,2))</f>
        <v>0</v>
      </c>
      <c r="AB220" s="74">
        <f>IF(ISERROR(ROUND($Y220/'1_РОЗПОДІЛ ПЕРСОНАЛУ'!G219*'1_РОЗПОДІЛ ПЕРСОНАЛУ'!J219,2)),0,ROUND($Y220/'1_РОЗПОДІЛ ПЕРСОНАЛУ'!G219*'1_РОЗПОДІЛ ПЕРСОНАЛУ'!J219,2))</f>
        <v>0</v>
      </c>
      <c r="AC220" s="74">
        <f>IF(ISERROR(ROUND($Y220/'1_РОЗПОДІЛ ПЕРСОНАЛУ'!G219*'1_РОЗПОДІЛ ПЕРСОНАЛУ'!K219,2)),0,ROUND($Y220/'1_РОЗПОДІЛ ПЕРСОНАЛУ'!G219*'1_РОЗПОДІЛ ПЕРСОНАЛУ'!K219,2))</f>
        <v>0</v>
      </c>
      <c r="AD220" s="74">
        <f>IF(ISERROR(ROUND($Y220/'1_РОЗПОДІЛ ПЕРСОНАЛУ'!G219*'1_РОЗПОДІЛ ПЕРСОНАЛУ'!L219,2)),0,ROUND($Y220/'1_РОЗПОДІЛ ПЕРСОНАЛУ'!G219*'1_РОЗПОДІЛ ПЕРСОНАЛУ'!L219,2))</f>
        <v>0</v>
      </c>
      <c r="AE220" s="74">
        <f>IF(ISERROR(ROUND($Y220/'1_РОЗПОДІЛ ПЕРСОНАЛУ'!G219*'1_РОЗПОДІЛ ПЕРСОНАЛУ'!M219,2)),0,ROUND($Y220/'1_РОЗПОДІЛ ПЕРСОНАЛУ'!G219*'1_РОЗПОДІЛ ПЕРСОНАЛУ'!M219,2))</f>
        <v>0</v>
      </c>
      <c r="AF220" s="74">
        <f>IF(ISERROR(ROUND($Y220/'1_РОЗПОДІЛ ПЕРСОНАЛУ'!G219*'1_РОЗПОДІЛ ПЕРСОНАЛУ'!N219,2)),0,ROUND($Y220/'1_РОЗПОДІЛ ПЕРСОНАЛУ'!G219*'1_РОЗПОДІЛ ПЕРСОНАЛУ'!N219,2))</f>
        <v>0</v>
      </c>
      <c r="AG220" s="74">
        <f>IF(ISERROR(ROUND($Y220/'1_РОЗПОДІЛ ПЕРСОНАЛУ'!G219*'1_РОЗПОДІЛ ПЕРСОНАЛУ'!O219,2)),0,ROUND($Y220/'1_РОЗПОДІЛ ПЕРСОНАЛУ'!G219*'1_РОЗПОДІЛ ПЕРСОНАЛУ'!O219,2))</f>
        <v>0</v>
      </c>
    </row>
    <row r="221" spans="1:33" ht="12" hidden="1" x14ac:dyDescent="0.2">
      <c r="A221" s="78" t="str">
        <f>'1_РОЗПОДІЛ ПЕРСОНАЛУ'!A220</f>
        <v/>
      </c>
      <c r="B221" s="78">
        <f>'1_РОЗПОДІЛ ПЕРСОНАЛУ'!B220</f>
        <v>0</v>
      </c>
      <c r="C221" s="78">
        <f>'1_РОЗПОДІЛ ПЕРСОНАЛУ'!D220</f>
        <v>0</v>
      </c>
      <c r="D221" s="78">
        <f>'1_РОЗПОДІЛ ПЕРСОНАЛУ'!F220</f>
        <v>0</v>
      </c>
      <c r="E221" s="78">
        <f>'1_РОЗПОДІЛ ПЕРСОНАЛУ'!G220</f>
        <v>0</v>
      </c>
      <c r="F221" s="95">
        <f>IF(A221&gt;0,'2_Вихідні дані'!$B$3,"")</f>
        <v>1921</v>
      </c>
      <c r="G221" s="55"/>
      <c r="H221" s="55"/>
      <c r="I221" s="79">
        <f>IF(D221&gt;0,VLOOKUP(D221,'2_Вихідні дані'!$A$6:$B$11,2,FALSE),1)</f>
        <v>1</v>
      </c>
      <c r="J221" s="55"/>
      <c r="K221" s="74">
        <f t="shared" si="22"/>
        <v>0</v>
      </c>
      <c r="L221" s="55"/>
      <c r="M221" s="95">
        <f t="shared" si="23"/>
        <v>0</v>
      </c>
      <c r="N221" s="55"/>
      <c r="O221" s="95">
        <f t="shared" si="24"/>
        <v>0</v>
      </c>
      <c r="P221" s="55"/>
      <c r="Q221" s="95">
        <f t="shared" si="25"/>
        <v>0</v>
      </c>
      <c r="R221" s="55"/>
      <c r="S221" s="95">
        <f t="shared" si="26"/>
        <v>0</v>
      </c>
      <c r="T221" s="55"/>
      <c r="U221" s="95">
        <f t="shared" si="27"/>
        <v>0</v>
      </c>
      <c r="V221" s="55"/>
      <c r="W221" s="95">
        <f>IF(AND($A221&gt;0,V221&gt;0),IF('2_Вихідні дані'!$A$12=1,ROUND($K221*(V221-1),2),ROUND((K221+M221+O221+Q221+S221+U221)*(V221-1),2)),0)</f>
        <v>0</v>
      </c>
      <c r="X221" s="74">
        <f t="shared" si="28"/>
        <v>0</v>
      </c>
      <c r="Y221" s="74">
        <f>X221*'2_Вихідні дані'!$B$17</f>
        <v>0</v>
      </c>
      <c r="Z221" s="74">
        <f>IF(ISERROR(ROUND($Y221/'1_РОЗПОДІЛ ПЕРСОНАЛУ'!G220*'1_РОЗПОДІЛ ПЕРСОНАЛУ'!H220,2)),0,ROUND($Y221/'1_РОЗПОДІЛ ПЕРСОНАЛУ'!G220*'1_РОЗПОДІЛ ПЕРСОНАЛУ'!H220,2))</f>
        <v>0</v>
      </c>
      <c r="AA221" s="74">
        <f>IF(ISERROR(ROUND($Y221/'1_РОЗПОДІЛ ПЕРСОНАЛУ'!G220*'1_РОЗПОДІЛ ПЕРСОНАЛУ'!I220,2)),0,ROUND($Y221/'1_РОЗПОДІЛ ПЕРСОНАЛУ'!G220*'1_РОЗПОДІЛ ПЕРСОНАЛУ'!I220,2))</f>
        <v>0</v>
      </c>
      <c r="AB221" s="74">
        <f>IF(ISERROR(ROUND($Y221/'1_РОЗПОДІЛ ПЕРСОНАЛУ'!G220*'1_РОЗПОДІЛ ПЕРСОНАЛУ'!J220,2)),0,ROUND($Y221/'1_РОЗПОДІЛ ПЕРСОНАЛУ'!G220*'1_РОЗПОДІЛ ПЕРСОНАЛУ'!J220,2))</f>
        <v>0</v>
      </c>
      <c r="AC221" s="74">
        <f>IF(ISERROR(ROUND($Y221/'1_РОЗПОДІЛ ПЕРСОНАЛУ'!G220*'1_РОЗПОДІЛ ПЕРСОНАЛУ'!K220,2)),0,ROUND($Y221/'1_РОЗПОДІЛ ПЕРСОНАЛУ'!G220*'1_РОЗПОДІЛ ПЕРСОНАЛУ'!K220,2))</f>
        <v>0</v>
      </c>
      <c r="AD221" s="74">
        <f>IF(ISERROR(ROUND($Y221/'1_РОЗПОДІЛ ПЕРСОНАЛУ'!G220*'1_РОЗПОДІЛ ПЕРСОНАЛУ'!L220,2)),0,ROUND($Y221/'1_РОЗПОДІЛ ПЕРСОНАЛУ'!G220*'1_РОЗПОДІЛ ПЕРСОНАЛУ'!L220,2))</f>
        <v>0</v>
      </c>
      <c r="AE221" s="74">
        <f>IF(ISERROR(ROUND($Y221/'1_РОЗПОДІЛ ПЕРСОНАЛУ'!G220*'1_РОЗПОДІЛ ПЕРСОНАЛУ'!M220,2)),0,ROUND($Y221/'1_РОЗПОДІЛ ПЕРСОНАЛУ'!G220*'1_РОЗПОДІЛ ПЕРСОНАЛУ'!M220,2))</f>
        <v>0</v>
      </c>
      <c r="AF221" s="74">
        <f>IF(ISERROR(ROUND($Y221/'1_РОЗПОДІЛ ПЕРСОНАЛУ'!G220*'1_РОЗПОДІЛ ПЕРСОНАЛУ'!N220,2)),0,ROUND($Y221/'1_РОЗПОДІЛ ПЕРСОНАЛУ'!G220*'1_РОЗПОДІЛ ПЕРСОНАЛУ'!N220,2))</f>
        <v>0</v>
      </c>
      <c r="AG221" s="74">
        <f>IF(ISERROR(ROUND($Y221/'1_РОЗПОДІЛ ПЕРСОНАЛУ'!G220*'1_РОЗПОДІЛ ПЕРСОНАЛУ'!O220,2)),0,ROUND($Y221/'1_РОЗПОДІЛ ПЕРСОНАЛУ'!G220*'1_РОЗПОДІЛ ПЕРСОНАЛУ'!O220,2))</f>
        <v>0</v>
      </c>
    </row>
    <row r="222" spans="1:33" ht="12" hidden="1" x14ac:dyDescent="0.2">
      <c r="A222" s="78" t="str">
        <f>'1_РОЗПОДІЛ ПЕРСОНАЛУ'!A221</f>
        <v/>
      </c>
      <c r="B222" s="78">
        <f>'1_РОЗПОДІЛ ПЕРСОНАЛУ'!B221</f>
        <v>0</v>
      </c>
      <c r="C222" s="78">
        <f>'1_РОЗПОДІЛ ПЕРСОНАЛУ'!D221</f>
        <v>0</v>
      </c>
      <c r="D222" s="78">
        <f>'1_РОЗПОДІЛ ПЕРСОНАЛУ'!F221</f>
        <v>0</v>
      </c>
      <c r="E222" s="78">
        <f>'1_РОЗПОДІЛ ПЕРСОНАЛУ'!G221</f>
        <v>0</v>
      </c>
      <c r="F222" s="95">
        <f>IF(A222&gt;0,'2_Вихідні дані'!$B$3,"")</f>
        <v>1921</v>
      </c>
      <c r="G222" s="55"/>
      <c r="H222" s="55"/>
      <c r="I222" s="79">
        <f>IF(D222&gt;0,VLOOKUP(D222,'2_Вихідні дані'!$A$6:$B$11,2,FALSE),1)</f>
        <v>1</v>
      </c>
      <c r="J222" s="55"/>
      <c r="K222" s="74">
        <f t="shared" si="22"/>
        <v>0</v>
      </c>
      <c r="L222" s="55"/>
      <c r="M222" s="95">
        <f t="shared" si="23"/>
        <v>0</v>
      </c>
      <c r="N222" s="55"/>
      <c r="O222" s="95">
        <f t="shared" si="24"/>
        <v>0</v>
      </c>
      <c r="P222" s="55"/>
      <c r="Q222" s="95">
        <f t="shared" si="25"/>
        <v>0</v>
      </c>
      <c r="R222" s="55"/>
      <c r="S222" s="95">
        <f t="shared" si="26"/>
        <v>0</v>
      </c>
      <c r="T222" s="55"/>
      <c r="U222" s="95">
        <f t="shared" si="27"/>
        <v>0</v>
      </c>
      <c r="V222" s="55"/>
      <c r="W222" s="95">
        <f>IF(AND($A222&gt;0,V222&gt;0),IF('2_Вихідні дані'!$A$12=1,ROUND($K222*(V222-1),2),ROUND((K222+M222+O222+Q222+S222+U222)*(V222-1),2)),0)</f>
        <v>0</v>
      </c>
      <c r="X222" s="74">
        <f t="shared" si="28"/>
        <v>0</v>
      </c>
      <c r="Y222" s="74">
        <f>X222*'2_Вихідні дані'!$B$17</f>
        <v>0</v>
      </c>
      <c r="Z222" s="74">
        <f>IF(ISERROR(ROUND($Y222/'1_РОЗПОДІЛ ПЕРСОНАЛУ'!G221*'1_РОЗПОДІЛ ПЕРСОНАЛУ'!H221,2)),0,ROUND($Y222/'1_РОЗПОДІЛ ПЕРСОНАЛУ'!G221*'1_РОЗПОДІЛ ПЕРСОНАЛУ'!H221,2))</f>
        <v>0</v>
      </c>
      <c r="AA222" s="74">
        <f>IF(ISERROR(ROUND($Y222/'1_РОЗПОДІЛ ПЕРСОНАЛУ'!G221*'1_РОЗПОДІЛ ПЕРСОНАЛУ'!I221,2)),0,ROUND($Y222/'1_РОЗПОДІЛ ПЕРСОНАЛУ'!G221*'1_РОЗПОДІЛ ПЕРСОНАЛУ'!I221,2))</f>
        <v>0</v>
      </c>
      <c r="AB222" s="74">
        <f>IF(ISERROR(ROUND($Y222/'1_РОЗПОДІЛ ПЕРСОНАЛУ'!G221*'1_РОЗПОДІЛ ПЕРСОНАЛУ'!J221,2)),0,ROUND($Y222/'1_РОЗПОДІЛ ПЕРСОНАЛУ'!G221*'1_РОЗПОДІЛ ПЕРСОНАЛУ'!J221,2))</f>
        <v>0</v>
      </c>
      <c r="AC222" s="74">
        <f>IF(ISERROR(ROUND($Y222/'1_РОЗПОДІЛ ПЕРСОНАЛУ'!G221*'1_РОЗПОДІЛ ПЕРСОНАЛУ'!K221,2)),0,ROUND($Y222/'1_РОЗПОДІЛ ПЕРСОНАЛУ'!G221*'1_РОЗПОДІЛ ПЕРСОНАЛУ'!K221,2))</f>
        <v>0</v>
      </c>
      <c r="AD222" s="74">
        <f>IF(ISERROR(ROUND($Y222/'1_РОЗПОДІЛ ПЕРСОНАЛУ'!G221*'1_РОЗПОДІЛ ПЕРСОНАЛУ'!L221,2)),0,ROUND($Y222/'1_РОЗПОДІЛ ПЕРСОНАЛУ'!G221*'1_РОЗПОДІЛ ПЕРСОНАЛУ'!L221,2))</f>
        <v>0</v>
      </c>
      <c r="AE222" s="74">
        <f>IF(ISERROR(ROUND($Y222/'1_РОЗПОДІЛ ПЕРСОНАЛУ'!G221*'1_РОЗПОДІЛ ПЕРСОНАЛУ'!M221,2)),0,ROUND($Y222/'1_РОЗПОДІЛ ПЕРСОНАЛУ'!G221*'1_РОЗПОДІЛ ПЕРСОНАЛУ'!M221,2))</f>
        <v>0</v>
      </c>
      <c r="AF222" s="74">
        <f>IF(ISERROR(ROUND($Y222/'1_РОЗПОДІЛ ПЕРСОНАЛУ'!G221*'1_РОЗПОДІЛ ПЕРСОНАЛУ'!N221,2)),0,ROUND($Y222/'1_РОЗПОДІЛ ПЕРСОНАЛУ'!G221*'1_РОЗПОДІЛ ПЕРСОНАЛУ'!N221,2))</f>
        <v>0</v>
      </c>
      <c r="AG222" s="74">
        <f>IF(ISERROR(ROUND($Y222/'1_РОЗПОДІЛ ПЕРСОНАЛУ'!G221*'1_РОЗПОДІЛ ПЕРСОНАЛУ'!O221,2)),0,ROUND($Y222/'1_РОЗПОДІЛ ПЕРСОНАЛУ'!G221*'1_РОЗПОДІЛ ПЕРСОНАЛУ'!O221,2))</f>
        <v>0</v>
      </c>
    </row>
    <row r="223" spans="1:33" ht="12" hidden="1" x14ac:dyDescent="0.2">
      <c r="A223" s="78" t="str">
        <f>'1_РОЗПОДІЛ ПЕРСОНАЛУ'!A222</f>
        <v/>
      </c>
      <c r="B223" s="78">
        <f>'1_РОЗПОДІЛ ПЕРСОНАЛУ'!B222</f>
        <v>0</v>
      </c>
      <c r="C223" s="78">
        <f>'1_РОЗПОДІЛ ПЕРСОНАЛУ'!D222</f>
        <v>0</v>
      </c>
      <c r="D223" s="78">
        <f>'1_РОЗПОДІЛ ПЕРСОНАЛУ'!F222</f>
        <v>0</v>
      </c>
      <c r="E223" s="78">
        <f>'1_РОЗПОДІЛ ПЕРСОНАЛУ'!G222</f>
        <v>0</v>
      </c>
      <c r="F223" s="95">
        <f>IF(A223&gt;0,'2_Вихідні дані'!$B$3,"")</f>
        <v>1921</v>
      </c>
      <c r="G223" s="55"/>
      <c r="H223" s="55"/>
      <c r="I223" s="79">
        <f>IF(D223&gt;0,VLOOKUP(D223,'2_Вихідні дані'!$A$6:$B$11,2,FALSE),1)</f>
        <v>1</v>
      </c>
      <c r="J223" s="55"/>
      <c r="K223" s="74">
        <f t="shared" si="22"/>
        <v>0</v>
      </c>
      <c r="L223" s="55"/>
      <c r="M223" s="95">
        <f t="shared" si="23"/>
        <v>0</v>
      </c>
      <c r="N223" s="55"/>
      <c r="O223" s="95">
        <f t="shared" si="24"/>
        <v>0</v>
      </c>
      <c r="P223" s="55"/>
      <c r="Q223" s="95">
        <f t="shared" si="25"/>
        <v>0</v>
      </c>
      <c r="R223" s="55"/>
      <c r="S223" s="95">
        <f t="shared" si="26"/>
        <v>0</v>
      </c>
      <c r="T223" s="55"/>
      <c r="U223" s="95">
        <f t="shared" si="27"/>
        <v>0</v>
      </c>
      <c r="V223" s="55"/>
      <c r="W223" s="95">
        <f>IF(AND($A223&gt;0,V223&gt;0),IF('2_Вихідні дані'!$A$12=1,ROUND($K223*(V223-1),2),ROUND((K223+M223+O223+Q223+S223+U223)*(V223-1),2)),0)</f>
        <v>0</v>
      </c>
      <c r="X223" s="74">
        <f t="shared" si="28"/>
        <v>0</v>
      </c>
      <c r="Y223" s="74">
        <f>X223*'2_Вихідні дані'!$B$17</f>
        <v>0</v>
      </c>
      <c r="Z223" s="74">
        <f>IF(ISERROR(ROUND($Y223/'1_РОЗПОДІЛ ПЕРСОНАЛУ'!G222*'1_РОЗПОДІЛ ПЕРСОНАЛУ'!H222,2)),0,ROUND($Y223/'1_РОЗПОДІЛ ПЕРСОНАЛУ'!G222*'1_РОЗПОДІЛ ПЕРСОНАЛУ'!H222,2))</f>
        <v>0</v>
      </c>
      <c r="AA223" s="74">
        <f>IF(ISERROR(ROUND($Y223/'1_РОЗПОДІЛ ПЕРСОНАЛУ'!G222*'1_РОЗПОДІЛ ПЕРСОНАЛУ'!I222,2)),0,ROUND($Y223/'1_РОЗПОДІЛ ПЕРСОНАЛУ'!G222*'1_РОЗПОДІЛ ПЕРСОНАЛУ'!I222,2))</f>
        <v>0</v>
      </c>
      <c r="AB223" s="74">
        <f>IF(ISERROR(ROUND($Y223/'1_РОЗПОДІЛ ПЕРСОНАЛУ'!G222*'1_РОЗПОДІЛ ПЕРСОНАЛУ'!J222,2)),0,ROUND($Y223/'1_РОЗПОДІЛ ПЕРСОНАЛУ'!G222*'1_РОЗПОДІЛ ПЕРСОНАЛУ'!J222,2))</f>
        <v>0</v>
      </c>
      <c r="AC223" s="74">
        <f>IF(ISERROR(ROUND($Y223/'1_РОЗПОДІЛ ПЕРСОНАЛУ'!G222*'1_РОЗПОДІЛ ПЕРСОНАЛУ'!K222,2)),0,ROUND($Y223/'1_РОЗПОДІЛ ПЕРСОНАЛУ'!G222*'1_РОЗПОДІЛ ПЕРСОНАЛУ'!K222,2))</f>
        <v>0</v>
      </c>
      <c r="AD223" s="74">
        <f>IF(ISERROR(ROUND($Y223/'1_РОЗПОДІЛ ПЕРСОНАЛУ'!G222*'1_РОЗПОДІЛ ПЕРСОНАЛУ'!L222,2)),0,ROUND($Y223/'1_РОЗПОДІЛ ПЕРСОНАЛУ'!G222*'1_РОЗПОДІЛ ПЕРСОНАЛУ'!L222,2))</f>
        <v>0</v>
      </c>
      <c r="AE223" s="74">
        <f>IF(ISERROR(ROUND($Y223/'1_РОЗПОДІЛ ПЕРСОНАЛУ'!G222*'1_РОЗПОДІЛ ПЕРСОНАЛУ'!M222,2)),0,ROUND($Y223/'1_РОЗПОДІЛ ПЕРСОНАЛУ'!G222*'1_РОЗПОДІЛ ПЕРСОНАЛУ'!M222,2))</f>
        <v>0</v>
      </c>
      <c r="AF223" s="74">
        <f>IF(ISERROR(ROUND($Y223/'1_РОЗПОДІЛ ПЕРСОНАЛУ'!G222*'1_РОЗПОДІЛ ПЕРСОНАЛУ'!N222,2)),0,ROUND($Y223/'1_РОЗПОДІЛ ПЕРСОНАЛУ'!G222*'1_РОЗПОДІЛ ПЕРСОНАЛУ'!N222,2))</f>
        <v>0</v>
      </c>
      <c r="AG223" s="74">
        <f>IF(ISERROR(ROUND($Y223/'1_РОЗПОДІЛ ПЕРСОНАЛУ'!G222*'1_РОЗПОДІЛ ПЕРСОНАЛУ'!O222,2)),0,ROUND($Y223/'1_РОЗПОДІЛ ПЕРСОНАЛУ'!G222*'1_РОЗПОДІЛ ПЕРСОНАЛУ'!O222,2))</f>
        <v>0</v>
      </c>
    </row>
    <row r="224" spans="1:33" ht="12" hidden="1" x14ac:dyDescent="0.2">
      <c r="A224" s="78" t="str">
        <f>'1_РОЗПОДІЛ ПЕРСОНАЛУ'!A223</f>
        <v/>
      </c>
      <c r="B224" s="78">
        <f>'1_РОЗПОДІЛ ПЕРСОНАЛУ'!B223</f>
        <v>0</v>
      </c>
      <c r="C224" s="78">
        <f>'1_РОЗПОДІЛ ПЕРСОНАЛУ'!D223</f>
        <v>0</v>
      </c>
      <c r="D224" s="78">
        <f>'1_РОЗПОДІЛ ПЕРСОНАЛУ'!F223</f>
        <v>0</v>
      </c>
      <c r="E224" s="78">
        <f>'1_РОЗПОДІЛ ПЕРСОНАЛУ'!G223</f>
        <v>0</v>
      </c>
      <c r="F224" s="95">
        <f>IF(A224&gt;0,'2_Вихідні дані'!$B$3,"")</f>
        <v>1921</v>
      </c>
      <c r="G224" s="55"/>
      <c r="H224" s="55"/>
      <c r="I224" s="79">
        <f>IF(D224&gt;0,VLOOKUP(D224,'2_Вихідні дані'!$A$6:$B$11,2,FALSE),1)</f>
        <v>1</v>
      </c>
      <c r="J224" s="55"/>
      <c r="K224" s="74">
        <f t="shared" si="22"/>
        <v>0</v>
      </c>
      <c r="L224" s="55"/>
      <c r="M224" s="95">
        <f t="shared" si="23"/>
        <v>0</v>
      </c>
      <c r="N224" s="55"/>
      <c r="O224" s="95">
        <f t="shared" si="24"/>
        <v>0</v>
      </c>
      <c r="P224" s="55"/>
      <c r="Q224" s="95">
        <f t="shared" si="25"/>
        <v>0</v>
      </c>
      <c r="R224" s="55"/>
      <c r="S224" s="95">
        <f t="shared" si="26"/>
        <v>0</v>
      </c>
      <c r="T224" s="55"/>
      <c r="U224" s="95">
        <f t="shared" si="27"/>
        <v>0</v>
      </c>
      <c r="V224" s="55"/>
      <c r="W224" s="95">
        <f>IF(AND($A224&gt;0,V224&gt;0),IF('2_Вихідні дані'!$A$12=1,ROUND($K224*(V224-1),2),ROUND((K224+M224+O224+Q224+S224+U224)*(V224-1),2)),0)</f>
        <v>0</v>
      </c>
      <c r="X224" s="74">
        <f t="shared" si="28"/>
        <v>0</v>
      </c>
      <c r="Y224" s="74">
        <f>X224*'2_Вихідні дані'!$B$17</f>
        <v>0</v>
      </c>
      <c r="Z224" s="74">
        <f>IF(ISERROR(ROUND($Y224/'1_РОЗПОДІЛ ПЕРСОНАЛУ'!G223*'1_РОЗПОДІЛ ПЕРСОНАЛУ'!H223,2)),0,ROUND($Y224/'1_РОЗПОДІЛ ПЕРСОНАЛУ'!G223*'1_РОЗПОДІЛ ПЕРСОНАЛУ'!H223,2))</f>
        <v>0</v>
      </c>
      <c r="AA224" s="74">
        <f>IF(ISERROR(ROUND($Y224/'1_РОЗПОДІЛ ПЕРСОНАЛУ'!G223*'1_РОЗПОДІЛ ПЕРСОНАЛУ'!I223,2)),0,ROUND($Y224/'1_РОЗПОДІЛ ПЕРСОНАЛУ'!G223*'1_РОЗПОДІЛ ПЕРСОНАЛУ'!I223,2))</f>
        <v>0</v>
      </c>
      <c r="AB224" s="74">
        <f>IF(ISERROR(ROUND($Y224/'1_РОЗПОДІЛ ПЕРСОНАЛУ'!G223*'1_РОЗПОДІЛ ПЕРСОНАЛУ'!J223,2)),0,ROUND($Y224/'1_РОЗПОДІЛ ПЕРСОНАЛУ'!G223*'1_РОЗПОДІЛ ПЕРСОНАЛУ'!J223,2))</f>
        <v>0</v>
      </c>
      <c r="AC224" s="74">
        <f>IF(ISERROR(ROUND($Y224/'1_РОЗПОДІЛ ПЕРСОНАЛУ'!G223*'1_РОЗПОДІЛ ПЕРСОНАЛУ'!K223,2)),0,ROUND($Y224/'1_РОЗПОДІЛ ПЕРСОНАЛУ'!G223*'1_РОЗПОДІЛ ПЕРСОНАЛУ'!K223,2))</f>
        <v>0</v>
      </c>
      <c r="AD224" s="74">
        <f>IF(ISERROR(ROUND($Y224/'1_РОЗПОДІЛ ПЕРСОНАЛУ'!G223*'1_РОЗПОДІЛ ПЕРСОНАЛУ'!L223,2)),0,ROUND($Y224/'1_РОЗПОДІЛ ПЕРСОНАЛУ'!G223*'1_РОЗПОДІЛ ПЕРСОНАЛУ'!L223,2))</f>
        <v>0</v>
      </c>
      <c r="AE224" s="74">
        <f>IF(ISERROR(ROUND($Y224/'1_РОЗПОДІЛ ПЕРСОНАЛУ'!G223*'1_РОЗПОДІЛ ПЕРСОНАЛУ'!M223,2)),0,ROUND($Y224/'1_РОЗПОДІЛ ПЕРСОНАЛУ'!G223*'1_РОЗПОДІЛ ПЕРСОНАЛУ'!M223,2))</f>
        <v>0</v>
      </c>
      <c r="AF224" s="74">
        <f>IF(ISERROR(ROUND($Y224/'1_РОЗПОДІЛ ПЕРСОНАЛУ'!G223*'1_РОЗПОДІЛ ПЕРСОНАЛУ'!N223,2)),0,ROUND($Y224/'1_РОЗПОДІЛ ПЕРСОНАЛУ'!G223*'1_РОЗПОДІЛ ПЕРСОНАЛУ'!N223,2))</f>
        <v>0</v>
      </c>
      <c r="AG224" s="74">
        <f>IF(ISERROR(ROUND($Y224/'1_РОЗПОДІЛ ПЕРСОНАЛУ'!G223*'1_РОЗПОДІЛ ПЕРСОНАЛУ'!O223,2)),0,ROUND($Y224/'1_РОЗПОДІЛ ПЕРСОНАЛУ'!G223*'1_РОЗПОДІЛ ПЕРСОНАЛУ'!O223,2))</f>
        <v>0</v>
      </c>
    </row>
    <row r="225" spans="1:33" ht="12" hidden="1" x14ac:dyDescent="0.2">
      <c r="A225" s="78" t="str">
        <f>'1_РОЗПОДІЛ ПЕРСОНАЛУ'!A224</f>
        <v/>
      </c>
      <c r="B225" s="78">
        <f>'1_РОЗПОДІЛ ПЕРСОНАЛУ'!B224</f>
        <v>0</v>
      </c>
      <c r="C225" s="78">
        <f>'1_РОЗПОДІЛ ПЕРСОНАЛУ'!D224</f>
        <v>0</v>
      </c>
      <c r="D225" s="78">
        <f>'1_РОЗПОДІЛ ПЕРСОНАЛУ'!F224</f>
        <v>0</v>
      </c>
      <c r="E225" s="78">
        <f>'1_РОЗПОДІЛ ПЕРСОНАЛУ'!G224</f>
        <v>0</v>
      </c>
      <c r="F225" s="95">
        <f>IF(A225&gt;0,'2_Вихідні дані'!$B$3,"")</f>
        <v>1921</v>
      </c>
      <c r="G225" s="55"/>
      <c r="H225" s="55"/>
      <c r="I225" s="79">
        <f>IF(D225&gt;0,VLOOKUP(D225,'2_Вихідні дані'!$A$6:$B$11,2,FALSE),1)</f>
        <v>1</v>
      </c>
      <c r="J225" s="55"/>
      <c r="K225" s="74">
        <f t="shared" si="22"/>
        <v>0</v>
      </c>
      <c r="L225" s="55"/>
      <c r="M225" s="95">
        <f t="shared" si="23"/>
        <v>0</v>
      </c>
      <c r="N225" s="55"/>
      <c r="O225" s="95">
        <f t="shared" si="24"/>
        <v>0</v>
      </c>
      <c r="P225" s="55"/>
      <c r="Q225" s="95">
        <f t="shared" si="25"/>
        <v>0</v>
      </c>
      <c r="R225" s="55"/>
      <c r="S225" s="95">
        <f t="shared" si="26"/>
        <v>0</v>
      </c>
      <c r="T225" s="55"/>
      <c r="U225" s="95">
        <f t="shared" si="27"/>
        <v>0</v>
      </c>
      <c r="V225" s="55"/>
      <c r="W225" s="95">
        <f>IF(AND($A225&gt;0,V225&gt;0),IF('2_Вихідні дані'!$A$12=1,ROUND($K225*(V225-1),2),ROUND((K225+M225+O225+Q225+S225+U225)*(V225-1),2)),0)</f>
        <v>0</v>
      </c>
      <c r="X225" s="74">
        <f t="shared" si="28"/>
        <v>0</v>
      </c>
      <c r="Y225" s="74">
        <f>X225*'2_Вихідні дані'!$B$17</f>
        <v>0</v>
      </c>
      <c r="Z225" s="74">
        <f>IF(ISERROR(ROUND($Y225/'1_РОЗПОДІЛ ПЕРСОНАЛУ'!G224*'1_РОЗПОДІЛ ПЕРСОНАЛУ'!H224,2)),0,ROUND($Y225/'1_РОЗПОДІЛ ПЕРСОНАЛУ'!G224*'1_РОЗПОДІЛ ПЕРСОНАЛУ'!H224,2))</f>
        <v>0</v>
      </c>
      <c r="AA225" s="74">
        <f>IF(ISERROR(ROUND($Y225/'1_РОЗПОДІЛ ПЕРСОНАЛУ'!G224*'1_РОЗПОДІЛ ПЕРСОНАЛУ'!I224,2)),0,ROUND($Y225/'1_РОЗПОДІЛ ПЕРСОНАЛУ'!G224*'1_РОЗПОДІЛ ПЕРСОНАЛУ'!I224,2))</f>
        <v>0</v>
      </c>
      <c r="AB225" s="74">
        <f>IF(ISERROR(ROUND($Y225/'1_РОЗПОДІЛ ПЕРСОНАЛУ'!G224*'1_РОЗПОДІЛ ПЕРСОНАЛУ'!J224,2)),0,ROUND($Y225/'1_РОЗПОДІЛ ПЕРСОНАЛУ'!G224*'1_РОЗПОДІЛ ПЕРСОНАЛУ'!J224,2))</f>
        <v>0</v>
      </c>
      <c r="AC225" s="74">
        <f>IF(ISERROR(ROUND($Y225/'1_РОЗПОДІЛ ПЕРСОНАЛУ'!G224*'1_РОЗПОДІЛ ПЕРСОНАЛУ'!K224,2)),0,ROUND($Y225/'1_РОЗПОДІЛ ПЕРСОНАЛУ'!G224*'1_РОЗПОДІЛ ПЕРСОНАЛУ'!K224,2))</f>
        <v>0</v>
      </c>
      <c r="AD225" s="74">
        <f>IF(ISERROR(ROUND($Y225/'1_РОЗПОДІЛ ПЕРСОНАЛУ'!G224*'1_РОЗПОДІЛ ПЕРСОНАЛУ'!L224,2)),0,ROUND($Y225/'1_РОЗПОДІЛ ПЕРСОНАЛУ'!G224*'1_РОЗПОДІЛ ПЕРСОНАЛУ'!L224,2))</f>
        <v>0</v>
      </c>
      <c r="AE225" s="74">
        <f>IF(ISERROR(ROUND($Y225/'1_РОЗПОДІЛ ПЕРСОНАЛУ'!G224*'1_РОЗПОДІЛ ПЕРСОНАЛУ'!M224,2)),0,ROUND($Y225/'1_РОЗПОДІЛ ПЕРСОНАЛУ'!G224*'1_РОЗПОДІЛ ПЕРСОНАЛУ'!M224,2))</f>
        <v>0</v>
      </c>
      <c r="AF225" s="74">
        <f>IF(ISERROR(ROUND($Y225/'1_РОЗПОДІЛ ПЕРСОНАЛУ'!G224*'1_РОЗПОДІЛ ПЕРСОНАЛУ'!N224,2)),0,ROUND($Y225/'1_РОЗПОДІЛ ПЕРСОНАЛУ'!G224*'1_РОЗПОДІЛ ПЕРСОНАЛУ'!N224,2))</f>
        <v>0</v>
      </c>
      <c r="AG225" s="74">
        <f>IF(ISERROR(ROUND($Y225/'1_РОЗПОДІЛ ПЕРСОНАЛУ'!G224*'1_РОЗПОДІЛ ПЕРСОНАЛУ'!O224,2)),0,ROUND($Y225/'1_РОЗПОДІЛ ПЕРСОНАЛУ'!G224*'1_РОЗПОДІЛ ПЕРСОНАЛУ'!O224,2))</f>
        <v>0</v>
      </c>
    </row>
    <row r="226" spans="1:33" ht="12" hidden="1" x14ac:dyDescent="0.2">
      <c r="A226" s="78" t="str">
        <f>'1_РОЗПОДІЛ ПЕРСОНАЛУ'!A225</f>
        <v/>
      </c>
      <c r="B226" s="78">
        <f>'1_РОЗПОДІЛ ПЕРСОНАЛУ'!B225</f>
        <v>0</v>
      </c>
      <c r="C226" s="78">
        <f>'1_РОЗПОДІЛ ПЕРСОНАЛУ'!D225</f>
        <v>0</v>
      </c>
      <c r="D226" s="78">
        <f>'1_РОЗПОДІЛ ПЕРСОНАЛУ'!F225</f>
        <v>0</v>
      </c>
      <c r="E226" s="78">
        <f>'1_РОЗПОДІЛ ПЕРСОНАЛУ'!G225</f>
        <v>0</v>
      </c>
      <c r="F226" s="95">
        <f>IF(A226&gt;0,'2_Вихідні дані'!$B$3,"")</f>
        <v>1921</v>
      </c>
      <c r="G226" s="55"/>
      <c r="H226" s="55"/>
      <c r="I226" s="79">
        <f>IF(D226&gt;0,VLOOKUP(D226,'2_Вихідні дані'!$A$6:$B$11,2,FALSE),1)</f>
        <v>1</v>
      </c>
      <c r="J226" s="55"/>
      <c r="K226" s="74">
        <f t="shared" si="22"/>
        <v>0</v>
      </c>
      <c r="L226" s="55"/>
      <c r="M226" s="95">
        <f t="shared" si="23"/>
        <v>0</v>
      </c>
      <c r="N226" s="55"/>
      <c r="O226" s="95">
        <f t="shared" si="24"/>
        <v>0</v>
      </c>
      <c r="P226" s="55"/>
      <c r="Q226" s="95">
        <f t="shared" si="25"/>
        <v>0</v>
      </c>
      <c r="R226" s="55"/>
      <c r="S226" s="95">
        <f t="shared" si="26"/>
        <v>0</v>
      </c>
      <c r="T226" s="55"/>
      <c r="U226" s="95">
        <f t="shared" si="27"/>
        <v>0</v>
      </c>
      <c r="V226" s="55"/>
      <c r="W226" s="95">
        <f>IF(AND($A226&gt;0,V226&gt;0),IF('2_Вихідні дані'!$A$12=1,ROUND($K226*(V226-1),2),ROUND((K226+M226+O226+Q226+S226+U226)*(V226-1),2)),0)</f>
        <v>0</v>
      </c>
      <c r="X226" s="74">
        <f t="shared" si="28"/>
        <v>0</v>
      </c>
      <c r="Y226" s="74">
        <f>X226*'2_Вихідні дані'!$B$17</f>
        <v>0</v>
      </c>
      <c r="Z226" s="74">
        <f>IF(ISERROR(ROUND($Y226/'1_РОЗПОДІЛ ПЕРСОНАЛУ'!G225*'1_РОЗПОДІЛ ПЕРСОНАЛУ'!H225,2)),0,ROUND($Y226/'1_РОЗПОДІЛ ПЕРСОНАЛУ'!G225*'1_РОЗПОДІЛ ПЕРСОНАЛУ'!H225,2))</f>
        <v>0</v>
      </c>
      <c r="AA226" s="74">
        <f>IF(ISERROR(ROUND($Y226/'1_РОЗПОДІЛ ПЕРСОНАЛУ'!G225*'1_РОЗПОДІЛ ПЕРСОНАЛУ'!I225,2)),0,ROUND($Y226/'1_РОЗПОДІЛ ПЕРСОНАЛУ'!G225*'1_РОЗПОДІЛ ПЕРСОНАЛУ'!I225,2))</f>
        <v>0</v>
      </c>
      <c r="AB226" s="74">
        <f>IF(ISERROR(ROUND($Y226/'1_РОЗПОДІЛ ПЕРСОНАЛУ'!G225*'1_РОЗПОДІЛ ПЕРСОНАЛУ'!J225,2)),0,ROUND($Y226/'1_РОЗПОДІЛ ПЕРСОНАЛУ'!G225*'1_РОЗПОДІЛ ПЕРСОНАЛУ'!J225,2))</f>
        <v>0</v>
      </c>
      <c r="AC226" s="74">
        <f>IF(ISERROR(ROUND($Y226/'1_РОЗПОДІЛ ПЕРСОНАЛУ'!G225*'1_РОЗПОДІЛ ПЕРСОНАЛУ'!K225,2)),0,ROUND($Y226/'1_РОЗПОДІЛ ПЕРСОНАЛУ'!G225*'1_РОЗПОДІЛ ПЕРСОНАЛУ'!K225,2))</f>
        <v>0</v>
      </c>
      <c r="AD226" s="74">
        <f>IF(ISERROR(ROUND($Y226/'1_РОЗПОДІЛ ПЕРСОНАЛУ'!G225*'1_РОЗПОДІЛ ПЕРСОНАЛУ'!L225,2)),0,ROUND($Y226/'1_РОЗПОДІЛ ПЕРСОНАЛУ'!G225*'1_РОЗПОДІЛ ПЕРСОНАЛУ'!L225,2))</f>
        <v>0</v>
      </c>
      <c r="AE226" s="74">
        <f>IF(ISERROR(ROUND($Y226/'1_РОЗПОДІЛ ПЕРСОНАЛУ'!G225*'1_РОЗПОДІЛ ПЕРСОНАЛУ'!M225,2)),0,ROUND($Y226/'1_РОЗПОДІЛ ПЕРСОНАЛУ'!G225*'1_РОЗПОДІЛ ПЕРСОНАЛУ'!M225,2))</f>
        <v>0</v>
      </c>
      <c r="AF226" s="74">
        <f>IF(ISERROR(ROUND($Y226/'1_РОЗПОДІЛ ПЕРСОНАЛУ'!G225*'1_РОЗПОДІЛ ПЕРСОНАЛУ'!N225,2)),0,ROUND($Y226/'1_РОЗПОДІЛ ПЕРСОНАЛУ'!G225*'1_РОЗПОДІЛ ПЕРСОНАЛУ'!N225,2))</f>
        <v>0</v>
      </c>
      <c r="AG226" s="74">
        <f>IF(ISERROR(ROUND($Y226/'1_РОЗПОДІЛ ПЕРСОНАЛУ'!G225*'1_РОЗПОДІЛ ПЕРСОНАЛУ'!O225,2)),0,ROUND($Y226/'1_РОЗПОДІЛ ПЕРСОНАЛУ'!G225*'1_РОЗПОДІЛ ПЕРСОНАЛУ'!O225,2))</f>
        <v>0</v>
      </c>
    </row>
    <row r="227" spans="1:33" ht="12" hidden="1" x14ac:dyDescent="0.2">
      <c r="A227" s="78" t="str">
        <f>'1_РОЗПОДІЛ ПЕРСОНАЛУ'!A226</f>
        <v/>
      </c>
      <c r="B227" s="78">
        <f>'1_РОЗПОДІЛ ПЕРСОНАЛУ'!B226</f>
        <v>0</v>
      </c>
      <c r="C227" s="78">
        <f>'1_РОЗПОДІЛ ПЕРСОНАЛУ'!D226</f>
        <v>0</v>
      </c>
      <c r="D227" s="78">
        <f>'1_РОЗПОДІЛ ПЕРСОНАЛУ'!F226</f>
        <v>0</v>
      </c>
      <c r="E227" s="78">
        <f>'1_РОЗПОДІЛ ПЕРСОНАЛУ'!G226</f>
        <v>0</v>
      </c>
      <c r="F227" s="95">
        <f>IF(A227&gt;0,'2_Вихідні дані'!$B$3,"")</f>
        <v>1921</v>
      </c>
      <c r="G227" s="55"/>
      <c r="H227" s="55"/>
      <c r="I227" s="79">
        <f>IF(D227&gt;0,VLOOKUP(D227,'2_Вихідні дані'!$A$6:$B$11,2,FALSE),1)</f>
        <v>1</v>
      </c>
      <c r="J227" s="55"/>
      <c r="K227" s="74">
        <f t="shared" si="22"/>
        <v>0</v>
      </c>
      <c r="L227" s="55"/>
      <c r="M227" s="95">
        <f t="shared" si="23"/>
        <v>0</v>
      </c>
      <c r="N227" s="55"/>
      <c r="O227" s="95">
        <f t="shared" si="24"/>
        <v>0</v>
      </c>
      <c r="P227" s="55"/>
      <c r="Q227" s="95">
        <f t="shared" si="25"/>
        <v>0</v>
      </c>
      <c r="R227" s="55"/>
      <c r="S227" s="95">
        <f t="shared" si="26"/>
        <v>0</v>
      </c>
      <c r="T227" s="55"/>
      <c r="U227" s="95">
        <f t="shared" si="27"/>
        <v>0</v>
      </c>
      <c r="V227" s="55"/>
      <c r="W227" s="95">
        <f>IF(AND($A227&gt;0,V227&gt;0),IF('2_Вихідні дані'!$A$12=1,ROUND($K227*(V227-1),2),ROUND((K227+M227+O227+Q227+S227+U227)*(V227-1),2)),0)</f>
        <v>0</v>
      </c>
      <c r="X227" s="74">
        <f t="shared" si="28"/>
        <v>0</v>
      </c>
      <c r="Y227" s="74">
        <f>X227*'2_Вихідні дані'!$B$17</f>
        <v>0</v>
      </c>
      <c r="Z227" s="74">
        <f>IF(ISERROR(ROUND($Y227/'1_РОЗПОДІЛ ПЕРСОНАЛУ'!G226*'1_РОЗПОДІЛ ПЕРСОНАЛУ'!H226,2)),0,ROUND($Y227/'1_РОЗПОДІЛ ПЕРСОНАЛУ'!G226*'1_РОЗПОДІЛ ПЕРСОНАЛУ'!H226,2))</f>
        <v>0</v>
      </c>
      <c r="AA227" s="74">
        <f>IF(ISERROR(ROUND($Y227/'1_РОЗПОДІЛ ПЕРСОНАЛУ'!G226*'1_РОЗПОДІЛ ПЕРСОНАЛУ'!I226,2)),0,ROUND($Y227/'1_РОЗПОДІЛ ПЕРСОНАЛУ'!G226*'1_РОЗПОДІЛ ПЕРСОНАЛУ'!I226,2))</f>
        <v>0</v>
      </c>
      <c r="AB227" s="74">
        <f>IF(ISERROR(ROUND($Y227/'1_РОЗПОДІЛ ПЕРСОНАЛУ'!G226*'1_РОЗПОДІЛ ПЕРСОНАЛУ'!J226,2)),0,ROUND($Y227/'1_РОЗПОДІЛ ПЕРСОНАЛУ'!G226*'1_РОЗПОДІЛ ПЕРСОНАЛУ'!J226,2))</f>
        <v>0</v>
      </c>
      <c r="AC227" s="74">
        <f>IF(ISERROR(ROUND($Y227/'1_РОЗПОДІЛ ПЕРСОНАЛУ'!G226*'1_РОЗПОДІЛ ПЕРСОНАЛУ'!K226,2)),0,ROUND($Y227/'1_РОЗПОДІЛ ПЕРСОНАЛУ'!G226*'1_РОЗПОДІЛ ПЕРСОНАЛУ'!K226,2))</f>
        <v>0</v>
      </c>
      <c r="AD227" s="74">
        <f>IF(ISERROR(ROUND($Y227/'1_РОЗПОДІЛ ПЕРСОНАЛУ'!G226*'1_РОЗПОДІЛ ПЕРСОНАЛУ'!L226,2)),0,ROUND($Y227/'1_РОЗПОДІЛ ПЕРСОНАЛУ'!G226*'1_РОЗПОДІЛ ПЕРСОНАЛУ'!L226,2))</f>
        <v>0</v>
      </c>
      <c r="AE227" s="74">
        <f>IF(ISERROR(ROUND($Y227/'1_РОЗПОДІЛ ПЕРСОНАЛУ'!G226*'1_РОЗПОДІЛ ПЕРСОНАЛУ'!M226,2)),0,ROUND($Y227/'1_РОЗПОДІЛ ПЕРСОНАЛУ'!G226*'1_РОЗПОДІЛ ПЕРСОНАЛУ'!M226,2))</f>
        <v>0</v>
      </c>
      <c r="AF227" s="74">
        <f>IF(ISERROR(ROUND($Y227/'1_РОЗПОДІЛ ПЕРСОНАЛУ'!G226*'1_РОЗПОДІЛ ПЕРСОНАЛУ'!N226,2)),0,ROUND($Y227/'1_РОЗПОДІЛ ПЕРСОНАЛУ'!G226*'1_РОЗПОДІЛ ПЕРСОНАЛУ'!N226,2))</f>
        <v>0</v>
      </c>
      <c r="AG227" s="74">
        <f>IF(ISERROR(ROUND($Y227/'1_РОЗПОДІЛ ПЕРСОНАЛУ'!G226*'1_РОЗПОДІЛ ПЕРСОНАЛУ'!O226,2)),0,ROUND($Y227/'1_РОЗПОДІЛ ПЕРСОНАЛУ'!G226*'1_РОЗПОДІЛ ПЕРСОНАЛУ'!O226,2))</f>
        <v>0</v>
      </c>
    </row>
    <row r="228" spans="1:33" ht="12" hidden="1" x14ac:dyDescent="0.2">
      <c r="A228" s="78" t="str">
        <f>'1_РОЗПОДІЛ ПЕРСОНАЛУ'!A227</f>
        <v/>
      </c>
      <c r="B228" s="78">
        <f>'1_РОЗПОДІЛ ПЕРСОНАЛУ'!B227</f>
        <v>0</v>
      </c>
      <c r="C228" s="78">
        <f>'1_РОЗПОДІЛ ПЕРСОНАЛУ'!D227</f>
        <v>0</v>
      </c>
      <c r="D228" s="78">
        <f>'1_РОЗПОДІЛ ПЕРСОНАЛУ'!F227</f>
        <v>0</v>
      </c>
      <c r="E228" s="78">
        <f>'1_РОЗПОДІЛ ПЕРСОНАЛУ'!G227</f>
        <v>0</v>
      </c>
      <c r="F228" s="95">
        <f>IF(A228&gt;0,'2_Вихідні дані'!$B$3,"")</f>
        <v>1921</v>
      </c>
      <c r="G228" s="55"/>
      <c r="H228" s="55"/>
      <c r="I228" s="79">
        <f>IF(D228&gt;0,VLOOKUP(D228,'2_Вихідні дані'!$A$6:$B$11,2,FALSE),1)</f>
        <v>1</v>
      </c>
      <c r="J228" s="55"/>
      <c r="K228" s="74">
        <f t="shared" si="22"/>
        <v>0</v>
      </c>
      <c r="L228" s="55"/>
      <c r="M228" s="95">
        <f t="shared" si="23"/>
        <v>0</v>
      </c>
      <c r="N228" s="55"/>
      <c r="O228" s="95">
        <f t="shared" si="24"/>
        <v>0</v>
      </c>
      <c r="P228" s="55"/>
      <c r="Q228" s="95">
        <f t="shared" si="25"/>
        <v>0</v>
      </c>
      <c r="R228" s="55"/>
      <c r="S228" s="95">
        <f t="shared" si="26"/>
        <v>0</v>
      </c>
      <c r="T228" s="55"/>
      <c r="U228" s="95">
        <f t="shared" si="27"/>
        <v>0</v>
      </c>
      <c r="V228" s="55"/>
      <c r="W228" s="95">
        <f>IF(AND($A228&gt;0,V228&gt;0),IF('2_Вихідні дані'!$A$12=1,ROUND($K228*(V228-1),2),ROUND((K228+M228+O228+Q228+S228+U228)*(V228-1),2)),0)</f>
        <v>0</v>
      </c>
      <c r="X228" s="74">
        <f t="shared" si="28"/>
        <v>0</v>
      </c>
      <c r="Y228" s="74">
        <f>X228*'2_Вихідні дані'!$B$17</f>
        <v>0</v>
      </c>
      <c r="Z228" s="74">
        <f>IF(ISERROR(ROUND($Y228/'1_РОЗПОДІЛ ПЕРСОНАЛУ'!G227*'1_РОЗПОДІЛ ПЕРСОНАЛУ'!H227,2)),0,ROUND($Y228/'1_РОЗПОДІЛ ПЕРСОНАЛУ'!G227*'1_РОЗПОДІЛ ПЕРСОНАЛУ'!H227,2))</f>
        <v>0</v>
      </c>
      <c r="AA228" s="74">
        <f>IF(ISERROR(ROUND($Y228/'1_РОЗПОДІЛ ПЕРСОНАЛУ'!G227*'1_РОЗПОДІЛ ПЕРСОНАЛУ'!I227,2)),0,ROUND($Y228/'1_РОЗПОДІЛ ПЕРСОНАЛУ'!G227*'1_РОЗПОДІЛ ПЕРСОНАЛУ'!I227,2))</f>
        <v>0</v>
      </c>
      <c r="AB228" s="74">
        <f>IF(ISERROR(ROUND($Y228/'1_РОЗПОДІЛ ПЕРСОНАЛУ'!G227*'1_РОЗПОДІЛ ПЕРСОНАЛУ'!J227,2)),0,ROUND($Y228/'1_РОЗПОДІЛ ПЕРСОНАЛУ'!G227*'1_РОЗПОДІЛ ПЕРСОНАЛУ'!J227,2))</f>
        <v>0</v>
      </c>
      <c r="AC228" s="74">
        <f>IF(ISERROR(ROUND($Y228/'1_РОЗПОДІЛ ПЕРСОНАЛУ'!G227*'1_РОЗПОДІЛ ПЕРСОНАЛУ'!K227,2)),0,ROUND($Y228/'1_РОЗПОДІЛ ПЕРСОНАЛУ'!G227*'1_РОЗПОДІЛ ПЕРСОНАЛУ'!K227,2))</f>
        <v>0</v>
      </c>
      <c r="AD228" s="74">
        <f>IF(ISERROR(ROUND($Y228/'1_РОЗПОДІЛ ПЕРСОНАЛУ'!G227*'1_РОЗПОДІЛ ПЕРСОНАЛУ'!L227,2)),0,ROUND($Y228/'1_РОЗПОДІЛ ПЕРСОНАЛУ'!G227*'1_РОЗПОДІЛ ПЕРСОНАЛУ'!L227,2))</f>
        <v>0</v>
      </c>
      <c r="AE228" s="74">
        <f>IF(ISERROR(ROUND($Y228/'1_РОЗПОДІЛ ПЕРСОНАЛУ'!G227*'1_РОЗПОДІЛ ПЕРСОНАЛУ'!M227,2)),0,ROUND($Y228/'1_РОЗПОДІЛ ПЕРСОНАЛУ'!G227*'1_РОЗПОДІЛ ПЕРСОНАЛУ'!M227,2))</f>
        <v>0</v>
      </c>
      <c r="AF228" s="74">
        <f>IF(ISERROR(ROUND($Y228/'1_РОЗПОДІЛ ПЕРСОНАЛУ'!G227*'1_РОЗПОДІЛ ПЕРСОНАЛУ'!N227,2)),0,ROUND($Y228/'1_РОЗПОДІЛ ПЕРСОНАЛУ'!G227*'1_РОЗПОДІЛ ПЕРСОНАЛУ'!N227,2))</f>
        <v>0</v>
      </c>
      <c r="AG228" s="74">
        <f>IF(ISERROR(ROUND($Y228/'1_РОЗПОДІЛ ПЕРСОНАЛУ'!G227*'1_РОЗПОДІЛ ПЕРСОНАЛУ'!O227,2)),0,ROUND($Y228/'1_РОЗПОДІЛ ПЕРСОНАЛУ'!G227*'1_РОЗПОДІЛ ПЕРСОНАЛУ'!O227,2))</f>
        <v>0</v>
      </c>
    </row>
    <row r="229" spans="1:33" ht="12" hidden="1" x14ac:dyDescent="0.2">
      <c r="A229" s="78" t="str">
        <f>'1_РОЗПОДІЛ ПЕРСОНАЛУ'!A228</f>
        <v/>
      </c>
      <c r="B229" s="78">
        <f>'1_РОЗПОДІЛ ПЕРСОНАЛУ'!B228</f>
        <v>0</v>
      </c>
      <c r="C229" s="78">
        <f>'1_РОЗПОДІЛ ПЕРСОНАЛУ'!D228</f>
        <v>0</v>
      </c>
      <c r="D229" s="78">
        <f>'1_РОЗПОДІЛ ПЕРСОНАЛУ'!F228</f>
        <v>0</v>
      </c>
      <c r="E229" s="78">
        <f>'1_РОЗПОДІЛ ПЕРСОНАЛУ'!G228</f>
        <v>0</v>
      </c>
      <c r="F229" s="95">
        <f>IF(A229&gt;0,'2_Вихідні дані'!$B$3,"")</f>
        <v>1921</v>
      </c>
      <c r="G229" s="55"/>
      <c r="H229" s="55"/>
      <c r="I229" s="79">
        <f>IF(D229&gt;0,VLOOKUP(D229,'2_Вихідні дані'!$A$6:$B$11,2,FALSE),1)</f>
        <v>1</v>
      </c>
      <c r="J229" s="55"/>
      <c r="K229" s="74">
        <f t="shared" si="22"/>
        <v>0</v>
      </c>
      <c r="L229" s="55"/>
      <c r="M229" s="95">
        <f t="shared" si="23"/>
        <v>0</v>
      </c>
      <c r="N229" s="55"/>
      <c r="O229" s="95">
        <f t="shared" si="24"/>
        <v>0</v>
      </c>
      <c r="P229" s="55"/>
      <c r="Q229" s="95">
        <f t="shared" si="25"/>
        <v>0</v>
      </c>
      <c r="R229" s="55"/>
      <c r="S229" s="95">
        <f t="shared" si="26"/>
        <v>0</v>
      </c>
      <c r="T229" s="55"/>
      <c r="U229" s="95">
        <f t="shared" si="27"/>
        <v>0</v>
      </c>
      <c r="V229" s="55"/>
      <c r="W229" s="95">
        <f>IF(AND($A229&gt;0,V229&gt;0),IF('2_Вихідні дані'!$A$12=1,ROUND($K229*(V229-1),2),ROUND((K229+M229+O229+Q229+S229+U229)*(V229-1),2)),0)</f>
        <v>0</v>
      </c>
      <c r="X229" s="74">
        <f t="shared" si="28"/>
        <v>0</v>
      </c>
      <c r="Y229" s="74">
        <f>X229*'2_Вихідні дані'!$B$17</f>
        <v>0</v>
      </c>
      <c r="Z229" s="74">
        <f>IF(ISERROR(ROUND($Y229/'1_РОЗПОДІЛ ПЕРСОНАЛУ'!G228*'1_РОЗПОДІЛ ПЕРСОНАЛУ'!H228,2)),0,ROUND($Y229/'1_РОЗПОДІЛ ПЕРСОНАЛУ'!G228*'1_РОЗПОДІЛ ПЕРСОНАЛУ'!H228,2))</f>
        <v>0</v>
      </c>
      <c r="AA229" s="74">
        <f>IF(ISERROR(ROUND($Y229/'1_РОЗПОДІЛ ПЕРСОНАЛУ'!G228*'1_РОЗПОДІЛ ПЕРСОНАЛУ'!I228,2)),0,ROUND($Y229/'1_РОЗПОДІЛ ПЕРСОНАЛУ'!G228*'1_РОЗПОДІЛ ПЕРСОНАЛУ'!I228,2))</f>
        <v>0</v>
      </c>
      <c r="AB229" s="74">
        <f>IF(ISERROR(ROUND($Y229/'1_РОЗПОДІЛ ПЕРСОНАЛУ'!G228*'1_РОЗПОДІЛ ПЕРСОНАЛУ'!J228,2)),0,ROUND($Y229/'1_РОЗПОДІЛ ПЕРСОНАЛУ'!G228*'1_РОЗПОДІЛ ПЕРСОНАЛУ'!J228,2))</f>
        <v>0</v>
      </c>
      <c r="AC229" s="74">
        <f>IF(ISERROR(ROUND($Y229/'1_РОЗПОДІЛ ПЕРСОНАЛУ'!G228*'1_РОЗПОДІЛ ПЕРСОНАЛУ'!K228,2)),0,ROUND($Y229/'1_РОЗПОДІЛ ПЕРСОНАЛУ'!G228*'1_РОЗПОДІЛ ПЕРСОНАЛУ'!K228,2))</f>
        <v>0</v>
      </c>
      <c r="AD229" s="74">
        <f>IF(ISERROR(ROUND($Y229/'1_РОЗПОДІЛ ПЕРСОНАЛУ'!G228*'1_РОЗПОДІЛ ПЕРСОНАЛУ'!L228,2)),0,ROUND($Y229/'1_РОЗПОДІЛ ПЕРСОНАЛУ'!G228*'1_РОЗПОДІЛ ПЕРСОНАЛУ'!L228,2))</f>
        <v>0</v>
      </c>
      <c r="AE229" s="74">
        <f>IF(ISERROR(ROUND($Y229/'1_РОЗПОДІЛ ПЕРСОНАЛУ'!G228*'1_РОЗПОДІЛ ПЕРСОНАЛУ'!M228,2)),0,ROUND($Y229/'1_РОЗПОДІЛ ПЕРСОНАЛУ'!G228*'1_РОЗПОДІЛ ПЕРСОНАЛУ'!M228,2))</f>
        <v>0</v>
      </c>
      <c r="AF229" s="74">
        <f>IF(ISERROR(ROUND($Y229/'1_РОЗПОДІЛ ПЕРСОНАЛУ'!G228*'1_РОЗПОДІЛ ПЕРСОНАЛУ'!N228,2)),0,ROUND($Y229/'1_РОЗПОДІЛ ПЕРСОНАЛУ'!G228*'1_РОЗПОДІЛ ПЕРСОНАЛУ'!N228,2))</f>
        <v>0</v>
      </c>
      <c r="AG229" s="74">
        <f>IF(ISERROR(ROUND($Y229/'1_РОЗПОДІЛ ПЕРСОНАЛУ'!G228*'1_РОЗПОДІЛ ПЕРСОНАЛУ'!O228,2)),0,ROUND($Y229/'1_РОЗПОДІЛ ПЕРСОНАЛУ'!G228*'1_РОЗПОДІЛ ПЕРСОНАЛУ'!O228,2))</f>
        <v>0</v>
      </c>
    </row>
    <row r="230" spans="1:33" ht="12" hidden="1" x14ac:dyDescent="0.2">
      <c r="A230" s="78" t="str">
        <f>'1_РОЗПОДІЛ ПЕРСОНАЛУ'!A229</f>
        <v/>
      </c>
      <c r="B230" s="78">
        <f>'1_РОЗПОДІЛ ПЕРСОНАЛУ'!B229</f>
        <v>0</v>
      </c>
      <c r="C230" s="78">
        <f>'1_РОЗПОДІЛ ПЕРСОНАЛУ'!D229</f>
        <v>0</v>
      </c>
      <c r="D230" s="78">
        <f>'1_РОЗПОДІЛ ПЕРСОНАЛУ'!F229</f>
        <v>0</v>
      </c>
      <c r="E230" s="78">
        <f>'1_РОЗПОДІЛ ПЕРСОНАЛУ'!G229</f>
        <v>0</v>
      </c>
      <c r="F230" s="95">
        <f>IF(A230&gt;0,'2_Вихідні дані'!$B$3,"")</f>
        <v>1921</v>
      </c>
      <c r="G230" s="55"/>
      <c r="H230" s="55"/>
      <c r="I230" s="79">
        <f>IF(D230&gt;0,VLOOKUP(D230,'2_Вихідні дані'!$A$6:$B$11,2,FALSE),1)</f>
        <v>1</v>
      </c>
      <c r="J230" s="55"/>
      <c r="K230" s="74">
        <f t="shared" si="22"/>
        <v>0</v>
      </c>
      <c r="L230" s="55"/>
      <c r="M230" s="95">
        <f t="shared" si="23"/>
        <v>0</v>
      </c>
      <c r="N230" s="55"/>
      <c r="O230" s="95">
        <f t="shared" si="24"/>
        <v>0</v>
      </c>
      <c r="P230" s="55"/>
      <c r="Q230" s="95">
        <f t="shared" si="25"/>
        <v>0</v>
      </c>
      <c r="R230" s="55"/>
      <c r="S230" s="95">
        <f t="shared" si="26"/>
        <v>0</v>
      </c>
      <c r="T230" s="55"/>
      <c r="U230" s="95">
        <f t="shared" si="27"/>
        <v>0</v>
      </c>
      <c r="V230" s="55"/>
      <c r="W230" s="95">
        <f>IF(AND($A230&gt;0,V230&gt;0),IF('2_Вихідні дані'!$A$12=1,ROUND($K230*(V230-1),2),ROUND((K230+M230+O230+Q230+S230+U230)*(V230-1),2)),0)</f>
        <v>0</v>
      </c>
      <c r="X230" s="74">
        <f t="shared" si="28"/>
        <v>0</v>
      </c>
      <c r="Y230" s="74">
        <f>X230*'2_Вихідні дані'!$B$17</f>
        <v>0</v>
      </c>
      <c r="Z230" s="74">
        <f>IF(ISERROR(ROUND($Y230/'1_РОЗПОДІЛ ПЕРСОНАЛУ'!G229*'1_РОЗПОДІЛ ПЕРСОНАЛУ'!H229,2)),0,ROUND($Y230/'1_РОЗПОДІЛ ПЕРСОНАЛУ'!G229*'1_РОЗПОДІЛ ПЕРСОНАЛУ'!H229,2))</f>
        <v>0</v>
      </c>
      <c r="AA230" s="74">
        <f>IF(ISERROR(ROUND($Y230/'1_РОЗПОДІЛ ПЕРСОНАЛУ'!G229*'1_РОЗПОДІЛ ПЕРСОНАЛУ'!I229,2)),0,ROUND($Y230/'1_РОЗПОДІЛ ПЕРСОНАЛУ'!G229*'1_РОЗПОДІЛ ПЕРСОНАЛУ'!I229,2))</f>
        <v>0</v>
      </c>
      <c r="AB230" s="74">
        <f>IF(ISERROR(ROUND($Y230/'1_РОЗПОДІЛ ПЕРСОНАЛУ'!G229*'1_РОЗПОДІЛ ПЕРСОНАЛУ'!J229,2)),0,ROUND($Y230/'1_РОЗПОДІЛ ПЕРСОНАЛУ'!G229*'1_РОЗПОДІЛ ПЕРСОНАЛУ'!J229,2))</f>
        <v>0</v>
      </c>
      <c r="AC230" s="74">
        <f>IF(ISERROR(ROUND($Y230/'1_РОЗПОДІЛ ПЕРСОНАЛУ'!G229*'1_РОЗПОДІЛ ПЕРСОНАЛУ'!K229,2)),0,ROUND($Y230/'1_РОЗПОДІЛ ПЕРСОНАЛУ'!G229*'1_РОЗПОДІЛ ПЕРСОНАЛУ'!K229,2))</f>
        <v>0</v>
      </c>
      <c r="AD230" s="74">
        <f>IF(ISERROR(ROUND($Y230/'1_РОЗПОДІЛ ПЕРСОНАЛУ'!G229*'1_РОЗПОДІЛ ПЕРСОНАЛУ'!L229,2)),0,ROUND($Y230/'1_РОЗПОДІЛ ПЕРСОНАЛУ'!G229*'1_РОЗПОДІЛ ПЕРСОНАЛУ'!L229,2))</f>
        <v>0</v>
      </c>
      <c r="AE230" s="74">
        <f>IF(ISERROR(ROUND($Y230/'1_РОЗПОДІЛ ПЕРСОНАЛУ'!G229*'1_РОЗПОДІЛ ПЕРСОНАЛУ'!M229,2)),0,ROUND($Y230/'1_РОЗПОДІЛ ПЕРСОНАЛУ'!G229*'1_РОЗПОДІЛ ПЕРСОНАЛУ'!M229,2))</f>
        <v>0</v>
      </c>
      <c r="AF230" s="74">
        <f>IF(ISERROR(ROUND($Y230/'1_РОЗПОДІЛ ПЕРСОНАЛУ'!G229*'1_РОЗПОДІЛ ПЕРСОНАЛУ'!N229,2)),0,ROUND($Y230/'1_РОЗПОДІЛ ПЕРСОНАЛУ'!G229*'1_РОЗПОДІЛ ПЕРСОНАЛУ'!N229,2))</f>
        <v>0</v>
      </c>
      <c r="AG230" s="74">
        <f>IF(ISERROR(ROUND($Y230/'1_РОЗПОДІЛ ПЕРСОНАЛУ'!G229*'1_РОЗПОДІЛ ПЕРСОНАЛУ'!O229,2)),0,ROUND($Y230/'1_РОЗПОДІЛ ПЕРСОНАЛУ'!G229*'1_РОЗПОДІЛ ПЕРСОНАЛУ'!O229,2))</f>
        <v>0</v>
      </c>
    </row>
    <row r="231" spans="1:33" ht="12" hidden="1" x14ac:dyDescent="0.2">
      <c r="A231" s="78" t="str">
        <f>'1_РОЗПОДІЛ ПЕРСОНАЛУ'!A230</f>
        <v/>
      </c>
      <c r="B231" s="78">
        <f>'1_РОЗПОДІЛ ПЕРСОНАЛУ'!B230</f>
        <v>0</v>
      </c>
      <c r="C231" s="78">
        <f>'1_РОЗПОДІЛ ПЕРСОНАЛУ'!D230</f>
        <v>0</v>
      </c>
      <c r="D231" s="78">
        <f>'1_РОЗПОДІЛ ПЕРСОНАЛУ'!F230</f>
        <v>0</v>
      </c>
      <c r="E231" s="78">
        <f>'1_РОЗПОДІЛ ПЕРСОНАЛУ'!G230</f>
        <v>0</v>
      </c>
      <c r="F231" s="95">
        <f>IF(A231&gt;0,'2_Вихідні дані'!$B$3,"")</f>
        <v>1921</v>
      </c>
      <c r="G231" s="55"/>
      <c r="H231" s="55"/>
      <c r="I231" s="79">
        <f>IF(D231&gt;0,VLOOKUP(D231,'2_Вихідні дані'!$A$6:$B$11,2,FALSE),1)</f>
        <v>1</v>
      </c>
      <c r="J231" s="55"/>
      <c r="K231" s="74">
        <f t="shared" si="22"/>
        <v>0</v>
      </c>
      <c r="L231" s="55"/>
      <c r="M231" s="95">
        <f t="shared" si="23"/>
        <v>0</v>
      </c>
      <c r="N231" s="55"/>
      <c r="O231" s="95">
        <f t="shared" si="24"/>
        <v>0</v>
      </c>
      <c r="P231" s="55"/>
      <c r="Q231" s="95">
        <f t="shared" si="25"/>
        <v>0</v>
      </c>
      <c r="R231" s="55"/>
      <c r="S231" s="95">
        <f t="shared" si="26"/>
        <v>0</v>
      </c>
      <c r="T231" s="55"/>
      <c r="U231" s="95">
        <f t="shared" si="27"/>
        <v>0</v>
      </c>
      <c r="V231" s="55"/>
      <c r="W231" s="95">
        <f>IF(AND($A231&gt;0,V231&gt;0),IF('2_Вихідні дані'!$A$12=1,ROUND($K231*(V231-1),2),ROUND((K231+M231+O231+Q231+S231+U231)*(V231-1),2)),0)</f>
        <v>0</v>
      </c>
      <c r="X231" s="74">
        <f t="shared" si="28"/>
        <v>0</v>
      </c>
      <c r="Y231" s="74">
        <f>X231*'2_Вихідні дані'!$B$17</f>
        <v>0</v>
      </c>
      <c r="Z231" s="74">
        <f>IF(ISERROR(ROUND($Y231/'1_РОЗПОДІЛ ПЕРСОНАЛУ'!G230*'1_РОЗПОДІЛ ПЕРСОНАЛУ'!H230,2)),0,ROUND($Y231/'1_РОЗПОДІЛ ПЕРСОНАЛУ'!G230*'1_РОЗПОДІЛ ПЕРСОНАЛУ'!H230,2))</f>
        <v>0</v>
      </c>
      <c r="AA231" s="74">
        <f>IF(ISERROR(ROUND($Y231/'1_РОЗПОДІЛ ПЕРСОНАЛУ'!G230*'1_РОЗПОДІЛ ПЕРСОНАЛУ'!I230,2)),0,ROUND($Y231/'1_РОЗПОДІЛ ПЕРСОНАЛУ'!G230*'1_РОЗПОДІЛ ПЕРСОНАЛУ'!I230,2))</f>
        <v>0</v>
      </c>
      <c r="AB231" s="74">
        <f>IF(ISERROR(ROUND($Y231/'1_РОЗПОДІЛ ПЕРСОНАЛУ'!G230*'1_РОЗПОДІЛ ПЕРСОНАЛУ'!J230,2)),0,ROUND($Y231/'1_РОЗПОДІЛ ПЕРСОНАЛУ'!G230*'1_РОЗПОДІЛ ПЕРСОНАЛУ'!J230,2))</f>
        <v>0</v>
      </c>
      <c r="AC231" s="74">
        <f>IF(ISERROR(ROUND($Y231/'1_РОЗПОДІЛ ПЕРСОНАЛУ'!G230*'1_РОЗПОДІЛ ПЕРСОНАЛУ'!K230,2)),0,ROUND($Y231/'1_РОЗПОДІЛ ПЕРСОНАЛУ'!G230*'1_РОЗПОДІЛ ПЕРСОНАЛУ'!K230,2))</f>
        <v>0</v>
      </c>
      <c r="AD231" s="74">
        <f>IF(ISERROR(ROUND($Y231/'1_РОЗПОДІЛ ПЕРСОНАЛУ'!G230*'1_РОЗПОДІЛ ПЕРСОНАЛУ'!L230,2)),0,ROUND($Y231/'1_РОЗПОДІЛ ПЕРСОНАЛУ'!G230*'1_РОЗПОДІЛ ПЕРСОНАЛУ'!L230,2))</f>
        <v>0</v>
      </c>
      <c r="AE231" s="74">
        <f>IF(ISERROR(ROUND($Y231/'1_РОЗПОДІЛ ПЕРСОНАЛУ'!G230*'1_РОЗПОДІЛ ПЕРСОНАЛУ'!M230,2)),0,ROUND($Y231/'1_РОЗПОДІЛ ПЕРСОНАЛУ'!G230*'1_РОЗПОДІЛ ПЕРСОНАЛУ'!M230,2))</f>
        <v>0</v>
      </c>
      <c r="AF231" s="74">
        <f>IF(ISERROR(ROUND($Y231/'1_РОЗПОДІЛ ПЕРСОНАЛУ'!G230*'1_РОЗПОДІЛ ПЕРСОНАЛУ'!N230,2)),0,ROUND($Y231/'1_РОЗПОДІЛ ПЕРСОНАЛУ'!G230*'1_РОЗПОДІЛ ПЕРСОНАЛУ'!N230,2))</f>
        <v>0</v>
      </c>
      <c r="AG231" s="74">
        <f>IF(ISERROR(ROUND($Y231/'1_РОЗПОДІЛ ПЕРСОНАЛУ'!G230*'1_РОЗПОДІЛ ПЕРСОНАЛУ'!O230,2)),0,ROUND($Y231/'1_РОЗПОДІЛ ПЕРСОНАЛУ'!G230*'1_РОЗПОДІЛ ПЕРСОНАЛУ'!O230,2))</f>
        <v>0</v>
      </c>
    </row>
    <row r="232" spans="1:33" ht="12" hidden="1" x14ac:dyDescent="0.2">
      <c r="A232" s="78" t="str">
        <f>'1_РОЗПОДІЛ ПЕРСОНАЛУ'!A231</f>
        <v/>
      </c>
      <c r="B232" s="78">
        <f>'1_РОЗПОДІЛ ПЕРСОНАЛУ'!B231</f>
        <v>0</v>
      </c>
      <c r="C232" s="78">
        <f>'1_РОЗПОДІЛ ПЕРСОНАЛУ'!D231</f>
        <v>0</v>
      </c>
      <c r="D232" s="78">
        <f>'1_РОЗПОДІЛ ПЕРСОНАЛУ'!F231</f>
        <v>0</v>
      </c>
      <c r="E232" s="78">
        <f>'1_РОЗПОДІЛ ПЕРСОНАЛУ'!G231</f>
        <v>0</v>
      </c>
      <c r="F232" s="95">
        <f>IF(A232&gt;0,'2_Вихідні дані'!$B$3,"")</f>
        <v>1921</v>
      </c>
      <c r="G232" s="55"/>
      <c r="H232" s="55"/>
      <c r="I232" s="79">
        <f>IF(D232&gt;0,VLOOKUP(D232,'2_Вихідні дані'!$A$6:$B$11,2,FALSE),1)</f>
        <v>1</v>
      </c>
      <c r="J232" s="55"/>
      <c r="K232" s="74">
        <f t="shared" si="22"/>
        <v>0</v>
      </c>
      <c r="L232" s="55"/>
      <c r="M232" s="95">
        <f t="shared" si="23"/>
        <v>0</v>
      </c>
      <c r="N232" s="55"/>
      <c r="O232" s="95">
        <f t="shared" si="24"/>
        <v>0</v>
      </c>
      <c r="P232" s="55"/>
      <c r="Q232" s="95">
        <f t="shared" si="25"/>
        <v>0</v>
      </c>
      <c r="R232" s="55"/>
      <c r="S232" s="95">
        <f t="shared" si="26"/>
        <v>0</v>
      </c>
      <c r="T232" s="55"/>
      <c r="U232" s="95">
        <f t="shared" si="27"/>
        <v>0</v>
      </c>
      <c r="V232" s="55"/>
      <c r="W232" s="95">
        <f>IF(AND($A232&gt;0,V232&gt;0),IF('2_Вихідні дані'!$A$12=1,ROUND($K232*(V232-1),2),ROUND((K232+M232+O232+Q232+S232+U232)*(V232-1),2)),0)</f>
        <v>0</v>
      </c>
      <c r="X232" s="74">
        <f t="shared" si="28"/>
        <v>0</v>
      </c>
      <c r="Y232" s="74">
        <f>X232*'2_Вихідні дані'!$B$17</f>
        <v>0</v>
      </c>
      <c r="Z232" s="74">
        <f>IF(ISERROR(ROUND($Y232/'1_РОЗПОДІЛ ПЕРСОНАЛУ'!G231*'1_РОЗПОДІЛ ПЕРСОНАЛУ'!H231,2)),0,ROUND($Y232/'1_РОЗПОДІЛ ПЕРСОНАЛУ'!G231*'1_РОЗПОДІЛ ПЕРСОНАЛУ'!H231,2))</f>
        <v>0</v>
      </c>
      <c r="AA232" s="74">
        <f>IF(ISERROR(ROUND($Y232/'1_РОЗПОДІЛ ПЕРСОНАЛУ'!G231*'1_РОЗПОДІЛ ПЕРСОНАЛУ'!I231,2)),0,ROUND($Y232/'1_РОЗПОДІЛ ПЕРСОНАЛУ'!G231*'1_РОЗПОДІЛ ПЕРСОНАЛУ'!I231,2))</f>
        <v>0</v>
      </c>
      <c r="AB232" s="74">
        <f>IF(ISERROR(ROUND($Y232/'1_РОЗПОДІЛ ПЕРСОНАЛУ'!G231*'1_РОЗПОДІЛ ПЕРСОНАЛУ'!J231,2)),0,ROUND($Y232/'1_РОЗПОДІЛ ПЕРСОНАЛУ'!G231*'1_РОЗПОДІЛ ПЕРСОНАЛУ'!J231,2))</f>
        <v>0</v>
      </c>
      <c r="AC232" s="74">
        <f>IF(ISERROR(ROUND($Y232/'1_РОЗПОДІЛ ПЕРСОНАЛУ'!G231*'1_РОЗПОДІЛ ПЕРСОНАЛУ'!K231,2)),0,ROUND($Y232/'1_РОЗПОДІЛ ПЕРСОНАЛУ'!G231*'1_РОЗПОДІЛ ПЕРСОНАЛУ'!K231,2))</f>
        <v>0</v>
      </c>
      <c r="AD232" s="74">
        <f>IF(ISERROR(ROUND($Y232/'1_РОЗПОДІЛ ПЕРСОНАЛУ'!G231*'1_РОЗПОДІЛ ПЕРСОНАЛУ'!L231,2)),0,ROUND($Y232/'1_РОЗПОДІЛ ПЕРСОНАЛУ'!G231*'1_РОЗПОДІЛ ПЕРСОНАЛУ'!L231,2))</f>
        <v>0</v>
      </c>
      <c r="AE232" s="74">
        <f>IF(ISERROR(ROUND($Y232/'1_РОЗПОДІЛ ПЕРСОНАЛУ'!G231*'1_РОЗПОДІЛ ПЕРСОНАЛУ'!M231,2)),0,ROUND($Y232/'1_РОЗПОДІЛ ПЕРСОНАЛУ'!G231*'1_РОЗПОДІЛ ПЕРСОНАЛУ'!M231,2))</f>
        <v>0</v>
      </c>
      <c r="AF232" s="74">
        <f>IF(ISERROR(ROUND($Y232/'1_РОЗПОДІЛ ПЕРСОНАЛУ'!G231*'1_РОЗПОДІЛ ПЕРСОНАЛУ'!N231,2)),0,ROUND($Y232/'1_РОЗПОДІЛ ПЕРСОНАЛУ'!G231*'1_РОЗПОДІЛ ПЕРСОНАЛУ'!N231,2))</f>
        <v>0</v>
      </c>
      <c r="AG232" s="74">
        <f>IF(ISERROR(ROUND($Y232/'1_РОЗПОДІЛ ПЕРСОНАЛУ'!G231*'1_РОЗПОДІЛ ПЕРСОНАЛУ'!O231,2)),0,ROUND($Y232/'1_РОЗПОДІЛ ПЕРСОНАЛУ'!G231*'1_РОЗПОДІЛ ПЕРСОНАЛУ'!O231,2))</f>
        <v>0</v>
      </c>
    </row>
    <row r="233" spans="1:33" ht="12" hidden="1" x14ac:dyDescent="0.2">
      <c r="A233" s="78" t="str">
        <f>'1_РОЗПОДІЛ ПЕРСОНАЛУ'!A232</f>
        <v/>
      </c>
      <c r="B233" s="78">
        <f>'1_РОЗПОДІЛ ПЕРСОНАЛУ'!B232</f>
        <v>0</v>
      </c>
      <c r="C233" s="78">
        <f>'1_РОЗПОДІЛ ПЕРСОНАЛУ'!D232</f>
        <v>0</v>
      </c>
      <c r="D233" s="78">
        <f>'1_РОЗПОДІЛ ПЕРСОНАЛУ'!F232</f>
        <v>0</v>
      </c>
      <c r="E233" s="78">
        <f>'1_РОЗПОДІЛ ПЕРСОНАЛУ'!G232</f>
        <v>0</v>
      </c>
      <c r="F233" s="95">
        <f>IF(A233&gt;0,'2_Вихідні дані'!$B$3,"")</f>
        <v>1921</v>
      </c>
      <c r="G233" s="55"/>
      <c r="H233" s="55"/>
      <c r="I233" s="79">
        <f>IF(D233&gt;0,VLOOKUP(D233,'2_Вихідні дані'!$A$6:$B$11,2,FALSE),1)</f>
        <v>1</v>
      </c>
      <c r="J233" s="55"/>
      <c r="K233" s="74">
        <f t="shared" si="22"/>
        <v>0</v>
      </c>
      <c r="L233" s="55"/>
      <c r="M233" s="95">
        <f t="shared" si="23"/>
        <v>0</v>
      </c>
      <c r="N233" s="55"/>
      <c r="O233" s="95">
        <f t="shared" si="24"/>
        <v>0</v>
      </c>
      <c r="P233" s="55"/>
      <c r="Q233" s="95">
        <f t="shared" si="25"/>
        <v>0</v>
      </c>
      <c r="R233" s="55"/>
      <c r="S233" s="95">
        <f t="shared" si="26"/>
        <v>0</v>
      </c>
      <c r="T233" s="55"/>
      <c r="U233" s="95">
        <f t="shared" si="27"/>
        <v>0</v>
      </c>
      <c r="V233" s="55"/>
      <c r="W233" s="95">
        <f>IF(AND($A233&gt;0,V233&gt;0),IF('2_Вихідні дані'!$A$12=1,ROUND($K233*(V233-1),2),ROUND((K233+M233+O233+Q233+S233+U233)*(V233-1),2)),0)</f>
        <v>0</v>
      </c>
      <c r="X233" s="74">
        <f t="shared" si="28"/>
        <v>0</v>
      </c>
      <c r="Y233" s="74">
        <f>X233*'2_Вихідні дані'!$B$17</f>
        <v>0</v>
      </c>
      <c r="Z233" s="74">
        <f>IF(ISERROR(ROUND($Y233/'1_РОЗПОДІЛ ПЕРСОНАЛУ'!G232*'1_РОЗПОДІЛ ПЕРСОНАЛУ'!H232,2)),0,ROUND($Y233/'1_РОЗПОДІЛ ПЕРСОНАЛУ'!G232*'1_РОЗПОДІЛ ПЕРСОНАЛУ'!H232,2))</f>
        <v>0</v>
      </c>
      <c r="AA233" s="74">
        <f>IF(ISERROR(ROUND($Y233/'1_РОЗПОДІЛ ПЕРСОНАЛУ'!G232*'1_РОЗПОДІЛ ПЕРСОНАЛУ'!I232,2)),0,ROUND($Y233/'1_РОЗПОДІЛ ПЕРСОНАЛУ'!G232*'1_РОЗПОДІЛ ПЕРСОНАЛУ'!I232,2))</f>
        <v>0</v>
      </c>
      <c r="AB233" s="74">
        <f>IF(ISERROR(ROUND($Y233/'1_РОЗПОДІЛ ПЕРСОНАЛУ'!G232*'1_РОЗПОДІЛ ПЕРСОНАЛУ'!J232,2)),0,ROUND($Y233/'1_РОЗПОДІЛ ПЕРСОНАЛУ'!G232*'1_РОЗПОДІЛ ПЕРСОНАЛУ'!J232,2))</f>
        <v>0</v>
      </c>
      <c r="AC233" s="74">
        <f>IF(ISERROR(ROUND($Y233/'1_РОЗПОДІЛ ПЕРСОНАЛУ'!G232*'1_РОЗПОДІЛ ПЕРСОНАЛУ'!K232,2)),0,ROUND($Y233/'1_РОЗПОДІЛ ПЕРСОНАЛУ'!G232*'1_РОЗПОДІЛ ПЕРСОНАЛУ'!K232,2))</f>
        <v>0</v>
      </c>
      <c r="AD233" s="74">
        <f>IF(ISERROR(ROUND($Y233/'1_РОЗПОДІЛ ПЕРСОНАЛУ'!G232*'1_РОЗПОДІЛ ПЕРСОНАЛУ'!L232,2)),0,ROUND($Y233/'1_РОЗПОДІЛ ПЕРСОНАЛУ'!G232*'1_РОЗПОДІЛ ПЕРСОНАЛУ'!L232,2))</f>
        <v>0</v>
      </c>
      <c r="AE233" s="74">
        <f>IF(ISERROR(ROUND($Y233/'1_РОЗПОДІЛ ПЕРСОНАЛУ'!G232*'1_РОЗПОДІЛ ПЕРСОНАЛУ'!M232,2)),0,ROUND($Y233/'1_РОЗПОДІЛ ПЕРСОНАЛУ'!G232*'1_РОЗПОДІЛ ПЕРСОНАЛУ'!M232,2))</f>
        <v>0</v>
      </c>
      <c r="AF233" s="74">
        <f>IF(ISERROR(ROUND($Y233/'1_РОЗПОДІЛ ПЕРСОНАЛУ'!G232*'1_РОЗПОДІЛ ПЕРСОНАЛУ'!N232,2)),0,ROUND($Y233/'1_РОЗПОДІЛ ПЕРСОНАЛУ'!G232*'1_РОЗПОДІЛ ПЕРСОНАЛУ'!N232,2))</f>
        <v>0</v>
      </c>
      <c r="AG233" s="74">
        <f>IF(ISERROR(ROUND($Y233/'1_РОЗПОДІЛ ПЕРСОНАЛУ'!G232*'1_РОЗПОДІЛ ПЕРСОНАЛУ'!O232,2)),0,ROUND($Y233/'1_РОЗПОДІЛ ПЕРСОНАЛУ'!G232*'1_РОЗПОДІЛ ПЕРСОНАЛУ'!O232,2))</f>
        <v>0</v>
      </c>
    </row>
    <row r="234" spans="1:33" ht="12" hidden="1" x14ac:dyDescent="0.2">
      <c r="A234" s="78" t="str">
        <f>'1_РОЗПОДІЛ ПЕРСОНАЛУ'!A233</f>
        <v/>
      </c>
      <c r="B234" s="78">
        <f>'1_РОЗПОДІЛ ПЕРСОНАЛУ'!B233</f>
        <v>0</v>
      </c>
      <c r="C234" s="78">
        <f>'1_РОЗПОДІЛ ПЕРСОНАЛУ'!D233</f>
        <v>0</v>
      </c>
      <c r="D234" s="78">
        <f>'1_РОЗПОДІЛ ПЕРСОНАЛУ'!F233</f>
        <v>0</v>
      </c>
      <c r="E234" s="78">
        <f>'1_РОЗПОДІЛ ПЕРСОНАЛУ'!G233</f>
        <v>0</v>
      </c>
      <c r="F234" s="95">
        <f>IF(A234&gt;0,'2_Вихідні дані'!$B$3,"")</f>
        <v>1921</v>
      </c>
      <c r="G234" s="55"/>
      <c r="H234" s="55"/>
      <c r="I234" s="79">
        <f>IF(D234&gt;0,VLOOKUP(D234,'2_Вихідні дані'!$A$6:$B$11,2,FALSE),1)</f>
        <v>1</v>
      </c>
      <c r="J234" s="55"/>
      <c r="K234" s="74">
        <f t="shared" si="22"/>
        <v>0</v>
      </c>
      <c r="L234" s="55"/>
      <c r="M234" s="95">
        <f t="shared" si="23"/>
        <v>0</v>
      </c>
      <c r="N234" s="55"/>
      <c r="O234" s="95">
        <f t="shared" si="24"/>
        <v>0</v>
      </c>
      <c r="P234" s="55"/>
      <c r="Q234" s="95">
        <f t="shared" si="25"/>
        <v>0</v>
      </c>
      <c r="R234" s="55"/>
      <c r="S234" s="95">
        <f t="shared" si="26"/>
        <v>0</v>
      </c>
      <c r="T234" s="55"/>
      <c r="U234" s="95">
        <f t="shared" si="27"/>
        <v>0</v>
      </c>
      <c r="V234" s="55"/>
      <c r="W234" s="95">
        <f>IF(AND($A234&gt;0,V234&gt;0),IF('2_Вихідні дані'!$A$12=1,ROUND($K234*(V234-1),2),ROUND((K234+M234+O234+Q234+S234+U234)*(V234-1),2)),0)</f>
        <v>0</v>
      </c>
      <c r="X234" s="74">
        <f t="shared" si="28"/>
        <v>0</v>
      </c>
      <c r="Y234" s="74">
        <f>X234*'2_Вихідні дані'!$B$17</f>
        <v>0</v>
      </c>
      <c r="Z234" s="74">
        <f>IF(ISERROR(ROUND($Y234/'1_РОЗПОДІЛ ПЕРСОНАЛУ'!G233*'1_РОЗПОДІЛ ПЕРСОНАЛУ'!H233,2)),0,ROUND($Y234/'1_РОЗПОДІЛ ПЕРСОНАЛУ'!G233*'1_РОЗПОДІЛ ПЕРСОНАЛУ'!H233,2))</f>
        <v>0</v>
      </c>
      <c r="AA234" s="74">
        <f>IF(ISERROR(ROUND($Y234/'1_РОЗПОДІЛ ПЕРСОНАЛУ'!G233*'1_РОЗПОДІЛ ПЕРСОНАЛУ'!I233,2)),0,ROUND($Y234/'1_РОЗПОДІЛ ПЕРСОНАЛУ'!G233*'1_РОЗПОДІЛ ПЕРСОНАЛУ'!I233,2))</f>
        <v>0</v>
      </c>
      <c r="AB234" s="74">
        <f>IF(ISERROR(ROUND($Y234/'1_РОЗПОДІЛ ПЕРСОНАЛУ'!G233*'1_РОЗПОДІЛ ПЕРСОНАЛУ'!J233,2)),0,ROUND($Y234/'1_РОЗПОДІЛ ПЕРСОНАЛУ'!G233*'1_РОЗПОДІЛ ПЕРСОНАЛУ'!J233,2))</f>
        <v>0</v>
      </c>
      <c r="AC234" s="74">
        <f>IF(ISERROR(ROUND($Y234/'1_РОЗПОДІЛ ПЕРСОНАЛУ'!G233*'1_РОЗПОДІЛ ПЕРСОНАЛУ'!K233,2)),0,ROUND($Y234/'1_РОЗПОДІЛ ПЕРСОНАЛУ'!G233*'1_РОЗПОДІЛ ПЕРСОНАЛУ'!K233,2))</f>
        <v>0</v>
      </c>
      <c r="AD234" s="74">
        <f>IF(ISERROR(ROUND($Y234/'1_РОЗПОДІЛ ПЕРСОНАЛУ'!G233*'1_РОЗПОДІЛ ПЕРСОНАЛУ'!L233,2)),0,ROUND($Y234/'1_РОЗПОДІЛ ПЕРСОНАЛУ'!G233*'1_РОЗПОДІЛ ПЕРСОНАЛУ'!L233,2))</f>
        <v>0</v>
      </c>
      <c r="AE234" s="74">
        <f>IF(ISERROR(ROUND($Y234/'1_РОЗПОДІЛ ПЕРСОНАЛУ'!G233*'1_РОЗПОДІЛ ПЕРСОНАЛУ'!M233,2)),0,ROUND($Y234/'1_РОЗПОДІЛ ПЕРСОНАЛУ'!G233*'1_РОЗПОДІЛ ПЕРСОНАЛУ'!M233,2))</f>
        <v>0</v>
      </c>
      <c r="AF234" s="74">
        <f>IF(ISERROR(ROUND($Y234/'1_РОЗПОДІЛ ПЕРСОНАЛУ'!G233*'1_РОЗПОДІЛ ПЕРСОНАЛУ'!N233,2)),0,ROUND($Y234/'1_РОЗПОДІЛ ПЕРСОНАЛУ'!G233*'1_РОЗПОДІЛ ПЕРСОНАЛУ'!N233,2))</f>
        <v>0</v>
      </c>
      <c r="AG234" s="74">
        <f>IF(ISERROR(ROUND($Y234/'1_РОЗПОДІЛ ПЕРСОНАЛУ'!G233*'1_РОЗПОДІЛ ПЕРСОНАЛУ'!O233,2)),0,ROUND($Y234/'1_РОЗПОДІЛ ПЕРСОНАЛУ'!G233*'1_РОЗПОДІЛ ПЕРСОНАЛУ'!O233,2))</f>
        <v>0</v>
      </c>
    </row>
    <row r="235" spans="1:33" ht="12" hidden="1" x14ac:dyDescent="0.2">
      <c r="A235" s="78" t="str">
        <f>'1_РОЗПОДІЛ ПЕРСОНАЛУ'!A234</f>
        <v/>
      </c>
      <c r="B235" s="78">
        <f>'1_РОЗПОДІЛ ПЕРСОНАЛУ'!B234</f>
        <v>0</v>
      </c>
      <c r="C235" s="78">
        <f>'1_РОЗПОДІЛ ПЕРСОНАЛУ'!D234</f>
        <v>0</v>
      </c>
      <c r="D235" s="78">
        <f>'1_РОЗПОДІЛ ПЕРСОНАЛУ'!F234</f>
        <v>0</v>
      </c>
      <c r="E235" s="78">
        <f>'1_РОЗПОДІЛ ПЕРСОНАЛУ'!G234</f>
        <v>0</v>
      </c>
      <c r="F235" s="95">
        <f>IF(A235&gt;0,'2_Вихідні дані'!$B$3,"")</f>
        <v>1921</v>
      </c>
      <c r="G235" s="55"/>
      <c r="H235" s="55"/>
      <c r="I235" s="79">
        <f>IF(D235&gt;0,VLOOKUP(D235,'2_Вихідні дані'!$A$6:$B$11,2,FALSE),1)</f>
        <v>1</v>
      </c>
      <c r="J235" s="55"/>
      <c r="K235" s="74">
        <f t="shared" si="22"/>
        <v>0</v>
      </c>
      <c r="L235" s="55"/>
      <c r="M235" s="95">
        <f t="shared" si="23"/>
        <v>0</v>
      </c>
      <c r="N235" s="55"/>
      <c r="O235" s="95">
        <f t="shared" si="24"/>
        <v>0</v>
      </c>
      <c r="P235" s="55"/>
      <c r="Q235" s="95">
        <f t="shared" si="25"/>
        <v>0</v>
      </c>
      <c r="R235" s="55"/>
      <c r="S235" s="95">
        <f t="shared" si="26"/>
        <v>0</v>
      </c>
      <c r="T235" s="55"/>
      <c r="U235" s="95">
        <f t="shared" si="27"/>
        <v>0</v>
      </c>
      <c r="V235" s="55"/>
      <c r="W235" s="95">
        <f>IF(AND($A235&gt;0,V235&gt;0),IF('2_Вихідні дані'!$A$12=1,ROUND($K235*(V235-1),2),ROUND((K235+M235+O235+Q235+S235+U235)*(V235-1),2)),0)</f>
        <v>0</v>
      </c>
      <c r="X235" s="74">
        <f t="shared" si="28"/>
        <v>0</v>
      </c>
      <c r="Y235" s="74">
        <f>X235*'2_Вихідні дані'!$B$17</f>
        <v>0</v>
      </c>
      <c r="Z235" s="74">
        <f>IF(ISERROR(ROUND($Y235/'1_РОЗПОДІЛ ПЕРСОНАЛУ'!G234*'1_РОЗПОДІЛ ПЕРСОНАЛУ'!H234,2)),0,ROUND($Y235/'1_РОЗПОДІЛ ПЕРСОНАЛУ'!G234*'1_РОЗПОДІЛ ПЕРСОНАЛУ'!H234,2))</f>
        <v>0</v>
      </c>
      <c r="AA235" s="74">
        <f>IF(ISERROR(ROUND($Y235/'1_РОЗПОДІЛ ПЕРСОНАЛУ'!G234*'1_РОЗПОДІЛ ПЕРСОНАЛУ'!I234,2)),0,ROUND($Y235/'1_РОЗПОДІЛ ПЕРСОНАЛУ'!G234*'1_РОЗПОДІЛ ПЕРСОНАЛУ'!I234,2))</f>
        <v>0</v>
      </c>
      <c r="AB235" s="74">
        <f>IF(ISERROR(ROUND($Y235/'1_РОЗПОДІЛ ПЕРСОНАЛУ'!G234*'1_РОЗПОДІЛ ПЕРСОНАЛУ'!J234,2)),0,ROUND($Y235/'1_РОЗПОДІЛ ПЕРСОНАЛУ'!G234*'1_РОЗПОДІЛ ПЕРСОНАЛУ'!J234,2))</f>
        <v>0</v>
      </c>
      <c r="AC235" s="74">
        <f>IF(ISERROR(ROUND($Y235/'1_РОЗПОДІЛ ПЕРСОНАЛУ'!G234*'1_РОЗПОДІЛ ПЕРСОНАЛУ'!K234,2)),0,ROUND($Y235/'1_РОЗПОДІЛ ПЕРСОНАЛУ'!G234*'1_РОЗПОДІЛ ПЕРСОНАЛУ'!K234,2))</f>
        <v>0</v>
      </c>
      <c r="AD235" s="74">
        <f>IF(ISERROR(ROUND($Y235/'1_РОЗПОДІЛ ПЕРСОНАЛУ'!G234*'1_РОЗПОДІЛ ПЕРСОНАЛУ'!L234,2)),0,ROUND($Y235/'1_РОЗПОДІЛ ПЕРСОНАЛУ'!G234*'1_РОЗПОДІЛ ПЕРСОНАЛУ'!L234,2))</f>
        <v>0</v>
      </c>
      <c r="AE235" s="74">
        <f>IF(ISERROR(ROUND($Y235/'1_РОЗПОДІЛ ПЕРСОНАЛУ'!G234*'1_РОЗПОДІЛ ПЕРСОНАЛУ'!M234,2)),0,ROUND($Y235/'1_РОЗПОДІЛ ПЕРСОНАЛУ'!G234*'1_РОЗПОДІЛ ПЕРСОНАЛУ'!M234,2))</f>
        <v>0</v>
      </c>
      <c r="AF235" s="74">
        <f>IF(ISERROR(ROUND($Y235/'1_РОЗПОДІЛ ПЕРСОНАЛУ'!G234*'1_РОЗПОДІЛ ПЕРСОНАЛУ'!N234,2)),0,ROUND($Y235/'1_РОЗПОДІЛ ПЕРСОНАЛУ'!G234*'1_РОЗПОДІЛ ПЕРСОНАЛУ'!N234,2))</f>
        <v>0</v>
      </c>
      <c r="AG235" s="74">
        <f>IF(ISERROR(ROUND($Y235/'1_РОЗПОДІЛ ПЕРСОНАЛУ'!G234*'1_РОЗПОДІЛ ПЕРСОНАЛУ'!O234,2)),0,ROUND($Y235/'1_РОЗПОДІЛ ПЕРСОНАЛУ'!G234*'1_РОЗПОДІЛ ПЕРСОНАЛУ'!O234,2))</f>
        <v>0</v>
      </c>
    </row>
    <row r="236" spans="1:33" ht="12" hidden="1" x14ac:dyDescent="0.2">
      <c r="A236" s="78" t="str">
        <f>'1_РОЗПОДІЛ ПЕРСОНАЛУ'!A235</f>
        <v/>
      </c>
      <c r="B236" s="78">
        <f>'1_РОЗПОДІЛ ПЕРСОНАЛУ'!B235</f>
        <v>0</v>
      </c>
      <c r="C236" s="78">
        <f>'1_РОЗПОДІЛ ПЕРСОНАЛУ'!D235</f>
        <v>0</v>
      </c>
      <c r="D236" s="78">
        <f>'1_РОЗПОДІЛ ПЕРСОНАЛУ'!F235</f>
        <v>0</v>
      </c>
      <c r="E236" s="78">
        <f>'1_РОЗПОДІЛ ПЕРСОНАЛУ'!G235</f>
        <v>0</v>
      </c>
      <c r="F236" s="95">
        <f>IF(A236&gt;0,'2_Вихідні дані'!$B$3,"")</f>
        <v>1921</v>
      </c>
      <c r="G236" s="55"/>
      <c r="H236" s="55"/>
      <c r="I236" s="79">
        <f>IF(D236&gt;0,VLOOKUP(D236,'2_Вихідні дані'!$A$6:$B$11,2,FALSE),1)</f>
        <v>1</v>
      </c>
      <c r="J236" s="55"/>
      <c r="K236" s="74">
        <f t="shared" si="22"/>
        <v>0</v>
      </c>
      <c r="L236" s="55"/>
      <c r="M236" s="95">
        <f t="shared" si="23"/>
        <v>0</v>
      </c>
      <c r="N236" s="55"/>
      <c r="O236" s="95">
        <f t="shared" si="24"/>
        <v>0</v>
      </c>
      <c r="P236" s="55"/>
      <c r="Q236" s="95">
        <f t="shared" si="25"/>
        <v>0</v>
      </c>
      <c r="R236" s="55"/>
      <c r="S236" s="95">
        <f t="shared" si="26"/>
        <v>0</v>
      </c>
      <c r="T236" s="55"/>
      <c r="U236" s="95">
        <f t="shared" si="27"/>
        <v>0</v>
      </c>
      <c r="V236" s="55"/>
      <c r="W236" s="95">
        <f>IF(AND($A236&gt;0,V236&gt;0),IF('2_Вихідні дані'!$A$12=1,ROUND($K236*(V236-1),2),ROUND((K236+M236+O236+Q236+S236+U236)*(V236-1),2)),0)</f>
        <v>0</v>
      </c>
      <c r="X236" s="74">
        <f t="shared" si="28"/>
        <v>0</v>
      </c>
      <c r="Y236" s="74">
        <f>X236*'2_Вихідні дані'!$B$17</f>
        <v>0</v>
      </c>
      <c r="Z236" s="74">
        <f>IF(ISERROR(ROUND($Y236/'1_РОЗПОДІЛ ПЕРСОНАЛУ'!G235*'1_РОЗПОДІЛ ПЕРСОНАЛУ'!H235,2)),0,ROUND($Y236/'1_РОЗПОДІЛ ПЕРСОНАЛУ'!G235*'1_РОЗПОДІЛ ПЕРСОНАЛУ'!H235,2))</f>
        <v>0</v>
      </c>
      <c r="AA236" s="74">
        <f>IF(ISERROR(ROUND($Y236/'1_РОЗПОДІЛ ПЕРСОНАЛУ'!G235*'1_РОЗПОДІЛ ПЕРСОНАЛУ'!I235,2)),0,ROUND($Y236/'1_РОЗПОДІЛ ПЕРСОНАЛУ'!G235*'1_РОЗПОДІЛ ПЕРСОНАЛУ'!I235,2))</f>
        <v>0</v>
      </c>
      <c r="AB236" s="74">
        <f>IF(ISERROR(ROUND($Y236/'1_РОЗПОДІЛ ПЕРСОНАЛУ'!G235*'1_РОЗПОДІЛ ПЕРСОНАЛУ'!J235,2)),0,ROUND($Y236/'1_РОЗПОДІЛ ПЕРСОНАЛУ'!G235*'1_РОЗПОДІЛ ПЕРСОНАЛУ'!J235,2))</f>
        <v>0</v>
      </c>
      <c r="AC236" s="74">
        <f>IF(ISERROR(ROUND($Y236/'1_РОЗПОДІЛ ПЕРСОНАЛУ'!G235*'1_РОЗПОДІЛ ПЕРСОНАЛУ'!K235,2)),0,ROUND($Y236/'1_РОЗПОДІЛ ПЕРСОНАЛУ'!G235*'1_РОЗПОДІЛ ПЕРСОНАЛУ'!K235,2))</f>
        <v>0</v>
      </c>
      <c r="AD236" s="74">
        <f>IF(ISERROR(ROUND($Y236/'1_РОЗПОДІЛ ПЕРСОНАЛУ'!G235*'1_РОЗПОДІЛ ПЕРСОНАЛУ'!L235,2)),0,ROUND($Y236/'1_РОЗПОДІЛ ПЕРСОНАЛУ'!G235*'1_РОЗПОДІЛ ПЕРСОНАЛУ'!L235,2))</f>
        <v>0</v>
      </c>
      <c r="AE236" s="74">
        <f>IF(ISERROR(ROUND($Y236/'1_РОЗПОДІЛ ПЕРСОНАЛУ'!G235*'1_РОЗПОДІЛ ПЕРСОНАЛУ'!M235,2)),0,ROUND($Y236/'1_РОЗПОДІЛ ПЕРСОНАЛУ'!G235*'1_РОЗПОДІЛ ПЕРСОНАЛУ'!M235,2))</f>
        <v>0</v>
      </c>
      <c r="AF236" s="74">
        <f>IF(ISERROR(ROUND($Y236/'1_РОЗПОДІЛ ПЕРСОНАЛУ'!G235*'1_РОЗПОДІЛ ПЕРСОНАЛУ'!N235,2)),0,ROUND($Y236/'1_РОЗПОДІЛ ПЕРСОНАЛУ'!G235*'1_РОЗПОДІЛ ПЕРСОНАЛУ'!N235,2))</f>
        <v>0</v>
      </c>
      <c r="AG236" s="74">
        <f>IF(ISERROR(ROUND($Y236/'1_РОЗПОДІЛ ПЕРСОНАЛУ'!G235*'1_РОЗПОДІЛ ПЕРСОНАЛУ'!O235,2)),0,ROUND($Y236/'1_РОЗПОДІЛ ПЕРСОНАЛУ'!G235*'1_РОЗПОДІЛ ПЕРСОНАЛУ'!O235,2))</f>
        <v>0</v>
      </c>
    </row>
    <row r="237" spans="1:33" ht="12" hidden="1" x14ac:dyDescent="0.2">
      <c r="A237" s="78" t="str">
        <f>'1_РОЗПОДІЛ ПЕРСОНАЛУ'!A236</f>
        <v/>
      </c>
      <c r="B237" s="78">
        <f>'1_РОЗПОДІЛ ПЕРСОНАЛУ'!B236</f>
        <v>0</v>
      </c>
      <c r="C237" s="78">
        <f>'1_РОЗПОДІЛ ПЕРСОНАЛУ'!D236</f>
        <v>0</v>
      </c>
      <c r="D237" s="78">
        <f>'1_РОЗПОДІЛ ПЕРСОНАЛУ'!F236</f>
        <v>0</v>
      </c>
      <c r="E237" s="78">
        <f>'1_РОЗПОДІЛ ПЕРСОНАЛУ'!G236</f>
        <v>0</v>
      </c>
      <c r="F237" s="95">
        <f>IF(A237&gt;0,'2_Вихідні дані'!$B$3,"")</f>
        <v>1921</v>
      </c>
      <c r="G237" s="55"/>
      <c r="H237" s="55"/>
      <c r="I237" s="79">
        <f>IF(D237&gt;0,VLOOKUP(D237,'2_Вихідні дані'!$A$6:$B$11,2,FALSE),1)</f>
        <v>1</v>
      </c>
      <c r="J237" s="55"/>
      <c r="K237" s="74">
        <f t="shared" si="22"/>
        <v>0</v>
      </c>
      <c r="L237" s="55"/>
      <c r="M237" s="95">
        <f t="shared" si="23"/>
        <v>0</v>
      </c>
      <c r="N237" s="55"/>
      <c r="O237" s="95">
        <f t="shared" si="24"/>
        <v>0</v>
      </c>
      <c r="P237" s="55"/>
      <c r="Q237" s="95">
        <f t="shared" si="25"/>
        <v>0</v>
      </c>
      <c r="R237" s="55"/>
      <c r="S237" s="95">
        <f t="shared" si="26"/>
        <v>0</v>
      </c>
      <c r="T237" s="55"/>
      <c r="U237" s="95">
        <f t="shared" si="27"/>
        <v>0</v>
      </c>
      <c r="V237" s="55"/>
      <c r="W237" s="95">
        <f>IF(AND($A237&gt;0,V237&gt;0),IF('2_Вихідні дані'!$A$12=1,ROUND($K237*(V237-1),2),ROUND((K237+M237+O237+Q237+S237+U237)*(V237-1),2)),0)</f>
        <v>0</v>
      </c>
      <c r="X237" s="74">
        <f t="shared" si="28"/>
        <v>0</v>
      </c>
      <c r="Y237" s="74">
        <f>X237*'2_Вихідні дані'!$B$17</f>
        <v>0</v>
      </c>
      <c r="Z237" s="74">
        <f>IF(ISERROR(ROUND($Y237/'1_РОЗПОДІЛ ПЕРСОНАЛУ'!G236*'1_РОЗПОДІЛ ПЕРСОНАЛУ'!H236,2)),0,ROUND($Y237/'1_РОЗПОДІЛ ПЕРСОНАЛУ'!G236*'1_РОЗПОДІЛ ПЕРСОНАЛУ'!H236,2))</f>
        <v>0</v>
      </c>
      <c r="AA237" s="74">
        <f>IF(ISERROR(ROUND($Y237/'1_РОЗПОДІЛ ПЕРСОНАЛУ'!G236*'1_РОЗПОДІЛ ПЕРСОНАЛУ'!I236,2)),0,ROUND($Y237/'1_РОЗПОДІЛ ПЕРСОНАЛУ'!G236*'1_РОЗПОДІЛ ПЕРСОНАЛУ'!I236,2))</f>
        <v>0</v>
      </c>
      <c r="AB237" s="74">
        <f>IF(ISERROR(ROUND($Y237/'1_РОЗПОДІЛ ПЕРСОНАЛУ'!G236*'1_РОЗПОДІЛ ПЕРСОНАЛУ'!J236,2)),0,ROUND($Y237/'1_РОЗПОДІЛ ПЕРСОНАЛУ'!G236*'1_РОЗПОДІЛ ПЕРСОНАЛУ'!J236,2))</f>
        <v>0</v>
      </c>
      <c r="AC237" s="74">
        <f>IF(ISERROR(ROUND($Y237/'1_РОЗПОДІЛ ПЕРСОНАЛУ'!G236*'1_РОЗПОДІЛ ПЕРСОНАЛУ'!K236,2)),0,ROUND($Y237/'1_РОЗПОДІЛ ПЕРСОНАЛУ'!G236*'1_РОЗПОДІЛ ПЕРСОНАЛУ'!K236,2))</f>
        <v>0</v>
      </c>
      <c r="AD237" s="74">
        <f>IF(ISERROR(ROUND($Y237/'1_РОЗПОДІЛ ПЕРСОНАЛУ'!G236*'1_РОЗПОДІЛ ПЕРСОНАЛУ'!L236,2)),0,ROUND($Y237/'1_РОЗПОДІЛ ПЕРСОНАЛУ'!G236*'1_РОЗПОДІЛ ПЕРСОНАЛУ'!L236,2))</f>
        <v>0</v>
      </c>
      <c r="AE237" s="74">
        <f>IF(ISERROR(ROUND($Y237/'1_РОЗПОДІЛ ПЕРСОНАЛУ'!G236*'1_РОЗПОДІЛ ПЕРСОНАЛУ'!M236,2)),0,ROUND($Y237/'1_РОЗПОДІЛ ПЕРСОНАЛУ'!G236*'1_РОЗПОДІЛ ПЕРСОНАЛУ'!M236,2))</f>
        <v>0</v>
      </c>
      <c r="AF237" s="74">
        <f>IF(ISERROR(ROUND($Y237/'1_РОЗПОДІЛ ПЕРСОНАЛУ'!G236*'1_РОЗПОДІЛ ПЕРСОНАЛУ'!N236,2)),0,ROUND($Y237/'1_РОЗПОДІЛ ПЕРСОНАЛУ'!G236*'1_РОЗПОДІЛ ПЕРСОНАЛУ'!N236,2))</f>
        <v>0</v>
      </c>
      <c r="AG237" s="74">
        <f>IF(ISERROR(ROUND($Y237/'1_РОЗПОДІЛ ПЕРСОНАЛУ'!G236*'1_РОЗПОДІЛ ПЕРСОНАЛУ'!O236,2)),0,ROUND($Y237/'1_РОЗПОДІЛ ПЕРСОНАЛУ'!G236*'1_РОЗПОДІЛ ПЕРСОНАЛУ'!O236,2))</f>
        <v>0</v>
      </c>
    </row>
    <row r="238" spans="1:33" ht="12" hidden="1" x14ac:dyDescent="0.2">
      <c r="A238" s="78" t="str">
        <f>'1_РОЗПОДІЛ ПЕРСОНАЛУ'!A237</f>
        <v/>
      </c>
      <c r="B238" s="78">
        <f>'1_РОЗПОДІЛ ПЕРСОНАЛУ'!B237</f>
        <v>0</v>
      </c>
      <c r="C238" s="78">
        <f>'1_РОЗПОДІЛ ПЕРСОНАЛУ'!D237</f>
        <v>0</v>
      </c>
      <c r="D238" s="78">
        <f>'1_РОЗПОДІЛ ПЕРСОНАЛУ'!F237</f>
        <v>0</v>
      </c>
      <c r="E238" s="78">
        <f>'1_РОЗПОДІЛ ПЕРСОНАЛУ'!G237</f>
        <v>0</v>
      </c>
      <c r="F238" s="95">
        <f>IF(A238&gt;0,'2_Вихідні дані'!$B$3,"")</f>
        <v>1921</v>
      </c>
      <c r="G238" s="55"/>
      <c r="H238" s="55"/>
      <c r="I238" s="79">
        <f>IF(D238&gt;0,VLOOKUP(D238,'2_Вихідні дані'!$A$6:$B$11,2,FALSE),1)</f>
        <v>1</v>
      </c>
      <c r="J238" s="55"/>
      <c r="K238" s="74">
        <f t="shared" si="22"/>
        <v>0</v>
      </c>
      <c r="L238" s="55"/>
      <c r="M238" s="95">
        <f t="shared" si="23"/>
        <v>0</v>
      </c>
      <c r="N238" s="55"/>
      <c r="O238" s="95">
        <f t="shared" si="24"/>
        <v>0</v>
      </c>
      <c r="P238" s="55"/>
      <c r="Q238" s="95">
        <f t="shared" si="25"/>
        <v>0</v>
      </c>
      <c r="R238" s="55"/>
      <c r="S238" s="95">
        <f t="shared" si="26"/>
        <v>0</v>
      </c>
      <c r="T238" s="55"/>
      <c r="U238" s="95">
        <f t="shared" si="27"/>
        <v>0</v>
      </c>
      <c r="V238" s="55"/>
      <c r="W238" s="95">
        <f>IF(AND($A238&gt;0,V238&gt;0),IF('2_Вихідні дані'!$A$12=1,ROUND($K238*(V238-1),2),ROUND((K238+M238+O238+Q238+S238+U238)*(V238-1),2)),0)</f>
        <v>0</v>
      </c>
      <c r="X238" s="74">
        <f t="shared" si="28"/>
        <v>0</v>
      </c>
      <c r="Y238" s="74">
        <f>X238*'2_Вихідні дані'!$B$17</f>
        <v>0</v>
      </c>
      <c r="Z238" s="74">
        <f>IF(ISERROR(ROUND($Y238/'1_РОЗПОДІЛ ПЕРСОНАЛУ'!G237*'1_РОЗПОДІЛ ПЕРСОНАЛУ'!H237,2)),0,ROUND($Y238/'1_РОЗПОДІЛ ПЕРСОНАЛУ'!G237*'1_РОЗПОДІЛ ПЕРСОНАЛУ'!H237,2))</f>
        <v>0</v>
      </c>
      <c r="AA238" s="74">
        <f>IF(ISERROR(ROUND($Y238/'1_РОЗПОДІЛ ПЕРСОНАЛУ'!G237*'1_РОЗПОДІЛ ПЕРСОНАЛУ'!I237,2)),0,ROUND($Y238/'1_РОЗПОДІЛ ПЕРСОНАЛУ'!G237*'1_РОЗПОДІЛ ПЕРСОНАЛУ'!I237,2))</f>
        <v>0</v>
      </c>
      <c r="AB238" s="74">
        <f>IF(ISERROR(ROUND($Y238/'1_РОЗПОДІЛ ПЕРСОНАЛУ'!G237*'1_РОЗПОДІЛ ПЕРСОНАЛУ'!J237,2)),0,ROUND($Y238/'1_РОЗПОДІЛ ПЕРСОНАЛУ'!G237*'1_РОЗПОДІЛ ПЕРСОНАЛУ'!J237,2))</f>
        <v>0</v>
      </c>
      <c r="AC238" s="74">
        <f>IF(ISERROR(ROUND($Y238/'1_РОЗПОДІЛ ПЕРСОНАЛУ'!G237*'1_РОЗПОДІЛ ПЕРСОНАЛУ'!K237,2)),0,ROUND($Y238/'1_РОЗПОДІЛ ПЕРСОНАЛУ'!G237*'1_РОЗПОДІЛ ПЕРСОНАЛУ'!K237,2))</f>
        <v>0</v>
      </c>
      <c r="AD238" s="74">
        <f>IF(ISERROR(ROUND($Y238/'1_РОЗПОДІЛ ПЕРСОНАЛУ'!G237*'1_РОЗПОДІЛ ПЕРСОНАЛУ'!L237,2)),0,ROUND($Y238/'1_РОЗПОДІЛ ПЕРСОНАЛУ'!G237*'1_РОЗПОДІЛ ПЕРСОНАЛУ'!L237,2))</f>
        <v>0</v>
      </c>
      <c r="AE238" s="74">
        <f>IF(ISERROR(ROUND($Y238/'1_РОЗПОДІЛ ПЕРСОНАЛУ'!G237*'1_РОЗПОДІЛ ПЕРСОНАЛУ'!M237,2)),0,ROUND($Y238/'1_РОЗПОДІЛ ПЕРСОНАЛУ'!G237*'1_РОЗПОДІЛ ПЕРСОНАЛУ'!M237,2))</f>
        <v>0</v>
      </c>
      <c r="AF238" s="74">
        <f>IF(ISERROR(ROUND($Y238/'1_РОЗПОДІЛ ПЕРСОНАЛУ'!G237*'1_РОЗПОДІЛ ПЕРСОНАЛУ'!N237,2)),0,ROUND($Y238/'1_РОЗПОДІЛ ПЕРСОНАЛУ'!G237*'1_РОЗПОДІЛ ПЕРСОНАЛУ'!N237,2))</f>
        <v>0</v>
      </c>
      <c r="AG238" s="74">
        <f>IF(ISERROR(ROUND($Y238/'1_РОЗПОДІЛ ПЕРСОНАЛУ'!G237*'1_РОЗПОДІЛ ПЕРСОНАЛУ'!O237,2)),0,ROUND($Y238/'1_РОЗПОДІЛ ПЕРСОНАЛУ'!G237*'1_РОЗПОДІЛ ПЕРСОНАЛУ'!O237,2))</f>
        <v>0</v>
      </c>
    </row>
    <row r="239" spans="1:33" ht="12" hidden="1" x14ac:dyDescent="0.2">
      <c r="A239" s="78" t="str">
        <f>'1_РОЗПОДІЛ ПЕРСОНАЛУ'!A238</f>
        <v/>
      </c>
      <c r="B239" s="78">
        <f>'1_РОЗПОДІЛ ПЕРСОНАЛУ'!B238</f>
        <v>0</v>
      </c>
      <c r="C239" s="78">
        <f>'1_РОЗПОДІЛ ПЕРСОНАЛУ'!D238</f>
        <v>0</v>
      </c>
      <c r="D239" s="78">
        <f>'1_РОЗПОДІЛ ПЕРСОНАЛУ'!F238</f>
        <v>0</v>
      </c>
      <c r="E239" s="78">
        <f>'1_РОЗПОДІЛ ПЕРСОНАЛУ'!G238</f>
        <v>0</v>
      </c>
      <c r="F239" s="95">
        <f>IF(A239&gt;0,'2_Вихідні дані'!$B$3,"")</f>
        <v>1921</v>
      </c>
      <c r="G239" s="55"/>
      <c r="H239" s="55"/>
      <c r="I239" s="79">
        <f>IF(D239&gt;0,VLOOKUP(D239,'2_Вихідні дані'!$A$6:$B$11,2,FALSE),1)</f>
        <v>1</v>
      </c>
      <c r="J239" s="55"/>
      <c r="K239" s="74">
        <f t="shared" si="22"/>
        <v>0</v>
      </c>
      <c r="L239" s="55"/>
      <c r="M239" s="95">
        <f t="shared" si="23"/>
        <v>0</v>
      </c>
      <c r="N239" s="55"/>
      <c r="O239" s="95">
        <f t="shared" si="24"/>
        <v>0</v>
      </c>
      <c r="P239" s="55"/>
      <c r="Q239" s="95">
        <f t="shared" si="25"/>
        <v>0</v>
      </c>
      <c r="R239" s="55"/>
      <c r="S239" s="95">
        <f t="shared" si="26"/>
        <v>0</v>
      </c>
      <c r="T239" s="55"/>
      <c r="U239" s="95">
        <f t="shared" si="27"/>
        <v>0</v>
      </c>
      <c r="V239" s="55"/>
      <c r="W239" s="95">
        <f>IF(AND($A239&gt;0,V239&gt;0),IF('2_Вихідні дані'!$A$12=1,ROUND($K239*(V239-1),2),ROUND((K239+M239+O239+Q239+S239+U239)*(V239-1),2)),0)</f>
        <v>0</v>
      </c>
      <c r="X239" s="74">
        <f t="shared" si="28"/>
        <v>0</v>
      </c>
      <c r="Y239" s="74">
        <f>X239*'2_Вихідні дані'!$B$17</f>
        <v>0</v>
      </c>
      <c r="Z239" s="74">
        <f>IF(ISERROR(ROUND($Y239/'1_РОЗПОДІЛ ПЕРСОНАЛУ'!G238*'1_РОЗПОДІЛ ПЕРСОНАЛУ'!H238,2)),0,ROUND($Y239/'1_РОЗПОДІЛ ПЕРСОНАЛУ'!G238*'1_РОЗПОДІЛ ПЕРСОНАЛУ'!H238,2))</f>
        <v>0</v>
      </c>
      <c r="AA239" s="74">
        <f>IF(ISERROR(ROUND($Y239/'1_РОЗПОДІЛ ПЕРСОНАЛУ'!G238*'1_РОЗПОДІЛ ПЕРСОНАЛУ'!I238,2)),0,ROUND($Y239/'1_РОЗПОДІЛ ПЕРСОНАЛУ'!G238*'1_РОЗПОДІЛ ПЕРСОНАЛУ'!I238,2))</f>
        <v>0</v>
      </c>
      <c r="AB239" s="74">
        <f>IF(ISERROR(ROUND($Y239/'1_РОЗПОДІЛ ПЕРСОНАЛУ'!G238*'1_РОЗПОДІЛ ПЕРСОНАЛУ'!J238,2)),0,ROUND($Y239/'1_РОЗПОДІЛ ПЕРСОНАЛУ'!G238*'1_РОЗПОДІЛ ПЕРСОНАЛУ'!J238,2))</f>
        <v>0</v>
      </c>
      <c r="AC239" s="74">
        <f>IF(ISERROR(ROUND($Y239/'1_РОЗПОДІЛ ПЕРСОНАЛУ'!G238*'1_РОЗПОДІЛ ПЕРСОНАЛУ'!K238,2)),0,ROUND($Y239/'1_РОЗПОДІЛ ПЕРСОНАЛУ'!G238*'1_РОЗПОДІЛ ПЕРСОНАЛУ'!K238,2))</f>
        <v>0</v>
      </c>
      <c r="AD239" s="74">
        <f>IF(ISERROR(ROUND($Y239/'1_РОЗПОДІЛ ПЕРСОНАЛУ'!G238*'1_РОЗПОДІЛ ПЕРСОНАЛУ'!L238,2)),0,ROUND($Y239/'1_РОЗПОДІЛ ПЕРСОНАЛУ'!G238*'1_РОЗПОДІЛ ПЕРСОНАЛУ'!L238,2))</f>
        <v>0</v>
      </c>
      <c r="AE239" s="74">
        <f>IF(ISERROR(ROUND($Y239/'1_РОЗПОДІЛ ПЕРСОНАЛУ'!G238*'1_РОЗПОДІЛ ПЕРСОНАЛУ'!M238,2)),0,ROUND($Y239/'1_РОЗПОДІЛ ПЕРСОНАЛУ'!G238*'1_РОЗПОДІЛ ПЕРСОНАЛУ'!M238,2))</f>
        <v>0</v>
      </c>
      <c r="AF239" s="74">
        <f>IF(ISERROR(ROUND($Y239/'1_РОЗПОДІЛ ПЕРСОНАЛУ'!G238*'1_РОЗПОДІЛ ПЕРСОНАЛУ'!N238,2)),0,ROUND($Y239/'1_РОЗПОДІЛ ПЕРСОНАЛУ'!G238*'1_РОЗПОДІЛ ПЕРСОНАЛУ'!N238,2))</f>
        <v>0</v>
      </c>
      <c r="AG239" s="74">
        <f>IF(ISERROR(ROUND($Y239/'1_РОЗПОДІЛ ПЕРСОНАЛУ'!G238*'1_РОЗПОДІЛ ПЕРСОНАЛУ'!O238,2)),0,ROUND($Y239/'1_РОЗПОДІЛ ПЕРСОНАЛУ'!G238*'1_РОЗПОДІЛ ПЕРСОНАЛУ'!O238,2))</f>
        <v>0</v>
      </c>
    </row>
    <row r="240" spans="1:33" ht="12" hidden="1" x14ac:dyDescent="0.2">
      <c r="A240" s="78" t="str">
        <f>'1_РОЗПОДІЛ ПЕРСОНАЛУ'!A239</f>
        <v/>
      </c>
      <c r="B240" s="78">
        <f>'1_РОЗПОДІЛ ПЕРСОНАЛУ'!B239</f>
        <v>0</v>
      </c>
      <c r="C240" s="78">
        <f>'1_РОЗПОДІЛ ПЕРСОНАЛУ'!D239</f>
        <v>0</v>
      </c>
      <c r="D240" s="78">
        <f>'1_РОЗПОДІЛ ПЕРСОНАЛУ'!F239</f>
        <v>0</v>
      </c>
      <c r="E240" s="78">
        <f>'1_РОЗПОДІЛ ПЕРСОНАЛУ'!G239</f>
        <v>0</v>
      </c>
      <c r="F240" s="95">
        <f>IF(A240&gt;0,'2_Вихідні дані'!$B$3,"")</f>
        <v>1921</v>
      </c>
      <c r="G240" s="55"/>
      <c r="H240" s="55"/>
      <c r="I240" s="79">
        <f>IF(D240&gt;0,VLOOKUP(D240,'2_Вихідні дані'!$A$6:$B$11,2,FALSE),1)</f>
        <v>1</v>
      </c>
      <c r="J240" s="55"/>
      <c r="K240" s="74">
        <f t="shared" si="22"/>
        <v>0</v>
      </c>
      <c r="L240" s="55"/>
      <c r="M240" s="95">
        <f t="shared" si="23"/>
        <v>0</v>
      </c>
      <c r="N240" s="55"/>
      <c r="O240" s="95">
        <f t="shared" si="24"/>
        <v>0</v>
      </c>
      <c r="P240" s="55"/>
      <c r="Q240" s="95">
        <f t="shared" si="25"/>
        <v>0</v>
      </c>
      <c r="R240" s="55"/>
      <c r="S240" s="95">
        <f t="shared" si="26"/>
        <v>0</v>
      </c>
      <c r="T240" s="55"/>
      <c r="U240" s="95">
        <f t="shared" si="27"/>
        <v>0</v>
      </c>
      <c r="V240" s="55"/>
      <c r="W240" s="95">
        <f>IF(AND($A240&gt;0,V240&gt;0),IF('2_Вихідні дані'!$A$12=1,ROUND($K240*(V240-1),2),ROUND((K240+M240+O240+Q240+S240+U240)*(V240-1),2)),0)</f>
        <v>0</v>
      </c>
      <c r="X240" s="74">
        <f t="shared" si="28"/>
        <v>0</v>
      </c>
      <c r="Y240" s="74">
        <f>X240*'2_Вихідні дані'!$B$17</f>
        <v>0</v>
      </c>
      <c r="Z240" s="74">
        <f>IF(ISERROR(ROUND($Y240/'1_РОЗПОДІЛ ПЕРСОНАЛУ'!G239*'1_РОЗПОДІЛ ПЕРСОНАЛУ'!H239,2)),0,ROUND($Y240/'1_РОЗПОДІЛ ПЕРСОНАЛУ'!G239*'1_РОЗПОДІЛ ПЕРСОНАЛУ'!H239,2))</f>
        <v>0</v>
      </c>
      <c r="AA240" s="74">
        <f>IF(ISERROR(ROUND($Y240/'1_РОЗПОДІЛ ПЕРСОНАЛУ'!G239*'1_РОЗПОДІЛ ПЕРСОНАЛУ'!I239,2)),0,ROUND($Y240/'1_РОЗПОДІЛ ПЕРСОНАЛУ'!G239*'1_РОЗПОДІЛ ПЕРСОНАЛУ'!I239,2))</f>
        <v>0</v>
      </c>
      <c r="AB240" s="74">
        <f>IF(ISERROR(ROUND($Y240/'1_РОЗПОДІЛ ПЕРСОНАЛУ'!G239*'1_РОЗПОДІЛ ПЕРСОНАЛУ'!J239,2)),0,ROUND($Y240/'1_РОЗПОДІЛ ПЕРСОНАЛУ'!G239*'1_РОЗПОДІЛ ПЕРСОНАЛУ'!J239,2))</f>
        <v>0</v>
      </c>
      <c r="AC240" s="74">
        <f>IF(ISERROR(ROUND($Y240/'1_РОЗПОДІЛ ПЕРСОНАЛУ'!G239*'1_РОЗПОДІЛ ПЕРСОНАЛУ'!K239,2)),0,ROUND($Y240/'1_РОЗПОДІЛ ПЕРСОНАЛУ'!G239*'1_РОЗПОДІЛ ПЕРСОНАЛУ'!K239,2))</f>
        <v>0</v>
      </c>
      <c r="AD240" s="74">
        <f>IF(ISERROR(ROUND($Y240/'1_РОЗПОДІЛ ПЕРСОНАЛУ'!G239*'1_РОЗПОДІЛ ПЕРСОНАЛУ'!L239,2)),0,ROUND($Y240/'1_РОЗПОДІЛ ПЕРСОНАЛУ'!G239*'1_РОЗПОДІЛ ПЕРСОНАЛУ'!L239,2))</f>
        <v>0</v>
      </c>
      <c r="AE240" s="74">
        <f>IF(ISERROR(ROUND($Y240/'1_РОЗПОДІЛ ПЕРСОНАЛУ'!G239*'1_РОЗПОДІЛ ПЕРСОНАЛУ'!M239,2)),0,ROUND($Y240/'1_РОЗПОДІЛ ПЕРСОНАЛУ'!G239*'1_РОЗПОДІЛ ПЕРСОНАЛУ'!M239,2))</f>
        <v>0</v>
      </c>
      <c r="AF240" s="74">
        <f>IF(ISERROR(ROUND($Y240/'1_РОЗПОДІЛ ПЕРСОНАЛУ'!G239*'1_РОЗПОДІЛ ПЕРСОНАЛУ'!N239,2)),0,ROUND($Y240/'1_РОЗПОДІЛ ПЕРСОНАЛУ'!G239*'1_РОЗПОДІЛ ПЕРСОНАЛУ'!N239,2))</f>
        <v>0</v>
      </c>
      <c r="AG240" s="74">
        <f>IF(ISERROR(ROUND($Y240/'1_РОЗПОДІЛ ПЕРСОНАЛУ'!G239*'1_РОЗПОДІЛ ПЕРСОНАЛУ'!O239,2)),0,ROUND($Y240/'1_РОЗПОДІЛ ПЕРСОНАЛУ'!G239*'1_РОЗПОДІЛ ПЕРСОНАЛУ'!O239,2))</f>
        <v>0</v>
      </c>
    </row>
    <row r="241" spans="1:33" ht="12" hidden="1" x14ac:dyDescent="0.2">
      <c r="A241" s="78" t="str">
        <f>'1_РОЗПОДІЛ ПЕРСОНАЛУ'!A240</f>
        <v/>
      </c>
      <c r="B241" s="78">
        <f>'1_РОЗПОДІЛ ПЕРСОНАЛУ'!B240</f>
        <v>0</v>
      </c>
      <c r="C241" s="78">
        <f>'1_РОЗПОДІЛ ПЕРСОНАЛУ'!D240</f>
        <v>0</v>
      </c>
      <c r="D241" s="78">
        <f>'1_РОЗПОДІЛ ПЕРСОНАЛУ'!F240</f>
        <v>0</v>
      </c>
      <c r="E241" s="78">
        <f>'1_РОЗПОДІЛ ПЕРСОНАЛУ'!G240</f>
        <v>0</v>
      </c>
      <c r="F241" s="95">
        <f>IF(A241&gt;0,'2_Вихідні дані'!$B$3,"")</f>
        <v>1921</v>
      </c>
      <c r="G241" s="55"/>
      <c r="H241" s="55"/>
      <c r="I241" s="79">
        <f>IF(D241&gt;0,VLOOKUP(D241,'2_Вихідні дані'!$A$6:$B$11,2,FALSE),1)</f>
        <v>1</v>
      </c>
      <c r="J241" s="55"/>
      <c r="K241" s="74">
        <f t="shared" si="22"/>
        <v>0</v>
      </c>
      <c r="L241" s="55"/>
      <c r="M241" s="95">
        <f t="shared" si="23"/>
        <v>0</v>
      </c>
      <c r="N241" s="55"/>
      <c r="O241" s="95">
        <f t="shared" si="24"/>
        <v>0</v>
      </c>
      <c r="P241" s="55"/>
      <c r="Q241" s="95">
        <f t="shared" si="25"/>
        <v>0</v>
      </c>
      <c r="R241" s="55"/>
      <c r="S241" s="95">
        <f t="shared" si="26"/>
        <v>0</v>
      </c>
      <c r="T241" s="55"/>
      <c r="U241" s="95">
        <f t="shared" si="27"/>
        <v>0</v>
      </c>
      <c r="V241" s="55"/>
      <c r="W241" s="95">
        <f>IF(AND($A241&gt;0,V241&gt;0),IF('2_Вихідні дані'!$A$12=1,ROUND($K241*(V241-1),2),ROUND((K241+M241+O241+Q241+S241+U241)*(V241-1),2)),0)</f>
        <v>0</v>
      </c>
      <c r="X241" s="74">
        <f t="shared" si="28"/>
        <v>0</v>
      </c>
      <c r="Y241" s="74">
        <f>X241*'2_Вихідні дані'!$B$17</f>
        <v>0</v>
      </c>
      <c r="Z241" s="74">
        <f>IF(ISERROR(ROUND($Y241/'1_РОЗПОДІЛ ПЕРСОНАЛУ'!G240*'1_РОЗПОДІЛ ПЕРСОНАЛУ'!H240,2)),0,ROUND($Y241/'1_РОЗПОДІЛ ПЕРСОНАЛУ'!G240*'1_РОЗПОДІЛ ПЕРСОНАЛУ'!H240,2))</f>
        <v>0</v>
      </c>
      <c r="AA241" s="74">
        <f>IF(ISERROR(ROUND($Y241/'1_РОЗПОДІЛ ПЕРСОНАЛУ'!G240*'1_РОЗПОДІЛ ПЕРСОНАЛУ'!I240,2)),0,ROUND($Y241/'1_РОЗПОДІЛ ПЕРСОНАЛУ'!G240*'1_РОЗПОДІЛ ПЕРСОНАЛУ'!I240,2))</f>
        <v>0</v>
      </c>
      <c r="AB241" s="74">
        <f>IF(ISERROR(ROUND($Y241/'1_РОЗПОДІЛ ПЕРСОНАЛУ'!G240*'1_РОЗПОДІЛ ПЕРСОНАЛУ'!J240,2)),0,ROUND($Y241/'1_РОЗПОДІЛ ПЕРСОНАЛУ'!G240*'1_РОЗПОДІЛ ПЕРСОНАЛУ'!J240,2))</f>
        <v>0</v>
      </c>
      <c r="AC241" s="74">
        <f>IF(ISERROR(ROUND($Y241/'1_РОЗПОДІЛ ПЕРСОНАЛУ'!G240*'1_РОЗПОДІЛ ПЕРСОНАЛУ'!K240,2)),0,ROUND($Y241/'1_РОЗПОДІЛ ПЕРСОНАЛУ'!G240*'1_РОЗПОДІЛ ПЕРСОНАЛУ'!K240,2))</f>
        <v>0</v>
      </c>
      <c r="AD241" s="74">
        <f>IF(ISERROR(ROUND($Y241/'1_РОЗПОДІЛ ПЕРСОНАЛУ'!G240*'1_РОЗПОДІЛ ПЕРСОНАЛУ'!L240,2)),0,ROUND($Y241/'1_РОЗПОДІЛ ПЕРСОНАЛУ'!G240*'1_РОЗПОДІЛ ПЕРСОНАЛУ'!L240,2))</f>
        <v>0</v>
      </c>
      <c r="AE241" s="74">
        <f>IF(ISERROR(ROUND($Y241/'1_РОЗПОДІЛ ПЕРСОНАЛУ'!G240*'1_РОЗПОДІЛ ПЕРСОНАЛУ'!M240,2)),0,ROUND($Y241/'1_РОЗПОДІЛ ПЕРСОНАЛУ'!G240*'1_РОЗПОДІЛ ПЕРСОНАЛУ'!M240,2))</f>
        <v>0</v>
      </c>
      <c r="AF241" s="74">
        <f>IF(ISERROR(ROUND($Y241/'1_РОЗПОДІЛ ПЕРСОНАЛУ'!G240*'1_РОЗПОДІЛ ПЕРСОНАЛУ'!N240,2)),0,ROUND($Y241/'1_РОЗПОДІЛ ПЕРСОНАЛУ'!G240*'1_РОЗПОДІЛ ПЕРСОНАЛУ'!N240,2))</f>
        <v>0</v>
      </c>
      <c r="AG241" s="74">
        <f>IF(ISERROR(ROUND($Y241/'1_РОЗПОДІЛ ПЕРСОНАЛУ'!G240*'1_РОЗПОДІЛ ПЕРСОНАЛУ'!O240,2)),0,ROUND($Y241/'1_РОЗПОДІЛ ПЕРСОНАЛУ'!G240*'1_РОЗПОДІЛ ПЕРСОНАЛУ'!O240,2))</f>
        <v>0</v>
      </c>
    </row>
    <row r="242" spans="1:33" ht="12" hidden="1" x14ac:dyDescent="0.2">
      <c r="A242" s="78" t="str">
        <f>'1_РОЗПОДІЛ ПЕРСОНАЛУ'!A241</f>
        <v/>
      </c>
      <c r="B242" s="78">
        <f>'1_РОЗПОДІЛ ПЕРСОНАЛУ'!B241</f>
        <v>0</v>
      </c>
      <c r="C242" s="78">
        <f>'1_РОЗПОДІЛ ПЕРСОНАЛУ'!D241</f>
        <v>0</v>
      </c>
      <c r="D242" s="78">
        <f>'1_РОЗПОДІЛ ПЕРСОНАЛУ'!F241</f>
        <v>0</v>
      </c>
      <c r="E242" s="78">
        <f>'1_РОЗПОДІЛ ПЕРСОНАЛУ'!G241</f>
        <v>0</v>
      </c>
      <c r="F242" s="95">
        <f>IF(A242&gt;0,'2_Вихідні дані'!$B$3,"")</f>
        <v>1921</v>
      </c>
      <c r="G242" s="55"/>
      <c r="H242" s="55"/>
      <c r="I242" s="79">
        <f>IF(D242&gt;0,VLOOKUP(D242,'2_Вихідні дані'!$A$6:$B$11,2,FALSE),1)</f>
        <v>1</v>
      </c>
      <c r="J242" s="55"/>
      <c r="K242" s="74">
        <f t="shared" si="22"/>
        <v>0</v>
      </c>
      <c r="L242" s="55"/>
      <c r="M242" s="95">
        <f t="shared" si="23"/>
        <v>0</v>
      </c>
      <c r="N242" s="55"/>
      <c r="O242" s="95">
        <f t="shared" si="24"/>
        <v>0</v>
      </c>
      <c r="P242" s="55"/>
      <c r="Q242" s="95">
        <f t="shared" si="25"/>
        <v>0</v>
      </c>
      <c r="R242" s="55"/>
      <c r="S242" s="95">
        <f t="shared" si="26"/>
        <v>0</v>
      </c>
      <c r="T242" s="55"/>
      <c r="U242" s="95">
        <f t="shared" si="27"/>
        <v>0</v>
      </c>
      <c r="V242" s="55"/>
      <c r="W242" s="95">
        <f>IF(AND($A242&gt;0,V242&gt;0),IF('2_Вихідні дані'!$A$12=1,ROUND($K242*(V242-1),2),ROUND((K242+M242+O242+Q242+S242+U242)*(V242-1),2)),0)</f>
        <v>0</v>
      </c>
      <c r="X242" s="74">
        <f t="shared" si="28"/>
        <v>0</v>
      </c>
      <c r="Y242" s="74">
        <f>X242*'2_Вихідні дані'!$B$17</f>
        <v>0</v>
      </c>
      <c r="Z242" s="74">
        <f>IF(ISERROR(ROUND($Y242/'1_РОЗПОДІЛ ПЕРСОНАЛУ'!G241*'1_РОЗПОДІЛ ПЕРСОНАЛУ'!H241,2)),0,ROUND($Y242/'1_РОЗПОДІЛ ПЕРСОНАЛУ'!G241*'1_РОЗПОДІЛ ПЕРСОНАЛУ'!H241,2))</f>
        <v>0</v>
      </c>
      <c r="AA242" s="74">
        <f>IF(ISERROR(ROUND($Y242/'1_РОЗПОДІЛ ПЕРСОНАЛУ'!G241*'1_РОЗПОДІЛ ПЕРСОНАЛУ'!I241,2)),0,ROUND($Y242/'1_РОЗПОДІЛ ПЕРСОНАЛУ'!G241*'1_РОЗПОДІЛ ПЕРСОНАЛУ'!I241,2))</f>
        <v>0</v>
      </c>
      <c r="AB242" s="74">
        <f>IF(ISERROR(ROUND($Y242/'1_РОЗПОДІЛ ПЕРСОНАЛУ'!G241*'1_РОЗПОДІЛ ПЕРСОНАЛУ'!J241,2)),0,ROUND($Y242/'1_РОЗПОДІЛ ПЕРСОНАЛУ'!G241*'1_РОЗПОДІЛ ПЕРСОНАЛУ'!J241,2))</f>
        <v>0</v>
      </c>
      <c r="AC242" s="74">
        <f>IF(ISERROR(ROUND($Y242/'1_РОЗПОДІЛ ПЕРСОНАЛУ'!G241*'1_РОЗПОДІЛ ПЕРСОНАЛУ'!K241,2)),0,ROUND($Y242/'1_РОЗПОДІЛ ПЕРСОНАЛУ'!G241*'1_РОЗПОДІЛ ПЕРСОНАЛУ'!K241,2))</f>
        <v>0</v>
      </c>
      <c r="AD242" s="74">
        <f>IF(ISERROR(ROUND($Y242/'1_РОЗПОДІЛ ПЕРСОНАЛУ'!G241*'1_РОЗПОДІЛ ПЕРСОНАЛУ'!L241,2)),0,ROUND($Y242/'1_РОЗПОДІЛ ПЕРСОНАЛУ'!G241*'1_РОЗПОДІЛ ПЕРСОНАЛУ'!L241,2))</f>
        <v>0</v>
      </c>
      <c r="AE242" s="74">
        <f>IF(ISERROR(ROUND($Y242/'1_РОЗПОДІЛ ПЕРСОНАЛУ'!G241*'1_РОЗПОДІЛ ПЕРСОНАЛУ'!M241,2)),0,ROUND($Y242/'1_РОЗПОДІЛ ПЕРСОНАЛУ'!G241*'1_РОЗПОДІЛ ПЕРСОНАЛУ'!M241,2))</f>
        <v>0</v>
      </c>
      <c r="AF242" s="74">
        <f>IF(ISERROR(ROUND($Y242/'1_РОЗПОДІЛ ПЕРСОНАЛУ'!G241*'1_РОЗПОДІЛ ПЕРСОНАЛУ'!N241,2)),0,ROUND($Y242/'1_РОЗПОДІЛ ПЕРСОНАЛУ'!G241*'1_РОЗПОДІЛ ПЕРСОНАЛУ'!N241,2))</f>
        <v>0</v>
      </c>
      <c r="AG242" s="74">
        <f>IF(ISERROR(ROUND($Y242/'1_РОЗПОДІЛ ПЕРСОНАЛУ'!G241*'1_РОЗПОДІЛ ПЕРСОНАЛУ'!O241,2)),0,ROUND($Y242/'1_РОЗПОДІЛ ПЕРСОНАЛУ'!G241*'1_РОЗПОДІЛ ПЕРСОНАЛУ'!O241,2))</f>
        <v>0</v>
      </c>
    </row>
    <row r="243" spans="1:33" ht="12" hidden="1" x14ac:dyDescent="0.2">
      <c r="A243" s="78" t="str">
        <f>'1_РОЗПОДІЛ ПЕРСОНАЛУ'!A242</f>
        <v/>
      </c>
      <c r="B243" s="78">
        <f>'1_РОЗПОДІЛ ПЕРСОНАЛУ'!B242</f>
        <v>0</v>
      </c>
      <c r="C243" s="78">
        <f>'1_РОЗПОДІЛ ПЕРСОНАЛУ'!D242</f>
        <v>0</v>
      </c>
      <c r="D243" s="78">
        <f>'1_РОЗПОДІЛ ПЕРСОНАЛУ'!F242</f>
        <v>0</v>
      </c>
      <c r="E243" s="78">
        <f>'1_РОЗПОДІЛ ПЕРСОНАЛУ'!G242</f>
        <v>0</v>
      </c>
      <c r="F243" s="95">
        <f>IF(A243&gt;0,'2_Вихідні дані'!$B$3,"")</f>
        <v>1921</v>
      </c>
      <c r="G243" s="55"/>
      <c r="H243" s="55"/>
      <c r="I243" s="79">
        <f>IF(D243&gt;0,VLOOKUP(D243,'2_Вихідні дані'!$A$6:$B$11,2,FALSE),1)</f>
        <v>1</v>
      </c>
      <c r="J243" s="55"/>
      <c r="K243" s="74">
        <f t="shared" si="22"/>
        <v>0</v>
      </c>
      <c r="L243" s="55"/>
      <c r="M243" s="95">
        <f t="shared" si="23"/>
        <v>0</v>
      </c>
      <c r="N243" s="55"/>
      <c r="O243" s="95">
        <f t="shared" si="24"/>
        <v>0</v>
      </c>
      <c r="P243" s="55"/>
      <c r="Q243" s="95">
        <f t="shared" si="25"/>
        <v>0</v>
      </c>
      <c r="R243" s="55"/>
      <c r="S243" s="95">
        <f t="shared" si="26"/>
        <v>0</v>
      </c>
      <c r="T243" s="55"/>
      <c r="U243" s="95">
        <f t="shared" si="27"/>
        <v>0</v>
      </c>
      <c r="V243" s="55"/>
      <c r="W243" s="95">
        <f>IF(AND($A243&gt;0,V243&gt;0),IF('2_Вихідні дані'!$A$12=1,ROUND($K243*(V243-1),2),ROUND((K243+M243+O243+Q243+S243+U243)*(V243-1),2)),0)</f>
        <v>0</v>
      </c>
      <c r="X243" s="74">
        <f t="shared" si="28"/>
        <v>0</v>
      </c>
      <c r="Y243" s="74">
        <f>X243*'2_Вихідні дані'!$B$17</f>
        <v>0</v>
      </c>
      <c r="Z243" s="74">
        <f>IF(ISERROR(ROUND($Y243/'1_РОЗПОДІЛ ПЕРСОНАЛУ'!G242*'1_РОЗПОДІЛ ПЕРСОНАЛУ'!H242,2)),0,ROUND($Y243/'1_РОЗПОДІЛ ПЕРСОНАЛУ'!G242*'1_РОЗПОДІЛ ПЕРСОНАЛУ'!H242,2))</f>
        <v>0</v>
      </c>
      <c r="AA243" s="74">
        <f>IF(ISERROR(ROUND($Y243/'1_РОЗПОДІЛ ПЕРСОНАЛУ'!G242*'1_РОЗПОДІЛ ПЕРСОНАЛУ'!I242,2)),0,ROUND($Y243/'1_РОЗПОДІЛ ПЕРСОНАЛУ'!G242*'1_РОЗПОДІЛ ПЕРСОНАЛУ'!I242,2))</f>
        <v>0</v>
      </c>
      <c r="AB243" s="74">
        <f>IF(ISERROR(ROUND($Y243/'1_РОЗПОДІЛ ПЕРСОНАЛУ'!G242*'1_РОЗПОДІЛ ПЕРСОНАЛУ'!J242,2)),0,ROUND($Y243/'1_РОЗПОДІЛ ПЕРСОНАЛУ'!G242*'1_РОЗПОДІЛ ПЕРСОНАЛУ'!J242,2))</f>
        <v>0</v>
      </c>
      <c r="AC243" s="74">
        <f>IF(ISERROR(ROUND($Y243/'1_РОЗПОДІЛ ПЕРСОНАЛУ'!G242*'1_РОЗПОДІЛ ПЕРСОНАЛУ'!K242,2)),0,ROUND($Y243/'1_РОЗПОДІЛ ПЕРСОНАЛУ'!G242*'1_РОЗПОДІЛ ПЕРСОНАЛУ'!K242,2))</f>
        <v>0</v>
      </c>
      <c r="AD243" s="74">
        <f>IF(ISERROR(ROUND($Y243/'1_РОЗПОДІЛ ПЕРСОНАЛУ'!G242*'1_РОЗПОДІЛ ПЕРСОНАЛУ'!L242,2)),0,ROUND($Y243/'1_РОЗПОДІЛ ПЕРСОНАЛУ'!G242*'1_РОЗПОДІЛ ПЕРСОНАЛУ'!L242,2))</f>
        <v>0</v>
      </c>
      <c r="AE243" s="74">
        <f>IF(ISERROR(ROUND($Y243/'1_РОЗПОДІЛ ПЕРСОНАЛУ'!G242*'1_РОЗПОДІЛ ПЕРСОНАЛУ'!M242,2)),0,ROUND($Y243/'1_РОЗПОДІЛ ПЕРСОНАЛУ'!G242*'1_РОЗПОДІЛ ПЕРСОНАЛУ'!M242,2))</f>
        <v>0</v>
      </c>
      <c r="AF243" s="74">
        <f>IF(ISERROR(ROUND($Y243/'1_РОЗПОДІЛ ПЕРСОНАЛУ'!G242*'1_РОЗПОДІЛ ПЕРСОНАЛУ'!N242,2)),0,ROUND($Y243/'1_РОЗПОДІЛ ПЕРСОНАЛУ'!G242*'1_РОЗПОДІЛ ПЕРСОНАЛУ'!N242,2))</f>
        <v>0</v>
      </c>
      <c r="AG243" s="74">
        <f>IF(ISERROR(ROUND($Y243/'1_РОЗПОДІЛ ПЕРСОНАЛУ'!G242*'1_РОЗПОДІЛ ПЕРСОНАЛУ'!O242,2)),0,ROUND($Y243/'1_РОЗПОДІЛ ПЕРСОНАЛУ'!G242*'1_РОЗПОДІЛ ПЕРСОНАЛУ'!O242,2))</f>
        <v>0</v>
      </c>
    </row>
    <row r="244" spans="1:33" ht="12" hidden="1" x14ac:dyDescent="0.2">
      <c r="A244" s="78" t="str">
        <f>'1_РОЗПОДІЛ ПЕРСОНАЛУ'!A243</f>
        <v/>
      </c>
      <c r="B244" s="78">
        <f>'1_РОЗПОДІЛ ПЕРСОНАЛУ'!B243</f>
        <v>0</v>
      </c>
      <c r="C244" s="78">
        <f>'1_РОЗПОДІЛ ПЕРСОНАЛУ'!D243</f>
        <v>0</v>
      </c>
      <c r="D244" s="78">
        <f>'1_РОЗПОДІЛ ПЕРСОНАЛУ'!F243</f>
        <v>0</v>
      </c>
      <c r="E244" s="78">
        <f>'1_РОЗПОДІЛ ПЕРСОНАЛУ'!G243</f>
        <v>0</v>
      </c>
      <c r="F244" s="95">
        <f>IF(A244&gt;0,'2_Вихідні дані'!$B$3,"")</f>
        <v>1921</v>
      </c>
      <c r="G244" s="55"/>
      <c r="H244" s="55"/>
      <c r="I244" s="79">
        <f>IF(D244&gt;0,VLOOKUP(D244,'2_Вихідні дані'!$A$6:$B$11,2,FALSE),1)</f>
        <v>1</v>
      </c>
      <c r="J244" s="55"/>
      <c r="K244" s="74">
        <f t="shared" si="22"/>
        <v>0</v>
      </c>
      <c r="L244" s="55"/>
      <c r="M244" s="95">
        <f t="shared" si="23"/>
        <v>0</v>
      </c>
      <c r="N244" s="55"/>
      <c r="O244" s="95">
        <f t="shared" si="24"/>
        <v>0</v>
      </c>
      <c r="P244" s="55"/>
      <c r="Q244" s="95">
        <f t="shared" si="25"/>
        <v>0</v>
      </c>
      <c r="R244" s="55"/>
      <c r="S244" s="95">
        <f t="shared" si="26"/>
        <v>0</v>
      </c>
      <c r="T244" s="55"/>
      <c r="U244" s="95">
        <f t="shared" si="27"/>
        <v>0</v>
      </c>
      <c r="V244" s="55"/>
      <c r="W244" s="95">
        <f>IF(AND($A244&gt;0,V244&gt;0),IF('2_Вихідні дані'!$A$12=1,ROUND($K244*(V244-1),2),ROUND((K244+M244+O244+Q244+S244+U244)*(V244-1),2)),0)</f>
        <v>0</v>
      </c>
      <c r="X244" s="74">
        <f t="shared" si="28"/>
        <v>0</v>
      </c>
      <c r="Y244" s="74">
        <f>X244*'2_Вихідні дані'!$B$17</f>
        <v>0</v>
      </c>
      <c r="Z244" s="74">
        <f>IF(ISERROR(ROUND($Y244/'1_РОЗПОДІЛ ПЕРСОНАЛУ'!G243*'1_РОЗПОДІЛ ПЕРСОНАЛУ'!H243,2)),0,ROUND($Y244/'1_РОЗПОДІЛ ПЕРСОНАЛУ'!G243*'1_РОЗПОДІЛ ПЕРСОНАЛУ'!H243,2))</f>
        <v>0</v>
      </c>
      <c r="AA244" s="74">
        <f>IF(ISERROR(ROUND($Y244/'1_РОЗПОДІЛ ПЕРСОНАЛУ'!G243*'1_РОЗПОДІЛ ПЕРСОНАЛУ'!I243,2)),0,ROUND($Y244/'1_РОЗПОДІЛ ПЕРСОНАЛУ'!G243*'1_РОЗПОДІЛ ПЕРСОНАЛУ'!I243,2))</f>
        <v>0</v>
      </c>
      <c r="AB244" s="74">
        <f>IF(ISERROR(ROUND($Y244/'1_РОЗПОДІЛ ПЕРСОНАЛУ'!G243*'1_РОЗПОДІЛ ПЕРСОНАЛУ'!J243,2)),0,ROUND($Y244/'1_РОЗПОДІЛ ПЕРСОНАЛУ'!G243*'1_РОЗПОДІЛ ПЕРСОНАЛУ'!J243,2))</f>
        <v>0</v>
      </c>
      <c r="AC244" s="74">
        <f>IF(ISERROR(ROUND($Y244/'1_РОЗПОДІЛ ПЕРСОНАЛУ'!G243*'1_РОЗПОДІЛ ПЕРСОНАЛУ'!K243,2)),0,ROUND($Y244/'1_РОЗПОДІЛ ПЕРСОНАЛУ'!G243*'1_РОЗПОДІЛ ПЕРСОНАЛУ'!K243,2))</f>
        <v>0</v>
      </c>
      <c r="AD244" s="74">
        <f>IF(ISERROR(ROUND($Y244/'1_РОЗПОДІЛ ПЕРСОНАЛУ'!G243*'1_РОЗПОДІЛ ПЕРСОНАЛУ'!L243,2)),0,ROUND($Y244/'1_РОЗПОДІЛ ПЕРСОНАЛУ'!G243*'1_РОЗПОДІЛ ПЕРСОНАЛУ'!L243,2))</f>
        <v>0</v>
      </c>
      <c r="AE244" s="74">
        <f>IF(ISERROR(ROUND($Y244/'1_РОЗПОДІЛ ПЕРСОНАЛУ'!G243*'1_РОЗПОДІЛ ПЕРСОНАЛУ'!M243,2)),0,ROUND($Y244/'1_РОЗПОДІЛ ПЕРСОНАЛУ'!G243*'1_РОЗПОДІЛ ПЕРСОНАЛУ'!M243,2))</f>
        <v>0</v>
      </c>
      <c r="AF244" s="74">
        <f>IF(ISERROR(ROUND($Y244/'1_РОЗПОДІЛ ПЕРСОНАЛУ'!G243*'1_РОЗПОДІЛ ПЕРСОНАЛУ'!N243,2)),0,ROUND($Y244/'1_РОЗПОДІЛ ПЕРСОНАЛУ'!G243*'1_РОЗПОДІЛ ПЕРСОНАЛУ'!N243,2))</f>
        <v>0</v>
      </c>
      <c r="AG244" s="74">
        <f>IF(ISERROR(ROUND($Y244/'1_РОЗПОДІЛ ПЕРСОНАЛУ'!G243*'1_РОЗПОДІЛ ПЕРСОНАЛУ'!O243,2)),0,ROUND($Y244/'1_РОЗПОДІЛ ПЕРСОНАЛУ'!G243*'1_РОЗПОДІЛ ПЕРСОНАЛУ'!O243,2))</f>
        <v>0</v>
      </c>
    </row>
    <row r="245" spans="1:33" ht="12" hidden="1" x14ac:dyDescent="0.2">
      <c r="A245" s="78" t="str">
        <f>'1_РОЗПОДІЛ ПЕРСОНАЛУ'!A244</f>
        <v/>
      </c>
      <c r="B245" s="78">
        <f>'1_РОЗПОДІЛ ПЕРСОНАЛУ'!B244</f>
        <v>0</v>
      </c>
      <c r="C245" s="78">
        <f>'1_РОЗПОДІЛ ПЕРСОНАЛУ'!D244</f>
        <v>0</v>
      </c>
      <c r="D245" s="78">
        <f>'1_РОЗПОДІЛ ПЕРСОНАЛУ'!F244</f>
        <v>0</v>
      </c>
      <c r="E245" s="78">
        <f>'1_РОЗПОДІЛ ПЕРСОНАЛУ'!G244</f>
        <v>0</v>
      </c>
      <c r="F245" s="95">
        <f>IF(A245&gt;0,'2_Вихідні дані'!$B$3,"")</f>
        <v>1921</v>
      </c>
      <c r="G245" s="55"/>
      <c r="H245" s="55"/>
      <c r="I245" s="79">
        <f>IF(D245&gt;0,VLOOKUP(D245,'2_Вихідні дані'!$A$6:$B$11,2,FALSE),1)</f>
        <v>1</v>
      </c>
      <c r="J245" s="55"/>
      <c r="K245" s="74">
        <f t="shared" si="22"/>
        <v>0</v>
      </c>
      <c r="L245" s="55"/>
      <c r="M245" s="95">
        <f t="shared" si="23"/>
        <v>0</v>
      </c>
      <c r="N245" s="55"/>
      <c r="O245" s="95">
        <f t="shared" si="24"/>
        <v>0</v>
      </c>
      <c r="P245" s="55"/>
      <c r="Q245" s="95">
        <f t="shared" si="25"/>
        <v>0</v>
      </c>
      <c r="R245" s="55"/>
      <c r="S245" s="95">
        <f t="shared" si="26"/>
        <v>0</v>
      </c>
      <c r="T245" s="55"/>
      <c r="U245" s="95">
        <f t="shared" si="27"/>
        <v>0</v>
      </c>
      <c r="V245" s="55"/>
      <c r="W245" s="95">
        <f>IF(AND($A245&gt;0,V245&gt;0),IF('2_Вихідні дані'!$A$12=1,ROUND($K245*(V245-1),2),ROUND((K245+M245+O245+Q245+S245+U245)*(V245-1),2)),0)</f>
        <v>0</v>
      </c>
      <c r="X245" s="74">
        <f t="shared" si="28"/>
        <v>0</v>
      </c>
      <c r="Y245" s="74">
        <f>X245*'2_Вихідні дані'!$B$17</f>
        <v>0</v>
      </c>
      <c r="Z245" s="74">
        <f>IF(ISERROR(ROUND($Y245/'1_РОЗПОДІЛ ПЕРСОНАЛУ'!G244*'1_РОЗПОДІЛ ПЕРСОНАЛУ'!H244,2)),0,ROUND($Y245/'1_РОЗПОДІЛ ПЕРСОНАЛУ'!G244*'1_РОЗПОДІЛ ПЕРСОНАЛУ'!H244,2))</f>
        <v>0</v>
      </c>
      <c r="AA245" s="74">
        <f>IF(ISERROR(ROUND($Y245/'1_РОЗПОДІЛ ПЕРСОНАЛУ'!G244*'1_РОЗПОДІЛ ПЕРСОНАЛУ'!I244,2)),0,ROUND($Y245/'1_РОЗПОДІЛ ПЕРСОНАЛУ'!G244*'1_РОЗПОДІЛ ПЕРСОНАЛУ'!I244,2))</f>
        <v>0</v>
      </c>
      <c r="AB245" s="74">
        <f>IF(ISERROR(ROUND($Y245/'1_РОЗПОДІЛ ПЕРСОНАЛУ'!G244*'1_РОЗПОДІЛ ПЕРСОНАЛУ'!J244,2)),0,ROUND($Y245/'1_РОЗПОДІЛ ПЕРСОНАЛУ'!G244*'1_РОЗПОДІЛ ПЕРСОНАЛУ'!J244,2))</f>
        <v>0</v>
      </c>
      <c r="AC245" s="74">
        <f>IF(ISERROR(ROUND($Y245/'1_РОЗПОДІЛ ПЕРСОНАЛУ'!G244*'1_РОЗПОДІЛ ПЕРСОНАЛУ'!K244,2)),0,ROUND($Y245/'1_РОЗПОДІЛ ПЕРСОНАЛУ'!G244*'1_РОЗПОДІЛ ПЕРСОНАЛУ'!K244,2))</f>
        <v>0</v>
      </c>
      <c r="AD245" s="74">
        <f>IF(ISERROR(ROUND($Y245/'1_РОЗПОДІЛ ПЕРСОНАЛУ'!G244*'1_РОЗПОДІЛ ПЕРСОНАЛУ'!L244,2)),0,ROUND($Y245/'1_РОЗПОДІЛ ПЕРСОНАЛУ'!G244*'1_РОЗПОДІЛ ПЕРСОНАЛУ'!L244,2))</f>
        <v>0</v>
      </c>
      <c r="AE245" s="74">
        <f>IF(ISERROR(ROUND($Y245/'1_РОЗПОДІЛ ПЕРСОНАЛУ'!G244*'1_РОЗПОДІЛ ПЕРСОНАЛУ'!M244,2)),0,ROUND($Y245/'1_РОЗПОДІЛ ПЕРСОНАЛУ'!G244*'1_РОЗПОДІЛ ПЕРСОНАЛУ'!M244,2))</f>
        <v>0</v>
      </c>
      <c r="AF245" s="74">
        <f>IF(ISERROR(ROUND($Y245/'1_РОЗПОДІЛ ПЕРСОНАЛУ'!G244*'1_РОЗПОДІЛ ПЕРСОНАЛУ'!N244,2)),0,ROUND($Y245/'1_РОЗПОДІЛ ПЕРСОНАЛУ'!G244*'1_РОЗПОДІЛ ПЕРСОНАЛУ'!N244,2))</f>
        <v>0</v>
      </c>
      <c r="AG245" s="74">
        <f>IF(ISERROR(ROUND($Y245/'1_РОЗПОДІЛ ПЕРСОНАЛУ'!G244*'1_РОЗПОДІЛ ПЕРСОНАЛУ'!O244,2)),0,ROUND($Y245/'1_РОЗПОДІЛ ПЕРСОНАЛУ'!G244*'1_РОЗПОДІЛ ПЕРСОНАЛУ'!O244,2))</f>
        <v>0</v>
      </c>
    </row>
    <row r="246" spans="1:33" ht="12" hidden="1" x14ac:dyDescent="0.2">
      <c r="A246" s="78" t="str">
        <f>'1_РОЗПОДІЛ ПЕРСОНАЛУ'!A245</f>
        <v/>
      </c>
      <c r="B246" s="78">
        <f>'1_РОЗПОДІЛ ПЕРСОНАЛУ'!B245</f>
        <v>0</v>
      </c>
      <c r="C246" s="78">
        <f>'1_РОЗПОДІЛ ПЕРСОНАЛУ'!D245</f>
        <v>0</v>
      </c>
      <c r="D246" s="78">
        <f>'1_РОЗПОДІЛ ПЕРСОНАЛУ'!F245</f>
        <v>0</v>
      </c>
      <c r="E246" s="78">
        <f>'1_РОЗПОДІЛ ПЕРСОНАЛУ'!G245</f>
        <v>0</v>
      </c>
      <c r="F246" s="95">
        <f>IF(A246&gt;0,'2_Вихідні дані'!$B$3,"")</f>
        <v>1921</v>
      </c>
      <c r="G246" s="55"/>
      <c r="H246" s="55"/>
      <c r="I246" s="79">
        <f>IF(D246&gt;0,VLOOKUP(D246,'2_Вихідні дані'!$A$6:$B$11,2,FALSE),1)</f>
        <v>1</v>
      </c>
      <c r="J246" s="55"/>
      <c r="K246" s="74">
        <f t="shared" si="22"/>
        <v>0</v>
      </c>
      <c r="L246" s="55"/>
      <c r="M246" s="95">
        <f t="shared" si="23"/>
        <v>0</v>
      </c>
      <c r="N246" s="55"/>
      <c r="O246" s="95">
        <f t="shared" si="24"/>
        <v>0</v>
      </c>
      <c r="P246" s="55"/>
      <c r="Q246" s="95">
        <f t="shared" si="25"/>
        <v>0</v>
      </c>
      <c r="R246" s="55"/>
      <c r="S246" s="95">
        <f t="shared" si="26"/>
        <v>0</v>
      </c>
      <c r="T246" s="55"/>
      <c r="U246" s="95">
        <f t="shared" si="27"/>
        <v>0</v>
      </c>
      <c r="V246" s="55"/>
      <c r="W246" s="95">
        <f>IF(AND($A246&gt;0,V246&gt;0),IF('2_Вихідні дані'!$A$12=1,ROUND($K246*(V246-1),2),ROUND((K246+M246+O246+Q246+S246+U246)*(V246-1),2)),0)</f>
        <v>0</v>
      </c>
      <c r="X246" s="74">
        <f t="shared" si="28"/>
        <v>0</v>
      </c>
      <c r="Y246" s="74">
        <f>X246*'2_Вихідні дані'!$B$17</f>
        <v>0</v>
      </c>
      <c r="Z246" s="74">
        <f>IF(ISERROR(ROUND($Y246/'1_РОЗПОДІЛ ПЕРСОНАЛУ'!G245*'1_РОЗПОДІЛ ПЕРСОНАЛУ'!H245,2)),0,ROUND($Y246/'1_РОЗПОДІЛ ПЕРСОНАЛУ'!G245*'1_РОЗПОДІЛ ПЕРСОНАЛУ'!H245,2))</f>
        <v>0</v>
      </c>
      <c r="AA246" s="74">
        <f>IF(ISERROR(ROUND($Y246/'1_РОЗПОДІЛ ПЕРСОНАЛУ'!G245*'1_РОЗПОДІЛ ПЕРСОНАЛУ'!I245,2)),0,ROUND($Y246/'1_РОЗПОДІЛ ПЕРСОНАЛУ'!G245*'1_РОЗПОДІЛ ПЕРСОНАЛУ'!I245,2))</f>
        <v>0</v>
      </c>
      <c r="AB246" s="74">
        <f>IF(ISERROR(ROUND($Y246/'1_РОЗПОДІЛ ПЕРСОНАЛУ'!G245*'1_РОЗПОДІЛ ПЕРСОНАЛУ'!J245,2)),0,ROUND($Y246/'1_РОЗПОДІЛ ПЕРСОНАЛУ'!G245*'1_РОЗПОДІЛ ПЕРСОНАЛУ'!J245,2))</f>
        <v>0</v>
      </c>
      <c r="AC246" s="74">
        <f>IF(ISERROR(ROUND($Y246/'1_РОЗПОДІЛ ПЕРСОНАЛУ'!G245*'1_РОЗПОДІЛ ПЕРСОНАЛУ'!K245,2)),0,ROUND($Y246/'1_РОЗПОДІЛ ПЕРСОНАЛУ'!G245*'1_РОЗПОДІЛ ПЕРСОНАЛУ'!K245,2))</f>
        <v>0</v>
      </c>
      <c r="AD246" s="74">
        <f>IF(ISERROR(ROUND($Y246/'1_РОЗПОДІЛ ПЕРСОНАЛУ'!G245*'1_РОЗПОДІЛ ПЕРСОНАЛУ'!L245,2)),0,ROUND($Y246/'1_РОЗПОДІЛ ПЕРСОНАЛУ'!G245*'1_РОЗПОДІЛ ПЕРСОНАЛУ'!L245,2))</f>
        <v>0</v>
      </c>
      <c r="AE246" s="74">
        <f>IF(ISERROR(ROUND($Y246/'1_РОЗПОДІЛ ПЕРСОНАЛУ'!G245*'1_РОЗПОДІЛ ПЕРСОНАЛУ'!M245,2)),0,ROUND($Y246/'1_РОЗПОДІЛ ПЕРСОНАЛУ'!G245*'1_РОЗПОДІЛ ПЕРСОНАЛУ'!M245,2))</f>
        <v>0</v>
      </c>
      <c r="AF246" s="74">
        <f>IF(ISERROR(ROUND($Y246/'1_РОЗПОДІЛ ПЕРСОНАЛУ'!G245*'1_РОЗПОДІЛ ПЕРСОНАЛУ'!N245,2)),0,ROUND($Y246/'1_РОЗПОДІЛ ПЕРСОНАЛУ'!G245*'1_РОЗПОДІЛ ПЕРСОНАЛУ'!N245,2))</f>
        <v>0</v>
      </c>
      <c r="AG246" s="74">
        <f>IF(ISERROR(ROUND($Y246/'1_РОЗПОДІЛ ПЕРСОНАЛУ'!G245*'1_РОЗПОДІЛ ПЕРСОНАЛУ'!O245,2)),0,ROUND($Y246/'1_РОЗПОДІЛ ПЕРСОНАЛУ'!G245*'1_РОЗПОДІЛ ПЕРСОНАЛУ'!O245,2))</f>
        <v>0</v>
      </c>
    </row>
    <row r="247" spans="1:33" ht="12" hidden="1" x14ac:dyDescent="0.2">
      <c r="A247" s="78" t="str">
        <f>'1_РОЗПОДІЛ ПЕРСОНАЛУ'!A246</f>
        <v/>
      </c>
      <c r="B247" s="78">
        <f>'1_РОЗПОДІЛ ПЕРСОНАЛУ'!B246</f>
        <v>0</v>
      </c>
      <c r="C247" s="78">
        <f>'1_РОЗПОДІЛ ПЕРСОНАЛУ'!D246</f>
        <v>0</v>
      </c>
      <c r="D247" s="78">
        <f>'1_РОЗПОДІЛ ПЕРСОНАЛУ'!F246</f>
        <v>0</v>
      </c>
      <c r="E247" s="78">
        <f>'1_РОЗПОДІЛ ПЕРСОНАЛУ'!G246</f>
        <v>0</v>
      </c>
      <c r="F247" s="95">
        <f>IF(A247&gt;0,'2_Вихідні дані'!$B$3,"")</f>
        <v>1921</v>
      </c>
      <c r="G247" s="55"/>
      <c r="H247" s="55"/>
      <c r="I247" s="79">
        <f>IF(D247&gt;0,VLOOKUP(D247,'2_Вихідні дані'!$A$6:$B$11,2,FALSE),1)</f>
        <v>1</v>
      </c>
      <c r="J247" s="55"/>
      <c r="K247" s="74">
        <f t="shared" si="22"/>
        <v>0</v>
      </c>
      <c r="L247" s="55"/>
      <c r="M247" s="95">
        <f t="shared" si="23"/>
        <v>0</v>
      </c>
      <c r="N247" s="55"/>
      <c r="O247" s="95">
        <f t="shared" si="24"/>
        <v>0</v>
      </c>
      <c r="P247" s="55"/>
      <c r="Q247" s="95">
        <f t="shared" si="25"/>
        <v>0</v>
      </c>
      <c r="R247" s="55"/>
      <c r="S247" s="95">
        <f t="shared" si="26"/>
        <v>0</v>
      </c>
      <c r="T247" s="55"/>
      <c r="U247" s="95">
        <f t="shared" si="27"/>
        <v>0</v>
      </c>
      <c r="V247" s="55"/>
      <c r="W247" s="95">
        <f>IF(AND($A247&gt;0,V247&gt;0),IF('2_Вихідні дані'!$A$12=1,ROUND($K247*(V247-1),2),ROUND((K247+M247+O247+Q247+S247+U247)*(V247-1),2)),0)</f>
        <v>0</v>
      </c>
      <c r="X247" s="74">
        <f t="shared" si="28"/>
        <v>0</v>
      </c>
      <c r="Y247" s="74">
        <f>X247*'2_Вихідні дані'!$B$17</f>
        <v>0</v>
      </c>
      <c r="Z247" s="74">
        <f>IF(ISERROR(ROUND($Y247/'1_РОЗПОДІЛ ПЕРСОНАЛУ'!G246*'1_РОЗПОДІЛ ПЕРСОНАЛУ'!H246,2)),0,ROUND($Y247/'1_РОЗПОДІЛ ПЕРСОНАЛУ'!G246*'1_РОЗПОДІЛ ПЕРСОНАЛУ'!H246,2))</f>
        <v>0</v>
      </c>
      <c r="AA247" s="74">
        <f>IF(ISERROR(ROUND($Y247/'1_РОЗПОДІЛ ПЕРСОНАЛУ'!G246*'1_РОЗПОДІЛ ПЕРСОНАЛУ'!I246,2)),0,ROUND($Y247/'1_РОЗПОДІЛ ПЕРСОНАЛУ'!G246*'1_РОЗПОДІЛ ПЕРСОНАЛУ'!I246,2))</f>
        <v>0</v>
      </c>
      <c r="AB247" s="74">
        <f>IF(ISERROR(ROUND($Y247/'1_РОЗПОДІЛ ПЕРСОНАЛУ'!G246*'1_РОЗПОДІЛ ПЕРСОНАЛУ'!J246,2)),0,ROUND($Y247/'1_РОЗПОДІЛ ПЕРСОНАЛУ'!G246*'1_РОЗПОДІЛ ПЕРСОНАЛУ'!J246,2))</f>
        <v>0</v>
      </c>
      <c r="AC247" s="74">
        <f>IF(ISERROR(ROUND($Y247/'1_РОЗПОДІЛ ПЕРСОНАЛУ'!G246*'1_РОЗПОДІЛ ПЕРСОНАЛУ'!K246,2)),0,ROUND($Y247/'1_РОЗПОДІЛ ПЕРСОНАЛУ'!G246*'1_РОЗПОДІЛ ПЕРСОНАЛУ'!K246,2))</f>
        <v>0</v>
      </c>
      <c r="AD247" s="74">
        <f>IF(ISERROR(ROUND($Y247/'1_РОЗПОДІЛ ПЕРСОНАЛУ'!G246*'1_РОЗПОДІЛ ПЕРСОНАЛУ'!L246,2)),0,ROUND($Y247/'1_РОЗПОДІЛ ПЕРСОНАЛУ'!G246*'1_РОЗПОДІЛ ПЕРСОНАЛУ'!L246,2))</f>
        <v>0</v>
      </c>
      <c r="AE247" s="74">
        <f>IF(ISERROR(ROUND($Y247/'1_РОЗПОДІЛ ПЕРСОНАЛУ'!G246*'1_РОЗПОДІЛ ПЕРСОНАЛУ'!M246,2)),0,ROUND($Y247/'1_РОЗПОДІЛ ПЕРСОНАЛУ'!G246*'1_РОЗПОДІЛ ПЕРСОНАЛУ'!M246,2))</f>
        <v>0</v>
      </c>
      <c r="AF247" s="74">
        <f>IF(ISERROR(ROUND($Y247/'1_РОЗПОДІЛ ПЕРСОНАЛУ'!G246*'1_РОЗПОДІЛ ПЕРСОНАЛУ'!N246,2)),0,ROUND($Y247/'1_РОЗПОДІЛ ПЕРСОНАЛУ'!G246*'1_РОЗПОДІЛ ПЕРСОНАЛУ'!N246,2))</f>
        <v>0</v>
      </c>
      <c r="AG247" s="74">
        <f>IF(ISERROR(ROUND($Y247/'1_РОЗПОДІЛ ПЕРСОНАЛУ'!G246*'1_РОЗПОДІЛ ПЕРСОНАЛУ'!O246,2)),0,ROUND($Y247/'1_РОЗПОДІЛ ПЕРСОНАЛУ'!G246*'1_РОЗПОДІЛ ПЕРСОНАЛУ'!O246,2))</f>
        <v>0</v>
      </c>
    </row>
    <row r="248" spans="1:33" ht="12" hidden="1" x14ac:dyDescent="0.2">
      <c r="A248" s="78" t="str">
        <f>'1_РОЗПОДІЛ ПЕРСОНАЛУ'!A247</f>
        <v/>
      </c>
      <c r="B248" s="78">
        <f>'1_РОЗПОДІЛ ПЕРСОНАЛУ'!B247</f>
        <v>0</v>
      </c>
      <c r="C248" s="78">
        <f>'1_РОЗПОДІЛ ПЕРСОНАЛУ'!D247</f>
        <v>0</v>
      </c>
      <c r="D248" s="78">
        <f>'1_РОЗПОДІЛ ПЕРСОНАЛУ'!F247</f>
        <v>0</v>
      </c>
      <c r="E248" s="78">
        <f>'1_РОЗПОДІЛ ПЕРСОНАЛУ'!G247</f>
        <v>0</v>
      </c>
      <c r="F248" s="95">
        <f>IF(A248&gt;0,'2_Вихідні дані'!$B$3,"")</f>
        <v>1921</v>
      </c>
      <c r="G248" s="55"/>
      <c r="H248" s="55"/>
      <c r="I248" s="79">
        <f>IF(D248&gt;0,VLOOKUP(D248,'2_Вихідні дані'!$A$6:$B$11,2,FALSE),1)</f>
        <v>1</v>
      </c>
      <c r="J248" s="55"/>
      <c r="K248" s="74">
        <f t="shared" si="22"/>
        <v>0</v>
      </c>
      <c r="L248" s="55"/>
      <c r="M248" s="95">
        <f t="shared" si="23"/>
        <v>0</v>
      </c>
      <c r="N248" s="55"/>
      <c r="O248" s="95">
        <f t="shared" si="24"/>
        <v>0</v>
      </c>
      <c r="P248" s="55"/>
      <c r="Q248" s="95">
        <f t="shared" si="25"/>
        <v>0</v>
      </c>
      <c r="R248" s="55"/>
      <c r="S248" s="95">
        <f t="shared" si="26"/>
        <v>0</v>
      </c>
      <c r="T248" s="55"/>
      <c r="U248" s="95">
        <f t="shared" si="27"/>
        <v>0</v>
      </c>
      <c r="V248" s="55"/>
      <c r="W248" s="95">
        <f>IF(AND($A248&gt;0,V248&gt;0),IF('2_Вихідні дані'!$A$12=1,ROUND($K248*(V248-1),2),ROUND((K248+M248+O248+Q248+S248+U248)*(V248-1),2)),0)</f>
        <v>0</v>
      </c>
      <c r="X248" s="74">
        <f t="shared" si="28"/>
        <v>0</v>
      </c>
      <c r="Y248" s="74">
        <f>X248*'2_Вихідні дані'!$B$17</f>
        <v>0</v>
      </c>
      <c r="Z248" s="74">
        <f>IF(ISERROR(ROUND($Y248/'1_РОЗПОДІЛ ПЕРСОНАЛУ'!G247*'1_РОЗПОДІЛ ПЕРСОНАЛУ'!H247,2)),0,ROUND($Y248/'1_РОЗПОДІЛ ПЕРСОНАЛУ'!G247*'1_РОЗПОДІЛ ПЕРСОНАЛУ'!H247,2))</f>
        <v>0</v>
      </c>
      <c r="AA248" s="74">
        <f>IF(ISERROR(ROUND($Y248/'1_РОЗПОДІЛ ПЕРСОНАЛУ'!G247*'1_РОЗПОДІЛ ПЕРСОНАЛУ'!I247,2)),0,ROUND($Y248/'1_РОЗПОДІЛ ПЕРСОНАЛУ'!G247*'1_РОЗПОДІЛ ПЕРСОНАЛУ'!I247,2))</f>
        <v>0</v>
      </c>
      <c r="AB248" s="74">
        <f>IF(ISERROR(ROUND($Y248/'1_РОЗПОДІЛ ПЕРСОНАЛУ'!G247*'1_РОЗПОДІЛ ПЕРСОНАЛУ'!J247,2)),0,ROUND($Y248/'1_РОЗПОДІЛ ПЕРСОНАЛУ'!G247*'1_РОЗПОДІЛ ПЕРСОНАЛУ'!J247,2))</f>
        <v>0</v>
      </c>
      <c r="AC248" s="74">
        <f>IF(ISERROR(ROUND($Y248/'1_РОЗПОДІЛ ПЕРСОНАЛУ'!G247*'1_РОЗПОДІЛ ПЕРСОНАЛУ'!K247,2)),0,ROUND($Y248/'1_РОЗПОДІЛ ПЕРСОНАЛУ'!G247*'1_РОЗПОДІЛ ПЕРСОНАЛУ'!K247,2))</f>
        <v>0</v>
      </c>
      <c r="AD248" s="74">
        <f>IF(ISERROR(ROUND($Y248/'1_РОЗПОДІЛ ПЕРСОНАЛУ'!G247*'1_РОЗПОДІЛ ПЕРСОНАЛУ'!L247,2)),0,ROUND($Y248/'1_РОЗПОДІЛ ПЕРСОНАЛУ'!G247*'1_РОЗПОДІЛ ПЕРСОНАЛУ'!L247,2))</f>
        <v>0</v>
      </c>
      <c r="AE248" s="74">
        <f>IF(ISERROR(ROUND($Y248/'1_РОЗПОДІЛ ПЕРСОНАЛУ'!G247*'1_РОЗПОДІЛ ПЕРСОНАЛУ'!M247,2)),0,ROUND($Y248/'1_РОЗПОДІЛ ПЕРСОНАЛУ'!G247*'1_РОЗПОДІЛ ПЕРСОНАЛУ'!M247,2))</f>
        <v>0</v>
      </c>
      <c r="AF248" s="74">
        <f>IF(ISERROR(ROUND($Y248/'1_РОЗПОДІЛ ПЕРСОНАЛУ'!G247*'1_РОЗПОДІЛ ПЕРСОНАЛУ'!N247,2)),0,ROUND($Y248/'1_РОЗПОДІЛ ПЕРСОНАЛУ'!G247*'1_РОЗПОДІЛ ПЕРСОНАЛУ'!N247,2))</f>
        <v>0</v>
      </c>
      <c r="AG248" s="74">
        <f>IF(ISERROR(ROUND($Y248/'1_РОЗПОДІЛ ПЕРСОНАЛУ'!G247*'1_РОЗПОДІЛ ПЕРСОНАЛУ'!O247,2)),0,ROUND($Y248/'1_РОЗПОДІЛ ПЕРСОНАЛУ'!G247*'1_РОЗПОДІЛ ПЕРСОНАЛУ'!O247,2))</f>
        <v>0</v>
      </c>
    </row>
    <row r="249" spans="1:33" ht="12" hidden="1" x14ac:dyDescent="0.2">
      <c r="A249" s="78" t="str">
        <f>'1_РОЗПОДІЛ ПЕРСОНАЛУ'!A248</f>
        <v/>
      </c>
      <c r="B249" s="78">
        <f>'1_РОЗПОДІЛ ПЕРСОНАЛУ'!B248</f>
        <v>0</v>
      </c>
      <c r="C249" s="78">
        <f>'1_РОЗПОДІЛ ПЕРСОНАЛУ'!D248</f>
        <v>0</v>
      </c>
      <c r="D249" s="78">
        <f>'1_РОЗПОДІЛ ПЕРСОНАЛУ'!F248</f>
        <v>0</v>
      </c>
      <c r="E249" s="78">
        <f>'1_РОЗПОДІЛ ПЕРСОНАЛУ'!G248</f>
        <v>0</v>
      </c>
      <c r="F249" s="95">
        <f>IF(A249&gt;0,'2_Вихідні дані'!$B$3,"")</f>
        <v>1921</v>
      </c>
      <c r="G249" s="55"/>
      <c r="H249" s="55"/>
      <c r="I249" s="79">
        <f>IF(D249&gt;0,VLOOKUP(D249,'2_Вихідні дані'!$A$6:$B$11,2,FALSE),1)</f>
        <v>1</v>
      </c>
      <c r="J249" s="55"/>
      <c r="K249" s="74">
        <f t="shared" si="22"/>
        <v>0</v>
      </c>
      <c r="L249" s="55"/>
      <c r="M249" s="95">
        <f t="shared" si="23"/>
        <v>0</v>
      </c>
      <c r="N249" s="55"/>
      <c r="O249" s="95">
        <f t="shared" si="24"/>
        <v>0</v>
      </c>
      <c r="P249" s="55"/>
      <c r="Q249" s="95">
        <f t="shared" si="25"/>
        <v>0</v>
      </c>
      <c r="R249" s="55"/>
      <c r="S249" s="95">
        <f t="shared" si="26"/>
        <v>0</v>
      </c>
      <c r="T249" s="55"/>
      <c r="U249" s="95">
        <f t="shared" si="27"/>
        <v>0</v>
      </c>
      <c r="V249" s="55"/>
      <c r="W249" s="95">
        <f>IF(AND($A249&gt;0,V249&gt;0),IF('2_Вихідні дані'!$A$12=1,ROUND($K249*(V249-1),2),ROUND((K249+M249+O249+Q249+S249+U249)*(V249-1),2)),0)</f>
        <v>0</v>
      </c>
      <c r="X249" s="74">
        <f t="shared" si="28"/>
        <v>0</v>
      </c>
      <c r="Y249" s="74">
        <f>X249*'2_Вихідні дані'!$B$17</f>
        <v>0</v>
      </c>
      <c r="Z249" s="74">
        <f>IF(ISERROR(ROUND($Y249/'1_РОЗПОДІЛ ПЕРСОНАЛУ'!G248*'1_РОЗПОДІЛ ПЕРСОНАЛУ'!H248,2)),0,ROUND($Y249/'1_РОЗПОДІЛ ПЕРСОНАЛУ'!G248*'1_РОЗПОДІЛ ПЕРСОНАЛУ'!H248,2))</f>
        <v>0</v>
      </c>
      <c r="AA249" s="74">
        <f>IF(ISERROR(ROUND($Y249/'1_РОЗПОДІЛ ПЕРСОНАЛУ'!G248*'1_РОЗПОДІЛ ПЕРСОНАЛУ'!I248,2)),0,ROUND($Y249/'1_РОЗПОДІЛ ПЕРСОНАЛУ'!G248*'1_РОЗПОДІЛ ПЕРСОНАЛУ'!I248,2))</f>
        <v>0</v>
      </c>
      <c r="AB249" s="74">
        <f>IF(ISERROR(ROUND($Y249/'1_РОЗПОДІЛ ПЕРСОНАЛУ'!G248*'1_РОЗПОДІЛ ПЕРСОНАЛУ'!J248,2)),0,ROUND($Y249/'1_РОЗПОДІЛ ПЕРСОНАЛУ'!G248*'1_РОЗПОДІЛ ПЕРСОНАЛУ'!J248,2))</f>
        <v>0</v>
      </c>
      <c r="AC249" s="74">
        <f>IF(ISERROR(ROUND($Y249/'1_РОЗПОДІЛ ПЕРСОНАЛУ'!G248*'1_РОЗПОДІЛ ПЕРСОНАЛУ'!K248,2)),0,ROUND($Y249/'1_РОЗПОДІЛ ПЕРСОНАЛУ'!G248*'1_РОЗПОДІЛ ПЕРСОНАЛУ'!K248,2))</f>
        <v>0</v>
      </c>
      <c r="AD249" s="74">
        <f>IF(ISERROR(ROUND($Y249/'1_РОЗПОДІЛ ПЕРСОНАЛУ'!G248*'1_РОЗПОДІЛ ПЕРСОНАЛУ'!L248,2)),0,ROUND($Y249/'1_РОЗПОДІЛ ПЕРСОНАЛУ'!G248*'1_РОЗПОДІЛ ПЕРСОНАЛУ'!L248,2))</f>
        <v>0</v>
      </c>
      <c r="AE249" s="74">
        <f>IF(ISERROR(ROUND($Y249/'1_РОЗПОДІЛ ПЕРСОНАЛУ'!G248*'1_РОЗПОДІЛ ПЕРСОНАЛУ'!M248,2)),0,ROUND($Y249/'1_РОЗПОДІЛ ПЕРСОНАЛУ'!G248*'1_РОЗПОДІЛ ПЕРСОНАЛУ'!M248,2))</f>
        <v>0</v>
      </c>
      <c r="AF249" s="74">
        <f>IF(ISERROR(ROUND($Y249/'1_РОЗПОДІЛ ПЕРСОНАЛУ'!G248*'1_РОЗПОДІЛ ПЕРСОНАЛУ'!N248,2)),0,ROUND($Y249/'1_РОЗПОДІЛ ПЕРСОНАЛУ'!G248*'1_РОЗПОДІЛ ПЕРСОНАЛУ'!N248,2))</f>
        <v>0</v>
      </c>
      <c r="AG249" s="74">
        <f>IF(ISERROR(ROUND($Y249/'1_РОЗПОДІЛ ПЕРСОНАЛУ'!G248*'1_РОЗПОДІЛ ПЕРСОНАЛУ'!O248,2)),0,ROUND($Y249/'1_РОЗПОДІЛ ПЕРСОНАЛУ'!G248*'1_РОЗПОДІЛ ПЕРСОНАЛУ'!O248,2))</f>
        <v>0</v>
      </c>
    </row>
    <row r="250" spans="1:33" ht="12" hidden="1" x14ac:dyDescent="0.2">
      <c r="A250" s="78" t="str">
        <f>'1_РОЗПОДІЛ ПЕРСОНАЛУ'!A249</f>
        <v/>
      </c>
      <c r="B250" s="78">
        <f>'1_РОЗПОДІЛ ПЕРСОНАЛУ'!B249</f>
        <v>0</v>
      </c>
      <c r="C250" s="78">
        <f>'1_РОЗПОДІЛ ПЕРСОНАЛУ'!D249</f>
        <v>0</v>
      </c>
      <c r="D250" s="78">
        <f>'1_РОЗПОДІЛ ПЕРСОНАЛУ'!F249</f>
        <v>0</v>
      </c>
      <c r="E250" s="78">
        <f>'1_РОЗПОДІЛ ПЕРСОНАЛУ'!G249</f>
        <v>0</v>
      </c>
      <c r="F250" s="95">
        <f>IF(A250&gt;0,'2_Вихідні дані'!$B$3,"")</f>
        <v>1921</v>
      </c>
      <c r="G250" s="55"/>
      <c r="H250" s="55"/>
      <c r="I250" s="79">
        <f>IF(D250&gt;0,VLOOKUP(D250,'2_Вихідні дані'!$A$6:$B$11,2,FALSE),1)</f>
        <v>1</v>
      </c>
      <c r="J250" s="55"/>
      <c r="K250" s="74">
        <f t="shared" si="22"/>
        <v>0</v>
      </c>
      <c r="L250" s="55"/>
      <c r="M250" s="95">
        <f t="shared" si="23"/>
        <v>0</v>
      </c>
      <c r="N250" s="55"/>
      <c r="O250" s="95">
        <f t="shared" si="24"/>
        <v>0</v>
      </c>
      <c r="P250" s="55"/>
      <c r="Q250" s="95">
        <f t="shared" si="25"/>
        <v>0</v>
      </c>
      <c r="R250" s="55"/>
      <c r="S250" s="95">
        <f t="shared" si="26"/>
        <v>0</v>
      </c>
      <c r="T250" s="55"/>
      <c r="U250" s="95">
        <f t="shared" si="27"/>
        <v>0</v>
      </c>
      <c r="V250" s="55"/>
      <c r="W250" s="95">
        <f>IF(AND($A250&gt;0,V250&gt;0),IF('2_Вихідні дані'!$A$12=1,ROUND($K250*(V250-1),2),ROUND((K250+M250+O250+Q250+S250+U250)*(V250-1),2)),0)</f>
        <v>0</v>
      </c>
      <c r="X250" s="74">
        <f t="shared" si="28"/>
        <v>0</v>
      </c>
      <c r="Y250" s="74">
        <f>X250*'2_Вихідні дані'!$B$17</f>
        <v>0</v>
      </c>
      <c r="Z250" s="74">
        <f>IF(ISERROR(ROUND($Y250/'1_РОЗПОДІЛ ПЕРСОНАЛУ'!G249*'1_РОЗПОДІЛ ПЕРСОНАЛУ'!H249,2)),0,ROUND($Y250/'1_РОЗПОДІЛ ПЕРСОНАЛУ'!G249*'1_РОЗПОДІЛ ПЕРСОНАЛУ'!H249,2))</f>
        <v>0</v>
      </c>
      <c r="AA250" s="74">
        <f>IF(ISERROR(ROUND($Y250/'1_РОЗПОДІЛ ПЕРСОНАЛУ'!G249*'1_РОЗПОДІЛ ПЕРСОНАЛУ'!I249,2)),0,ROUND($Y250/'1_РОЗПОДІЛ ПЕРСОНАЛУ'!G249*'1_РОЗПОДІЛ ПЕРСОНАЛУ'!I249,2))</f>
        <v>0</v>
      </c>
      <c r="AB250" s="74">
        <f>IF(ISERROR(ROUND($Y250/'1_РОЗПОДІЛ ПЕРСОНАЛУ'!G249*'1_РОЗПОДІЛ ПЕРСОНАЛУ'!J249,2)),0,ROUND($Y250/'1_РОЗПОДІЛ ПЕРСОНАЛУ'!G249*'1_РОЗПОДІЛ ПЕРСОНАЛУ'!J249,2))</f>
        <v>0</v>
      </c>
      <c r="AC250" s="74">
        <f>IF(ISERROR(ROUND($Y250/'1_РОЗПОДІЛ ПЕРСОНАЛУ'!G249*'1_РОЗПОДІЛ ПЕРСОНАЛУ'!K249,2)),0,ROUND($Y250/'1_РОЗПОДІЛ ПЕРСОНАЛУ'!G249*'1_РОЗПОДІЛ ПЕРСОНАЛУ'!K249,2))</f>
        <v>0</v>
      </c>
      <c r="AD250" s="74">
        <f>IF(ISERROR(ROUND($Y250/'1_РОЗПОДІЛ ПЕРСОНАЛУ'!G249*'1_РОЗПОДІЛ ПЕРСОНАЛУ'!L249,2)),0,ROUND($Y250/'1_РОЗПОДІЛ ПЕРСОНАЛУ'!G249*'1_РОЗПОДІЛ ПЕРСОНАЛУ'!L249,2))</f>
        <v>0</v>
      </c>
      <c r="AE250" s="74">
        <f>IF(ISERROR(ROUND($Y250/'1_РОЗПОДІЛ ПЕРСОНАЛУ'!G249*'1_РОЗПОДІЛ ПЕРСОНАЛУ'!M249,2)),0,ROUND($Y250/'1_РОЗПОДІЛ ПЕРСОНАЛУ'!G249*'1_РОЗПОДІЛ ПЕРСОНАЛУ'!M249,2))</f>
        <v>0</v>
      </c>
      <c r="AF250" s="74">
        <f>IF(ISERROR(ROUND($Y250/'1_РОЗПОДІЛ ПЕРСОНАЛУ'!G249*'1_РОЗПОДІЛ ПЕРСОНАЛУ'!N249,2)),0,ROUND($Y250/'1_РОЗПОДІЛ ПЕРСОНАЛУ'!G249*'1_РОЗПОДІЛ ПЕРСОНАЛУ'!N249,2))</f>
        <v>0</v>
      </c>
      <c r="AG250" s="74">
        <f>IF(ISERROR(ROUND($Y250/'1_РОЗПОДІЛ ПЕРСОНАЛУ'!G249*'1_РОЗПОДІЛ ПЕРСОНАЛУ'!O249,2)),0,ROUND($Y250/'1_РОЗПОДІЛ ПЕРСОНАЛУ'!G249*'1_РОЗПОДІЛ ПЕРСОНАЛУ'!O249,2))</f>
        <v>0</v>
      </c>
    </row>
    <row r="251" spans="1:33" ht="12" hidden="1" x14ac:dyDescent="0.2">
      <c r="A251" s="78" t="str">
        <f>'1_РОЗПОДІЛ ПЕРСОНАЛУ'!A250</f>
        <v/>
      </c>
      <c r="B251" s="78">
        <f>'1_РОЗПОДІЛ ПЕРСОНАЛУ'!B250</f>
        <v>0</v>
      </c>
      <c r="C251" s="78">
        <f>'1_РОЗПОДІЛ ПЕРСОНАЛУ'!D250</f>
        <v>0</v>
      </c>
      <c r="D251" s="78">
        <f>'1_РОЗПОДІЛ ПЕРСОНАЛУ'!F250</f>
        <v>0</v>
      </c>
      <c r="E251" s="78">
        <f>'1_РОЗПОДІЛ ПЕРСОНАЛУ'!G250</f>
        <v>0</v>
      </c>
      <c r="F251" s="95">
        <f>IF(A251&gt;0,'2_Вихідні дані'!$B$3,"")</f>
        <v>1921</v>
      </c>
      <c r="G251" s="55"/>
      <c r="H251" s="55"/>
      <c r="I251" s="79">
        <f>IF(D251&gt;0,VLOOKUP(D251,'2_Вихідні дані'!$A$6:$B$11,2,FALSE),1)</f>
        <v>1</v>
      </c>
      <c r="J251" s="55"/>
      <c r="K251" s="74">
        <f t="shared" si="22"/>
        <v>0</v>
      </c>
      <c r="L251" s="55"/>
      <c r="M251" s="95">
        <f t="shared" si="23"/>
        <v>0</v>
      </c>
      <c r="N251" s="55"/>
      <c r="O251" s="95">
        <f t="shared" si="24"/>
        <v>0</v>
      </c>
      <c r="P251" s="55"/>
      <c r="Q251" s="95">
        <f t="shared" si="25"/>
        <v>0</v>
      </c>
      <c r="R251" s="55"/>
      <c r="S251" s="95">
        <f t="shared" si="26"/>
        <v>0</v>
      </c>
      <c r="T251" s="55"/>
      <c r="U251" s="95">
        <f t="shared" si="27"/>
        <v>0</v>
      </c>
      <c r="V251" s="55"/>
      <c r="W251" s="95">
        <f>IF(AND($A251&gt;0,V251&gt;0),IF('2_Вихідні дані'!$A$12=1,ROUND($K251*(V251-1),2),ROUND((K251+M251+O251+Q251+S251+U251)*(V251-1),2)),0)</f>
        <v>0</v>
      </c>
      <c r="X251" s="74">
        <f t="shared" si="28"/>
        <v>0</v>
      </c>
      <c r="Y251" s="74">
        <f>X251*'2_Вихідні дані'!$B$17</f>
        <v>0</v>
      </c>
      <c r="Z251" s="74">
        <f>IF(ISERROR(ROUND($Y251/'1_РОЗПОДІЛ ПЕРСОНАЛУ'!G250*'1_РОЗПОДІЛ ПЕРСОНАЛУ'!H250,2)),0,ROUND($Y251/'1_РОЗПОДІЛ ПЕРСОНАЛУ'!G250*'1_РОЗПОДІЛ ПЕРСОНАЛУ'!H250,2))</f>
        <v>0</v>
      </c>
      <c r="AA251" s="74">
        <f>IF(ISERROR(ROUND($Y251/'1_РОЗПОДІЛ ПЕРСОНАЛУ'!G250*'1_РОЗПОДІЛ ПЕРСОНАЛУ'!I250,2)),0,ROUND($Y251/'1_РОЗПОДІЛ ПЕРСОНАЛУ'!G250*'1_РОЗПОДІЛ ПЕРСОНАЛУ'!I250,2))</f>
        <v>0</v>
      </c>
      <c r="AB251" s="74">
        <f>IF(ISERROR(ROUND($Y251/'1_РОЗПОДІЛ ПЕРСОНАЛУ'!G250*'1_РОЗПОДІЛ ПЕРСОНАЛУ'!J250,2)),0,ROUND($Y251/'1_РОЗПОДІЛ ПЕРСОНАЛУ'!G250*'1_РОЗПОДІЛ ПЕРСОНАЛУ'!J250,2))</f>
        <v>0</v>
      </c>
      <c r="AC251" s="74">
        <f>IF(ISERROR(ROUND($Y251/'1_РОЗПОДІЛ ПЕРСОНАЛУ'!G250*'1_РОЗПОДІЛ ПЕРСОНАЛУ'!K250,2)),0,ROUND($Y251/'1_РОЗПОДІЛ ПЕРСОНАЛУ'!G250*'1_РОЗПОДІЛ ПЕРСОНАЛУ'!K250,2))</f>
        <v>0</v>
      </c>
      <c r="AD251" s="74">
        <f>IF(ISERROR(ROUND($Y251/'1_РОЗПОДІЛ ПЕРСОНАЛУ'!G250*'1_РОЗПОДІЛ ПЕРСОНАЛУ'!L250,2)),0,ROUND($Y251/'1_РОЗПОДІЛ ПЕРСОНАЛУ'!G250*'1_РОЗПОДІЛ ПЕРСОНАЛУ'!L250,2))</f>
        <v>0</v>
      </c>
      <c r="AE251" s="74">
        <f>IF(ISERROR(ROUND($Y251/'1_РОЗПОДІЛ ПЕРСОНАЛУ'!G250*'1_РОЗПОДІЛ ПЕРСОНАЛУ'!M250,2)),0,ROUND($Y251/'1_РОЗПОДІЛ ПЕРСОНАЛУ'!G250*'1_РОЗПОДІЛ ПЕРСОНАЛУ'!M250,2))</f>
        <v>0</v>
      </c>
      <c r="AF251" s="74">
        <f>IF(ISERROR(ROUND($Y251/'1_РОЗПОДІЛ ПЕРСОНАЛУ'!G250*'1_РОЗПОДІЛ ПЕРСОНАЛУ'!N250,2)),0,ROUND($Y251/'1_РОЗПОДІЛ ПЕРСОНАЛУ'!G250*'1_РОЗПОДІЛ ПЕРСОНАЛУ'!N250,2))</f>
        <v>0</v>
      </c>
      <c r="AG251" s="74">
        <f>IF(ISERROR(ROUND($Y251/'1_РОЗПОДІЛ ПЕРСОНАЛУ'!G250*'1_РОЗПОДІЛ ПЕРСОНАЛУ'!O250,2)),0,ROUND($Y251/'1_РОЗПОДІЛ ПЕРСОНАЛУ'!G250*'1_РОЗПОДІЛ ПЕРСОНАЛУ'!O250,2))</f>
        <v>0</v>
      </c>
    </row>
    <row r="252" spans="1:33" ht="12" hidden="1" x14ac:dyDescent="0.2">
      <c r="A252" s="78" t="str">
        <f>'1_РОЗПОДІЛ ПЕРСОНАЛУ'!A251</f>
        <v/>
      </c>
      <c r="B252" s="78">
        <f>'1_РОЗПОДІЛ ПЕРСОНАЛУ'!B251</f>
        <v>0</v>
      </c>
      <c r="C252" s="78">
        <f>'1_РОЗПОДІЛ ПЕРСОНАЛУ'!D251</f>
        <v>0</v>
      </c>
      <c r="D252" s="78">
        <f>'1_РОЗПОДІЛ ПЕРСОНАЛУ'!F251</f>
        <v>0</v>
      </c>
      <c r="E252" s="78">
        <f>'1_РОЗПОДІЛ ПЕРСОНАЛУ'!G251</f>
        <v>0</v>
      </c>
      <c r="F252" s="95">
        <f>IF(A252&gt;0,'2_Вихідні дані'!$B$3,"")</f>
        <v>1921</v>
      </c>
      <c r="G252" s="55"/>
      <c r="H252" s="55"/>
      <c r="I252" s="79">
        <f>IF(D252&gt;0,VLOOKUP(D252,'2_Вихідні дані'!$A$6:$B$11,2,FALSE),1)</f>
        <v>1</v>
      </c>
      <c r="J252" s="55"/>
      <c r="K252" s="74">
        <f t="shared" si="22"/>
        <v>0</v>
      </c>
      <c r="L252" s="55"/>
      <c r="M252" s="95">
        <f t="shared" si="23"/>
        <v>0</v>
      </c>
      <c r="N252" s="55"/>
      <c r="O252" s="95">
        <f t="shared" si="24"/>
        <v>0</v>
      </c>
      <c r="P252" s="55"/>
      <c r="Q252" s="95">
        <f t="shared" si="25"/>
        <v>0</v>
      </c>
      <c r="R252" s="55"/>
      <c r="S252" s="95">
        <f t="shared" si="26"/>
        <v>0</v>
      </c>
      <c r="T252" s="55"/>
      <c r="U252" s="95">
        <f t="shared" si="27"/>
        <v>0</v>
      </c>
      <c r="V252" s="55"/>
      <c r="W252" s="95">
        <f>IF(AND($A252&gt;0,V252&gt;0),IF('2_Вихідні дані'!$A$12=1,ROUND($K252*(V252-1),2),ROUND((K252+M252+O252+Q252+S252+U252)*(V252-1),2)),0)</f>
        <v>0</v>
      </c>
      <c r="X252" s="74">
        <f t="shared" si="28"/>
        <v>0</v>
      </c>
      <c r="Y252" s="74">
        <f>X252*'2_Вихідні дані'!$B$17</f>
        <v>0</v>
      </c>
      <c r="Z252" s="74">
        <f>IF(ISERROR(ROUND($Y252/'1_РОЗПОДІЛ ПЕРСОНАЛУ'!G251*'1_РОЗПОДІЛ ПЕРСОНАЛУ'!H251,2)),0,ROUND($Y252/'1_РОЗПОДІЛ ПЕРСОНАЛУ'!G251*'1_РОЗПОДІЛ ПЕРСОНАЛУ'!H251,2))</f>
        <v>0</v>
      </c>
      <c r="AA252" s="74">
        <f>IF(ISERROR(ROUND($Y252/'1_РОЗПОДІЛ ПЕРСОНАЛУ'!G251*'1_РОЗПОДІЛ ПЕРСОНАЛУ'!I251,2)),0,ROUND($Y252/'1_РОЗПОДІЛ ПЕРСОНАЛУ'!G251*'1_РОЗПОДІЛ ПЕРСОНАЛУ'!I251,2))</f>
        <v>0</v>
      </c>
      <c r="AB252" s="74">
        <f>IF(ISERROR(ROUND($Y252/'1_РОЗПОДІЛ ПЕРСОНАЛУ'!G251*'1_РОЗПОДІЛ ПЕРСОНАЛУ'!J251,2)),0,ROUND($Y252/'1_РОЗПОДІЛ ПЕРСОНАЛУ'!G251*'1_РОЗПОДІЛ ПЕРСОНАЛУ'!J251,2))</f>
        <v>0</v>
      </c>
      <c r="AC252" s="74">
        <f>IF(ISERROR(ROUND($Y252/'1_РОЗПОДІЛ ПЕРСОНАЛУ'!G251*'1_РОЗПОДІЛ ПЕРСОНАЛУ'!K251,2)),0,ROUND($Y252/'1_РОЗПОДІЛ ПЕРСОНАЛУ'!G251*'1_РОЗПОДІЛ ПЕРСОНАЛУ'!K251,2))</f>
        <v>0</v>
      </c>
      <c r="AD252" s="74">
        <f>IF(ISERROR(ROUND($Y252/'1_РОЗПОДІЛ ПЕРСОНАЛУ'!G251*'1_РОЗПОДІЛ ПЕРСОНАЛУ'!L251,2)),0,ROUND($Y252/'1_РОЗПОДІЛ ПЕРСОНАЛУ'!G251*'1_РОЗПОДІЛ ПЕРСОНАЛУ'!L251,2))</f>
        <v>0</v>
      </c>
      <c r="AE252" s="74">
        <f>IF(ISERROR(ROUND($Y252/'1_РОЗПОДІЛ ПЕРСОНАЛУ'!G251*'1_РОЗПОДІЛ ПЕРСОНАЛУ'!M251,2)),0,ROUND($Y252/'1_РОЗПОДІЛ ПЕРСОНАЛУ'!G251*'1_РОЗПОДІЛ ПЕРСОНАЛУ'!M251,2))</f>
        <v>0</v>
      </c>
      <c r="AF252" s="74">
        <f>IF(ISERROR(ROUND($Y252/'1_РОЗПОДІЛ ПЕРСОНАЛУ'!G251*'1_РОЗПОДІЛ ПЕРСОНАЛУ'!N251,2)),0,ROUND($Y252/'1_РОЗПОДІЛ ПЕРСОНАЛУ'!G251*'1_РОЗПОДІЛ ПЕРСОНАЛУ'!N251,2))</f>
        <v>0</v>
      </c>
      <c r="AG252" s="74">
        <f>IF(ISERROR(ROUND($Y252/'1_РОЗПОДІЛ ПЕРСОНАЛУ'!G251*'1_РОЗПОДІЛ ПЕРСОНАЛУ'!O251,2)),0,ROUND($Y252/'1_РОЗПОДІЛ ПЕРСОНАЛУ'!G251*'1_РОЗПОДІЛ ПЕРСОНАЛУ'!O251,2))</f>
        <v>0</v>
      </c>
    </row>
    <row r="253" spans="1:33" ht="12" hidden="1" x14ac:dyDescent="0.2">
      <c r="A253" s="78" t="str">
        <f>'1_РОЗПОДІЛ ПЕРСОНАЛУ'!A252</f>
        <v/>
      </c>
      <c r="B253" s="78">
        <f>'1_РОЗПОДІЛ ПЕРСОНАЛУ'!B252</f>
        <v>0</v>
      </c>
      <c r="C253" s="78">
        <f>'1_РОЗПОДІЛ ПЕРСОНАЛУ'!D252</f>
        <v>0</v>
      </c>
      <c r="D253" s="78">
        <f>'1_РОЗПОДІЛ ПЕРСОНАЛУ'!F252</f>
        <v>0</v>
      </c>
      <c r="E253" s="78">
        <f>'1_РОЗПОДІЛ ПЕРСОНАЛУ'!G252</f>
        <v>0</v>
      </c>
      <c r="F253" s="95">
        <f>IF(A253&gt;0,'2_Вихідні дані'!$B$3,"")</f>
        <v>1921</v>
      </c>
      <c r="G253" s="55"/>
      <c r="H253" s="55"/>
      <c r="I253" s="79">
        <f>IF(D253&gt;0,VLOOKUP(D253,'2_Вихідні дані'!$A$6:$B$11,2,FALSE),1)</f>
        <v>1</v>
      </c>
      <c r="J253" s="55"/>
      <c r="K253" s="74">
        <f t="shared" si="22"/>
        <v>0</v>
      </c>
      <c r="L253" s="55"/>
      <c r="M253" s="95">
        <f t="shared" si="23"/>
        <v>0</v>
      </c>
      <c r="N253" s="55"/>
      <c r="O253" s="95">
        <f t="shared" si="24"/>
        <v>0</v>
      </c>
      <c r="P253" s="55"/>
      <c r="Q253" s="95">
        <f t="shared" si="25"/>
        <v>0</v>
      </c>
      <c r="R253" s="55"/>
      <c r="S253" s="95">
        <f t="shared" si="26"/>
        <v>0</v>
      </c>
      <c r="T253" s="55"/>
      <c r="U253" s="95">
        <f t="shared" si="27"/>
        <v>0</v>
      </c>
      <c r="V253" s="55"/>
      <c r="W253" s="95">
        <f>IF(AND($A253&gt;0,V253&gt;0),IF('2_Вихідні дані'!$A$12=1,ROUND($K253*(V253-1),2),ROUND((K253+M253+O253+Q253+S253+U253)*(V253-1),2)),0)</f>
        <v>0</v>
      </c>
      <c r="X253" s="74">
        <f t="shared" si="28"/>
        <v>0</v>
      </c>
      <c r="Y253" s="74">
        <f>X253*'2_Вихідні дані'!$B$17</f>
        <v>0</v>
      </c>
      <c r="Z253" s="74">
        <f>IF(ISERROR(ROUND($Y253/'1_РОЗПОДІЛ ПЕРСОНАЛУ'!G252*'1_РОЗПОДІЛ ПЕРСОНАЛУ'!H252,2)),0,ROUND($Y253/'1_РОЗПОДІЛ ПЕРСОНАЛУ'!G252*'1_РОЗПОДІЛ ПЕРСОНАЛУ'!H252,2))</f>
        <v>0</v>
      </c>
      <c r="AA253" s="74">
        <f>IF(ISERROR(ROUND($Y253/'1_РОЗПОДІЛ ПЕРСОНАЛУ'!G252*'1_РОЗПОДІЛ ПЕРСОНАЛУ'!I252,2)),0,ROUND($Y253/'1_РОЗПОДІЛ ПЕРСОНАЛУ'!G252*'1_РОЗПОДІЛ ПЕРСОНАЛУ'!I252,2))</f>
        <v>0</v>
      </c>
      <c r="AB253" s="74">
        <f>IF(ISERROR(ROUND($Y253/'1_РОЗПОДІЛ ПЕРСОНАЛУ'!G252*'1_РОЗПОДІЛ ПЕРСОНАЛУ'!J252,2)),0,ROUND($Y253/'1_РОЗПОДІЛ ПЕРСОНАЛУ'!G252*'1_РОЗПОДІЛ ПЕРСОНАЛУ'!J252,2))</f>
        <v>0</v>
      </c>
      <c r="AC253" s="74">
        <f>IF(ISERROR(ROUND($Y253/'1_РОЗПОДІЛ ПЕРСОНАЛУ'!G252*'1_РОЗПОДІЛ ПЕРСОНАЛУ'!K252,2)),0,ROUND($Y253/'1_РОЗПОДІЛ ПЕРСОНАЛУ'!G252*'1_РОЗПОДІЛ ПЕРСОНАЛУ'!K252,2))</f>
        <v>0</v>
      </c>
      <c r="AD253" s="74">
        <f>IF(ISERROR(ROUND($Y253/'1_РОЗПОДІЛ ПЕРСОНАЛУ'!G252*'1_РОЗПОДІЛ ПЕРСОНАЛУ'!L252,2)),0,ROUND($Y253/'1_РОЗПОДІЛ ПЕРСОНАЛУ'!G252*'1_РОЗПОДІЛ ПЕРСОНАЛУ'!L252,2))</f>
        <v>0</v>
      </c>
      <c r="AE253" s="74">
        <f>IF(ISERROR(ROUND($Y253/'1_РОЗПОДІЛ ПЕРСОНАЛУ'!G252*'1_РОЗПОДІЛ ПЕРСОНАЛУ'!M252,2)),0,ROUND($Y253/'1_РОЗПОДІЛ ПЕРСОНАЛУ'!G252*'1_РОЗПОДІЛ ПЕРСОНАЛУ'!M252,2))</f>
        <v>0</v>
      </c>
      <c r="AF253" s="74">
        <f>IF(ISERROR(ROUND($Y253/'1_РОЗПОДІЛ ПЕРСОНАЛУ'!G252*'1_РОЗПОДІЛ ПЕРСОНАЛУ'!N252,2)),0,ROUND($Y253/'1_РОЗПОДІЛ ПЕРСОНАЛУ'!G252*'1_РОЗПОДІЛ ПЕРСОНАЛУ'!N252,2))</f>
        <v>0</v>
      </c>
      <c r="AG253" s="74">
        <f>IF(ISERROR(ROUND($Y253/'1_РОЗПОДІЛ ПЕРСОНАЛУ'!G252*'1_РОЗПОДІЛ ПЕРСОНАЛУ'!O252,2)),0,ROUND($Y253/'1_РОЗПОДІЛ ПЕРСОНАЛУ'!G252*'1_РОЗПОДІЛ ПЕРСОНАЛУ'!O252,2))</f>
        <v>0</v>
      </c>
    </row>
    <row r="254" spans="1:33" ht="12" hidden="1" x14ac:dyDescent="0.2">
      <c r="A254" s="78" t="str">
        <f>'1_РОЗПОДІЛ ПЕРСОНАЛУ'!A253</f>
        <v/>
      </c>
      <c r="B254" s="78">
        <f>'1_РОЗПОДІЛ ПЕРСОНАЛУ'!B253</f>
        <v>0</v>
      </c>
      <c r="C254" s="78">
        <f>'1_РОЗПОДІЛ ПЕРСОНАЛУ'!D253</f>
        <v>0</v>
      </c>
      <c r="D254" s="78">
        <f>'1_РОЗПОДІЛ ПЕРСОНАЛУ'!F253</f>
        <v>0</v>
      </c>
      <c r="E254" s="78">
        <f>'1_РОЗПОДІЛ ПЕРСОНАЛУ'!G253</f>
        <v>0</v>
      </c>
      <c r="F254" s="95">
        <f>IF(A254&gt;0,'2_Вихідні дані'!$B$3,"")</f>
        <v>1921</v>
      </c>
      <c r="G254" s="55"/>
      <c r="H254" s="55"/>
      <c r="I254" s="79">
        <f>IF(D254&gt;0,VLOOKUP(D254,'2_Вихідні дані'!$A$6:$B$11,2,FALSE),1)</f>
        <v>1</v>
      </c>
      <c r="J254" s="55"/>
      <c r="K254" s="74">
        <f t="shared" ref="K254:K279" si="29">ROUND(F254*G254*H254*I254*J254,2)</f>
        <v>0</v>
      </c>
      <c r="L254" s="55"/>
      <c r="M254" s="95">
        <f t="shared" si="23"/>
        <v>0</v>
      </c>
      <c r="N254" s="55"/>
      <c r="O254" s="95">
        <f t="shared" si="24"/>
        <v>0</v>
      </c>
      <c r="P254" s="55"/>
      <c r="Q254" s="95">
        <f t="shared" si="25"/>
        <v>0</v>
      </c>
      <c r="R254" s="55"/>
      <c r="S254" s="95">
        <f t="shared" si="26"/>
        <v>0</v>
      </c>
      <c r="T254" s="55"/>
      <c r="U254" s="95">
        <f t="shared" si="27"/>
        <v>0</v>
      </c>
      <c r="V254" s="55"/>
      <c r="W254" s="95">
        <f>IF(AND($A254&gt;0,V254&gt;0),IF('2_Вихідні дані'!$A$12=1,ROUND($K254*(V254-1),2),ROUND((K254+M254+O254+Q254+S254+U254)*(V254-1),2)),0)</f>
        <v>0</v>
      </c>
      <c r="X254" s="74">
        <f t="shared" si="28"/>
        <v>0</v>
      </c>
      <c r="Y254" s="74">
        <f>X254*'2_Вихідні дані'!$B$17</f>
        <v>0</v>
      </c>
      <c r="Z254" s="74">
        <f>IF(ISERROR(ROUND($Y254/'1_РОЗПОДІЛ ПЕРСОНАЛУ'!G253*'1_РОЗПОДІЛ ПЕРСОНАЛУ'!H253,2)),0,ROUND($Y254/'1_РОЗПОДІЛ ПЕРСОНАЛУ'!G253*'1_РОЗПОДІЛ ПЕРСОНАЛУ'!H253,2))</f>
        <v>0</v>
      </c>
      <c r="AA254" s="74">
        <f>IF(ISERROR(ROUND($Y254/'1_РОЗПОДІЛ ПЕРСОНАЛУ'!G253*'1_РОЗПОДІЛ ПЕРСОНАЛУ'!I253,2)),0,ROUND($Y254/'1_РОЗПОДІЛ ПЕРСОНАЛУ'!G253*'1_РОЗПОДІЛ ПЕРСОНАЛУ'!I253,2))</f>
        <v>0</v>
      </c>
      <c r="AB254" s="74">
        <f>IF(ISERROR(ROUND($Y254/'1_РОЗПОДІЛ ПЕРСОНАЛУ'!G253*'1_РОЗПОДІЛ ПЕРСОНАЛУ'!J253,2)),0,ROUND($Y254/'1_РОЗПОДІЛ ПЕРСОНАЛУ'!G253*'1_РОЗПОДІЛ ПЕРСОНАЛУ'!J253,2))</f>
        <v>0</v>
      </c>
      <c r="AC254" s="74">
        <f>IF(ISERROR(ROUND($Y254/'1_РОЗПОДІЛ ПЕРСОНАЛУ'!G253*'1_РОЗПОДІЛ ПЕРСОНАЛУ'!K253,2)),0,ROUND($Y254/'1_РОЗПОДІЛ ПЕРСОНАЛУ'!G253*'1_РОЗПОДІЛ ПЕРСОНАЛУ'!K253,2))</f>
        <v>0</v>
      </c>
      <c r="AD254" s="74">
        <f>IF(ISERROR(ROUND($Y254/'1_РОЗПОДІЛ ПЕРСОНАЛУ'!G253*'1_РОЗПОДІЛ ПЕРСОНАЛУ'!L253,2)),0,ROUND($Y254/'1_РОЗПОДІЛ ПЕРСОНАЛУ'!G253*'1_РОЗПОДІЛ ПЕРСОНАЛУ'!L253,2))</f>
        <v>0</v>
      </c>
      <c r="AE254" s="74">
        <f>IF(ISERROR(ROUND($Y254/'1_РОЗПОДІЛ ПЕРСОНАЛУ'!G253*'1_РОЗПОДІЛ ПЕРСОНАЛУ'!M253,2)),0,ROUND($Y254/'1_РОЗПОДІЛ ПЕРСОНАЛУ'!G253*'1_РОЗПОДІЛ ПЕРСОНАЛУ'!M253,2))</f>
        <v>0</v>
      </c>
      <c r="AF254" s="74">
        <f>IF(ISERROR(ROUND($Y254/'1_РОЗПОДІЛ ПЕРСОНАЛУ'!G253*'1_РОЗПОДІЛ ПЕРСОНАЛУ'!N253,2)),0,ROUND($Y254/'1_РОЗПОДІЛ ПЕРСОНАЛУ'!G253*'1_РОЗПОДІЛ ПЕРСОНАЛУ'!N253,2))</f>
        <v>0</v>
      </c>
      <c r="AG254" s="74">
        <f>IF(ISERROR(ROUND($Y254/'1_РОЗПОДІЛ ПЕРСОНАЛУ'!G253*'1_РОЗПОДІЛ ПЕРСОНАЛУ'!O253,2)),0,ROUND($Y254/'1_РОЗПОДІЛ ПЕРСОНАЛУ'!G253*'1_РОЗПОДІЛ ПЕРСОНАЛУ'!O253,2))</f>
        <v>0</v>
      </c>
    </row>
    <row r="255" spans="1:33" ht="12" hidden="1" x14ac:dyDescent="0.2">
      <c r="A255" s="78" t="str">
        <f>'1_РОЗПОДІЛ ПЕРСОНАЛУ'!A254</f>
        <v/>
      </c>
      <c r="B255" s="78">
        <f>'1_РОЗПОДІЛ ПЕРСОНАЛУ'!B254</f>
        <v>0</v>
      </c>
      <c r="C255" s="78">
        <f>'1_РОЗПОДІЛ ПЕРСОНАЛУ'!D254</f>
        <v>0</v>
      </c>
      <c r="D255" s="78">
        <f>'1_РОЗПОДІЛ ПЕРСОНАЛУ'!F254</f>
        <v>0</v>
      </c>
      <c r="E255" s="78">
        <f>'1_РОЗПОДІЛ ПЕРСОНАЛУ'!G254</f>
        <v>0</v>
      </c>
      <c r="F255" s="95">
        <f>IF(A255&gt;0,'2_Вихідні дані'!$B$3,"")</f>
        <v>1921</v>
      </c>
      <c r="G255" s="55"/>
      <c r="H255" s="55"/>
      <c r="I255" s="79">
        <f>IF(D255&gt;0,VLOOKUP(D255,'2_Вихідні дані'!$A$6:$B$11,2,FALSE),1)</f>
        <v>1</v>
      </c>
      <c r="J255" s="55"/>
      <c r="K255" s="74">
        <f t="shared" si="29"/>
        <v>0</v>
      </c>
      <c r="L255" s="55"/>
      <c r="M255" s="95">
        <f t="shared" si="23"/>
        <v>0</v>
      </c>
      <c r="N255" s="55"/>
      <c r="O255" s="95">
        <f t="shared" si="24"/>
        <v>0</v>
      </c>
      <c r="P255" s="55"/>
      <c r="Q255" s="95">
        <f t="shared" si="25"/>
        <v>0</v>
      </c>
      <c r="R255" s="55"/>
      <c r="S255" s="95">
        <f t="shared" si="26"/>
        <v>0</v>
      </c>
      <c r="T255" s="55"/>
      <c r="U255" s="95">
        <f t="shared" si="27"/>
        <v>0</v>
      </c>
      <c r="V255" s="55"/>
      <c r="W255" s="95">
        <f>IF(AND($A255&gt;0,V255&gt;0),IF('2_Вихідні дані'!$A$12=1,ROUND($K255*(V255-1),2),ROUND((K255+M255+O255+Q255+S255+U255)*(V255-1),2)),0)</f>
        <v>0</v>
      </c>
      <c r="X255" s="74">
        <f t="shared" si="28"/>
        <v>0</v>
      </c>
      <c r="Y255" s="74">
        <f>X255*'2_Вихідні дані'!$B$17</f>
        <v>0</v>
      </c>
      <c r="Z255" s="74">
        <f>IF(ISERROR(ROUND($Y255/'1_РОЗПОДІЛ ПЕРСОНАЛУ'!G254*'1_РОЗПОДІЛ ПЕРСОНАЛУ'!H254,2)),0,ROUND($Y255/'1_РОЗПОДІЛ ПЕРСОНАЛУ'!G254*'1_РОЗПОДІЛ ПЕРСОНАЛУ'!H254,2))</f>
        <v>0</v>
      </c>
      <c r="AA255" s="74">
        <f>IF(ISERROR(ROUND($Y255/'1_РОЗПОДІЛ ПЕРСОНАЛУ'!G254*'1_РОЗПОДІЛ ПЕРСОНАЛУ'!I254,2)),0,ROUND($Y255/'1_РОЗПОДІЛ ПЕРСОНАЛУ'!G254*'1_РОЗПОДІЛ ПЕРСОНАЛУ'!I254,2))</f>
        <v>0</v>
      </c>
      <c r="AB255" s="74">
        <f>IF(ISERROR(ROUND($Y255/'1_РОЗПОДІЛ ПЕРСОНАЛУ'!G254*'1_РОЗПОДІЛ ПЕРСОНАЛУ'!J254,2)),0,ROUND($Y255/'1_РОЗПОДІЛ ПЕРСОНАЛУ'!G254*'1_РОЗПОДІЛ ПЕРСОНАЛУ'!J254,2))</f>
        <v>0</v>
      </c>
      <c r="AC255" s="74">
        <f>IF(ISERROR(ROUND($Y255/'1_РОЗПОДІЛ ПЕРСОНАЛУ'!G254*'1_РОЗПОДІЛ ПЕРСОНАЛУ'!K254,2)),0,ROUND($Y255/'1_РОЗПОДІЛ ПЕРСОНАЛУ'!G254*'1_РОЗПОДІЛ ПЕРСОНАЛУ'!K254,2))</f>
        <v>0</v>
      </c>
      <c r="AD255" s="74">
        <f>IF(ISERROR(ROUND($Y255/'1_РОЗПОДІЛ ПЕРСОНАЛУ'!G254*'1_РОЗПОДІЛ ПЕРСОНАЛУ'!L254,2)),0,ROUND($Y255/'1_РОЗПОДІЛ ПЕРСОНАЛУ'!G254*'1_РОЗПОДІЛ ПЕРСОНАЛУ'!L254,2))</f>
        <v>0</v>
      </c>
      <c r="AE255" s="74">
        <f>IF(ISERROR(ROUND($Y255/'1_РОЗПОДІЛ ПЕРСОНАЛУ'!G254*'1_РОЗПОДІЛ ПЕРСОНАЛУ'!M254,2)),0,ROUND($Y255/'1_РОЗПОДІЛ ПЕРСОНАЛУ'!G254*'1_РОЗПОДІЛ ПЕРСОНАЛУ'!M254,2))</f>
        <v>0</v>
      </c>
      <c r="AF255" s="74">
        <f>IF(ISERROR(ROUND($Y255/'1_РОЗПОДІЛ ПЕРСОНАЛУ'!G254*'1_РОЗПОДІЛ ПЕРСОНАЛУ'!N254,2)),0,ROUND($Y255/'1_РОЗПОДІЛ ПЕРСОНАЛУ'!G254*'1_РОЗПОДІЛ ПЕРСОНАЛУ'!N254,2))</f>
        <v>0</v>
      </c>
      <c r="AG255" s="74">
        <f>IF(ISERROR(ROUND($Y255/'1_РОЗПОДІЛ ПЕРСОНАЛУ'!G254*'1_РОЗПОДІЛ ПЕРСОНАЛУ'!O254,2)),0,ROUND($Y255/'1_РОЗПОДІЛ ПЕРСОНАЛУ'!G254*'1_РОЗПОДІЛ ПЕРСОНАЛУ'!O254,2))</f>
        <v>0</v>
      </c>
    </row>
    <row r="256" spans="1:33" ht="12" hidden="1" x14ac:dyDescent="0.2">
      <c r="A256" s="78" t="str">
        <f>'1_РОЗПОДІЛ ПЕРСОНАЛУ'!A255</f>
        <v/>
      </c>
      <c r="B256" s="78">
        <f>'1_РОЗПОДІЛ ПЕРСОНАЛУ'!B255</f>
        <v>0</v>
      </c>
      <c r="C256" s="78">
        <f>'1_РОЗПОДІЛ ПЕРСОНАЛУ'!D255</f>
        <v>0</v>
      </c>
      <c r="D256" s="78">
        <f>'1_РОЗПОДІЛ ПЕРСОНАЛУ'!F255</f>
        <v>0</v>
      </c>
      <c r="E256" s="78">
        <f>'1_РОЗПОДІЛ ПЕРСОНАЛУ'!G255</f>
        <v>0</v>
      </c>
      <c r="F256" s="95">
        <f>IF(A256&gt;0,'2_Вихідні дані'!$B$3,"")</f>
        <v>1921</v>
      </c>
      <c r="G256" s="55"/>
      <c r="H256" s="55"/>
      <c r="I256" s="79">
        <f>IF(D256&gt;0,VLOOKUP(D256,'2_Вихідні дані'!$A$6:$B$11,2,FALSE),1)</f>
        <v>1</v>
      </c>
      <c r="J256" s="55"/>
      <c r="K256" s="74">
        <f t="shared" si="29"/>
        <v>0</v>
      </c>
      <c r="L256" s="55"/>
      <c r="M256" s="95">
        <f t="shared" si="23"/>
        <v>0</v>
      </c>
      <c r="N256" s="55"/>
      <c r="O256" s="95">
        <f t="shared" si="24"/>
        <v>0</v>
      </c>
      <c r="P256" s="55"/>
      <c r="Q256" s="95">
        <f t="shared" si="25"/>
        <v>0</v>
      </c>
      <c r="R256" s="55"/>
      <c r="S256" s="95">
        <f t="shared" si="26"/>
        <v>0</v>
      </c>
      <c r="T256" s="55"/>
      <c r="U256" s="95">
        <f t="shared" si="27"/>
        <v>0</v>
      </c>
      <c r="V256" s="55"/>
      <c r="W256" s="95">
        <f>IF(AND($A256&gt;0,V256&gt;0),IF('2_Вихідні дані'!$A$12=1,ROUND($K256*(V256-1),2),ROUND((K256+M256+O256+Q256+S256+U256)*(V256-1),2)),0)</f>
        <v>0</v>
      </c>
      <c r="X256" s="74">
        <f t="shared" si="28"/>
        <v>0</v>
      </c>
      <c r="Y256" s="74">
        <f>X256*'2_Вихідні дані'!$B$17</f>
        <v>0</v>
      </c>
      <c r="Z256" s="74">
        <f>IF(ISERROR(ROUND($Y256/'1_РОЗПОДІЛ ПЕРСОНАЛУ'!G255*'1_РОЗПОДІЛ ПЕРСОНАЛУ'!H255,2)),0,ROUND($Y256/'1_РОЗПОДІЛ ПЕРСОНАЛУ'!G255*'1_РОЗПОДІЛ ПЕРСОНАЛУ'!H255,2))</f>
        <v>0</v>
      </c>
      <c r="AA256" s="74">
        <f>IF(ISERROR(ROUND($Y256/'1_РОЗПОДІЛ ПЕРСОНАЛУ'!G255*'1_РОЗПОДІЛ ПЕРСОНАЛУ'!I255,2)),0,ROUND($Y256/'1_РОЗПОДІЛ ПЕРСОНАЛУ'!G255*'1_РОЗПОДІЛ ПЕРСОНАЛУ'!I255,2))</f>
        <v>0</v>
      </c>
      <c r="AB256" s="74">
        <f>IF(ISERROR(ROUND($Y256/'1_РОЗПОДІЛ ПЕРСОНАЛУ'!G255*'1_РОЗПОДІЛ ПЕРСОНАЛУ'!J255,2)),0,ROUND($Y256/'1_РОЗПОДІЛ ПЕРСОНАЛУ'!G255*'1_РОЗПОДІЛ ПЕРСОНАЛУ'!J255,2))</f>
        <v>0</v>
      </c>
      <c r="AC256" s="74">
        <f>IF(ISERROR(ROUND($Y256/'1_РОЗПОДІЛ ПЕРСОНАЛУ'!G255*'1_РОЗПОДІЛ ПЕРСОНАЛУ'!K255,2)),0,ROUND($Y256/'1_РОЗПОДІЛ ПЕРСОНАЛУ'!G255*'1_РОЗПОДІЛ ПЕРСОНАЛУ'!K255,2))</f>
        <v>0</v>
      </c>
      <c r="AD256" s="74">
        <f>IF(ISERROR(ROUND($Y256/'1_РОЗПОДІЛ ПЕРСОНАЛУ'!G255*'1_РОЗПОДІЛ ПЕРСОНАЛУ'!L255,2)),0,ROUND($Y256/'1_РОЗПОДІЛ ПЕРСОНАЛУ'!G255*'1_РОЗПОДІЛ ПЕРСОНАЛУ'!L255,2))</f>
        <v>0</v>
      </c>
      <c r="AE256" s="74">
        <f>IF(ISERROR(ROUND($Y256/'1_РОЗПОДІЛ ПЕРСОНАЛУ'!G255*'1_РОЗПОДІЛ ПЕРСОНАЛУ'!M255,2)),0,ROUND($Y256/'1_РОЗПОДІЛ ПЕРСОНАЛУ'!G255*'1_РОЗПОДІЛ ПЕРСОНАЛУ'!M255,2))</f>
        <v>0</v>
      </c>
      <c r="AF256" s="74">
        <f>IF(ISERROR(ROUND($Y256/'1_РОЗПОДІЛ ПЕРСОНАЛУ'!G255*'1_РОЗПОДІЛ ПЕРСОНАЛУ'!N255,2)),0,ROUND($Y256/'1_РОЗПОДІЛ ПЕРСОНАЛУ'!G255*'1_РОЗПОДІЛ ПЕРСОНАЛУ'!N255,2))</f>
        <v>0</v>
      </c>
      <c r="AG256" s="74">
        <f>IF(ISERROR(ROUND($Y256/'1_РОЗПОДІЛ ПЕРСОНАЛУ'!G255*'1_РОЗПОДІЛ ПЕРСОНАЛУ'!O255,2)),0,ROUND($Y256/'1_РОЗПОДІЛ ПЕРСОНАЛУ'!G255*'1_РОЗПОДІЛ ПЕРСОНАЛУ'!O255,2))</f>
        <v>0</v>
      </c>
    </row>
    <row r="257" spans="1:33" ht="12" hidden="1" x14ac:dyDescent="0.2">
      <c r="A257" s="78" t="str">
        <f>'1_РОЗПОДІЛ ПЕРСОНАЛУ'!A256</f>
        <v/>
      </c>
      <c r="B257" s="78">
        <f>'1_РОЗПОДІЛ ПЕРСОНАЛУ'!B256</f>
        <v>0</v>
      </c>
      <c r="C257" s="78">
        <f>'1_РОЗПОДІЛ ПЕРСОНАЛУ'!D256</f>
        <v>0</v>
      </c>
      <c r="D257" s="78">
        <f>'1_РОЗПОДІЛ ПЕРСОНАЛУ'!F256</f>
        <v>0</v>
      </c>
      <c r="E257" s="78">
        <f>'1_РОЗПОДІЛ ПЕРСОНАЛУ'!G256</f>
        <v>0</v>
      </c>
      <c r="F257" s="95">
        <f>IF(A257&gt;0,'2_Вихідні дані'!$B$3,"")</f>
        <v>1921</v>
      </c>
      <c r="G257" s="55"/>
      <c r="H257" s="55"/>
      <c r="I257" s="79">
        <f>IF(D257&gt;0,VLOOKUP(D257,'2_Вихідні дані'!$A$6:$B$11,2,FALSE),1)</f>
        <v>1</v>
      </c>
      <c r="J257" s="55"/>
      <c r="K257" s="74">
        <f t="shared" si="29"/>
        <v>0</v>
      </c>
      <c r="L257" s="55"/>
      <c r="M257" s="95">
        <f t="shared" si="23"/>
        <v>0</v>
      </c>
      <c r="N257" s="55"/>
      <c r="O257" s="95">
        <f t="shared" si="24"/>
        <v>0</v>
      </c>
      <c r="P257" s="55"/>
      <c r="Q257" s="95">
        <f t="shared" si="25"/>
        <v>0</v>
      </c>
      <c r="R257" s="55"/>
      <c r="S257" s="95">
        <f t="shared" si="26"/>
        <v>0</v>
      </c>
      <c r="T257" s="55"/>
      <c r="U257" s="95">
        <f t="shared" si="27"/>
        <v>0</v>
      </c>
      <c r="V257" s="55"/>
      <c r="W257" s="95">
        <f>IF(AND($A257&gt;0,V257&gt;0),IF('2_Вихідні дані'!$A$12=1,ROUND($K257*(V257-1),2),ROUND((K257+M257+O257+Q257+S257+U257)*(V257-1),2)),0)</f>
        <v>0</v>
      </c>
      <c r="X257" s="74">
        <f t="shared" si="28"/>
        <v>0</v>
      </c>
      <c r="Y257" s="74">
        <f>X257*'2_Вихідні дані'!$B$17</f>
        <v>0</v>
      </c>
      <c r="Z257" s="74">
        <f>IF(ISERROR(ROUND($Y257/'1_РОЗПОДІЛ ПЕРСОНАЛУ'!G256*'1_РОЗПОДІЛ ПЕРСОНАЛУ'!H256,2)),0,ROUND($Y257/'1_РОЗПОДІЛ ПЕРСОНАЛУ'!G256*'1_РОЗПОДІЛ ПЕРСОНАЛУ'!H256,2))</f>
        <v>0</v>
      </c>
      <c r="AA257" s="74">
        <f>IF(ISERROR(ROUND($Y257/'1_РОЗПОДІЛ ПЕРСОНАЛУ'!G256*'1_РОЗПОДІЛ ПЕРСОНАЛУ'!I256,2)),0,ROUND($Y257/'1_РОЗПОДІЛ ПЕРСОНАЛУ'!G256*'1_РОЗПОДІЛ ПЕРСОНАЛУ'!I256,2))</f>
        <v>0</v>
      </c>
      <c r="AB257" s="74">
        <f>IF(ISERROR(ROUND($Y257/'1_РОЗПОДІЛ ПЕРСОНАЛУ'!G256*'1_РОЗПОДІЛ ПЕРСОНАЛУ'!J256,2)),0,ROUND($Y257/'1_РОЗПОДІЛ ПЕРСОНАЛУ'!G256*'1_РОЗПОДІЛ ПЕРСОНАЛУ'!J256,2))</f>
        <v>0</v>
      </c>
      <c r="AC257" s="74">
        <f>IF(ISERROR(ROUND($Y257/'1_РОЗПОДІЛ ПЕРСОНАЛУ'!G256*'1_РОЗПОДІЛ ПЕРСОНАЛУ'!K256,2)),0,ROUND($Y257/'1_РОЗПОДІЛ ПЕРСОНАЛУ'!G256*'1_РОЗПОДІЛ ПЕРСОНАЛУ'!K256,2))</f>
        <v>0</v>
      </c>
      <c r="AD257" s="74">
        <f>IF(ISERROR(ROUND($Y257/'1_РОЗПОДІЛ ПЕРСОНАЛУ'!G256*'1_РОЗПОДІЛ ПЕРСОНАЛУ'!L256,2)),0,ROUND($Y257/'1_РОЗПОДІЛ ПЕРСОНАЛУ'!G256*'1_РОЗПОДІЛ ПЕРСОНАЛУ'!L256,2))</f>
        <v>0</v>
      </c>
      <c r="AE257" s="74">
        <f>IF(ISERROR(ROUND($Y257/'1_РОЗПОДІЛ ПЕРСОНАЛУ'!G256*'1_РОЗПОДІЛ ПЕРСОНАЛУ'!M256,2)),0,ROUND($Y257/'1_РОЗПОДІЛ ПЕРСОНАЛУ'!G256*'1_РОЗПОДІЛ ПЕРСОНАЛУ'!M256,2))</f>
        <v>0</v>
      </c>
      <c r="AF257" s="74">
        <f>IF(ISERROR(ROUND($Y257/'1_РОЗПОДІЛ ПЕРСОНАЛУ'!G256*'1_РОЗПОДІЛ ПЕРСОНАЛУ'!N256,2)),0,ROUND($Y257/'1_РОЗПОДІЛ ПЕРСОНАЛУ'!G256*'1_РОЗПОДІЛ ПЕРСОНАЛУ'!N256,2))</f>
        <v>0</v>
      </c>
      <c r="AG257" s="74">
        <f>IF(ISERROR(ROUND($Y257/'1_РОЗПОДІЛ ПЕРСОНАЛУ'!G256*'1_РОЗПОДІЛ ПЕРСОНАЛУ'!O256,2)),0,ROUND($Y257/'1_РОЗПОДІЛ ПЕРСОНАЛУ'!G256*'1_РОЗПОДІЛ ПЕРСОНАЛУ'!O256,2))</f>
        <v>0</v>
      </c>
    </row>
    <row r="258" spans="1:33" ht="12" hidden="1" x14ac:dyDescent="0.2">
      <c r="A258" s="78" t="str">
        <f>'1_РОЗПОДІЛ ПЕРСОНАЛУ'!A257</f>
        <v/>
      </c>
      <c r="B258" s="78">
        <f>'1_РОЗПОДІЛ ПЕРСОНАЛУ'!B257</f>
        <v>0</v>
      </c>
      <c r="C258" s="78">
        <f>'1_РОЗПОДІЛ ПЕРСОНАЛУ'!D257</f>
        <v>0</v>
      </c>
      <c r="D258" s="78">
        <f>'1_РОЗПОДІЛ ПЕРСОНАЛУ'!F257</f>
        <v>0</v>
      </c>
      <c r="E258" s="78">
        <f>'1_РОЗПОДІЛ ПЕРСОНАЛУ'!G257</f>
        <v>0</v>
      </c>
      <c r="F258" s="95">
        <f>IF(A258&gt;0,'2_Вихідні дані'!$B$3,"")</f>
        <v>1921</v>
      </c>
      <c r="G258" s="55"/>
      <c r="H258" s="55"/>
      <c r="I258" s="79">
        <f>IF(D258&gt;0,VLOOKUP(D258,'2_Вихідні дані'!$A$6:$B$11,2,FALSE),1)</f>
        <v>1</v>
      </c>
      <c r="J258" s="55"/>
      <c r="K258" s="74">
        <f t="shared" si="29"/>
        <v>0</v>
      </c>
      <c r="L258" s="55"/>
      <c r="M258" s="95">
        <f t="shared" si="23"/>
        <v>0</v>
      </c>
      <c r="N258" s="55"/>
      <c r="O258" s="95">
        <f t="shared" si="24"/>
        <v>0</v>
      </c>
      <c r="P258" s="55"/>
      <c r="Q258" s="95">
        <f t="shared" si="25"/>
        <v>0</v>
      </c>
      <c r="R258" s="55"/>
      <c r="S258" s="95">
        <f t="shared" si="26"/>
        <v>0</v>
      </c>
      <c r="T258" s="55"/>
      <c r="U258" s="95">
        <f t="shared" si="27"/>
        <v>0</v>
      </c>
      <c r="V258" s="55"/>
      <c r="W258" s="95">
        <f>IF(AND($A258&gt;0,V258&gt;0),IF('2_Вихідні дані'!$A$12=1,ROUND($K258*(V258-1),2),ROUND((K258+M258+O258+Q258+S258+U258)*(V258-1),2)),0)</f>
        <v>0</v>
      </c>
      <c r="X258" s="74">
        <f t="shared" si="28"/>
        <v>0</v>
      </c>
      <c r="Y258" s="74">
        <f>X258*'2_Вихідні дані'!$B$17</f>
        <v>0</v>
      </c>
      <c r="Z258" s="74">
        <f>IF(ISERROR(ROUND($Y258/'1_РОЗПОДІЛ ПЕРСОНАЛУ'!G257*'1_РОЗПОДІЛ ПЕРСОНАЛУ'!H257,2)),0,ROUND($Y258/'1_РОЗПОДІЛ ПЕРСОНАЛУ'!G257*'1_РОЗПОДІЛ ПЕРСОНАЛУ'!H257,2))</f>
        <v>0</v>
      </c>
      <c r="AA258" s="74">
        <f>IF(ISERROR(ROUND($Y258/'1_РОЗПОДІЛ ПЕРСОНАЛУ'!G257*'1_РОЗПОДІЛ ПЕРСОНАЛУ'!I257,2)),0,ROUND($Y258/'1_РОЗПОДІЛ ПЕРСОНАЛУ'!G257*'1_РОЗПОДІЛ ПЕРСОНАЛУ'!I257,2))</f>
        <v>0</v>
      </c>
      <c r="AB258" s="74">
        <f>IF(ISERROR(ROUND($Y258/'1_РОЗПОДІЛ ПЕРСОНАЛУ'!G257*'1_РОЗПОДІЛ ПЕРСОНАЛУ'!J257,2)),0,ROUND($Y258/'1_РОЗПОДІЛ ПЕРСОНАЛУ'!G257*'1_РОЗПОДІЛ ПЕРСОНАЛУ'!J257,2))</f>
        <v>0</v>
      </c>
      <c r="AC258" s="74">
        <f>IF(ISERROR(ROUND($Y258/'1_РОЗПОДІЛ ПЕРСОНАЛУ'!G257*'1_РОЗПОДІЛ ПЕРСОНАЛУ'!K257,2)),0,ROUND($Y258/'1_РОЗПОДІЛ ПЕРСОНАЛУ'!G257*'1_РОЗПОДІЛ ПЕРСОНАЛУ'!K257,2))</f>
        <v>0</v>
      </c>
      <c r="AD258" s="74">
        <f>IF(ISERROR(ROUND($Y258/'1_РОЗПОДІЛ ПЕРСОНАЛУ'!G257*'1_РОЗПОДІЛ ПЕРСОНАЛУ'!L257,2)),0,ROUND($Y258/'1_РОЗПОДІЛ ПЕРСОНАЛУ'!G257*'1_РОЗПОДІЛ ПЕРСОНАЛУ'!L257,2))</f>
        <v>0</v>
      </c>
      <c r="AE258" s="74">
        <f>IF(ISERROR(ROUND($Y258/'1_РОЗПОДІЛ ПЕРСОНАЛУ'!G257*'1_РОЗПОДІЛ ПЕРСОНАЛУ'!M257,2)),0,ROUND($Y258/'1_РОЗПОДІЛ ПЕРСОНАЛУ'!G257*'1_РОЗПОДІЛ ПЕРСОНАЛУ'!M257,2))</f>
        <v>0</v>
      </c>
      <c r="AF258" s="74">
        <f>IF(ISERROR(ROUND($Y258/'1_РОЗПОДІЛ ПЕРСОНАЛУ'!G257*'1_РОЗПОДІЛ ПЕРСОНАЛУ'!N257,2)),0,ROUND($Y258/'1_РОЗПОДІЛ ПЕРСОНАЛУ'!G257*'1_РОЗПОДІЛ ПЕРСОНАЛУ'!N257,2))</f>
        <v>0</v>
      </c>
      <c r="AG258" s="74">
        <f>IF(ISERROR(ROUND($Y258/'1_РОЗПОДІЛ ПЕРСОНАЛУ'!G257*'1_РОЗПОДІЛ ПЕРСОНАЛУ'!O257,2)),0,ROUND($Y258/'1_РОЗПОДІЛ ПЕРСОНАЛУ'!G257*'1_РОЗПОДІЛ ПЕРСОНАЛУ'!O257,2))</f>
        <v>0</v>
      </c>
    </row>
    <row r="259" spans="1:33" ht="12" hidden="1" x14ac:dyDescent="0.2">
      <c r="A259" s="78" t="str">
        <f>'1_РОЗПОДІЛ ПЕРСОНАЛУ'!A258</f>
        <v/>
      </c>
      <c r="B259" s="78">
        <f>'1_РОЗПОДІЛ ПЕРСОНАЛУ'!B258</f>
        <v>0</v>
      </c>
      <c r="C259" s="78">
        <f>'1_РОЗПОДІЛ ПЕРСОНАЛУ'!D258</f>
        <v>0</v>
      </c>
      <c r="D259" s="78">
        <f>'1_РОЗПОДІЛ ПЕРСОНАЛУ'!F258</f>
        <v>0</v>
      </c>
      <c r="E259" s="78">
        <f>'1_РОЗПОДІЛ ПЕРСОНАЛУ'!G258</f>
        <v>0</v>
      </c>
      <c r="F259" s="95">
        <f>IF(A259&gt;0,'2_Вихідні дані'!$B$3,"")</f>
        <v>1921</v>
      </c>
      <c r="G259" s="55"/>
      <c r="H259" s="55"/>
      <c r="I259" s="79">
        <f>IF(D259&gt;0,VLOOKUP(D259,'2_Вихідні дані'!$A$6:$B$11,2,FALSE),1)</f>
        <v>1</v>
      </c>
      <c r="J259" s="55"/>
      <c r="K259" s="74">
        <f t="shared" si="29"/>
        <v>0</v>
      </c>
      <c r="L259" s="55"/>
      <c r="M259" s="95">
        <f t="shared" si="23"/>
        <v>0</v>
      </c>
      <c r="N259" s="55"/>
      <c r="O259" s="95">
        <f t="shared" si="24"/>
        <v>0</v>
      </c>
      <c r="P259" s="55"/>
      <c r="Q259" s="95">
        <f t="shared" si="25"/>
        <v>0</v>
      </c>
      <c r="R259" s="55"/>
      <c r="S259" s="95">
        <f t="shared" si="26"/>
        <v>0</v>
      </c>
      <c r="T259" s="55"/>
      <c r="U259" s="95">
        <f t="shared" si="27"/>
        <v>0</v>
      </c>
      <c r="V259" s="55"/>
      <c r="W259" s="95">
        <f>IF(AND($A259&gt;0,V259&gt;0),IF('2_Вихідні дані'!$A$12=1,ROUND($K259*(V259-1),2),ROUND((K259+M259+O259+Q259+S259+U259)*(V259-1),2)),0)</f>
        <v>0</v>
      </c>
      <c r="X259" s="74">
        <f t="shared" si="28"/>
        <v>0</v>
      </c>
      <c r="Y259" s="74">
        <f>X259*'2_Вихідні дані'!$B$17</f>
        <v>0</v>
      </c>
      <c r="Z259" s="74">
        <f>IF(ISERROR(ROUND($Y259/'1_РОЗПОДІЛ ПЕРСОНАЛУ'!G258*'1_РОЗПОДІЛ ПЕРСОНАЛУ'!H258,2)),0,ROUND($Y259/'1_РОЗПОДІЛ ПЕРСОНАЛУ'!G258*'1_РОЗПОДІЛ ПЕРСОНАЛУ'!H258,2))</f>
        <v>0</v>
      </c>
      <c r="AA259" s="74">
        <f>IF(ISERROR(ROUND($Y259/'1_РОЗПОДІЛ ПЕРСОНАЛУ'!G258*'1_РОЗПОДІЛ ПЕРСОНАЛУ'!I258,2)),0,ROUND($Y259/'1_РОЗПОДІЛ ПЕРСОНАЛУ'!G258*'1_РОЗПОДІЛ ПЕРСОНАЛУ'!I258,2))</f>
        <v>0</v>
      </c>
      <c r="AB259" s="74">
        <f>IF(ISERROR(ROUND($Y259/'1_РОЗПОДІЛ ПЕРСОНАЛУ'!G258*'1_РОЗПОДІЛ ПЕРСОНАЛУ'!J258,2)),0,ROUND($Y259/'1_РОЗПОДІЛ ПЕРСОНАЛУ'!G258*'1_РОЗПОДІЛ ПЕРСОНАЛУ'!J258,2))</f>
        <v>0</v>
      </c>
      <c r="AC259" s="74">
        <f>IF(ISERROR(ROUND($Y259/'1_РОЗПОДІЛ ПЕРСОНАЛУ'!G258*'1_РОЗПОДІЛ ПЕРСОНАЛУ'!K258,2)),0,ROUND($Y259/'1_РОЗПОДІЛ ПЕРСОНАЛУ'!G258*'1_РОЗПОДІЛ ПЕРСОНАЛУ'!K258,2))</f>
        <v>0</v>
      </c>
      <c r="AD259" s="74">
        <f>IF(ISERROR(ROUND($Y259/'1_РОЗПОДІЛ ПЕРСОНАЛУ'!G258*'1_РОЗПОДІЛ ПЕРСОНАЛУ'!L258,2)),0,ROUND($Y259/'1_РОЗПОДІЛ ПЕРСОНАЛУ'!G258*'1_РОЗПОДІЛ ПЕРСОНАЛУ'!L258,2))</f>
        <v>0</v>
      </c>
      <c r="AE259" s="74">
        <f>IF(ISERROR(ROUND($Y259/'1_РОЗПОДІЛ ПЕРСОНАЛУ'!G258*'1_РОЗПОДІЛ ПЕРСОНАЛУ'!M258,2)),0,ROUND($Y259/'1_РОЗПОДІЛ ПЕРСОНАЛУ'!G258*'1_РОЗПОДІЛ ПЕРСОНАЛУ'!M258,2))</f>
        <v>0</v>
      </c>
      <c r="AF259" s="74">
        <f>IF(ISERROR(ROUND($Y259/'1_РОЗПОДІЛ ПЕРСОНАЛУ'!G258*'1_РОЗПОДІЛ ПЕРСОНАЛУ'!N258,2)),0,ROUND($Y259/'1_РОЗПОДІЛ ПЕРСОНАЛУ'!G258*'1_РОЗПОДІЛ ПЕРСОНАЛУ'!N258,2))</f>
        <v>0</v>
      </c>
      <c r="AG259" s="74">
        <f>IF(ISERROR(ROUND($Y259/'1_РОЗПОДІЛ ПЕРСОНАЛУ'!G258*'1_РОЗПОДІЛ ПЕРСОНАЛУ'!O258,2)),0,ROUND($Y259/'1_РОЗПОДІЛ ПЕРСОНАЛУ'!G258*'1_РОЗПОДІЛ ПЕРСОНАЛУ'!O258,2))</f>
        <v>0</v>
      </c>
    </row>
    <row r="260" spans="1:33" ht="12" hidden="1" x14ac:dyDescent="0.2">
      <c r="A260" s="78" t="str">
        <f>'1_РОЗПОДІЛ ПЕРСОНАЛУ'!A259</f>
        <v/>
      </c>
      <c r="B260" s="78">
        <f>'1_РОЗПОДІЛ ПЕРСОНАЛУ'!B259</f>
        <v>0</v>
      </c>
      <c r="C260" s="78">
        <f>'1_РОЗПОДІЛ ПЕРСОНАЛУ'!D259</f>
        <v>0</v>
      </c>
      <c r="D260" s="78">
        <f>'1_РОЗПОДІЛ ПЕРСОНАЛУ'!F259</f>
        <v>0</v>
      </c>
      <c r="E260" s="78">
        <f>'1_РОЗПОДІЛ ПЕРСОНАЛУ'!G259</f>
        <v>0</v>
      </c>
      <c r="F260" s="95">
        <f>IF(A260&gt;0,'2_Вихідні дані'!$B$3,"")</f>
        <v>1921</v>
      </c>
      <c r="G260" s="55"/>
      <c r="H260" s="55"/>
      <c r="I260" s="79">
        <f>IF(D260&gt;0,VLOOKUP(D260,'2_Вихідні дані'!$A$6:$B$11,2,FALSE),1)</f>
        <v>1</v>
      </c>
      <c r="J260" s="55"/>
      <c r="K260" s="74">
        <f t="shared" si="29"/>
        <v>0</v>
      </c>
      <c r="L260" s="55"/>
      <c r="M260" s="95">
        <f t="shared" si="23"/>
        <v>0</v>
      </c>
      <c r="N260" s="55"/>
      <c r="O260" s="95">
        <f t="shared" si="24"/>
        <v>0</v>
      </c>
      <c r="P260" s="55"/>
      <c r="Q260" s="95">
        <f t="shared" si="25"/>
        <v>0</v>
      </c>
      <c r="R260" s="55"/>
      <c r="S260" s="95">
        <f t="shared" si="26"/>
        <v>0</v>
      </c>
      <c r="T260" s="55"/>
      <c r="U260" s="95">
        <f t="shared" si="27"/>
        <v>0</v>
      </c>
      <c r="V260" s="55"/>
      <c r="W260" s="95">
        <f>IF(AND($A260&gt;0,V260&gt;0),IF('2_Вихідні дані'!$A$12=1,ROUND($K260*(V260-1),2),ROUND((K260+M260+O260+Q260+S260+U260)*(V260-1),2)),0)</f>
        <v>0</v>
      </c>
      <c r="X260" s="74">
        <f t="shared" si="28"/>
        <v>0</v>
      </c>
      <c r="Y260" s="74">
        <f>X260*'2_Вихідні дані'!$B$17</f>
        <v>0</v>
      </c>
      <c r="Z260" s="74">
        <f>IF(ISERROR(ROUND($Y260/'1_РОЗПОДІЛ ПЕРСОНАЛУ'!G259*'1_РОЗПОДІЛ ПЕРСОНАЛУ'!H259,2)),0,ROUND($Y260/'1_РОЗПОДІЛ ПЕРСОНАЛУ'!G259*'1_РОЗПОДІЛ ПЕРСОНАЛУ'!H259,2))</f>
        <v>0</v>
      </c>
      <c r="AA260" s="74">
        <f>IF(ISERROR(ROUND($Y260/'1_РОЗПОДІЛ ПЕРСОНАЛУ'!G259*'1_РОЗПОДІЛ ПЕРСОНАЛУ'!I259,2)),0,ROUND($Y260/'1_РОЗПОДІЛ ПЕРСОНАЛУ'!G259*'1_РОЗПОДІЛ ПЕРСОНАЛУ'!I259,2))</f>
        <v>0</v>
      </c>
      <c r="AB260" s="74">
        <f>IF(ISERROR(ROUND($Y260/'1_РОЗПОДІЛ ПЕРСОНАЛУ'!G259*'1_РОЗПОДІЛ ПЕРСОНАЛУ'!J259,2)),0,ROUND($Y260/'1_РОЗПОДІЛ ПЕРСОНАЛУ'!G259*'1_РОЗПОДІЛ ПЕРСОНАЛУ'!J259,2))</f>
        <v>0</v>
      </c>
      <c r="AC260" s="74">
        <f>IF(ISERROR(ROUND($Y260/'1_РОЗПОДІЛ ПЕРСОНАЛУ'!G259*'1_РОЗПОДІЛ ПЕРСОНАЛУ'!K259,2)),0,ROUND($Y260/'1_РОЗПОДІЛ ПЕРСОНАЛУ'!G259*'1_РОЗПОДІЛ ПЕРСОНАЛУ'!K259,2))</f>
        <v>0</v>
      </c>
      <c r="AD260" s="74">
        <f>IF(ISERROR(ROUND($Y260/'1_РОЗПОДІЛ ПЕРСОНАЛУ'!G259*'1_РОЗПОДІЛ ПЕРСОНАЛУ'!L259,2)),0,ROUND($Y260/'1_РОЗПОДІЛ ПЕРСОНАЛУ'!G259*'1_РОЗПОДІЛ ПЕРСОНАЛУ'!L259,2))</f>
        <v>0</v>
      </c>
      <c r="AE260" s="74">
        <f>IF(ISERROR(ROUND($Y260/'1_РОЗПОДІЛ ПЕРСОНАЛУ'!G259*'1_РОЗПОДІЛ ПЕРСОНАЛУ'!M259,2)),0,ROUND($Y260/'1_РОЗПОДІЛ ПЕРСОНАЛУ'!G259*'1_РОЗПОДІЛ ПЕРСОНАЛУ'!M259,2))</f>
        <v>0</v>
      </c>
      <c r="AF260" s="74">
        <f>IF(ISERROR(ROUND($Y260/'1_РОЗПОДІЛ ПЕРСОНАЛУ'!G259*'1_РОЗПОДІЛ ПЕРСОНАЛУ'!N259,2)),0,ROUND($Y260/'1_РОЗПОДІЛ ПЕРСОНАЛУ'!G259*'1_РОЗПОДІЛ ПЕРСОНАЛУ'!N259,2))</f>
        <v>0</v>
      </c>
      <c r="AG260" s="74">
        <f>IF(ISERROR(ROUND($Y260/'1_РОЗПОДІЛ ПЕРСОНАЛУ'!G259*'1_РОЗПОДІЛ ПЕРСОНАЛУ'!O259,2)),0,ROUND($Y260/'1_РОЗПОДІЛ ПЕРСОНАЛУ'!G259*'1_РОЗПОДІЛ ПЕРСОНАЛУ'!O259,2))</f>
        <v>0</v>
      </c>
    </row>
    <row r="261" spans="1:33" ht="12" hidden="1" x14ac:dyDescent="0.2">
      <c r="A261" s="78" t="str">
        <f>'1_РОЗПОДІЛ ПЕРСОНАЛУ'!A260</f>
        <v/>
      </c>
      <c r="B261" s="78">
        <f>'1_РОЗПОДІЛ ПЕРСОНАЛУ'!B260</f>
        <v>0</v>
      </c>
      <c r="C261" s="78">
        <f>'1_РОЗПОДІЛ ПЕРСОНАЛУ'!D260</f>
        <v>0</v>
      </c>
      <c r="D261" s="78">
        <f>'1_РОЗПОДІЛ ПЕРСОНАЛУ'!F260</f>
        <v>0</v>
      </c>
      <c r="E261" s="78">
        <f>'1_РОЗПОДІЛ ПЕРСОНАЛУ'!G260</f>
        <v>0</v>
      </c>
      <c r="F261" s="95">
        <f>IF(A261&gt;0,'2_Вихідні дані'!$B$3,"")</f>
        <v>1921</v>
      </c>
      <c r="G261" s="55"/>
      <c r="H261" s="55"/>
      <c r="I261" s="79">
        <f>IF(D261&gt;0,VLOOKUP(D261,'2_Вихідні дані'!$A$6:$B$11,2,FALSE),1)</f>
        <v>1</v>
      </c>
      <c r="J261" s="55"/>
      <c r="K261" s="74">
        <f t="shared" si="29"/>
        <v>0</v>
      </c>
      <c r="L261" s="55"/>
      <c r="M261" s="95">
        <f t="shared" si="23"/>
        <v>0</v>
      </c>
      <c r="N261" s="55"/>
      <c r="O261" s="95">
        <f t="shared" si="24"/>
        <v>0</v>
      </c>
      <c r="P261" s="55"/>
      <c r="Q261" s="95">
        <f t="shared" si="25"/>
        <v>0</v>
      </c>
      <c r="R261" s="55"/>
      <c r="S261" s="95">
        <f t="shared" si="26"/>
        <v>0</v>
      </c>
      <c r="T261" s="55"/>
      <c r="U261" s="95">
        <f t="shared" si="27"/>
        <v>0</v>
      </c>
      <c r="V261" s="55"/>
      <c r="W261" s="95">
        <f>IF(AND($A261&gt;0,V261&gt;0),IF('2_Вихідні дані'!$A$12=1,ROUND($K261*(V261-1),2),ROUND((K261+M261+O261+Q261+S261+U261)*(V261-1),2)),0)</f>
        <v>0</v>
      </c>
      <c r="X261" s="74">
        <f t="shared" si="28"/>
        <v>0</v>
      </c>
      <c r="Y261" s="74">
        <f>X261*'2_Вихідні дані'!$B$17</f>
        <v>0</v>
      </c>
      <c r="Z261" s="74">
        <f>IF(ISERROR(ROUND($Y261/'1_РОЗПОДІЛ ПЕРСОНАЛУ'!G260*'1_РОЗПОДІЛ ПЕРСОНАЛУ'!H260,2)),0,ROUND($Y261/'1_РОЗПОДІЛ ПЕРСОНАЛУ'!G260*'1_РОЗПОДІЛ ПЕРСОНАЛУ'!H260,2))</f>
        <v>0</v>
      </c>
      <c r="AA261" s="74">
        <f>IF(ISERROR(ROUND($Y261/'1_РОЗПОДІЛ ПЕРСОНАЛУ'!G260*'1_РОЗПОДІЛ ПЕРСОНАЛУ'!I260,2)),0,ROUND($Y261/'1_РОЗПОДІЛ ПЕРСОНАЛУ'!G260*'1_РОЗПОДІЛ ПЕРСОНАЛУ'!I260,2))</f>
        <v>0</v>
      </c>
      <c r="AB261" s="74">
        <f>IF(ISERROR(ROUND($Y261/'1_РОЗПОДІЛ ПЕРСОНАЛУ'!G260*'1_РОЗПОДІЛ ПЕРСОНАЛУ'!J260,2)),0,ROUND($Y261/'1_РОЗПОДІЛ ПЕРСОНАЛУ'!G260*'1_РОЗПОДІЛ ПЕРСОНАЛУ'!J260,2))</f>
        <v>0</v>
      </c>
      <c r="AC261" s="74">
        <f>IF(ISERROR(ROUND($Y261/'1_РОЗПОДІЛ ПЕРСОНАЛУ'!G260*'1_РОЗПОДІЛ ПЕРСОНАЛУ'!K260,2)),0,ROUND($Y261/'1_РОЗПОДІЛ ПЕРСОНАЛУ'!G260*'1_РОЗПОДІЛ ПЕРСОНАЛУ'!K260,2))</f>
        <v>0</v>
      </c>
      <c r="AD261" s="74">
        <f>IF(ISERROR(ROUND($Y261/'1_РОЗПОДІЛ ПЕРСОНАЛУ'!G260*'1_РОЗПОДІЛ ПЕРСОНАЛУ'!L260,2)),0,ROUND($Y261/'1_РОЗПОДІЛ ПЕРСОНАЛУ'!G260*'1_РОЗПОДІЛ ПЕРСОНАЛУ'!L260,2))</f>
        <v>0</v>
      </c>
      <c r="AE261" s="74">
        <f>IF(ISERROR(ROUND($Y261/'1_РОЗПОДІЛ ПЕРСОНАЛУ'!G260*'1_РОЗПОДІЛ ПЕРСОНАЛУ'!M260,2)),0,ROUND($Y261/'1_РОЗПОДІЛ ПЕРСОНАЛУ'!G260*'1_РОЗПОДІЛ ПЕРСОНАЛУ'!M260,2))</f>
        <v>0</v>
      </c>
      <c r="AF261" s="74">
        <f>IF(ISERROR(ROUND($Y261/'1_РОЗПОДІЛ ПЕРСОНАЛУ'!G260*'1_РОЗПОДІЛ ПЕРСОНАЛУ'!N260,2)),0,ROUND($Y261/'1_РОЗПОДІЛ ПЕРСОНАЛУ'!G260*'1_РОЗПОДІЛ ПЕРСОНАЛУ'!N260,2))</f>
        <v>0</v>
      </c>
      <c r="AG261" s="74">
        <f>IF(ISERROR(ROUND($Y261/'1_РОЗПОДІЛ ПЕРСОНАЛУ'!G260*'1_РОЗПОДІЛ ПЕРСОНАЛУ'!O260,2)),0,ROUND($Y261/'1_РОЗПОДІЛ ПЕРСОНАЛУ'!G260*'1_РОЗПОДІЛ ПЕРСОНАЛУ'!O260,2))</f>
        <v>0</v>
      </c>
    </row>
    <row r="262" spans="1:33" ht="12" hidden="1" x14ac:dyDescent="0.2">
      <c r="A262" s="78" t="str">
        <f>'1_РОЗПОДІЛ ПЕРСОНАЛУ'!A261</f>
        <v/>
      </c>
      <c r="B262" s="78">
        <f>'1_РОЗПОДІЛ ПЕРСОНАЛУ'!B261</f>
        <v>0</v>
      </c>
      <c r="C262" s="78">
        <f>'1_РОЗПОДІЛ ПЕРСОНАЛУ'!D261</f>
        <v>0</v>
      </c>
      <c r="D262" s="78">
        <f>'1_РОЗПОДІЛ ПЕРСОНАЛУ'!F261</f>
        <v>0</v>
      </c>
      <c r="E262" s="78">
        <f>'1_РОЗПОДІЛ ПЕРСОНАЛУ'!G261</f>
        <v>0</v>
      </c>
      <c r="F262" s="95">
        <f>IF(A262&gt;0,'2_Вихідні дані'!$B$3,"")</f>
        <v>1921</v>
      </c>
      <c r="G262" s="55"/>
      <c r="H262" s="55"/>
      <c r="I262" s="79">
        <f>IF(D262&gt;0,VLOOKUP(D262,'2_Вихідні дані'!$A$6:$B$11,2,FALSE),1)</f>
        <v>1</v>
      </c>
      <c r="J262" s="55"/>
      <c r="K262" s="74">
        <f t="shared" si="29"/>
        <v>0</v>
      </c>
      <c r="L262" s="55"/>
      <c r="M262" s="95">
        <f t="shared" si="23"/>
        <v>0</v>
      </c>
      <c r="N262" s="55"/>
      <c r="O262" s="95">
        <f t="shared" si="24"/>
        <v>0</v>
      </c>
      <c r="P262" s="55"/>
      <c r="Q262" s="95">
        <f t="shared" si="25"/>
        <v>0</v>
      </c>
      <c r="R262" s="55"/>
      <c r="S262" s="95">
        <f t="shared" si="26"/>
        <v>0</v>
      </c>
      <c r="T262" s="55"/>
      <c r="U262" s="95">
        <f t="shared" si="27"/>
        <v>0</v>
      </c>
      <c r="V262" s="55"/>
      <c r="W262" s="95">
        <f>IF(AND($A262&gt;0,V262&gt;0),IF('2_Вихідні дані'!$A$12=1,ROUND($K262*(V262-1),2),ROUND((K262+M262+O262+Q262+S262+U262)*(V262-1),2)),0)</f>
        <v>0</v>
      </c>
      <c r="X262" s="74">
        <f t="shared" si="28"/>
        <v>0</v>
      </c>
      <c r="Y262" s="74">
        <f>X262*'2_Вихідні дані'!$B$17</f>
        <v>0</v>
      </c>
      <c r="Z262" s="74">
        <f>IF(ISERROR(ROUND($Y262/'1_РОЗПОДІЛ ПЕРСОНАЛУ'!G261*'1_РОЗПОДІЛ ПЕРСОНАЛУ'!H261,2)),0,ROUND($Y262/'1_РОЗПОДІЛ ПЕРСОНАЛУ'!G261*'1_РОЗПОДІЛ ПЕРСОНАЛУ'!H261,2))</f>
        <v>0</v>
      </c>
      <c r="AA262" s="74">
        <f>IF(ISERROR(ROUND($Y262/'1_РОЗПОДІЛ ПЕРСОНАЛУ'!G261*'1_РОЗПОДІЛ ПЕРСОНАЛУ'!I261,2)),0,ROUND($Y262/'1_РОЗПОДІЛ ПЕРСОНАЛУ'!G261*'1_РОЗПОДІЛ ПЕРСОНАЛУ'!I261,2))</f>
        <v>0</v>
      </c>
      <c r="AB262" s="74">
        <f>IF(ISERROR(ROUND($Y262/'1_РОЗПОДІЛ ПЕРСОНАЛУ'!G261*'1_РОЗПОДІЛ ПЕРСОНАЛУ'!J261,2)),0,ROUND($Y262/'1_РОЗПОДІЛ ПЕРСОНАЛУ'!G261*'1_РОЗПОДІЛ ПЕРСОНАЛУ'!J261,2))</f>
        <v>0</v>
      </c>
      <c r="AC262" s="74">
        <f>IF(ISERROR(ROUND($Y262/'1_РОЗПОДІЛ ПЕРСОНАЛУ'!G261*'1_РОЗПОДІЛ ПЕРСОНАЛУ'!K261,2)),0,ROUND($Y262/'1_РОЗПОДІЛ ПЕРСОНАЛУ'!G261*'1_РОЗПОДІЛ ПЕРСОНАЛУ'!K261,2))</f>
        <v>0</v>
      </c>
      <c r="AD262" s="74">
        <f>IF(ISERROR(ROUND($Y262/'1_РОЗПОДІЛ ПЕРСОНАЛУ'!G261*'1_РОЗПОДІЛ ПЕРСОНАЛУ'!L261,2)),0,ROUND($Y262/'1_РОЗПОДІЛ ПЕРСОНАЛУ'!G261*'1_РОЗПОДІЛ ПЕРСОНАЛУ'!L261,2))</f>
        <v>0</v>
      </c>
      <c r="AE262" s="74">
        <f>IF(ISERROR(ROUND($Y262/'1_РОЗПОДІЛ ПЕРСОНАЛУ'!G261*'1_РОЗПОДІЛ ПЕРСОНАЛУ'!M261,2)),0,ROUND($Y262/'1_РОЗПОДІЛ ПЕРСОНАЛУ'!G261*'1_РОЗПОДІЛ ПЕРСОНАЛУ'!M261,2))</f>
        <v>0</v>
      </c>
      <c r="AF262" s="74">
        <f>IF(ISERROR(ROUND($Y262/'1_РОЗПОДІЛ ПЕРСОНАЛУ'!G261*'1_РОЗПОДІЛ ПЕРСОНАЛУ'!N261,2)),0,ROUND($Y262/'1_РОЗПОДІЛ ПЕРСОНАЛУ'!G261*'1_РОЗПОДІЛ ПЕРСОНАЛУ'!N261,2))</f>
        <v>0</v>
      </c>
      <c r="AG262" s="74">
        <f>IF(ISERROR(ROUND($Y262/'1_РОЗПОДІЛ ПЕРСОНАЛУ'!G261*'1_РОЗПОДІЛ ПЕРСОНАЛУ'!O261,2)),0,ROUND($Y262/'1_РОЗПОДІЛ ПЕРСОНАЛУ'!G261*'1_РОЗПОДІЛ ПЕРСОНАЛУ'!O261,2))</f>
        <v>0</v>
      </c>
    </row>
    <row r="263" spans="1:33" ht="12" hidden="1" x14ac:dyDescent="0.2">
      <c r="A263" s="78" t="str">
        <f>'1_РОЗПОДІЛ ПЕРСОНАЛУ'!A262</f>
        <v/>
      </c>
      <c r="B263" s="78">
        <f>'1_РОЗПОДІЛ ПЕРСОНАЛУ'!B262</f>
        <v>0</v>
      </c>
      <c r="C263" s="78">
        <f>'1_РОЗПОДІЛ ПЕРСОНАЛУ'!D262</f>
        <v>0</v>
      </c>
      <c r="D263" s="78">
        <f>'1_РОЗПОДІЛ ПЕРСОНАЛУ'!F262</f>
        <v>0</v>
      </c>
      <c r="E263" s="78">
        <f>'1_РОЗПОДІЛ ПЕРСОНАЛУ'!G262</f>
        <v>0</v>
      </c>
      <c r="F263" s="95">
        <f>IF(A263&gt;0,'2_Вихідні дані'!$B$3,"")</f>
        <v>1921</v>
      </c>
      <c r="G263" s="55"/>
      <c r="H263" s="55"/>
      <c r="I263" s="79">
        <f>IF(D263&gt;0,VLOOKUP(D263,'2_Вихідні дані'!$A$6:$B$11,2,FALSE),1)</f>
        <v>1</v>
      </c>
      <c r="J263" s="55"/>
      <c r="K263" s="74">
        <f t="shared" si="29"/>
        <v>0</v>
      </c>
      <c r="L263" s="55"/>
      <c r="M263" s="95">
        <f t="shared" si="23"/>
        <v>0</v>
      </c>
      <c r="N263" s="55"/>
      <c r="O263" s="95">
        <f t="shared" si="24"/>
        <v>0</v>
      </c>
      <c r="P263" s="55"/>
      <c r="Q263" s="95">
        <f t="shared" si="25"/>
        <v>0</v>
      </c>
      <c r="R263" s="55"/>
      <c r="S263" s="95">
        <f t="shared" si="26"/>
        <v>0</v>
      </c>
      <c r="T263" s="55"/>
      <c r="U263" s="95">
        <f t="shared" si="27"/>
        <v>0</v>
      </c>
      <c r="V263" s="55"/>
      <c r="W263" s="95">
        <f>IF(AND($A263&gt;0,V263&gt;0),IF('2_Вихідні дані'!$A$12=1,ROUND($K263*(V263-1),2),ROUND((K263+M263+O263+Q263+S263+U263)*(V263-1),2)),0)</f>
        <v>0</v>
      </c>
      <c r="X263" s="74">
        <f t="shared" si="28"/>
        <v>0</v>
      </c>
      <c r="Y263" s="74">
        <f>X263*'2_Вихідні дані'!$B$17</f>
        <v>0</v>
      </c>
      <c r="Z263" s="74">
        <f>IF(ISERROR(ROUND($Y263/'1_РОЗПОДІЛ ПЕРСОНАЛУ'!G262*'1_РОЗПОДІЛ ПЕРСОНАЛУ'!H262,2)),0,ROUND($Y263/'1_РОЗПОДІЛ ПЕРСОНАЛУ'!G262*'1_РОЗПОДІЛ ПЕРСОНАЛУ'!H262,2))</f>
        <v>0</v>
      </c>
      <c r="AA263" s="74">
        <f>IF(ISERROR(ROUND($Y263/'1_РОЗПОДІЛ ПЕРСОНАЛУ'!G262*'1_РОЗПОДІЛ ПЕРСОНАЛУ'!I262,2)),0,ROUND($Y263/'1_РОЗПОДІЛ ПЕРСОНАЛУ'!G262*'1_РОЗПОДІЛ ПЕРСОНАЛУ'!I262,2))</f>
        <v>0</v>
      </c>
      <c r="AB263" s="74">
        <f>IF(ISERROR(ROUND($Y263/'1_РОЗПОДІЛ ПЕРСОНАЛУ'!G262*'1_РОЗПОДІЛ ПЕРСОНАЛУ'!J262,2)),0,ROUND($Y263/'1_РОЗПОДІЛ ПЕРСОНАЛУ'!G262*'1_РОЗПОДІЛ ПЕРСОНАЛУ'!J262,2))</f>
        <v>0</v>
      </c>
      <c r="AC263" s="74">
        <f>IF(ISERROR(ROUND($Y263/'1_РОЗПОДІЛ ПЕРСОНАЛУ'!G262*'1_РОЗПОДІЛ ПЕРСОНАЛУ'!K262,2)),0,ROUND($Y263/'1_РОЗПОДІЛ ПЕРСОНАЛУ'!G262*'1_РОЗПОДІЛ ПЕРСОНАЛУ'!K262,2))</f>
        <v>0</v>
      </c>
      <c r="AD263" s="74">
        <f>IF(ISERROR(ROUND($Y263/'1_РОЗПОДІЛ ПЕРСОНАЛУ'!G262*'1_РОЗПОДІЛ ПЕРСОНАЛУ'!L262,2)),0,ROUND($Y263/'1_РОЗПОДІЛ ПЕРСОНАЛУ'!G262*'1_РОЗПОДІЛ ПЕРСОНАЛУ'!L262,2))</f>
        <v>0</v>
      </c>
      <c r="AE263" s="74">
        <f>IF(ISERROR(ROUND($Y263/'1_РОЗПОДІЛ ПЕРСОНАЛУ'!G262*'1_РОЗПОДІЛ ПЕРСОНАЛУ'!M262,2)),0,ROUND($Y263/'1_РОЗПОДІЛ ПЕРСОНАЛУ'!G262*'1_РОЗПОДІЛ ПЕРСОНАЛУ'!M262,2))</f>
        <v>0</v>
      </c>
      <c r="AF263" s="74">
        <f>IF(ISERROR(ROUND($Y263/'1_РОЗПОДІЛ ПЕРСОНАЛУ'!G262*'1_РОЗПОДІЛ ПЕРСОНАЛУ'!N262,2)),0,ROUND($Y263/'1_РОЗПОДІЛ ПЕРСОНАЛУ'!G262*'1_РОЗПОДІЛ ПЕРСОНАЛУ'!N262,2))</f>
        <v>0</v>
      </c>
      <c r="AG263" s="74">
        <f>IF(ISERROR(ROUND($Y263/'1_РОЗПОДІЛ ПЕРСОНАЛУ'!G262*'1_РОЗПОДІЛ ПЕРСОНАЛУ'!O262,2)),0,ROUND($Y263/'1_РОЗПОДІЛ ПЕРСОНАЛУ'!G262*'1_РОЗПОДІЛ ПЕРСОНАЛУ'!O262,2))</f>
        <v>0</v>
      </c>
    </row>
    <row r="264" spans="1:33" ht="12" hidden="1" x14ac:dyDescent="0.2">
      <c r="A264" s="78" t="str">
        <f>'1_РОЗПОДІЛ ПЕРСОНАЛУ'!A263</f>
        <v/>
      </c>
      <c r="B264" s="78">
        <f>'1_РОЗПОДІЛ ПЕРСОНАЛУ'!B263</f>
        <v>0</v>
      </c>
      <c r="C264" s="78">
        <f>'1_РОЗПОДІЛ ПЕРСОНАЛУ'!D263</f>
        <v>0</v>
      </c>
      <c r="D264" s="78">
        <f>'1_РОЗПОДІЛ ПЕРСОНАЛУ'!F263</f>
        <v>0</v>
      </c>
      <c r="E264" s="78">
        <f>'1_РОЗПОДІЛ ПЕРСОНАЛУ'!G263</f>
        <v>0</v>
      </c>
      <c r="F264" s="95">
        <f>IF(A264&gt;0,'2_Вихідні дані'!$B$3,"")</f>
        <v>1921</v>
      </c>
      <c r="G264" s="55"/>
      <c r="H264" s="55"/>
      <c r="I264" s="79">
        <f>IF(D264&gt;0,VLOOKUP(D264,'2_Вихідні дані'!$A$6:$B$11,2,FALSE),1)</f>
        <v>1</v>
      </c>
      <c r="J264" s="55"/>
      <c r="K264" s="74">
        <f t="shared" si="29"/>
        <v>0</v>
      </c>
      <c r="L264" s="55"/>
      <c r="M264" s="95">
        <f t="shared" si="23"/>
        <v>0</v>
      </c>
      <c r="N264" s="55"/>
      <c r="O264" s="95">
        <f t="shared" si="24"/>
        <v>0</v>
      </c>
      <c r="P264" s="55"/>
      <c r="Q264" s="95">
        <f t="shared" si="25"/>
        <v>0</v>
      </c>
      <c r="R264" s="55"/>
      <c r="S264" s="95">
        <f t="shared" si="26"/>
        <v>0</v>
      </c>
      <c r="T264" s="55"/>
      <c r="U264" s="95">
        <f t="shared" si="27"/>
        <v>0</v>
      </c>
      <c r="V264" s="55"/>
      <c r="W264" s="95">
        <f>IF(AND($A264&gt;0,V264&gt;0),IF('2_Вихідні дані'!$A$12=1,ROUND($K264*(V264-1),2),ROUND((K264+M264+O264+Q264+S264+U264)*(V264-1),2)),0)</f>
        <v>0</v>
      </c>
      <c r="X264" s="74">
        <f t="shared" si="28"/>
        <v>0</v>
      </c>
      <c r="Y264" s="74">
        <f>X264*'2_Вихідні дані'!$B$17</f>
        <v>0</v>
      </c>
      <c r="Z264" s="74">
        <f>IF(ISERROR(ROUND($Y264/'1_РОЗПОДІЛ ПЕРСОНАЛУ'!G263*'1_РОЗПОДІЛ ПЕРСОНАЛУ'!H263,2)),0,ROUND($Y264/'1_РОЗПОДІЛ ПЕРСОНАЛУ'!G263*'1_РОЗПОДІЛ ПЕРСОНАЛУ'!H263,2))</f>
        <v>0</v>
      </c>
      <c r="AA264" s="74">
        <f>IF(ISERROR(ROUND($Y264/'1_РОЗПОДІЛ ПЕРСОНАЛУ'!G263*'1_РОЗПОДІЛ ПЕРСОНАЛУ'!I263,2)),0,ROUND($Y264/'1_РОЗПОДІЛ ПЕРСОНАЛУ'!G263*'1_РОЗПОДІЛ ПЕРСОНАЛУ'!I263,2))</f>
        <v>0</v>
      </c>
      <c r="AB264" s="74">
        <f>IF(ISERROR(ROUND($Y264/'1_РОЗПОДІЛ ПЕРСОНАЛУ'!G263*'1_РОЗПОДІЛ ПЕРСОНАЛУ'!J263,2)),0,ROUND($Y264/'1_РОЗПОДІЛ ПЕРСОНАЛУ'!G263*'1_РОЗПОДІЛ ПЕРСОНАЛУ'!J263,2))</f>
        <v>0</v>
      </c>
      <c r="AC264" s="74">
        <f>IF(ISERROR(ROUND($Y264/'1_РОЗПОДІЛ ПЕРСОНАЛУ'!G263*'1_РОЗПОДІЛ ПЕРСОНАЛУ'!K263,2)),0,ROUND($Y264/'1_РОЗПОДІЛ ПЕРСОНАЛУ'!G263*'1_РОЗПОДІЛ ПЕРСОНАЛУ'!K263,2))</f>
        <v>0</v>
      </c>
      <c r="AD264" s="74">
        <f>IF(ISERROR(ROUND($Y264/'1_РОЗПОДІЛ ПЕРСОНАЛУ'!G263*'1_РОЗПОДІЛ ПЕРСОНАЛУ'!L263,2)),0,ROUND($Y264/'1_РОЗПОДІЛ ПЕРСОНАЛУ'!G263*'1_РОЗПОДІЛ ПЕРСОНАЛУ'!L263,2))</f>
        <v>0</v>
      </c>
      <c r="AE264" s="74">
        <f>IF(ISERROR(ROUND($Y264/'1_РОЗПОДІЛ ПЕРСОНАЛУ'!G263*'1_РОЗПОДІЛ ПЕРСОНАЛУ'!M263,2)),0,ROUND($Y264/'1_РОЗПОДІЛ ПЕРСОНАЛУ'!G263*'1_РОЗПОДІЛ ПЕРСОНАЛУ'!M263,2))</f>
        <v>0</v>
      </c>
      <c r="AF264" s="74">
        <f>IF(ISERROR(ROUND($Y264/'1_РОЗПОДІЛ ПЕРСОНАЛУ'!G263*'1_РОЗПОДІЛ ПЕРСОНАЛУ'!N263,2)),0,ROUND($Y264/'1_РОЗПОДІЛ ПЕРСОНАЛУ'!G263*'1_РОЗПОДІЛ ПЕРСОНАЛУ'!N263,2))</f>
        <v>0</v>
      </c>
      <c r="AG264" s="74">
        <f>IF(ISERROR(ROUND($Y264/'1_РОЗПОДІЛ ПЕРСОНАЛУ'!G263*'1_РОЗПОДІЛ ПЕРСОНАЛУ'!O263,2)),0,ROUND($Y264/'1_РОЗПОДІЛ ПЕРСОНАЛУ'!G263*'1_РОЗПОДІЛ ПЕРСОНАЛУ'!O263,2))</f>
        <v>0</v>
      </c>
    </row>
    <row r="265" spans="1:33" ht="12" hidden="1" x14ac:dyDescent="0.2">
      <c r="A265" s="78" t="str">
        <f>'1_РОЗПОДІЛ ПЕРСОНАЛУ'!A264</f>
        <v/>
      </c>
      <c r="B265" s="78">
        <f>'1_РОЗПОДІЛ ПЕРСОНАЛУ'!B264</f>
        <v>0</v>
      </c>
      <c r="C265" s="78">
        <f>'1_РОЗПОДІЛ ПЕРСОНАЛУ'!D264</f>
        <v>0</v>
      </c>
      <c r="D265" s="78">
        <f>'1_РОЗПОДІЛ ПЕРСОНАЛУ'!F264</f>
        <v>0</v>
      </c>
      <c r="E265" s="78">
        <f>'1_РОЗПОДІЛ ПЕРСОНАЛУ'!G264</f>
        <v>0</v>
      </c>
      <c r="F265" s="95">
        <f>IF(A265&gt;0,'2_Вихідні дані'!$B$3,"")</f>
        <v>1921</v>
      </c>
      <c r="G265" s="55"/>
      <c r="H265" s="55"/>
      <c r="I265" s="79">
        <f>IF(D265&gt;0,VLOOKUP(D265,'2_Вихідні дані'!$A$6:$B$11,2,FALSE),1)</f>
        <v>1</v>
      </c>
      <c r="J265" s="55"/>
      <c r="K265" s="74">
        <f t="shared" si="29"/>
        <v>0</v>
      </c>
      <c r="L265" s="55"/>
      <c r="M265" s="95">
        <f t="shared" si="23"/>
        <v>0</v>
      </c>
      <c r="N265" s="55"/>
      <c r="O265" s="95">
        <f t="shared" si="24"/>
        <v>0</v>
      </c>
      <c r="P265" s="55"/>
      <c r="Q265" s="95">
        <f t="shared" si="25"/>
        <v>0</v>
      </c>
      <c r="R265" s="55"/>
      <c r="S265" s="95">
        <f t="shared" si="26"/>
        <v>0</v>
      </c>
      <c r="T265" s="55"/>
      <c r="U265" s="95">
        <f t="shared" si="27"/>
        <v>0</v>
      </c>
      <c r="V265" s="55"/>
      <c r="W265" s="95">
        <f>IF(AND($A265&gt;0,V265&gt;0),IF('2_Вихідні дані'!$A$12=1,ROUND($K265*(V265-1),2),ROUND((K265+M265+O265+Q265+S265+U265)*(V265-1),2)),0)</f>
        <v>0</v>
      </c>
      <c r="X265" s="74">
        <f t="shared" si="28"/>
        <v>0</v>
      </c>
      <c r="Y265" s="74">
        <f>X265*'2_Вихідні дані'!$B$17</f>
        <v>0</v>
      </c>
      <c r="Z265" s="74">
        <f>IF(ISERROR(ROUND($Y265/'1_РОЗПОДІЛ ПЕРСОНАЛУ'!G264*'1_РОЗПОДІЛ ПЕРСОНАЛУ'!H264,2)),0,ROUND($Y265/'1_РОЗПОДІЛ ПЕРСОНАЛУ'!G264*'1_РОЗПОДІЛ ПЕРСОНАЛУ'!H264,2))</f>
        <v>0</v>
      </c>
      <c r="AA265" s="74">
        <f>IF(ISERROR(ROUND($Y265/'1_РОЗПОДІЛ ПЕРСОНАЛУ'!G264*'1_РОЗПОДІЛ ПЕРСОНАЛУ'!I264,2)),0,ROUND($Y265/'1_РОЗПОДІЛ ПЕРСОНАЛУ'!G264*'1_РОЗПОДІЛ ПЕРСОНАЛУ'!I264,2))</f>
        <v>0</v>
      </c>
      <c r="AB265" s="74">
        <f>IF(ISERROR(ROUND($Y265/'1_РОЗПОДІЛ ПЕРСОНАЛУ'!G264*'1_РОЗПОДІЛ ПЕРСОНАЛУ'!J264,2)),0,ROUND($Y265/'1_РОЗПОДІЛ ПЕРСОНАЛУ'!G264*'1_РОЗПОДІЛ ПЕРСОНАЛУ'!J264,2))</f>
        <v>0</v>
      </c>
      <c r="AC265" s="74">
        <f>IF(ISERROR(ROUND($Y265/'1_РОЗПОДІЛ ПЕРСОНАЛУ'!G264*'1_РОЗПОДІЛ ПЕРСОНАЛУ'!K264,2)),0,ROUND($Y265/'1_РОЗПОДІЛ ПЕРСОНАЛУ'!G264*'1_РОЗПОДІЛ ПЕРСОНАЛУ'!K264,2))</f>
        <v>0</v>
      </c>
      <c r="AD265" s="74">
        <f>IF(ISERROR(ROUND($Y265/'1_РОЗПОДІЛ ПЕРСОНАЛУ'!G264*'1_РОЗПОДІЛ ПЕРСОНАЛУ'!L264,2)),0,ROUND($Y265/'1_РОЗПОДІЛ ПЕРСОНАЛУ'!G264*'1_РОЗПОДІЛ ПЕРСОНАЛУ'!L264,2))</f>
        <v>0</v>
      </c>
      <c r="AE265" s="74">
        <f>IF(ISERROR(ROUND($Y265/'1_РОЗПОДІЛ ПЕРСОНАЛУ'!G264*'1_РОЗПОДІЛ ПЕРСОНАЛУ'!M264,2)),0,ROUND($Y265/'1_РОЗПОДІЛ ПЕРСОНАЛУ'!G264*'1_РОЗПОДІЛ ПЕРСОНАЛУ'!M264,2))</f>
        <v>0</v>
      </c>
      <c r="AF265" s="74">
        <f>IF(ISERROR(ROUND($Y265/'1_РОЗПОДІЛ ПЕРСОНАЛУ'!G264*'1_РОЗПОДІЛ ПЕРСОНАЛУ'!N264,2)),0,ROUND($Y265/'1_РОЗПОДІЛ ПЕРСОНАЛУ'!G264*'1_РОЗПОДІЛ ПЕРСОНАЛУ'!N264,2))</f>
        <v>0</v>
      </c>
      <c r="AG265" s="74">
        <f>IF(ISERROR(ROUND($Y265/'1_РОЗПОДІЛ ПЕРСОНАЛУ'!G264*'1_РОЗПОДІЛ ПЕРСОНАЛУ'!O264,2)),0,ROUND($Y265/'1_РОЗПОДІЛ ПЕРСОНАЛУ'!G264*'1_РОЗПОДІЛ ПЕРСОНАЛУ'!O264,2))</f>
        <v>0</v>
      </c>
    </row>
    <row r="266" spans="1:33" ht="12" hidden="1" x14ac:dyDescent="0.2">
      <c r="A266" s="78" t="str">
        <f>'1_РОЗПОДІЛ ПЕРСОНАЛУ'!A265</f>
        <v/>
      </c>
      <c r="B266" s="78">
        <f>'1_РОЗПОДІЛ ПЕРСОНАЛУ'!B265</f>
        <v>0</v>
      </c>
      <c r="C266" s="78">
        <f>'1_РОЗПОДІЛ ПЕРСОНАЛУ'!D265</f>
        <v>0</v>
      </c>
      <c r="D266" s="78">
        <f>'1_РОЗПОДІЛ ПЕРСОНАЛУ'!F265</f>
        <v>0</v>
      </c>
      <c r="E266" s="78">
        <f>'1_РОЗПОДІЛ ПЕРСОНАЛУ'!G265</f>
        <v>0</v>
      </c>
      <c r="F266" s="95">
        <f>IF(A266&gt;0,'2_Вихідні дані'!$B$3,"")</f>
        <v>1921</v>
      </c>
      <c r="G266" s="55"/>
      <c r="H266" s="55"/>
      <c r="I266" s="79">
        <f>IF(D266&gt;0,VLOOKUP(D266,'2_Вихідні дані'!$A$6:$B$11,2,FALSE),1)</f>
        <v>1</v>
      </c>
      <c r="J266" s="55"/>
      <c r="K266" s="74">
        <f t="shared" si="29"/>
        <v>0</v>
      </c>
      <c r="L266" s="55"/>
      <c r="M266" s="95">
        <f t="shared" si="23"/>
        <v>0</v>
      </c>
      <c r="N266" s="55"/>
      <c r="O266" s="95">
        <f t="shared" si="24"/>
        <v>0</v>
      </c>
      <c r="P266" s="55"/>
      <c r="Q266" s="95">
        <f t="shared" si="25"/>
        <v>0</v>
      </c>
      <c r="R266" s="55"/>
      <c r="S266" s="95">
        <f t="shared" si="26"/>
        <v>0</v>
      </c>
      <c r="T266" s="55"/>
      <c r="U266" s="95">
        <f t="shared" si="27"/>
        <v>0</v>
      </c>
      <c r="V266" s="55"/>
      <c r="W266" s="95">
        <f>IF(AND($A266&gt;0,V266&gt;0),IF('2_Вихідні дані'!$A$12=1,ROUND($K266*(V266-1),2),ROUND((K266+M266+O266+Q266+S266+U266)*(V266-1),2)),0)</f>
        <v>0</v>
      </c>
      <c r="X266" s="74">
        <f t="shared" si="28"/>
        <v>0</v>
      </c>
      <c r="Y266" s="74">
        <f>X266*'2_Вихідні дані'!$B$17</f>
        <v>0</v>
      </c>
      <c r="Z266" s="74">
        <f>IF(ISERROR(ROUND($Y266/'1_РОЗПОДІЛ ПЕРСОНАЛУ'!G265*'1_РОЗПОДІЛ ПЕРСОНАЛУ'!H265,2)),0,ROUND($Y266/'1_РОЗПОДІЛ ПЕРСОНАЛУ'!G265*'1_РОЗПОДІЛ ПЕРСОНАЛУ'!H265,2))</f>
        <v>0</v>
      </c>
      <c r="AA266" s="74">
        <f>IF(ISERROR(ROUND($Y266/'1_РОЗПОДІЛ ПЕРСОНАЛУ'!G265*'1_РОЗПОДІЛ ПЕРСОНАЛУ'!I265,2)),0,ROUND($Y266/'1_РОЗПОДІЛ ПЕРСОНАЛУ'!G265*'1_РОЗПОДІЛ ПЕРСОНАЛУ'!I265,2))</f>
        <v>0</v>
      </c>
      <c r="AB266" s="74">
        <f>IF(ISERROR(ROUND($Y266/'1_РОЗПОДІЛ ПЕРСОНАЛУ'!G265*'1_РОЗПОДІЛ ПЕРСОНАЛУ'!J265,2)),0,ROUND($Y266/'1_РОЗПОДІЛ ПЕРСОНАЛУ'!G265*'1_РОЗПОДІЛ ПЕРСОНАЛУ'!J265,2))</f>
        <v>0</v>
      </c>
      <c r="AC266" s="74">
        <f>IF(ISERROR(ROUND($Y266/'1_РОЗПОДІЛ ПЕРСОНАЛУ'!G265*'1_РОЗПОДІЛ ПЕРСОНАЛУ'!K265,2)),0,ROUND($Y266/'1_РОЗПОДІЛ ПЕРСОНАЛУ'!G265*'1_РОЗПОДІЛ ПЕРСОНАЛУ'!K265,2))</f>
        <v>0</v>
      </c>
      <c r="AD266" s="74">
        <f>IF(ISERROR(ROUND($Y266/'1_РОЗПОДІЛ ПЕРСОНАЛУ'!G265*'1_РОЗПОДІЛ ПЕРСОНАЛУ'!L265,2)),0,ROUND($Y266/'1_РОЗПОДІЛ ПЕРСОНАЛУ'!G265*'1_РОЗПОДІЛ ПЕРСОНАЛУ'!L265,2))</f>
        <v>0</v>
      </c>
      <c r="AE266" s="74">
        <f>IF(ISERROR(ROUND($Y266/'1_РОЗПОДІЛ ПЕРСОНАЛУ'!G265*'1_РОЗПОДІЛ ПЕРСОНАЛУ'!M265,2)),0,ROUND($Y266/'1_РОЗПОДІЛ ПЕРСОНАЛУ'!G265*'1_РОЗПОДІЛ ПЕРСОНАЛУ'!M265,2))</f>
        <v>0</v>
      </c>
      <c r="AF266" s="74">
        <f>IF(ISERROR(ROUND($Y266/'1_РОЗПОДІЛ ПЕРСОНАЛУ'!G265*'1_РОЗПОДІЛ ПЕРСОНАЛУ'!N265,2)),0,ROUND($Y266/'1_РОЗПОДІЛ ПЕРСОНАЛУ'!G265*'1_РОЗПОДІЛ ПЕРСОНАЛУ'!N265,2))</f>
        <v>0</v>
      </c>
      <c r="AG266" s="74">
        <f>IF(ISERROR(ROUND($Y266/'1_РОЗПОДІЛ ПЕРСОНАЛУ'!G265*'1_РОЗПОДІЛ ПЕРСОНАЛУ'!O265,2)),0,ROUND($Y266/'1_РОЗПОДІЛ ПЕРСОНАЛУ'!G265*'1_РОЗПОДІЛ ПЕРСОНАЛУ'!O265,2))</f>
        <v>0</v>
      </c>
    </row>
    <row r="267" spans="1:33" ht="12" hidden="1" x14ac:dyDescent="0.2">
      <c r="A267" s="78" t="str">
        <f>'1_РОЗПОДІЛ ПЕРСОНАЛУ'!A266</f>
        <v/>
      </c>
      <c r="B267" s="78">
        <f>'1_РОЗПОДІЛ ПЕРСОНАЛУ'!B266</f>
        <v>0</v>
      </c>
      <c r="C267" s="78">
        <f>'1_РОЗПОДІЛ ПЕРСОНАЛУ'!D266</f>
        <v>0</v>
      </c>
      <c r="D267" s="78">
        <f>'1_РОЗПОДІЛ ПЕРСОНАЛУ'!F266</f>
        <v>0</v>
      </c>
      <c r="E267" s="78">
        <f>'1_РОЗПОДІЛ ПЕРСОНАЛУ'!G266</f>
        <v>0</v>
      </c>
      <c r="F267" s="95">
        <f>IF(A267&gt;0,'2_Вихідні дані'!$B$3,"")</f>
        <v>1921</v>
      </c>
      <c r="G267" s="55"/>
      <c r="H267" s="55"/>
      <c r="I267" s="79">
        <f>IF(D267&gt;0,VLOOKUP(D267,'2_Вихідні дані'!$A$6:$B$11,2,FALSE),1)</f>
        <v>1</v>
      </c>
      <c r="J267" s="55"/>
      <c r="K267" s="74">
        <f t="shared" si="29"/>
        <v>0</v>
      </c>
      <c r="L267" s="55"/>
      <c r="M267" s="95">
        <f t="shared" ref="M267:M279" si="30">IF(AND($A267&gt;0,L267&gt;0),ROUND($K267*(L267-1),2),0)</f>
        <v>0</v>
      </c>
      <c r="N267" s="55"/>
      <c r="O267" s="95">
        <f t="shared" ref="O267:O279" si="31">IF(AND($A267&gt;0,N267&gt;0),ROUND($K267*(N267-1),2),0)</f>
        <v>0</v>
      </c>
      <c r="P267" s="55"/>
      <c r="Q267" s="95">
        <f t="shared" ref="Q267:Q279" si="32">IF(AND($A267&gt;0,P267&gt;0),ROUND($K267*(P267-1),2),0)</f>
        <v>0</v>
      </c>
      <c r="R267" s="55"/>
      <c r="S267" s="95">
        <f t="shared" ref="S267:S279" si="33">IF(AND($A267&gt;0,R267&gt;0),ROUND($K267*(R267-1),2),0)</f>
        <v>0</v>
      </c>
      <c r="T267" s="55"/>
      <c r="U267" s="95">
        <f t="shared" ref="U267:U279" si="34">IF(AND($A267&gt;0,T267&gt;0),ROUND($K267*(T267-1),2),0)</f>
        <v>0</v>
      </c>
      <c r="V267" s="55"/>
      <c r="W267" s="95">
        <f>IF(AND($A267&gt;0,V267&gt;0),IF('2_Вихідні дані'!$A$12=1,ROUND($K267*(V267-1),2),ROUND((K267+M267+O267+Q267+S267+U267)*(V267-1),2)),0)</f>
        <v>0</v>
      </c>
      <c r="X267" s="74">
        <f t="shared" ref="X267:X278" si="35">ROUND((K267+M267+O267+Q267+S267+U267+W267)*E267,2)</f>
        <v>0</v>
      </c>
      <c r="Y267" s="74">
        <f>X267*'2_Вихідні дані'!$B$17</f>
        <v>0</v>
      </c>
      <c r="Z267" s="74">
        <f>IF(ISERROR(ROUND($Y267/'1_РОЗПОДІЛ ПЕРСОНАЛУ'!G266*'1_РОЗПОДІЛ ПЕРСОНАЛУ'!H266,2)),0,ROUND($Y267/'1_РОЗПОДІЛ ПЕРСОНАЛУ'!G266*'1_РОЗПОДІЛ ПЕРСОНАЛУ'!H266,2))</f>
        <v>0</v>
      </c>
      <c r="AA267" s="74">
        <f>IF(ISERROR(ROUND($Y267/'1_РОЗПОДІЛ ПЕРСОНАЛУ'!G266*'1_РОЗПОДІЛ ПЕРСОНАЛУ'!I266,2)),0,ROUND($Y267/'1_РОЗПОДІЛ ПЕРСОНАЛУ'!G266*'1_РОЗПОДІЛ ПЕРСОНАЛУ'!I266,2))</f>
        <v>0</v>
      </c>
      <c r="AB267" s="74">
        <f>IF(ISERROR(ROUND($Y267/'1_РОЗПОДІЛ ПЕРСОНАЛУ'!G266*'1_РОЗПОДІЛ ПЕРСОНАЛУ'!J266,2)),0,ROUND($Y267/'1_РОЗПОДІЛ ПЕРСОНАЛУ'!G266*'1_РОЗПОДІЛ ПЕРСОНАЛУ'!J266,2))</f>
        <v>0</v>
      </c>
      <c r="AC267" s="74">
        <f>IF(ISERROR(ROUND($Y267/'1_РОЗПОДІЛ ПЕРСОНАЛУ'!G266*'1_РОЗПОДІЛ ПЕРСОНАЛУ'!K266,2)),0,ROUND($Y267/'1_РОЗПОДІЛ ПЕРСОНАЛУ'!G266*'1_РОЗПОДІЛ ПЕРСОНАЛУ'!K266,2))</f>
        <v>0</v>
      </c>
      <c r="AD267" s="74">
        <f>IF(ISERROR(ROUND($Y267/'1_РОЗПОДІЛ ПЕРСОНАЛУ'!G266*'1_РОЗПОДІЛ ПЕРСОНАЛУ'!L266,2)),0,ROUND($Y267/'1_РОЗПОДІЛ ПЕРСОНАЛУ'!G266*'1_РОЗПОДІЛ ПЕРСОНАЛУ'!L266,2))</f>
        <v>0</v>
      </c>
      <c r="AE267" s="74">
        <f>IF(ISERROR(ROUND($Y267/'1_РОЗПОДІЛ ПЕРСОНАЛУ'!G266*'1_РОЗПОДІЛ ПЕРСОНАЛУ'!M266,2)),0,ROUND($Y267/'1_РОЗПОДІЛ ПЕРСОНАЛУ'!G266*'1_РОЗПОДІЛ ПЕРСОНАЛУ'!M266,2))</f>
        <v>0</v>
      </c>
      <c r="AF267" s="74">
        <f>IF(ISERROR(ROUND($Y267/'1_РОЗПОДІЛ ПЕРСОНАЛУ'!G266*'1_РОЗПОДІЛ ПЕРСОНАЛУ'!N266,2)),0,ROUND($Y267/'1_РОЗПОДІЛ ПЕРСОНАЛУ'!G266*'1_РОЗПОДІЛ ПЕРСОНАЛУ'!N266,2))</f>
        <v>0</v>
      </c>
      <c r="AG267" s="74">
        <f>IF(ISERROR(ROUND($Y267/'1_РОЗПОДІЛ ПЕРСОНАЛУ'!G266*'1_РОЗПОДІЛ ПЕРСОНАЛУ'!O266,2)),0,ROUND($Y267/'1_РОЗПОДІЛ ПЕРСОНАЛУ'!G266*'1_РОЗПОДІЛ ПЕРСОНАЛУ'!O266,2))</f>
        <v>0</v>
      </c>
    </row>
    <row r="268" spans="1:33" ht="12" hidden="1" x14ac:dyDescent="0.2">
      <c r="A268" s="78" t="str">
        <f>'1_РОЗПОДІЛ ПЕРСОНАЛУ'!A267</f>
        <v/>
      </c>
      <c r="B268" s="78">
        <f>'1_РОЗПОДІЛ ПЕРСОНАЛУ'!B267</f>
        <v>0</v>
      </c>
      <c r="C268" s="78">
        <f>'1_РОЗПОДІЛ ПЕРСОНАЛУ'!D267</f>
        <v>0</v>
      </c>
      <c r="D268" s="78">
        <f>'1_РОЗПОДІЛ ПЕРСОНАЛУ'!F267</f>
        <v>0</v>
      </c>
      <c r="E268" s="78">
        <f>'1_РОЗПОДІЛ ПЕРСОНАЛУ'!G267</f>
        <v>0</v>
      </c>
      <c r="F268" s="95">
        <f>IF(A268&gt;0,'2_Вихідні дані'!$B$3,"")</f>
        <v>1921</v>
      </c>
      <c r="G268" s="55"/>
      <c r="H268" s="55"/>
      <c r="I268" s="79">
        <f>IF(D268&gt;0,VLOOKUP(D268,'2_Вихідні дані'!$A$6:$B$11,2,FALSE),1)</f>
        <v>1</v>
      </c>
      <c r="J268" s="55"/>
      <c r="K268" s="74">
        <f t="shared" si="29"/>
        <v>0</v>
      </c>
      <c r="L268" s="55"/>
      <c r="M268" s="95">
        <f t="shared" si="30"/>
        <v>0</v>
      </c>
      <c r="N268" s="55"/>
      <c r="O268" s="95">
        <f t="shared" si="31"/>
        <v>0</v>
      </c>
      <c r="P268" s="55"/>
      <c r="Q268" s="95">
        <f t="shared" si="32"/>
        <v>0</v>
      </c>
      <c r="R268" s="55"/>
      <c r="S268" s="95">
        <f t="shared" si="33"/>
        <v>0</v>
      </c>
      <c r="T268" s="55"/>
      <c r="U268" s="95">
        <f t="shared" si="34"/>
        <v>0</v>
      </c>
      <c r="V268" s="55"/>
      <c r="W268" s="95">
        <f>IF(AND($A268&gt;0,V268&gt;0),IF('2_Вихідні дані'!$A$12=1,ROUND($K268*(V268-1),2),ROUND((K268+M268+O268+Q268+S268+U268)*(V268-1),2)),0)</f>
        <v>0</v>
      </c>
      <c r="X268" s="74">
        <f t="shared" si="35"/>
        <v>0</v>
      </c>
      <c r="Y268" s="74">
        <f>X268*'2_Вихідні дані'!$B$17</f>
        <v>0</v>
      </c>
      <c r="Z268" s="74">
        <f>IF(ISERROR(ROUND($Y268/'1_РОЗПОДІЛ ПЕРСОНАЛУ'!G267*'1_РОЗПОДІЛ ПЕРСОНАЛУ'!H267,2)),0,ROUND($Y268/'1_РОЗПОДІЛ ПЕРСОНАЛУ'!G267*'1_РОЗПОДІЛ ПЕРСОНАЛУ'!H267,2))</f>
        <v>0</v>
      </c>
      <c r="AA268" s="74">
        <f>IF(ISERROR(ROUND($Y268/'1_РОЗПОДІЛ ПЕРСОНАЛУ'!G267*'1_РОЗПОДІЛ ПЕРСОНАЛУ'!I267,2)),0,ROUND($Y268/'1_РОЗПОДІЛ ПЕРСОНАЛУ'!G267*'1_РОЗПОДІЛ ПЕРСОНАЛУ'!I267,2))</f>
        <v>0</v>
      </c>
      <c r="AB268" s="74">
        <f>IF(ISERROR(ROUND($Y268/'1_РОЗПОДІЛ ПЕРСОНАЛУ'!G267*'1_РОЗПОДІЛ ПЕРСОНАЛУ'!J267,2)),0,ROUND($Y268/'1_РОЗПОДІЛ ПЕРСОНАЛУ'!G267*'1_РОЗПОДІЛ ПЕРСОНАЛУ'!J267,2))</f>
        <v>0</v>
      </c>
      <c r="AC268" s="74">
        <f>IF(ISERROR(ROUND($Y268/'1_РОЗПОДІЛ ПЕРСОНАЛУ'!G267*'1_РОЗПОДІЛ ПЕРСОНАЛУ'!K267,2)),0,ROUND($Y268/'1_РОЗПОДІЛ ПЕРСОНАЛУ'!G267*'1_РОЗПОДІЛ ПЕРСОНАЛУ'!K267,2))</f>
        <v>0</v>
      </c>
      <c r="AD268" s="74">
        <f>IF(ISERROR(ROUND($Y268/'1_РОЗПОДІЛ ПЕРСОНАЛУ'!G267*'1_РОЗПОДІЛ ПЕРСОНАЛУ'!L267,2)),0,ROUND($Y268/'1_РОЗПОДІЛ ПЕРСОНАЛУ'!G267*'1_РОЗПОДІЛ ПЕРСОНАЛУ'!L267,2))</f>
        <v>0</v>
      </c>
      <c r="AE268" s="74">
        <f>IF(ISERROR(ROUND($Y268/'1_РОЗПОДІЛ ПЕРСОНАЛУ'!G267*'1_РОЗПОДІЛ ПЕРСОНАЛУ'!M267,2)),0,ROUND($Y268/'1_РОЗПОДІЛ ПЕРСОНАЛУ'!G267*'1_РОЗПОДІЛ ПЕРСОНАЛУ'!M267,2))</f>
        <v>0</v>
      </c>
      <c r="AF268" s="74">
        <f>IF(ISERROR(ROUND($Y268/'1_РОЗПОДІЛ ПЕРСОНАЛУ'!G267*'1_РОЗПОДІЛ ПЕРСОНАЛУ'!N267,2)),0,ROUND($Y268/'1_РОЗПОДІЛ ПЕРСОНАЛУ'!G267*'1_РОЗПОДІЛ ПЕРСОНАЛУ'!N267,2))</f>
        <v>0</v>
      </c>
      <c r="AG268" s="74">
        <f>IF(ISERROR(ROUND($Y268/'1_РОЗПОДІЛ ПЕРСОНАЛУ'!G267*'1_РОЗПОДІЛ ПЕРСОНАЛУ'!O267,2)),0,ROUND($Y268/'1_РОЗПОДІЛ ПЕРСОНАЛУ'!G267*'1_РОЗПОДІЛ ПЕРСОНАЛУ'!O267,2))</f>
        <v>0</v>
      </c>
    </row>
    <row r="269" spans="1:33" ht="12" hidden="1" x14ac:dyDescent="0.2">
      <c r="A269" s="78" t="str">
        <f>'1_РОЗПОДІЛ ПЕРСОНАЛУ'!A268</f>
        <v/>
      </c>
      <c r="B269" s="78">
        <f>'1_РОЗПОДІЛ ПЕРСОНАЛУ'!B268</f>
        <v>0</v>
      </c>
      <c r="C269" s="78">
        <f>'1_РОЗПОДІЛ ПЕРСОНАЛУ'!D268</f>
        <v>0</v>
      </c>
      <c r="D269" s="78">
        <f>'1_РОЗПОДІЛ ПЕРСОНАЛУ'!F268</f>
        <v>0</v>
      </c>
      <c r="E269" s="78">
        <f>'1_РОЗПОДІЛ ПЕРСОНАЛУ'!G268</f>
        <v>0</v>
      </c>
      <c r="F269" s="95">
        <f>IF(A269&gt;0,'2_Вихідні дані'!$B$3,"")</f>
        <v>1921</v>
      </c>
      <c r="G269" s="55"/>
      <c r="H269" s="55"/>
      <c r="I269" s="79">
        <f>IF(D269&gt;0,VLOOKUP(D269,'2_Вихідні дані'!$A$6:$B$11,2,FALSE),1)</f>
        <v>1</v>
      </c>
      <c r="J269" s="55"/>
      <c r="K269" s="74">
        <f t="shared" si="29"/>
        <v>0</v>
      </c>
      <c r="L269" s="55"/>
      <c r="M269" s="95">
        <f t="shared" si="30"/>
        <v>0</v>
      </c>
      <c r="N269" s="55"/>
      <c r="O269" s="95">
        <f t="shared" si="31"/>
        <v>0</v>
      </c>
      <c r="P269" s="55"/>
      <c r="Q269" s="95">
        <f t="shared" si="32"/>
        <v>0</v>
      </c>
      <c r="R269" s="55"/>
      <c r="S269" s="95">
        <f t="shared" si="33"/>
        <v>0</v>
      </c>
      <c r="T269" s="55"/>
      <c r="U269" s="95">
        <f t="shared" si="34"/>
        <v>0</v>
      </c>
      <c r="V269" s="55"/>
      <c r="W269" s="95">
        <f>IF(AND($A269&gt;0,V269&gt;0),IF('2_Вихідні дані'!$A$12=1,ROUND($K269*(V269-1),2),ROUND((K269+M269+O269+Q269+S269+U269)*(V269-1),2)),0)</f>
        <v>0</v>
      </c>
      <c r="X269" s="74">
        <f t="shared" si="35"/>
        <v>0</v>
      </c>
      <c r="Y269" s="74">
        <f>X269*'2_Вихідні дані'!$B$17</f>
        <v>0</v>
      </c>
      <c r="Z269" s="74">
        <f>IF(ISERROR(ROUND($Y269/'1_РОЗПОДІЛ ПЕРСОНАЛУ'!G268*'1_РОЗПОДІЛ ПЕРСОНАЛУ'!H268,2)),0,ROUND($Y269/'1_РОЗПОДІЛ ПЕРСОНАЛУ'!G268*'1_РОЗПОДІЛ ПЕРСОНАЛУ'!H268,2))</f>
        <v>0</v>
      </c>
      <c r="AA269" s="74">
        <f>IF(ISERROR(ROUND($Y269/'1_РОЗПОДІЛ ПЕРСОНАЛУ'!G268*'1_РОЗПОДІЛ ПЕРСОНАЛУ'!I268,2)),0,ROUND($Y269/'1_РОЗПОДІЛ ПЕРСОНАЛУ'!G268*'1_РОЗПОДІЛ ПЕРСОНАЛУ'!I268,2))</f>
        <v>0</v>
      </c>
      <c r="AB269" s="74">
        <f>IF(ISERROR(ROUND($Y269/'1_РОЗПОДІЛ ПЕРСОНАЛУ'!G268*'1_РОЗПОДІЛ ПЕРСОНАЛУ'!J268,2)),0,ROUND($Y269/'1_РОЗПОДІЛ ПЕРСОНАЛУ'!G268*'1_РОЗПОДІЛ ПЕРСОНАЛУ'!J268,2))</f>
        <v>0</v>
      </c>
      <c r="AC269" s="74">
        <f>IF(ISERROR(ROUND($Y269/'1_РОЗПОДІЛ ПЕРСОНАЛУ'!G268*'1_РОЗПОДІЛ ПЕРСОНАЛУ'!K268,2)),0,ROUND($Y269/'1_РОЗПОДІЛ ПЕРСОНАЛУ'!G268*'1_РОЗПОДІЛ ПЕРСОНАЛУ'!K268,2))</f>
        <v>0</v>
      </c>
      <c r="AD269" s="74">
        <f>IF(ISERROR(ROUND($Y269/'1_РОЗПОДІЛ ПЕРСОНАЛУ'!G268*'1_РОЗПОДІЛ ПЕРСОНАЛУ'!L268,2)),0,ROUND($Y269/'1_РОЗПОДІЛ ПЕРСОНАЛУ'!G268*'1_РОЗПОДІЛ ПЕРСОНАЛУ'!L268,2))</f>
        <v>0</v>
      </c>
      <c r="AE269" s="74">
        <f>IF(ISERROR(ROUND($Y269/'1_РОЗПОДІЛ ПЕРСОНАЛУ'!G268*'1_РОЗПОДІЛ ПЕРСОНАЛУ'!M268,2)),0,ROUND($Y269/'1_РОЗПОДІЛ ПЕРСОНАЛУ'!G268*'1_РОЗПОДІЛ ПЕРСОНАЛУ'!M268,2))</f>
        <v>0</v>
      </c>
      <c r="AF269" s="74">
        <f>IF(ISERROR(ROUND($Y269/'1_РОЗПОДІЛ ПЕРСОНАЛУ'!G268*'1_РОЗПОДІЛ ПЕРСОНАЛУ'!N268,2)),0,ROUND($Y269/'1_РОЗПОДІЛ ПЕРСОНАЛУ'!G268*'1_РОЗПОДІЛ ПЕРСОНАЛУ'!N268,2))</f>
        <v>0</v>
      </c>
      <c r="AG269" s="74">
        <f>IF(ISERROR(ROUND($Y269/'1_РОЗПОДІЛ ПЕРСОНАЛУ'!G268*'1_РОЗПОДІЛ ПЕРСОНАЛУ'!O268,2)),0,ROUND($Y269/'1_РОЗПОДІЛ ПЕРСОНАЛУ'!G268*'1_РОЗПОДІЛ ПЕРСОНАЛУ'!O268,2))</f>
        <v>0</v>
      </c>
    </row>
    <row r="270" spans="1:33" ht="12" hidden="1" x14ac:dyDescent="0.2">
      <c r="A270" s="78" t="str">
        <f>'1_РОЗПОДІЛ ПЕРСОНАЛУ'!A269</f>
        <v/>
      </c>
      <c r="B270" s="78">
        <f>'1_РОЗПОДІЛ ПЕРСОНАЛУ'!B269</f>
        <v>0</v>
      </c>
      <c r="C270" s="78">
        <f>'1_РОЗПОДІЛ ПЕРСОНАЛУ'!D269</f>
        <v>0</v>
      </c>
      <c r="D270" s="78">
        <f>'1_РОЗПОДІЛ ПЕРСОНАЛУ'!F269</f>
        <v>0</v>
      </c>
      <c r="E270" s="78">
        <f>'1_РОЗПОДІЛ ПЕРСОНАЛУ'!G269</f>
        <v>0</v>
      </c>
      <c r="F270" s="95">
        <f>IF(A270&gt;0,'2_Вихідні дані'!$B$3,"")</f>
        <v>1921</v>
      </c>
      <c r="G270" s="55"/>
      <c r="H270" s="55"/>
      <c r="I270" s="79">
        <f>IF(D270&gt;0,VLOOKUP(D270,'2_Вихідні дані'!$A$6:$B$11,2,FALSE),1)</f>
        <v>1</v>
      </c>
      <c r="J270" s="55"/>
      <c r="K270" s="74">
        <f t="shared" si="29"/>
        <v>0</v>
      </c>
      <c r="L270" s="55"/>
      <c r="M270" s="95">
        <f t="shared" si="30"/>
        <v>0</v>
      </c>
      <c r="N270" s="55"/>
      <c r="O270" s="95">
        <f t="shared" si="31"/>
        <v>0</v>
      </c>
      <c r="P270" s="55"/>
      <c r="Q270" s="95">
        <f t="shared" si="32"/>
        <v>0</v>
      </c>
      <c r="R270" s="55"/>
      <c r="S270" s="95">
        <f t="shared" si="33"/>
        <v>0</v>
      </c>
      <c r="T270" s="55"/>
      <c r="U270" s="95">
        <f t="shared" si="34"/>
        <v>0</v>
      </c>
      <c r="V270" s="55"/>
      <c r="W270" s="95">
        <f>IF(AND($A270&gt;0,V270&gt;0),IF('2_Вихідні дані'!$A$12=1,ROUND($K270*(V270-1),2),ROUND((K270+M270+O270+Q270+S270+U270)*(V270-1),2)),0)</f>
        <v>0</v>
      </c>
      <c r="X270" s="74">
        <f t="shared" si="35"/>
        <v>0</v>
      </c>
      <c r="Y270" s="74">
        <f>X270*'2_Вихідні дані'!$B$17</f>
        <v>0</v>
      </c>
      <c r="Z270" s="74">
        <f>IF(ISERROR(ROUND($Y270/'1_РОЗПОДІЛ ПЕРСОНАЛУ'!G269*'1_РОЗПОДІЛ ПЕРСОНАЛУ'!H269,2)),0,ROUND($Y270/'1_РОЗПОДІЛ ПЕРСОНАЛУ'!G269*'1_РОЗПОДІЛ ПЕРСОНАЛУ'!H269,2))</f>
        <v>0</v>
      </c>
      <c r="AA270" s="74">
        <f>IF(ISERROR(ROUND($Y270/'1_РОЗПОДІЛ ПЕРСОНАЛУ'!G269*'1_РОЗПОДІЛ ПЕРСОНАЛУ'!I269,2)),0,ROUND($Y270/'1_РОЗПОДІЛ ПЕРСОНАЛУ'!G269*'1_РОЗПОДІЛ ПЕРСОНАЛУ'!I269,2))</f>
        <v>0</v>
      </c>
      <c r="AB270" s="74">
        <f>IF(ISERROR(ROUND($Y270/'1_РОЗПОДІЛ ПЕРСОНАЛУ'!G269*'1_РОЗПОДІЛ ПЕРСОНАЛУ'!J269,2)),0,ROUND($Y270/'1_РОЗПОДІЛ ПЕРСОНАЛУ'!G269*'1_РОЗПОДІЛ ПЕРСОНАЛУ'!J269,2))</f>
        <v>0</v>
      </c>
      <c r="AC270" s="74">
        <f>IF(ISERROR(ROUND($Y270/'1_РОЗПОДІЛ ПЕРСОНАЛУ'!G269*'1_РОЗПОДІЛ ПЕРСОНАЛУ'!K269,2)),0,ROUND($Y270/'1_РОЗПОДІЛ ПЕРСОНАЛУ'!G269*'1_РОЗПОДІЛ ПЕРСОНАЛУ'!K269,2))</f>
        <v>0</v>
      </c>
      <c r="AD270" s="74">
        <f>IF(ISERROR(ROUND($Y270/'1_РОЗПОДІЛ ПЕРСОНАЛУ'!G269*'1_РОЗПОДІЛ ПЕРСОНАЛУ'!L269,2)),0,ROUND($Y270/'1_РОЗПОДІЛ ПЕРСОНАЛУ'!G269*'1_РОЗПОДІЛ ПЕРСОНАЛУ'!L269,2))</f>
        <v>0</v>
      </c>
      <c r="AE270" s="74">
        <f>IF(ISERROR(ROUND($Y270/'1_РОЗПОДІЛ ПЕРСОНАЛУ'!G269*'1_РОЗПОДІЛ ПЕРСОНАЛУ'!M269,2)),0,ROUND($Y270/'1_РОЗПОДІЛ ПЕРСОНАЛУ'!G269*'1_РОЗПОДІЛ ПЕРСОНАЛУ'!M269,2))</f>
        <v>0</v>
      </c>
      <c r="AF270" s="74">
        <f>IF(ISERROR(ROUND($Y270/'1_РОЗПОДІЛ ПЕРСОНАЛУ'!G269*'1_РОЗПОДІЛ ПЕРСОНАЛУ'!N269,2)),0,ROUND($Y270/'1_РОЗПОДІЛ ПЕРСОНАЛУ'!G269*'1_РОЗПОДІЛ ПЕРСОНАЛУ'!N269,2))</f>
        <v>0</v>
      </c>
      <c r="AG270" s="74">
        <f>IF(ISERROR(ROUND($Y270/'1_РОЗПОДІЛ ПЕРСОНАЛУ'!G269*'1_РОЗПОДІЛ ПЕРСОНАЛУ'!O269,2)),0,ROUND($Y270/'1_РОЗПОДІЛ ПЕРСОНАЛУ'!G269*'1_РОЗПОДІЛ ПЕРСОНАЛУ'!O269,2))</f>
        <v>0</v>
      </c>
    </row>
    <row r="271" spans="1:33" ht="12" hidden="1" x14ac:dyDescent="0.2">
      <c r="A271" s="78" t="str">
        <f>'1_РОЗПОДІЛ ПЕРСОНАЛУ'!A270</f>
        <v/>
      </c>
      <c r="B271" s="78">
        <f>'1_РОЗПОДІЛ ПЕРСОНАЛУ'!B270</f>
        <v>0</v>
      </c>
      <c r="C271" s="78">
        <f>'1_РОЗПОДІЛ ПЕРСОНАЛУ'!D270</f>
        <v>0</v>
      </c>
      <c r="D271" s="78">
        <f>'1_РОЗПОДІЛ ПЕРСОНАЛУ'!F270</f>
        <v>0</v>
      </c>
      <c r="E271" s="78">
        <f>'1_РОЗПОДІЛ ПЕРСОНАЛУ'!G270</f>
        <v>0</v>
      </c>
      <c r="F271" s="95">
        <f>IF(A271&gt;0,'2_Вихідні дані'!$B$3,"")</f>
        <v>1921</v>
      </c>
      <c r="G271" s="55"/>
      <c r="H271" s="55"/>
      <c r="I271" s="79">
        <f>IF(D271&gt;0,VLOOKUP(D271,'2_Вихідні дані'!$A$6:$B$11,2,FALSE),1)</f>
        <v>1</v>
      </c>
      <c r="J271" s="55"/>
      <c r="K271" s="74">
        <f t="shared" si="29"/>
        <v>0</v>
      </c>
      <c r="L271" s="55"/>
      <c r="M271" s="95">
        <f t="shared" si="30"/>
        <v>0</v>
      </c>
      <c r="N271" s="55"/>
      <c r="O271" s="95">
        <f t="shared" si="31"/>
        <v>0</v>
      </c>
      <c r="P271" s="55"/>
      <c r="Q271" s="95">
        <f t="shared" si="32"/>
        <v>0</v>
      </c>
      <c r="R271" s="55"/>
      <c r="S271" s="95">
        <f t="shared" si="33"/>
        <v>0</v>
      </c>
      <c r="T271" s="55"/>
      <c r="U271" s="95">
        <f t="shared" si="34"/>
        <v>0</v>
      </c>
      <c r="V271" s="55"/>
      <c r="W271" s="95">
        <f>IF(AND($A271&gt;0,V271&gt;0),IF('2_Вихідні дані'!$A$12=1,ROUND($K271*(V271-1),2),ROUND((K271+M271+O271+Q271+S271+U271)*(V271-1),2)),0)</f>
        <v>0</v>
      </c>
      <c r="X271" s="74">
        <f t="shared" si="35"/>
        <v>0</v>
      </c>
      <c r="Y271" s="74">
        <f>X271*'2_Вихідні дані'!$B$17</f>
        <v>0</v>
      </c>
      <c r="Z271" s="74">
        <f>IF(ISERROR(ROUND($Y271/'1_РОЗПОДІЛ ПЕРСОНАЛУ'!G270*'1_РОЗПОДІЛ ПЕРСОНАЛУ'!H270,2)),0,ROUND($Y271/'1_РОЗПОДІЛ ПЕРСОНАЛУ'!G270*'1_РОЗПОДІЛ ПЕРСОНАЛУ'!H270,2))</f>
        <v>0</v>
      </c>
      <c r="AA271" s="74">
        <f>IF(ISERROR(ROUND($Y271/'1_РОЗПОДІЛ ПЕРСОНАЛУ'!G270*'1_РОЗПОДІЛ ПЕРСОНАЛУ'!I270,2)),0,ROUND($Y271/'1_РОЗПОДІЛ ПЕРСОНАЛУ'!G270*'1_РОЗПОДІЛ ПЕРСОНАЛУ'!I270,2))</f>
        <v>0</v>
      </c>
      <c r="AB271" s="74">
        <f>IF(ISERROR(ROUND($Y271/'1_РОЗПОДІЛ ПЕРСОНАЛУ'!G270*'1_РОЗПОДІЛ ПЕРСОНАЛУ'!J270,2)),0,ROUND($Y271/'1_РОЗПОДІЛ ПЕРСОНАЛУ'!G270*'1_РОЗПОДІЛ ПЕРСОНАЛУ'!J270,2))</f>
        <v>0</v>
      </c>
      <c r="AC271" s="74">
        <f>IF(ISERROR(ROUND($Y271/'1_РОЗПОДІЛ ПЕРСОНАЛУ'!G270*'1_РОЗПОДІЛ ПЕРСОНАЛУ'!K270,2)),0,ROUND($Y271/'1_РОЗПОДІЛ ПЕРСОНАЛУ'!G270*'1_РОЗПОДІЛ ПЕРСОНАЛУ'!K270,2))</f>
        <v>0</v>
      </c>
      <c r="AD271" s="74">
        <f>IF(ISERROR(ROUND($Y271/'1_РОЗПОДІЛ ПЕРСОНАЛУ'!G270*'1_РОЗПОДІЛ ПЕРСОНАЛУ'!L270,2)),0,ROUND($Y271/'1_РОЗПОДІЛ ПЕРСОНАЛУ'!G270*'1_РОЗПОДІЛ ПЕРСОНАЛУ'!L270,2))</f>
        <v>0</v>
      </c>
      <c r="AE271" s="74">
        <f>IF(ISERROR(ROUND($Y271/'1_РОЗПОДІЛ ПЕРСОНАЛУ'!G270*'1_РОЗПОДІЛ ПЕРСОНАЛУ'!M270,2)),0,ROUND($Y271/'1_РОЗПОДІЛ ПЕРСОНАЛУ'!G270*'1_РОЗПОДІЛ ПЕРСОНАЛУ'!M270,2))</f>
        <v>0</v>
      </c>
      <c r="AF271" s="74">
        <f>IF(ISERROR(ROUND($Y271/'1_РОЗПОДІЛ ПЕРСОНАЛУ'!G270*'1_РОЗПОДІЛ ПЕРСОНАЛУ'!N270,2)),0,ROUND($Y271/'1_РОЗПОДІЛ ПЕРСОНАЛУ'!G270*'1_РОЗПОДІЛ ПЕРСОНАЛУ'!N270,2))</f>
        <v>0</v>
      </c>
      <c r="AG271" s="74">
        <f>IF(ISERROR(ROUND($Y271/'1_РОЗПОДІЛ ПЕРСОНАЛУ'!G270*'1_РОЗПОДІЛ ПЕРСОНАЛУ'!O270,2)),0,ROUND($Y271/'1_РОЗПОДІЛ ПЕРСОНАЛУ'!G270*'1_РОЗПОДІЛ ПЕРСОНАЛУ'!O270,2))</f>
        <v>0</v>
      </c>
    </row>
    <row r="272" spans="1:33" ht="12" hidden="1" x14ac:dyDescent="0.2">
      <c r="A272" s="78" t="str">
        <f>'1_РОЗПОДІЛ ПЕРСОНАЛУ'!A271</f>
        <v/>
      </c>
      <c r="B272" s="78">
        <f>'1_РОЗПОДІЛ ПЕРСОНАЛУ'!B271</f>
        <v>0</v>
      </c>
      <c r="C272" s="78">
        <f>'1_РОЗПОДІЛ ПЕРСОНАЛУ'!D271</f>
        <v>0</v>
      </c>
      <c r="D272" s="78">
        <f>'1_РОЗПОДІЛ ПЕРСОНАЛУ'!F271</f>
        <v>0</v>
      </c>
      <c r="E272" s="78">
        <f>'1_РОЗПОДІЛ ПЕРСОНАЛУ'!G271</f>
        <v>0</v>
      </c>
      <c r="F272" s="95">
        <f>IF(A272&gt;0,'2_Вихідні дані'!$B$3,"")</f>
        <v>1921</v>
      </c>
      <c r="G272" s="55"/>
      <c r="H272" s="55"/>
      <c r="I272" s="79">
        <f>IF(D272&gt;0,VLOOKUP(D272,'2_Вихідні дані'!$A$6:$B$11,2,FALSE),1)</f>
        <v>1</v>
      </c>
      <c r="J272" s="55"/>
      <c r="K272" s="74">
        <f t="shared" si="29"/>
        <v>0</v>
      </c>
      <c r="L272" s="55"/>
      <c r="M272" s="95">
        <f t="shared" si="30"/>
        <v>0</v>
      </c>
      <c r="N272" s="55"/>
      <c r="O272" s="95">
        <f t="shared" si="31"/>
        <v>0</v>
      </c>
      <c r="P272" s="55"/>
      <c r="Q272" s="95">
        <f t="shared" si="32"/>
        <v>0</v>
      </c>
      <c r="R272" s="55"/>
      <c r="S272" s="95">
        <f t="shared" si="33"/>
        <v>0</v>
      </c>
      <c r="T272" s="55"/>
      <c r="U272" s="95">
        <f t="shared" si="34"/>
        <v>0</v>
      </c>
      <c r="V272" s="55"/>
      <c r="W272" s="95">
        <f>IF(AND($A272&gt;0,V272&gt;0),IF('2_Вихідні дані'!$A$12=1,ROUND($K272*(V272-1),2),ROUND((K272+M272+O272+Q272+S272+U272)*(V272-1),2)),0)</f>
        <v>0</v>
      </c>
      <c r="X272" s="74">
        <f t="shared" si="35"/>
        <v>0</v>
      </c>
      <c r="Y272" s="74">
        <f>X272*'2_Вихідні дані'!$B$17</f>
        <v>0</v>
      </c>
      <c r="Z272" s="74">
        <f>IF(ISERROR(ROUND($Y272/'1_РОЗПОДІЛ ПЕРСОНАЛУ'!G271*'1_РОЗПОДІЛ ПЕРСОНАЛУ'!H271,2)),0,ROUND($Y272/'1_РОЗПОДІЛ ПЕРСОНАЛУ'!G271*'1_РОЗПОДІЛ ПЕРСОНАЛУ'!H271,2))</f>
        <v>0</v>
      </c>
      <c r="AA272" s="74">
        <f>IF(ISERROR(ROUND($Y272/'1_РОЗПОДІЛ ПЕРСОНАЛУ'!G271*'1_РОЗПОДІЛ ПЕРСОНАЛУ'!I271,2)),0,ROUND($Y272/'1_РОЗПОДІЛ ПЕРСОНАЛУ'!G271*'1_РОЗПОДІЛ ПЕРСОНАЛУ'!I271,2))</f>
        <v>0</v>
      </c>
      <c r="AB272" s="74">
        <f>IF(ISERROR(ROUND($Y272/'1_РОЗПОДІЛ ПЕРСОНАЛУ'!G271*'1_РОЗПОДІЛ ПЕРСОНАЛУ'!J271,2)),0,ROUND($Y272/'1_РОЗПОДІЛ ПЕРСОНАЛУ'!G271*'1_РОЗПОДІЛ ПЕРСОНАЛУ'!J271,2))</f>
        <v>0</v>
      </c>
      <c r="AC272" s="74">
        <f>IF(ISERROR(ROUND($Y272/'1_РОЗПОДІЛ ПЕРСОНАЛУ'!G271*'1_РОЗПОДІЛ ПЕРСОНАЛУ'!K271,2)),0,ROUND($Y272/'1_РОЗПОДІЛ ПЕРСОНАЛУ'!G271*'1_РОЗПОДІЛ ПЕРСОНАЛУ'!K271,2))</f>
        <v>0</v>
      </c>
      <c r="AD272" s="74">
        <f>IF(ISERROR(ROUND($Y272/'1_РОЗПОДІЛ ПЕРСОНАЛУ'!G271*'1_РОЗПОДІЛ ПЕРСОНАЛУ'!L271,2)),0,ROUND($Y272/'1_РОЗПОДІЛ ПЕРСОНАЛУ'!G271*'1_РОЗПОДІЛ ПЕРСОНАЛУ'!L271,2))</f>
        <v>0</v>
      </c>
      <c r="AE272" s="74">
        <f>IF(ISERROR(ROUND($Y272/'1_РОЗПОДІЛ ПЕРСОНАЛУ'!G271*'1_РОЗПОДІЛ ПЕРСОНАЛУ'!M271,2)),0,ROUND($Y272/'1_РОЗПОДІЛ ПЕРСОНАЛУ'!G271*'1_РОЗПОДІЛ ПЕРСОНАЛУ'!M271,2))</f>
        <v>0</v>
      </c>
      <c r="AF272" s="74">
        <f>IF(ISERROR(ROUND($Y272/'1_РОЗПОДІЛ ПЕРСОНАЛУ'!G271*'1_РОЗПОДІЛ ПЕРСОНАЛУ'!N271,2)),0,ROUND($Y272/'1_РОЗПОДІЛ ПЕРСОНАЛУ'!G271*'1_РОЗПОДІЛ ПЕРСОНАЛУ'!N271,2))</f>
        <v>0</v>
      </c>
      <c r="AG272" s="74">
        <f>IF(ISERROR(ROUND($Y272/'1_РОЗПОДІЛ ПЕРСОНАЛУ'!G271*'1_РОЗПОДІЛ ПЕРСОНАЛУ'!O271,2)),0,ROUND($Y272/'1_РОЗПОДІЛ ПЕРСОНАЛУ'!G271*'1_РОЗПОДІЛ ПЕРСОНАЛУ'!O271,2))</f>
        <v>0</v>
      </c>
    </row>
    <row r="273" spans="1:16383" ht="12" hidden="1" x14ac:dyDescent="0.2">
      <c r="A273" s="78" t="str">
        <f>'1_РОЗПОДІЛ ПЕРСОНАЛУ'!A272</f>
        <v/>
      </c>
      <c r="B273" s="78">
        <f>'1_РОЗПОДІЛ ПЕРСОНАЛУ'!B272</f>
        <v>0</v>
      </c>
      <c r="C273" s="78">
        <f>'1_РОЗПОДІЛ ПЕРСОНАЛУ'!D272</f>
        <v>0</v>
      </c>
      <c r="D273" s="78">
        <f>'1_РОЗПОДІЛ ПЕРСОНАЛУ'!F272</f>
        <v>0</v>
      </c>
      <c r="E273" s="78">
        <f>'1_РОЗПОДІЛ ПЕРСОНАЛУ'!G272</f>
        <v>0</v>
      </c>
      <c r="F273" s="95">
        <f>IF(A273&gt;0,'2_Вихідні дані'!$B$3,"")</f>
        <v>1921</v>
      </c>
      <c r="G273" s="55"/>
      <c r="H273" s="55"/>
      <c r="I273" s="79">
        <f>IF(D273&gt;0,VLOOKUP(D273,'2_Вихідні дані'!$A$6:$B$11,2,FALSE),1)</f>
        <v>1</v>
      </c>
      <c r="J273" s="55"/>
      <c r="K273" s="74">
        <f t="shared" si="29"/>
        <v>0</v>
      </c>
      <c r="L273" s="55"/>
      <c r="M273" s="95">
        <f t="shared" si="30"/>
        <v>0</v>
      </c>
      <c r="N273" s="55"/>
      <c r="O273" s="95">
        <f t="shared" si="31"/>
        <v>0</v>
      </c>
      <c r="P273" s="55"/>
      <c r="Q273" s="95">
        <f t="shared" si="32"/>
        <v>0</v>
      </c>
      <c r="R273" s="55"/>
      <c r="S273" s="95">
        <f t="shared" si="33"/>
        <v>0</v>
      </c>
      <c r="T273" s="55"/>
      <c r="U273" s="95">
        <f t="shared" si="34"/>
        <v>0</v>
      </c>
      <c r="V273" s="55"/>
      <c r="W273" s="95">
        <f>IF(AND($A273&gt;0,V273&gt;0),IF('2_Вихідні дані'!$A$12=1,ROUND($K273*(V273-1),2),ROUND((K273+M273+O273+Q273+S273+U273)*(V273-1),2)),0)</f>
        <v>0</v>
      </c>
      <c r="X273" s="74">
        <f t="shared" si="35"/>
        <v>0</v>
      </c>
      <c r="Y273" s="74">
        <f>X273*'2_Вихідні дані'!$B$17</f>
        <v>0</v>
      </c>
      <c r="Z273" s="74">
        <f>IF(ISERROR(ROUND($Y273/'1_РОЗПОДІЛ ПЕРСОНАЛУ'!G272*'1_РОЗПОДІЛ ПЕРСОНАЛУ'!H272,2)),0,ROUND($Y273/'1_РОЗПОДІЛ ПЕРСОНАЛУ'!G272*'1_РОЗПОДІЛ ПЕРСОНАЛУ'!H272,2))</f>
        <v>0</v>
      </c>
      <c r="AA273" s="74">
        <f>IF(ISERROR(ROUND($Y273/'1_РОЗПОДІЛ ПЕРСОНАЛУ'!G272*'1_РОЗПОДІЛ ПЕРСОНАЛУ'!I272,2)),0,ROUND($Y273/'1_РОЗПОДІЛ ПЕРСОНАЛУ'!G272*'1_РОЗПОДІЛ ПЕРСОНАЛУ'!I272,2))</f>
        <v>0</v>
      </c>
      <c r="AB273" s="74">
        <f>IF(ISERROR(ROUND($Y273/'1_РОЗПОДІЛ ПЕРСОНАЛУ'!G272*'1_РОЗПОДІЛ ПЕРСОНАЛУ'!J272,2)),0,ROUND($Y273/'1_РОЗПОДІЛ ПЕРСОНАЛУ'!G272*'1_РОЗПОДІЛ ПЕРСОНАЛУ'!J272,2))</f>
        <v>0</v>
      </c>
      <c r="AC273" s="74">
        <f>IF(ISERROR(ROUND($Y273/'1_РОЗПОДІЛ ПЕРСОНАЛУ'!G272*'1_РОЗПОДІЛ ПЕРСОНАЛУ'!K272,2)),0,ROUND($Y273/'1_РОЗПОДІЛ ПЕРСОНАЛУ'!G272*'1_РОЗПОДІЛ ПЕРСОНАЛУ'!K272,2))</f>
        <v>0</v>
      </c>
      <c r="AD273" s="74">
        <f>IF(ISERROR(ROUND($Y273/'1_РОЗПОДІЛ ПЕРСОНАЛУ'!G272*'1_РОЗПОДІЛ ПЕРСОНАЛУ'!L272,2)),0,ROUND($Y273/'1_РОЗПОДІЛ ПЕРСОНАЛУ'!G272*'1_РОЗПОДІЛ ПЕРСОНАЛУ'!L272,2))</f>
        <v>0</v>
      </c>
      <c r="AE273" s="74">
        <f>IF(ISERROR(ROUND($Y273/'1_РОЗПОДІЛ ПЕРСОНАЛУ'!G272*'1_РОЗПОДІЛ ПЕРСОНАЛУ'!M272,2)),0,ROUND($Y273/'1_РОЗПОДІЛ ПЕРСОНАЛУ'!G272*'1_РОЗПОДІЛ ПЕРСОНАЛУ'!M272,2))</f>
        <v>0</v>
      </c>
      <c r="AF273" s="74">
        <f>IF(ISERROR(ROUND($Y273/'1_РОЗПОДІЛ ПЕРСОНАЛУ'!G272*'1_РОЗПОДІЛ ПЕРСОНАЛУ'!N272,2)),0,ROUND($Y273/'1_РОЗПОДІЛ ПЕРСОНАЛУ'!G272*'1_РОЗПОДІЛ ПЕРСОНАЛУ'!N272,2))</f>
        <v>0</v>
      </c>
      <c r="AG273" s="74">
        <f>IF(ISERROR(ROUND($Y273/'1_РОЗПОДІЛ ПЕРСОНАЛУ'!G272*'1_РОЗПОДІЛ ПЕРСОНАЛУ'!O272,2)),0,ROUND($Y273/'1_РОЗПОДІЛ ПЕРСОНАЛУ'!G272*'1_РОЗПОДІЛ ПЕРСОНАЛУ'!O272,2))</f>
        <v>0</v>
      </c>
    </row>
    <row r="274" spans="1:16383" ht="12" hidden="1" x14ac:dyDescent="0.2">
      <c r="A274" s="78" t="str">
        <f>'1_РОЗПОДІЛ ПЕРСОНАЛУ'!A273</f>
        <v/>
      </c>
      <c r="B274" s="78">
        <f>'1_РОЗПОДІЛ ПЕРСОНАЛУ'!B273</f>
        <v>0</v>
      </c>
      <c r="C274" s="78">
        <f>'1_РОЗПОДІЛ ПЕРСОНАЛУ'!D273</f>
        <v>0</v>
      </c>
      <c r="D274" s="78">
        <f>'1_РОЗПОДІЛ ПЕРСОНАЛУ'!F273</f>
        <v>0</v>
      </c>
      <c r="E274" s="78">
        <f>'1_РОЗПОДІЛ ПЕРСОНАЛУ'!G273</f>
        <v>0</v>
      </c>
      <c r="F274" s="95">
        <f>IF(A274&gt;0,'2_Вихідні дані'!$B$3,"")</f>
        <v>1921</v>
      </c>
      <c r="G274" s="55"/>
      <c r="H274" s="55"/>
      <c r="I274" s="79">
        <f>IF(D274&gt;0,VLOOKUP(D274,'2_Вихідні дані'!$A$6:$B$11,2,FALSE),1)</f>
        <v>1</v>
      </c>
      <c r="J274" s="55"/>
      <c r="K274" s="74">
        <f t="shared" si="29"/>
        <v>0</v>
      </c>
      <c r="L274" s="55"/>
      <c r="M274" s="95">
        <f t="shared" si="30"/>
        <v>0</v>
      </c>
      <c r="N274" s="55"/>
      <c r="O274" s="95">
        <f t="shared" si="31"/>
        <v>0</v>
      </c>
      <c r="P274" s="55"/>
      <c r="Q274" s="95">
        <f t="shared" si="32"/>
        <v>0</v>
      </c>
      <c r="R274" s="55"/>
      <c r="S274" s="95">
        <f t="shared" si="33"/>
        <v>0</v>
      </c>
      <c r="T274" s="55"/>
      <c r="U274" s="95">
        <f t="shared" si="34"/>
        <v>0</v>
      </c>
      <c r="V274" s="55"/>
      <c r="W274" s="95">
        <f>IF(AND($A274&gt;0,V274&gt;0),IF('2_Вихідні дані'!$A$12=1,ROUND($K274*(V274-1),2),ROUND((K274+M274+O274+Q274+S274+U274)*(V274-1),2)),0)</f>
        <v>0</v>
      </c>
      <c r="X274" s="74">
        <f t="shared" si="35"/>
        <v>0</v>
      </c>
      <c r="Y274" s="74">
        <f>X274*'2_Вихідні дані'!$B$17</f>
        <v>0</v>
      </c>
      <c r="Z274" s="74">
        <f>IF(ISERROR(ROUND($Y274/'1_РОЗПОДІЛ ПЕРСОНАЛУ'!G273*'1_РОЗПОДІЛ ПЕРСОНАЛУ'!H273,2)),0,ROUND($Y274/'1_РОЗПОДІЛ ПЕРСОНАЛУ'!G273*'1_РОЗПОДІЛ ПЕРСОНАЛУ'!H273,2))</f>
        <v>0</v>
      </c>
      <c r="AA274" s="74">
        <f>IF(ISERROR(ROUND($Y274/'1_РОЗПОДІЛ ПЕРСОНАЛУ'!G273*'1_РОЗПОДІЛ ПЕРСОНАЛУ'!I273,2)),0,ROUND($Y274/'1_РОЗПОДІЛ ПЕРСОНАЛУ'!G273*'1_РОЗПОДІЛ ПЕРСОНАЛУ'!I273,2))</f>
        <v>0</v>
      </c>
      <c r="AB274" s="74">
        <f>IF(ISERROR(ROUND($Y274/'1_РОЗПОДІЛ ПЕРСОНАЛУ'!G273*'1_РОЗПОДІЛ ПЕРСОНАЛУ'!J273,2)),0,ROUND($Y274/'1_РОЗПОДІЛ ПЕРСОНАЛУ'!G273*'1_РОЗПОДІЛ ПЕРСОНАЛУ'!J273,2))</f>
        <v>0</v>
      </c>
      <c r="AC274" s="74">
        <f>IF(ISERROR(ROUND($Y274/'1_РОЗПОДІЛ ПЕРСОНАЛУ'!G273*'1_РОЗПОДІЛ ПЕРСОНАЛУ'!K273,2)),0,ROUND($Y274/'1_РОЗПОДІЛ ПЕРСОНАЛУ'!G273*'1_РОЗПОДІЛ ПЕРСОНАЛУ'!K273,2))</f>
        <v>0</v>
      </c>
      <c r="AD274" s="74">
        <f>IF(ISERROR(ROUND($Y274/'1_РОЗПОДІЛ ПЕРСОНАЛУ'!G273*'1_РОЗПОДІЛ ПЕРСОНАЛУ'!L273,2)),0,ROUND($Y274/'1_РОЗПОДІЛ ПЕРСОНАЛУ'!G273*'1_РОЗПОДІЛ ПЕРСОНАЛУ'!L273,2))</f>
        <v>0</v>
      </c>
      <c r="AE274" s="74">
        <f>IF(ISERROR(ROUND($Y274/'1_РОЗПОДІЛ ПЕРСОНАЛУ'!G273*'1_РОЗПОДІЛ ПЕРСОНАЛУ'!M273,2)),0,ROUND($Y274/'1_РОЗПОДІЛ ПЕРСОНАЛУ'!G273*'1_РОЗПОДІЛ ПЕРСОНАЛУ'!M273,2))</f>
        <v>0</v>
      </c>
      <c r="AF274" s="74">
        <f>IF(ISERROR(ROUND($Y274/'1_РОЗПОДІЛ ПЕРСОНАЛУ'!G273*'1_РОЗПОДІЛ ПЕРСОНАЛУ'!N273,2)),0,ROUND($Y274/'1_РОЗПОДІЛ ПЕРСОНАЛУ'!G273*'1_РОЗПОДІЛ ПЕРСОНАЛУ'!N273,2))</f>
        <v>0</v>
      </c>
      <c r="AG274" s="74">
        <f>IF(ISERROR(ROUND($Y274/'1_РОЗПОДІЛ ПЕРСОНАЛУ'!G273*'1_РОЗПОДІЛ ПЕРСОНАЛУ'!O273,2)),0,ROUND($Y274/'1_РОЗПОДІЛ ПЕРСОНАЛУ'!G273*'1_РОЗПОДІЛ ПЕРСОНАЛУ'!O273,2))</f>
        <v>0</v>
      </c>
    </row>
    <row r="275" spans="1:16383" ht="12" hidden="1" x14ac:dyDescent="0.2">
      <c r="A275" s="78" t="str">
        <f>'1_РОЗПОДІЛ ПЕРСОНАЛУ'!A274</f>
        <v/>
      </c>
      <c r="B275" s="78">
        <f>'1_РОЗПОДІЛ ПЕРСОНАЛУ'!B274</f>
        <v>0</v>
      </c>
      <c r="C275" s="78">
        <f>'1_РОЗПОДІЛ ПЕРСОНАЛУ'!D274</f>
        <v>0</v>
      </c>
      <c r="D275" s="78">
        <f>'1_РОЗПОДІЛ ПЕРСОНАЛУ'!F274</f>
        <v>0</v>
      </c>
      <c r="E275" s="78">
        <f>'1_РОЗПОДІЛ ПЕРСОНАЛУ'!G274</f>
        <v>0</v>
      </c>
      <c r="F275" s="95">
        <f>IF(A275&gt;0,'2_Вихідні дані'!$B$3,"")</f>
        <v>1921</v>
      </c>
      <c r="G275" s="55"/>
      <c r="H275" s="55"/>
      <c r="I275" s="79">
        <f>IF(D275&gt;0,VLOOKUP(D275,'2_Вихідні дані'!$A$6:$B$11,2,FALSE),1)</f>
        <v>1</v>
      </c>
      <c r="J275" s="55"/>
      <c r="K275" s="74">
        <f t="shared" si="29"/>
        <v>0</v>
      </c>
      <c r="L275" s="55"/>
      <c r="M275" s="95">
        <f t="shared" si="30"/>
        <v>0</v>
      </c>
      <c r="N275" s="55"/>
      <c r="O275" s="95">
        <f t="shared" si="31"/>
        <v>0</v>
      </c>
      <c r="P275" s="55"/>
      <c r="Q275" s="95">
        <f t="shared" si="32"/>
        <v>0</v>
      </c>
      <c r="R275" s="55"/>
      <c r="S275" s="95">
        <f t="shared" si="33"/>
        <v>0</v>
      </c>
      <c r="T275" s="55"/>
      <c r="U275" s="95">
        <f t="shared" si="34"/>
        <v>0</v>
      </c>
      <c r="V275" s="55"/>
      <c r="W275" s="95">
        <f>IF(AND($A275&gt;0,V275&gt;0),IF('2_Вихідні дані'!$A$12=1,ROUND($K275*(V275-1),2),ROUND((K275+M275+O275+Q275+S275+U275)*(V275-1),2)),0)</f>
        <v>0</v>
      </c>
      <c r="X275" s="74">
        <f t="shared" si="35"/>
        <v>0</v>
      </c>
      <c r="Y275" s="74">
        <f>X275*'2_Вихідні дані'!$B$17</f>
        <v>0</v>
      </c>
      <c r="Z275" s="74">
        <f>IF(ISERROR(ROUND($Y275/'1_РОЗПОДІЛ ПЕРСОНАЛУ'!G274*'1_РОЗПОДІЛ ПЕРСОНАЛУ'!H274,2)),0,ROUND($Y275/'1_РОЗПОДІЛ ПЕРСОНАЛУ'!G274*'1_РОЗПОДІЛ ПЕРСОНАЛУ'!H274,2))</f>
        <v>0</v>
      </c>
      <c r="AA275" s="74">
        <f>IF(ISERROR(ROUND($Y275/'1_РОЗПОДІЛ ПЕРСОНАЛУ'!G274*'1_РОЗПОДІЛ ПЕРСОНАЛУ'!I274,2)),0,ROUND($Y275/'1_РОЗПОДІЛ ПЕРСОНАЛУ'!G274*'1_РОЗПОДІЛ ПЕРСОНАЛУ'!I274,2))</f>
        <v>0</v>
      </c>
      <c r="AB275" s="74">
        <f>IF(ISERROR(ROUND($Y275/'1_РОЗПОДІЛ ПЕРСОНАЛУ'!G274*'1_РОЗПОДІЛ ПЕРСОНАЛУ'!J274,2)),0,ROUND($Y275/'1_РОЗПОДІЛ ПЕРСОНАЛУ'!G274*'1_РОЗПОДІЛ ПЕРСОНАЛУ'!J274,2))</f>
        <v>0</v>
      </c>
      <c r="AC275" s="74">
        <f>IF(ISERROR(ROUND($Y275/'1_РОЗПОДІЛ ПЕРСОНАЛУ'!G274*'1_РОЗПОДІЛ ПЕРСОНАЛУ'!K274,2)),0,ROUND($Y275/'1_РОЗПОДІЛ ПЕРСОНАЛУ'!G274*'1_РОЗПОДІЛ ПЕРСОНАЛУ'!K274,2))</f>
        <v>0</v>
      </c>
      <c r="AD275" s="74">
        <f>IF(ISERROR(ROUND($Y275/'1_РОЗПОДІЛ ПЕРСОНАЛУ'!G274*'1_РОЗПОДІЛ ПЕРСОНАЛУ'!L274,2)),0,ROUND($Y275/'1_РОЗПОДІЛ ПЕРСОНАЛУ'!G274*'1_РОЗПОДІЛ ПЕРСОНАЛУ'!L274,2))</f>
        <v>0</v>
      </c>
      <c r="AE275" s="74">
        <f>IF(ISERROR(ROUND($Y275/'1_РОЗПОДІЛ ПЕРСОНАЛУ'!G274*'1_РОЗПОДІЛ ПЕРСОНАЛУ'!M274,2)),0,ROUND($Y275/'1_РОЗПОДІЛ ПЕРСОНАЛУ'!G274*'1_РОЗПОДІЛ ПЕРСОНАЛУ'!M274,2))</f>
        <v>0</v>
      </c>
      <c r="AF275" s="74">
        <f>IF(ISERROR(ROUND($Y275/'1_РОЗПОДІЛ ПЕРСОНАЛУ'!G274*'1_РОЗПОДІЛ ПЕРСОНАЛУ'!N274,2)),0,ROUND($Y275/'1_РОЗПОДІЛ ПЕРСОНАЛУ'!G274*'1_РОЗПОДІЛ ПЕРСОНАЛУ'!N274,2))</f>
        <v>0</v>
      </c>
      <c r="AG275" s="74">
        <f>IF(ISERROR(ROUND($Y275/'1_РОЗПОДІЛ ПЕРСОНАЛУ'!G274*'1_РОЗПОДІЛ ПЕРСОНАЛУ'!O274,2)),0,ROUND($Y275/'1_РОЗПОДІЛ ПЕРСОНАЛУ'!G274*'1_РОЗПОДІЛ ПЕРСОНАЛУ'!O274,2))</f>
        <v>0</v>
      </c>
    </row>
    <row r="276" spans="1:16383" ht="12" hidden="1" x14ac:dyDescent="0.2">
      <c r="A276" s="78" t="str">
        <f>'1_РОЗПОДІЛ ПЕРСОНАЛУ'!A275</f>
        <v/>
      </c>
      <c r="B276" s="78">
        <f>'1_РОЗПОДІЛ ПЕРСОНАЛУ'!B275</f>
        <v>0</v>
      </c>
      <c r="C276" s="78">
        <f>'1_РОЗПОДІЛ ПЕРСОНАЛУ'!D275</f>
        <v>0</v>
      </c>
      <c r="D276" s="78">
        <f>'1_РОЗПОДІЛ ПЕРСОНАЛУ'!F275</f>
        <v>0</v>
      </c>
      <c r="E276" s="78">
        <f>'1_РОЗПОДІЛ ПЕРСОНАЛУ'!G275</f>
        <v>0</v>
      </c>
      <c r="F276" s="95">
        <f>IF(A276&gt;0,'2_Вихідні дані'!$B$3,"")</f>
        <v>1921</v>
      </c>
      <c r="G276" s="55"/>
      <c r="H276" s="55"/>
      <c r="I276" s="79">
        <f>IF(D276&gt;0,VLOOKUP(D276,'2_Вихідні дані'!$A$6:$B$11,2,FALSE),1)</f>
        <v>1</v>
      </c>
      <c r="J276" s="55"/>
      <c r="K276" s="74">
        <f t="shared" si="29"/>
        <v>0</v>
      </c>
      <c r="L276" s="55"/>
      <c r="M276" s="95">
        <f t="shared" si="30"/>
        <v>0</v>
      </c>
      <c r="N276" s="55"/>
      <c r="O276" s="95">
        <f t="shared" si="31"/>
        <v>0</v>
      </c>
      <c r="P276" s="55"/>
      <c r="Q276" s="95">
        <f t="shared" si="32"/>
        <v>0</v>
      </c>
      <c r="R276" s="55"/>
      <c r="S276" s="95">
        <f t="shared" si="33"/>
        <v>0</v>
      </c>
      <c r="T276" s="55"/>
      <c r="U276" s="95">
        <f t="shared" si="34"/>
        <v>0</v>
      </c>
      <c r="V276" s="55"/>
      <c r="W276" s="95">
        <f>IF(AND($A276&gt;0,V276&gt;0),IF('2_Вихідні дані'!$A$12=1,ROUND($K276*(V276-1),2),ROUND((K276+M276+O276+Q276+S276+U276)*(V276-1),2)),0)</f>
        <v>0</v>
      </c>
      <c r="X276" s="74">
        <f t="shared" si="35"/>
        <v>0</v>
      </c>
      <c r="Y276" s="74">
        <f>X276*'2_Вихідні дані'!$B$17</f>
        <v>0</v>
      </c>
      <c r="Z276" s="74">
        <f>IF(ISERROR(ROUND($Y276/'1_РОЗПОДІЛ ПЕРСОНАЛУ'!G275*'1_РОЗПОДІЛ ПЕРСОНАЛУ'!H275,2)),0,ROUND($Y276/'1_РОЗПОДІЛ ПЕРСОНАЛУ'!G275*'1_РОЗПОДІЛ ПЕРСОНАЛУ'!H275,2))</f>
        <v>0</v>
      </c>
      <c r="AA276" s="74">
        <f>IF(ISERROR(ROUND($Y276/'1_РОЗПОДІЛ ПЕРСОНАЛУ'!G275*'1_РОЗПОДІЛ ПЕРСОНАЛУ'!I275,2)),0,ROUND($Y276/'1_РОЗПОДІЛ ПЕРСОНАЛУ'!G275*'1_РОЗПОДІЛ ПЕРСОНАЛУ'!I275,2))</f>
        <v>0</v>
      </c>
      <c r="AB276" s="74">
        <f>IF(ISERROR(ROUND($Y276/'1_РОЗПОДІЛ ПЕРСОНАЛУ'!G275*'1_РОЗПОДІЛ ПЕРСОНАЛУ'!J275,2)),0,ROUND($Y276/'1_РОЗПОДІЛ ПЕРСОНАЛУ'!G275*'1_РОЗПОДІЛ ПЕРСОНАЛУ'!J275,2))</f>
        <v>0</v>
      </c>
      <c r="AC276" s="74">
        <f>IF(ISERROR(ROUND($Y276/'1_РОЗПОДІЛ ПЕРСОНАЛУ'!G275*'1_РОЗПОДІЛ ПЕРСОНАЛУ'!K275,2)),0,ROUND($Y276/'1_РОЗПОДІЛ ПЕРСОНАЛУ'!G275*'1_РОЗПОДІЛ ПЕРСОНАЛУ'!K275,2))</f>
        <v>0</v>
      </c>
      <c r="AD276" s="74">
        <f>IF(ISERROR(ROUND($Y276/'1_РОЗПОДІЛ ПЕРСОНАЛУ'!G275*'1_РОЗПОДІЛ ПЕРСОНАЛУ'!L275,2)),0,ROUND($Y276/'1_РОЗПОДІЛ ПЕРСОНАЛУ'!G275*'1_РОЗПОДІЛ ПЕРСОНАЛУ'!L275,2))</f>
        <v>0</v>
      </c>
      <c r="AE276" s="74">
        <f>IF(ISERROR(ROUND($Y276/'1_РОЗПОДІЛ ПЕРСОНАЛУ'!G275*'1_РОЗПОДІЛ ПЕРСОНАЛУ'!M275,2)),0,ROUND($Y276/'1_РОЗПОДІЛ ПЕРСОНАЛУ'!G275*'1_РОЗПОДІЛ ПЕРСОНАЛУ'!M275,2))</f>
        <v>0</v>
      </c>
      <c r="AF276" s="74">
        <f>IF(ISERROR(ROUND($Y276/'1_РОЗПОДІЛ ПЕРСОНАЛУ'!G275*'1_РОЗПОДІЛ ПЕРСОНАЛУ'!N275,2)),0,ROUND($Y276/'1_РОЗПОДІЛ ПЕРСОНАЛУ'!G275*'1_РОЗПОДІЛ ПЕРСОНАЛУ'!N275,2))</f>
        <v>0</v>
      </c>
      <c r="AG276" s="74">
        <f>IF(ISERROR(ROUND($Y276/'1_РОЗПОДІЛ ПЕРСОНАЛУ'!G275*'1_РОЗПОДІЛ ПЕРСОНАЛУ'!O275,2)),0,ROUND($Y276/'1_РОЗПОДІЛ ПЕРСОНАЛУ'!G275*'1_РОЗПОДІЛ ПЕРСОНАЛУ'!O275,2))</f>
        <v>0</v>
      </c>
    </row>
    <row r="277" spans="1:16383" ht="12" hidden="1" x14ac:dyDescent="0.2">
      <c r="A277" s="78" t="str">
        <f>'1_РОЗПОДІЛ ПЕРСОНАЛУ'!A276</f>
        <v/>
      </c>
      <c r="B277" s="78">
        <f>'1_РОЗПОДІЛ ПЕРСОНАЛУ'!B276</f>
        <v>0</v>
      </c>
      <c r="C277" s="78">
        <f>'1_РОЗПОДІЛ ПЕРСОНАЛУ'!D276</f>
        <v>0</v>
      </c>
      <c r="D277" s="78">
        <f>'1_РОЗПОДІЛ ПЕРСОНАЛУ'!F276</f>
        <v>0</v>
      </c>
      <c r="E277" s="78">
        <f>'1_РОЗПОДІЛ ПЕРСОНАЛУ'!G276</f>
        <v>0</v>
      </c>
      <c r="F277" s="95">
        <f>IF(A277&gt;0,'2_Вихідні дані'!$B$3,"")</f>
        <v>1921</v>
      </c>
      <c r="G277" s="55"/>
      <c r="H277" s="55"/>
      <c r="I277" s="79">
        <f>IF(D277&gt;0,VLOOKUP(D277,'2_Вихідні дані'!$A$6:$B$11,2,FALSE),1)</f>
        <v>1</v>
      </c>
      <c r="J277" s="55"/>
      <c r="K277" s="74">
        <f t="shared" si="29"/>
        <v>0</v>
      </c>
      <c r="L277" s="55"/>
      <c r="M277" s="95">
        <f t="shared" si="30"/>
        <v>0</v>
      </c>
      <c r="N277" s="55"/>
      <c r="O277" s="95">
        <f t="shared" si="31"/>
        <v>0</v>
      </c>
      <c r="P277" s="55"/>
      <c r="Q277" s="95">
        <f t="shared" si="32"/>
        <v>0</v>
      </c>
      <c r="R277" s="55"/>
      <c r="S277" s="95">
        <f t="shared" si="33"/>
        <v>0</v>
      </c>
      <c r="T277" s="55"/>
      <c r="U277" s="95">
        <f t="shared" si="34"/>
        <v>0</v>
      </c>
      <c r="V277" s="55"/>
      <c r="W277" s="95">
        <f>IF(AND($A277&gt;0,V277&gt;0),IF('2_Вихідні дані'!$A$12=1,ROUND($K277*(V277-1),2),ROUND((K277+M277+O277+Q277+S277+U277)*(V277-1),2)),0)</f>
        <v>0</v>
      </c>
      <c r="X277" s="74">
        <f t="shared" si="35"/>
        <v>0</v>
      </c>
      <c r="Y277" s="74">
        <f>X277*'2_Вихідні дані'!$B$17</f>
        <v>0</v>
      </c>
      <c r="Z277" s="74">
        <f>IF(ISERROR(ROUND($Y277/'1_РОЗПОДІЛ ПЕРСОНАЛУ'!G276*'1_РОЗПОДІЛ ПЕРСОНАЛУ'!H276,2)),0,ROUND($Y277/'1_РОЗПОДІЛ ПЕРСОНАЛУ'!G276*'1_РОЗПОДІЛ ПЕРСОНАЛУ'!H276,2))</f>
        <v>0</v>
      </c>
      <c r="AA277" s="74">
        <f>IF(ISERROR(ROUND($Y277/'1_РОЗПОДІЛ ПЕРСОНАЛУ'!G276*'1_РОЗПОДІЛ ПЕРСОНАЛУ'!I276,2)),0,ROUND($Y277/'1_РОЗПОДІЛ ПЕРСОНАЛУ'!G276*'1_РОЗПОДІЛ ПЕРСОНАЛУ'!I276,2))</f>
        <v>0</v>
      </c>
      <c r="AB277" s="74">
        <f>IF(ISERROR(ROUND($Y277/'1_РОЗПОДІЛ ПЕРСОНАЛУ'!G276*'1_РОЗПОДІЛ ПЕРСОНАЛУ'!J276,2)),0,ROUND($Y277/'1_РОЗПОДІЛ ПЕРСОНАЛУ'!G276*'1_РОЗПОДІЛ ПЕРСОНАЛУ'!J276,2))</f>
        <v>0</v>
      </c>
      <c r="AC277" s="74">
        <f>IF(ISERROR(ROUND($Y277/'1_РОЗПОДІЛ ПЕРСОНАЛУ'!G276*'1_РОЗПОДІЛ ПЕРСОНАЛУ'!K276,2)),0,ROUND($Y277/'1_РОЗПОДІЛ ПЕРСОНАЛУ'!G276*'1_РОЗПОДІЛ ПЕРСОНАЛУ'!K276,2))</f>
        <v>0</v>
      </c>
      <c r="AD277" s="74">
        <f>IF(ISERROR(ROUND($Y277/'1_РОЗПОДІЛ ПЕРСОНАЛУ'!G276*'1_РОЗПОДІЛ ПЕРСОНАЛУ'!L276,2)),0,ROUND($Y277/'1_РОЗПОДІЛ ПЕРСОНАЛУ'!G276*'1_РОЗПОДІЛ ПЕРСОНАЛУ'!L276,2))</f>
        <v>0</v>
      </c>
      <c r="AE277" s="74">
        <f>IF(ISERROR(ROUND($Y277/'1_РОЗПОДІЛ ПЕРСОНАЛУ'!G276*'1_РОЗПОДІЛ ПЕРСОНАЛУ'!M276,2)),0,ROUND($Y277/'1_РОЗПОДІЛ ПЕРСОНАЛУ'!G276*'1_РОЗПОДІЛ ПЕРСОНАЛУ'!M276,2))</f>
        <v>0</v>
      </c>
      <c r="AF277" s="74">
        <f>IF(ISERROR(ROUND($Y277/'1_РОЗПОДІЛ ПЕРСОНАЛУ'!G276*'1_РОЗПОДІЛ ПЕРСОНАЛУ'!N276,2)),0,ROUND($Y277/'1_РОЗПОДІЛ ПЕРСОНАЛУ'!G276*'1_РОЗПОДІЛ ПЕРСОНАЛУ'!N276,2))</f>
        <v>0</v>
      </c>
      <c r="AG277" s="74">
        <f>IF(ISERROR(ROUND($Y277/'1_РОЗПОДІЛ ПЕРСОНАЛУ'!G276*'1_РОЗПОДІЛ ПЕРСОНАЛУ'!O276,2)),0,ROUND($Y277/'1_РОЗПОДІЛ ПЕРСОНАЛУ'!G276*'1_РОЗПОДІЛ ПЕРСОНАЛУ'!O276,2))</f>
        <v>0</v>
      </c>
    </row>
    <row r="278" spans="1:16383" ht="12" hidden="1" x14ac:dyDescent="0.2">
      <c r="A278" s="78" t="str">
        <f>'1_РОЗПОДІЛ ПЕРСОНАЛУ'!A277</f>
        <v/>
      </c>
      <c r="B278" s="78">
        <f>'1_РОЗПОДІЛ ПЕРСОНАЛУ'!B277</f>
        <v>0</v>
      </c>
      <c r="C278" s="78">
        <f>'1_РОЗПОДІЛ ПЕРСОНАЛУ'!D277</f>
        <v>0</v>
      </c>
      <c r="D278" s="78">
        <f>'1_РОЗПОДІЛ ПЕРСОНАЛУ'!F277</f>
        <v>0</v>
      </c>
      <c r="E278" s="78">
        <f>'1_РОЗПОДІЛ ПЕРСОНАЛУ'!G277</f>
        <v>0</v>
      </c>
      <c r="F278" s="95">
        <f>IF(A278&gt;0,'2_Вихідні дані'!$B$3,"")</f>
        <v>1921</v>
      </c>
      <c r="G278" s="55"/>
      <c r="H278" s="55"/>
      <c r="I278" s="79">
        <f>IF(D278&gt;0,VLOOKUP(D278,'2_Вихідні дані'!$A$6:$B$11,2,FALSE),1)</f>
        <v>1</v>
      </c>
      <c r="J278" s="55"/>
      <c r="K278" s="74">
        <f t="shared" si="29"/>
        <v>0</v>
      </c>
      <c r="L278" s="55"/>
      <c r="M278" s="95">
        <f t="shared" si="30"/>
        <v>0</v>
      </c>
      <c r="N278" s="55"/>
      <c r="O278" s="95">
        <f t="shared" si="31"/>
        <v>0</v>
      </c>
      <c r="P278" s="55"/>
      <c r="Q278" s="95">
        <f t="shared" si="32"/>
        <v>0</v>
      </c>
      <c r="R278" s="55"/>
      <c r="S278" s="95">
        <f t="shared" si="33"/>
        <v>0</v>
      </c>
      <c r="T278" s="55"/>
      <c r="U278" s="95">
        <f t="shared" si="34"/>
        <v>0</v>
      </c>
      <c r="V278" s="55"/>
      <c r="W278" s="95">
        <f>IF(AND($A278&gt;0,V278&gt;0),IF('2_Вихідні дані'!$A$12=1,ROUND($K278*(V278-1),2),ROUND((K278+M278+O278+Q278+S278+U278)*(V278-1),2)),0)</f>
        <v>0</v>
      </c>
      <c r="X278" s="74">
        <f t="shared" si="35"/>
        <v>0</v>
      </c>
      <c r="Y278" s="74">
        <f>X278*'2_Вихідні дані'!$B$17</f>
        <v>0</v>
      </c>
      <c r="Z278" s="74">
        <f>IF(ISERROR(ROUND($Y278/'1_РОЗПОДІЛ ПЕРСОНАЛУ'!G277*'1_РОЗПОДІЛ ПЕРСОНАЛУ'!H277,2)),0,ROUND($Y278/'1_РОЗПОДІЛ ПЕРСОНАЛУ'!G277*'1_РОЗПОДІЛ ПЕРСОНАЛУ'!H277,2))</f>
        <v>0</v>
      </c>
      <c r="AA278" s="74">
        <f>IF(ISERROR(ROUND($Y278/'1_РОЗПОДІЛ ПЕРСОНАЛУ'!G277*'1_РОЗПОДІЛ ПЕРСОНАЛУ'!I277,2)),0,ROUND($Y278/'1_РОЗПОДІЛ ПЕРСОНАЛУ'!G277*'1_РОЗПОДІЛ ПЕРСОНАЛУ'!I277,2))</f>
        <v>0</v>
      </c>
      <c r="AB278" s="74">
        <f>IF(ISERROR(ROUND($Y278/'1_РОЗПОДІЛ ПЕРСОНАЛУ'!G277*'1_РОЗПОДІЛ ПЕРСОНАЛУ'!J277,2)),0,ROUND($Y278/'1_РОЗПОДІЛ ПЕРСОНАЛУ'!G277*'1_РОЗПОДІЛ ПЕРСОНАЛУ'!J277,2))</f>
        <v>0</v>
      </c>
      <c r="AC278" s="74">
        <f>IF(ISERROR(ROUND($Y278/'1_РОЗПОДІЛ ПЕРСОНАЛУ'!G277*'1_РОЗПОДІЛ ПЕРСОНАЛУ'!K277,2)),0,ROUND($Y278/'1_РОЗПОДІЛ ПЕРСОНАЛУ'!G277*'1_РОЗПОДІЛ ПЕРСОНАЛУ'!K277,2))</f>
        <v>0</v>
      </c>
      <c r="AD278" s="74">
        <f>IF(ISERROR(ROUND($Y278/'1_РОЗПОДІЛ ПЕРСОНАЛУ'!G277*'1_РОЗПОДІЛ ПЕРСОНАЛУ'!L277,2)),0,ROUND($Y278/'1_РОЗПОДІЛ ПЕРСОНАЛУ'!G277*'1_РОЗПОДІЛ ПЕРСОНАЛУ'!L277,2))</f>
        <v>0</v>
      </c>
      <c r="AE278" s="74">
        <f>IF(ISERROR(ROUND($Y278/'1_РОЗПОДІЛ ПЕРСОНАЛУ'!G277*'1_РОЗПОДІЛ ПЕРСОНАЛУ'!M277,2)),0,ROUND($Y278/'1_РОЗПОДІЛ ПЕРСОНАЛУ'!G277*'1_РОЗПОДІЛ ПЕРСОНАЛУ'!M277,2))</f>
        <v>0</v>
      </c>
      <c r="AF278" s="74">
        <f>IF(ISERROR(ROUND($Y278/'1_РОЗПОДІЛ ПЕРСОНАЛУ'!G277*'1_РОЗПОДІЛ ПЕРСОНАЛУ'!N277,2)),0,ROUND($Y278/'1_РОЗПОДІЛ ПЕРСОНАЛУ'!G277*'1_РОЗПОДІЛ ПЕРСОНАЛУ'!N277,2))</f>
        <v>0</v>
      </c>
      <c r="AG278" s="74">
        <f>IF(ISERROR(ROUND($Y278/'1_РОЗПОДІЛ ПЕРСОНАЛУ'!G277*'1_РОЗПОДІЛ ПЕРСОНАЛУ'!O277,2)),0,ROUND($Y278/'1_РОЗПОДІЛ ПЕРСОНАЛУ'!G277*'1_РОЗПОДІЛ ПЕРСОНАЛУ'!O277,2))</f>
        <v>0</v>
      </c>
    </row>
    <row r="279" spans="1:16383" ht="12" hidden="1" x14ac:dyDescent="0.2">
      <c r="A279" s="78" t="str">
        <f>'1_РОЗПОДІЛ ПЕРСОНАЛУ'!A278</f>
        <v/>
      </c>
      <c r="B279" s="78">
        <f>'1_РОЗПОДІЛ ПЕРСОНАЛУ'!B278</f>
        <v>0</v>
      </c>
      <c r="C279" s="78">
        <f>'1_РОЗПОДІЛ ПЕРСОНАЛУ'!D278</f>
        <v>0</v>
      </c>
      <c r="D279" s="78">
        <f>'1_РОЗПОДІЛ ПЕРСОНАЛУ'!F278</f>
        <v>0</v>
      </c>
      <c r="E279" s="78">
        <f>'1_РОЗПОДІЛ ПЕРСОНАЛУ'!G278</f>
        <v>0</v>
      </c>
      <c r="F279" s="95">
        <f>IF(A279&gt;0,'2_Вихідні дані'!$B$3,"")</f>
        <v>1921</v>
      </c>
      <c r="G279" s="55"/>
      <c r="H279" s="55"/>
      <c r="I279" s="79">
        <f>IF(D279&gt;0,VLOOKUP(D279,'2_Вихідні дані'!$A$6:$B$11,2,FALSE),1)</f>
        <v>1</v>
      </c>
      <c r="J279" s="55"/>
      <c r="K279" s="74">
        <f t="shared" si="29"/>
        <v>0</v>
      </c>
      <c r="L279" s="55"/>
      <c r="M279" s="95">
        <f t="shared" si="30"/>
        <v>0</v>
      </c>
      <c r="N279" s="55"/>
      <c r="O279" s="95">
        <f t="shared" si="31"/>
        <v>0</v>
      </c>
      <c r="P279" s="55"/>
      <c r="Q279" s="95">
        <f t="shared" si="32"/>
        <v>0</v>
      </c>
      <c r="R279" s="55"/>
      <c r="S279" s="95">
        <f t="shared" si="33"/>
        <v>0</v>
      </c>
      <c r="T279" s="55"/>
      <c r="U279" s="95">
        <f t="shared" si="34"/>
        <v>0</v>
      </c>
      <c r="V279" s="55"/>
      <c r="W279" s="95">
        <f>IF(AND($A279&gt;0,V279&gt;0),IF('2_Вихідні дані'!$A$12=1,ROUND($K279*(V279-1),2),ROUND((K279+M279+O279+Q279+S279+U279)*(V279-1),2)),0)</f>
        <v>0</v>
      </c>
      <c r="X279" s="74">
        <f>ROUND((K279+M279+O279+Q279+S279+U279+W279)*E279,2)</f>
        <v>0</v>
      </c>
      <c r="Y279" s="74">
        <f>X279*'2_Вихідні дані'!$B$17</f>
        <v>0</v>
      </c>
      <c r="Z279" s="74">
        <f>IF(ISERROR(ROUND($Y279/'1_РОЗПОДІЛ ПЕРСОНАЛУ'!G278*'1_РОЗПОДІЛ ПЕРСОНАЛУ'!H278,2)),0,ROUND($Y279/'1_РОЗПОДІЛ ПЕРСОНАЛУ'!G278*'1_РОЗПОДІЛ ПЕРСОНАЛУ'!H278,2))</f>
        <v>0</v>
      </c>
      <c r="AA279" s="74">
        <f>IF(ISERROR(ROUND($Y279/'1_РОЗПОДІЛ ПЕРСОНАЛУ'!G278*'1_РОЗПОДІЛ ПЕРСОНАЛУ'!I278,2)),0,ROUND($Y279/'1_РОЗПОДІЛ ПЕРСОНАЛУ'!G278*'1_РОЗПОДІЛ ПЕРСОНАЛУ'!I278,2))</f>
        <v>0</v>
      </c>
      <c r="AB279" s="74">
        <f>IF(ISERROR(ROUND($Y279/'1_РОЗПОДІЛ ПЕРСОНАЛУ'!G278*'1_РОЗПОДІЛ ПЕРСОНАЛУ'!J278,2)),0,ROUND($Y279/'1_РОЗПОДІЛ ПЕРСОНАЛУ'!G278*'1_РОЗПОДІЛ ПЕРСОНАЛУ'!J278,2))</f>
        <v>0</v>
      </c>
      <c r="AC279" s="74">
        <f>IF(ISERROR(ROUND($Y279/'1_РОЗПОДІЛ ПЕРСОНАЛУ'!G278*'1_РОЗПОДІЛ ПЕРСОНАЛУ'!K278,2)),0,ROUND($Y279/'1_РОЗПОДІЛ ПЕРСОНАЛУ'!G278*'1_РОЗПОДІЛ ПЕРСОНАЛУ'!K278,2))</f>
        <v>0</v>
      </c>
      <c r="AD279" s="74">
        <f>IF(ISERROR(ROUND($Y279/'1_РОЗПОДІЛ ПЕРСОНАЛУ'!G278*'1_РОЗПОДІЛ ПЕРСОНАЛУ'!L278,2)),0,ROUND($Y279/'1_РОЗПОДІЛ ПЕРСОНАЛУ'!G278*'1_РОЗПОДІЛ ПЕРСОНАЛУ'!L278,2))</f>
        <v>0</v>
      </c>
      <c r="AE279" s="74">
        <f>IF(ISERROR(ROUND($Y279/'1_РОЗПОДІЛ ПЕРСОНАЛУ'!G278*'1_РОЗПОДІЛ ПЕРСОНАЛУ'!M278,2)),0,ROUND($Y279/'1_РОЗПОДІЛ ПЕРСОНАЛУ'!G278*'1_РОЗПОДІЛ ПЕРСОНАЛУ'!M278,2))</f>
        <v>0</v>
      </c>
      <c r="AF279" s="74">
        <f>IF(ISERROR(ROUND($Y279/'1_РОЗПОДІЛ ПЕРСОНАЛУ'!G278*'1_РОЗПОДІЛ ПЕРСОНАЛУ'!N278,2)),0,ROUND($Y279/'1_РОЗПОДІЛ ПЕРСОНАЛУ'!G278*'1_РОЗПОДІЛ ПЕРСОНАЛУ'!N278,2))</f>
        <v>0</v>
      </c>
      <c r="AG279" s="74">
        <f>IF(ISERROR(ROUND($Y279/'1_РОЗПОДІЛ ПЕРСОНАЛУ'!G278*'1_РОЗПОДІЛ ПЕРСОНАЛУ'!O278,2)),0,ROUND($Y279/'1_РОЗПОДІЛ ПЕРСОНАЛУ'!G278*'1_РОЗПОДІЛ ПЕРСОНАЛУ'!O278,2))</f>
        <v>0</v>
      </c>
    </row>
    <row r="281" spans="1:16383" ht="18.75" x14ac:dyDescent="0.2">
      <c r="A281" s="2"/>
      <c r="B281" s="24"/>
      <c r="C281" s="449" t="s">
        <v>132</v>
      </c>
      <c r="D281" s="449"/>
      <c r="E281" s="449"/>
      <c r="F281" s="449"/>
      <c r="G281" s="449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50" t="s">
        <v>133</v>
      </c>
      <c r="S281" s="450"/>
      <c r="T281" s="450"/>
      <c r="U281" s="450"/>
      <c r="V281" s="450"/>
      <c r="W281" s="450"/>
      <c r="X281" s="2"/>
      <c r="Y281" s="11"/>
      <c r="Z281" s="5"/>
      <c r="AA281" s="5"/>
      <c r="AB281" s="5"/>
      <c r="AC281" s="5"/>
      <c r="AD281" s="5"/>
      <c r="AE281" s="2"/>
      <c r="AF281" s="2"/>
      <c r="AG281" s="2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  <c r="ABI281" s="6"/>
      <c r="ABJ281" s="6"/>
      <c r="ABK281" s="6"/>
      <c r="ABL281" s="6"/>
      <c r="ABM281" s="6"/>
      <c r="ABN281" s="6"/>
      <c r="ABO281" s="6"/>
      <c r="ABP281" s="6"/>
      <c r="ABQ281" s="6"/>
      <c r="ABR281" s="6"/>
      <c r="ABS281" s="6"/>
      <c r="ABT281" s="6"/>
      <c r="ABU281" s="6"/>
      <c r="ABV281" s="6"/>
      <c r="ABW281" s="6"/>
      <c r="ABX281" s="6"/>
      <c r="ABY281" s="6"/>
      <c r="ABZ281" s="6"/>
      <c r="ACA281" s="6"/>
      <c r="ACB281" s="6"/>
      <c r="ACC281" s="6"/>
      <c r="ACD281" s="6"/>
      <c r="ACE281" s="6"/>
      <c r="ACF281" s="6"/>
      <c r="ACG281" s="6"/>
      <c r="ACH281" s="6"/>
      <c r="ACI281" s="6"/>
      <c r="ACJ281" s="6"/>
      <c r="ACK281" s="6"/>
      <c r="ACL281" s="6"/>
      <c r="ACM281" s="6"/>
      <c r="ACN281" s="6"/>
      <c r="ACO281" s="6"/>
      <c r="ACP281" s="6"/>
      <c r="ACQ281" s="6"/>
      <c r="ACR281" s="6"/>
      <c r="ACS281" s="6"/>
      <c r="ACT281" s="6"/>
      <c r="ACU281" s="6"/>
      <c r="ACV281" s="6"/>
      <c r="ACW281" s="6"/>
      <c r="ACX281" s="6"/>
      <c r="ACY281" s="6"/>
      <c r="ACZ281" s="6"/>
      <c r="ADA281" s="6"/>
      <c r="ADB281" s="6"/>
      <c r="ADC281" s="6"/>
      <c r="ADD281" s="6"/>
      <c r="ADE281" s="6"/>
      <c r="ADF281" s="6"/>
      <c r="ADG281" s="6"/>
      <c r="ADH281" s="6"/>
      <c r="ADI281" s="6"/>
      <c r="ADJ281" s="6"/>
      <c r="ADK281" s="6"/>
      <c r="ADL281" s="6"/>
      <c r="ADM281" s="6"/>
      <c r="ADN281" s="6"/>
      <c r="ADO281" s="6"/>
      <c r="ADP281" s="6"/>
      <c r="ADQ281" s="6"/>
      <c r="ADR281" s="6"/>
      <c r="ADS281" s="6"/>
      <c r="ADT281" s="6"/>
      <c r="ADU281" s="6"/>
      <c r="ADV281" s="6"/>
      <c r="ADW281" s="6"/>
      <c r="ADX281" s="6"/>
      <c r="ADY281" s="6"/>
      <c r="ADZ281" s="6"/>
      <c r="AEA281" s="6"/>
      <c r="AEB281" s="6"/>
      <c r="AEC281" s="6"/>
      <c r="AED281" s="6"/>
      <c r="AEE281" s="6"/>
      <c r="AEF281" s="6"/>
      <c r="AEG281" s="6"/>
      <c r="AEH281" s="6"/>
      <c r="AEI281" s="6"/>
      <c r="AEJ281" s="6"/>
      <c r="AEK281" s="6"/>
      <c r="AEL281" s="6"/>
      <c r="AEM281" s="6"/>
      <c r="AEN281" s="6"/>
      <c r="AEO281" s="6"/>
      <c r="AEP281" s="6"/>
      <c r="AEQ281" s="6"/>
      <c r="AER281" s="6"/>
      <c r="AES281" s="6"/>
      <c r="AET281" s="6"/>
      <c r="AEU281" s="6"/>
      <c r="AEV281" s="6"/>
      <c r="AEW281" s="6"/>
      <c r="AEX281" s="6"/>
      <c r="AEY281" s="6"/>
      <c r="AEZ281" s="6"/>
      <c r="AFA281" s="6"/>
      <c r="AFB281" s="6"/>
      <c r="AFC281" s="6"/>
      <c r="AFD281" s="6"/>
      <c r="AFE281" s="6"/>
      <c r="AFF281" s="6"/>
      <c r="AFG281" s="6"/>
      <c r="AFH281" s="6"/>
      <c r="AFI281" s="6"/>
      <c r="AFJ281" s="6"/>
      <c r="AFK281" s="6"/>
      <c r="AFL281" s="6"/>
      <c r="AFM281" s="6"/>
      <c r="AFN281" s="6"/>
      <c r="AFO281" s="6"/>
      <c r="AFP281" s="6"/>
      <c r="AFQ281" s="6"/>
      <c r="AFR281" s="6"/>
      <c r="AFS281" s="6"/>
      <c r="AFT281" s="6"/>
      <c r="AFU281" s="6"/>
      <c r="AFV281" s="6"/>
      <c r="AFW281" s="6"/>
      <c r="AFX281" s="6"/>
      <c r="AFY281" s="6"/>
      <c r="AFZ281" s="6"/>
      <c r="AGA281" s="6"/>
      <c r="AGB281" s="6"/>
      <c r="AGC281" s="6"/>
      <c r="AGD281" s="6"/>
      <c r="AGE281" s="6"/>
      <c r="AGF281" s="6"/>
      <c r="AGG281" s="6"/>
      <c r="AGH281" s="6"/>
      <c r="AGI281" s="6"/>
      <c r="AGJ281" s="6"/>
      <c r="AGK281" s="6"/>
      <c r="AGL281" s="6"/>
      <c r="AGM281" s="6"/>
      <c r="AGN281" s="6"/>
      <c r="AGO281" s="6"/>
      <c r="AGP281" s="6"/>
      <c r="AGQ281" s="6"/>
      <c r="AGR281" s="6"/>
      <c r="AGS281" s="6"/>
      <c r="AGT281" s="6"/>
      <c r="AGU281" s="6"/>
      <c r="AGV281" s="6"/>
      <c r="AGW281" s="6"/>
      <c r="AGX281" s="6"/>
      <c r="AGY281" s="6"/>
      <c r="AGZ281" s="6"/>
      <c r="AHA281" s="6"/>
      <c r="AHB281" s="6"/>
      <c r="AHC281" s="6"/>
      <c r="AHD281" s="6"/>
      <c r="AHE281" s="6"/>
      <c r="AHF281" s="6"/>
      <c r="AHG281" s="6"/>
      <c r="AHH281" s="6"/>
      <c r="AHI281" s="6"/>
      <c r="AHJ281" s="6"/>
      <c r="AHK281" s="6"/>
      <c r="AHL281" s="6"/>
      <c r="AHM281" s="6"/>
      <c r="AHN281" s="6"/>
      <c r="AHO281" s="6"/>
      <c r="AHP281" s="6"/>
      <c r="AHQ281" s="6"/>
      <c r="AHR281" s="6"/>
      <c r="AHS281" s="6"/>
      <c r="AHT281" s="6"/>
      <c r="AHU281" s="6"/>
      <c r="AHV281" s="6"/>
      <c r="AHW281" s="6"/>
      <c r="AHX281" s="6"/>
      <c r="AHY281" s="6"/>
      <c r="AHZ281" s="6"/>
      <c r="AIA281" s="6"/>
      <c r="AIB281" s="6"/>
      <c r="AIC281" s="6"/>
      <c r="AID281" s="6"/>
      <c r="AIE281" s="6"/>
      <c r="AIF281" s="6"/>
      <c r="AIG281" s="6"/>
      <c r="AIH281" s="6"/>
      <c r="AII281" s="6"/>
      <c r="AIJ281" s="6"/>
      <c r="AIK281" s="6"/>
      <c r="AIL281" s="6"/>
      <c r="AIM281" s="6"/>
      <c r="AIN281" s="6"/>
      <c r="AIO281" s="6"/>
      <c r="AIP281" s="6"/>
      <c r="AIQ281" s="6"/>
      <c r="AIR281" s="6"/>
      <c r="AIS281" s="6"/>
      <c r="AIT281" s="6"/>
      <c r="AIU281" s="6"/>
      <c r="AIV281" s="6"/>
      <c r="AIW281" s="6"/>
      <c r="AIX281" s="6"/>
      <c r="AIY281" s="6"/>
      <c r="AIZ281" s="6"/>
      <c r="AJA281" s="6"/>
      <c r="AJB281" s="6"/>
      <c r="AJC281" s="6"/>
      <c r="AJD281" s="6"/>
      <c r="AJE281" s="6"/>
      <c r="AJF281" s="6"/>
      <c r="AJG281" s="6"/>
      <c r="AJH281" s="6"/>
      <c r="AJI281" s="6"/>
      <c r="AJJ281" s="6"/>
      <c r="AJK281" s="6"/>
      <c r="AJL281" s="6"/>
      <c r="AJM281" s="6"/>
      <c r="AJN281" s="6"/>
      <c r="AJO281" s="6"/>
      <c r="AJP281" s="6"/>
      <c r="AJQ281" s="6"/>
      <c r="AJR281" s="6"/>
      <c r="AJS281" s="6"/>
      <c r="AJT281" s="6"/>
      <c r="AJU281" s="6"/>
      <c r="AJV281" s="6"/>
      <c r="AJW281" s="6"/>
      <c r="AJX281" s="6"/>
      <c r="AJY281" s="6"/>
      <c r="AJZ281" s="6"/>
      <c r="AKA281" s="6"/>
      <c r="AKB281" s="6"/>
      <c r="AKC281" s="6"/>
      <c r="AKD281" s="6"/>
      <c r="AKE281" s="6"/>
      <c r="AKF281" s="6"/>
      <c r="AKG281" s="6"/>
      <c r="AKH281" s="6"/>
      <c r="AKI281" s="6"/>
      <c r="AKJ281" s="6"/>
      <c r="AKK281" s="6"/>
      <c r="AKL281" s="6"/>
      <c r="AKM281" s="6"/>
      <c r="AKN281" s="6"/>
      <c r="AKO281" s="6"/>
      <c r="AKP281" s="6"/>
      <c r="AKQ281" s="6"/>
      <c r="AKR281" s="6"/>
      <c r="AKS281" s="6"/>
      <c r="AKT281" s="6"/>
      <c r="AKU281" s="6"/>
      <c r="AKV281" s="6"/>
      <c r="AKW281" s="6"/>
      <c r="AKX281" s="6"/>
      <c r="AKY281" s="6"/>
      <c r="AKZ281" s="6"/>
      <c r="ALA281" s="6"/>
      <c r="ALB281" s="6"/>
      <c r="ALC281" s="6"/>
      <c r="ALD281" s="6"/>
      <c r="ALE281" s="6"/>
      <c r="ALF281" s="6"/>
      <c r="ALG281" s="6"/>
      <c r="ALH281" s="6"/>
      <c r="ALI281" s="6"/>
      <c r="ALJ281" s="6"/>
      <c r="ALK281" s="6"/>
      <c r="ALL281" s="6"/>
      <c r="ALM281" s="6"/>
      <c r="ALN281" s="6"/>
      <c r="ALO281" s="6"/>
      <c r="ALP281" s="6"/>
      <c r="ALQ281" s="6"/>
      <c r="ALR281" s="6"/>
      <c r="ALS281" s="6"/>
      <c r="ALT281" s="6"/>
      <c r="ALU281" s="6"/>
      <c r="ALV281" s="6"/>
      <c r="ALW281" s="6"/>
      <c r="ALX281" s="6"/>
      <c r="ALY281" s="6"/>
      <c r="ALZ281" s="6"/>
      <c r="AMA281" s="6"/>
      <c r="AMB281" s="6"/>
      <c r="AMC281" s="6"/>
      <c r="AMD281" s="6"/>
      <c r="AME281" s="6"/>
      <c r="AMF281" s="6"/>
      <c r="AMG281" s="6"/>
      <c r="AMH281" s="6"/>
      <c r="AMI281" s="6"/>
      <c r="AMJ281" s="6"/>
      <c r="AMK281" s="6"/>
      <c r="AML281" s="6"/>
      <c r="AMM281" s="6"/>
      <c r="AMN281" s="6"/>
      <c r="AMO281" s="6"/>
      <c r="AMP281" s="6"/>
      <c r="AMQ281" s="6"/>
      <c r="AMR281" s="6"/>
      <c r="AMS281" s="6"/>
      <c r="AMT281" s="6"/>
      <c r="AMU281" s="6"/>
      <c r="AMV281" s="6"/>
      <c r="AMW281" s="6"/>
      <c r="AMX281" s="6"/>
      <c r="AMY281" s="6"/>
      <c r="AMZ281" s="6"/>
      <c r="ANA281" s="6"/>
      <c r="ANB281" s="6"/>
      <c r="ANC281" s="6"/>
      <c r="AND281" s="6"/>
      <c r="ANE281" s="6"/>
      <c r="ANF281" s="6"/>
      <c r="ANG281" s="6"/>
      <c r="ANH281" s="6"/>
      <c r="ANI281" s="6"/>
      <c r="ANJ281" s="6"/>
      <c r="ANK281" s="6"/>
      <c r="ANL281" s="6"/>
      <c r="ANM281" s="6"/>
      <c r="ANN281" s="6"/>
      <c r="ANO281" s="6"/>
      <c r="ANP281" s="6"/>
      <c r="ANQ281" s="6"/>
      <c r="ANR281" s="6"/>
      <c r="ANS281" s="6"/>
      <c r="ANT281" s="6"/>
      <c r="ANU281" s="6"/>
      <c r="ANV281" s="6"/>
      <c r="ANW281" s="6"/>
      <c r="ANX281" s="6"/>
      <c r="ANY281" s="6"/>
      <c r="ANZ281" s="6"/>
      <c r="AOA281" s="6"/>
      <c r="AOB281" s="6"/>
      <c r="AOC281" s="6"/>
      <c r="AOD281" s="6"/>
      <c r="AOE281" s="6"/>
      <c r="AOF281" s="6"/>
      <c r="AOG281" s="6"/>
      <c r="AOH281" s="6"/>
      <c r="AOI281" s="6"/>
      <c r="AOJ281" s="6"/>
      <c r="AOK281" s="6"/>
      <c r="AOL281" s="6"/>
      <c r="AOM281" s="6"/>
      <c r="AON281" s="6"/>
      <c r="AOO281" s="6"/>
      <c r="AOP281" s="6"/>
      <c r="AOQ281" s="6"/>
      <c r="AOR281" s="6"/>
      <c r="AOS281" s="6"/>
      <c r="AOT281" s="6"/>
      <c r="AOU281" s="6"/>
      <c r="AOV281" s="6"/>
      <c r="AOW281" s="6"/>
      <c r="AOX281" s="6"/>
      <c r="AOY281" s="6"/>
      <c r="AOZ281" s="6"/>
      <c r="APA281" s="6"/>
      <c r="APB281" s="6"/>
      <c r="APC281" s="6"/>
      <c r="APD281" s="6"/>
      <c r="APE281" s="6"/>
      <c r="APF281" s="6"/>
      <c r="APG281" s="6"/>
      <c r="APH281" s="6"/>
      <c r="API281" s="6"/>
      <c r="APJ281" s="6"/>
      <c r="APK281" s="6"/>
      <c r="APL281" s="6"/>
      <c r="APM281" s="6"/>
      <c r="APN281" s="6"/>
      <c r="APO281" s="6"/>
      <c r="APP281" s="6"/>
      <c r="APQ281" s="6"/>
      <c r="APR281" s="6"/>
      <c r="APS281" s="6"/>
      <c r="APT281" s="6"/>
      <c r="APU281" s="6"/>
      <c r="APV281" s="6"/>
      <c r="APW281" s="6"/>
      <c r="APX281" s="6"/>
      <c r="APY281" s="6"/>
      <c r="APZ281" s="6"/>
      <c r="AQA281" s="6"/>
      <c r="AQB281" s="6"/>
      <c r="AQC281" s="6"/>
      <c r="AQD281" s="6"/>
      <c r="AQE281" s="6"/>
      <c r="AQF281" s="6"/>
      <c r="AQG281" s="6"/>
      <c r="AQH281" s="6"/>
      <c r="AQI281" s="6"/>
      <c r="AQJ281" s="6"/>
      <c r="AQK281" s="6"/>
      <c r="AQL281" s="6"/>
      <c r="AQM281" s="6"/>
      <c r="AQN281" s="6"/>
      <c r="AQO281" s="6"/>
      <c r="AQP281" s="6"/>
      <c r="AQQ281" s="6"/>
      <c r="AQR281" s="6"/>
      <c r="AQS281" s="6"/>
      <c r="AQT281" s="6"/>
      <c r="AQU281" s="6"/>
      <c r="AQV281" s="6"/>
      <c r="AQW281" s="6"/>
      <c r="AQX281" s="6"/>
      <c r="AQY281" s="6"/>
      <c r="AQZ281" s="6"/>
      <c r="ARA281" s="6"/>
      <c r="ARB281" s="6"/>
      <c r="ARC281" s="6"/>
      <c r="ARD281" s="6"/>
      <c r="ARE281" s="6"/>
      <c r="ARF281" s="6"/>
      <c r="ARG281" s="6"/>
      <c r="ARH281" s="6"/>
      <c r="ARI281" s="6"/>
      <c r="ARJ281" s="6"/>
      <c r="ARK281" s="6"/>
      <c r="ARL281" s="6"/>
      <c r="ARM281" s="6"/>
      <c r="ARN281" s="6"/>
      <c r="ARO281" s="6"/>
      <c r="ARP281" s="6"/>
      <c r="ARQ281" s="6"/>
      <c r="ARR281" s="6"/>
      <c r="ARS281" s="6"/>
      <c r="ART281" s="6"/>
      <c r="ARU281" s="6"/>
      <c r="ARV281" s="6"/>
      <c r="ARW281" s="6"/>
      <c r="ARX281" s="6"/>
      <c r="ARY281" s="6"/>
      <c r="ARZ281" s="6"/>
      <c r="ASA281" s="6"/>
      <c r="ASB281" s="6"/>
      <c r="ASC281" s="6"/>
      <c r="ASD281" s="6"/>
      <c r="ASE281" s="6"/>
      <c r="ASF281" s="6"/>
      <c r="ASG281" s="6"/>
      <c r="ASH281" s="6"/>
      <c r="ASI281" s="6"/>
      <c r="ASJ281" s="6"/>
      <c r="ASK281" s="6"/>
      <c r="ASL281" s="6"/>
      <c r="ASM281" s="6"/>
      <c r="ASN281" s="6"/>
      <c r="ASO281" s="6"/>
      <c r="ASP281" s="6"/>
      <c r="ASQ281" s="6"/>
      <c r="ASR281" s="6"/>
      <c r="ASS281" s="6"/>
      <c r="AST281" s="6"/>
      <c r="ASU281" s="6"/>
      <c r="ASV281" s="6"/>
      <c r="ASW281" s="6"/>
      <c r="ASX281" s="6"/>
      <c r="ASY281" s="6"/>
      <c r="ASZ281" s="6"/>
      <c r="ATA281" s="6"/>
      <c r="ATB281" s="6"/>
      <c r="ATC281" s="6"/>
      <c r="ATD281" s="6"/>
      <c r="ATE281" s="6"/>
      <c r="ATF281" s="6"/>
      <c r="ATG281" s="6"/>
      <c r="ATH281" s="6"/>
      <c r="ATI281" s="6"/>
      <c r="ATJ281" s="6"/>
      <c r="ATK281" s="6"/>
      <c r="ATL281" s="6"/>
      <c r="ATM281" s="6"/>
      <c r="ATN281" s="6"/>
      <c r="ATO281" s="6"/>
      <c r="ATP281" s="6"/>
      <c r="ATQ281" s="6"/>
      <c r="ATR281" s="6"/>
      <c r="ATS281" s="6"/>
      <c r="ATT281" s="6"/>
      <c r="ATU281" s="6"/>
      <c r="ATV281" s="6"/>
      <c r="ATW281" s="6"/>
      <c r="ATX281" s="6"/>
      <c r="ATY281" s="6"/>
      <c r="ATZ281" s="6"/>
      <c r="AUA281" s="6"/>
      <c r="AUB281" s="6"/>
      <c r="AUC281" s="6"/>
      <c r="AUD281" s="6"/>
      <c r="AUE281" s="6"/>
      <c r="AUF281" s="6"/>
      <c r="AUG281" s="6"/>
      <c r="AUH281" s="6"/>
      <c r="AUI281" s="6"/>
      <c r="AUJ281" s="6"/>
      <c r="AUK281" s="6"/>
      <c r="AUL281" s="6"/>
      <c r="AUM281" s="6"/>
      <c r="AUN281" s="6"/>
      <c r="AUO281" s="6"/>
      <c r="AUP281" s="6"/>
      <c r="AUQ281" s="6"/>
      <c r="AUR281" s="6"/>
      <c r="AUS281" s="6"/>
      <c r="AUT281" s="6"/>
      <c r="AUU281" s="6"/>
      <c r="AUV281" s="6"/>
      <c r="AUW281" s="6"/>
      <c r="AUX281" s="6"/>
      <c r="AUY281" s="6"/>
      <c r="AUZ281" s="6"/>
      <c r="AVA281" s="6"/>
      <c r="AVB281" s="6"/>
      <c r="AVC281" s="6"/>
      <c r="AVD281" s="6"/>
      <c r="AVE281" s="6"/>
      <c r="AVF281" s="6"/>
      <c r="AVG281" s="6"/>
      <c r="AVH281" s="6"/>
      <c r="AVI281" s="6"/>
      <c r="AVJ281" s="6"/>
      <c r="AVK281" s="6"/>
      <c r="AVL281" s="6"/>
      <c r="AVM281" s="6"/>
      <c r="AVN281" s="6"/>
      <c r="AVO281" s="6"/>
      <c r="AVP281" s="6"/>
      <c r="AVQ281" s="6"/>
      <c r="AVR281" s="6"/>
      <c r="AVS281" s="6"/>
      <c r="AVT281" s="6"/>
      <c r="AVU281" s="6"/>
      <c r="AVV281" s="6"/>
      <c r="AVW281" s="6"/>
      <c r="AVX281" s="6"/>
      <c r="AVY281" s="6"/>
      <c r="AVZ281" s="6"/>
      <c r="AWA281" s="6"/>
      <c r="AWB281" s="6"/>
      <c r="AWC281" s="6"/>
      <c r="AWD281" s="6"/>
      <c r="AWE281" s="6"/>
      <c r="AWF281" s="6"/>
      <c r="AWG281" s="6"/>
      <c r="AWH281" s="6"/>
      <c r="AWI281" s="6"/>
      <c r="AWJ281" s="6"/>
      <c r="AWK281" s="6"/>
      <c r="AWL281" s="6"/>
      <c r="AWM281" s="6"/>
      <c r="AWN281" s="6"/>
      <c r="AWO281" s="6"/>
      <c r="AWP281" s="6"/>
      <c r="AWQ281" s="6"/>
      <c r="AWR281" s="6"/>
      <c r="AWS281" s="6"/>
      <c r="AWT281" s="6"/>
      <c r="AWU281" s="6"/>
      <c r="AWV281" s="6"/>
      <c r="AWW281" s="6"/>
      <c r="AWX281" s="6"/>
      <c r="AWY281" s="6"/>
      <c r="AWZ281" s="6"/>
      <c r="AXA281" s="6"/>
      <c r="AXB281" s="6"/>
      <c r="AXC281" s="6"/>
      <c r="AXD281" s="6"/>
      <c r="AXE281" s="6"/>
      <c r="AXF281" s="6"/>
      <c r="AXG281" s="6"/>
      <c r="AXH281" s="6"/>
      <c r="AXI281" s="6"/>
      <c r="AXJ281" s="6"/>
      <c r="AXK281" s="6"/>
      <c r="AXL281" s="6"/>
      <c r="AXM281" s="6"/>
      <c r="AXN281" s="6"/>
      <c r="AXO281" s="6"/>
      <c r="AXP281" s="6"/>
      <c r="AXQ281" s="6"/>
      <c r="AXR281" s="6"/>
      <c r="AXS281" s="6"/>
      <c r="AXT281" s="6"/>
      <c r="AXU281" s="6"/>
      <c r="AXV281" s="6"/>
      <c r="AXW281" s="6"/>
      <c r="AXX281" s="6"/>
      <c r="AXY281" s="6"/>
      <c r="AXZ281" s="6"/>
      <c r="AYA281" s="6"/>
      <c r="AYB281" s="6"/>
      <c r="AYC281" s="6"/>
      <c r="AYD281" s="6"/>
      <c r="AYE281" s="6"/>
      <c r="AYF281" s="6"/>
      <c r="AYG281" s="6"/>
      <c r="AYH281" s="6"/>
      <c r="AYI281" s="6"/>
      <c r="AYJ281" s="6"/>
      <c r="AYK281" s="6"/>
      <c r="AYL281" s="6"/>
      <c r="AYM281" s="6"/>
      <c r="AYN281" s="6"/>
      <c r="AYO281" s="6"/>
      <c r="AYP281" s="6"/>
      <c r="AYQ281" s="6"/>
      <c r="AYR281" s="6"/>
      <c r="AYS281" s="6"/>
      <c r="AYT281" s="6"/>
      <c r="AYU281" s="6"/>
      <c r="AYV281" s="6"/>
      <c r="AYW281" s="6"/>
      <c r="AYX281" s="6"/>
      <c r="AYY281" s="6"/>
      <c r="AYZ281" s="6"/>
      <c r="AZA281" s="6"/>
      <c r="AZB281" s="6"/>
      <c r="AZC281" s="6"/>
      <c r="AZD281" s="6"/>
      <c r="AZE281" s="6"/>
      <c r="AZF281" s="6"/>
      <c r="AZG281" s="6"/>
      <c r="AZH281" s="6"/>
      <c r="AZI281" s="6"/>
      <c r="AZJ281" s="6"/>
      <c r="AZK281" s="6"/>
      <c r="AZL281" s="6"/>
      <c r="AZM281" s="6"/>
      <c r="AZN281" s="6"/>
      <c r="AZO281" s="6"/>
      <c r="AZP281" s="6"/>
      <c r="AZQ281" s="6"/>
      <c r="AZR281" s="6"/>
      <c r="AZS281" s="6"/>
      <c r="AZT281" s="6"/>
      <c r="AZU281" s="6"/>
      <c r="AZV281" s="6"/>
      <c r="AZW281" s="6"/>
      <c r="AZX281" s="6"/>
      <c r="AZY281" s="6"/>
      <c r="AZZ281" s="6"/>
      <c r="BAA281" s="6"/>
      <c r="BAB281" s="6"/>
      <c r="BAC281" s="6"/>
      <c r="BAD281" s="6"/>
      <c r="BAE281" s="6"/>
      <c r="BAF281" s="6"/>
      <c r="BAG281" s="6"/>
      <c r="BAH281" s="6"/>
      <c r="BAI281" s="6"/>
      <c r="BAJ281" s="6"/>
      <c r="BAK281" s="6"/>
      <c r="BAL281" s="6"/>
      <c r="BAM281" s="6"/>
      <c r="BAN281" s="6"/>
      <c r="BAO281" s="6"/>
      <c r="BAP281" s="6"/>
      <c r="BAQ281" s="6"/>
      <c r="BAR281" s="6"/>
      <c r="BAS281" s="6"/>
      <c r="BAT281" s="6"/>
      <c r="BAU281" s="6"/>
      <c r="BAV281" s="6"/>
      <c r="BAW281" s="6"/>
      <c r="BAX281" s="6"/>
      <c r="BAY281" s="6"/>
      <c r="BAZ281" s="6"/>
      <c r="BBA281" s="6"/>
      <c r="BBB281" s="6"/>
      <c r="BBC281" s="6"/>
      <c r="BBD281" s="6"/>
      <c r="BBE281" s="6"/>
      <c r="BBF281" s="6"/>
      <c r="BBG281" s="6"/>
      <c r="BBH281" s="6"/>
      <c r="BBI281" s="6"/>
      <c r="BBJ281" s="6"/>
      <c r="BBK281" s="6"/>
      <c r="BBL281" s="6"/>
      <c r="BBM281" s="6"/>
      <c r="BBN281" s="6"/>
      <c r="BBO281" s="6"/>
      <c r="BBP281" s="6"/>
      <c r="BBQ281" s="6"/>
      <c r="BBR281" s="6"/>
      <c r="BBS281" s="6"/>
      <c r="BBT281" s="6"/>
      <c r="BBU281" s="6"/>
      <c r="BBV281" s="6"/>
      <c r="BBW281" s="6"/>
      <c r="BBX281" s="6"/>
      <c r="BBY281" s="6"/>
      <c r="BBZ281" s="6"/>
      <c r="BCA281" s="6"/>
      <c r="BCB281" s="6"/>
      <c r="BCC281" s="6"/>
      <c r="BCD281" s="6"/>
      <c r="BCE281" s="6"/>
      <c r="BCF281" s="6"/>
      <c r="BCG281" s="6"/>
      <c r="BCH281" s="6"/>
      <c r="BCI281" s="6"/>
      <c r="BCJ281" s="6"/>
      <c r="BCK281" s="6"/>
      <c r="BCL281" s="6"/>
      <c r="BCM281" s="6"/>
      <c r="BCN281" s="6"/>
      <c r="BCO281" s="6"/>
      <c r="BCP281" s="6"/>
      <c r="BCQ281" s="6"/>
      <c r="BCR281" s="6"/>
      <c r="BCS281" s="6"/>
      <c r="BCT281" s="6"/>
      <c r="BCU281" s="6"/>
      <c r="BCV281" s="6"/>
      <c r="BCW281" s="6"/>
      <c r="BCX281" s="6"/>
      <c r="BCY281" s="6"/>
      <c r="BCZ281" s="6"/>
      <c r="BDA281" s="6"/>
      <c r="BDB281" s="6"/>
      <c r="BDC281" s="6"/>
      <c r="BDD281" s="6"/>
      <c r="BDE281" s="6"/>
      <c r="BDF281" s="6"/>
      <c r="BDG281" s="6"/>
      <c r="BDH281" s="6"/>
      <c r="BDI281" s="6"/>
      <c r="BDJ281" s="6"/>
      <c r="BDK281" s="6"/>
      <c r="BDL281" s="6"/>
      <c r="BDM281" s="6"/>
      <c r="BDN281" s="6"/>
      <c r="BDO281" s="6"/>
      <c r="BDP281" s="6"/>
      <c r="BDQ281" s="6"/>
      <c r="BDR281" s="6"/>
      <c r="BDS281" s="6"/>
      <c r="BDT281" s="6"/>
      <c r="BDU281" s="6"/>
      <c r="BDV281" s="6"/>
      <c r="BDW281" s="6"/>
      <c r="BDX281" s="6"/>
      <c r="BDY281" s="6"/>
      <c r="BDZ281" s="6"/>
      <c r="BEA281" s="6"/>
      <c r="BEB281" s="6"/>
      <c r="BEC281" s="6"/>
      <c r="BED281" s="6"/>
      <c r="BEE281" s="6"/>
      <c r="BEF281" s="6"/>
      <c r="BEG281" s="6"/>
      <c r="BEH281" s="6"/>
      <c r="BEI281" s="6"/>
      <c r="BEJ281" s="6"/>
      <c r="BEK281" s="6"/>
      <c r="BEL281" s="6"/>
      <c r="BEM281" s="6"/>
      <c r="BEN281" s="6"/>
      <c r="BEO281" s="6"/>
      <c r="BEP281" s="6"/>
      <c r="BEQ281" s="6"/>
      <c r="BER281" s="6"/>
      <c r="BES281" s="6"/>
      <c r="BET281" s="6"/>
      <c r="BEU281" s="6"/>
      <c r="BEV281" s="6"/>
      <c r="BEW281" s="6"/>
      <c r="BEX281" s="6"/>
      <c r="BEY281" s="6"/>
      <c r="BEZ281" s="6"/>
      <c r="BFA281" s="6"/>
      <c r="BFB281" s="6"/>
      <c r="BFC281" s="6"/>
      <c r="BFD281" s="6"/>
      <c r="BFE281" s="6"/>
      <c r="BFF281" s="6"/>
      <c r="BFG281" s="6"/>
      <c r="BFH281" s="6"/>
      <c r="BFI281" s="6"/>
      <c r="BFJ281" s="6"/>
      <c r="BFK281" s="6"/>
      <c r="BFL281" s="6"/>
      <c r="BFM281" s="6"/>
      <c r="BFN281" s="6"/>
      <c r="BFO281" s="6"/>
      <c r="BFP281" s="6"/>
      <c r="BFQ281" s="6"/>
      <c r="BFR281" s="6"/>
      <c r="BFS281" s="6"/>
      <c r="BFT281" s="6"/>
      <c r="BFU281" s="6"/>
      <c r="BFV281" s="6"/>
      <c r="BFW281" s="6"/>
      <c r="BFX281" s="6"/>
      <c r="BFY281" s="6"/>
      <c r="BFZ281" s="6"/>
      <c r="BGA281" s="6"/>
      <c r="BGB281" s="6"/>
      <c r="BGC281" s="6"/>
      <c r="BGD281" s="6"/>
      <c r="BGE281" s="6"/>
      <c r="BGF281" s="6"/>
      <c r="BGG281" s="6"/>
      <c r="BGH281" s="6"/>
      <c r="BGI281" s="6"/>
      <c r="BGJ281" s="6"/>
      <c r="BGK281" s="6"/>
      <c r="BGL281" s="6"/>
      <c r="BGM281" s="6"/>
      <c r="BGN281" s="6"/>
      <c r="BGO281" s="6"/>
      <c r="BGP281" s="6"/>
      <c r="BGQ281" s="6"/>
      <c r="BGR281" s="6"/>
      <c r="BGS281" s="6"/>
      <c r="BGT281" s="6"/>
      <c r="BGU281" s="6"/>
      <c r="BGV281" s="6"/>
      <c r="BGW281" s="6"/>
      <c r="BGX281" s="6"/>
      <c r="BGY281" s="6"/>
      <c r="BGZ281" s="6"/>
      <c r="BHA281" s="6"/>
      <c r="BHB281" s="6"/>
      <c r="BHC281" s="6"/>
      <c r="BHD281" s="6"/>
      <c r="BHE281" s="6"/>
      <c r="BHF281" s="6"/>
      <c r="BHG281" s="6"/>
      <c r="BHH281" s="6"/>
      <c r="BHI281" s="6"/>
      <c r="BHJ281" s="6"/>
      <c r="BHK281" s="6"/>
      <c r="BHL281" s="6"/>
      <c r="BHM281" s="6"/>
      <c r="BHN281" s="6"/>
      <c r="BHO281" s="6"/>
      <c r="BHP281" s="6"/>
      <c r="BHQ281" s="6"/>
      <c r="BHR281" s="6"/>
      <c r="BHS281" s="6"/>
      <c r="BHT281" s="6"/>
      <c r="BHU281" s="6"/>
      <c r="BHV281" s="6"/>
      <c r="BHW281" s="6"/>
      <c r="BHX281" s="6"/>
      <c r="BHY281" s="6"/>
      <c r="BHZ281" s="6"/>
      <c r="BIA281" s="6"/>
      <c r="BIB281" s="6"/>
      <c r="BIC281" s="6"/>
      <c r="BID281" s="6"/>
      <c r="BIE281" s="6"/>
      <c r="BIF281" s="6"/>
      <c r="BIG281" s="6"/>
      <c r="BIH281" s="6"/>
      <c r="BII281" s="6"/>
      <c r="BIJ281" s="6"/>
      <c r="BIK281" s="6"/>
      <c r="BIL281" s="6"/>
      <c r="BIM281" s="6"/>
      <c r="BIN281" s="6"/>
      <c r="BIO281" s="6"/>
      <c r="BIP281" s="6"/>
      <c r="BIQ281" s="6"/>
      <c r="BIR281" s="6"/>
      <c r="BIS281" s="6"/>
      <c r="BIT281" s="6"/>
      <c r="BIU281" s="6"/>
      <c r="BIV281" s="6"/>
      <c r="BIW281" s="6"/>
      <c r="BIX281" s="6"/>
      <c r="BIY281" s="6"/>
      <c r="BIZ281" s="6"/>
      <c r="BJA281" s="6"/>
      <c r="BJB281" s="6"/>
      <c r="BJC281" s="6"/>
      <c r="BJD281" s="6"/>
      <c r="BJE281" s="6"/>
      <c r="BJF281" s="6"/>
      <c r="BJG281" s="6"/>
      <c r="BJH281" s="6"/>
      <c r="BJI281" s="6"/>
      <c r="BJJ281" s="6"/>
      <c r="BJK281" s="6"/>
      <c r="BJL281" s="6"/>
      <c r="BJM281" s="6"/>
      <c r="BJN281" s="6"/>
      <c r="BJO281" s="6"/>
      <c r="BJP281" s="6"/>
      <c r="BJQ281" s="6"/>
      <c r="BJR281" s="6"/>
      <c r="BJS281" s="6"/>
      <c r="BJT281" s="6"/>
      <c r="BJU281" s="6"/>
      <c r="BJV281" s="6"/>
      <c r="BJW281" s="6"/>
      <c r="BJX281" s="6"/>
      <c r="BJY281" s="6"/>
      <c r="BJZ281" s="6"/>
      <c r="BKA281" s="6"/>
      <c r="BKB281" s="6"/>
      <c r="BKC281" s="6"/>
      <c r="BKD281" s="6"/>
      <c r="BKE281" s="6"/>
      <c r="BKF281" s="6"/>
      <c r="BKG281" s="6"/>
      <c r="BKH281" s="6"/>
      <c r="BKI281" s="6"/>
      <c r="BKJ281" s="6"/>
      <c r="BKK281" s="6"/>
      <c r="BKL281" s="6"/>
      <c r="BKM281" s="6"/>
      <c r="BKN281" s="6"/>
      <c r="BKO281" s="6"/>
      <c r="BKP281" s="6"/>
      <c r="BKQ281" s="6"/>
      <c r="BKR281" s="6"/>
      <c r="BKS281" s="6"/>
      <c r="BKT281" s="6"/>
      <c r="BKU281" s="6"/>
      <c r="BKV281" s="6"/>
      <c r="BKW281" s="6"/>
      <c r="BKX281" s="6"/>
      <c r="BKY281" s="6"/>
      <c r="BKZ281" s="6"/>
      <c r="BLA281" s="6"/>
      <c r="BLB281" s="6"/>
      <c r="BLC281" s="6"/>
      <c r="BLD281" s="6"/>
      <c r="BLE281" s="6"/>
      <c r="BLF281" s="6"/>
      <c r="BLG281" s="6"/>
      <c r="BLH281" s="6"/>
      <c r="BLI281" s="6"/>
      <c r="BLJ281" s="6"/>
      <c r="BLK281" s="6"/>
      <c r="BLL281" s="6"/>
      <c r="BLM281" s="6"/>
      <c r="BLN281" s="6"/>
      <c r="BLO281" s="6"/>
      <c r="BLP281" s="6"/>
      <c r="BLQ281" s="6"/>
      <c r="BLR281" s="6"/>
      <c r="BLS281" s="6"/>
      <c r="BLT281" s="6"/>
      <c r="BLU281" s="6"/>
      <c r="BLV281" s="6"/>
      <c r="BLW281" s="6"/>
      <c r="BLX281" s="6"/>
      <c r="BLY281" s="6"/>
      <c r="BLZ281" s="6"/>
      <c r="BMA281" s="6"/>
      <c r="BMB281" s="6"/>
      <c r="BMC281" s="6"/>
      <c r="BMD281" s="6"/>
      <c r="BME281" s="6"/>
      <c r="BMF281" s="6"/>
      <c r="BMG281" s="6"/>
      <c r="BMH281" s="6"/>
      <c r="BMI281" s="6"/>
      <c r="BMJ281" s="6"/>
      <c r="BMK281" s="6"/>
      <c r="BML281" s="6"/>
      <c r="BMM281" s="6"/>
      <c r="BMN281" s="6"/>
      <c r="BMO281" s="6"/>
      <c r="BMP281" s="6"/>
      <c r="BMQ281" s="6"/>
      <c r="BMR281" s="6"/>
      <c r="BMS281" s="6"/>
      <c r="BMT281" s="6"/>
      <c r="BMU281" s="6"/>
      <c r="BMV281" s="6"/>
      <c r="BMW281" s="6"/>
      <c r="BMX281" s="6"/>
      <c r="BMY281" s="6"/>
      <c r="BMZ281" s="6"/>
      <c r="BNA281" s="6"/>
      <c r="BNB281" s="6"/>
      <c r="BNC281" s="6"/>
      <c r="BND281" s="6"/>
      <c r="BNE281" s="6"/>
      <c r="BNF281" s="6"/>
      <c r="BNG281" s="6"/>
      <c r="BNH281" s="6"/>
      <c r="BNI281" s="6"/>
      <c r="BNJ281" s="6"/>
      <c r="BNK281" s="6"/>
      <c r="BNL281" s="6"/>
      <c r="BNM281" s="6"/>
      <c r="BNN281" s="6"/>
      <c r="BNO281" s="6"/>
      <c r="BNP281" s="6"/>
      <c r="BNQ281" s="6"/>
      <c r="BNR281" s="6"/>
      <c r="BNS281" s="6"/>
      <c r="BNT281" s="6"/>
      <c r="BNU281" s="6"/>
      <c r="BNV281" s="6"/>
      <c r="BNW281" s="6"/>
      <c r="BNX281" s="6"/>
      <c r="BNY281" s="6"/>
      <c r="BNZ281" s="6"/>
      <c r="BOA281" s="6"/>
      <c r="BOB281" s="6"/>
      <c r="BOC281" s="6"/>
      <c r="BOD281" s="6"/>
      <c r="BOE281" s="6"/>
      <c r="BOF281" s="6"/>
      <c r="BOG281" s="6"/>
      <c r="BOH281" s="6"/>
      <c r="BOI281" s="6"/>
      <c r="BOJ281" s="6"/>
      <c r="BOK281" s="6"/>
      <c r="BOL281" s="6"/>
      <c r="BOM281" s="6"/>
      <c r="BON281" s="6"/>
      <c r="BOO281" s="6"/>
      <c r="BOP281" s="6"/>
      <c r="BOQ281" s="6"/>
      <c r="BOR281" s="6"/>
      <c r="BOS281" s="6"/>
      <c r="BOT281" s="6"/>
      <c r="BOU281" s="6"/>
      <c r="BOV281" s="6"/>
      <c r="BOW281" s="6"/>
      <c r="BOX281" s="6"/>
      <c r="BOY281" s="6"/>
      <c r="BOZ281" s="6"/>
      <c r="BPA281" s="6"/>
      <c r="BPB281" s="6"/>
      <c r="BPC281" s="6"/>
      <c r="BPD281" s="6"/>
      <c r="BPE281" s="6"/>
      <c r="BPF281" s="6"/>
      <c r="BPG281" s="6"/>
      <c r="BPH281" s="6"/>
      <c r="BPI281" s="6"/>
      <c r="BPJ281" s="6"/>
      <c r="BPK281" s="6"/>
      <c r="BPL281" s="6"/>
      <c r="BPM281" s="6"/>
      <c r="BPN281" s="6"/>
      <c r="BPO281" s="6"/>
      <c r="BPP281" s="6"/>
      <c r="BPQ281" s="6"/>
      <c r="BPR281" s="6"/>
      <c r="BPS281" s="6"/>
      <c r="BPT281" s="6"/>
      <c r="BPU281" s="6"/>
      <c r="BPV281" s="6"/>
      <c r="BPW281" s="6"/>
      <c r="BPX281" s="6"/>
      <c r="BPY281" s="6"/>
      <c r="BPZ281" s="6"/>
      <c r="BQA281" s="6"/>
      <c r="BQB281" s="6"/>
      <c r="BQC281" s="6"/>
      <c r="BQD281" s="6"/>
      <c r="BQE281" s="6"/>
      <c r="BQF281" s="6"/>
      <c r="BQG281" s="6"/>
      <c r="BQH281" s="6"/>
      <c r="BQI281" s="6"/>
      <c r="BQJ281" s="6"/>
      <c r="BQK281" s="6"/>
      <c r="BQL281" s="6"/>
      <c r="BQM281" s="6"/>
      <c r="BQN281" s="6"/>
      <c r="BQO281" s="6"/>
      <c r="BQP281" s="6"/>
      <c r="BQQ281" s="6"/>
      <c r="BQR281" s="6"/>
      <c r="BQS281" s="6"/>
      <c r="BQT281" s="6"/>
      <c r="BQU281" s="6"/>
      <c r="BQV281" s="6"/>
      <c r="BQW281" s="6"/>
      <c r="BQX281" s="6"/>
      <c r="BQY281" s="6"/>
      <c r="BQZ281" s="6"/>
      <c r="BRA281" s="6"/>
      <c r="BRB281" s="6"/>
      <c r="BRC281" s="6"/>
      <c r="BRD281" s="6"/>
      <c r="BRE281" s="6"/>
      <c r="BRF281" s="6"/>
      <c r="BRG281" s="6"/>
      <c r="BRH281" s="6"/>
      <c r="BRI281" s="6"/>
      <c r="BRJ281" s="6"/>
      <c r="BRK281" s="6"/>
      <c r="BRL281" s="6"/>
      <c r="BRM281" s="6"/>
      <c r="BRN281" s="6"/>
      <c r="BRO281" s="6"/>
      <c r="BRP281" s="6"/>
      <c r="BRQ281" s="6"/>
      <c r="BRR281" s="6"/>
      <c r="BRS281" s="6"/>
      <c r="BRT281" s="6"/>
      <c r="BRU281" s="6"/>
      <c r="BRV281" s="6"/>
      <c r="BRW281" s="6"/>
      <c r="BRX281" s="6"/>
      <c r="BRY281" s="6"/>
      <c r="BRZ281" s="6"/>
      <c r="BSA281" s="6"/>
      <c r="BSB281" s="6"/>
      <c r="BSC281" s="6"/>
      <c r="BSD281" s="6"/>
      <c r="BSE281" s="6"/>
      <c r="BSF281" s="6"/>
      <c r="BSG281" s="6"/>
      <c r="BSH281" s="6"/>
      <c r="BSI281" s="6"/>
      <c r="BSJ281" s="6"/>
      <c r="BSK281" s="6"/>
      <c r="BSL281" s="6"/>
      <c r="BSM281" s="6"/>
      <c r="BSN281" s="6"/>
      <c r="BSO281" s="6"/>
      <c r="BSP281" s="6"/>
      <c r="BSQ281" s="6"/>
      <c r="BSR281" s="6"/>
      <c r="BSS281" s="6"/>
      <c r="BST281" s="6"/>
      <c r="BSU281" s="6"/>
      <c r="BSV281" s="6"/>
      <c r="BSW281" s="6"/>
      <c r="BSX281" s="6"/>
      <c r="BSY281" s="6"/>
      <c r="BSZ281" s="6"/>
      <c r="BTA281" s="6"/>
      <c r="BTB281" s="6"/>
      <c r="BTC281" s="6"/>
      <c r="BTD281" s="6"/>
      <c r="BTE281" s="6"/>
      <c r="BTF281" s="6"/>
      <c r="BTG281" s="6"/>
      <c r="BTH281" s="6"/>
      <c r="BTI281" s="6"/>
      <c r="BTJ281" s="6"/>
      <c r="BTK281" s="6"/>
      <c r="BTL281" s="6"/>
      <c r="BTM281" s="6"/>
      <c r="BTN281" s="6"/>
      <c r="BTO281" s="6"/>
      <c r="BTP281" s="6"/>
      <c r="BTQ281" s="6"/>
      <c r="BTR281" s="6"/>
      <c r="BTS281" s="6"/>
      <c r="BTT281" s="6"/>
      <c r="BTU281" s="6"/>
      <c r="BTV281" s="6"/>
      <c r="BTW281" s="6"/>
      <c r="BTX281" s="6"/>
      <c r="BTY281" s="6"/>
      <c r="BTZ281" s="6"/>
      <c r="BUA281" s="6"/>
      <c r="BUB281" s="6"/>
      <c r="BUC281" s="6"/>
      <c r="BUD281" s="6"/>
      <c r="BUE281" s="6"/>
      <c r="BUF281" s="6"/>
      <c r="BUG281" s="6"/>
      <c r="BUH281" s="6"/>
      <c r="BUI281" s="6"/>
      <c r="BUJ281" s="6"/>
      <c r="BUK281" s="6"/>
      <c r="BUL281" s="6"/>
      <c r="BUM281" s="6"/>
      <c r="BUN281" s="6"/>
      <c r="BUO281" s="6"/>
      <c r="BUP281" s="6"/>
      <c r="BUQ281" s="6"/>
      <c r="BUR281" s="6"/>
      <c r="BUS281" s="6"/>
      <c r="BUT281" s="6"/>
      <c r="BUU281" s="6"/>
      <c r="BUV281" s="6"/>
      <c r="BUW281" s="6"/>
      <c r="BUX281" s="6"/>
      <c r="BUY281" s="6"/>
      <c r="BUZ281" s="6"/>
      <c r="BVA281" s="6"/>
      <c r="BVB281" s="6"/>
      <c r="BVC281" s="6"/>
      <c r="BVD281" s="6"/>
      <c r="BVE281" s="6"/>
      <c r="BVF281" s="6"/>
      <c r="BVG281" s="6"/>
      <c r="BVH281" s="6"/>
      <c r="BVI281" s="6"/>
      <c r="BVJ281" s="6"/>
      <c r="BVK281" s="6"/>
      <c r="BVL281" s="6"/>
      <c r="BVM281" s="6"/>
      <c r="BVN281" s="6"/>
      <c r="BVO281" s="6"/>
      <c r="BVP281" s="6"/>
      <c r="BVQ281" s="6"/>
      <c r="BVR281" s="6"/>
      <c r="BVS281" s="6"/>
      <c r="BVT281" s="6"/>
      <c r="BVU281" s="6"/>
      <c r="BVV281" s="6"/>
      <c r="BVW281" s="6"/>
      <c r="BVX281" s="6"/>
      <c r="BVY281" s="6"/>
      <c r="BVZ281" s="6"/>
      <c r="BWA281" s="6"/>
      <c r="BWB281" s="6"/>
      <c r="BWC281" s="6"/>
      <c r="BWD281" s="6"/>
      <c r="BWE281" s="6"/>
      <c r="BWF281" s="6"/>
      <c r="BWG281" s="6"/>
      <c r="BWH281" s="6"/>
      <c r="BWI281" s="6"/>
      <c r="BWJ281" s="6"/>
      <c r="BWK281" s="6"/>
      <c r="BWL281" s="6"/>
      <c r="BWM281" s="6"/>
      <c r="BWN281" s="6"/>
      <c r="BWO281" s="6"/>
      <c r="BWP281" s="6"/>
      <c r="BWQ281" s="6"/>
      <c r="BWR281" s="6"/>
      <c r="BWS281" s="6"/>
      <c r="BWT281" s="6"/>
      <c r="BWU281" s="6"/>
      <c r="BWV281" s="6"/>
      <c r="BWW281" s="6"/>
      <c r="BWX281" s="6"/>
      <c r="BWY281" s="6"/>
      <c r="BWZ281" s="6"/>
      <c r="BXA281" s="6"/>
      <c r="BXB281" s="6"/>
      <c r="BXC281" s="6"/>
      <c r="BXD281" s="6"/>
      <c r="BXE281" s="6"/>
      <c r="BXF281" s="6"/>
      <c r="BXG281" s="6"/>
      <c r="BXH281" s="6"/>
      <c r="BXI281" s="6"/>
      <c r="BXJ281" s="6"/>
      <c r="BXK281" s="6"/>
      <c r="BXL281" s="6"/>
      <c r="BXM281" s="6"/>
      <c r="BXN281" s="6"/>
      <c r="BXO281" s="6"/>
      <c r="BXP281" s="6"/>
      <c r="BXQ281" s="6"/>
      <c r="BXR281" s="6"/>
      <c r="BXS281" s="6"/>
      <c r="BXT281" s="6"/>
      <c r="BXU281" s="6"/>
      <c r="BXV281" s="6"/>
      <c r="BXW281" s="6"/>
      <c r="BXX281" s="6"/>
      <c r="BXY281" s="6"/>
      <c r="BXZ281" s="6"/>
      <c r="BYA281" s="6"/>
      <c r="BYB281" s="6"/>
      <c r="BYC281" s="6"/>
      <c r="BYD281" s="6"/>
      <c r="BYE281" s="6"/>
      <c r="BYF281" s="6"/>
      <c r="BYG281" s="6"/>
      <c r="BYH281" s="6"/>
      <c r="BYI281" s="6"/>
      <c r="BYJ281" s="6"/>
      <c r="BYK281" s="6"/>
      <c r="BYL281" s="6"/>
      <c r="BYM281" s="6"/>
      <c r="BYN281" s="6"/>
      <c r="BYO281" s="6"/>
      <c r="BYP281" s="6"/>
      <c r="BYQ281" s="6"/>
      <c r="BYR281" s="6"/>
      <c r="BYS281" s="6"/>
      <c r="BYT281" s="6"/>
      <c r="BYU281" s="6"/>
      <c r="BYV281" s="6"/>
      <c r="BYW281" s="6"/>
      <c r="BYX281" s="6"/>
      <c r="BYY281" s="6"/>
      <c r="BYZ281" s="6"/>
      <c r="BZA281" s="6"/>
      <c r="BZB281" s="6"/>
      <c r="BZC281" s="6"/>
      <c r="BZD281" s="6"/>
      <c r="BZE281" s="6"/>
      <c r="BZF281" s="6"/>
      <c r="BZG281" s="6"/>
      <c r="BZH281" s="6"/>
      <c r="BZI281" s="6"/>
      <c r="BZJ281" s="6"/>
      <c r="BZK281" s="6"/>
      <c r="BZL281" s="6"/>
      <c r="BZM281" s="6"/>
      <c r="BZN281" s="6"/>
      <c r="BZO281" s="6"/>
      <c r="BZP281" s="6"/>
      <c r="BZQ281" s="6"/>
      <c r="BZR281" s="6"/>
      <c r="BZS281" s="6"/>
      <c r="BZT281" s="6"/>
      <c r="BZU281" s="6"/>
      <c r="BZV281" s="6"/>
      <c r="BZW281" s="6"/>
      <c r="BZX281" s="6"/>
      <c r="BZY281" s="6"/>
      <c r="BZZ281" s="6"/>
      <c r="CAA281" s="6"/>
      <c r="CAB281" s="6"/>
      <c r="CAC281" s="6"/>
      <c r="CAD281" s="6"/>
      <c r="CAE281" s="6"/>
      <c r="CAF281" s="6"/>
      <c r="CAG281" s="6"/>
      <c r="CAH281" s="6"/>
      <c r="CAI281" s="6"/>
      <c r="CAJ281" s="6"/>
      <c r="CAK281" s="6"/>
      <c r="CAL281" s="6"/>
      <c r="CAM281" s="6"/>
      <c r="CAN281" s="6"/>
      <c r="CAO281" s="6"/>
      <c r="CAP281" s="6"/>
      <c r="CAQ281" s="6"/>
      <c r="CAR281" s="6"/>
      <c r="CAS281" s="6"/>
      <c r="CAT281" s="6"/>
      <c r="CAU281" s="6"/>
      <c r="CAV281" s="6"/>
      <c r="CAW281" s="6"/>
      <c r="CAX281" s="6"/>
      <c r="CAY281" s="6"/>
      <c r="CAZ281" s="6"/>
      <c r="CBA281" s="6"/>
      <c r="CBB281" s="6"/>
      <c r="CBC281" s="6"/>
      <c r="CBD281" s="6"/>
      <c r="CBE281" s="6"/>
      <c r="CBF281" s="6"/>
      <c r="CBG281" s="6"/>
      <c r="CBH281" s="6"/>
      <c r="CBI281" s="6"/>
      <c r="CBJ281" s="6"/>
      <c r="CBK281" s="6"/>
      <c r="CBL281" s="6"/>
      <c r="CBM281" s="6"/>
      <c r="CBN281" s="6"/>
      <c r="CBO281" s="6"/>
      <c r="CBP281" s="6"/>
      <c r="CBQ281" s="6"/>
      <c r="CBR281" s="6"/>
      <c r="CBS281" s="6"/>
      <c r="CBT281" s="6"/>
      <c r="CBU281" s="6"/>
      <c r="CBV281" s="6"/>
      <c r="CBW281" s="6"/>
      <c r="CBX281" s="6"/>
      <c r="CBY281" s="6"/>
      <c r="CBZ281" s="6"/>
      <c r="CCA281" s="6"/>
      <c r="CCB281" s="6"/>
      <c r="CCC281" s="6"/>
      <c r="CCD281" s="6"/>
      <c r="CCE281" s="6"/>
      <c r="CCF281" s="6"/>
      <c r="CCG281" s="6"/>
      <c r="CCH281" s="6"/>
      <c r="CCI281" s="6"/>
      <c r="CCJ281" s="6"/>
      <c r="CCK281" s="6"/>
      <c r="CCL281" s="6"/>
      <c r="CCM281" s="6"/>
      <c r="CCN281" s="6"/>
      <c r="CCO281" s="6"/>
      <c r="CCP281" s="6"/>
      <c r="CCQ281" s="6"/>
      <c r="CCR281" s="6"/>
      <c r="CCS281" s="6"/>
      <c r="CCT281" s="6"/>
      <c r="CCU281" s="6"/>
      <c r="CCV281" s="6"/>
      <c r="CCW281" s="6"/>
      <c r="CCX281" s="6"/>
      <c r="CCY281" s="6"/>
      <c r="CCZ281" s="6"/>
      <c r="CDA281" s="6"/>
      <c r="CDB281" s="6"/>
      <c r="CDC281" s="6"/>
      <c r="CDD281" s="6"/>
      <c r="CDE281" s="6"/>
      <c r="CDF281" s="6"/>
      <c r="CDG281" s="6"/>
      <c r="CDH281" s="6"/>
      <c r="CDI281" s="6"/>
      <c r="CDJ281" s="6"/>
      <c r="CDK281" s="6"/>
      <c r="CDL281" s="6"/>
      <c r="CDM281" s="6"/>
      <c r="CDN281" s="6"/>
      <c r="CDO281" s="6"/>
      <c r="CDP281" s="6"/>
      <c r="CDQ281" s="6"/>
      <c r="CDR281" s="6"/>
      <c r="CDS281" s="6"/>
      <c r="CDT281" s="6"/>
      <c r="CDU281" s="6"/>
      <c r="CDV281" s="6"/>
      <c r="CDW281" s="6"/>
      <c r="CDX281" s="6"/>
      <c r="CDY281" s="6"/>
      <c r="CDZ281" s="6"/>
      <c r="CEA281" s="6"/>
      <c r="CEB281" s="6"/>
      <c r="CEC281" s="6"/>
      <c r="CED281" s="6"/>
      <c r="CEE281" s="6"/>
      <c r="CEF281" s="6"/>
      <c r="CEG281" s="6"/>
      <c r="CEH281" s="6"/>
      <c r="CEI281" s="6"/>
      <c r="CEJ281" s="6"/>
      <c r="CEK281" s="6"/>
      <c r="CEL281" s="6"/>
      <c r="CEM281" s="6"/>
      <c r="CEN281" s="6"/>
      <c r="CEO281" s="6"/>
      <c r="CEP281" s="6"/>
      <c r="CEQ281" s="6"/>
      <c r="CER281" s="6"/>
      <c r="CES281" s="6"/>
      <c r="CET281" s="6"/>
      <c r="CEU281" s="6"/>
      <c r="CEV281" s="6"/>
      <c r="CEW281" s="6"/>
      <c r="CEX281" s="6"/>
      <c r="CEY281" s="6"/>
      <c r="CEZ281" s="6"/>
      <c r="CFA281" s="6"/>
      <c r="CFB281" s="6"/>
      <c r="CFC281" s="6"/>
      <c r="CFD281" s="6"/>
      <c r="CFE281" s="6"/>
      <c r="CFF281" s="6"/>
      <c r="CFG281" s="6"/>
      <c r="CFH281" s="6"/>
      <c r="CFI281" s="6"/>
      <c r="CFJ281" s="6"/>
      <c r="CFK281" s="6"/>
      <c r="CFL281" s="6"/>
      <c r="CFM281" s="6"/>
      <c r="CFN281" s="6"/>
      <c r="CFO281" s="6"/>
      <c r="CFP281" s="6"/>
      <c r="CFQ281" s="6"/>
      <c r="CFR281" s="6"/>
      <c r="CFS281" s="6"/>
      <c r="CFT281" s="6"/>
      <c r="CFU281" s="6"/>
      <c r="CFV281" s="6"/>
      <c r="CFW281" s="6"/>
      <c r="CFX281" s="6"/>
      <c r="CFY281" s="6"/>
      <c r="CFZ281" s="6"/>
      <c r="CGA281" s="6"/>
      <c r="CGB281" s="6"/>
      <c r="CGC281" s="6"/>
      <c r="CGD281" s="6"/>
      <c r="CGE281" s="6"/>
      <c r="CGF281" s="6"/>
      <c r="CGG281" s="6"/>
      <c r="CGH281" s="6"/>
      <c r="CGI281" s="6"/>
      <c r="CGJ281" s="6"/>
      <c r="CGK281" s="6"/>
      <c r="CGL281" s="6"/>
      <c r="CGM281" s="6"/>
      <c r="CGN281" s="6"/>
      <c r="CGO281" s="6"/>
      <c r="CGP281" s="6"/>
      <c r="CGQ281" s="6"/>
      <c r="CGR281" s="6"/>
      <c r="CGS281" s="6"/>
      <c r="CGT281" s="6"/>
      <c r="CGU281" s="6"/>
      <c r="CGV281" s="6"/>
      <c r="CGW281" s="6"/>
      <c r="CGX281" s="6"/>
      <c r="CGY281" s="6"/>
      <c r="CGZ281" s="6"/>
      <c r="CHA281" s="6"/>
      <c r="CHB281" s="6"/>
      <c r="CHC281" s="6"/>
      <c r="CHD281" s="6"/>
      <c r="CHE281" s="6"/>
      <c r="CHF281" s="6"/>
      <c r="CHG281" s="6"/>
      <c r="CHH281" s="6"/>
      <c r="CHI281" s="6"/>
      <c r="CHJ281" s="6"/>
      <c r="CHK281" s="6"/>
      <c r="CHL281" s="6"/>
      <c r="CHM281" s="6"/>
      <c r="CHN281" s="6"/>
      <c r="CHO281" s="6"/>
      <c r="CHP281" s="6"/>
      <c r="CHQ281" s="6"/>
      <c r="CHR281" s="6"/>
      <c r="CHS281" s="6"/>
      <c r="CHT281" s="6"/>
      <c r="CHU281" s="6"/>
      <c r="CHV281" s="6"/>
      <c r="CHW281" s="6"/>
      <c r="CHX281" s="6"/>
      <c r="CHY281" s="6"/>
      <c r="CHZ281" s="6"/>
      <c r="CIA281" s="6"/>
      <c r="CIB281" s="6"/>
      <c r="CIC281" s="6"/>
      <c r="CID281" s="6"/>
      <c r="CIE281" s="6"/>
      <c r="CIF281" s="6"/>
      <c r="CIG281" s="6"/>
      <c r="CIH281" s="6"/>
      <c r="CII281" s="6"/>
      <c r="CIJ281" s="6"/>
      <c r="CIK281" s="6"/>
      <c r="CIL281" s="6"/>
      <c r="CIM281" s="6"/>
      <c r="CIN281" s="6"/>
      <c r="CIO281" s="6"/>
      <c r="CIP281" s="6"/>
      <c r="CIQ281" s="6"/>
      <c r="CIR281" s="6"/>
      <c r="CIS281" s="6"/>
      <c r="CIT281" s="6"/>
      <c r="CIU281" s="6"/>
      <c r="CIV281" s="6"/>
      <c r="CIW281" s="6"/>
      <c r="CIX281" s="6"/>
      <c r="CIY281" s="6"/>
      <c r="CIZ281" s="6"/>
      <c r="CJA281" s="6"/>
      <c r="CJB281" s="6"/>
      <c r="CJC281" s="6"/>
      <c r="CJD281" s="6"/>
      <c r="CJE281" s="6"/>
      <c r="CJF281" s="6"/>
      <c r="CJG281" s="6"/>
      <c r="CJH281" s="6"/>
      <c r="CJI281" s="6"/>
      <c r="CJJ281" s="6"/>
      <c r="CJK281" s="6"/>
      <c r="CJL281" s="6"/>
      <c r="CJM281" s="6"/>
      <c r="CJN281" s="6"/>
      <c r="CJO281" s="6"/>
      <c r="CJP281" s="6"/>
      <c r="CJQ281" s="6"/>
      <c r="CJR281" s="6"/>
      <c r="CJS281" s="6"/>
      <c r="CJT281" s="6"/>
      <c r="CJU281" s="6"/>
      <c r="CJV281" s="6"/>
      <c r="CJW281" s="6"/>
      <c r="CJX281" s="6"/>
      <c r="CJY281" s="6"/>
      <c r="CJZ281" s="6"/>
      <c r="CKA281" s="6"/>
      <c r="CKB281" s="6"/>
      <c r="CKC281" s="6"/>
      <c r="CKD281" s="6"/>
      <c r="CKE281" s="6"/>
      <c r="CKF281" s="6"/>
      <c r="CKG281" s="6"/>
      <c r="CKH281" s="6"/>
      <c r="CKI281" s="6"/>
      <c r="CKJ281" s="6"/>
      <c r="CKK281" s="6"/>
      <c r="CKL281" s="6"/>
      <c r="CKM281" s="6"/>
      <c r="CKN281" s="6"/>
      <c r="CKO281" s="6"/>
      <c r="CKP281" s="6"/>
      <c r="CKQ281" s="6"/>
      <c r="CKR281" s="6"/>
      <c r="CKS281" s="6"/>
      <c r="CKT281" s="6"/>
      <c r="CKU281" s="6"/>
      <c r="CKV281" s="6"/>
      <c r="CKW281" s="6"/>
      <c r="CKX281" s="6"/>
      <c r="CKY281" s="6"/>
      <c r="CKZ281" s="6"/>
      <c r="CLA281" s="6"/>
      <c r="CLB281" s="6"/>
      <c r="CLC281" s="6"/>
      <c r="CLD281" s="6"/>
      <c r="CLE281" s="6"/>
      <c r="CLF281" s="6"/>
      <c r="CLG281" s="6"/>
      <c r="CLH281" s="6"/>
      <c r="CLI281" s="6"/>
      <c r="CLJ281" s="6"/>
      <c r="CLK281" s="6"/>
      <c r="CLL281" s="6"/>
      <c r="CLM281" s="6"/>
      <c r="CLN281" s="6"/>
      <c r="CLO281" s="6"/>
      <c r="CLP281" s="6"/>
      <c r="CLQ281" s="6"/>
      <c r="CLR281" s="6"/>
      <c r="CLS281" s="6"/>
      <c r="CLT281" s="6"/>
      <c r="CLU281" s="6"/>
      <c r="CLV281" s="6"/>
      <c r="CLW281" s="6"/>
      <c r="CLX281" s="6"/>
      <c r="CLY281" s="6"/>
      <c r="CLZ281" s="6"/>
      <c r="CMA281" s="6"/>
      <c r="CMB281" s="6"/>
      <c r="CMC281" s="6"/>
      <c r="CMD281" s="6"/>
      <c r="CME281" s="6"/>
      <c r="CMF281" s="6"/>
      <c r="CMG281" s="6"/>
      <c r="CMH281" s="6"/>
      <c r="CMI281" s="6"/>
      <c r="CMJ281" s="6"/>
      <c r="CMK281" s="6"/>
      <c r="CML281" s="6"/>
      <c r="CMM281" s="6"/>
      <c r="CMN281" s="6"/>
      <c r="CMO281" s="6"/>
      <c r="CMP281" s="6"/>
      <c r="CMQ281" s="6"/>
      <c r="CMR281" s="6"/>
      <c r="CMS281" s="6"/>
      <c r="CMT281" s="6"/>
      <c r="CMU281" s="6"/>
      <c r="CMV281" s="6"/>
      <c r="CMW281" s="6"/>
      <c r="CMX281" s="6"/>
      <c r="CMY281" s="6"/>
      <c r="CMZ281" s="6"/>
      <c r="CNA281" s="6"/>
      <c r="CNB281" s="6"/>
      <c r="CNC281" s="6"/>
      <c r="CND281" s="6"/>
      <c r="CNE281" s="6"/>
      <c r="CNF281" s="6"/>
      <c r="CNG281" s="6"/>
      <c r="CNH281" s="6"/>
      <c r="CNI281" s="6"/>
      <c r="CNJ281" s="6"/>
      <c r="CNK281" s="6"/>
      <c r="CNL281" s="6"/>
      <c r="CNM281" s="6"/>
      <c r="CNN281" s="6"/>
      <c r="CNO281" s="6"/>
      <c r="CNP281" s="6"/>
      <c r="CNQ281" s="6"/>
      <c r="CNR281" s="6"/>
      <c r="CNS281" s="6"/>
      <c r="CNT281" s="6"/>
      <c r="CNU281" s="6"/>
      <c r="CNV281" s="6"/>
      <c r="CNW281" s="6"/>
      <c r="CNX281" s="6"/>
      <c r="CNY281" s="6"/>
      <c r="CNZ281" s="6"/>
      <c r="COA281" s="6"/>
      <c r="COB281" s="6"/>
      <c r="COC281" s="6"/>
      <c r="COD281" s="6"/>
      <c r="COE281" s="6"/>
      <c r="COF281" s="6"/>
      <c r="COG281" s="6"/>
      <c r="COH281" s="6"/>
      <c r="COI281" s="6"/>
      <c r="COJ281" s="6"/>
      <c r="COK281" s="6"/>
      <c r="COL281" s="6"/>
      <c r="COM281" s="6"/>
      <c r="CON281" s="6"/>
      <c r="COO281" s="6"/>
      <c r="COP281" s="6"/>
      <c r="COQ281" s="6"/>
      <c r="COR281" s="6"/>
      <c r="COS281" s="6"/>
      <c r="COT281" s="6"/>
      <c r="COU281" s="6"/>
      <c r="COV281" s="6"/>
      <c r="COW281" s="6"/>
      <c r="COX281" s="6"/>
      <c r="COY281" s="6"/>
      <c r="COZ281" s="6"/>
      <c r="CPA281" s="6"/>
      <c r="CPB281" s="6"/>
      <c r="CPC281" s="6"/>
      <c r="CPD281" s="6"/>
      <c r="CPE281" s="6"/>
      <c r="CPF281" s="6"/>
      <c r="CPG281" s="6"/>
      <c r="CPH281" s="6"/>
      <c r="CPI281" s="6"/>
      <c r="CPJ281" s="6"/>
      <c r="CPK281" s="6"/>
      <c r="CPL281" s="6"/>
      <c r="CPM281" s="6"/>
      <c r="CPN281" s="6"/>
      <c r="CPO281" s="6"/>
      <c r="CPP281" s="6"/>
      <c r="CPQ281" s="6"/>
      <c r="CPR281" s="6"/>
      <c r="CPS281" s="6"/>
      <c r="CPT281" s="6"/>
      <c r="CPU281" s="6"/>
      <c r="CPV281" s="6"/>
      <c r="CPW281" s="6"/>
      <c r="CPX281" s="6"/>
      <c r="CPY281" s="6"/>
      <c r="CPZ281" s="6"/>
      <c r="CQA281" s="6"/>
      <c r="CQB281" s="6"/>
      <c r="CQC281" s="6"/>
      <c r="CQD281" s="6"/>
      <c r="CQE281" s="6"/>
      <c r="CQF281" s="6"/>
      <c r="CQG281" s="6"/>
      <c r="CQH281" s="6"/>
      <c r="CQI281" s="6"/>
      <c r="CQJ281" s="6"/>
      <c r="CQK281" s="6"/>
      <c r="CQL281" s="6"/>
      <c r="CQM281" s="6"/>
      <c r="CQN281" s="6"/>
      <c r="CQO281" s="6"/>
      <c r="CQP281" s="6"/>
      <c r="CQQ281" s="6"/>
      <c r="CQR281" s="6"/>
      <c r="CQS281" s="6"/>
      <c r="CQT281" s="6"/>
      <c r="CQU281" s="6"/>
      <c r="CQV281" s="6"/>
      <c r="CQW281" s="6"/>
      <c r="CQX281" s="6"/>
      <c r="CQY281" s="6"/>
      <c r="CQZ281" s="6"/>
      <c r="CRA281" s="6"/>
      <c r="CRB281" s="6"/>
      <c r="CRC281" s="6"/>
      <c r="CRD281" s="6"/>
      <c r="CRE281" s="6"/>
      <c r="CRF281" s="6"/>
      <c r="CRG281" s="6"/>
      <c r="CRH281" s="6"/>
      <c r="CRI281" s="6"/>
      <c r="CRJ281" s="6"/>
      <c r="CRK281" s="6"/>
      <c r="CRL281" s="6"/>
      <c r="CRM281" s="6"/>
      <c r="CRN281" s="6"/>
      <c r="CRO281" s="6"/>
      <c r="CRP281" s="6"/>
      <c r="CRQ281" s="6"/>
      <c r="CRR281" s="6"/>
      <c r="CRS281" s="6"/>
      <c r="CRT281" s="6"/>
      <c r="CRU281" s="6"/>
      <c r="CRV281" s="6"/>
      <c r="CRW281" s="6"/>
      <c r="CRX281" s="6"/>
      <c r="CRY281" s="6"/>
      <c r="CRZ281" s="6"/>
      <c r="CSA281" s="6"/>
      <c r="CSB281" s="6"/>
      <c r="CSC281" s="6"/>
      <c r="CSD281" s="6"/>
      <c r="CSE281" s="6"/>
      <c r="CSF281" s="6"/>
      <c r="CSG281" s="6"/>
      <c r="CSH281" s="6"/>
      <c r="CSI281" s="6"/>
      <c r="CSJ281" s="6"/>
      <c r="CSK281" s="6"/>
      <c r="CSL281" s="6"/>
      <c r="CSM281" s="6"/>
      <c r="CSN281" s="6"/>
      <c r="CSO281" s="6"/>
      <c r="CSP281" s="6"/>
      <c r="CSQ281" s="6"/>
      <c r="CSR281" s="6"/>
      <c r="CSS281" s="6"/>
      <c r="CST281" s="6"/>
      <c r="CSU281" s="6"/>
      <c r="CSV281" s="6"/>
      <c r="CSW281" s="6"/>
      <c r="CSX281" s="6"/>
      <c r="CSY281" s="6"/>
      <c r="CSZ281" s="6"/>
      <c r="CTA281" s="6"/>
      <c r="CTB281" s="6"/>
      <c r="CTC281" s="6"/>
      <c r="CTD281" s="6"/>
      <c r="CTE281" s="6"/>
      <c r="CTF281" s="6"/>
      <c r="CTG281" s="6"/>
      <c r="CTH281" s="6"/>
      <c r="CTI281" s="6"/>
      <c r="CTJ281" s="6"/>
      <c r="CTK281" s="6"/>
      <c r="CTL281" s="6"/>
      <c r="CTM281" s="6"/>
      <c r="CTN281" s="6"/>
      <c r="CTO281" s="6"/>
      <c r="CTP281" s="6"/>
      <c r="CTQ281" s="6"/>
      <c r="CTR281" s="6"/>
      <c r="CTS281" s="6"/>
      <c r="CTT281" s="6"/>
      <c r="CTU281" s="6"/>
      <c r="CTV281" s="6"/>
      <c r="CTW281" s="6"/>
      <c r="CTX281" s="6"/>
      <c r="CTY281" s="6"/>
      <c r="CTZ281" s="6"/>
      <c r="CUA281" s="6"/>
      <c r="CUB281" s="6"/>
      <c r="CUC281" s="6"/>
      <c r="CUD281" s="6"/>
      <c r="CUE281" s="6"/>
      <c r="CUF281" s="6"/>
      <c r="CUG281" s="6"/>
      <c r="CUH281" s="6"/>
      <c r="CUI281" s="6"/>
      <c r="CUJ281" s="6"/>
      <c r="CUK281" s="6"/>
      <c r="CUL281" s="6"/>
      <c r="CUM281" s="6"/>
      <c r="CUN281" s="6"/>
      <c r="CUO281" s="6"/>
      <c r="CUP281" s="6"/>
      <c r="CUQ281" s="6"/>
      <c r="CUR281" s="6"/>
      <c r="CUS281" s="6"/>
      <c r="CUT281" s="6"/>
      <c r="CUU281" s="6"/>
      <c r="CUV281" s="6"/>
      <c r="CUW281" s="6"/>
      <c r="CUX281" s="6"/>
      <c r="CUY281" s="6"/>
      <c r="CUZ281" s="6"/>
      <c r="CVA281" s="6"/>
      <c r="CVB281" s="6"/>
      <c r="CVC281" s="6"/>
      <c r="CVD281" s="6"/>
      <c r="CVE281" s="6"/>
      <c r="CVF281" s="6"/>
      <c r="CVG281" s="6"/>
      <c r="CVH281" s="6"/>
      <c r="CVI281" s="6"/>
      <c r="CVJ281" s="6"/>
      <c r="CVK281" s="6"/>
      <c r="CVL281" s="6"/>
      <c r="CVM281" s="6"/>
      <c r="CVN281" s="6"/>
      <c r="CVO281" s="6"/>
      <c r="CVP281" s="6"/>
      <c r="CVQ281" s="6"/>
      <c r="CVR281" s="6"/>
      <c r="CVS281" s="6"/>
      <c r="CVT281" s="6"/>
      <c r="CVU281" s="6"/>
      <c r="CVV281" s="6"/>
      <c r="CVW281" s="6"/>
      <c r="CVX281" s="6"/>
      <c r="CVY281" s="6"/>
      <c r="CVZ281" s="6"/>
      <c r="CWA281" s="6"/>
      <c r="CWB281" s="6"/>
      <c r="CWC281" s="6"/>
      <c r="CWD281" s="6"/>
      <c r="CWE281" s="6"/>
      <c r="CWF281" s="6"/>
      <c r="CWG281" s="6"/>
      <c r="CWH281" s="6"/>
      <c r="CWI281" s="6"/>
      <c r="CWJ281" s="6"/>
      <c r="CWK281" s="6"/>
      <c r="CWL281" s="6"/>
      <c r="CWM281" s="6"/>
      <c r="CWN281" s="6"/>
      <c r="CWO281" s="6"/>
      <c r="CWP281" s="6"/>
      <c r="CWQ281" s="6"/>
      <c r="CWR281" s="6"/>
      <c r="CWS281" s="6"/>
      <c r="CWT281" s="6"/>
      <c r="CWU281" s="6"/>
      <c r="CWV281" s="6"/>
      <c r="CWW281" s="6"/>
      <c r="CWX281" s="6"/>
      <c r="CWY281" s="6"/>
      <c r="CWZ281" s="6"/>
      <c r="CXA281" s="6"/>
      <c r="CXB281" s="6"/>
      <c r="CXC281" s="6"/>
      <c r="CXD281" s="6"/>
      <c r="CXE281" s="6"/>
      <c r="CXF281" s="6"/>
      <c r="CXG281" s="6"/>
      <c r="CXH281" s="6"/>
      <c r="CXI281" s="6"/>
      <c r="CXJ281" s="6"/>
      <c r="CXK281" s="6"/>
      <c r="CXL281" s="6"/>
      <c r="CXM281" s="6"/>
      <c r="CXN281" s="6"/>
      <c r="CXO281" s="6"/>
      <c r="CXP281" s="6"/>
      <c r="CXQ281" s="6"/>
      <c r="CXR281" s="6"/>
      <c r="CXS281" s="6"/>
      <c r="CXT281" s="6"/>
      <c r="CXU281" s="6"/>
      <c r="CXV281" s="6"/>
      <c r="CXW281" s="6"/>
      <c r="CXX281" s="6"/>
      <c r="CXY281" s="6"/>
      <c r="CXZ281" s="6"/>
      <c r="CYA281" s="6"/>
      <c r="CYB281" s="6"/>
      <c r="CYC281" s="6"/>
      <c r="CYD281" s="6"/>
      <c r="CYE281" s="6"/>
      <c r="CYF281" s="6"/>
      <c r="CYG281" s="6"/>
      <c r="CYH281" s="6"/>
      <c r="CYI281" s="6"/>
      <c r="CYJ281" s="6"/>
      <c r="CYK281" s="6"/>
      <c r="CYL281" s="6"/>
      <c r="CYM281" s="6"/>
      <c r="CYN281" s="6"/>
      <c r="CYO281" s="6"/>
      <c r="CYP281" s="6"/>
      <c r="CYQ281" s="6"/>
      <c r="CYR281" s="6"/>
      <c r="CYS281" s="6"/>
      <c r="CYT281" s="6"/>
      <c r="CYU281" s="6"/>
      <c r="CYV281" s="6"/>
      <c r="CYW281" s="6"/>
      <c r="CYX281" s="6"/>
      <c r="CYY281" s="6"/>
      <c r="CYZ281" s="6"/>
      <c r="CZA281" s="6"/>
      <c r="CZB281" s="6"/>
      <c r="CZC281" s="6"/>
      <c r="CZD281" s="6"/>
      <c r="CZE281" s="6"/>
      <c r="CZF281" s="6"/>
      <c r="CZG281" s="6"/>
      <c r="CZH281" s="6"/>
      <c r="CZI281" s="6"/>
      <c r="CZJ281" s="6"/>
      <c r="CZK281" s="6"/>
      <c r="CZL281" s="6"/>
      <c r="CZM281" s="6"/>
      <c r="CZN281" s="6"/>
      <c r="CZO281" s="6"/>
      <c r="CZP281" s="6"/>
      <c r="CZQ281" s="6"/>
      <c r="CZR281" s="6"/>
      <c r="CZS281" s="6"/>
      <c r="CZT281" s="6"/>
      <c r="CZU281" s="6"/>
      <c r="CZV281" s="6"/>
      <c r="CZW281" s="6"/>
      <c r="CZX281" s="6"/>
      <c r="CZY281" s="6"/>
      <c r="CZZ281" s="6"/>
      <c r="DAA281" s="6"/>
      <c r="DAB281" s="6"/>
      <c r="DAC281" s="6"/>
      <c r="DAD281" s="6"/>
      <c r="DAE281" s="6"/>
      <c r="DAF281" s="6"/>
      <c r="DAG281" s="6"/>
      <c r="DAH281" s="6"/>
      <c r="DAI281" s="6"/>
      <c r="DAJ281" s="6"/>
      <c r="DAK281" s="6"/>
      <c r="DAL281" s="6"/>
      <c r="DAM281" s="6"/>
      <c r="DAN281" s="6"/>
      <c r="DAO281" s="6"/>
      <c r="DAP281" s="6"/>
      <c r="DAQ281" s="6"/>
      <c r="DAR281" s="6"/>
      <c r="DAS281" s="6"/>
      <c r="DAT281" s="6"/>
      <c r="DAU281" s="6"/>
      <c r="DAV281" s="6"/>
      <c r="DAW281" s="6"/>
      <c r="DAX281" s="6"/>
      <c r="DAY281" s="6"/>
      <c r="DAZ281" s="6"/>
      <c r="DBA281" s="6"/>
      <c r="DBB281" s="6"/>
      <c r="DBC281" s="6"/>
      <c r="DBD281" s="6"/>
      <c r="DBE281" s="6"/>
      <c r="DBF281" s="6"/>
      <c r="DBG281" s="6"/>
      <c r="DBH281" s="6"/>
      <c r="DBI281" s="6"/>
      <c r="DBJ281" s="6"/>
      <c r="DBK281" s="6"/>
      <c r="DBL281" s="6"/>
      <c r="DBM281" s="6"/>
      <c r="DBN281" s="6"/>
      <c r="DBO281" s="6"/>
      <c r="DBP281" s="6"/>
      <c r="DBQ281" s="6"/>
      <c r="DBR281" s="6"/>
      <c r="DBS281" s="6"/>
      <c r="DBT281" s="6"/>
      <c r="DBU281" s="6"/>
      <c r="DBV281" s="6"/>
      <c r="DBW281" s="6"/>
      <c r="DBX281" s="6"/>
      <c r="DBY281" s="6"/>
      <c r="DBZ281" s="6"/>
      <c r="DCA281" s="6"/>
      <c r="DCB281" s="6"/>
      <c r="DCC281" s="6"/>
      <c r="DCD281" s="6"/>
      <c r="DCE281" s="6"/>
      <c r="DCF281" s="6"/>
      <c r="DCG281" s="6"/>
      <c r="DCH281" s="6"/>
      <c r="DCI281" s="6"/>
      <c r="DCJ281" s="6"/>
      <c r="DCK281" s="6"/>
      <c r="DCL281" s="6"/>
      <c r="DCM281" s="6"/>
      <c r="DCN281" s="6"/>
      <c r="DCO281" s="6"/>
      <c r="DCP281" s="6"/>
      <c r="DCQ281" s="6"/>
      <c r="DCR281" s="6"/>
      <c r="DCS281" s="6"/>
      <c r="DCT281" s="6"/>
      <c r="DCU281" s="6"/>
      <c r="DCV281" s="6"/>
      <c r="DCW281" s="6"/>
      <c r="DCX281" s="6"/>
      <c r="DCY281" s="6"/>
      <c r="DCZ281" s="6"/>
      <c r="DDA281" s="6"/>
      <c r="DDB281" s="6"/>
      <c r="DDC281" s="6"/>
      <c r="DDD281" s="6"/>
      <c r="DDE281" s="6"/>
      <c r="DDF281" s="6"/>
      <c r="DDG281" s="6"/>
      <c r="DDH281" s="6"/>
      <c r="DDI281" s="6"/>
      <c r="DDJ281" s="6"/>
      <c r="DDK281" s="6"/>
      <c r="DDL281" s="6"/>
      <c r="DDM281" s="6"/>
      <c r="DDN281" s="6"/>
      <c r="DDO281" s="6"/>
      <c r="DDP281" s="6"/>
      <c r="DDQ281" s="6"/>
      <c r="DDR281" s="6"/>
      <c r="DDS281" s="6"/>
      <c r="DDT281" s="6"/>
      <c r="DDU281" s="6"/>
      <c r="DDV281" s="6"/>
      <c r="DDW281" s="6"/>
      <c r="DDX281" s="6"/>
      <c r="DDY281" s="6"/>
      <c r="DDZ281" s="6"/>
      <c r="DEA281" s="6"/>
      <c r="DEB281" s="6"/>
      <c r="DEC281" s="6"/>
      <c r="DED281" s="6"/>
      <c r="DEE281" s="6"/>
      <c r="DEF281" s="6"/>
      <c r="DEG281" s="6"/>
      <c r="DEH281" s="6"/>
      <c r="DEI281" s="6"/>
      <c r="DEJ281" s="6"/>
      <c r="DEK281" s="6"/>
      <c r="DEL281" s="6"/>
      <c r="DEM281" s="6"/>
      <c r="DEN281" s="6"/>
      <c r="DEO281" s="6"/>
      <c r="DEP281" s="6"/>
      <c r="DEQ281" s="6"/>
      <c r="DER281" s="6"/>
      <c r="DES281" s="6"/>
      <c r="DET281" s="6"/>
      <c r="DEU281" s="6"/>
      <c r="DEV281" s="6"/>
      <c r="DEW281" s="6"/>
      <c r="DEX281" s="6"/>
      <c r="DEY281" s="6"/>
      <c r="DEZ281" s="6"/>
      <c r="DFA281" s="6"/>
      <c r="DFB281" s="6"/>
      <c r="DFC281" s="6"/>
      <c r="DFD281" s="6"/>
      <c r="DFE281" s="6"/>
      <c r="DFF281" s="6"/>
      <c r="DFG281" s="6"/>
      <c r="DFH281" s="6"/>
      <c r="DFI281" s="6"/>
      <c r="DFJ281" s="6"/>
      <c r="DFK281" s="6"/>
      <c r="DFL281" s="6"/>
      <c r="DFM281" s="6"/>
      <c r="DFN281" s="6"/>
      <c r="DFO281" s="6"/>
      <c r="DFP281" s="6"/>
      <c r="DFQ281" s="6"/>
      <c r="DFR281" s="6"/>
      <c r="DFS281" s="6"/>
      <c r="DFT281" s="6"/>
      <c r="DFU281" s="6"/>
      <c r="DFV281" s="6"/>
      <c r="DFW281" s="6"/>
      <c r="DFX281" s="6"/>
      <c r="DFY281" s="6"/>
      <c r="DFZ281" s="6"/>
      <c r="DGA281" s="6"/>
      <c r="DGB281" s="6"/>
      <c r="DGC281" s="6"/>
      <c r="DGD281" s="6"/>
      <c r="DGE281" s="6"/>
      <c r="DGF281" s="6"/>
      <c r="DGG281" s="6"/>
      <c r="DGH281" s="6"/>
      <c r="DGI281" s="6"/>
      <c r="DGJ281" s="6"/>
      <c r="DGK281" s="6"/>
      <c r="DGL281" s="6"/>
      <c r="DGM281" s="6"/>
      <c r="DGN281" s="6"/>
      <c r="DGO281" s="6"/>
      <c r="DGP281" s="6"/>
      <c r="DGQ281" s="6"/>
      <c r="DGR281" s="6"/>
      <c r="DGS281" s="6"/>
      <c r="DGT281" s="6"/>
      <c r="DGU281" s="6"/>
      <c r="DGV281" s="6"/>
      <c r="DGW281" s="6"/>
      <c r="DGX281" s="6"/>
      <c r="DGY281" s="6"/>
      <c r="DGZ281" s="6"/>
      <c r="DHA281" s="6"/>
      <c r="DHB281" s="6"/>
      <c r="DHC281" s="6"/>
      <c r="DHD281" s="6"/>
      <c r="DHE281" s="6"/>
      <c r="DHF281" s="6"/>
      <c r="DHG281" s="6"/>
      <c r="DHH281" s="6"/>
      <c r="DHI281" s="6"/>
      <c r="DHJ281" s="6"/>
      <c r="DHK281" s="6"/>
      <c r="DHL281" s="6"/>
      <c r="DHM281" s="6"/>
      <c r="DHN281" s="6"/>
      <c r="DHO281" s="6"/>
      <c r="DHP281" s="6"/>
      <c r="DHQ281" s="6"/>
      <c r="DHR281" s="6"/>
      <c r="DHS281" s="6"/>
      <c r="DHT281" s="6"/>
      <c r="DHU281" s="6"/>
      <c r="DHV281" s="6"/>
      <c r="DHW281" s="6"/>
      <c r="DHX281" s="6"/>
      <c r="DHY281" s="6"/>
      <c r="DHZ281" s="6"/>
      <c r="DIA281" s="6"/>
      <c r="DIB281" s="6"/>
      <c r="DIC281" s="6"/>
      <c r="DID281" s="6"/>
      <c r="DIE281" s="6"/>
      <c r="DIF281" s="6"/>
      <c r="DIG281" s="6"/>
      <c r="DIH281" s="6"/>
      <c r="DII281" s="6"/>
      <c r="DIJ281" s="6"/>
      <c r="DIK281" s="6"/>
      <c r="DIL281" s="6"/>
      <c r="DIM281" s="6"/>
      <c r="DIN281" s="6"/>
      <c r="DIO281" s="6"/>
      <c r="DIP281" s="6"/>
      <c r="DIQ281" s="6"/>
      <c r="DIR281" s="6"/>
      <c r="DIS281" s="6"/>
      <c r="DIT281" s="6"/>
      <c r="DIU281" s="6"/>
      <c r="DIV281" s="6"/>
      <c r="DIW281" s="6"/>
      <c r="DIX281" s="6"/>
      <c r="DIY281" s="6"/>
      <c r="DIZ281" s="6"/>
      <c r="DJA281" s="6"/>
      <c r="DJB281" s="6"/>
      <c r="DJC281" s="6"/>
      <c r="DJD281" s="6"/>
      <c r="DJE281" s="6"/>
      <c r="DJF281" s="6"/>
      <c r="DJG281" s="6"/>
      <c r="DJH281" s="6"/>
      <c r="DJI281" s="6"/>
      <c r="DJJ281" s="6"/>
      <c r="DJK281" s="6"/>
      <c r="DJL281" s="6"/>
      <c r="DJM281" s="6"/>
      <c r="DJN281" s="6"/>
      <c r="DJO281" s="6"/>
      <c r="DJP281" s="6"/>
      <c r="DJQ281" s="6"/>
      <c r="DJR281" s="6"/>
      <c r="DJS281" s="6"/>
      <c r="DJT281" s="6"/>
      <c r="DJU281" s="6"/>
      <c r="DJV281" s="6"/>
      <c r="DJW281" s="6"/>
      <c r="DJX281" s="6"/>
      <c r="DJY281" s="6"/>
      <c r="DJZ281" s="6"/>
      <c r="DKA281" s="6"/>
      <c r="DKB281" s="6"/>
      <c r="DKC281" s="6"/>
      <c r="DKD281" s="6"/>
      <c r="DKE281" s="6"/>
      <c r="DKF281" s="6"/>
      <c r="DKG281" s="6"/>
      <c r="DKH281" s="6"/>
      <c r="DKI281" s="6"/>
      <c r="DKJ281" s="6"/>
      <c r="DKK281" s="6"/>
      <c r="DKL281" s="6"/>
      <c r="DKM281" s="6"/>
      <c r="DKN281" s="6"/>
      <c r="DKO281" s="6"/>
      <c r="DKP281" s="6"/>
      <c r="DKQ281" s="6"/>
      <c r="DKR281" s="6"/>
      <c r="DKS281" s="6"/>
      <c r="DKT281" s="6"/>
      <c r="DKU281" s="6"/>
      <c r="DKV281" s="6"/>
      <c r="DKW281" s="6"/>
      <c r="DKX281" s="6"/>
      <c r="DKY281" s="6"/>
      <c r="DKZ281" s="6"/>
      <c r="DLA281" s="6"/>
      <c r="DLB281" s="6"/>
      <c r="DLC281" s="6"/>
      <c r="DLD281" s="6"/>
      <c r="DLE281" s="6"/>
      <c r="DLF281" s="6"/>
      <c r="DLG281" s="6"/>
      <c r="DLH281" s="6"/>
      <c r="DLI281" s="6"/>
      <c r="DLJ281" s="6"/>
      <c r="DLK281" s="6"/>
      <c r="DLL281" s="6"/>
      <c r="DLM281" s="6"/>
      <c r="DLN281" s="6"/>
      <c r="DLO281" s="6"/>
      <c r="DLP281" s="6"/>
      <c r="DLQ281" s="6"/>
      <c r="DLR281" s="6"/>
      <c r="DLS281" s="6"/>
      <c r="DLT281" s="6"/>
      <c r="DLU281" s="6"/>
      <c r="DLV281" s="6"/>
      <c r="DLW281" s="6"/>
      <c r="DLX281" s="6"/>
      <c r="DLY281" s="6"/>
      <c r="DLZ281" s="6"/>
      <c r="DMA281" s="6"/>
      <c r="DMB281" s="6"/>
      <c r="DMC281" s="6"/>
      <c r="DMD281" s="6"/>
      <c r="DME281" s="6"/>
      <c r="DMF281" s="6"/>
      <c r="DMG281" s="6"/>
      <c r="DMH281" s="6"/>
      <c r="DMI281" s="6"/>
      <c r="DMJ281" s="6"/>
      <c r="DMK281" s="6"/>
      <c r="DML281" s="6"/>
      <c r="DMM281" s="6"/>
      <c r="DMN281" s="6"/>
      <c r="DMO281" s="6"/>
      <c r="DMP281" s="6"/>
      <c r="DMQ281" s="6"/>
      <c r="DMR281" s="6"/>
      <c r="DMS281" s="6"/>
      <c r="DMT281" s="6"/>
      <c r="DMU281" s="6"/>
      <c r="DMV281" s="6"/>
      <c r="DMW281" s="6"/>
      <c r="DMX281" s="6"/>
      <c r="DMY281" s="6"/>
      <c r="DMZ281" s="6"/>
      <c r="DNA281" s="6"/>
      <c r="DNB281" s="6"/>
      <c r="DNC281" s="6"/>
      <c r="DND281" s="6"/>
      <c r="DNE281" s="6"/>
      <c r="DNF281" s="6"/>
      <c r="DNG281" s="6"/>
      <c r="DNH281" s="6"/>
      <c r="DNI281" s="6"/>
      <c r="DNJ281" s="6"/>
      <c r="DNK281" s="6"/>
      <c r="DNL281" s="6"/>
      <c r="DNM281" s="6"/>
      <c r="DNN281" s="6"/>
      <c r="DNO281" s="6"/>
      <c r="DNP281" s="6"/>
      <c r="DNQ281" s="6"/>
      <c r="DNR281" s="6"/>
      <c r="DNS281" s="6"/>
      <c r="DNT281" s="6"/>
      <c r="DNU281" s="6"/>
      <c r="DNV281" s="6"/>
      <c r="DNW281" s="6"/>
      <c r="DNX281" s="6"/>
      <c r="DNY281" s="6"/>
      <c r="DNZ281" s="6"/>
      <c r="DOA281" s="6"/>
      <c r="DOB281" s="6"/>
      <c r="DOC281" s="6"/>
      <c r="DOD281" s="6"/>
      <c r="DOE281" s="6"/>
      <c r="DOF281" s="6"/>
      <c r="DOG281" s="6"/>
      <c r="DOH281" s="6"/>
      <c r="DOI281" s="6"/>
      <c r="DOJ281" s="6"/>
      <c r="DOK281" s="6"/>
      <c r="DOL281" s="6"/>
      <c r="DOM281" s="6"/>
      <c r="DON281" s="6"/>
      <c r="DOO281" s="6"/>
      <c r="DOP281" s="6"/>
      <c r="DOQ281" s="6"/>
      <c r="DOR281" s="6"/>
      <c r="DOS281" s="6"/>
      <c r="DOT281" s="6"/>
      <c r="DOU281" s="6"/>
      <c r="DOV281" s="6"/>
      <c r="DOW281" s="6"/>
      <c r="DOX281" s="6"/>
      <c r="DOY281" s="6"/>
      <c r="DOZ281" s="6"/>
      <c r="DPA281" s="6"/>
      <c r="DPB281" s="6"/>
      <c r="DPC281" s="6"/>
      <c r="DPD281" s="6"/>
      <c r="DPE281" s="6"/>
      <c r="DPF281" s="6"/>
      <c r="DPG281" s="6"/>
      <c r="DPH281" s="6"/>
      <c r="DPI281" s="6"/>
      <c r="DPJ281" s="6"/>
      <c r="DPK281" s="6"/>
      <c r="DPL281" s="6"/>
      <c r="DPM281" s="6"/>
      <c r="DPN281" s="6"/>
      <c r="DPO281" s="6"/>
      <c r="DPP281" s="6"/>
      <c r="DPQ281" s="6"/>
      <c r="DPR281" s="6"/>
      <c r="DPS281" s="6"/>
      <c r="DPT281" s="6"/>
      <c r="DPU281" s="6"/>
      <c r="DPV281" s="6"/>
      <c r="DPW281" s="6"/>
      <c r="DPX281" s="6"/>
      <c r="DPY281" s="6"/>
      <c r="DPZ281" s="6"/>
      <c r="DQA281" s="6"/>
      <c r="DQB281" s="6"/>
      <c r="DQC281" s="6"/>
      <c r="DQD281" s="6"/>
      <c r="DQE281" s="6"/>
      <c r="DQF281" s="6"/>
      <c r="DQG281" s="6"/>
      <c r="DQH281" s="6"/>
      <c r="DQI281" s="6"/>
      <c r="DQJ281" s="6"/>
      <c r="DQK281" s="6"/>
      <c r="DQL281" s="6"/>
      <c r="DQM281" s="6"/>
      <c r="DQN281" s="6"/>
      <c r="DQO281" s="6"/>
      <c r="DQP281" s="6"/>
      <c r="DQQ281" s="6"/>
      <c r="DQR281" s="6"/>
      <c r="DQS281" s="6"/>
      <c r="DQT281" s="6"/>
      <c r="DQU281" s="6"/>
      <c r="DQV281" s="6"/>
      <c r="DQW281" s="6"/>
      <c r="DQX281" s="6"/>
      <c r="DQY281" s="6"/>
      <c r="DQZ281" s="6"/>
      <c r="DRA281" s="6"/>
      <c r="DRB281" s="6"/>
      <c r="DRC281" s="6"/>
      <c r="DRD281" s="6"/>
      <c r="DRE281" s="6"/>
      <c r="DRF281" s="6"/>
      <c r="DRG281" s="6"/>
      <c r="DRH281" s="6"/>
      <c r="DRI281" s="6"/>
      <c r="DRJ281" s="6"/>
      <c r="DRK281" s="6"/>
      <c r="DRL281" s="6"/>
      <c r="DRM281" s="6"/>
      <c r="DRN281" s="6"/>
      <c r="DRO281" s="6"/>
      <c r="DRP281" s="6"/>
      <c r="DRQ281" s="6"/>
      <c r="DRR281" s="6"/>
      <c r="DRS281" s="6"/>
      <c r="DRT281" s="6"/>
      <c r="DRU281" s="6"/>
      <c r="DRV281" s="6"/>
      <c r="DRW281" s="6"/>
      <c r="DRX281" s="6"/>
      <c r="DRY281" s="6"/>
      <c r="DRZ281" s="6"/>
      <c r="DSA281" s="6"/>
      <c r="DSB281" s="6"/>
      <c r="DSC281" s="6"/>
      <c r="DSD281" s="6"/>
      <c r="DSE281" s="6"/>
      <c r="DSF281" s="6"/>
      <c r="DSG281" s="6"/>
      <c r="DSH281" s="6"/>
      <c r="DSI281" s="6"/>
      <c r="DSJ281" s="6"/>
      <c r="DSK281" s="6"/>
      <c r="DSL281" s="6"/>
      <c r="DSM281" s="6"/>
      <c r="DSN281" s="6"/>
      <c r="DSO281" s="6"/>
      <c r="DSP281" s="6"/>
      <c r="DSQ281" s="6"/>
      <c r="DSR281" s="6"/>
      <c r="DSS281" s="6"/>
      <c r="DST281" s="6"/>
      <c r="DSU281" s="6"/>
      <c r="DSV281" s="6"/>
      <c r="DSW281" s="6"/>
      <c r="DSX281" s="6"/>
      <c r="DSY281" s="6"/>
      <c r="DSZ281" s="6"/>
      <c r="DTA281" s="6"/>
      <c r="DTB281" s="6"/>
      <c r="DTC281" s="6"/>
      <c r="DTD281" s="6"/>
      <c r="DTE281" s="6"/>
      <c r="DTF281" s="6"/>
      <c r="DTG281" s="6"/>
      <c r="DTH281" s="6"/>
      <c r="DTI281" s="6"/>
      <c r="DTJ281" s="6"/>
      <c r="DTK281" s="6"/>
      <c r="DTL281" s="6"/>
      <c r="DTM281" s="6"/>
      <c r="DTN281" s="6"/>
      <c r="DTO281" s="6"/>
      <c r="DTP281" s="6"/>
      <c r="DTQ281" s="6"/>
      <c r="DTR281" s="6"/>
      <c r="DTS281" s="6"/>
      <c r="DTT281" s="6"/>
      <c r="DTU281" s="6"/>
      <c r="DTV281" s="6"/>
      <c r="DTW281" s="6"/>
      <c r="DTX281" s="6"/>
      <c r="DTY281" s="6"/>
      <c r="DTZ281" s="6"/>
      <c r="DUA281" s="6"/>
      <c r="DUB281" s="6"/>
      <c r="DUC281" s="6"/>
      <c r="DUD281" s="6"/>
      <c r="DUE281" s="6"/>
      <c r="DUF281" s="6"/>
      <c r="DUG281" s="6"/>
      <c r="DUH281" s="6"/>
      <c r="DUI281" s="6"/>
      <c r="DUJ281" s="6"/>
      <c r="DUK281" s="6"/>
      <c r="DUL281" s="6"/>
      <c r="DUM281" s="6"/>
      <c r="DUN281" s="6"/>
      <c r="DUO281" s="6"/>
      <c r="DUP281" s="6"/>
      <c r="DUQ281" s="6"/>
      <c r="DUR281" s="6"/>
      <c r="DUS281" s="6"/>
      <c r="DUT281" s="6"/>
      <c r="DUU281" s="6"/>
      <c r="DUV281" s="6"/>
      <c r="DUW281" s="6"/>
      <c r="DUX281" s="6"/>
      <c r="DUY281" s="6"/>
      <c r="DUZ281" s="6"/>
      <c r="DVA281" s="6"/>
      <c r="DVB281" s="6"/>
      <c r="DVC281" s="6"/>
      <c r="DVD281" s="6"/>
      <c r="DVE281" s="6"/>
      <c r="DVF281" s="6"/>
      <c r="DVG281" s="6"/>
      <c r="DVH281" s="6"/>
      <c r="DVI281" s="6"/>
      <c r="DVJ281" s="6"/>
      <c r="DVK281" s="6"/>
      <c r="DVL281" s="6"/>
      <c r="DVM281" s="6"/>
      <c r="DVN281" s="6"/>
      <c r="DVO281" s="6"/>
      <c r="DVP281" s="6"/>
      <c r="DVQ281" s="6"/>
      <c r="DVR281" s="6"/>
      <c r="DVS281" s="6"/>
      <c r="DVT281" s="6"/>
      <c r="DVU281" s="6"/>
      <c r="DVV281" s="6"/>
      <c r="DVW281" s="6"/>
      <c r="DVX281" s="6"/>
      <c r="DVY281" s="6"/>
      <c r="DVZ281" s="6"/>
      <c r="DWA281" s="6"/>
      <c r="DWB281" s="6"/>
      <c r="DWC281" s="6"/>
      <c r="DWD281" s="6"/>
      <c r="DWE281" s="6"/>
      <c r="DWF281" s="6"/>
      <c r="DWG281" s="6"/>
      <c r="DWH281" s="6"/>
      <c r="DWI281" s="6"/>
      <c r="DWJ281" s="6"/>
      <c r="DWK281" s="6"/>
      <c r="DWL281" s="6"/>
      <c r="DWM281" s="6"/>
      <c r="DWN281" s="6"/>
      <c r="DWO281" s="6"/>
      <c r="DWP281" s="6"/>
      <c r="DWQ281" s="6"/>
      <c r="DWR281" s="6"/>
      <c r="DWS281" s="6"/>
      <c r="DWT281" s="6"/>
      <c r="DWU281" s="6"/>
      <c r="DWV281" s="6"/>
      <c r="DWW281" s="6"/>
      <c r="DWX281" s="6"/>
      <c r="DWY281" s="6"/>
      <c r="DWZ281" s="6"/>
      <c r="DXA281" s="6"/>
      <c r="DXB281" s="6"/>
      <c r="DXC281" s="6"/>
      <c r="DXD281" s="6"/>
      <c r="DXE281" s="6"/>
      <c r="DXF281" s="6"/>
      <c r="DXG281" s="6"/>
      <c r="DXH281" s="6"/>
      <c r="DXI281" s="6"/>
      <c r="DXJ281" s="6"/>
      <c r="DXK281" s="6"/>
      <c r="DXL281" s="6"/>
      <c r="DXM281" s="6"/>
      <c r="DXN281" s="6"/>
      <c r="DXO281" s="6"/>
      <c r="DXP281" s="6"/>
      <c r="DXQ281" s="6"/>
      <c r="DXR281" s="6"/>
      <c r="DXS281" s="6"/>
      <c r="DXT281" s="6"/>
      <c r="DXU281" s="6"/>
      <c r="DXV281" s="6"/>
      <c r="DXW281" s="6"/>
      <c r="DXX281" s="6"/>
      <c r="DXY281" s="6"/>
      <c r="DXZ281" s="6"/>
      <c r="DYA281" s="6"/>
      <c r="DYB281" s="6"/>
      <c r="DYC281" s="6"/>
      <c r="DYD281" s="6"/>
      <c r="DYE281" s="6"/>
      <c r="DYF281" s="6"/>
      <c r="DYG281" s="6"/>
      <c r="DYH281" s="6"/>
      <c r="DYI281" s="6"/>
      <c r="DYJ281" s="6"/>
      <c r="DYK281" s="6"/>
      <c r="DYL281" s="6"/>
      <c r="DYM281" s="6"/>
      <c r="DYN281" s="6"/>
      <c r="DYO281" s="6"/>
      <c r="DYP281" s="6"/>
      <c r="DYQ281" s="6"/>
      <c r="DYR281" s="6"/>
      <c r="DYS281" s="6"/>
      <c r="DYT281" s="6"/>
      <c r="DYU281" s="6"/>
      <c r="DYV281" s="6"/>
      <c r="DYW281" s="6"/>
      <c r="DYX281" s="6"/>
      <c r="DYY281" s="6"/>
      <c r="DYZ281" s="6"/>
      <c r="DZA281" s="6"/>
      <c r="DZB281" s="6"/>
      <c r="DZC281" s="6"/>
      <c r="DZD281" s="6"/>
      <c r="DZE281" s="6"/>
      <c r="DZF281" s="6"/>
      <c r="DZG281" s="6"/>
      <c r="DZH281" s="6"/>
      <c r="DZI281" s="6"/>
      <c r="DZJ281" s="6"/>
      <c r="DZK281" s="6"/>
      <c r="DZL281" s="6"/>
      <c r="DZM281" s="6"/>
      <c r="DZN281" s="6"/>
      <c r="DZO281" s="6"/>
      <c r="DZP281" s="6"/>
      <c r="DZQ281" s="6"/>
      <c r="DZR281" s="6"/>
      <c r="DZS281" s="6"/>
      <c r="DZT281" s="6"/>
      <c r="DZU281" s="6"/>
      <c r="DZV281" s="6"/>
      <c r="DZW281" s="6"/>
      <c r="DZX281" s="6"/>
      <c r="DZY281" s="6"/>
      <c r="DZZ281" s="6"/>
      <c r="EAA281" s="6"/>
      <c r="EAB281" s="6"/>
      <c r="EAC281" s="6"/>
      <c r="EAD281" s="6"/>
      <c r="EAE281" s="6"/>
      <c r="EAF281" s="6"/>
      <c r="EAG281" s="6"/>
      <c r="EAH281" s="6"/>
      <c r="EAI281" s="6"/>
      <c r="EAJ281" s="6"/>
      <c r="EAK281" s="6"/>
      <c r="EAL281" s="6"/>
      <c r="EAM281" s="6"/>
      <c r="EAN281" s="6"/>
      <c r="EAO281" s="6"/>
      <c r="EAP281" s="6"/>
      <c r="EAQ281" s="6"/>
      <c r="EAR281" s="6"/>
      <c r="EAS281" s="6"/>
      <c r="EAT281" s="6"/>
      <c r="EAU281" s="6"/>
      <c r="EAV281" s="6"/>
      <c r="EAW281" s="6"/>
      <c r="EAX281" s="6"/>
      <c r="EAY281" s="6"/>
      <c r="EAZ281" s="6"/>
      <c r="EBA281" s="6"/>
      <c r="EBB281" s="6"/>
      <c r="EBC281" s="6"/>
      <c r="EBD281" s="6"/>
      <c r="EBE281" s="6"/>
      <c r="EBF281" s="6"/>
      <c r="EBG281" s="6"/>
      <c r="EBH281" s="6"/>
      <c r="EBI281" s="6"/>
      <c r="EBJ281" s="6"/>
      <c r="EBK281" s="6"/>
      <c r="EBL281" s="6"/>
      <c r="EBM281" s="6"/>
      <c r="EBN281" s="6"/>
      <c r="EBO281" s="6"/>
      <c r="EBP281" s="6"/>
      <c r="EBQ281" s="6"/>
      <c r="EBR281" s="6"/>
      <c r="EBS281" s="6"/>
      <c r="EBT281" s="6"/>
      <c r="EBU281" s="6"/>
      <c r="EBV281" s="6"/>
      <c r="EBW281" s="6"/>
      <c r="EBX281" s="6"/>
      <c r="EBY281" s="6"/>
      <c r="EBZ281" s="6"/>
      <c r="ECA281" s="6"/>
      <c r="ECB281" s="6"/>
      <c r="ECC281" s="6"/>
      <c r="ECD281" s="6"/>
      <c r="ECE281" s="6"/>
      <c r="ECF281" s="6"/>
      <c r="ECG281" s="6"/>
      <c r="ECH281" s="6"/>
      <c r="ECI281" s="6"/>
      <c r="ECJ281" s="6"/>
      <c r="ECK281" s="6"/>
      <c r="ECL281" s="6"/>
      <c r="ECM281" s="6"/>
      <c r="ECN281" s="6"/>
      <c r="ECO281" s="6"/>
      <c r="ECP281" s="6"/>
      <c r="ECQ281" s="6"/>
      <c r="ECR281" s="6"/>
      <c r="ECS281" s="6"/>
      <c r="ECT281" s="6"/>
      <c r="ECU281" s="6"/>
      <c r="ECV281" s="6"/>
      <c r="ECW281" s="6"/>
      <c r="ECX281" s="6"/>
      <c r="ECY281" s="6"/>
      <c r="ECZ281" s="6"/>
      <c r="EDA281" s="6"/>
      <c r="EDB281" s="6"/>
      <c r="EDC281" s="6"/>
      <c r="EDD281" s="6"/>
      <c r="EDE281" s="6"/>
      <c r="EDF281" s="6"/>
      <c r="EDG281" s="6"/>
      <c r="EDH281" s="6"/>
      <c r="EDI281" s="6"/>
      <c r="EDJ281" s="6"/>
      <c r="EDK281" s="6"/>
      <c r="EDL281" s="6"/>
      <c r="EDM281" s="6"/>
      <c r="EDN281" s="6"/>
      <c r="EDO281" s="6"/>
      <c r="EDP281" s="6"/>
      <c r="EDQ281" s="6"/>
      <c r="EDR281" s="6"/>
      <c r="EDS281" s="6"/>
      <c r="EDT281" s="6"/>
      <c r="EDU281" s="6"/>
      <c r="EDV281" s="6"/>
      <c r="EDW281" s="6"/>
      <c r="EDX281" s="6"/>
      <c r="EDY281" s="6"/>
      <c r="EDZ281" s="6"/>
      <c r="EEA281" s="6"/>
      <c r="EEB281" s="6"/>
      <c r="EEC281" s="6"/>
      <c r="EED281" s="6"/>
      <c r="EEE281" s="6"/>
      <c r="EEF281" s="6"/>
      <c r="EEG281" s="6"/>
      <c r="EEH281" s="6"/>
      <c r="EEI281" s="6"/>
      <c r="EEJ281" s="6"/>
      <c r="EEK281" s="6"/>
      <c r="EEL281" s="6"/>
      <c r="EEM281" s="6"/>
      <c r="EEN281" s="6"/>
      <c r="EEO281" s="6"/>
      <c r="EEP281" s="6"/>
      <c r="EEQ281" s="6"/>
      <c r="EER281" s="6"/>
      <c r="EES281" s="6"/>
      <c r="EET281" s="6"/>
      <c r="EEU281" s="6"/>
      <c r="EEV281" s="6"/>
      <c r="EEW281" s="6"/>
      <c r="EEX281" s="6"/>
      <c r="EEY281" s="6"/>
      <c r="EEZ281" s="6"/>
      <c r="EFA281" s="6"/>
      <c r="EFB281" s="6"/>
      <c r="EFC281" s="6"/>
      <c r="EFD281" s="6"/>
      <c r="EFE281" s="6"/>
      <c r="EFF281" s="6"/>
      <c r="EFG281" s="6"/>
      <c r="EFH281" s="6"/>
      <c r="EFI281" s="6"/>
      <c r="EFJ281" s="6"/>
      <c r="EFK281" s="6"/>
      <c r="EFL281" s="6"/>
      <c r="EFM281" s="6"/>
      <c r="EFN281" s="6"/>
      <c r="EFO281" s="6"/>
      <c r="EFP281" s="6"/>
      <c r="EFQ281" s="6"/>
      <c r="EFR281" s="6"/>
      <c r="EFS281" s="6"/>
      <c r="EFT281" s="6"/>
      <c r="EFU281" s="6"/>
      <c r="EFV281" s="6"/>
      <c r="EFW281" s="6"/>
      <c r="EFX281" s="6"/>
      <c r="EFY281" s="6"/>
      <c r="EFZ281" s="6"/>
      <c r="EGA281" s="6"/>
      <c r="EGB281" s="6"/>
      <c r="EGC281" s="6"/>
      <c r="EGD281" s="6"/>
      <c r="EGE281" s="6"/>
      <c r="EGF281" s="6"/>
      <c r="EGG281" s="6"/>
      <c r="EGH281" s="6"/>
      <c r="EGI281" s="6"/>
      <c r="EGJ281" s="6"/>
      <c r="EGK281" s="6"/>
      <c r="EGL281" s="6"/>
      <c r="EGM281" s="6"/>
      <c r="EGN281" s="6"/>
      <c r="EGO281" s="6"/>
      <c r="EGP281" s="6"/>
      <c r="EGQ281" s="6"/>
      <c r="EGR281" s="6"/>
      <c r="EGS281" s="6"/>
      <c r="EGT281" s="6"/>
      <c r="EGU281" s="6"/>
      <c r="EGV281" s="6"/>
      <c r="EGW281" s="6"/>
      <c r="EGX281" s="6"/>
      <c r="EGY281" s="6"/>
      <c r="EGZ281" s="6"/>
      <c r="EHA281" s="6"/>
      <c r="EHB281" s="6"/>
      <c r="EHC281" s="6"/>
      <c r="EHD281" s="6"/>
      <c r="EHE281" s="6"/>
      <c r="EHF281" s="6"/>
      <c r="EHG281" s="6"/>
      <c r="EHH281" s="6"/>
      <c r="EHI281" s="6"/>
      <c r="EHJ281" s="6"/>
      <c r="EHK281" s="6"/>
      <c r="EHL281" s="6"/>
      <c r="EHM281" s="6"/>
      <c r="EHN281" s="6"/>
      <c r="EHO281" s="6"/>
      <c r="EHP281" s="6"/>
      <c r="EHQ281" s="6"/>
      <c r="EHR281" s="6"/>
      <c r="EHS281" s="6"/>
      <c r="EHT281" s="6"/>
      <c r="EHU281" s="6"/>
      <c r="EHV281" s="6"/>
      <c r="EHW281" s="6"/>
      <c r="EHX281" s="6"/>
      <c r="EHY281" s="6"/>
      <c r="EHZ281" s="6"/>
      <c r="EIA281" s="6"/>
      <c r="EIB281" s="6"/>
      <c r="EIC281" s="6"/>
      <c r="EID281" s="6"/>
      <c r="EIE281" s="6"/>
      <c r="EIF281" s="6"/>
      <c r="EIG281" s="6"/>
      <c r="EIH281" s="6"/>
      <c r="EII281" s="6"/>
      <c r="EIJ281" s="6"/>
      <c r="EIK281" s="6"/>
      <c r="EIL281" s="6"/>
      <c r="EIM281" s="6"/>
      <c r="EIN281" s="6"/>
      <c r="EIO281" s="6"/>
      <c r="EIP281" s="6"/>
      <c r="EIQ281" s="6"/>
      <c r="EIR281" s="6"/>
      <c r="EIS281" s="6"/>
      <c r="EIT281" s="6"/>
      <c r="EIU281" s="6"/>
      <c r="EIV281" s="6"/>
      <c r="EIW281" s="6"/>
      <c r="EIX281" s="6"/>
      <c r="EIY281" s="6"/>
      <c r="EIZ281" s="6"/>
      <c r="EJA281" s="6"/>
      <c r="EJB281" s="6"/>
      <c r="EJC281" s="6"/>
      <c r="EJD281" s="6"/>
      <c r="EJE281" s="6"/>
      <c r="EJF281" s="6"/>
      <c r="EJG281" s="6"/>
      <c r="EJH281" s="6"/>
      <c r="EJI281" s="6"/>
      <c r="EJJ281" s="6"/>
      <c r="EJK281" s="6"/>
      <c r="EJL281" s="6"/>
      <c r="EJM281" s="6"/>
      <c r="EJN281" s="6"/>
      <c r="EJO281" s="6"/>
      <c r="EJP281" s="6"/>
      <c r="EJQ281" s="6"/>
      <c r="EJR281" s="6"/>
      <c r="EJS281" s="6"/>
      <c r="EJT281" s="6"/>
      <c r="EJU281" s="6"/>
      <c r="EJV281" s="6"/>
      <c r="EJW281" s="6"/>
      <c r="EJX281" s="6"/>
      <c r="EJY281" s="6"/>
      <c r="EJZ281" s="6"/>
      <c r="EKA281" s="6"/>
      <c r="EKB281" s="6"/>
      <c r="EKC281" s="6"/>
      <c r="EKD281" s="6"/>
      <c r="EKE281" s="6"/>
      <c r="EKF281" s="6"/>
      <c r="EKG281" s="6"/>
      <c r="EKH281" s="6"/>
      <c r="EKI281" s="6"/>
      <c r="EKJ281" s="6"/>
      <c r="EKK281" s="6"/>
      <c r="EKL281" s="6"/>
      <c r="EKM281" s="6"/>
      <c r="EKN281" s="6"/>
      <c r="EKO281" s="6"/>
      <c r="EKP281" s="6"/>
      <c r="EKQ281" s="6"/>
      <c r="EKR281" s="6"/>
      <c r="EKS281" s="6"/>
      <c r="EKT281" s="6"/>
      <c r="EKU281" s="6"/>
      <c r="EKV281" s="6"/>
      <c r="EKW281" s="6"/>
      <c r="EKX281" s="6"/>
      <c r="EKY281" s="6"/>
      <c r="EKZ281" s="6"/>
      <c r="ELA281" s="6"/>
      <c r="ELB281" s="6"/>
      <c r="ELC281" s="6"/>
      <c r="ELD281" s="6"/>
      <c r="ELE281" s="6"/>
      <c r="ELF281" s="6"/>
      <c r="ELG281" s="6"/>
      <c r="ELH281" s="6"/>
      <c r="ELI281" s="6"/>
      <c r="ELJ281" s="6"/>
      <c r="ELK281" s="6"/>
      <c r="ELL281" s="6"/>
      <c r="ELM281" s="6"/>
      <c r="ELN281" s="6"/>
      <c r="ELO281" s="6"/>
      <c r="ELP281" s="6"/>
      <c r="ELQ281" s="6"/>
      <c r="ELR281" s="6"/>
      <c r="ELS281" s="6"/>
      <c r="ELT281" s="6"/>
      <c r="ELU281" s="6"/>
      <c r="ELV281" s="6"/>
      <c r="ELW281" s="6"/>
      <c r="ELX281" s="6"/>
      <c r="ELY281" s="6"/>
      <c r="ELZ281" s="6"/>
      <c r="EMA281" s="6"/>
      <c r="EMB281" s="6"/>
      <c r="EMC281" s="6"/>
      <c r="EMD281" s="6"/>
      <c r="EME281" s="6"/>
      <c r="EMF281" s="6"/>
      <c r="EMG281" s="6"/>
      <c r="EMH281" s="6"/>
      <c r="EMI281" s="6"/>
      <c r="EMJ281" s="6"/>
      <c r="EMK281" s="6"/>
      <c r="EML281" s="6"/>
      <c r="EMM281" s="6"/>
      <c r="EMN281" s="6"/>
      <c r="EMO281" s="6"/>
      <c r="EMP281" s="6"/>
      <c r="EMQ281" s="6"/>
      <c r="EMR281" s="6"/>
      <c r="EMS281" s="6"/>
      <c r="EMT281" s="6"/>
      <c r="EMU281" s="6"/>
      <c r="EMV281" s="6"/>
      <c r="EMW281" s="6"/>
      <c r="EMX281" s="6"/>
      <c r="EMY281" s="6"/>
      <c r="EMZ281" s="6"/>
      <c r="ENA281" s="6"/>
      <c r="ENB281" s="6"/>
      <c r="ENC281" s="6"/>
      <c r="END281" s="6"/>
      <c r="ENE281" s="6"/>
      <c r="ENF281" s="6"/>
      <c r="ENG281" s="6"/>
      <c r="ENH281" s="6"/>
      <c r="ENI281" s="6"/>
      <c r="ENJ281" s="6"/>
      <c r="ENK281" s="6"/>
      <c r="ENL281" s="6"/>
      <c r="ENM281" s="6"/>
      <c r="ENN281" s="6"/>
      <c r="ENO281" s="6"/>
      <c r="ENP281" s="6"/>
      <c r="ENQ281" s="6"/>
      <c r="ENR281" s="6"/>
      <c r="ENS281" s="6"/>
      <c r="ENT281" s="6"/>
      <c r="ENU281" s="6"/>
      <c r="ENV281" s="6"/>
      <c r="ENW281" s="6"/>
      <c r="ENX281" s="6"/>
      <c r="ENY281" s="6"/>
      <c r="ENZ281" s="6"/>
      <c r="EOA281" s="6"/>
      <c r="EOB281" s="6"/>
      <c r="EOC281" s="6"/>
      <c r="EOD281" s="6"/>
      <c r="EOE281" s="6"/>
      <c r="EOF281" s="6"/>
      <c r="EOG281" s="6"/>
      <c r="EOH281" s="6"/>
      <c r="EOI281" s="6"/>
      <c r="EOJ281" s="6"/>
      <c r="EOK281" s="6"/>
      <c r="EOL281" s="6"/>
      <c r="EOM281" s="6"/>
      <c r="EON281" s="6"/>
      <c r="EOO281" s="6"/>
      <c r="EOP281" s="6"/>
      <c r="EOQ281" s="6"/>
      <c r="EOR281" s="6"/>
      <c r="EOS281" s="6"/>
      <c r="EOT281" s="6"/>
      <c r="EOU281" s="6"/>
      <c r="EOV281" s="6"/>
      <c r="EOW281" s="6"/>
      <c r="EOX281" s="6"/>
      <c r="EOY281" s="6"/>
      <c r="EOZ281" s="6"/>
      <c r="EPA281" s="6"/>
      <c r="EPB281" s="6"/>
      <c r="EPC281" s="6"/>
      <c r="EPD281" s="6"/>
      <c r="EPE281" s="6"/>
      <c r="EPF281" s="6"/>
      <c r="EPG281" s="6"/>
      <c r="EPH281" s="6"/>
      <c r="EPI281" s="6"/>
      <c r="EPJ281" s="6"/>
      <c r="EPK281" s="6"/>
      <c r="EPL281" s="6"/>
      <c r="EPM281" s="6"/>
      <c r="EPN281" s="6"/>
      <c r="EPO281" s="6"/>
      <c r="EPP281" s="6"/>
      <c r="EPQ281" s="6"/>
      <c r="EPR281" s="6"/>
      <c r="EPS281" s="6"/>
      <c r="EPT281" s="6"/>
      <c r="EPU281" s="6"/>
      <c r="EPV281" s="6"/>
      <c r="EPW281" s="6"/>
      <c r="EPX281" s="6"/>
      <c r="EPY281" s="6"/>
      <c r="EPZ281" s="6"/>
      <c r="EQA281" s="6"/>
      <c r="EQB281" s="6"/>
      <c r="EQC281" s="6"/>
      <c r="EQD281" s="6"/>
      <c r="EQE281" s="6"/>
      <c r="EQF281" s="6"/>
      <c r="EQG281" s="6"/>
      <c r="EQH281" s="6"/>
      <c r="EQI281" s="6"/>
      <c r="EQJ281" s="6"/>
      <c r="EQK281" s="6"/>
      <c r="EQL281" s="6"/>
      <c r="EQM281" s="6"/>
      <c r="EQN281" s="6"/>
      <c r="EQO281" s="6"/>
      <c r="EQP281" s="6"/>
      <c r="EQQ281" s="6"/>
      <c r="EQR281" s="6"/>
      <c r="EQS281" s="6"/>
      <c r="EQT281" s="6"/>
      <c r="EQU281" s="6"/>
      <c r="EQV281" s="6"/>
      <c r="EQW281" s="6"/>
      <c r="EQX281" s="6"/>
      <c r="EQY281" s="6"/>
      <c r="EQZ281" s="6"/>
      <c r="ERA281" s="6"/>
      <c r="ERB281" s="6"/>
      <c r="ERC281" s="6"/>
      <c r="ERD281" s="6"/>
      <c r="ERE281" s="6"/>
      <c r="ERF281" s="6"/>
      <c r="ERG281" s="6"/>
      <c r="ERH281" s="6"/>
      <c r="ERI281" s="6"/>
      <c r="ERJ281" s="6"/>
      <c r="ERK281" s="6"/>
      <c r="ERL281" s="6"/>
      <c r="ERM281" s="6"/>
      <c r="ERN281" s="6"/>
      <c r="ERO281" s="6"/>
      <c r="ERP281" s="6"/>
      <c r="ERQ281" s="6"/>
      <c r="ERR281" s="6"/>
      <c r="ERS281" s="6"/>
      <c r="ERT281" s="6"/>
      <c r="ERU281" s="6"/>
      <c r="ERV281" s="6"/>
      <c r="ERW281" s="6"/>
      <c r="ERX281" s="6"/>
      <c r="ERY281" s="6"/>
      <c r="ERZ281" s="6"/>
      <c r="ESA281" s="6"/>
      <c r="ESB281" s="6"/>
      <c r="ESC281" s="6"/>
      <c r="ESD281" s="6"/>
      <c r="ESE281" s="6"/>
      <c r="ESF281" s="6"/>
      <c r="ESG281" s="6"/>
      <c r="ESH281" s="6"/>
      <c r="ESI281" s="6"/>
      <c r="ESJ281" s="6"/>
      <c r="ESK281" s="6"/>
      <c r="ESL281" s="6"/>
      <c r="ESM281" s="6"/>
      <c r="ESN281" s="6"/>
      <c r="ESO281" s="6"/>
      <c r="ESP281" s="6"/>
      <c r="ESQ281" s="6"/>
      <c r="ESR281" s="6"/>
      <c r="ESS281" s="6"/>
      <c r="EST281" s="6"/>
      <c r="ESU281" s="6"/>
      <c r="ESV281" s="6"/>
      <c r="ESW281" s="6"/>
      <c r="ESX281" s="6"/>
      <c r="ESY281" s="6"/>
      <c r="ESZ281" s="6"/>
      <c r="ETA281" s="6"/>
      <c r="ETB281" s="6"/>
      <c r="ETC281" s="6"/>
      <c r="ETD281" s="6"/>
      <c r="ETE281" s="6"/>
      <c r="ETF281" s="6"/>
      <c r="ETG281" s="6"/>
      <c r="ETH281" s="6"/>
      <c r="ETI281" s="6"/>
      <c r="ETJ281" s="6"/>
      <c r="ETK281" s="6"/>
      <c r="ETL281" s="6"/>
      <c r="ETM281" s="6"/>
      <c r="ETN281" s="6"/>
      <c r="ETO281" s="6"/>
      <c r="ETP281" s="6"/>
      <c r="ETQ281" s="6"/>
      <c r="ETR281" s="6"/>
      <c r="ETS281" s="6"/>
      <c r="ETT281" s="6"/>
      <c r="ETU281" s="6"/>
      <c r="ETV281" s="6"/>
      <c r="ETW281" s="6"/>
      <c r="ETX281" s="6"/>
      <c r="ETY281" s="6"/>
      <c r="ETZ281" s="6"/>
      <c r="EUA281" s="6"/>
      <c r="EUB281" s="6"/>
      <c r="EUC281" s="6"/>
      <c r="EUD281" s="6"/>
      <c r="EUE281" s="6"/>
      <c r="EUF281" s="6"/>
      <c r="EUG281" s="6"/>
      <c r="EUH281" s="6"/>
      <c r="EUI281" s="6"/>
      <c r="EUJ281" s="6"/>
      <c r="EUK281" s="6"/>
      <c r="EUL281" s="6"/>
      <c r="EUM281" s="6"/>
      <c r="EUN281" s="6"/>
      <c r="EUO281" s="6"/>
      <c r="EUP281" s="6"/>
      <c r="EUQ281" s="6"/>
      <c r="EUR281" s="6"/>
      <c r="EUS281" s="6"/>
      <c r="EUT281" s="6"/>
      <c r="EUU281" s="6"/>
      <c r="EUV281" s="6"/>
      <c r="EUW281" s="6"/>
      <c r="EUX281" s="6"/>
      <c r="EUY281" s="6"/>
      <c r="EUZ281" s="6"/>
      <c r="EVA281" s="6"/>
      <c r="EVB281" s="6"/>
      <c r="EVC281" s="6"/>
      <c r="EVD281" s="6"/>
      <c r="EVE281" s="6"/>
      <c r="EVF281" s="6"/>
      <c r="EVG281" s="6"/>
      <c r="EVH281" s="6"/>
      <c r="EVI281" s="6"/>
      <c r="EVJ281" s="6"/>
      <c r="EVK281" s="6"/>
      <c r="EVL281" s="6"/>
      <c r="EVM281" s="6"/>
      <c r="EVN281" s="6"/>
      <c r="EVO281" s="6"/>
      <c r="EVP281" s="6"/>
      <c r="EVQ281" s="6"/>
      <c r="EVR281" s="6"/>
      <c r="EVS281" s="6"/>
      <c r="EVT281" s="6"/>
      <c r="EVU281" s="6"/>
      <c r="EVV281" s="6"/>
      <c r="EVW281" s="6"/>
      <c r="EVX281" s="6"/>
      <c r="EVY281" s="6"/>
      <c r="EVZ281" s="6"/>
      <c r="EWA281" s="6"/>
      <c r="EWB281" s="6"/>
      <c r="EWC281" s="6"/>
      <c r="EWD281" s="6"/>
      <c r="EWE281" s="6"/>
      <c r="EWF281" s="6"/>
      <c r="EWG281" s="6"/>
      <c r="EWH281" s="6"/>
      <c r="EWI281" s="6"/>
      <c r="EWJ281" s="6"/>
      <c r="EWK281" s="6"/>
      <c r="EWL281" s="6"/>
      <c r="EWM281" s="6"/>
      <c r="EWN281" s="6"/>
      <c r="EWO281" s="6"/>
      <c r="EWP281" s="6"/>
      <c r="EWQ281" s="6"/>
      <c r="EWR281" s="6"/>
      <c r="EWS281" s="6"/>
      <c r="EWT281" s="6"/>
      <c r="EWU281" s="6"/>
      <c r="EWV281" s="6"/>
      <c r="EWW281" s="6"/>
      <c r="EWX281" s="6"/>
      <c r="EWY281" s="6"/>
      <c r="EWZ281" s="6"/>
      <c r="EXA281" s="6"/>
      <c r="EXB281" s="6"/>
      <c r="EXC281" s="6"/>
      <c r="EXD281" s="6"/>
      <c r="EXE281" s="6"/>
      <c r="EXF281" s="6"/>
      <c r="EXG281" s="6"/>
      <c r="EXH281" s="6"/>
      <c r="EXI281" s="6"/>
      <c r="EXJ281" s="6"/>
      <c r="EXK281" s="6"/>
      <c r="EXL281" s="6"/>
      <c r="EXM281" s="6"/>
      <c r="EXN281" s="6"/>
      <c r="EXO281" s="6"/>
      <c r="EXP281" s="6"/>
      <c r="EXQ281" s="6"/>
      <c r="EXR281" s="6"/>
      <c r="EXS281" s="6"/>
      <c r="EXT281" s="6"/>
      <c r="EXU281" s="6"/>
      <c r="EXV281" s="6"/>
      <c r="EXW281" s="6"/>
      <c r="EXX281" s="6"/>
      <c r="EXY281" s="6"/>
      <c r="EXZ281" s="6"/>
      <c r="EYA281" s="6"/>
      <c r="EYB281" s="6"/>
      <c r="EYC281" s="6"/>
      <c r="EYD281" s="6"/>
      <c r="EYE281" s="6"/>
      <c r="EYF281" s="6"/>
      <c r="EYG281" s="6"/>
      <c r="EYH281" s="6"/>
      <c r="EYI281" s="6"/>
      <c r="EYJ281" s="6"/>
      <c r="EYK281" s="6"/>
      <c r="EYL281" s="6"/>
      <c r="EYM281" s="6"/>
      <c r="EYN281" s="6"/>
      <c r="EYO281" s="6"/>
      <c r="EYP281" s="6"/>
      <c r="EYQ281" s="6"/>
      <c r="EYR281" s="6"/>
      <c r="EYS281" s="6"/>
      <c r="EYT281" s="6"/>
      <c r="EYU281" s="6"/>
      <c r="EYV281" s="6"/>
      <c r="EYW281" s="6"/>
      <c r="EYX281" s="6"/>
      <c r="EYY281" s="6"/>
      <c r="EYZ281" s="6"/>
      <c r="EZA281" s="6"/>
      <c r="EZB281" s="6"/>
      <c r="EZC281" s="6"/>
      <c r="EZD281" s="6"/>
      <c r="EZE281" s="6"/>
      <c r="EZF281" s="6"/>
      <c r="EZG281" s="6"/>
      <c r="EZH281" s="6"/>
      <c r="EZI281" s="6"/>
      <c r="EZJ281" s="6"/>
      <c r="EZK281" s="6"/>
      <c r="EZL281" s="6"/>
      <c r="EZM281" s="6"/>
      <c r="EZN281" s="6"/>
      <c r="EZO281" s="6"/>
      <c r="EZP281" s="6"/>
      <c r="EZQ281" s="6"/>
      <c r="EZR281" s="6"/>
      <c r="EZS281" s="6"/>
      <c r="EZT281" s="6"/>
      <c r="EZU281" s="6"/>
      <c r="EZV281" s="6"/>
      <c r="EZW281" s="6"/>
      <c r="EZX281" s="6"/>
      <c r="EZY281" s="6"/>
      <c r="EZZ281" s="6"/>
      <c r="FAA281" s="6"/>
      <c r="FAB281" s="6"/>
      <c r="FAC281" s="6"/>
      <c r="FAD281" s="6"/>
      <c r="FAE281" s="6"/>
      <c r="FAF281" s="6"/>
      <c r="FAG281" s="6"/>
      <c r="FAH281" s="6"/>
      <c r="FAI281" s="6"/>
      <c r="FAJ281" s="6"/>
      <c r="FAK281" s="6"/>
      <c r="FAL281" s="6"/>
      <c r="FAM281" s="6"/>
      <c r="FAN281" s="6"/>
      <c r="FAO281" s="6"/>
      <c r="FAP281" s="6"/>
      <c r="FAQ281" s="6"/>
      <c r="FAR281" s="6"/>
      <c r="FAS281" s="6"/>
      <c r="FAT281" s="6"/>
      <c r="FAU281" s="6"/>
      <c r="FAV281" s="6"/>
      <c r="FAW281" s="6"/>
      <c r="FAX281" s="6"/>
      <c r="FAY281" s="6"/>
      <c r="FAZ281" s="6"/>
      <c r="FBA281" s="6"/>
      <c r="FBB281" s="6"/>
      <c r="FBC281" s="6"/>
      <c r="FBD281" s="6"/>
      <c r="FBE281" s="6"/>
      <c r="FBF281" s="6"/>
      <c r="FBG281" s="6"/>
      <c r="FBH281" s="6"/>
      <c r="FBI281" s="6"/>
      <c r="FBJ281" s="6"/>
      <c r="FBK281" s="6"/>
      <c r="FBL281" s="6"/>
      <c r="FBM281" s="6"/>
      <c r="FBN281" s="6"/>
      <c r="FBO281" s="6"/>
      <c r="FBP281" s="6"/>
      <c r="FBQ281" s="6"/>
      <c r="FBR281" s="6"/>
      <c r="FBS281" s="6"/>
      <c r="FBT281" s="6"/>
      <c r="FBU281" s="6"/>
      <c r="FBV281" s="6"/>
      <c r="FBW281" s="6"/>
      <c r="FBX281" s="6"/>
      <c r="FBY281" s="6"/>
      <c r="FBZ281" s="6"/>
      <c r="FCA281" s="6"/>
      <c r="FCB281" s="6"/>
      <c r="FCC281" s="6"/>
      <c r="FCD281" s="6"/>
      <c r="FCE281" s="6"/>
      <c r="FCF281" s="6"/>
      <c r="FCG281" s="6"/>
      <c r="FCH281" s="6"/>
      <c r="FCI281" s="6"/>
      <c r="FCJ281" s="6"/>
      <c r="FCK281" s="6"/>
      <c r="FCL281" s="6"/>
      <c r="FCM281" s="6"/>
      <c r="FCN281" s="6"/>
      <c r="FCO281" s="6"/>
      <c r="FCP281" s="6"/>
      <c r="FCQ281" s="6"/>
      <c r="FCR281" s="6"/>
      <c r="FCS281" s="6"/>
      <c r="FCT281" s="6"/>
      <c r="FCU281" s="6"/>
      <c r="FCV281" s="6"/>
      <c r="FCW281" s="6"/>
      <c r="FCX281" s="6"/>
      <c r="FCY281" s="6"/>
      <c r="FCZ281" s="6"/>
      <c r="FDA281" s="6"/>
      <c r="FDB281" s="6"/>
      <c r="FDC281" s="6"/>
      <c r="FDD281" s="6"/>
      <c r="FDE281" s="6"/>
      <c r="FDF281" s="6"/>
      <c r="FDG281" s="6"/>
      <c r="FDH281" s="6"/>
      <c r="FDI281" s="6"/>
      <c r="FDJ281" s="6"/>
      <c r="FDK281" s="6"/>
      <c r="FDL281" s="6"/>
      <c r="FDM281" s="6"/>
      <c r="FDN281" s="6"/>
      <c r="FDO281" s="6"/>
      <c r="FDP281" s="6"/>
      <c r="FDQ281" s="6"/>
      <c r="FDR281" s="6"/>
      <c r="FDS281" s="6"/>
      <c r="FDT281" s="6"/>
      <c r="FDU281" s="6"/>
      <c r="FDV281" s="6"/>
      <c r="FDW281" s="6"/>
      <c r="FDX281" s="6"/>
      <c r="FDY281" s="6"/>
      <c r="FDZ281" s="6"/>
      <c r="FEA281" s="6"/>
      <c r="FEB281" s="6"/>
      <c r="FEC281" s="6"/>
      <c r="FED281" s="6"/>
      <c r="FEE281" s="6"/>
      <c r="FEF281" s="6"/>
      <c r="FEG281" s="6"/>
      <c r="FEH281" s="6"/>
      <c r="FEI281" s="6"/>
      <c r="FEJ281" s="6"/>
      <c r="FEK281" s="6"/>
      <c r="FEL281" s="6"/>
      <c r="FEM281" s="6"/>
      <c r="FEN281" s="6"/>
      <c r="FEO281" s="6"/>
      <c r="FEP281" s="6"/>
      <c r="FEQ281" s="6"/>
      <c r="FER281" s="6"/>
      <c r="FES281" s="6"/>
      <c r="FET281" s="6"/>
      <c r="FEU281" s="6"/>
      <c r="FEV281" s="6"/>
      <c r="FEW281" s="6"/>
      <c r="FEX281" s="6"/>
      <c r="FEY281" s="6"/>
      <c r="FEZ281" s="6"/>
      <c r="FFA281" s="6"/>
      <c r="FFB281" s="6"/>
      <c r="FFC281" s="6"/>
      <c r="FFD281" s="6"/>
      <c r="FFE281" s="6"/>
      <c r="FFF281" s="6"/>
      <c r="FFG281" s="6"/>
      <c r="FFH281" s="6"/>
      <c r="FFI281" s="6"/>
      <c r="FFJ281" s="6"/>
      <c r="FFK281" s="6"/>
      <c r="FFL281" s="6"/>
      <c r="FFM281" s="6"/>
      <c r="FFN281" s="6"/>
      <c r="FFO281" s="6"/>
      <c r="FFP281" s="6"/>
      <c r="FFQ281" s="6"/>
      <c r="FFR281" s="6"/>
      <c r="FFS281" s="6"/>
      <c r="FFT281" s="6"/>
      <c r="FFU281" s="6"/>
      <c r="FFV281" s="6"/>
      <c r="FFW281" s="6"/>
      <c r="FFX281" s="6"/>
      <c r="FFY281" s="6"/>
      <c r="FFZ281" s="6"/>
      <c r="FGA281" s="6"/>
      <c r="FGB281" s="6"/>
      <c r="FGC281" s="6"/>
      <c r="FGD281" s="6"/>
      <c r="FGE281" s="6"/>
      <c r="FGF281" s="6"/>
      <c r="FGG281" s="6"/>
      <c r="FGH281" s="6"/>
      <c r="FGI281" s="6"/>
      <c r="FGJ281" s="6"/>
      <c r="FGK281" s="6"/>
      <c r="FGL281" s="6"/>
      <c r="FGM281" s="6"/>
      <c r="FGN281" s="6"/>
      <c r="FGO281" s="6"/>
      <c r="FGP281" s="6"/>
      <c r="FGQ281" s="6"/>
      <c r="FGR281" s="6"/>
      <c r="FGS281" s="6"/>
      <c r="FGT281" s="6"/>
      <c r="FGU281" s="6"/>
      <c r="FGV281" s="6"/>
      <c r="FGW281" s="6"/>
      <c r="FGX281" s="6"/>
      <c r="FGY281" s="6"/>
      <c r="FGZ281" s="6"/>
      <c r="FHA281" s="6"/>
      <c r="FHB281" s="6"/>
      <c r="FHC281" s="6"/>
      <c r="FHD281" s="6"/>
      <c r="FHE281" s="6"/>
      <c r="FHF281" s="6"/>
      <c r="FHG281" s="6"/>
      <c r="FHH281" s="6"/>
      <c r="FHI281" s="6"/>
      <c r="FHJ281" s="6"/>
      <c r="FHK281" s="6"/>
      <c r="FHL281" s="6"/>
      <c r="FHM281" s="6"/>
      <c r="FHN281" s="6"/>
      <c r="FHO281" s="6"/>
      <c r="FHP281" s="6"/>
      <c r="FHQ281" s="6"/>
      <c r="FHR281" s="6"/>
      <c r="FHS281" s="6"/>
      <c r="FHT281" s="6"/>
      <c r="FHU281" s="6"/>
      <c r="FHV281" s="6"/>
      <c r="FHW281" s="6"/>
      <c r="FHX281" s="6"/>
      <c r="FHY281" s="6"/>
      <c r="FHZ281" s="6"/>
      <c r="FIA281" s="6"/>
      <c r="FIB281" s="6"/>
      <c r="FIC281" s="6"/>
      <c r="FID281" s="6"/>
      <c r="FIE281" s="6"/>
      <c r="FIF281" s="6"/>
      <c r="FIG281" s="6"/>
      <c r="FIH281" s="6"/>
      <c r="FII281" s="6"/>
      <c r="FIJ281" s="6"/>
      <c r="FIK281" s="6"/>
      <c r="FIL281" s="6"/>
      <c r="FIM281" s="6"/>
      <c r="FIN281" s="6"/>
      <c r="FIO281" s="6"/>
      <c r="FIP281" s="6"/>
      <c r="FIQ281" s="6"/>
      <c r="FIR281" s="6"/>
      <c r="FIS281" s="6"/>
      <c r="FIT281" s="6"/>
      <c r="FIU281" s="6"/>
      <c r="FIV281" s="6"/>
      <c r="FIW281" s="6"/>
      <c r="FIX281" s="6"/>
      <c r="FIY281" s="6"/>
      <c r="FIZ281" s="6"/>
      <c r="FJA281" s="6"/>
      <c r="FJB281" s="6"/>
      <c r="FJC281" s="6"/>
      <c r="FJD281" s="6"/>
      <c r="FJE281" s="6"/>
      <c r="FJF281" s="6"/>
      <c r="FJG281" s="6"/>
      <c r="FJH281" s="6"/>
      <c r="FJI281" s="6"/>
      <c r="FJJ281" s="6"/>
      <c r="FJK281" s="6"/>
      <c r="FJL281" s="6"/>
      <c r="FJM281" s="6"/>
      <c r="FJN281" s="6"/>
      <c r="FJO281" s="6"/>
      <c r="FJP281" s="6"/>
      <c r="FJQ281" s="6"/>
      <c r="FJR281" s="6"/>
      <c r="FJS281" s="6"/>
      <c r="FJT281" s="6"/>
      <c r="FJU281" s="6"/>
      <c r="FJV281" s="6"/>
      <c r="FJW281" s="6"/>
      <c r="FJX281" s="6"/>
      <c r="FJY281" s="6"/>
      <c r="FJZ281" s="6"/>
      <c r="FKA281" s="6"/>
      <c r="FKB281" s="6"/>
      <c r="FKC281" s="6"/>
      <c r="FKD281" s="6"/>
      <c r="FKE281" s="6"/>
      <c r="FKF281" s="6"/>
      <c r="FKG281" s="6"/>
      <c r="FKH281" s="6"/>
      <c r="FKI281" s="6"/>
      <c r="FKJ281" s="6"/>
      <c r="FKK281" s="6"/>
      <c r="FKL281" s="6"/>
      <c r="FKM281" s="6"/>
      <c r="FKN281" s="6"/>
      <c r="FKO281" s="6"/>
      <c r="FKP281" s="6"/>
      <c r="FKQ281" s="6"/>
      <c r="FKR281" s="6"/>
      <c r="FKS281" s="6"/>
      <c r="FKT281" s="6"/>
      <c r="FKU281" s="6"/>
      <c r="FKV281" s="6"/>
      <c r="FKW281" s="6"/>
      <c r="FKX281" s="6"/>
      <c r="FKY281" s="6"/>
      <c r="FKZ281" s="6"/>
      <c r="FLA281" s="6"/>
      <c r="FLB281" s="6"/>
      <c r="FLC281" s="6"/>
      <c r="FLD281" s="6"/>
      <c r="FLE281" s="6"/>
      <c r="FLF281" s="6"/>
      <c r="FLG281" s="6"/>
      <c r="FLH281" s="6"/>
      <c r="FLI281" s="6"/>
      <c r="FLJ281" s="6"/>
      <c r="FLK281" s="6"/>
      <c r="FLL281" s="6"/>
      <c r="FLM281" s="6"/>
      <c r="FLN281" s="6"/>
      <c r="FLO281" s="6"/>
      <c r="FLP281" s="6"/>
      <c r="FLQ281" s="6"/>
      <c r="FLR281" s="6"/>
      <c r="FLS281" s="6"/>
      <c r="FLT281" s="6"/>
      <c r="FLU281" s="6"/>
      <c r="FLV281" s="6"/>
      <c r="FLW281" s="6"/>
      <c r="FLX281" s="6"/>
      <c r="FLY281" s="6"/>
      <c r="FLZ281" s="6"/>
      <c r="FMA281" s="6"/>
      <c r="FMB281" s="6"/>
      <c r="FMC281" s="6"/>
      <c r="FMD281" s="6"/>
      <c r="FME281" s="6"/>
      <c r="FMF281" s="6"/>
      <c r="FMG281" s="6"/>
      <c r="FMH281" s="6"/>
      <c r="FMI281" s="6"/>
      <c r="FMJ281" s="6"/>
      <c r="FMK281" s="6"/>
      <c r="FML281" s="6"/>
      <c r="FMM281" s="6"/>
      <c r="FMN281" s="6"/>
      <c r="FMO281" s="6"/>
      <c r="FMP281" s="6"/>
      <c r="FMQ281" s="6"/>
      <c r="FMR281" s="6"/>
      <c r="FMS281" s="6"/>
      <c r="FMT281" s="6"/>
      <c r="FMU281" s="6"/>
      <c r="FMV281" s="6"/>
      <c r="FMW281" s="6"/>
      <c r="FMX281" s="6"/>
      <c r="FMY281" s="6"/>
      <c r="FMZ281" s="6"/>
      <c r="FNA281" s="6"/>
      <c r="FNB281" s="6"/>
      <c r="FNC281" s="6"/>
      <c r="FND281" s="6"/>
      <c r="FNE281" s="6"/>
      <c r="FNF281" s="6"/>
      <c r="FNG281" s="6"/>
      <c r="FNH281" s="6"/>
      <c r="FNI281" s="6"/>
      <c r="FNJ281" s="6"/>
      <c r="FNK281" s="6"/>
      <c r="FNL281" s="6"/>
      <c r="FNM281" s="6"/>
      <c r="FNN281" s="6"/>
      <c r="FNO281" s="6"/>
      <c r="FNP281" s="6"/>
      <c r="FNQ281" s="6"/>
      <c r="FNR281" s="6"/>
      <c r="FNS281" s="6"/>
      <c r="FNT281" s="6"/>
      <c r="FNU281" s="6"/>
      <c r="FNV281" s="6"/>
      <c r="FNW281" s="6"/>
      <c r="FNX281" s="6"/>
      <c r="FNY281" s="6"/>
      <c r="FNZ281" s="6"/>
      <c r="FOA281" s="6"/>
      <c r="FOB281" s="6"/>
      <c r="FOC281" s="6"/>
      <c r="FOD281" s="6"/>
      <c r="FOE281" s="6"/>
      <c r="FOF281" s="6"/>
      <c r="FOG281" s="6"/>
      <c r="FOH281" s="6"/>
      <c r="FOI281" s="6"/>
      <c r="FOJ281" s="6"/>
      <c r="FOK281" s="6"/>
      <c r="FOL281" s="6"/>
      <c r="FOM281" s="6"/>
      <c r="FON281" s="6"/>
      <c r="FOO281" s="6"/>
      <c r="FOP281" s="6"/>
      <c r="FOQ281" s="6"/>
      <c r="FOR281" s="6"/>
      <c r="FOS281" s="6"/>
      <c r="FOT281" s="6"/>
      <c r="FOU281" s="6"/>
      <c r="FOV281" s="6"/>
      <c r="FOW281" s="6"/>
      <c r="FOX281" s="6"/>
      <c r="FOY281" s="6"/>
      <c r="FOZ281" s="6"/>
      <c r="FPA281" s="6"/>
      <c r="FPB281" s="6"/>
      <c r="FPC281" s="6"/>
      <c r="FPD281" s="6"/>
      <c r="FPE281" s="6"/>
      <c r="FPF281" s="6"/>
      <c r="FPG281" s="6"/>
      <c r="FPH281" s="6"/>
      <c r="FPI281" s="6"/>
      <c r="FPJ281" s="6"/>
      <c r="FPK281" s="6"/>
      <c r="FPL281" s="6"/>
      <c r="FPM281" s="6"/>
      <c r="FPN281" s="6"/>
      <c r="FPO281" s="6"/>
      <c r="FPP281" s="6"/>
      <c r="FPQ281" s="6"/>
      <c r="FPR281" s="6"/>
      <c r="FPS281" s="6"/>
      <c r="FPT281" s="6"/>
      <c r="FPU281" s="6"/>
      <c r="FPV281" s="6"/>
      <c r="FPW281" s="6"/>
      <c r="FPX281" s="6"/>
      <c r="FPY281" s="6"/>
      <c r="FPZ281" s="6"/>
      <c r="FQA281" s="6"/>
      <c r="FQB281" s="6"/>
      <c r="FQC281" s="6"/>
      <c r="FQD281" s="6"/>
      <c r="FQE281" s="6"/>
      <c r="FQF281" s="6"/>
      <c r="FQG281" s="6"/>
      <c r="FQH281" s="6"/>
      <c r="FQI281" s="6"/>
      <c r="FQJ281" s="6"/>
      <c r="FQK281" s="6"/>
      <c r="FQL281" s="6"/>
      <c r="FQM281" s="6"/>
      <c r="FQN281" s="6"/>
      <c r="FQO281" s="6"/>
      <c r="FQP281" s="6"/>
      <c r="FQQ281" s="6"/>
      <c r="FQR281" s="6"/>
      <c r="FQS281" s="6"/>
      <c r="FQT281" s="6"/>
      <c r="FQU281" s="6"/>
      <c r="FQV281" s="6"/>
      <c r="FQW281" s="6"/>
      <c r="FQX281" s="6"/>
      <c r="FQY281" s="6"/>
      <c r="FQZ281" s="6"/>
      <c r="FRA281" s="6"/>
      <c r="FRB281" s="6"/>
      <c r="FRC281" s="6"/>
      <c r="FRD281" s="6"/>
      <c r="FRE281" s="6"/>
      <c r="FRF281" s="6"/>
      <c r="FRG281" s="6"/>
      <c r="FRH281" s="6"/>
      <c r="FRI281" s="6"/>
      <c r="FRJ281" s="6"/>
      <c r="FRK281" s="6"/>
      <c r="FRL281" s="6"/>
      <c r="FRM281" s="6"/>
      <c r="FRN281" s="6"/>
      <c r="FRO281" s="6"/>
      <c r="FRP281" s="6"/>
      <c r="FRQ281" s="6"/>
      <c r="FRR281" s="6"/>
      <c r="FRS281" s="6"/>
      <c r="FRT281" s="6"/>
      <c r="FRU281" s="6"/>
      <c r="FRV281" s="6"/>
      <c r="FRW281" s="6"/>
      <c r="FRX281" s="6"/>
      <c r="FRY281" s="6"/>
      <c r="FRZ281" s="6"/>
      <c r="FSA281" s="6"/>
      <c r="FSB281" s="6"/>
      <c r="FSC281" s="6"/>
      <c r="FSD281" s="6"/>
      <c r="FSE281" s="6"/>
      <c r="FSF281" s="6"/>
      <c r="FSG281" s="6"/>
      <c r="FSH281" s="6"/>
      <c r="FSI281" s="6"/>
      <c r="FSJ281" s="6"/>
      <c r="FSK281" s="6"/>
      <c r="FSL281" s="6"/>
      <c r="FSM281" s="6"/>
      <c r="FSN281" s="6"/>
      <c r="FSO281" s="6"/>
      <c r="FSP281" s="6"/>
      <c r="FSQ281" s="6"/>
      <c r="FSR281" s="6"/>
      <c r="FSS281" s="6"/>
      <c r="FST281" s="6"/>
      <c r="FSU281" s="6"/>
      <c r="FSV281" s="6"/>
      <c r="FSW281" s="6"/>
      <c r="FSX281" s="6"/>
      <c r="FSY281" s="6"/>
      <c r="FSZ281" s="6"/>
      <c r="FTA281" s="6"/>
      <c r="FTB281" s="6"/>
      <c r="FTC281" s="6"/>
      <c r="FTD281" s="6"/>
      <c r="FTE281" s="6"/>
      <c r="FTF281" s="6"/>
      <c r="FTG281" s="6"/>
      <c r="FTH281" s="6"/>
      <c r="FTI281" s="6"/>
      <c r="FTJ281" s="6"/>
      <c r="FTK281" s="6"/>
      <c r="FTL281" s="6"/>
      <c r="FTM281" s="6"/>
      <c r="FTN281" s="6"/>
      <c r="FTO281" s="6"/>
      <c r="FTP281" s="6"/>
      <c r="FTQ281" s="6"/>
      <c r="FTR281" s="6"/>
      <c r="FTS281" s="6"/>
      <c r="FTT281" s="6"/>
      <c r="FTU281" s="6"/>
      <c r="FTV281" s="6"/>
      <c r="FTW281" s="6"/>
      <c r="FTX281" s="6"/>
      <c r="FTY281" s="6"/>
      <c r="FTZ281" s="6"/>
      <c r="FUA281" s="6"/>
      <c r="FUB281" s="6"/>
      <c r="FUC281" s="6"/>
      <c r="FUD281" s="6"/>
      <c r="FUE281" s="6"/>
      <c r="FUF281" s="6"/>
      <c r="FUG281" s="6"/>
      <c r="FUH281" s="6"/>
      <c r="FUI281" s="6"/>
      <c r="FUJ281" s="6"/>
      <c r="FUK281" s="6"/>
      <c r="FUL281" s="6"/>
      <c r="FUM281" s="6"/>
      <c r="FUN281" s="6"/>
      <c r="FUO281" s="6"/>
      <c r="FUP281" s="6"/>
      <c r="FUQ281" s="6"/>
      <c r="FUR281" s="6"/>
      <c r="FUS281" s="6"/>
      <c r="FUT281" s="6"/>
      <c r="FUU281" s="6"/>
      <c r="FUV281" s="6"/>
      <c r="FUW281" s="6"/>
      <c r="FUX281" s="6"/>
      <c r="FUY281" s="6"/>
      <c r="FUZ281" s="6"/>
      <c r="FVA281" s="6"/>
      <c r="FVB281" s="6"/>
      <c r="FVC281" s="6"/>
      <c r="FVD281" s="6"/>
      <c r="FVE281" s="6"/>
      <c r="FVF281" s="6"/>
      <c r="FVG281" s="6"/>
      <c r="FVH281" s="6"/>
      <c r="FVI281" s="6"/>
      <c r="FVJ281" s="6"/>
      <c r="FVK281" s="6"/>
      <c r="FVL281" s="6"/>
      <c r="FVM281" s="6"/>
      <c r="FVN281" s="6"/>
      <c r="FVO281" s="6"/>
      <c r="FVP281" s="6"/>
      <c r="FVQ281" s="6"/>
      <c r="FVR281" s="6"/>
      <c r="FVS281" s="6"/>
      <c r="FVT281" s="6"/>
      <c r="FVU281" s="6"/>
      <c r="FVV281" s="6"/>
      <c r="FVW281" s="6"/>
      <c r="FVX281" s="6"/>
      <c r="FVY281" s="6"/>
      <c r="FVZ281" s="6"/>
      <c r="FWA281" s="6"/>
      <c r="FWB281" s="6"/>
      <c r="FWC281" s="6"/>
      <c r="FWD281" s="6"/>
      <c r="FWE281" s="6"/>
      <c r="FWF281" s="6"/>
      <c r="FWG281" s="6"/>
      <c r="FWH281" s="6"/>
      <c r="FWI281" s="6"/>
      <c r="FWJ281" s="6"/>
      <c r="FWK281" s="6"/>
      <c r="FWL281" s="6"/>
      <c r="FWM281" s="6"/>
      <c r="FWN281" s="6"/>
      <c r="FWO281" s="6"/>
      <c r="FWP281" s="6"/>
      <c r="FWQ281" s="6"/>
      <c r="FWR281" s="6"/>
      <c r="FWS281" s="6"/>
      <c r="FWT281" s="6"/>
      <c r="FWU281" s="6"/>
      <c r="FWV281" s="6"/>
      <c r="FWW281" s="6"/>
      <c r="FWX281" s="6"/>
      <c r="FWY281" s="6"/>
      <c r="FWZ281" s="6"/>
      <c r="FXA281" s="6"/>
      <c r="FXB281" s="6"/>
      <c r="FXC281" s="6"/>
      <c r="FXD281" s="6"/>
      <c r="FXE281" s="6"/>
      <c r="FXF281" s="6"/>
      <c r="FXG281" s="6"/>
      <c r="FXH281" s="6"/>
      <c r="FXI281" s="6"/>
      <c r="FXJ281" s="6"/>
      <c r="FXK281" s="6"/>
      <c r="FXL281" s="6"/>
      <c r="FXM281" s="6"/>
      <c r="FXN281" s="6"/>
      <c r="FXO281" s="6"/>
      <c r="FXP281" s="6"/>
      <c r="FXQ281" s="6"/>
      <c r="FXR281" s="6"/>
      <c r="FXS281" s="6"/>
      <c r="FXT281" s="6"/>
      <c r="FXU281" s="6"/>
      <c r="FXV281" s="6"/>
      <c r="FXW281" s="6"/>
      <c r="FXX281" s="6"/>
      <c r="FXY281" s="6"/>
      <c r="FXZ281" s="6"/>
      <c r="FYA281" s="6"/>
      <c r="FYB281" s="6"/>
      <c r="FYC281" s="6"/>
      <c r="FYD281" s="6"/>
      <c r="FYE281" s="6"/>
      <c r="FYF281" s="6"/>
      <c r="FYG281" s="6"/>
      <c r="FYH281" s="6"/>
      <c r="FYI281" s="6"/>
      <c r="FYJ281" s="6"/>
      <c r="FYK281" s="6"/>
      <c r="FYL281" s="6"/>
      <c r="FYM281" s="6"/>
      <c r="FYN281" s="6"/>
      <c r="FYO281" s="6"/>
      <c r="FYP281" s="6"/>
      <c r="FYQ281" s="6"/>
      <c r="FYR281" s="6"/>
      <c r="FYS281" s="6"/>
      <c r="FYT281" s="6"/>
      <c r="FYU281" s="6"/>
      <c r="FYV281" s="6"/>
      <c r="FYW281" s="6"/>
      <c r="FYX281" s="6"/>
      <c r="FYY281" s="6"/>
      <c r="FYZ281" s="6"/>
      <c r="FZA281" s="6"/>
      <c r="FZB281" s="6"/>
      <c r="FZC281" s="6"/>
      <c r="FZD281" s="6"/>
      <c r="FZE281" s="6"/>
      <c r="FZF281" s="6"/>
      <c r="FZG281" s="6"/>
      <c r="FZH281" s="6"/>
      <c r="FZI281" s="6"/>
      <c r="FZJ281" s="6"/>
      <c r="FZK281" s="6"/>
      <c r="FZL281" s="6"/>
      <c r="FZM281" s="6"/>
      <c r="FZN281" s="6"/>
      <c r="FZO281" s="6"/>
      <c r="FZP281" s="6"/>
      <c r="FZQ281" s="6"/>
      <c r="FZR281" s="6"/>
      <c r="FZS281" s="6"/>
      <c r="FZT281" s="6"/>
      <c r="FZU281" s="6"/>
      <c r="FZV281" s="6"/>
      <c r="FZW281" s="6"/>
      <c r="FZX281" s="6"/>
      <c r="FZY281" s="6"/>
      <c r="FZZ281" s="6"/>
      <c r="GAA281" s="6"/>
      <c r="GAB281" s="6"/>
      <c r="GAC281" s="6"/>
      <c r="GAD281" s="6"/>
      <c r="GAE281" s="6"/>
      <c r="GAF281" s="6"/>
      <c r="GAG281" s="6"/>
      <c r="GAH281" s="6"/>
      <c r="GAI281" s="6"/>
      <c r="GAJ281" s="6"/>
      <c r="GAK281" s="6"/>
      <c r="GAL281" s="6"/>
      <c r="GAM281" s="6"/>
      <c r="GAN281" s="6"/>
      <c r="GAO281" s="6"/>
      <c r="GAP281" s="6"/>
      <c r="GAQ281" s="6"/>
      <c r="GAR281" s="6"/>
      <c r="GAS281" s="6"/>
      <c r="GAT281" s="6"/>
      <c r="GAU281" s="6"/>
      <c r="GAV281" s="6"/>
      <c r="GAW281" s="6"/>
      <c r="GAX281" s="6"/>
      <c r="GAY281" s="6"/>
      <c r="GAZ281" s="6"/>
      <c r="GBA281" s="6"/>
      <c r="GBB281" s="6"/>
      <c r="GBC281" s="6"/>
      <c r="GBD281" s="6"/>
      <c r="GBE281" s="6"/>
      <c r="GBF281" s="6"/>
      <c r="GBG281" s="6"/>
      <c r="GBH281" s="6"/>
      <c r="GBI281" s="6"/>
      <c r="GBJ281" s="6"/>
      <c r="GBK281" s="6"/>
      <c r="GBL281" s="6"/>
      <c r="GBM281" s="6"/>
      <c r="GBN281" s="6"/>
      <c r="GBO281" s="6"/>
      <c r="GBP281" s="6"/>
      <c r="GBQ281" s="6"/>
      <c r="GBR281" s="6"/>
      <c r="GBS281" s="6"/>
      <c r="GBT281" s="6"/>
      <c r="GBU281" s="6"/>
      <c r="GBV281" s="6"/>
      <c r="GBW281" s="6"/>
      <c r="GBX281" s="6"/>
      <c r="GBY281" s="6"/>
      <c r="GBZ281" s="6"/>
      <c r="GCA281" s="6"/>
      <c r="GCB281" s="6"/>
      <c r="GCC281" s="6"/>
      <c r="GCD281" s="6"/>
      <c r="GCE281" s="6"/>
      <c r="GCF281" s="6"/>
      <c r="GCG281" s="6"/>
      <c r="GCH281" s="6"/>
      <c r="GCI281" s="6"/>
      <c r="GCJ281" s="6"/>
      <c r="GCK281" s="6"/>
      <c r="GCL281" s="6"/>
      <c r="GCM281" s="6"/>
      <c r="GCN281" s="6"/>
      <c r="GCO281" s="6"/>
      <c r="GCP281" s="6"/>
      <c r="GCQ281" s="6"/>
      <c r="GCR281" s="6"/>
      <c r="GCS281" s="6"/>
      <c r="GCT281" s="6"/>
      <c r="GCU281" s="6"/>
      <c r="GCV281" s="6"/>
      <c r="GCW281" s="6"/>
      <c r="GCX281" s="6"/>
      <c r="GCY281" s="6"/>
      <c r="GCZ281" s="6"/>
      <c r="GDA281" s="6"/>
      <c r="GDB281" s="6"/>
      <c r="GDC281" s="6"/>
      <c r="GDD281" s="6"/>
      <c r="GDE281" s="6"/>
      <c r="GDF281" s="6"/>
      <c r="GDG281" s="6"/>
      <c r="GDH281" s="6"/>
      <c r="GDI281" s="6"/>
      <c r="GDJ281" s="6"/>
      <c r="GDK281" s="6"/>
      <c r="GDL281" s="6"/>
      <c r="GDM281" s="6"/>
      <c r="GDN281" s="6"/>
      <c r="GDO281" s="6"/>
      <c r="GDP281" s="6"/>
      <c r="GDQ281" s="6"/>
      <c r="GDR281" s="6"/>
      <c r="GDS281" s="6"/>
      <c r="GDT281" s="6"/>
      <c r="GDU281" s="6"/>
      <c r="GDV281" s="6"/>
      <c r="GDW281" s="6"/>
      <c r="GDX281" s="6"/>
      <c r="GDY281" s="6"/>
      <c r="GDZ281" s="6"/>
      <c r="GEA281" s="6"/>
      <c r="GEB281" s="6"/>
      <c r="GEC281" s="6"/>
      <c r="GED281" s="6"/>
      <c r="GEE281" s="6"/>
      <c r="GEF281" s="6"/>
      <c r="GEG281" s="6"/>
      <c r="GEH281" s="6"/>
      <c r="GEI281" s="6"/>
      <c r="GEJ281" s="6"/>
      <c r="GEK281" s="6"/>
      <c r="GEL281" s="6"/>
      <c r="GEM281" s="6"/>
      <c r="GEN281" s="6"/>
      <c r="GEO281" s="6"/>
      <c r="GEP281" s="6"/>
      <c r="GEQ281" s="6"/>
      <c r="GER281" s="6"/>
      <c r="GES281" s="6"/>
      <c r="GET281" s="6"/>
      <c r="GEU281" s="6"/>
      <c r="GEV281" s="6"/>
      <c r="GEW281" s="6"/>
      <c r="GEX281" s="6"/>
      <c r="GEY281" s="6"/>
      <c r="GEZ281" s="6"/>
      <c r="GFA281" s="6"/>
      <c r="GFB281" s="6"/>
      <c r="GFC281" s="6"/>
      <c r="GFD281" s="6"/>
      <c r="GFE281" s="6"/>
      <c r="GFF281" s="6"/>
      <c r="GFG281" s="6"/>
      <c r="GFH281" s="6"/>
      <c r="GFI281" s="6"/>
      <c r="GFJ281" s="6"/>
      <c r="GFK281" s="6"/>
      <c r="GFL281" s="6"/>
      <c r="GFM281" s="6"/>
      <c r="GFN281" s="6"/>
      <c r="GFO281" s="6"/>
      <c r="GFP281" s="6"/>
      <c r="GFQ281" s="6"/>
      <c r="GFR281" s="6"/>
      <c r="GFS281" s="6"/>
      <c r="GFT281" s="6"/>
      <c r="GFU281" s="6"/>
      <c r="GFV281" s="6"/>
      <c r="GFW281" s="6"/>
      <c r="GFX281" s="6"/>
      <c r="GFY281" s="6"/>
      <c r="GFZ281" s="6"/>
      <c r="GGA281" s="6"/>
      <c r="GGB281" s="6"/>
      <c r="GGC281" s="6"/>
      <c r="GGD281" s="6"/>
      <c r="GGE281" s="6"/>
      <c r="GGF281" s="6"/>
      <c r="GGG281" s="6"/>
      <c r="GGH281" s="6"/>
      <c r="GGI281" s="6"/>
      <c r="GGJ281" s="6"/>
      <c r="GGK281" s="6"/>
      <c r="GGL281" s="6"/>
      <c r="GGM281" s="6"/>
      <c r="GGN281" s="6"/>
      <c r="GGO281" s="6"/>
      <c r="GGP281" s="6"/>
      <c r="GGQ281" s="6"/>
      <c r="GGR281" s="6"/>
      <c r="GGS281" s="6"/>
      <c r="GGT281" s="6"/>
      <c r="GGU281" s="6"/>
      <c r="GGV281" s="6"/>
      <c r="GGW281" s="6"/>
      <c r="GGX281" s="6"/>
      <c r="GGY281" s="6"/>
      <c r="GGZ281" s="6"/>
      <c r="GHA281" s="6"/>
      <c r="GHB281" s="6"/>
      <c r="GHC281" s="6"/>
      <c r="GHD281" s="6"/>
      <c r="GHE281" s="6"/>
      <c r="GHF281" s="6"/>
      <c r="GHG281" s="6"/>
      <c r="GHH281" s="6"/>
      <c r="GHI281" s="6"/>
      <c r="GHJ281" s="6"/>
      <c r="GHK281" s="6"/>
      <c r="GHL281" s="6"/>
      <c r="GHM281" s="6"/>
      <c r="GHN281" s="6"/>
      <c r="GHO281" s="6"/>
      <c r="GHP281" s="6"/>
      <c r="GHQ281" s="6"/>
      <c r="GHR281" s="6"/>
      <c r="GHS281" s="6"/>
      <c r="GHT281" s="6"/>
      <c r="GHU281" s="6"/>
      <c r="GHV281" s="6"/>
      <c r="GHW281" s="6"/>
      <c r="GHX281" s="6"/>
      <c r="GHY281" s="6"/>
      <c r="GHZ281" s="6"/>
      <c r="GIA281" s="6"/>
      <c r="GIB281" s="6"/>
      <c r="GIC281" s="6"/>
      <c r="GID281" s="6"/>
      <c r="GIE281" s="6"/>
      <c r="GIF281" s="6"/>
      <c r="GIG281" s="6"/>
      <c r="GIH281" s="6"/>
      <c r="GII281" s="6"/>
      <c r="GIJ281" s="6"/>
      <c r="GIK281" s="6"/>
      <c r="GIL281" s="6"/>
      <c r="GIM281" s="6"/>
      <c r="GIN281" s="6"/>
      <c r="GIO281" s="6"/>
      <c r="GIP281" s="6"/>
      <c r="GIQ281" s="6"/>
      <c r="GIR281" s="6"/>
      <c r="GIS281" s="6"/>
      <c r="GIT281" s="6"/>
      <c r="GIU281" s="6"/>
      <c r="GIV281" s="6"/>
      <c r="GIW281" s="6"/>
      <c r="GIX281" s="6"/>
      <c r="GIY281" s="6"/>
      <c r="GIZ281" s="6"/>
      <c r="GJA281" s="6"/>
      <c r="GJB281" s="6"/>
      <c r="GJC281" s="6"/>
      <c r="GJD281" s="6"/>
      <c r="GJE281" s="6"/>
      <c r="GJF281" s="6"/>
      <c r="GJG281" s="6"/>
      <c r="GJH281" s="6"/>
      <c r="GJI281" s="6"/>
      <c r="GJJ281" s="6"/>
      <c r="GJK281" s="6"/>
      <c r="GJL281" s="6"/>
      <c r="GJM281" s="6"/>
      <c r="GJN281" s="6"/>
      <c r="GJO281" s="6"/>
      <c r="GJP281" s="6"/>
      <c r="GJQ281" s="6"/>
      <c r="GJR281" s="6"/>
      <c r="GJS281" s="6"/>
      <c r="GJT281" s="6"/>
      <c r="GJU281" s="6"/>
      <c r="GJV281" s="6"/>
      <c r="GJW281" s="6"/>
      <c r="GJX281" s="6"/>
      <c r="GJY281" s="6"/>
      <c r="GJZ281" s="6"/>
      <c r="GKA281" s="6"/>
      <c r="GKB281" s="6"/>
      <c r="GKC281" s="6"/>
      <c r="GKD281" s="6"/>
      <c r="GKE281" s="6"/>
      <c r="GKF281" s="6"/>
      <c r="GKG281" s="6"/>
      <c r="GKH281" s="6"/>
      <c r="GKI281" s="6"/>
      <c r="GKJ281" s="6"/>
      <c r="GKK281" s="6"/>
      <c r="GKL281" s="6"/>
      <c r="GKM281" s="6"/>
      <c r="GKN281" s="6"/>
      <c r="GKO281" s="6"/>
      <c r="GKP281" s="6"/>
      <c r="GKQ281" s="6"/>
      <c r="GKR281" s="6"/>
      <c r="GKS281" s="6"/>
      <c r="GKT281" s="6"/>
      <c r="GKU281" s="6"/>
      <c r="GKV281" s="6"/>
      <c r="GKW281" s="6"/>
      <c r="GKX281" s="6"/>
      <c r="GKY281" s="6"/>
      <c r="GKZ281" s="6"/>
      <c r="GLA281" s="6"/>
      <c r="GLB281" s="6"/>
      <c r="GLC281" s="6"/>
      <c r="GLD281" s="6"/>
      <c r="GLE281" s="6"/>
      <c r="GLF281" s="6"/>
      <c r="GLG281" s="6"/>
      <c r="GLH281" s="6"/>
      <c r="GLI281" s="6"/>
      <c r="GLJ281" s="6"/>
      <c r="GLK281" s="6"/>
      <c r="GLL281" s="6"/>
      <c r="GLM281" s="6"/>
      <c r="GLN281" s="6"/>
      <c r="GLO281" s="6"/>
      <c r="GLP281" s="6"/>
      <c r="GLQ281" s="6"/>
      <c r="GLR281" s="6"/>
      <c r="GLS281" s="6"/>
      <c r="GLT281" s="6"/>
      <c r="GLU281" s="6"/>
      <c r="GLV281" s="6"/>
      <c r="GLW281" s="6"/>
      <c r="GLX281" s="6"/>
      <c r="GLY281" s="6"/>
      <c r="GLZ281" s="6"/>
      <c r="GMA281" s="6"/>
      <c r="GMB281" s="6"/>
      <c r="GMC281" s="6"/>
      <c r="GMD281" s="6"/>
      <c r="GME281" s="6"/>
      <c r="GMF281" s="6"/>
      <c r="GMG281" s="6"/>
      <c r="GMH281" s="6"/>
      <c r="GMI281" s="6"/>
      <c r="GMJ281" s="6"/>
      <c r="GMK281" s="6"/>
      <c r="GML281" s="6"/>
      <c r="GMM281" s="6"/>
      <c r="GMN281" s="6"/>
      <c r="GMO281" s="6"/>
      <c r="GMP281" s="6"/>
      <c r="GMQ281" s="6"/>
      <c r="GMR281" s="6"/>
      <c r="GMS281" s="6"/>
      <c r="GMT281" s="6"/>
      <c r="GMU281" s="6"/>
      <c r="GMV281" s="6"/>
      <c r="GMW281" s="6"/>
      <c r="GMX281" s="6"/>
      <c r="GMY281" s="6"/>
      <c r="GMZ281" s="6"/>
      <c r="GNA281" s="6"/>
      <c r="GNB281" s="6"/>
      <c r="GNC281" s="6"/>
      <c r="GND281" s="6"/>
      <c r="GNE281" s="6"/>
      <c r="GNF281" s="6"/>
      <c r="GNG281" s="6"/>
      <c r="GNH281" s="6"/>
      <c r="GNI281" s="6"/>
      <c r="GNJ281" s="6"/>
      <c r="GNK281" s="6"/>
      <c r="GNL281" s="6"/>
      <c r="GNM281" s="6"/>
      <c r="GNN281" s="6"/>
      <c r="GNO281" s="6"/>
      <c r="GNP281" s="6"/>
      <c r="GNQ281" s="6"/>
      <c r="GNR281" s="6"/>
      <c r="GNS281" s="6"/>
      <c r="GNT281" s="6"/>
      <c r="GNU281" s="6"/>
      <c r="GNV281" s="6"/>
      <c r="GNW281" s="6"/>
      <c r="GNX281" s="6"/>
      <c r="GNY281" s="6"/>
      <c r="GNZ281" s="6"/>
      <c r="GOA281" s="6"/>
      <c r="GOB281" s="6"/>
      <c r="GOC281" s="6"/>
      <c r="GOD281" s="6"/>
      <c r="GOE281" s="6"/>
      <c r="GOF281" s="6"/>
      <c r="GOG281" s="6"/>
      <c r="GOH281" s="6"/>
      <c r="GOI281" s="6"/>
      <c r="GOJ281" s="6"/>
      <c r="GOK281" s="6"/>
      <c r="GOL281" s="6"/>
      <c r="GOM281" s="6"/>
      <c r="GON281" s="6"/>
      <c r="GOO281" s="6"/>
      <c r="GOP281" s="6"/>
      <c r="GOQ281" s="6"/>
      <c r="GOR281" s="6"/>
      <c r="GOS281" s="6"/>
      <c r="GOT281" s="6"/>
      <c r="GOU281" s="6"/>
      <c r="GOV281" s="6"/>
      <c r="GOW281" s="6"/>
      <c r="GOX281" s="6"/>
      <c r="GOY281" s="6"/>
      <c r="GOZ281" s="6"/>
      <c r="GPA281" s="6"/>
      <c r="GPB281" s="6"/>
      <c r="GPC281" s="6"/>
      <c r="GPD281" s="6"/>
      <c r="GPE281" s="6"/>
      <c r="GPF281" s="6"/>
      <c r="GPG281" s="6"/>
      <c r="GPH281" s="6"/>
      <c r="GPI281" s="6"/>
      <c r="GPJ281" s="6"/>
      <c r="GPK281" s="6"/>
      <c r="GPL281" s="6"/>
      <c r="GPM281" s="6"/>
      <c r="GPN281" s="6"/>
      <c r="GPO281" s="6"/>
      <c r="GPP281" s="6"/>
      <c r="GPQ281" s="6"/>
      <c r="GPR281" s="6"/>
      <c r="GPS281" s="6"/>
      <c r="GPT281" s="6"/>
      <c r="GPU281" s="6"/>
      <c r="GPV281" s="6"/>
      <c r="GPW281" s="6"/>
      <c r="GPX281" s="6"/>
      <c r="GPY281" s="6"/>
      <c r="GPZ281" s="6"/>
      <c r="GQA281" s="6"/>
      <c r="GQB281" s="6"/>
      <c r="GQC281" s="6"/>
      <c r="GQD281" s="6"/>
      <c r="GQE281" s="6"/>
      <c r="GQF281" s="6"/>
      <c r="GQG281" s="6"/>
      <c r="GQH281" s="6"/>
      <c r="GQI281" s="6"/>
      <c r="GQJ281" s="6"/>
      <c r="GQK281" s="6"/>
      <c r="GQL281" s="6"/>
      <c r="GQM281" s="6"/>
      <c r="GQN281" s="6"/>
      <c r="GQO281" s="6"/>
      <c r="GQP281" s="6"/>
      <c r="GQQ281" s="6"/>
      <c r="GQR281" s="6"/>
      <c r="GQS281" s="6"/>
      <c r="GQT281" s="6"/>
      <c r="GQU281" s="6"/>
      <c r="GQV281" s="6"/>
      <c r="GQW281" s="6"/>
      <c r="GQX281" s="6"/>
      <c r="GQY281" s="6"/>
      <c r="GQZ281" s="6"/>
      <c r="GRA281" s="6"/>
      <c r="GRB281" s="6"/>
      <c r="GRC281" s="6"/>
      <c r="GRD281" s="6"/>
      <c r="GRE281" s="6"/>
      <c r="GRF281" s="6"/>
      <c r="GRG281" s="6"/>
      <c r="GRH281" s="6"/>
      <c r="GRI281" s="6"/>
      <c r="GRJ281" s="6"/>
      <c r="GRK281" s="6"/>
      <c r="GRL281" s="6"/>
      <c r="GRM281" s="6"/>
      <c r="GRN281" s="6"/>
      <c r="GRO281" s="6"/>
      <c r="GRP281" s="6"/>
      <c r="GRQ281" s="6"/>
      <c r="GRR281" s="6"/>
      <c r="GRS281" s="6"/>
      <c r="GRT281" s="6"/>
      <c r="GRU281" s="6"/>
      <c r="GRV281" s="6"/>
      <c r="GRW281" s="6"/>
      <c r="GRX281" s="6"/>
      <c r="GRY281" s="6"/>
      <c r="GRZ281" s="6"/>
      <c r="GSA281" s="6"/>
      <c r="GSB281" s="6"/>
      <c r="GSC281" s="6"/>
      <c r="GSD281" s="6"/>
      <c r="GSE281" s="6"/>
      <c r="GSF281" s="6"/>
      <c r="GSG281" s="6"/>
      <c r="GSH281" s="6"/>
      <c r="GSI281" s="6"/>
      <c r="GSJ281" s="6"/>
      <c r="GSK281" s="6"/>
      <c r="GSL281" s="6"/>
      <c r="GSM281" s="6"/>
      <c r="GSN281" s="6"/>
      <c r="GSO281" s="6"/>
      <c r="GSP281" s="6"/>
      <c r="GSQ281" s="6"/>
      <c r="GSR281" s="6"/>
      <c r="GSS281" s="6"/>
      <c r="GST281" s="6"/>
      <c r="GSU281" s="6"/>
      <c r="GSV281" s="6"/>
      <c r="GSW281" s="6"/>
      <c r="GSX281" s="6"/>
      <c r="GSY281" s="6"/>
      <c r="GSZ281" s="6"/>
      <c r="GTA281" s="6"/>
      <c r="GTB281" s="6"/>
      <c r="GTC281" s="6"/>
      <c r="GTD281" s="6"/>
      <c r="GTE281" s="6"/>
      <c r="GTF281" s="6"/>
      <c r="GTG281" s="6"/>
      <c r="GTH281" s="6"/>
      <c r="GTI281" s="6"/>
      <c r="GTJ281" s="6"/>
      <c r="GTK281" s="6"/>
      <c r="GTL281" s="6"/>
      <c r="GTM281" s="6"/>
      <c r="GTN281" s="6"/>
      <c r="GTO281" s="6"/>
      <c r="GTP281" s="6"/>
      <c r="GTQ281" s="6"/>
      <c r="GTR281" s="6"/>
      <c r="GTS281" s="6"/>
      <c r="GTT281" s="6"/>
      <c r="GTU281" s="6"/>
      <c r="GTV281" s="6"/>
      <c r="GTW281" s="6"/>
      <c r="GTX281" s="6"/>
      <c r="GTY281" s="6"/>
      <c r="GTZ281" s="6"/>
      <c r="GUA281" s="6"/>
      <c r="GUB281" s="6"/>
      <c r="GUC281" s="6"/>
      <c r="GUD281" s="6"/>
      <c r="GUE281" s="6"/>
      <c r="GUF281" s="6"/>
      <c r="GUG281" s="6"/>
      <c r="GUH281" s="6"/>
      <c r="GUI281" s="6"/>
      <c r="GUJ281" s="6"/>
      <c r="GUK281" s="6"/>
      <c r="GUL281" s="6"/>
      <c r="GUM281" s="6"/>
      <c r="GUN281" s="6"/>
      <c r="GUO281" s="6"/>
      <c r="GUP281" s="6"/>
      <c r="GUQ281" s="6"/>
      <c r="GUR281" s="6"/>
      <c r="GUS281" s="6"/>
      <c r="GUT281" s="6"/>
      <c r="GUU281" s="6"/>
      <c r="GUV281" s="6"/>
      <c r="GUW281" s="6"/>
      <c r="GUX281" s="6"/>
      <c r="GUY281" s="6"/>
      <c r="GUZ281" s="6"/>
      <c r="GVA281" s="6"/>
      <c r="GVB281" s="6"/>
      <c r="GVC281" s="6"/>
      <c r="GVD281" s="6"/>
      <c r="GVE281" s="6"/>
      <c r="GVF281" s="6"/>
      <c r="GVG281" s="6"/>
      <c r="GVH281" s="6"/>
      <c r="GVI281" s="6"/>
      <c r="GVJ281" s="6"/>
      <c r="GVK281" s="6"/>
      <c r="GVL281" s="6"/>
      <c r="GVM281" s="6"/>
      <c r="GVN281" s="6"/>
      <c r="GVO281" s="6"/>
      <c r="GVP281" s="6"/>
      <c r="GVQ281" s="6"/>
      <c r="GVR281" s="6"/>
      <c r="GVS281" s="6"/>
      <c r="GVT281" s="6"/>
      <c r="GVU281" s="6"/>
      <c r="GVV281" s="6"/>
      <c r="GVW281" s="6"/>
      <c r="GVX281" s="6"/>
      <c r="GVY281" s="6"/>
      <c r="GVZ281" s="6"/>
      <c r="GWA281" s="6"/>
      <c r="GWB281" s="6"/>
      <c r="GWC281" s="6"/>
      <c r="GWD281" s="6"/>
      <c r="GWE281" s="6"/>
      <c r="GWF281" s="6"/>
      <c r="GWG281" s="6"/>
      <c r="GWH281" s="6"/>
      <c r="GWI281" s="6"/>
      <c r="GWJ281" s="6"/>
      <c r="GWK281" s="6"/>
      <c r="GWL281" s="6"/>
      <c r="GWM281" s="6"/>
      <c r="GWN281" s="6"/>
      <c r="GWO281" s="6"/>
      <c r="GWP281" s="6"/>
      <c r="GWQ281" s="6"/>
      <c r="GWR281" s="6"/>
      <c r="GWS281" s="6"/>
      <c r="GWT281" s="6"/>
      <c r="GWU281" s="6"/>
      <c r="GWV281" s="6"/>
      <c r="GWW281" s="6"/>
      <c r="GWX281" s="6"/>
      <c r="GWY281" s="6"/>
      <c r="GWZ281" s="6"/>
      <c r="GXA281" s="6"/>
      <c r="GXB281" s="6"/>
      <c r="GXC281" s="6"/>
      <c r="GXD281" s="6"/>
      <c r="GXE281" s="6"/>
      <c r="GXF281" s="6"/>
      <c r="GXG281" s="6"/>
      <c r="GXH281" s="6"/>
      <c r="GXI281" s="6"/>
      <c r="GXJ281" s="6"/>
      <c r="GXK281" s="6"/>
      <c r="GXL281" s="6"/>
      <c r="GXM281" s="6"/>
      <c r="GXN281" s="6"/>
      <c r="GXO281" s="6"/>
      <c r="GXP281" s="6"/>
      <c r="GXQ281" s="6"/>
      <c r="GXR281" s="6"/>
      <c r="GXS281" s="6"/>
      <c r="GXT281" s="6"/>
      <c r="GXU281" s="6"/>
      <c r="GXV281" s="6"/>
      <c r="GXW281" s="6"/>
      <c r="GXX281" s="6"/>
      <c r="GXY281" s="6"/>
      <c r="GXZ281" s="6"/>
      <c r="GYA281" s="6"/>
      <c r="GYB281" s="6"/>
      <c r="GYC281" s="6"/>
      <c r="GYD281" s="6"/>
      <c r="GYE281" s="6"/>
      <c r="GYF281" s="6"/>
      <c r="GYG281" s="6"/>
      <c r="GYH281" s="6"/>
      <c r="GYI281" s="6"/>
      <c r="GYJ281" s="6"/>
      <c r="GYK281" s="6"/>
      <c r="GYL281" s="6"/>
      <c r="GYM281" s="6"/>
      <c r="GYN281" s="6"/>
      <c r="GYO281" s="6"/>
      <c r="GYP281" s="6"/>
      <c r="GYQ281" s="6"/>
      <c r="GYR281" s="6"/>
      <c r="GYS281" s="6"/>
      <c r="GYT281" s="6"/>
      <c r="GYU281" s="6"/>
      <c r="GYV281" s="6"/>
      <c r="GYW281" s="6"/>
      <c r="GYX281" s="6"/>
      <c r="GYY281" s="6"/>
      <c r="GYZ281" s="6"/>
      <c r="GZA281" s="6"/>
      <c r="GZB281" s="6"/>
      <c r="GZC281" s="6"/>
      <c r="GZD281" s="6"/>
      <c r="GZE281" s="6"/>
      <c r="GZF281" s="6"/>
      <c r="GZG281" s="6"/>
      <c r="GZH281" s="6"/>
      <c r="GZI281" s="6"/>
      <c r="GZJ281" s="6"/>
      <c r="GZK281" s="6"/>
      <c r="GZL281" s="6"/>
      <c r="GZM281" s="6"/>
      <c r="GZN281" s="6"/>
      <c r="GZO281" s="6"/>
      <c r="GZP281" s="6"/>
      <c r="GZQ281" s="6"/>
      <c r="GZR281" s="6"/>
      <c r="GZS281" s="6"/>
      <c r="GZT281" s="6"/>
      <c r="GZU281" s="6"/>
      <c r="GZV281" s="6"/>
      <c r="GZW281" s="6"/>
      <c r="GZX281" s="6"/>
      <c r="GZY281" s="6"/>
      <c r="GZZ281" s="6"/>
      <c r="HAA281" s="6"/>
      <c r="HAB281" s="6"/>
      <c r="HAC281" s="6"/>
      <c r="HAD281" s="6"/>
      <c r="HAE281" s="6"/>
      <c r="HAF281" s="6"/>
      <c r="HAG281" s="6"/>
      <c r="HAH281" s="6"/>
      <c r="HAI281" s="6"/>
      <c r="HAJ281" s="6"/>
      <c r="HAK281" s="6"/>
      <c r="HAL281" s="6"/>
      <c r="HAM281" s="6"/>
      <c r="HAN281" s="6"/>
      <c r="HAO281" s="6"/>
      <c r="HAP281" s="6"/>
      <c r="HAQ281" s="6"/>
      <c r="HAR281" s="6"/>
      <c r="HAS281" s="6"/>
      <c r="HAT281" s="6"/>
      <c r="HAU281" s="6"/>
      <c r="HAV281" s="6"/>
      <c r="HAW281" s="6"/>
      <c r="HAX281" s="6"/>
      <c r="HAY281" s="6"/>
      <c r="HAZ281" s="6"/>
      <c r="HBA281" s="6"/>
      <c r="HBB281" s="6"/>
      <c r="HBC281" s="6"/>
      <c r="HBD281" s="6"/>
      <c r="HBE281" s="6"/>
      <c r="HBF281" s="6"/>
      <c r="HBG281" s="6"/>
      <c r="HBH281" s="6"/>
      <c r="HBI281" s="6"/>
      <c r="HBJ281" s="6"/>
      <c r="HBK281" s="6"/>
      <c r="HBL281" s="6"/>
      <c r="HBM281" s="6"/>
      <c r="HBN281" s="6"/>
      <c r="HBO281" s="6"/>
      <c r="HBP281" s="6"/>
      <c r="HBQ281" s="6"/>
      <c r="HBR281" s="6"/>
      <c r="HBS281" s="6"/>
      <c r="HBT281" s="6"/>
      <c r="HBU281" s="6"/>
      <c r="HBV281" s="6"/>
      <c r="HBW281" s="6"/>
      <c r="HBX281" s="6"/>
      <c r="HBY281" s="6"/>
      <c r="HBZ281" s="6"/>
      <c r="HCA281" s="6"/>
      <c r="HCB281" s="6"/>
      <c r="HCC281" s="6"/>
      <c r="HCD281" s="6"/>
      <c r="HCE281" s="6"/>
      <c r="HCF281" s="6"/>
      <c r="HCG281" s="6"/>
      <c r="HCH281" s="6"/>
      <c r="HCI281" s="6"/>
      <c r="HCJ281" s="6"/>
      <c r="HCK281" s="6"/>
      <c r="HCL281" s="6"/>
      <c r="HCM281" s="6"/>
      <c r="HCN281" s="6"/>
      <c r="HCO281" s="6"/>
      <c r="HCP281" s="6"/>
      <c r="HCQ281" s="6"/>
      <c r="HCR281" s="6"/>
      <c r="HCS281" s="6"/>
      <c r="HCT281" s="6"/>
      <c r="HCU281" s="6"/>
      <c r="HCV281" s="6"/>
      <c r="HCW281" s="6"/>
      <c r="HCX281" s="6"/>
      <c r="HCY281" s="6"/>
      <c r="HCZ281" s="6"/>
      <c r="HDA281" s="6"/>
      <c r="HDB281" s="6"/>
      <c r="HDC281" s="6"/>
      <c r="HDD281" s="6"/>
      <c r="HDE281" s="6"/>
      <c r="HDF281" s="6"/>
      <c r="HDG281" s="6"/>
      <c r="HDH281" s="6"/>
      <c r="HDI281" s="6"/>
      <c r="HDJ281" s="6"/>
      <c r="HDK281" s="6"/>
      <c r="HDL281" s="6"/>
      <c r="HDM281" s="6"/>
      <c r="HDN281" s="6"/>
      <c r="HDO281" s="6"/>
      <c r="HDP281" s="6"/>
      <c r="HDQ281" s="6"/>
      <c r="HDR281" s="6"/>
      <c r="HDS281" s="6"/>
      <c r="HDT281" s="6"/>
      <c r="HDU281" s="6"/>
      <c r="HDV281" s="6"/>
      <c r="HDW281" s="6"/>
      <c r="HDX281" s="6"/>
      <c r="HDY281" s="6"/>
      <c r="HDZ281" s="6"/>
      <c r="HEA281" s="6"/>
      <c r="HEB281" s="6"/>
      <c r="HEC281" s="6"/>
      <c r="HED281" s="6"/>
      <c r="HEE281" s="6"/>
      <c r="HEF281" s="6"/>
      <c r="HEG281" s="6"/>
      <c r="HEH281" s="6"/>
      <c r="HEI281" s="6"/>
      <c r="HEJ281" s="6"/>
      <c r="HEK281" s="6"/>
      <c r="HEL281" s="6"/>
      <c r="HEM281" s="6"/>
      <c r="HEN281" s="6"/>
      <c r="HEO281" s="6"/>
      <c r="HEP281" s="6"/>
      <c r="HEQ281" s="6"/>
      <c r="HER281" s="6"/>
      <c r="HES281" s="6"/>
      <c r="HET281" s="6"/>
      <c r="HEU281" s="6"/>
      <c r="HEV281" s="6"/>
      <c r="HEW281" s="6"/>
      <c r="HEX281" s="6"/>
      <c r="HEY281" s="6"/>
      <c r="HEZ281" s="6"/>
      <c r="HFA281" s="6"/>
      <c r="HFB281" s="6"/>
      <c r="HFC281" s="6"/>
      <c r="HFD281" s="6"/>
      <c r="HFE281" s="6"/>
      <c r="HFF281" s="6"/>
      <c r="HFG281" s="6"/>
      <c r="HFH281" s="6"/>
      <c r="HFI281" s="6"/>
      <c r="HFJ281" s="6"/>
      <c r="HFK281" s="6"/>
      <c r="HFL281" s="6"/>
      <c r="HFM281" s="6"/>
      <c r="HFN281" s="6"/>
      <c r="HFO281" s="6"/>
      <c r="HFP281" s="6"/>
      <c r="HFQ281" s="6"/>
      <c r="HFR281" s="6"/>
      <c r="HFS281" s="6"/>
      <c r="HFT281" s="6"/>
      <c r="HFU281" s="6"/>
      <c r="HFV281" s="6"/>
      <c r="HFW281" s="6"/>
      <c r="HFX281" s="6"/>
      <c r="HFY281" s="6"/>
      <c r="HFZ281" s="6"/>
      <c r="HGA281" s="6"/>
      <c r="HGB281" s="6"/>
      <c r="HGC281" s="6"/>
      <c r="HGD281" s="6"/>
      <c r="HGE281" s="6"/>
      <c r="HGF281" s="6"/>
      <c r="HGG281" s="6"/>
      <c r="HGH281" s="6"/>
      <c r="HGI281" s="6"/>
      <c r="HGJ281" s="6"/>
      <c r="HGK281" s="6"/>
      <c r="HGL281" s="6"/>
      <c r="HGM281" s="6"/>
      <c r="HGN281" s="6"/>
      <c r="HGO281" s="6"/>
      <c r="HGP281" s="6"/>
      <c r="HGQ281" s="6"/>
      <c r="HGR281" s="6"/>
      <c r="HGS281" s="6"/>
      <c r="HGT281" s="6"/>
      <c r="HGU281" s="6"/>
      <c r="HGV281" s="6"/>
      <c r="HGW281" s="6"/>
      <c r="HGX281" s="6"/>
      <c r="HGY281" s="6"/>
      <c r="HGZ281" s="6"/>
      <c r="HHA281" s="6"/>
      <c r="HHB281" s="6"/>
      <c r="HHC281" s="6"/>
      <c r="HHD281" s="6"/>
      <c r="HHE281" s="6"/>
      <c r="HHF281" s="6"/>
      <c r="HHG281" s="6"/>
      <c r="HHH281" s="6"/>
      <c r="HHI281" s="6"/>
      <c r="HHJ281" s="6"/>
      <c r="HHK281" s="6"/>
      <c r="HHL281" s="6"/>
      <c r="HHM281" s="6"/>
      <c r="HHN281" s="6"/>
      <c r="HHO281" s="6"/>
      <c r="HHP281" s="6"/>
      <c r="HHQ281" s="6"/>
      <c r="HHR281" s="6"/>
      <c r="HHS281" s="6"/>
      <c r="HHT281" s="6"/>
      <c r="HHU281" s="6"/>
      <c r="HHV281" s="6"/>
      <c r="HHW281" s="6"/>
      <c r="HHX281" s="6"/>
      <c r="HHY281" s="6"/>
      <c r="HHZ281" s="6"/>
      <c r="HIA281" s="6"/>
      <c r="HIB281" s="6"/>
      <c r="HIC281" s="6"/>
      <c r="HID281" s="6"/>
      <c r="HIE281" s="6"/>
      <c r="HIF281" s="6"/>
      <c r="HIG281" s="6"/>
      <c r="HIH281" s="6"/>
      <c r="HII281" s="6"/>
      <c r="HIJ281" s="6"/>
      <c r="HIK281" s="6"/>
      <c r="HIL281" s="6"/>
      <c r="HIM281" s="6"/>
      <c r="HIN281" s="6"/>
      <c r="HIO281" s="6"/>
      <c r="HIP281" s="6"/>
      <c r="HIQ281" s="6"/>
      <c r="HIR281" s="6"/>
      <c r="HIS281" s="6"/>
      <c r="HIT281" s="6"/>
      <c r="HIU281" s="6"/>
      <c r="HIV281" s="6"/>
      <c r="HIW281" s="6"/>
      <c r="HIX281" s="6"/>
      <c r="HIY281" s="6"/>
      <c r="HIZ281" s="6"/>
      <c r="HJA281" s="6"/>
      <c r="HJB281" s="6"/>
      <c r="HJC281" s="6"/>
      <c r="HJD281" s="6"/>
      <c r="HJE281" s="6"/>
      <c r="HJF281" s="6"/>
      <c r="HJG281" s="6"/>
      <c r="HJH281" s="6"/>
      <c r="HJI281" s="6"/>
      <c r="HJJ281" s="6"/>
      <c r="HJK281" s="6"/>
      <c r="HJL281" s="6"/>
      <c r="HJM281" s="6"/>
      <c r="HJN281" s="6"/>
      <c r="HJO281" s="6"/>
      <c r="HJP281" s="6"/>
      <c r="HJQ281" s="6"/>
      <c r="HJR281" s="6"/>
      <c r="HJS281" s="6"/>
      <c r="HJT281" s="6"/>
      <c r="HJU281" s="6"/>
      <c r="HJV281" s="6"/>
      <c r="HJW281" s="6"/>
      <c r="HJX281" s="6"/>
      <c r="HJY281" s="6"/>
      <c r="HJZ281" s="6"/>
      <c r="HKA281" s="6"/>
      <c r="HKB281" s="6"/>
      <c r="HKC281" s="6"/>
      <c r="HKD281" s="6"/>
      <c r="HKE281" s="6"/>
      <c r="HKF281" s="6"/>
      <c r="HKG281" s="6"/>
      <c r="HKH281" s="6"/>
      <c r="HKI281" s="6"/>
      <c r="HKJ281" s="6"/>
      <c r="HKK281" s="6"/>
      <c r="HKL281" s="6"/>
      <c r="HKM281" s="6"/>
      <c r="HKN281" s="6"/>
      <c r="HKO281" s="6"/>
      <c r="HKP281" s="6"/>
      <c r="HKQ281" s="6"/>
      <c r="HKR281" s="6"/>
      <c r="HKS281" s="6"/>
      <c r="HKT281" s="6"/>
      <c r="HKU281" s="6"/>
      <c r="HKV281" s="6"/>
      <c r="HKW281" s="6"/>
      <c r="HKX281" s="6"/>
      <c r="HKY281" s="6"/>
      <c r="HKZ281" s="6"/>
      <c r="HLA281" s="6"/>
      <c r="HLB281" s="6"/>
      <c r="HLC281" s="6"/>
      <c r="HLD281" s="6"/>
      <c r="HLE281" s="6"/>
      <c r="HLF281" s="6"/>
      <c r="HLG281" s="6"/>
      <c r="HLH281" s="6"/>
      <c r="HLI281" s="6"/>
      <c r="HLJ281" s="6"/>
      <c r="HLK281" s="6"/>
      <c r="HLL281" s="6"/>
      <c r="HLM281" s="6"/>
      <c r="HLN281" s="6"/>
      <c r="HLO281" s="6"/>
      <c r="HLP281" s="6"/>
      <c r="HLQ281" s="6"/>
      <c r="HLR281" s="6"/>
      <c r="HLS281" s="6"/>
      <c r="HLT281" s="6"/>
      <c r="HLU281" s="6"/>
      <c r="HLV281" s="6"/>
      <c r="HLW281" s="6"/>
      <c r="HLX281" s="6"/>
      <c r="HLY281" s="6"/>
      <c r="HLZ281" s="6"/>
      <c r="HMA281" s="6"/>
      <c r="HMB281" s="6"/>
      <c r="HMC281" s="6"/>
      <c r="HMD281" s="6"/>
      <c r="HME281" s="6"/>
      <c r="HMF281" s="6"/>
      <c r="HMG281" s="6"/>
      <c r="HMH281" s="6"/>
      <c r="HMI281" s="6"/>
      <c r="HMJ281" s="6"/>
      <c r="HMK281" s="6"/>
      <c r="HML281" s="6"/>
      <c r="HMM281" s="6"/>
      <c r="HMN281" s="6"/>
      <c r="HMO281" s="6"/>
      <c r="HMP281" s="6"/>
      <c r="HMQ281" s="6"/>
      <c r="HMR281" s="6"/>
      <c r="HMS281" s="6"/>
      <c r="HMT281" s="6"/>
      <c r="HMU281" s="6"/>
      <c r="HMV281" s="6"/>
      <c r="HMW281" s="6"/>
      <c r="HMX281" s="6"/>
      <c r="HMY281" s="6"/>
      <c r="HMZ281" s="6"/>
      <c r="HNA281" s="6"/>
      <c r="HNB281" s="6"/>
      <c r="HNC281" s="6"/>
      <c r="HND281" s="6"/>
      <c r="HNE281" s="6"/>
      <c r="HNF281" s="6"/>
      <c r="HNG281" s="6"/>
      <c r="HNH281" s="6"/>
      <c r="HNI281" s="6"/>
      <c r="HNJ281" s="6"/>
      <c r="HNK281" s="6"/>
      <c r="HNL281" s="6"/>
      <c r="HNM281" s="6"/>
      <c r="HNN281" s="6"/>
      <c r="HNO281" s="6"/>
      <c r="HNP281" s="6"/>
      <c r="HNQ281" s="6"/>
      <c r="HNR281" s="6"/>
      <c r="HNS281" s="6"/>
      <c r="HNT281" s="6"/>
      <c r="HNU281" s="6"/>
      <c r="HNV281" s="6"/>
      <c r="HNW281" s="6"/>
      <c r="HNX281" s="6"/>
      <c r="HNY281" s="6"/>
      <c r="HNZ281" s="6"/>
      <c r="HOA281" s="6"/>
      <c r="HOB281" s="6"/>
      <c r="HOC281" s="6"/>
      <c r="HOD281" s="6"/>
      <c r="HOE281" s="6"/>
      <c r="HOF281" s="6"/>
      <c r="HOG281" s="6"/>
      <c r="HOH281" s="6"/>
      <c r="HOI281" s="6"/>
      <c r="HOJ281" s="6"/>
      <c r="HOK281" s="6"/>
      <c r="HOL281" s="6"/>
      <c r="HOM281" s="6"/>
      <c r="HON281" s="6"/>
      <c r="HOO281" s="6"/>
      <c r="HOP281" s="6"/>
      <c r="HOQ281" s="6"/>
      <c r="HOR281" s="6"/>
      <c r="HOS281" s="6"/>
      <c r="HOT281" s="6"/>
      <c r="HOU281" s="6"/>
      <c r="HOV281" s="6"/>
      <c r="HOW281" s="6"/>
      <c r="HOX281" s="6"/>
      <c r="HOY281" s="6"/>
      <c r="HOZ281" s="6"/>
      <c r="HPA281" s="6"/>
      <c r="HPB281" s="6"/>
      <c r="HPC281" s="6"/>
      <c r="HPD281" s="6"/>
      <c r="HPE281" s="6"/>
      <c r="HPF281" s="6"/>
      <c r="HPG281" s="6"/>
      <c r="HPH281" s="6"/>
      <c r="HPI281" s="6"/>
      <c r="HPJ281" s="6"/>
      <c r="HPK281" s="6"/>
      <c r="HPL281" s="6"/>
      <c r="HPM281" s="6"/>
      <c r="HPN281" s="6"/>
      <c r="HPO281" s="6"/>
      <c r="HPP281" s="6"/>
      <c r="HPQ281" s="6"/>
      <c r="HPR281" s="6"/>
      <c r="HPS281" s="6"/>
      <c r="HPT281" s="6"/>
      <c r="HPU281" s="6"/>
      <c r="HPV281" s="6"/>
      <c r="HPW281" s="6"/>
      <c r="HPX281" s="6"/>
      <c r="HPY281" s="6"/>
      <c r="HPZ281" s="6"/>
      <c r="HQA281" s="6"/>
      <c r="HQB281" s="6"/>
      <c r="HQC281" s="6"/>
      <c r="HQD281" s="6"/>
      <c r="HQE281" s="6"/>
      <c r="HQF281" s="6"/>
      <c r="HQG281" s="6"/>
      <c r="HQH281" s="6"/>
      <c r="HQI281" s="6"/>
      <c r="HQJ281" s="6"/>
      <c r="HQK281" s="6"/>
      <c r="HQL281" s="6"/>
      <c r="HQM281" s="6"/>
      <c r="HQN281" s="6"/>
      <c r="HQO281" s="6"/>
      <c r="HQP281" s="6"/>
      <c r="HQQ281" s="6"/>
      <c r="HQR281" s="6"/>
      <c r="HQS281" s="6"/>
      <c r="HQT281" s="6"/>
      <c r="HQU281" s="6"/>
      <c r="HQV281" s="6"/>
      <c r="HQW281" s="6"/>
      <c r="HQX281" s="6"/>
      <c r="HQY281" s="6"/>
      <c r="HQZ281" s="6"/>
      <c r="HRA281" s="6"/>
      <c r="HRB281" s="6"/>
      <c r="HRC281" s="6"/>
      <c r="HRD281" s="6"/>
      <c r="HRE281" s="6"/>
      <c r="HRF281" s="6"/>
      <c r="HRG281" s="6"/>
      <c r="HRH281" s="6"/>
      <c r="HRI281" s="6"/>
      <c r="HRJ281" s="6"/>
      <c r="HRK281" s="6"/>
      <c r="HRL281" s="6"/>
      <c r="HRM281" s="6"/>
      <c r="HRN281" s="6"/>
      <c r="HRO281" s="6"/>
      <c r="HRP281" s="6"/>
      <c r="HRQ281" s="6"/>
      <c r="HRR281" s="6"/>
      <c r="HRS281" s="6"/>
      <c r="HRT281" s="6"/>
      <c r="HRU281" s="6"/>
      <c r="HRV281" s="6"/>
      <c r="HRW281" s="6"/>
      <c r="HRX281" s="6"/>
      <c r="HRY281" s="6"/>
      <c r="HRZ281" s="6"/>
      <c r="HSA281" s="6"/>
      <c r="HSB281" s="6"/>
      <c r="HSC281" s="6"/>
      <c r="HSD281" s="6"/>
      <c r="HSE281" s="6"/>
      <c r="HSF281" s="6"/>
      <c r="HSG281" s="6"/>
      <c r="HSH281" s="6"/>
      <c r="HSI281" s="6"/>
      <c r="HSJ281" s="6"/>
      <c r="HSK281" s="6"/>
      <c r="HSL281" s="6"/>
      <c r="HSM281" s="6"/>
      <c r="HSN281" s="6"/>
      <c r="HSO281" s="6"/>
      <c r="HSP281" s="6"/>
      <c r="HSQ281" s="6"/>
      <c r="HSR281" s="6"/>
      <c r="HSS281" s="6"/>
      <c r="HST281" s="6"/>
      <c r="HSU281" s="6"/>
      <c r="HSV281" s="6"/>
      <c r="HSW281" s="6"/>
      <c r="HSX281" s="6"/>
      <c r="HSY281" s="6"/>
      <c r="HSZ281" s="6"/>
      <c r="HTA281" s="6"/>
      <c r="HTB281" s="6"/>
      <c r="HTC281" s="6"/>
      <c r="HTD281" s="6"/>
      <c r="HTE281" s="6"/>
      <c r="HTF281" s="6"/>
      <c r="HTG281" s="6"/>
      <c r="HTH281" s="6"/>
      <c r="HTI281" s="6"/>
      <c r="HTJ281" s="6"/>
      <c r="HTK281" s="6"/>
      <c r="HTL281" s="6"/>
      <c r="HTM281" s="6"/>
      <c r="HTN281" s="6"/>
      <c r="HTO281" s="6"/>
      <c r="HTP281" s="6"/>
      <c r="HTQ281" s="6"/>
      <c r="HTR281" s="6"/>
      <c r="HTS281" s="6"/>
      <c r="HTT281" s="6"/>
      <c r="HTU281" s="6"/>
      <c r="HTV281" s="6"/>
      <c r="HTW281" s="6"/>
      <c r="HTX281" s="6"/>
      <c r="HTY281" s="6"/>
      <c r="HTZ281" s="6"/>
      <c r="HUA281" s="6"/>
      <c r="HUB281" s="6"/>
      <c r="HUC281" s="6"/>
      <c r="HUD281" s="6"/>
      <c r="HUE281" s="6"/>
      <c r="HUF281" s="6"/>
      <c r="HUG281" s="6"/>
      <c r="HUH281" s="6"/>
      <c r="HUI281" s="6"/>
      <c r="HUJ281" s="6"/>
      <c r="HUK281" s="6"/>
      <c r="HUL281" s="6"/>
      <c r="HUM281" s="6"/>
      <c r="HUN281" s="6"/>
      <c r="HUO281" s="6"/>
      <c r="HUP281" s="6"/>
      <c r="HUQ281" s="6"/>
      <c r="HUR281" s="6"/>
      <c r="HUS281" s="6"/>
      <c r="HUT281" s="6"/>
      <c r="HUU281" s="6"/>
      <c r="HUV281" s="6"/>
      <c r="HUW281" s="6"/>
      <c r="HUX281" s="6"/>
      <c r="HUY281" s="6"/>
      <c r="HUZ281" s="6"/>
      <c r="HVA281" s="6"/>
      <c r="HVB281" s="6"/>
      <c r="HVC281" s="6"/>
      <c r="HVD281" s="6"/>
      <c r="HVE281" s="6"/>
      <c r="HVF281" s="6"/>
      <c r="HVG281" s="6"/>
      <c r="HVH281" s="6"/>
      <c r="HVI281" s="6"/>
      <c r="HVJ281" s="6"/>
      <c r="HVK281" s="6"/>
      <c r="HVL281" s="6"/>
      <c r="HVM281" s="6"/>
      <c r="HVN281" s="6"/>
      <c r="HVO281" s="6"/>
      <c r="HVP281" s="6"/>
      <c r="HVQ281" s="6"/>
      <c r="HVR281" s="6"/>
      <c r="HVS281" s="6"/>
      <c r="HVT281" s="6"/>
      <c r="HVU281" s="6"/>
      <c r="HVV281" s="6"/>
      <c r="HVW281" s="6"/>
      <c r="HVX281" s="6"/>
      <c r="HVY281" s="6"/>
      <c r="HVZ281" s="6"/>
      <c r="HWA281" s="6"/>
      <c r="HWB281" s="6"/>
      <c r="HWC281" s="6"/>
      <c r="HWD281" s="6"/>
      <c r="HWE281" s="6"/>
      <c r="HWF281" s="6"/>
      <c r="HWG281" s="6"/>
      <c r="HWH281" s="6"/>
      <c r="HWI281" s="6"/>
      <c r="HWJ281" s="6"/>
      <c r="HWK281" s="6"/>
      <c r="HWL281" s="6"/>
      <c r="HWM281" s="6"/>
      <c r="HWN281" s="6"/>
      <c r="HWO281" s="6"/>
      <c r="HWP281" s="6"/>
      <c r="HWQ281" s="6"/>
      <c r="HWR281" s="6"/>
      <c r="HWS281" s="6"/>
      <c r="HWT281" s="6"/>
      <c r="HWU281" s="6"/>
      <c r="HWV281" s="6"/>
      <c r="HWW281" s="6"/>
      <c r="HWX281" s="6"/>
      <c r="HWY281" s="6"/>
      <c r="HWZ281" s="6"/>
      <c r="HXA281" s="6"/>
      <c r="HXB281" s="6"/>
      <c r="HXC281" s="6"/>
      <c r="HXD281" s="6"/>
      <c r="HXE281" s="6"/>
      <c r="HXF281" s="6"/>
      <c r="HXG281" s="6"/>
      <c r="HXH281" s="6"/>
      <c r="HXI281" s="6"/>
      <c r="HXJ281" s="6"/>
      <c r="HXK281" s="6"/>
      <c r="HXL281" s="6"/>
      <c r="HXM281" s="6"/>
      <c r="HXN281" s="6"/>
      <c r="HXO281" s="6"/>
      <c r="HXP281" s="6"/>
      <c r="HXQ281" s="6"/>
      <c r="HXR281" s="6"/>
      <c r="HXS281" s="6"/>
      <c r="HXT281" s="6"/>
      <c r="HXU281" s="6"/>
      <c r="HXV281" s="6"/>
      <c r="HXW281" s="6"/>
      <c r="HXX281" s="6"/>
      <c r="HXY281" s="6"/>
      <c r="HXZ281" s="6"/>
      <c r="HYA281" s="6"/>
      <c r="HYB281" s="6"/>
      <c r="HYC281" s="6"/>
      <c r="HYD281" s="6"/>
      <c r="HYE281" s="6"/>
      <c r="HYF281" s="6"/>
      <c r="HYG281" s="6"/>
      <c r="HYH281" s="6"/>
      <c r="HYI281" s="6"/>
      <c r="HYJ281" s="6"/>
      <c r="HYK281" s="6"/>
      <c r="HYL281" s="6"/>
      <c r="HYM281" s="6"/>
      <c r="HYN281" s="6"/>
      <c r="HYO281" s="6"/>
      <c r="HYP281" s="6"/>
      <c r="HYQ281" s="6"/>
      <c r="HYR281" s="6"/>
      <c r="HYS281" s="6"/>
      <c r="HYT281" s="6"/>
      <c r="HYU281" s="6"/>
      <c r="HYV281" s="6"/>
      <c r="HYW281" s="6"/>
      <c r="HYX281" s="6"/>
      <c r="HYY281" s="6"/>
      <c r="HYZ281" s="6"/>
      <c r="HZA281" s="6"/>
      <c r="HZB281" s="6"/>
      <c r="HZC281" s="6"/>
      <c r="HZD281" s="6"/>
      <c r="HZE281" s="6"/>
      <c r="HZF281" s="6"/>
      <c r="HZG281" s="6"/>
      <c r="HZH281" s="6"/>
      <c r="HZI281" s="6"/>
      <c r="HZJ281" s="6"/>
      <c r="HZK281" s="6"/>
      <c r="HZL281" s="6"/>
      <c r="HZM281" s="6"/>
      <c r="HZN281" s="6"/>
      <c r="HZO281" s="6"/>
      <c r="HZP281" s="6"/>
      <c r="HZQ281" s="6"/>
      <c r="HZR281" s="6"/>
      <c r="HZS281" s="6"/>
      <c r="HZT281" s="6"/>
      <c r="HZU281" s="6"/>
      <c r="HZV281" s="6"/>
      <c r="HZW281" s="6"/>
      <c r="HZX281" s="6"/>
      <c r="HZY281" s="6"/>
      <c r="HZZ281" s="6"/>
      <c r="IAA281" s="6"/>
      <c r="IAB281" s="6"/>
      <c r="IAC281" s="6"/>
      <c r="IAD281" s="6"/>
      <c r="IAE281" s="6"/>
      <c r="IAF281" s="6"/>
      <c r="IAG281" s="6"/>
      <c r="IAH281" s="6"/>
      <c r="IAI281" s="6"/>
      <c r="IAJ281" s="6"/>
      <c r="IAK281" s="6"/>
      <c r="IAL281" s="6"/>
      <c r="IAM281" s="6"/>
      <c r="IAN281" s="6"/>
      <c r="IAO281" s="6"/>
      <c r="IAP281" s="6"/>
      <c r="IAQ281" s="6"/>
      <c r="IAR281" s="6"/>
      <c r="IAS281" s="6"/>
      <c r="IAT281" s="6"/>
      <c r="IAU281" s="6"/>
      <c r="IAV281" s="6"/>
      <c r="IAW281" s="6"/>
      <c r="IAX281" s="6"/>
      <c r="IAY281" s="6"/>
      <c r="IAZ281" s="6"/>
      <c r="IBA281" s="6"/>
      <c r="IBB281" s="6"/>
      <c r="IBC281" s="6"/>
      <c r="IBD281" s="6"/>
      <c r="IBE281" s="6"/>
      <c r="IBF281" s="6"/>
      <c r="IBG281" s="6"/>
      <c r="IBH281" s="6"/>
      <c r="IBI281" s="6"/>
      <c r="IBJ281" s="6"/>
      <c r="IBK281" s="6"/>
      <c r="IBL281" s="6"/>
      <c r="IBM281" s="6"/>
      <c r="IBN281" s="6"/>
      <c r="IBO281" s="6"/>
      <c r="IBP281" s="6"/>
      <c r="IBQ281" s="6"/>
      <c r="IBR281" s="6"/>
      <c r="IBS281" s="6"/>
      <c r="IBT281" s="6"/>
      <c r="IBU281" s="6"/>
      <c r="IBV281" s="6"/>
      <c r="IBW281" s="6"/>
      <c r="IBX281" s="6"/>
      <c r="IBY281" s="6"/>
      <c r="IBZ281" s="6"/>
      <c r="ICA281" s="6"/>
      <c r="ICB281" s="6"/>
      <c r="ICC281" s="6"/>
      <c r="ICD281" s="6"/>
      <c r="ICE281" s="6"/>
      <c r="ICF281" s="6"/>
      <c r="ICG281" s="6"/>
      <c r="ICH281" s="6"/>
      <c r="ICI281" s="6"/>
      <c r="ICJ281" s="6"/>
      <c r="ICK281" s="6"/>
      <c r="ICL281" s="6"/>
      <c r="ICM281" s="6"/>
      <c r="ICN281" s="6"/>
      <c r="ICO281" s="6"/>
      <c r="ICP281" s="6"/>
      <c r="ICQ281" s="6"/>
      <c r="ICR281" s="6"/>
      <c r="ICS281" s="6"/>
      <c r="ICT281" s="6"/>
      <c r="ICU281" s="6"/>
      <c r="ICV281" s="6"/>
      <c r="ICW281" s="6"/>
      <c r="ICX281" s="6"/>
      <c r="ICY281" s="6"/>
      <c r="ICZ281" s="6"/>
      <c r="IDA281" s="6"/>
      <c r="IDB281" s="6"/>
      <c r="IDC281" s="6"/>
      <c r="IDD281" s="6"/>
      <c r="IDE281" s="6"/>
      <c r="IDF281" s="6"/>
      <c r="IDG281" s="6"/>
      <c r="IDH281" s="6"/>
      <c r="IDI281" s="6"/>
      <c r="IDJ281" s="6"/>
      <c r="IDK281" s="6"/>
      <c r="IDL281" s="6"/>
      <c r="IDM281" s="6"/>
      <c r="IDN281" s="6"/>
      <c r="IDO281" s="6"/>
      <c r="IDP281" s="6"/>
      <c r="IDQ281" s="6"/>
      <c r="IDR281" s="6"/>
      <c r="IDS281" s="6"/>
      <c r="IDT281" s="6"/>
      <c r="IDU281" s="6"/>
      <c r="IDV281" s="6"/>
      <c r="IDW281" s="6"/>
      <c r="IDX281" s="6"/>
      <c r="IDY281" s="6"/>
      <c r="IDZ281" s="6"/>
      <c r="IEA281" s="6"/>
      <c r="IEB281" s="6"/>
      <c r="IEC281" s="6"/>
      <c r="IED281" s="6"/>
      <c r="IEE281" s="6"/>
      <c r="IEF281" s="6"/>
      <c r="IEG281" s="6"/>
      <c r="IEH281" s="6"/>
      <c r="IEI281" s="6"/>
      <c r="IEJ281" s="6"/>
      <c r="IEK281" s="6"/>
      <c r="IEL281" s="6"/>
      <c r="IEM281" s="6"/>
      <c r="IEN281" s="6"/>
      <c r="IEO281" s="6"/>
      <c r="IEP281" s="6"/>
      <c r="IEQ281" s="6"/>
      <c r="IER281" s="6"/>
      <c r="IES281" s="6"/>
      <c r="IET281" s="6"/>
      <c r="IEU281" s="6"/>
      <c r="IEV281" s="6"/>
      <c r="IEW281" s="6"/>
      <c r="IEX281" s="6"/>
      <c r="IEY281" s="6"/>
      <c r="IEZ281" s="6"/>
      <c r="IFA281" s="6"/>
      <c r="IFB281" s="6"/>
      <c r="IFC281" s="6"/>
      <c r="IFD281" s="6"/>
      <c r="IFE281" s="6"/>
      <c r="IFF281" s="6"/>
      <c r="IFG281" s="6"/>
      <c r="IFH281" s="6"/>
      <c r="IFI281" s="6"/>
      <c r="IFJ281" s="6"/>
      <c r="IFK281" s="6"/>
      <c r="IFL281" s="6"/>
      <c r="IFM281" s="6"/>
      <c r="IFN281" s="6"/>
      <c r="IFO281" s="6"/>
      <c r="IFP281" s="6"/>
      <c r="IFQ281" s="6"/>
      <c r="IFR281" s="6"/>
      <c r="IFS281" s="6"/>
      <c r="IFT281" s="6"/>
      <c r="IFU281" s="6"/>
      <c r="IFV281" s="6"/>
      <c r="IFW281" s="6"/>
      <c r="IFX281" s="6"/>
      <c r="IFY281" s="6"/>
      <c r="IFZ281" s="6"/>
      <c r="IGA281" s="6"/>
      <c r="IGB281" s="6"/>
      <c r="IGC281" s="6"/>
      <c r="IGD281" s="6"/>
      <c r="IGE281" s="6"/>
      <c r="IGF281" s="6"/>
      <c r="IGG281" s="6"/>
      <c r="IGH281" s="6"/>
      <c r="IGI281" s="6"/>
      <c r="IGJ281" s="6"/>
      <c r="IGK281" s="6"/>
      <c r="IGL281" s="6"/>
      <c r="IGM281" s="6"/>
      <c r="IGN281" s="6"/>
      <c r="IGO281" s="6"/>
      <c r="IGP281" s="6"/>
      <c r="IGQ281" s="6"/>
      <c r="IGR281" s="6"/>
      <c r="IGS281" s="6"/>
      <c r="IGT281" s="6"/>
      <c r="IGU281" s="6"/>
      <c r="IGV281" s="6"/>
      <c r="IGW281" s="6"/>
      <c r="IGX281" s="6"/>
      <c r="IGY281" s="6"/>
      <c r="IGZ281" s="6"/>
      <c r="IHA281" s="6"/>
      <c r="IHB281" s="6"/>
      <c r="IHC281" s="6"/>
      <c r="IHD281" s="6"/>
      <c r="IHE281" s="6"/>
      <c r="IHF281" s="6"/>
      <c r="IHG281" s="6"/>
      <c r="IHH281" s="6"/>
      <c r="IHI281" s="6"/>
      <c r="IHJ281" s="6"/>
      <c r="IHK281" s="6"/>
      <c r="IHL281" s="6"/>
      <c r="IHM281" s="6"/>
      <c r="IHN281" s="6"/>
      <c r="IHO281" s="6"/>
      <c r="IHP281" s="6"/>
      <c r="IHQ281" s="6"/>
      <c r="IHR281" s="6"/>
      <c r="IHS281" s="6"/>
      <c r="IHT281" s="6"/>
      <c r="IHU281" s="6"/>
      <c r="IHV281" s="6"/>
      <c r="IHW281" s="6"/>
      <c r="IHX281" s="6"/>
      <c r="IHY281" s="6"/>
      <c r="IHZ281" s="6"/>
      <c r="IIA281" s="6"/>
      <c r="IIB281" s="6"/>
      <c r="IIC281" s="6"/>
      <c r="IID281" s="6"/>
      <c r="IIE281" s="6"/>
      <c r="IIF281" s="6"/>
      <c r="IIG281" s="6"/>
      <c r="IIH281" s="6"/>
      <c r="III281" s="6"/>
      <c r="IIJ281" s="6"/>
      <c r="IIK281" s="6"/>
      <c r="IIL281" s="6"/>
      <c r="IIM281" s="6"/>
      <c r="IIN281" s="6"/>
      <c r="IIO281" s="6"/>
      <c r="IIP281" s="6"/>
      <c r="IIQ281" s="6"/>
      <c r="IIR281" s="6"/>
      <c r="IIS281" s="6"/>
      <c r="IIT281" s="6"/>
      <c r="IIU281" s="6"/>
      <c r="IIV281" s="6"/>
      <c r="IIW281" s="6"/>
      <c r="IIX281" s="6"/>
      <c r="IIY281" s="6"/>
      <c r="IIZ281" s="6"/>
      <c r="IJA281" s="6"/>
      <c r="IJB281" s="6"/>
      <c r="IJC281" s="6"/>
      <c r="IJD281" s="6"/>
      <c r="IJE281" s="6"/>
      <c r="IJF281" s="6"/>
      <c r="IJG281" s="6"/>
      <c r="IJH281" s="6"/>
      <c r="IJI281" s="6"/>
      <c r="IJJ281" s="6"/>
      <c r="IJK281" s="6"/>
      <c r="IJL281" s="6"/>
      <c r="IJM281" s="6"/>
      <c r="IJN281" s="6"/>
      <c r="IJO281" s="6"/>
      <c r="IJP281" s="6"/>
      <c r="IJQ281" s="6"/>
      <c r="IJR281" s="6"/>
      <c r="IJS281" s="6"/>
      <c r="IJT281" s="6"/>
      <c r="IJU281" s="6"/>
      <c r="IJV281" s="6"/>
      <c r="IJW281" s="6"/>
      <c r="IJX281" s="6"/>
      <c r="IJY281" s="6"/>
      <c r="IJZ281" s="6"/>
      <c r="IKA281" s="6"/>
      <c r="IKB281" s="6"/>
      <c r="IKC281" s="6"/>
      <c r="IKD281" s="6"/>
      <c r="IKE281" s="6"/>
      <c r="IKF281" s="6"/>
      <c r="IKG281" s="6"/>
      <c r="IKH281" s="6"/>
      <c r="IKI281" s="6"/>
      <c r="IKJ281" s="6"/>
      <c r="IKK281" s="6"/>
      <c r="IKL281" s="6"/>
      <c r="IKM281" s="6"/>
      <c r="IKN281" s="6"/>
      <c r="IKO281" s="6"/>
      <c r="IKP281" s="6"/>
      <c r="IKQ281" s="6"/>
      <c r="IKR281" s="6"/>
      <c r="IKS281" s="6"/>
      <c r="IKT281" s="6"/>
      <c r="IKU281" s="6"/>
      <c r="IKV281" s="6"/>
      <c r="IKW281" s="6"/>
      <c r="IKX281" s="6"/>
      <c r="IKY281" s="6"/>
      <c r="IKZ281" s="6"/>
      <c r="ILA281" s="6"/>
      <c r="ILB281" s="6"/>
      <c r="ILC281" s="6"/>
      <c r="ILD281" s="6"/>
      <c r="ILE281" s="6"/>
      <c r="ILF281" s="6"/>
      <c r="ILG281" s="6"/>
      <c r="ILH281" s="6"/>
      <c r="ILI281" s="6"/>
      <c r="ILJ281" s="6"/>
      <c r="ILK281" s="6"/>
      <c r="ILL281" s="6"/>
      <c r="ILM281" s="6"/>
      <c r="ILN281" s="6"/>
      <c r="ILO281" s="6"/>
      <c r="ILP281" s="6"/>
      <c r="ILQ281" s="6"/>
      <c r="ILR281" s="6"/>
      <c r="ILS281" s="6"/>
      <c r="ILT281" s="6"/>
      <c r="ILU281" s="6"/>
      <c r="ILV281" s="6"/>
      <c r="ILW281" s="6"/>
      <c r="ILX281" s="6"/>
      <c r="ILY281" s="6"/>
      <c r="ILZ281" s="6"/>
      <c r="IMA281" s="6"/>
      <c r="IMB281" s="6"/>
      <c r="IMC281" s="6"/>
      <c r="IMD281" s="6"/>
      <c r="IME281" s="6"/>
      <c r="IMF281" s="6"/>
      <c r="IMG281" s="6"/>
      <c r="IMH281" s="6"/>
      <c r="IMI281" s="6"/>
      <c r="IMJ281" s="6"/>
      <c r="IMK281" s="6"/>
      <c r="IML281" s="6"/>
      <c r="IMM281" s="6"/>
      <c r="IMN281" s="6"/>
      <c r="IMO281" s="6"/>
      <c r="IMP281" s="6"/>
      <c r="IMQ281" s="6"/>
      <c r="IMR281" s="6"/>
      <c r="IMS281" s="6"/>
      <c r="IMT281" s="6"/>
      <c r="IMU281" s="6"/>
      <c r="IMV281" s="6"/>
      <c r="IMW281" s="6"/>
      <c r="IMX281" s="6"/>
      <c r="IMY281" s="6"/>
      <c r="IMZ281" s="6"/>
      <c r="INA281" s="6"/>
      <c r="INB281" s="6"/>
      <c r="INC281" s="6"/>
      <c r="IND281" s="6"/>
      <c r="INE281" s="6"/>
      <c r="INF281" s="6"/>
      <c r="ING281" s="6"/>
      <c r="INH281" s="6"/>
      <c r="INI281" s="6"/>
      <c r="INJ281" s="6"/>
      <c r="INK281" s="6"/>
      <c r="INL281" s="6"/>
      <c r="INM281" s="6"/>
      <c r="INN281" s="6"/>
      <c r="INO281" s="6"/>
      <c r="INP281" s="6"/>
      <c r="INQ281" s="6"/>
      <c r="INR281" s="6"/>
      <c r="INS281" s="6"/>
      <c r="INT281" s="6"/>
      <c r="INU281" s="6"/>
      <c r="INV281" s="6"/>
      <c r="INW281" s="6"/>
      <c r="INX281" s="6"/>
      <c r="INY281" s="6"/>
      <c r="INZ281" s="6"/>
      <c r="IOA281" s="6"/>
      <c r="IOB281" s="6"/>
      <c r="IOC281" s="6"/>
      <c r="IOD281" s="6"/>
      <c r="IOE281" s="6"/>
      <c r="IOF281" s="6"/>
      <c r="IOG281" s="6"/>
      <c r="IOH281" s="6"/>
      <c r="IOI281" s="6"/>
      <c r="IOJ281" s="6"/>
      <c r="IOK281" s="6"/>
      <c r="IOL281" s="6"/>
      <c r="IOM281" s="6"/>
      <c r="ION281" s="6"/>
      <c r="IOO281" s="6"/>
      <c r="IOP281" s="6"/>
      <c r="IOQ281" s="6"/>
      <c r="IOR281" s="6"/>
      <c r="IOS281" s="6"/>
      <c r="IOT281" s="6"/>
      <c r="IOU281" s="6"/>
      <c r="IOV281" s="6"/>
      <c r="IOW281" s="6"/>
      <c r="IOX281" s="6"/>
      <c r="IOY281" s="6"/>
      <c r="IOZ281" s="6"/>
      <c r="IPA281" s="6"/>
      <c r="IPB281" s="6"/>
      <c r="IPC281" s="6"/>
      <c r="IPD281" s="6"/>
      <c r="IPE281" s="6"/>
      <c r="IPF281" s="6"/>
      <c r="IPG281" s="6"/>
      <c r="IPH281" s="6"/>
      <c r="IPI281" s="6"/>
      <c r="IPJ281" s="6"/>
      <c r="IPK281" s="6"/>
      <c r="IPL281" s="6"/>
      <c r="IPM281" s="6"/>
      <c r="IPN281" s="6"/>
      <c r="IPO281" s="6"/>
      <c r="IPP281" s="6"/>
      <c r="IPQ281" s="6"/>
      <c r="IPR281" s="6"/>
      <c r="IPS281" s="6"/>
      <c r="IPT281" s="6"/>
      <c r="IPU281" s="6"/>
      <c r="IPV281" s="6"/>
      <c r="IPW281" s="6"/>
      <c r="IPX281" s="6"/>
      <c r="IPY281" s="6"/>
      <c r="IPZ281" s="6"/>
      <c r="IQA281" s="6"/>
      <c r="IQB281" s="6"/>
      <c r="IQC281" s="6"/>
      <c r="IQD281" s="6"/>
      <c r="IQE281" s="6"/>
      <c r="IQF281" s="6"/>
      <c r="IQG281" s="6"/>
      <c r="IQH281" s="6"/>
      <c r="IQI281" s="6"/>
      <c r="IQJ281" s="6"/>
      <c r="IQK281" s="6"/>
      <c r="IQL281" s="6"/>
      <c r="IQM281" s="6"/>
      <c r="IQN281" s="6"/>
      <c r="IQO281" s="6"/>
      <c r="IQP281" s="6"/>
      <c r="IQQ281" s="6"/>
      <c r="IQR281" s="6"/>
      <c r="IQS281" s="6"/>
      <c r="IQT281" s="6"/>
      <c r="IQU281" s="6"/>
      <c r="IQV281" s="6"/>
      <c r="IQW281" s="6"/>
      <c r="IQX281" s="6"/>
      <c r="IQY281" s="6"/>
      <c r="IQZ281" s="6"/>
      <c r="IRA281" s="6"/>
      <c r="IRB281" s="6"/>
      <c r="IRC281" s="6"/>
      <c r="IRD281" s="6"/>
      <c r="IRE281" s="6"/>
      <c r="IRF281" s="6"/>
      <c r="IRG281" s="6"/>
      <c r="IRH281" s="6"/>
      <c r="IRI281" s="6"/>
      <c r="IRJ281" s="6"/>
      <c r="IRK281" s="6"/>
      <c r="IRL281" s="6"/>
      <c r="IRM281" s="6"/>
      <c r="IRN281" s="6"/>
      <c r="IRO281" s="6"/>
      <c r="IRP281" s="6"/>
      <c r="IRQ281" s="6"/>
      <c r="IRR281" s="6"/>
      <c r="IRS281" s="6"/>
      <c r="IRT281" s="6"/>
      <c r="IRU281" s="6"/>
      <c r="IRV281" s="6"/>
      <c r="IRW281" s="6"/>
      <c r="IRX281" s="6"/>
      <c r="IRY281" s="6"/>
      <c r="IRZ281" s="6"/>
      <c r="ISA281" s="6"/>
      <c r="ISB281" s="6"/>
      <c r="ISC281" s="6"/>
      <c r="ISD281" s="6"/>
      <c r="ISE281" s="6"/>
      <c r="ISF281" s="6"/>
      <c r="ISG281" s="6"/>
      <c r="ISH281" s="6"/>
      <c r="ISI281" s="6"/>
      <c r="ISJ281" s="6"/>
      <c r="ISK281" s="6"/>
      <c r="ISL281" s="6"/>
      <c r="ISM281" s="6"/>
      <c r="ISN281" s="6"/>
      <c r="ISO281" s="6"/>
      <c r="ISP281" s="6"/>
      <c r="ISQ281" s="6"/>
      <c r="ISR281" s="6"/>
      <c r="ISS281" s="6"/>
      <c r="IST281" s="6"/>
      <c r="ISU281" s="6"/>
      <c r="ISV281" s="6"/>
      <c r="ISW281" s="6"/>
      <c r="ISX281" s="6"/>
      <c r="ISY281" s="6"/>
      <c r="ISZ281" s="6"/>
      <c r="ITA281" s="6"/>
      <c r="ITB281" s="6"/>
      <c r="ITC281" s="6"/>
      <c r="ITD281" s="6"/>
      <c r="ITE281" s="6"/>
      <c r="ITF281" s="6"/>
      <c r="ITG281" s="6"/>
      <c r="ITH281" s="6"/>
      <c r="ITI281" s="6"/>
      <c r="ITJ281" s="6"/>
      <c r="ITK281" s="6"/>
      <c r="ITL281" s="6"/>
      <c r="ITM281" s="6"/>
      <c r="ITN281" s="6"/>
      <c r="ITO281" s="6"/>
      <c r="ITP281" s="6"/>
      <c r="ITQ281" s="6"/>
      <c r="ITR281" s="6"/>
      <c r="ITS281" s="6"/>
      <c r="ITT281" s="6"/>
      <c r="ITU281" s="6"/>
      <c r="ITV281" s="6"/>
      <c r="ITW281" s="6"/>
      <c r="ITX281" s="6"/>
      <c r="ITY281" s="6"/>
      <c r="ITZ281" s="6"/>
      <c r="IUA281" s="6"/>
      <c r="IUB281" s="6"/>
      <c r="IUC281" s="6"/>
      <c r="IUD281" s="6"/>
      <c r="IUE281" s="6"/>
      <c r="IUF281" s="6"/>
      <c r="IUG281" s="6"/>
      <c r="IUH281" s="6"/>
      <c r="IUI281" s="6"/>
      <c r="IUJ281" s="6"/>
      <c r="IUK281" s="6"/>
      <c r="IUL281" s="6"/>
      <c r="IUM281" s="6"/>
      <c r="IUN281" s="6"/>
      <c r="IUO281" s="6"/>
      <c r="IUP281" s="6"/>
      <c r="IUQ281" s="6"/>
      <c r="IUR281" s="6"/>
      <c r="IUS281" s="6"/>
      <c r="IUT281" s="6"/>
      <c r="IUU281" s="6"/>
      <c r="IUV281" s="6"/>
      <c r="IUW281" s="6"/>
      <c r="IUX281" s="6"/>
      <c r="IUY281" s="6"/>
      <c r="IUZ281" s="6"/>
      <c r="IVA281" s="6"/>
      <c r="IVB281" s="6"/>
      <c r="IVC281" s="6"/>
      <c r="IVD281" s="6"/>
      <c r="IVE281" s="6"/>
      <c r="IVF281" s="6"/>
      <c r="IVG281" s="6"/>
      <c r="IVH281" s="6"/>
      <c r="IVI281" s="6"/>
      <c r="IVJ281" s="6"/>
      <c r="IVK281" s="6"/>
      <c r="IVL281" s="6"/>
      <c r="IVM281" s="6"/>
      <c r="IVN281" s="6"/>
      <c r="IVO281" s="6"/>
      <c r="IVP281" s="6"/>
      <c r="IVQ281" s="6"/>
      <c r="IVR281" s="6"/>
      <c r="IVS281" s="6"/>
      <c r="IVT281" s="6"/>
      <c r="IVU281" s="6"/>
      <c r="IVV281" s="6"/>
      <c r="IVW281" s="6"/>
      <c r="IVX281" s="6"/>
      <c r="IVY281" s="6"/>
      <c r="IVZ281" s="6"/>
      <c r="IWA281" s="6"/>
      <c r="IWB281" s="6"/>
      <c r="IWC281" s="6"/>
      <c r="IWD281" s="6"/>
      <c r="IWE281" s="6"/>
      <c r="IWF281" s="6"/>
      <c r="IWG281" s="6"/>
      <c r="IWH281" s="6"/>
      <c r="IWI281" s="6"/>
      <c r="IWJ281" s="6"/>
      <c r="IWK281" s="6"/>
      <c r="IWL281" s="6"/>
      <c r="IWM281" s="6"/>
      <c r="IWN281" s="6"/>
      <c r="IWO281" s="6"/>
      <c r="IWP281" s="6"/>
      <c r="IWQ281" s="6"/>
      <c r="IWR281" s="6"/>
      <c r="IWS281" s="6"/>
      <c r="IWT281" s="6"/>
      <c r="IWU281" s="6"/>
      <c r="IWV281" s="6"/>
      <c r="IWW281" s="6"/>
      <c r="IWX281" s="6"/>
      <c r="IWY281" s="6"/>
      <c r="IWZ281" s="6"/>
      <c r="IXA281" s="6"/>
      <c r="IXB281" s="6"/>
      <c r="IXC281" s="6"/>
      <c r="IXD281" s="6"/>
      <c r="IXE281" s="6"/>
      <c r="IXF281" s="6"/>
      <c r="IXG281" s="6"/>
      <c r="IXH281" s="6"/>
      <c r="IXI281" s="6"/>
      <c r="IXJ281" s="6"/>
      <c r="IXK281" s="6"/>
      <c r="IXL281" s="6"/>
      <c r="IXM281" s="6"/>
      <c r="IXN281" s="6"/>
      <c r="IXO281" s="6"/>
      <c r="IXP281" s="6"/>
      <c r="IXQ281" s="6"/>
      <c r="IXR281" s="6"/>
      <c r="IXS281" s="6"/>
      <c r="IXT281" s="6"/>
      <c r="IXU281" s="6"/>
      <c r="IXV281" s="6"/>
      <c r="IXW281" s="6"/>
      <c r="IXX281" s="6"/>
      <c r="IXY281" s="6"/>
      <c r="IXZ281" s="6"/>
      <c r="IYA281" s="6"/>
      <c r="IYB281" s="6"/>
      <c r="IYC281" s="6"/>
      <c r="IYD281" s="6"/>
      <c r="IYE281" s="6"/>
      <c r="IYF281" s="6"/>
      <c r="IYG281" s="6"/>
      <c r="IYH281" s="6"/>
      <c r="IYI281" s="6"/>
      <c r="IYJ281" s="6"/>
      <c r="IYK281" s="6"/>
      <c r="IYL281" s="6"/>
      <c r="IYM281" s="6"/>
      <c r="IYN281" s="6"/>
      <c r="IYO281" s="6"/>
      <c r="IYP281" s="6"/>
      <c r="IYQ281" s="6"/>
      <c r="IYR281" s="6"/>
      <c r="IYS281" s="6"/>
      <c r="IYT281" s="6"/>
      <c r="IYU281" s="6"/>
      <c r="IYV281" s="6"/>
      <c r="IYW281" s="6"/>
      <c r="IYX281" s="6"/>
      <c r="IYY281" s="6"/>
      <c r="IYZ281" s="6"/>
      <c r="IZA281" s="6"/>
      <c r="IZB281" s="6"/>
      <c r="IZC281" s="6"/>
      <c r="IZD281" s="6"/>
      <c r="IZE281" s="6"/>
      <c r="IZF281" s="6"/>
      <c r="IZG281" s="6"/>
      <c r="IZH281" s="6"/>
      <c r="IZI281" s="6"/>
      <c r="IZJ281" s="6"/>
      <c r="IZK281" s="6"/>
      <c r="IZL281" s="6"/>
      <c r="IZM281" s="6"/>
      <c r="IZN281" s="6"/>
      <c r="IZO281" s="6"/>
      <c r="IZP281" s="6"/>
      <c r="IZQ281" s="6"/>
      <c r="IZR281" s="6"/>
      <c r="IZS281" s="6"/>
      <c r="IZT281" s="6"/>
      <c r="IZU281" s="6"/>
      <c r="IZV281" s="6"/>
      <c r="IZW281" s="6"/>
      <c r="IZX281" s="6"/>
      <c r="IZY281" s="6"/>
      <c r="IZZ281" s="6"/>
      <c r="JAA281" s="6"/>
      <c r="JAB281" s="6"/>
      <c r="JAC281" s="6"/>
      <c r="JAD281" s="6"/>
      <c r="JAE281" s="6"/>
      <c r="JAF281" s="6"/>
      <c r="JAG281" s="6"/>
      <c r="JAH281" s="6"/>
      <c r="JAI281" s="6"/>
      <c r="JAJ281" s="6"/>
      <c r="JAK281" s="6"/>
      <c r="JAL281" s="6"/>
      <c r="JAM281" s="6"/>
      <c r="JAN281" s="6"/>
      <c r="JAO281" s="6"/>
      <c r="JAP281" s="6"/>
      <c r="JAQ281" s="6"/>
      <c r="JAR281" s="6"/>
      <c r="JAS281" s="6"/>
      <c r="JAT281" s="6"/>
      <c r="JAU281" s="6"/>
      <c r="JAV281" s="6"/>
      <c r="JAW281" s="6"/>
      <c r="JAX281" s="6"/>
      <c r="JAY281" s="6"/>
      <c r="JAZ281" s="6"/>
      <c r="JBA281" s="6"/>
      <c r="JBB281" s="6"/>
      <c r="JBC281" s="6"/>
      <c r="JBD281" s="6"/>
      <c r="JBE281" s="6"/>
      <c r="JBF281" s="6"/>
      <c r="JBG281" s="6"/>
      <c r="JBH281" s="6"/>
      <c r="JBI281" s="6"/>
      <c r="JBJ281" s="6"/>
      <c r="JBK281" s="6"/>
      <c r="JBL281" s="6"/>
      <c r="JBM281" s="6"/>
      <c r="JBN281" s="6"/>
      <c r="JBO281" s="6"/>
      <c r="JBP281" s="6"/>
      <c r="JBQ281" s="6"/>
      <c r="JBR281" s="6"/>
      <c r="JBS281" s="6"/>
      <c r="JBT281" s="6"/>
      <c r="JBU281" s="6"/>
      <c r="JBV281" s="6"/>
      <c r="JBW281" s="6"/>
      <c r="JBX281" s="6"/>
      <c r="JBY281" s="6"/>
      <c r="JBZ281" s="6"/>
      <c r="JCA281" s="6"/>
      <c r="JCB281" s="6"/>
      <c r="JCC281" s="6"/>
      <c r="JCD281" s="6"/>
      <c r="JCE281" s="6"/>
      <c r="JCF281" s="6"/>
      <c r="JCG281" s="6"/>
      <c r="JCH281" s="6"/>
      <c r="JCI281" s="6"/>
      <c r="JCJ281" s="6"/>
      <c r="JCK281" s="6"/>
      <c r="JCL281" s="6"/>
      <c r="JCM281" s="6"/>
      <c r="JCN281" s="6"/>
      <c r="JCO281" s="6"/>
      <c r="JCP281" s="6"/>
      <c r="JCQ281" s="6"/>
      <c r="JCR281" s="6"/>
      <c r="JCS281" s="6"/>
      <c r="JCT281" s="6"/>
      <c r="JCU281" s="6"/>
      <c r="JCV281" s="6"/>
      <c r="JCW281" s="6"/>
      <c r="JCX281" s="6"/>
      <c r="JCY281" s="6"/>
      <c r="JCZ281" s="6"/>
      <c r="JDA281" s="6"/>
      <c r="JDB281" s="6"/>
      <c r="JDC281" s="6"/>
      <c r="JDD281" s="6"/>
      <c r="JDE281" s="6"/>
      <c r="JDF281" s="6"/>
      <c r="JDG281" s="6"/>
      <c r="JDH281" s="6"/>
      <c r="JDI281" s="6"/>
      <c r="JDJ281" s="6"/>
      <c r="JDK281" s="6"/>
      <c r="JDL281" s="6"/>
      <c r="JDM281" s="6"/>
      <c r="JDN281" s="6"/>
      <c r="JDO281" s="6"/>
      <c r="JDP281" s="6"/>
      <c r="JDQ281" s="6"/>
      <c r="JDR281" s="6"/>
      <c r="JDS281" s="6"/>
      <c r="JDT281" s="6"/>
      <c r="JDU281" s="6"/>
      <c r="JDV281" s="6"/>
      <c r="JDW281" s="6"/>
      <c r="JDX281" s="6"/>
      <c r="JDY281" s="6"/>
      <c r="JDZ281" s="6"/>
      <c r="JEA281" s="6"/>
      <c r="JEB281" s="6"/>
      <c r="JEC281" s="6"/>
      <c r="JED281" s="6"/>
      <c r="JEE281" s="6"/>
      <c r="JEF281" s="6"/>
      <c r="JEG281" s="6"/>
      <c r="JEH281" s="6"/>
      <c r="JEI281" s="6"/>
      <c r="JEJ281" s="6"/>
      <c r="JEK281" s="6"/>
      <c r="JEL281" s="6"/>
      <c r="JEM281" s="6"/>
      <c r="JEN281" s="6"/>
      <c r="JEO281" s="6"/>
      <c r="JEP281" s="6"/>
      <c r="JEQ281" s="6"/>
      <c r="JER281" s="6"/>
      <c r="JES281" s="6"/>
      <c r="JET281" s="6"/>
      <c r="JEU281" s="6"/>
      <c r="JEV281" s="6"/>
      <c r="JEW281" s="6"/>
      <c r="JEX281" s="6"/>
      <c r="JEY281" s="6"/>
      <c r="JEZ281" s="6"/>
      <c r="JFA281" s="6"/>
      <c r="JFB281" s="6"/>
      <c r="JFC281" s="6"/>
      <c r="JFD281" s="6"/>
      <c r="JFE281" s="6"/>
      <c r="JFF281" s="6"/>
      <c r="JFG281" s="6"/>
      <c r="JFH281" s="6"/>
      <c r="JFI281" s="6"/>
      <c r="JFJ281" s="6"/>
      <c r="JFK281" s="6"/>
      <c r="JFL281" s="6"/>
      <c r="JFM281" s="6"/>
      <c r="JFN281" s="6"/>
      <c r="JFO281" s="6"/>
      <c r="JFP281" s="6"/>
      <c r="JFQ281" s="6"/>
      <c r="JFR281" s="6"/>
      <c r="JFS281" s="6"/>
      <c r="JFT281" s="6"/>
      <c r="JFU281" s="6"/>
      <c r="JFV281" s="6"/>
      <c r="JFW281" s="6"/>
      <c r="JFX281" s="6"/>
      <c r="JFY281" s="6"/>
      <c r="JFZ281" s="6"/>
      <c r="JGA281" s="6"/>
      <c r="JGB281" s="6"/>
      <c r="JGC281" s="6"/>
      <c r="JGD281" s="6"/>
      <c r="JGE281" s="6"/>
      <c r="JGF281" s="6"/>
      <c r="JGG281" s="6"/>
      <c r="JGH281" s="6"/>
      <c r="JGI281" s="6"/>
      <c r="JGJ281" s="6"/>
      <c r="JGK281" s="6"/>
      <c r="JGL281" s="6"/>
      <c r="JGM281" s="6"/>
      <c r="JGN281" s="6"/>
      <c r="JGO281" s="6"/>
      <c r="JGP281" s="6"/>
      <c r="JGQ281" s="6"/>
      <c r="JGR281" s="6"/>
      <c r="JGS281" s="6"/>
      <c r="JGT281" s="6"/>
      <c r="JGU281" s="6"/>
      <c r="JGV281" s="6"/>
      <c r="JGW281" s="6"/>
      <c r="JGX281" s="6"/>
      <c r="JGY281" s="6"/>
      <c r="JGZ281" s="6"/>
      <c r="JHA281" s="6"/>
      <c r="JHB281" s="6"/>
      <c r="JHC281" s="6"/>
      <c r="JHD281" s="6"/>
      <c r="JHE281" s="6"/>
      <c r="JHF281" s="6"/>
      <c r="JHG281" s="6"/>
      <c r="JHH281" s="6"/>
      <c r="JHI281" s="6"/>
      <c r="JHJ281" s="6"/>
      <c r="JHK281" s="6"/>
      <c r="JHL281" s="6"/>
      <c r="JHM281" s="6"/>
      <c r="JHN281" s="6"/>
      <c r="JHO281" s="6"/>
      <c r="JHP281" s="6"/>
      <c r="JHQ281" s="6"/>
      <c r="JHR281" s="6"/>
      <c r="JHS281" s="6"/>
      <c r="JHT281" s="6"/>
      <c r="JHU281" s="6"/>
      <c r="JHV281" s="6"/>
      <c r="JHW281" s="6"/>
      <c r="JHX281" s="6"/>
      <c r="JHY281" s="6"/>
      <c r="JHZ281" s="6"/>
      <c r="JIA281" s="6"/>
      <c r="JIB281" s="6"/>
      <c r="JIC281" s="6"/>
      <c r="JID281" s="6"/>
      <c r="JIE281" s="6"/>
      <c r="JIF281" s="6"/>
      <c r="JIG281" s="6"/>
      <c r="JIH281" s="6"/>
      <c r="JII281" s="6"/>
      <c r="JIJ281" s="6"/>
      <c r="JIK281" s="6"/>
      <c r="JIL281" s="6"/>
      <c r="JIM281" s="6"/>
      <c r="JIN281" s="6"/>
      <c r="JIO281" s="6"/>
      <c r="JIP281" s="6"/>
      <c r="JIQ281" s="6"/>
      <c r="JIR281" s="6"/>
      <c r="JIS281" s="6"/>
      <c r="JIT281" s="6"/>
      <c r="JIU281" s="6"/>
      <c r="JIV281" s="6"/>
      <c r="JIW281" s="6"/>
      <c r="JIX281" s="6"/>
      <c r="JIY281" s="6"/>
      <c r="JIZ281" s="6"/>
      <c r="JJA281" s="6"/>
      <c r="JJB281" s="6"/>
      <c r="JJC281" s="6"/>
      <c r="JJD281" s="6"/>
      <c r="JJE281" s="6"/>
      <c r="JJF281" s="6"/>
      <c r="JJG281" s="6"/>
      <c r="JJH281" s="6"/>
      <c r="JJI281" s="6"/>
      <c r="JJJ281" s="6"/>
      <c r="JJK281" s="6"/>
      <c r="JJL281" s="6"/>
      <c r="JJM281" s="6"/>
      <c r="JJN281" s="6"/>
      <c r="JJO281" s="6"/>
      <c r="JJP281" s="6"/>
      <c r="JJQ281" s="6"/>
      <c r="JJR281" s="6"/>
      <c r="JJS281" s="6"/>
      <c r="JJT281" s="6"/>
      <c r="JJU281" s="6"/>
      <c r="JJV281" s="6"/>
      <c r="JJW281" s="6"/>
      <c r="JJX281" s="6"/>
      <c r="JJY281" s="6"/>
      <c r="JJZ281" s="6"/>
      <c r="JKA281" s="6"/>
      <c r="JKB281" s="6"/>
      <c r="JKC281" s="6"/>
      <c r="JKD281" s="6"/>
      <c r="JKE281" s="6"/>
      <c r="JKF281" s="6"/>
      <c r="JKG281" s="6"/>
      <c r="JKH281" s="6"/>
      <c r="JKI281" s="6"/>
      <c r="JKJ281" s="6"/>
      <c r="JKK281" s="6"/>
      <c r="JKL281" s="6"/>
      <c r="JKM281" s="6"/>
      <c r="JKN281" s="6"/>
      <c r="JKO281" s="6"/>
      <c r="JKP281" s="6"/>
      <c r="JKQ281" s="6"/>
      <c r="JKR281" s="6"/>
      <c r="JKS281" s="6"/>
      <c r="JKT281" s="6"/>
      <c r="JKU281" s="6"/>
      <c r="JKV281" s="6"/>
      <c r="JKW281" s="6"/>
      <c r="JKX281" s="6"/>
      <c r="JKY281" s="6"/>
      <c r="JKZ281" s="6"/>
      <c r="JLA281" s="6"/>
      <c r="JLB281" s="6"/>
      <c r="JLC281" s="6"/>
      <c r="JLD281" s="6"/>
      <c r="JLE281" s="6"/>
      <c r="JLF281" s="6"/>
      <c r="JLG281" s="6"/>
      <c r="JLH281" s="6"/>
      <c r="JLI281" s="6"/>
      <c r="JLJ281" s="6"/>
      <c r="JLK281" s="6"/>
      <c r="JLL281" s="6"/>
      <c r="JLM281" s="6"/>
      <c r="JLN281" s="6"/>
      <c r="JLO281" s="6"/>
      <c r="JLP281" s="6"/>
      <c r="JLQ281" s="6"/>
      <c r="JLR281" s="6"/>
      <c r="JLS281" s="6"/>
      <c r="JLT281" s="6"/>
      <c r="JLU281" s="6"/>
      <c r="JLV281" s="6"/>
      <c r="JLW281" s="6"/>
      <c r="JLX281" s="6"/>
      <c r="JLY281" s="6"/>
      <c r="JLZ281" s="6"/>
      <c r="JMA281" s="6"/>
      <c r="JMB281" s="6"/>
      <c r="JMC281" s="6"/>
      <c r="JMD281" s="6"/>
      <c r="JME281" s="6"/>
      <c r="JMF281" s="6"/>
      <c r="JMG281" s="6"/>
      <c r="JMH281" s="6"/>
      <c r="JMI281" s="6"/>
      <c r="JMJ281" s="6"/>
      <c r="JMK281" s="6"/>
      <c r="JML281" s="6"/>
      <c r="JMM281" s="6"/>
      <c r="JMN281" s="6"/>
      <c r="JMO281" s="6"/>
      <c r="JMP281" s="6"/>
      <c r="JMQ281" s="6"/>
      <c r="JMR281" s="6"/>
      <c r="JMS281" s="6"/>
      <c r="JMT281" s="6"/>
      <c r="JMU281" s="6"/>
      <c r="JMV281" s="6"/>
      <c r="JMW281" s="6"/>
      <c r="JMX281" s="6"/>
      <c r="JMY281" s="6"/>
      <c r="JMZ281" s="6"/>
      <c r="JNA281" s="6"/>
      <c r="JNB281" s="6"/>
      <c r="JNC281" s="6"/>
      <c r="JND281" s="6"/>
      <c r="JNE281" s="6"/>
      <c r="JNF281" s="6"/>
      <c r="JNG281" s="6"/>
      <c r="JNH281" s="6"/>
      <c r="JNI281" s="6"/>
      <c r="JNJ281" s="6"/>
      <c r="JNK281" s="6"/>
      <c r="JNL281" s="6"/>
      <c r="JNM281" s="6"/>
      <c r="JNN281" s="6"/>
      <c r="JNO281" s="6"/>
      <c r="JNP281" s="6"/>
      <c r="JNQ281" s="6"/>
      <c r="JNR281" s="6"/>
      <c r="JNS281" s="6"/>
      <c r="JNT281" s="6"/>
      <c r="JNU281" s="6"/>
      <c r="JNV281" s="6"/>
      <c r="JNW281" s="6"/>
      <c r="JNX281" s="6"/>
      <c r="JNY281" s="6"/>
      <c r="JNZ281" s="6"/>
      <c r="JOA281" s="6"/>
      <c r="JOB281" s="6"/>
      <c r="JOC281" s="6"/>
      <c r="JOD281" s="6"/>
      <c r="JOE281" s="6"/>
      <c r="JOF281" s="6"/>
      <c r="JOG281" s="6"/>
      <c r="JOH281" s="6"/>
      <c r="JOI281" s="6"/>
      <c r="JOJ281" s="6"/>
      <c r="JOK281" s="6"/>
      <c r="JOL281" s="6"/>
      <c r="JOM281" s="6"/>
      <c r="JON281" s="6"/>
      <c r="JOO281" s="6"/>
      <c r="JOP281" s="6"/>
      <c r="JOQ281" s="6"/>
      <c r="JOR281" s="6"/>
      <c r="JOS281" s="6"/>
      <c r="JOT281" s="6"/>
      <c r="JOU281" s="6"/>
      <c r="JOV281" s="6"/>
      <c r="JOW281" s="6"/>
      <c r="JOX281" s="6"/>
      <c r="JOY281" s="6"/>
      <c r="JOZ281" s="6"/>
      <c r="JPA281" s="6"/>
      <c r="JPB281" s="6"/>
      <c r="JPC281" s="6"/>
      <c r="JPD281" s="6"/>
      <c r="JPE281" s="6"/>
      <c r="JPF281" s="6"/>
      <c r="JPG281" s="6"/>
      <c r="JPH281" s="6"/>
      <c r="JPI281" s="6"/>
      <c r="JPJ281" s="6"/>
      <c r="JPK281" s="6"/>
      <c r="JPL281" s="6"/>
      <c r="JPM281" s="6"/>
      <c r="JPN281" s="6"/>
      <c r="JPO281" s="6"/>
      <c r="JPP281" s="6"/>
      <c r="JPQ281" s="6"/>
      <c r="JPR281" s="6"/>
      <c r="JPS281" s="6"/>
      <c r="JPT281" s="6"/>
      <c r="JPU281" s="6"/>
      <c r="JPV281" s="6"/>
      <c r="JPW281" s="6"/>
      <c r="JPX281" s="6"/>
      <c r="JPY281" s="6"/>
      <c r="JPZ281" s="6"/>
      <c r="JQA281" s="6"/>
      <c r="JQB281" s="6"/>
      <c r="JQC281" s="6"/>
      <c r="JQD281" s="6"/>
      <c r="JQE281" s="6"/>
      <c r="JQF281" s="6"/>
      <c r="JQG281" s="6"/>
      <c r="JQH281" s="6"/>
      <c r="JQI281" s="6"/>
      <c r="JQJ281" s="6"/>
      <c r="JQK281" s="6"/>
      <c r="JQL281" s="6"/>
      <c r="JQM281" s="6"/>
      <c r="JQN281" s="6"/>
      <c r="JQO281" s="6"/>
      <c r="JQP281" s="6"/>
      <c r="JQQ281" s="6"/>
      <c r="JQR281" s="6"/>
      <c r="JQS281" s="6"/>
      <c r="JQT281" s="6"/>
      <c r="JQU281" s="6"/>
      <c r="JQV281" s="6"/>
      <c r="JQW281" s="6"/>
      <c r="JQX281" s="6"/>
      <c r="JQY281" s="6"/>
      <c r="JQZ281" s="6"/>
      <c r="JRA281" s="6"/>
      <c r="JRB281" s="6"/>
      <c r="JRC281" s="6"/>
      <c r="JRD281" s="6"/>
      <c r="JRE281" s="6"/>
      <c r="JRF281" s="6"/>
      <c r="JRG281" s="6"/>
      <c r="JRH281" s="6"/>
      <c r="JRI281" s="6"/>
      <c r="JRJ281" s="6"/>
      <c r="JRK281" s="6"/>
      <c r="JRL281" s="6"/>
      <c r="JRM281" s="6"/>
      <c r="JRN281" s="6"/>
      <c r="JRO281" s="6"/>
      <c r="JRP281" s="6"/>
      <c r="JRQ281" s="6"/>
      <c r="JRR281" s="6"/>
      <c r="JRS281" s="6"/>
      <c r="JRT281" s="6"/>
      <c r="JRU281" s="6"/>
      <c r="JRV281" s="6"/>
      <c r="JRW281" s="6"/>
      <c r="JRX281" s="6"/>
      <c r="JRY281" s="6"/>
      <c r="JRZ281" s="6"/>
      <c r="JSA281" s="6"/>
      <c r="JSB281" s="6"/>
      <c r="JSC281" s="6"/>
      <c r="JSD281" s="6"/>
      <c r="JSE281" s="6"/>
      <c r="JSF281" s="6"/>
      <c r="JSG281" s="6"/>
      <c r="JSH281" s="6"/>
      <c r="JSI281" s="6"/>
      <c r="JSJ281" s="6"/>
      <c r="JSK281" s="6"/>
      <c r="JSL281" s="6"/>
      <c r="JSM281" s="6"/>
      <c r="JSN281" s="6"/>
      <c r="JSO281" s="6"/>
      <c r="JSP281" s="6"/>
      <c r="JSQ281" s="6"/>
      <c r="JSR281" s="6"/>
      <c r="JSS281" s="6"/>
      <c r="JST281" s="6"/>
      <c r="JSU281" s="6"/>
      <c r="JSV281" s="6"/>
      <c r="JSW281" s="6"/>
      <c r="JSX281" s="6"/>
      <c r="JSY281" s="6"/>
      <c r="JSZ281" s="6"/>
      <c r="JTA281" s="6"/>
      <c r="JTB281" s="6"/>
      <c r="JTC281" s="6"/>
      <c r="JTD281" s="6"/>
      <c r="JTE281" s="6"/>
      <c r="JTF281" s="6"/>
      <c r="JTG281" s="6"/>
      <c r="JTH281" s="6"/>
      <c r="JTI281" s="6"/>
      <c r="JTJ281" s="6"/>
      <c r="JTK281" s="6"/>
      <c r="JTL281" s="6"/>
      <c r="JTM281" s="6"/>
      <c r="JTN281" s="6"/>
      <c r="JTO281" s="6"/>
      <c r="JTP281" s="6"/>
      <c r="JTQ281" s="6"/>
      <c r="JTR281" s="6"/>
      <c r="JTS281" s="6"/>
      <c r="JTT281" s="6"/>
      <c r="JTU281" s="6"/>
      <c r="JTV281" s="6"/>
      <c r="JTW281" s="6"/>
      <c r="JTX281" s="6"/>
      <c r="JTY281" s="6"/>
      <c r="JTZ281" s="6"/>
      <c r="JUA281" s="6"/>
      <c r="JUB281" s="6"/>
      <c r="JUC281" s="6"/>
      <c r="JUD281" s="6"/>
      <c r="JUE281" s="6"/>
      <c r="JUF281" s="6"/>
      <c r="JUG281" s="6"/>
      <c r="JUH281" s="6"/>
      <c r="JUI281" s="6"/>
      <c r="JUJ281" s="6"/>
      <c r="JUK281" s="6"/>
      <c r="JUL281" s="6"/>
      <c r="JUM281" s="6"/>
      <c r="JUN281" s="6"/>
      <c r="JUO281" s="6"/>
      <c r="JUP281" s="6"/>
      <c r="JUQ281" s="6"/>
      <c r="JUR281" s="6"/>
      <c r="JUS281" s="6"/>
      <c r="JUT281" s="6"/>
      <c r="JUU281" s="6"/>
      <c r="JUV281" s="6"/>
      <c r="JUW281" s="6"/>
      <c r="JUX281" s="6"/>
      <c r="JUY281" s="6"/>
      <c r="JUZ281" s="6"/>
      <c r="JVA281" s="6"/>
      <c r="JVB281" s="6"/>
      <c r="JVC281" s="6"/>
      <c r="JVD281" s="6"/>
      <c r="JVE281" s="6"/>
      <c r="JVF281" s="6"/>
      <c r="JVG281" s="6"/>
      <c r="JVH281" s="6"/>
      <c r="JVI281" s="6"/>
      <c r="JVJ281" s="6"/>
      <c r="JVK281" s="6"/>
      <c r="JVL281" s="6"/>
      <c r="JVM281" s="6"/>
      <c r="JVN281" s="6"/>
      <c r="JVO281" s="6"/>
      <c r="JVP281" s="6"/>
      <c r="JVQ281" s="6"/>
      <c r="JVR281" s="6"/>
      <c r="JVS281" s="6"/>
      <c r="JVT281" s="6"/>
      <c r="JVU281" s="6"/>
      <c r="JVV281" s="6"/>
      <c r="JVW281" s="6"/>
      <c r="JVX281" s="6"/>
      <c r="JVY281" s="6"/>
      <c r="JVZ281" s="6"/>
      <c r="JWA281" s="6"/>
      <c r="JWB281" s="6"/>
      <c r="JWC281" s="6"/>
      <c r="JWD281" s="6"/>
      <c r="JWE281" s="6"/>
      <c r="JWF281" s="6"/>
      <c r="JWG281" s="6"/>
      <c r="JWH281" s="6"/>
      <c r="JWI281" s="6"/>
      <c r="JWJ281" s="6"/>
      <c r="JWK281" s="6"/>
      <c r="JWL281" s="6"/>
      <c r="JWM281" s="6"/>
      <c r="JWN281" s="6"/>
      <c r="JWO281" s="6"/>
      <c r="JWP281" s="6"/>
      <c r="JWQ281" s="6"/>
      <c r="JWR281" s="6"/>
      <c r="JWS281" s="6"/>
      <c r="JWT281" s="6"/>
      <c r="JWU281" s="6"/>
      <c r="JWV281" s="6"/>
      <c r="JWW281" s="6"/>
      <c r="JWX281" s="6"/>
      <c r="JWY281" s="6"/>
      <c r="JWZ281" s="6"/>
      <c r="JXA281" s="6"/>
      <c r="JXB281" s="6"/>
      <c r="JXC281" s="6"/>
      <c r="JXD281" s="6"/>
      <c r="JXE281" s="6"/>
      <c r="JXF281" s="6"/>
      <c r="JXG281" s="6"/>
      <c r="JXH281" s="6"/>
      <c r="JXI281" s="6"/>
      <c r="JXJ281" s="6"/>
      <c r="JXK281" s="6"/>
      <c r="JXL281" s="6"/>
      <c r="JXM281" s="6"/>
      <c r="JXN281" s="6"/>
      <c r="JXO281" s="6"/>
      <c r="JXP281" s="6"/>
      <c r="JXQ281" s="6"/>
      <c r="JXR281" s="6"/>
      <c r="JXS281" s="6"/>
      <c r="JXT281" s="6"/>
      <c r="JXU281" s="6"/>
      <c r="JXV281" s="6"/>
      <c r="JXW281" s="6"/>
      <c r="JXX281" s="6"/>
      <c r="JXY281" s="6"/>
      <c r="JXZ281" s="6"/>
      <c r="JYA281" s="6"/>
      <c r="JYB281" s="6"/>
      <c r="JYC281" s="6"/>
      <c r="JYD281" s="6"/>
      <c r="JYE281" s="6"/>
      <c r="JYF281" s="6"/>
      <c r="JYG281" s="6"/>
      <c r="JYH281" s="6"/>
      <c r="JYI281" s="6"/>
      <c r="JYJ281" s="6"/>
      <c r="JYK281" s="6"/>
      <c r="JYL281" s="6"/>
      <c r="JYM281" s="6"/>
      <c r="JYN281" s="6"/>
      <c r="JYO281" s="6"/>
      <c r="JYP281" s="6"/>
      <c r="JYQ281" s="6"/>
      <c r="JYR281" s="6"/>
      <c r="JYS281" s="6"/>
      <c r="JYT281" s="6"/>
      <c r="JYU281" s="6"/>
      <c r="JYV281" s="6"/>
      <c r="JYW281" s="6"/>
      <c r="JYX281" s="6"/>
      <c r="JYY281" s="6"/>
      <c r="JYZ281" s="6"/>
      <c r="JZA281" s="6"/>
      <c r="JZB281" s="6"/>
      <c r="JZC281" s="6"/>
      <c r="JZD281" s="6"/>
      <c r="JZE281" s="6"/>
      <c r="JZF281" s="6"/>
      <c r="JZG281" s="6"/>
      <c r="JZH281" s="6"/>
      <c r="JZI281" s="6"/>
      <c r="JZJ281" s="6"/>
      <c r="JZK281" s="6"/>
      <c r="JZL281" s="6"/>
      <c r="JZM281" s="6"/>
      <c r="JZN281" s="6"/>
      <c r="JZO281" s="6"/>
      <c r="JZP281" s="6"/>
      <c r="JZQ281" s="6"/>
      <c r="JZR281" s="6"/>
      <c r="JZS281" s="6"/>
      <c r="JZT281" s="6"/>
      <c r="JZU281" s="6"/>
      <c r="JZV281" s="6"/>
      <c r="JZW281" s="6"/>
      <c r="JZX281" s="6"/>
      <c r="JZY281" s="6"/>
      <c r="JZZ281" s="6"/>
      <c r="KAA281" s="6"/>
      <c r="KAB281" s="6"/>
      <c r="KAC281" s="6"/>
      <c r="KAD281" s="6"/>
      <c r="KAE281" s="6"/>
      <c r="KAF281" s="6"/>
      <c r="KAG281" s="6"/>
      <c r="KAH281" s="6"/>
      <c r="KAI281" s="6"/>
      <c r="KAJ281" s="6"/>
      <c r="KAK281" s="6"/>
      <c r="KAL281" s="6"/>
      <c r="KAM281" s="6"/>
      <c r="KAN281" s="6"/>
      <c r="KAO281" s="6"/>
      <c r="KAP281" s="6"/>
      <c r="KAQ281" s="6"/>
      <c r="KAR281" s="6"/>
      <c r="KAS281" s="6"/>
      <c r="KAT281" s="6"/>
      <c r="KAU281" s="6"/>
      <c r="KAV281" s="6"/>
      <c r="KAW281" s="6"/>
      <c r="KAX281" s="6"/>
      <c r="KAY281" s="6"/>
      <c r="KAZ281" s="6"/>
      <c r="KBA281" s="6"/>
      <c r="KBB281" s="6"/>
      <c r="KBC281" s="6"/>
      <c r="KBD281" s="6"/>
      <c r="KBE281" s="6"/>
      <c r="KBF281" s="6"/>
      <c r="KBG281" s="6"/>
      <c r="KBH281" s="6"/>
      <c r="KBI281" s="6"/>
      <c r="KBJ281" s="6"/>
      <c r="KBK281" s="6"/>
      <c r="KBL281" s="6"/>
      <c r="KBM281" s="6"/>
      <c r="KBN281" s="6"/>
      <c r="KBO281" s="6"/>
      <c r="KBP281" s="6"/>
      <c r="KBQ281" s="6"/>
      <c r="KBR281" s="6"/>
      <c r="KBS281" s="6"/>
      <c r="KBT281" s="6"/>
      <c r="KBU281" s="6"/>
      <c r="KBV281" s="6"/>
      <c r="KBW281" s="6"/>
      <c r="KBX281" s="6"/>
      <c r="KBY281" s="6"/>
      <c r="KBZ281" s="6"/>
      <c r="KCA281" s="6"/>
      <c r="KCB281" s="6"/>
      <c r="KCC281" s="6"/>
      <c r="KCD281" s="6"/>
      <c r="KCE281" s="6"/>
      <c r="KCF281" s="6"/>
      <c r="KCG281" s="6"/>
      <c r="KCH281" s="6"/>
      <c r="KCI281" s="6"/>
      <c r="KCJ281" s="6"/>
      <c r="KCK281" s="6"/>
      <c r="KCL281" s="6"/>
      <c r="KCM281" s="6"/>
      <c r="KCN281" s="6"/>
      <c r="KCO281" s="6"/>
      <c r="KCP281" s="6"/>
      <c r="KCQ281" s="6"/>
      <c r="KCR281" s="6"/>
      <c r="KCS281" s="6"/>
      <c r="KCT281" s="6"/>
      <c r="KCU281" s="6"/>
      <c r="KCV281" s="6"/>
      <c r="KCW281" s="6"/>
      <c r="KCX281" s="6"/>
      <c r="KCY281" s="6"/>
      <c r="KCZ281" s="6"/>
      <c r="KDA281" s="6"/>
      <c r="KDB281" s="6"/>
      <c r="KDC281" s="6"/>
      <c r="KDD281" s="6"/>
      <c r="KDE281" s="6"/>
      <c r="KDF281" s="6"/>
      <c r="KDG281" s="6"/>
      <c r="KDH281" s="6"/>
      <c r="KDI281" s="6"/>
      <c r="KDJ281" s="6"/>
      <c r="KDK281" s="6"/>
      <c r="KDL281" s="6"/>
      <c r="KDM281" s="6"/>
      <c r="KDN281" s="6"/>
      <c r="KDO281" s="6"/>
      <c r="KDP281" s="6"/>
      <c r="KDQ281" s="6"/>
      <c r="KDR281" s="6"/>
      <c r="KDS281" s="6"/>
      <c r="KDT281" s="6"/>
      <c r="KDU281" s="6"/>
      <c r="KDV281" s="6"/>
      <c r="KDW281" s="6"/>
      <c r="KDX281" s="6"/>
      <c r="KDY281" s="6"/>
      <c r="KDZ281" s="6"/>
      <c r="KEA281" s="6"/>
      <c r="KEB281" s="6"/>
      <c r="KEC281" s="6"/>
      <c r="KED281" s="6"/>
      <c r="KEE281" s="6"/>
      <c r="KEF281" s="6"/>
      <c r="KEG281" s="6"/>
      <c r="KEH281" s="6"/>
      <c r="KEI281" s="6"/>
      <c r="KEJ281" s="6"/>
      <c r="KEK281" s="6"/>
      <c r="KEL281" s="6"/>
      <c r="KEM281" s="6"/>
      <c r="KEN281" s="6"/>
      <c r="KEO281" s="6"/>
      <c r="KEP281" s="6"/>
      <c r="KEQ281" s="6"/>
      <c r="KER281" s="6"/>
      <c r="KES281" s="6"/>
      <c r="KET281" s="6"/>
      <c r="KEU281" s="6"/>
      <c r="KEV281" s="6"/>
      <c r="KEW281" s="6"/>
      <c r="KEX281" s="6"/>
      <c r="KEY281" s="6"/>
      <c r="KEZ281" s="6"/>
      <c r="KFA281" s="6"/>
      <c r="KFB281" s="6"/>
      <c r="KFC281" s="6"/>
      <c r="KFD281" s="6"/>
      <c r="KFE281" s="6"/>
      <c r="KFF281" s="6"/>
      <c r="KFG281" s="6"/>
      <c r="KFH281" s="6"/>
      <c r="KFI281" s="6"/>
      <c r="KFJ281" s="6"/>
      <c r="KFK281" s="6"/>
      <c r="KFL281" s="6"/>
      <c r="KFM281" s="6"/>
      <c r="KFN281" s="6"/>
      <c r="KFO281" s="6"/>
      <c r="KFP281" s="6"/>
      <c r="KFQ281" s="6"/>
      <c r="KFR281" s="6"/>
      <c r="KFS281" s="6"/>
      <c r="KFT281" s="6"/>
      <c r="KFU281" s="6"/>
      <c r="KFV281" s="6"/>
      <c r="KFW281" s="6"/>
      <c r="KFX281" s="6"/>
      <c r="KFY281" s="6"/>
      <c r="KFZ281" s="6"/>
      <c r="KGA281" s="6"/>
      <c r="KGB281" s="6"/>
      <c r="KGC281" s="6"/>
      <c r="KGD281" s="6"/>
      <c r="KGE281" s="6"/>
      <c r="KGF281" s="6"/>
      <c r="KGG281" s="6"/>
      <c r="KGH281" s="6"/>
      <c r="KGI281" s="6"/>
      <c r="KGJ281" s="6"/>
      <c r="KGK281" s="6"/>
      <c r="KGL281" s="6"/>
      <c r="KGM281" s="6"/>
      <c r="KGN281" s="6"/>
      <c r="KGO281" s="6"/>
      <c r="KGP281" s="6"/>
      <c r="KGQ281" s="6"/>
      <c r="KGR281" s="6"/>
      <c r="KGS281" s="6"/>
      <c r="KGT281" s="6"/>
      <c r="KGU281" s="6"/>
      <c r="KGV281" s="6"/>
      <c r="KGW281" s="6"/>
      <c r="KGX281" s="6"/>
      <c r="KGY281" s="6"/>
      <c r="KGZ281" s="6"/>
      <c r="KHA281" s="6"/>
      <c r="KHB281" s="6"/>
      <c r="KHC281" s="6"/>
      <c r="KHD281" s="6"/>
      <c r="KHE281" s="6"/>
      <c r="KHF281" s="6"/>
      <c r="KHG281" s="6"/>
      <c r="KHH281" s="6"/>
      <c r="KHI281" s="6"/>
      <c r="KHJ281" s="6"/>
      <c r="KHK281" s="6"/>
      <c r="KHL281" s="6"/>
      <c r="KHM281" s="6"/>
      <c r="KHN281" s="6"/>
      <c r="KHO281" s="6"/>
      <c r="KHP281" s="6"/>
      <c r="KHQ281" s="6"/>
      <c r="KHR281" s="6"/>
      <c r="KHS281" s="6"/>
      <c r="KHT281" s="6"/>
      <c r="KHU281" s="6"/>
      <c r="KHV281" s="6"/>
      <c r="KHW281" s="6"/>
      <c r="KHX281" s="6"/>
      <c r="KHY281" s="6"/>
      <c r="KHZ281" s="6"/>
      <c r="KIA281" s="6"/>
      <c r="KIB281" s="6"/>
      <c r="KIC281" s="6"/>
      <c r="KID281" s="6"/>
      <c r="KIE281" s="6"/>
      <c r="KIF281" s="6"/>
      <c r="KIG281" s="6"/>
      <c r="KIH281" s="6"/>
      <c r="KII281" s="6"/>
      <c r="KIJ281" s="6"/>
      <c r="KIK281" s="6"/>
      <c r="KIL281" s="6"/>
      <c r="KIM281" s="6"/>
      <c r="KIN281" s="6"/>
      <c r="KIO281" s="6"/>
      <c r="KIP281" s="6"/>
      <c r="KIQ281" s="6"/>
      <c r="KIR281" s="6"/>
      <c r="KIS281" s="6"/>
      <c r="KIT281" s="6"/>
      <c r="KIU281" s="6"/>
      <c r="KIV281" s="6"/>
      <c r="KIW281" s="6"/>
      <c r="KIX281" s="6"/>
      <c r="KIY281" s="6"/>
      <c r="KIZ281" s="6"/>
      <c r="KJA281" s="6"/>
      <c r="KJB281" s="6"/>
      <c r="KJC281" s="6"/>
      <c r="KJD281" s="6"/>
      <c r="KJE281" s="6"/>
      <c r="KJF281" s="6"/>
      <c r="KJG281" s="6"/>
      <c r="KJH281" s="6"/>
      <c r="KJI281" s="6"/>
      <c r="KJJ281" s="6"/>
      <c r="KJK281" s="6"/>
      <c r="KJL281" s="6"/>
      <c r="KJM281" s="6"/>
      <c r="KJN281" s="6"/>
      <c r="KJO281" s="6"/>
      <c r="KJP281" s="6"/>
      <c r="KJQ281" s="6"/>
      <c r="KJR281" s="6"/>
      <c r="KJS281" s="6"/>
      <c r="KJT281" s="6"/>
      <c r="KJU281" s="6"/>
      <c r="KJV281" s="6"/>
      <c r="KJW281" s="6"/>
      <c r="KJX281" s="6"/>
      <c r="KJY281" s="6"/>
      <c r="KJZ281" s="6"/>
      <c r="KKA281" s="6"/>
      <c r="KKB281" s="6"/>
      <c r="KKC281" s="6"/>
      <c r="KKD281" s="6"/>
      <c r="KKE281" s="6"/>
      <c r="KKF281" s="6"/>
      <c r="KKG281" s="6"/>
      <c r="KKH281" s="6"/>
      <c r="KKI281" s="6"/>
      <c r="KKJ281" s="6"/>
      <c r="KKK281" s="6"/>
      <c r="KKL281" s="6"/>
      <c r="KKM281" s="6"/>
      <c r="KKN281" s="6"/>
      <c r="KKO281" s="6"/>
      <c r="KKP281" s="6"/>
      <c r="KKQ281" s="6"/>
      <c r="KKR281" s="6"/>
      <c r="KKS281" s="6"/>
      <c r="KKT281" s="6"/>
      <c r="KKU281" s="6"/>
      <c r="KKV281" s="6"/>
      <c r="KKW281" s="6"/>
      <c r="KKX281" s="6"/>
      <c r="KKY281" s="6"/>
      <c r="KKZ281" s="6"/>
      <c r="KLA281" s="6"/>
      <c r="KLB281" s="6"/>
      <c r="KLC281" s="6"/>
      <c r="KLD281" s="6"/>
      <c r="KLE281" s="6"/>
      <c r="KLF281" s="6"/>
      <c r="KLG281" s="6"/>
      <c r="KLH281" s="6"/>
      <c r="KLI281" s="6"/>
      <c r="KLJ281" s="6"/>
      <c r="KLK281" s="6"/>
      <c r="KLL281" s="6"/>
      <c r="KLM281" s="6"/>
      <c r="KLN281" s="6"/>
      <c r="KLO281" s="6"/>
      <c r="KLP281" s="6"/>
      <c r="KLQ281" s="6"/>
      <c r="KLR281" s="6"/>
      <c r="KLS281" s="6"/>
      <c r="KLT281" s="6"/>
      <c r="KLU281" s="6"/>
      <c r="KLV281" s="6"/>
      <c r="KLW281" s="6"/>
      <c r="KLX281" s="6"/>
      <c r="KLY281" s="6"/>
      <c r="KLZ281" s="6"/>
      <c r="KMA281" s="6"/>
      <c r="KMB281" s="6"/>
      <c r="KMC281" s="6"/>
      <c r="KMD281" s="6"/>
      <c r="KME281" s="6"/>
      <c r="KMF281" s="6"/>
      <c r="KMG281" s="6"/>
      <c r="KMH281" s="6"/>
      <c r="KMI281" s="6"/>
      <c r="KMJ281" s="6"/>
      <c r="KMK281" s="6"/>
      <c r="KML281" s="6"/>
      <c r="KMM281" s="6"/>
      <c r="KMN281" s="6"/>
      <c r="KMO281" s="6"/>
      <c r="KMP281" s="6"/>
      <c r="KMQ281" s="6"/>
      <c r="KMR281" s="6"/>
      <c r="KMS281" s="6"/>
      <c r="KMT281" s="6"/>
      <c r="KMU281" s="6"/>
      <c r="KMV281" s="6"/>
      <c r="KMW281" s="6"/>
      <c r="KMX281" s="6"/>
      <c r="KMY281" s="6"/>
      <c r="KMZ281" s="6"/>
      <c r="KNA281" s="6"/>
      <c r="KNB281" s="6"/>
      <c r="KNC281" s="6"/>
      <c r="KND281" s="6"/>
      <c r="KNE281" s="6"/>
      <c r="KNF281" s="6"/>
      <c r="KNG281" s="6"/>
      <c r="KNH281" s="6"/>
      <c r="KNI281" s="6"/>
      <c r="KNJ281" s="6"/>
      <c r="KNK281" s="6"/>
      <c r="KNL281" s="6"/>
      <c r="KNM281" s="6"/>
      <c r="KNN281" s="6"/>
      <c r="KNO281" s="6"/>
      <c r="KNP281" s="6"/>
      <c r="KNQ281" s="6"/>
      <c r="KNR281" s="6"/>
      <c r="KNS281" s="6"/>
      <c r="KNT281" s="6"/>
      <c r="KNU281" s="6"/>
      <c r="KNV281" s="6"/>
      <c r="KNW281" s="6"/>
      <c r="KNX281" s="6"/>
      <c r="KNY281" s="6"/>
      <c r="KNZ281" s="6"/>
      <c r="KOA281" s="6"/>
      <c r="KOB281" s="6"/>
      <c r="KOC281" s="6"/>
      <c r="KOD281" s="6"/>
      <c r="KOE281" s="6"/>
      <c r="KOF281" s="6"/>
      <c r="KOG281" s="6"/>
      <c r="KOH281" s="6"/>
      <c r="KOI281" s="6"/>
      <c r="KOJ281" s="6"/>
      <c r="KOK281" s="6"/>
      <c r="KOL281" s="6"/>
      <c r="KOM281" s="6"/>
      <c r="KON281" s="6"/>
      <c r="KOO281" s="6"/>
      <c r="KOP281" s="6"/>
      <c r="KOQ281" s="6"/>
      <c r="KOR281" s="6"/>
      <c r="KOS281" s="6"/>
      <c r="KOT281" s="6"/>
      <c r="KOU281" s="6"/>
      <c r="KOV281" s="6"/>
      <c r="KOW281" s="6"/>
      <c r="KOX281" s="6"/>
      <c r="KOY281" s="6"/>
      <c r="KOZ281" s="6"/>
      <c r="KPA281" s="6"/>
      <c r="KPB281" s="6"/>
      <c r="KPC281" s="6"/>
      <c r="KPD281" s="6"/>
      <c r="KPE281" s="6"/>
      <c r="KPF281" s="6"/>
      <c r="KPG281" s="6"/>
      <c r="KPH281" s="6"/>
      <c r="KPI281" s="6"/>
      <c r="KPJ281" s="6"/>
      <c r="KPK281" s="6"/>
      <c r="KPL281" s="6"/>
      <c r="KPM281" s="6"/>
      <c r="KPN281" s="6"/>
      <c r="KPO281" s="6"/>
      <c r="KPP281" s="6"/>
      <c r="KPQ281" s="6"/>
      <c r="KPR281" s="6"/>
      <c r="KPS281" s="6"/>
      <c r="KPT281" s="6"/>
      <c r="KPU281" s="6"/>
      <c r="KPV281" s="6"/>
      <c r="KPW281" s="6"/>
      <c r="KPX281" s="6"/>
      <c r="KPY281" s="6"/>
      <c r="KPZ281" s="6"/>
      <c r="KQA281" s="6"/>
      <c r="KQB281" s="6"/>
      <c r="KQC281" s="6"/>
      <c r="KQD281" s="6"/>
      <c r="KQE281" s="6"/>
      <c r="KQF281" s="6"/>
      <c r="KQG281" s="6"/>
      <c r="KQH281" s="6"/>
      <c r="KQI281" s="6"/>
      <c r="KQJ281" s="6"/>
      <c r="KQK281" s="6"/>
      <c r="KQL281" s="6"/>
      <c r="KQM281" s="6"/>
      <c r="KQN281" s="6"/>
      <c r="KQO281" s="6"/>
      <c r="KQP281" s="6"/>
      <c r="KQQ281" s="6"/>
      <c r="KQR281" s="6"/>
      <c r="KQS281" s="6"/>
      <c r="KQT281" s="6"/>
      <c r="KQU281" s="6"/>
      <c r="KQV281" s="6"/>
      <c r="KQW281" s="6"/>
      <c r="KQX281" s="6"/>
      <c r="KQY281" s="6"/>
      <c r="KQZ281" s="6"/>
      <c r="KRA281" s="6"/>
      <c r="KRB281" s="6"/>
      <c r="KRC281" s="6"/>
      <c r="KRD281" s="6"/>
      <c r="KRE281" s="6"/>
      <c r="KRF281" s="6"/>
      <c r="KRG281" s="6"/>
      <c r="KRH281" s="6"/>
      <c r="KRI281" s="6"/>
      <c r="KRJ281" s="6"/>
      <c r="KRK281" s="6"/>
      <c r="KRL281" s="6"/>
      <c r="KRM281" s="6"/>
      <c r="KRN281" s="6"/>
      <c r="KRO281" s="6"/>
      <c r="KRP281" s="6"/>
      <c r="KRQ281" s="6"/>
      <c r="KRR281" s="6"/>
      <c r="KRS281" s="6"/>
      <c r="KRT281" s="6"/>
      <c r="KRU281" s="6"/>
      <c r="KRV281" s="6"/>
      <c r="KRW281" s="6"/>
      <c r="KRX281" s="6"/>
      <c r="KRY281" s="6"/>
      <c r="KRZ281" s="6"/>
      <c r="KSA281" s="6"/>
      <c r="KSB281" s="6"/>
      <c r="KSC281" s="6"/>
      <c r="KSD281" s="6"/>
      <c r="KSE281" s="6"/>
      <c r="KSF281" s="6"/>
      <c r="KSG281" s="6"/>
      <c r="KSH281" s="6"/>
      <c r="KSI281" s="6"/>
      <c r="KSJ281" s="6"/>
      <c r="KSK281" s="6"/>
      <c r="KSL281" s="6"/>
      <c r="KSM281" s="6"/>
      <c r="KSN281" s="6"/>
      <c r="KSO281" s="6"/>
      <c r="KSP281" s="6"/>
      <c r="KSQ281" s="6"/>
      <c r="KSR281" s="6"/>
      <c r="KSS281" s="6"/>
      <c r="KST281" s="6"/>
      <c r="KSU281" s="6"/>
      <c r="KSV281" s="6"/>
      <c r="KSW281" s="6"/>
      <c r="KSX281" s="6"/>
      <c r="KSY281" s="6"/>
      <c r="KSZ281" s="6"/>
      <c r="KTA281" s="6"/>
      <c r="KTB281" s="6"/>
      <c r="KTC281" s="6"/>
      <c r="KTD281" s="6"/>
      <c r="KTE281" s="6"/>
      <c r="KTF281" s="6"/>
      <c r="KTG281" s="6"/>
      <c r="KTH281" s="6"/>
      <c r="KTI281" s="6"/>
      <c r="KTJ281" s="6"/>
      <c r="KTK281" s="6"/>
      <c r="KTL281" s="6"/>
      <c r="KTM281" s="6"/>
      <c r="KTN281" s="6"/>
      <c r="KTO281" s="6"/>
      <c r="KTP281" s="6"/>
      <c r="KTQ281" s="6"/>
      <c r="KTR281" s="6"/>
      <c r="KTS281" s="6"/>
      <c r="KTT281" s="6"/>
      <c r="KTU281" s="6"/>
      <c r="KTV281" s="6"/>
      <c r="KTW281" s="6"/>
      <c r="KTX281" s="6"/>
      <c r="KTY281" s="6"/>
      <c r="KTZ281" s="6"/>
      <c r="KUA281" s="6"/>
      <c r="KUB281" s="6"/>
      <c r="KUC281" s="6"/>
      <c r="KUD281" s="6"/>
      <c r="KUE281" s="6"/>
      <c r="KUF281" s="6"/>
      <c r="KUG281" s="6"/>
      <c r="KUH281" s="6"/>
      <c r="KUI281" s="6"/>
      <c r="KUJ281" s="6"/>
      <c r="KUK281" s="6"/>
      <c r="KUL281" s="6"/>
      <c r="KUM281" s="6"/>
      <c r="KUN281" s="6"/>
      <c r="KUO281" s="6"/>
      <c r="KUP281" s="6"/>
      <c r="KUQ281" s="6"/>
      <c r="KUR281" s="6"/>
      <c r="KUS281" s="6"/>
      <c r="KUT281" s="6"/>
      <c r="KUU281" s="6"/>
      <c r="KUV281" s="6"/>
      <c r="KUW281" s="6"/>
      <c r="KUX281" s="6"/>
      <c r="KUY281" s="6"/>
      <c r="KUZ281" s="6"/>
      <c r="KVA281" s="6"/>
      <c r="KVB281" s="6"/>
      <c r="KVC281" s="6"/>
      <c r="KVD281" s="6"/>
      <c r="KVE281" s="6"/>
      <c r="KVF281" s="6"/>
      <c r="KVG281" s="6"/>
      <c r="KVH281" s="6"/>
      <c r="KVI281" s="6"/>
      <c r="KVJ281" s="6"/>
      <c r="KVK281" s="6"/>
      <c r="KVL281" s="6"/>
      <c r="KVM281" s="6"/>
      <c r="KVN281" s="6"/>
      <c r="KVO281" s="6"/>
      <c r="KVP281" s="6"/>
      <c r="KVQ281" s="6"/>
      <c r="KVR281" s="6"/>
      <c r="KVS281" s="6"/>
      <c r="KVT281" s="6"/>
      <c r="KVU281" s="6"/>
      <c r="KVV281" s="6"/>
      <c r="KVW281" s="6"/>
      <c r="KVX281" s="6"/>
      <c r="KVY281" s="6"/>
      <c r="KVZ281" s="6"/>
      <c r="KWA281" s="6"/>
      <c r="KWB281" s="6"/>
      <c r="KWC281" s="6"/>
      <c r="KWD281" s="6"/>
      <c r="KWE281" s="6"/>
      <c r="KWF281" s="6"/>
      <c r="KWG281" s="6"/>
      <c r="KWH281" s="6"/>
      <c r="KWI281" s="6"/>
      <c r="KWJ281" s="6"/>
      <c r="KWK281" s="6"/>
      <c r="KWL281" s="6"/>
      <c r="KWM281" s="6"/>
      <c r="KWN281" s="6"/>
      <c r="KWO281" s="6"/>
      <c r="KWP281" s="6"/>
      <c r="KWQ281" s="6"/>
      <c r="KWR281" s="6"/>
      <c r="KWS281" s="6"/>
      <c r="KWT281" s="6"/>
      <c r="KWU281" s="6"/>
      <c r="KWV281" s="6"/>
      <c r="KWW281" s="6"/>
      <c r="KWX281" s="6"/>
      <c r="KWY281" s="6"/>
      <c r="KWZ281" s="6"/>
      <c r="KXA281" s="6"/>
      <c r="KXB281" s="6"/>
      <c r="KXC281" s="6"/>
      <c r="KXD281" s="6"/>
      <c r="KXE281" s="6"/>
      <c r="KXF281" s="6"/>
      <c r="KXG281" s="6"/>
      <c r="KXH281" s="6"/>
      <c r="KXI281" s="6"/>
      <c r="KXJ281" s="6"/>
      <c r="KXK281" s="6"/>
      <c r="KXL281" s="6"/>
      <c r="KXM281" s="6"/>
      <c r="KXN281" s="6"/>
      <c r="KXO281" s="6"/>
      <c r="KXP281" s="6"/>
      <c r="KXQ281" s="6"/>
      <c r="KXR281" s="6"/>
      <c r="KXS281" s="6"/>
      <c r="KXT281" s="6"/>
      <c r="KXU281" s="6"/>
      <c r="KXV281" s="6"/>
      <c r="KXW281" s="6"/>
      <c r="KXX281" s="6"/>
      <c r="KXY281" s="6"/>
      <c r="KXZ281" s="6"/>
      <c r="KYA281" s="6"/>
      <c r="KYB281" s="6"/>
      <c r="KYC281" s="6"/>
      <c r="KYD281" s="6"/>
      <c r="KYE281" s="6"/>
      <c r="KYF281" s="6"/>
      <c r="KYG281" s="6"/>
      <c r="KYH281" s="6"/>
      <c r="KYI281" s="6"/>
      <c r="KYJ281" s="6"/>
      <c r="KYK281" s="6"/>
      <c r="KYL281" s="6"/>
      <c r="KYM281" s="6"/>
      <c r="KYN281" s="6"/>
      <c r="KYO281" s="6"/>
      <c r="KYP281" s="6"/>
      <c r="KYQ281" s="6"/>
      <c r="KYR281" s="6"/>
      <c r="KYS281" s="6"/>
      <c r="KYT281" s="6"/>
      <c r="KYU281" s="6"/>
      <c r="KYV281" s="6"/>
      <c r="KYW281" s="6"/>
      <c r="KYX281" s="6"/>
      <c r="KYY281" s="6"/>
      <c r="KYZ281" s="6"/>
      <c r="KZA281" s="6"/>
      <c r="KZB281" s="6"/>
      <c r="KZC281" s="6"/>
      <c r="KZD281" s="6"/>
      <c r="KZE281" s="6"/>
      <c r="KZF281" s="6"/>
      <c r="KZG281" s="6"/>
      <c r="KZH281" s="6"/>
      <c r="KZI281" s="6"/>
      <c r="KZJ281" s="6"/>
      <c r="KZK281" s="6"/>
      <c r="KZL281" s="6"/>
      <c r="KZM281" s="6"/>
      <c r="KZN281" s="6"/>
      <c r="KZO281" s="6"/>
      <c r="KZP281" s="6"/>
      <c r="KZQ281" s="6"/>
      <c r="KZR281" s="6"/>
      <c r="KZS281" s="6"/>
      <c r="KZT281" s="6"/>
      <c r="KZU281" s="6"/>
      <c r="KZV281" s="6"/>
      <c r="KZW281" s="6"/>
      <c r="KZX281" s="6"/>
      <c r="KZY281" s="6"/>
      <c r="KZZ281" s="6"/>
      <c r="LAA281" s="6"/>
      <c r="LAB281" s="6"/>
      <c r="LAC281" s="6"/>
      <c r="LAD281" s="6"/>
      <c r="LAE281" s="6"/>
      <c r="LAF281" s="6"/>
      <c r="LAG281" s="6"/>
      <c r="LAH281" s="6"/>
      <c r="LAI281" s="6"/>
      <c r="LAJ281" s="6"/>
      <c r="LAK281" s="6"/>
      <c r="LAL281" s="6"/>
      <c r="LAM281" s="6"/>
      <c r="LAN281" s="6"/>
      <c r="LAO281" s="6"/>
      <c r="LAP281" s="6"/>
      <c r="LAQ281" s="6"/>
      <c r="LAR281" s="6"/>
      <c r="LAS281" s="6"/>
      <c r="LAT281" s="6"/>
      <c r="LAU281" s="6"/>
      <c r="LAV281" s="6"/>
      <c r="LAW281" s="6"/>
      <c r="LAX281" s="6"/>
      <c r="LAY281" s="6"/>
      <c r="LAZ281" s="6"/>
      <c r="LBA281" s="6"/>
      <c r="LBB281" s="6"/>
      <c r="LBC281" s="6"/>
      <c r="LBD281" s="6"/>
      <c r="LBE281" s="6"/>
      <c r="LBF281" s="6"/>
      <c r="LBG281" s="6"/>
      <c r="LBH281" s="6"/>
      <c r="LBI281" s="6"/>
      <c r="LBJ281" s="6"/>
      <c r="LBK281" s="6"/>
      <c r="LBL281" s="6"/>
      <c r="LBM281" s="6"/>
      <c r="LBN281" s="6"/>
      <c r="LBO281" s="6"/>
      <c r="LBP281" s="6"/>
      <c r="LBQ281" s="6"/>
      <c r="LBR281" s="6"/>
      <c r="LBS281" s="6"/>
      <c r="LBT281" s="6"/>
      <c r="LBU281" s="6"/>
      <c r="LBV281" s="6"/>
      <c r="LBW281" s="6"/>
      <c r="LBX281" s="6"/>
      <c r="LBY281" s="6"/>
      <c r="LBZ281" s="6"/>
      <c r="LCA281" s="6"/>
      <c r="LCB281" s="6"/>
      <c r="LCC281" s="6"/>
      <c r="LCD281" s="6"/>
      <c r="LCE281" s="6"/>
      <c r="LCF281" s="6"/>
      <c r="LCG281" s="6"/>
      <c r="LCH281" s="6"/>
      <c r="LCI281" s="6"/>
      <c r="LCJ281" s="6"/>
      <c r="LCK281" s="6"/>
      <c r="LCL281" s="6"/>
      <c r="LCM281" s="6"/>
      <c r="LCN281" s="6"/>
      <c r="LCO281" s="6"/>
      <c r="LCP281" s="6"/>
      <c r="LCQ281" s="6"/>
      <c r="LCR281" s="6"/>
      <c r="LCS281" s="6"/>
      <c r="LCT281" s="6"/>
      <c r="LCU281" s="6"/>
      <c r="LCV281" s="6"/>
      <c r="LCW281" s="6"/>
      <c r="LCX281" s="6"/>
      <c r="LCY281" s="6"/>
      <c r="LCZ281" s="6"/>
      <c r="LDA281" s="6"/>
      <c r="LDB281" s="6"/>
      <c r="LDC281" s="6"/>
      <c r="LDD281" s="6"/>
      <c r="LDE281" s="6"/>
      <c r="LDF281" s="6"/>
      <c r="LDG281" s="6"/>
      <c r="LDH281" s="6"/>
      <c r="LDI281" s="6"/>
      <c r="LDJ281" s="6"/>
      <c r="LDK281" s="6"/>
      <c r="LDL281" s="6"/>
      <c r="LDM281" s="6"/>
      <c r="LDN281" s="6"/>
      <c r="LDO281" s="6"/>
      <c r="LDP281" s="6"/>
      <c r="LDQ281" s="6"/>
      <c r="LDR281" s="6"/>
      <c r="LDS281" s="6"/>
      <c r="LDT281" s="6"/>
      <c r="LDU281" s="6"/>
      <c r="LDV281" s="6"/>
      <c r="LDW281" s="6"/>
      <c r="LDX281" s="6"/>
      <c r="LDY281" s="6"/>
      <c r="LDZ281" s="6"/>
      <c r="LEA281" s="6"/>
      <c r="LEB281" s="6"/>
      <c r="LEC281" s="6"/>
      <c r="LED281" s="6"/>
      <c r="LEE281" s="6"/>
      <c r="LEF281" s="6"/>
      <c r="LEG281" s="6"/>
      <c r="LEH281" s="6"/>
      <c r="LEI281" s="6"/>
      <c r="LEJ281" s="6"/>
      <c r="LEK281" s="6"/>
      <c r="LEL281" s="6"/>
      <c r="LEM281" s="6"/>
      <c r="LEN281" s="6"/>
      <c r="LEO281" s="6"/>
      <c r="LEP281" s="6"/>
      <c r="LEQ281" s="6"/>
      <c r="LER281" s="6"/>
      <c r="LES281" s="6"/>
      <c r="LET281" s="6"/>
      <c r="LEU281" s="6"/>
      <c r="LEV281" s="6"/>
      <c r="LEW281" s="6"/>
      <c r="LEX281" s="6"/>
      <c r="LEY281" s="6"/>
      <c r="LEZ281" s="6"/>
      <c r="LFA281" s="6"/>
      <c r="LFB281" s="6"/>
      <c r="LFC281" s="6"/>
      <c r="LFD281" s="6"/>
      <c r="LFE281" s="6"/>
      <c r="LFF281" s="6"/>
      <c r="LFG281" s="6"/>
      <c r="LFH281" s="6"/>
      <c r="LFI281" s="6"/>
      <c r="LFJ281" s="6"/>
      <c r="LFK281" s="6"/>
      <c r="LFL281" s="6"/>
      <c r="LFM281" s="6"/>
      <c r="LFN281" s="6"/>
      <c r="LFO281" s="6"/>
      <c r="LFP281" s="6"/>
      <c r="LFQ281" s="6"/>
      <c r="LFR281" s="6"/>
      <c r="LFS281" s="6"/>
      <c r="LFT281" s="6"/>
      <c r="LFU281" s="6"/>
      <c r="LFV281" s="6"/>
      <c r="LFW281" s="6"/>
      <c r="LFX281" s="6"/>
      <c r="LFY281" s="6"/>
      <c r="LFZ281" s="6"/>
      <c r="LGA281" s="6"/>
      <c r="LGB281" s="6"/>
      <c r="LGC281" s="6"/>
      <c r="LGD281" s="6"/>
      <c r="LGE281" s="6"/>
      <c r="LGF281" s="6"/>
      <c r="LGG281" s="6"/>
      <c r="LGH281" s="6"/>
      <c r="LGI281" s="6"/>
      <c r="LGJ281" s="6"/>
      <c r="LGK281" s="6"/>
      <c r="LGL281" s="6"/>
      <c r="LGM281" s="6"/>
      <c r="LGN281" s="6"/>
      <c r="LGO281" s="6"/>
      <c r="LGP281" s="6"/>
      <c r="LGQ281" s="6"/>
      <c r="LGR281" s="6"/>
      <c r="LGS281" s="6"/>
      <c r="LGT281" s="6"/>
      <c r="LGU281" s="6"/>
      <c r="LGV281" s="6"/>
      <c r="LGW281" s="6"/>
      <c r="LGX281" s="6"/>
      <c r="LGY281" s="6"/>
      <c r="LGZ281" s="6"/>
      <c r="LHA281" s="6"/>
      <c r="LHB281" s="6"/>
      <c r="LHC281" s="6"/>
      <c r="LHD281" s="6"/>
      <c r="LHE281" s="6"/>
      <c r="LHF281" s="6"/>
      <c r="LHG281" s="6"/>
      <c r="LHH281" s="6"/>
      <c r="LHI281" s="6"/>
      <c r="LHJ281" s="6"/>
      <c r="LHK281" s="6"/>
      <c r="LHL281" s="6"/>
      <c r="LHM281" s="6"/>
      <c r="LHN281" s="6"/>
      <c r="LHO281" s="6"/>
      <c r="LHP281" s="6"/>
      <c r="LHQ281" s="6"/>
      <c r="LHR281" s="6"/>
      <c r="LHS281" s="6"/>
      <c r="LHT281" s="6"/>
      <c r="LHU281" s="6"/>
      <c r="LHV281" s="6"/>
      <c r="LHW281" s="6"/>
      <c r="LHX281" s="6"/>
      <c r="LHY281" s="6"/>
      <c r="LHZ281" s="6"/>
      <c r="LIA281" s="6"/>
      <c r="LIB281" s="6"/>
      <c r="LIC281" s="6"/>
      <c r="LID281" s="6"/>
      <c r="LIE281" s="6"/>
      <c r="LIF281" s="6"/>
      <c r="LIG281" s="6"/>
      <c r="LIH281" s="6"/>
      <c r="LII281" s="6"/>
      <c r="LIJ281" s="6"/>
      <c r="LIK281" s="6"/>
      <c r="LIL281" s="6"/>
      <c r="LIM281" s="6"/>
      <c r="LIN281" s="6"/>
      <c r="LIO281" s="6"/>
      <c r="LIP281" s="6"/>
      <c r="LIQ281" s="6"/>
      <c r="LIR281" s="6"/>
      <c r="LIS281" s="6"/>
      <c r="LIT281" s="6"/>
      <c r="LIU281" s="6"/>
      <c r="LIV281" s="6"/>
      <c r="LIW281" s="6"/>
      <c r="LIX281" s="6"/>
      <c r="LIY281" s="6"/>
      <c r="LIZ281" s="6"/>
      <c r="LJA281" s="6"/>
      <c r="LJB281" s="6"/>
      <c r="LJC281" s="6"/>
      <c r="LJD281" s="6"/>
      <c r="LJE281" s="6"/>
      <c r="LJF281" s="6"/>
      <c r="LJG281" s="6"/>
      <c r="LJH281" s="6"/>
      <c r="LJI281" s="6"/>
      <c r="LJJ281" s="6"/>
      <c r="LJK281" s="6"/>
      <c r="LJL281" s="6"/>
      <c r="LJM281" s="6"/>
      <c r="LJN281" s="6"/>
      <c r="LJO281" s="6"/>
      <c r="LJP281" s="6"/>
      <c r="LJQ281" s="6"/>
      <c r="LJR281" s="6"/>
      <c r="LJS281" s="6"/>
      <c r="LJT281" s="6"/>
      <c r="LJU281" s="6"/>
      <c r="LJV281" s="6"/>
      <c r="LJW281" s="6"/>
      <c r="LJX281" s="6"/>
      <c r="LJY281" s="6"/>
      <c r="LJZ281" s="6"/>
      <c r="LKA281" s="6"/>
      <c r="LKB281" s="6"/>
      <c r="LKC281" s="6"/>
      <c r="LKD281" s="6"/>
      <c r="LKE281" s="6"/>
      <c r="LKF281" s="6"/>
      <c r="LKG281" s="6"/>
      <c r="LKH281" s="6"/>
      <c r="LKI281" s="6"/>
      <c r="LKJ281" s="6"/>
      <c r="LKK281" s="6"/>
      <c r="LKL281" s="6"/>
      <c r="LKM281" s="6"/>
      <c r="LKN281" s="6"/>
      <c r="LKO281" s="6"/>
      <c r="LKP281" s="6"/>
      <c r="LKQ281" s="6"/>
      <c r="LKR281" s="6"/>
      <c r="LKS281" s="6"/>
      <c r="LKT281" s="6"/>
      <c r="LKU281" s="6"/>
      <c r="LKV281" s="6"/>
      <c r="LKW281" s="6"/>
      <c r="LKX281" s="6"/>
      <c r="LKY281" s="6"/>
      <c r="LKZ281" s="6"/>
      <c r="LLA281" s="6"/>
      <c r="LLB281" s="6"/>
      <c r="LLC281" s="6"/>
      <c r="LLD281" s="6"/>
      <c r="LLE281" s="6"/>
      <c r="LLF281" s="6"/>
      <c r="LLG281" s="6"/>
      <c r="LLH281" s="6"/>
      <c r="LLI281" s="6"/>
      <c r="LLJ281" s="6"/>
      <c r="LLK281" s="6"/>
      <c r="LLL281" s="6"/>
      <c r="LLM281" s="6"/>
      <c r="LLN281" s="6"/>
      <c r="LLO281" s="6"/>
      <c r="LLP281" s="6"/>
      <c r="LLQ281" s="6"/>
      <c r="LLR281" s="6"/>
      <c r="LLS281" s="6"/>
      <c r="LLT281" s="6"/>
      <c r="LLU281" s="6"/>
      <c r="LLV281" s="6"/>
      <c r="LLW281" s="6"/>
      <c r="LLX281" s="6"/>
      <c r="LLY281" s="6"/>
      <c r="LLZ281" s="6"/>
      <c r="LMA281" s="6"/>
      <c r="LMB281" s="6"/>
      <c r="LMC281" s="6"/>
      <c r="LMD281" s="6"/>
      <c r="LME281" s="6"/>
      <c r="LMF281" s="6"/>
      <c r="LMG281" s="6"/>
      <c r="LMH281" s="6"/>
      <c r="LMI281" s="6"/>
      <c r="LMJ281" s="6"/>
      <c r="LMK281" s="6"/>
      <c r="LML281" s="6"/>
      <c r="LMM281" s="6"/>
      <c r="LMN281" s="6"/>
      <c r="LMO281" s="6"/>
      <c r="LMP281" s="6"/>
      <c r="LMQ281" s="6"/>
      <c r="LMR281" s="6"/>
      <c r="LMS281" s="6"/>
      <c r="LMT281" s="6"/>
      <c r="LMU281" s="6"/>
      <c r="LMV281" s="6"/>
      <c r="LMW281" s="6"/>
      <c r="LMX281" s="6"/>
      <c r="LMY281" s="6"/>
      <c r="LMZ281" s="6"/>
      <c r="LNA281" s="6"/>
      <c r="LNB281" s="6"/>
      <c r="LNC281" s="6"/>
      <c r="LND281" s="6"/>
      <c r="LNE281" s="6"/>
      <c r="LNF281" s="6"/>
      <c r="LNG281" s="6"/>
      <c r="LNH281" s="6"/>
      <c r="LNI281" s="6"/>
      <c r="LNJ281" s="6"/>
      <c r="LNK281" s="6"/>
      <c r="LNL281" s="6"/>
      <c r="LNM281" s="6"/>
      <c r="LNN281" s="6"/>
      <c r="LNO281" s="6"/>
      <c r="LNP281" s="6"/>
      <c r="LNQ281" s="6"/>
      <c r="LNR281" s="6"/>
      <c r="LNS281" s="6"/>
      <c r="LNT281" s="6"/>
      <c r="LNU281" s="6"/>
      <c r="LNV281" s="6"/>
      <c r="LNW281" s="6"/>
      <c r="LNX281" s="6"/>
      <c r="LNY281" s="6"/>
      <c r="LNZ281" s="6"/>
      <c r="LOA281" s="6"/>
      <c r="LOB281" s="6"/>
      <c r="LOC281" s="6"/>
      <c r="LOD281" s="6"/>
      <c r="LOE281" s="6"/>
      <c r="LOF281" s="6"/>
      <c r="LOG281" s="6"/>
      <c r="LOH281" s="6"/>
      <c r="LOI281" s="6"/>
      <c r="LOJ281" s="6"/>
      <c r="LOK281" s="6"/>
      <c r="LOL281" s="6"/>
      <c r="LOM281" s="6"/>
      <c r="LON281" s="6"/>
      <c r="LOO281" s="6"/>
      <c r="LOP281" s="6"/>
      <c r="LOQ281" s="6"/>
      <c r="LOR281" s="6"/>
      <c r="LOS281" s="6"/>
      <c r="LOT281" s="6"/>
      <c r="LOU281" s="6"/>
      <c r="LOV281" s="6"/>
      <c r="LOW281" s="6"/>
      <c r="LOX281" s="6"/>
      <c r="LOY281" s="6"/>
      <c r="LOZ281" s="6"/>
      <c r="LPA281" s="6"/>
      <c r="LPB281" s="6"/>
      <c r="LPC281" s="6"/>
      <c r="LPD281" s="6"/>
      <c r="LPE281" s="6"/>
      <c r="LPF281" s="6"/>
      <c r="LPG281" s="6"/>
      <c r="LPH281" s="6"/>
      <c r="LPI281" s="6"/>
      <c r="LPJ281" s="6"/>
      <c r="LPK281" s="6"/>
      <c r="LPL281" s="6"/>
      <c r="LPM281" s="6"/>
      <c r="LPN281" s="6"/>
      <c r="LPO281" s="6"/>
      <c r="LPP281" s="6"/>
      <c r="LPQ281" s="6"/>
      <c r="LPR281" s="6"/>
      <c r="LPS281" s="6"/>
      <c r="LPT281" s="6"/>
      <c r="LPU281" s="6"/>
      <c r="LPV281" s="6"/>
      <c r="LPW281" s="6"/>
      <c r="LPX281" s="6"/>
      <c r="LPY281" s="6"/>
      <c r="LPZ281" s="6"/>
      <c r="LQA281" s="6"/>
      <c r="LQB281" s="6"/>
      <c r="LQC281" s="6"/>
      <c r="LQD281" s="6"/>
      <c r="LQE281" s="6"/>
      <c r="LQF281" s="6"/>
      <c r="LQG281" s="6"/>
      <c r="LQH281" s="6"/>
      <c r="LQI281" s="6"/>
      <c r="LQJ281" s="6"/>
      <c r="LQK281" s="6"/>
      <c r="LQL281" s="6"/>
      <c r="LQM281" s="6"/>
      <c r="LQN281" s="6"/>
      <c r="LQO281" s="6"/>
      <c r="LQP281" s="6"/>
      <c r="LQQ281" s="6"/>
      <c r="LQR281" s="6"/>
      <c r="LQS281" s="6"/>
      <c r="LQT281" s="6"/>
      <c r="LQU281" s="6"/>
      <c r="LQV281" s="6"/>
      <c r="LQW281" s="6"/>
      <c r="LQX281" s="6"/>
      <c r="LQY281" s="6"/>
      <c r="LQZ281" s="6"/>
      <c r="LRA281" s="6"/>
      <c r="LRB281" s="6"/>
      <c r="LRC281" s="6"/>
      <c r="LRD281" s="6"/>
      <c r="LRE281" s="6"/>
      <c r="LRF281" s="6"/>
      <c r="LRG281" s="6"/>
      <c r="LRH281" s="6"/>
      <c r="LRI281" s="6"/>
      <c r="LRJ281" s="6"/>
      <c r="LRK281" s="6"/>
      <c r="LRL281" s="6"/>
      <c r="LRM281" s="6"/>
      <c r="LRN281" s="6"/>
      <c r="LRO281" s="6"/>
      <c r="LRP281" s="6"/>
      <c r="LRQ281" s="6"/>
      <c r="LRR281" s="6"/>
      <c r="LRS281" s="6"/>
      <c r="LRT281" s="6"/>
      <c r="LRU281" s="6"/>
      <c r="LRV281" s="6"/>
      <c r="LRW281" s="6"/>
      <c r="LRX281" s="6"/>
      <c r="LRY281" s="6"/>
      <c r="LRZ281" s="6"/>
      <c r="LSA281" s="6"/>
      <c r="LSB281" s="6"/>
      <c r="LSC281" s="6"/>
      <c r="LSD281" s="6"/>
      <c r="LSE281" s="6"/>
      <c r="LSF281" s="6"/>
      <c r="LSG281" s="6"/>
      <c r="LSH281" s="6"/>
      <c r="LSI281" s="6"/>
      <c r="LSJ281" s="6"/>
      <c r="LSK281" s="6"/>
      <c r="LSL281" s="6"/>
      <c r="LSM281" s="6"/>
      <c r="LSN281" s="6"/>
      <c r="LSO281" s="6"/>
      <c r="LSP281" s="6"/>
      <c r="LSQ281" s="6"/>
      <c r="LSR281" s="6"/>
      <c r="LSS281" s="6"/>
      <c r="LST281" s="6"/>
      <c r="LSU281" s="6"/>
      <c r="LSV281" s="6"/>
      <c r="LSW281" s="6"/>
      <c r="LSX281" s="6"/>
      <c r="LSY281" s="6"/>
      <c r="LSZ281" s="6"/>
      <c r="LTA281" s="6"/>
      <c r="LTB281" s="6"/>
      <c r="LTC281" s="6"/>
      <c r="LTD281" s="6"/>
      <c r="LTE281" s="6"/>
      <c r="LTF281" s="6"/>
      <c r="LTG281" s="6"/>
      <c r="LTH281" s="6"/>
      <c r="LTI281" s="6"/>
      <c r="LTJ281" s="6"/>
      <c r="LTK281" s="6"/>
      <c r="LTL281" s="6"/>
      <c r="LTM281" s="6"/>
      <c r="LTN281" s="6"/>
      <c r="LTO281" s="6"/>
      <c r="LTP281" s="6"/>
      <c r="LTQ281" s="6"/>
      <c r="LTR281" s="6"/>
      <c r="LTS281" s="6"/>
      <c r="LTT281" s="6"/>
      <c r="LTU281" s="6"/>
      <c r="LTV281" s="6"/>
      <c r="LTW281" s="6"/>
      <c r="LTX281" s="6"/>
      <c r="LTY281" s="6"/>
      <c r="LTZ281" s="6"/>
      <c r="LUA281" s="6"/>
      <c r="LUB281" s="6"/>
      <c r="LUC281" s="6"/>
      <c r="LUD281" s="6"/>
      <c r="LUE281" s="6"/>
      <c r="LUF281" s="6"/>
      <c r="LUG281" s="6"/>
      <c r="LUH281" s="6"/>
      <c r="LUI281" s="6"/>
      <c r="LUJ281" s="6"/>
      <c r="LUK281" s="6"/>
      <c r="LUL281" s="6"/>
      <c r="LUM281" s="6"/>
      <c r="LUN281" s="6"/>
      <c r="LUO281" s="6"/>
      <c r="LUP281" s="6"/>
      <c r="LUQ281" s="6"/>
      <c r="LUR281" s="6"/>
      <c r="LUS281" s="6"/>
      <c r="LUT281" s="6"/>
      <c r="LUU281" s="6"/>
      <c r="LUV281" s="6"/>
      <c r="LUW281" s="6"/>
      <c r="LUX281" s="6"/>
      <c r="LUY281" s="6"/>
      <c r="LUZ281" s="6"/>
      <c r="LVA281" s="6"/>
      <c r="LVB281" s="6"/>
      <c r="LVC281" s="6"/>
      <c r="LVD281" s="6"/>
      <c r="LVE281" s="6"/>
      <c r="LVF281" s="6"/>
      <c r="LVG281" s="6"/>
      <c r="LVH281" s="6"/>
      <c r="LVI281" s="6"/>
      <c r="LVJ281" s="6"/>
      <c r="LVK281" s="6"/>
      <c r="LVL281" s="6"/>
      <c r="LVM281" s="6"/>
      <c r="LVN281" s="6"/>
      <c r="LVO281" s="6"/>
      <c r="LVP281" s="6"/>
      <c r="LVQ281" s="6"/>
      <c r="LVR281" s="6"/>
      <c r="LVS281" s="6"/>
      <c r="LVT281" s="6"/>
      <c r="LVU281" s="6"/>
      <c r="LVV281" s="6"/>
      <c r="LVW281" s="6"/>
      <c r="LVX281" s="6"/>
      <c r="LVY281" s="6"/>
      <c r="LVZ281" s="6"/>
      <c r="LWA281" s="6"/>
      <c r="LWB281" s="6"/>
      <c r="LWC281" s="6"/>
      <c r="LWD281" s="6"/>
      <c r="LWE281" s="6"/>
      <c r="LWF281" s="6"/>
      <c r="LWG281" s="6"/>
      <c r="LWH281" s="6"/>
      <c r="LWI281" s="6"/>
      <c r="LWJ281" s="6"/>
      <c r="LWK281" s="6"/>
      <c r="LWL281" s="6"/>
      <c r="LWM281" s="6"/>
      <c r="LWN281" s="6"/>
      <c r="LWO281" s="6"/>
      <c r="LWP281" s="6"/>
      <c r="LWQ281" s="6"/>
      <c r="LWR281" s="6"/>
      <c r="LWS281" s="6"/>
      <c r="LWT281" s="6"/>
      <c r="LWU281" s="6"/>
      <c r="LWV281" s="6"/>
      <c r="LWW281" s="6"/>
      <c r="LWX281" s="6"/>
      <c r="LWY281" s="6"/>
      <c r="LWZ281" s="6"/>
      <c r="LXA281" s="6"/>
      <c r="LXB281" s="6"/>
      <c r="LXC281" s="6"/>
      <c r="LXD281" s="6"/>
      <c r="LXE281" s="6"/>
      <c r="LXF281" s="6"/>
      <c r="LXG281" s="6"/>
      <c r="LXH281" s="6"/>
      <c r="LXI281" s="6"/>
      <c r="LXJ281" s="6"/>
      <c r="LXK281" s="6"/>
      <c r="LXL281" s="6"/>
      <c r="LXM281" s="6"/>
      <c r="LXN281" s="6"/>
      <c r="LXO281" s="6"/>
      <c r="LXP281" s="6"/>
      <c r="LXQ281" s="6"/>
      <c r="LXR281" s="6"/>
      <c r="LXS281" s="6"/>
      <c r="LXT281" s="6"/>
      <c r="LXU281" s="6"/>
      <c r="LXV281" s="6"/>
      <c r="LXW281" s="6"/>
      <c r="LXX281" s="6"/>
      <c r="LXY281" s="6"/>
      <c r="LXZ281" s="6"/>
      <c r="LYA281" s="6"/>
      <c r="LYB281" s="6"/>
      <c r="LYC281" s="6"/>
      <c r="LYD281" s="6"/>
      <c r="LYE281" s="6"/>
      <c r="LYF281" s="6"/>
      <c r="LYG281" s="6"/>
      <c r="LYH281" s="6"/>
      <c r="LYI281" s="6"/>
      <c r="LYJ281" s="6"/>
      <c r="LYK281" s="6"/>
      <c r="LYL281" s="6"/>
      <c r="LYM281" s="6"/>
      <c r="LYN281" s="6"/>
      <c r="LYO281" s="6"/>
      <c r="LYP281" s="6"/>
      <c r="LYQ281" s="6"/>
      <c r="LYR281" s="6"/>
      <c r="LYS281" s="6"/>
      <c r="LYT281" s="6"/>
      <c r="LYU281" s="6"/>
      <c r="LYV281" s="6"/>
      <c r="LYW281" s="6"/>
      <c r="LYX281" s="6"/>
      <c r="LYY281" s="6"/>
      <c r="LYZ281" s="6"/>
      <c r="LZA281" s="6"/>
      <c r="LZB281" s="6"/>
      <c r="LZC281" s="6"/>
      <c r="LZD281" s="6"/>
      <c r="LZE281" s="6"/>
      <c r="LZF281" s="6"/>
      <c r="LZG281" s="6"/>
      <c r="LZH281" s="6"/>
      <c r="LZI281" s="6"/>
      <c r="LZJ281" s="6"/>
      <c r="LZK281" s="6"/>
      <c r="LZL281" s="6"/>
      <c r="LZM281" s="6"/>
      <c r="LZN281" s="6"/>
      <c r="LZO281" s="6"/>
      <c r="LZP281" s="6"/>
      <c r="LZQ281" s="6"/>
      <c r="LZR281" s="6"/>
      <c r="LZS281" s="6"/>
      <c r="LZT281" s="6"/>
      <c r="LZU281" s="6"/>
      <c r="LZV281" s="6"/>
      <c r="LZW281" s="6"/>
      <c r="LZX281" s="6"/>
      <c r="LZY281" s="6"/>
      <c r="LZZ281" s="6"/>
      <c r="MAA281" s="6"/>
      <c r="MAB281" s="6"/>
      <c r="MAC281" s="6"/>
      <c r="MAD281" s="6"/>
      <c r="MAE281" s="6"/>
      <c r="MAF281" s="6"/>
      <c r="MAG281" s="6"/>
      <c r="MAH281" s="6"/>
      <c r="MAI281" s="6"/>
      <c r="MAJ281" s="6"/>
      <c r="MAK281" s="6"/>
      <c r="MAL281" s="6"/>
      <c r="MAM281" s="6"/>
      <c r="MAN281" s="6"/>
      <c r="MAO281" s="6"/>
      <c r="MAP281" s="6"/>
      <c r="MAQ281" s="6"/>
      <c r="MAR281" s="6"/>
      <c r="MAS281" s="6"/>
      <c r="MAT281" s="6"/>
      <c r="MAU281" s="6"/>
      <c r="MAV281" s="6"/>
      <c r="MAW281" s="6"/>
      <c r="MAX281" s="6"/>
      <c r="MAY281" s="6"/>
      <c r="MAZ281" s="6"/>
      <c r="MBA281" s="6"/>
      <c r="MBB281" s="6"/>
      <c r="MBC281" s="6"/>
      <c r="MBD281" s="6"/>
      <c r="MBE281" s="6"/>
      <c r="MBF281" s="6"/>
      <c r="MBG281" s="6"/>
      <c r="MBH281" s="6"/>
      <c r="MBI281" s="6"/>
      <c r="MBJ281" s="6"/>
      <c r="MBK281" s="6"/>
      <c r="MBL281" s="6"/>
      <c r="MBM281" s="6"/>
      <c r="MBN281" s="6"/>
      <c r="MBO281" s="6"/>
      <c r="MBP281" s="6"/>
      <c r="MBQ281" s="6"/>
      <c r="MBR281" s="6"/>
      <c r="MBS281" s="6"/>
      <c r="MBT281" s="6"/>
      <c r="MBU281" s="6"/>
      <c r="MBV281" s="6"/>
      <c r="MBW281" s="6"/>
      <c r="MBX281" s="6"/>
      <c r="MBY281" s="6"/>
      <c r="MBZ281" s="6"/>
      <c r="MCA281" s="6"/>
      <c r="MCB281" s="6"/>
      <c r="MCC281" s="6"/>
      <c r="MCD281" s="6"/>
      <c r="MCE281" s="6"/>
      <c r="MCF281" s="6"/>
      <c r="MCG281" s="6"/>
      <c r="MCH281" s="6"/>
      <c r="MCI281" s="6"/>
      <c r="MCJ281" s="6"/>
      <c r="MCK281" s="6"/>
      <c r="MCL281" s="6"/>
      <c r="MCM281" s="6"/>
      <c r="MCN281" s="6"/>
      <c r="MCO281" s="6"/>
      <c r="MCP281" s="6"/>
      <c r="MCQ281" s="6"/>
      <c r="MCR281" s="6"/>
      <c r="MCS281" s="6"/>
      <c r="MCT281" s="6"/>
      <c r="MCU281" s="6"/>
      <c r="MCV281" s="6"/>
      <c r="MCW281" s="6"/>
      <c r="MCX281" s="6"/>
      <c r="MCY281" s="6"/>
      <c r="MCZ281" s="6"/>
      <c r="MDA281" s="6"/>
      <c r="MDB281" s="6"/>
      <c r="MDC281" s="6"/>
      <c r="MDD281" s="6"/>
      <c r="MDE281" s="6"/>
      <c r="MDF281" s="6"/>
      <c r="MDG281" s="6"/>
      <c r="MDH281" s="6"/>
      <c r="MDI281" s="6"/>
      <c r="MDJ281" s="6"/>
      <c r="MDK281" s="6"/>
      <c r="MDL281" s="6"/>
      <c r="MDM281" s="6"/>
      <c r="MDN281" s="6"/>
      <c r="MDO281" s="6"/>
      <c r="MDP281" s="6"/>
      <c r="MDQ281" s="6"/>
      <c r="MDR281" s="6"/>
      <c r="MDS281" s="6"/>
      <c r="MDT281" s="6"/>
      <c r="MDU281" s="6"/>
      <c r="MDV281" s="6"/>
      <c r="MDW281" s="6"/>
      <c r="MDX281" s="6"/>
      <c r="MDY281" s="6"/>
      <c r="MDZ281" s="6"/>
      <c r="MEA281" s="6"/>
      <c r="MEB281" s="6"/>
      <c r="MEC281" s="6"/>
      <c r="MED281" s="6"/>
      <c r="MEE281" s="6"/>
      <c r="MEF281" s="6"/>
      <c r="MEG281" s="6"/>
      <c r="MEH281" s="6"/>
      <c r="MEI281" s="6"/>
      <c r="MEJ281" s="6"/>
      <c r="MEK281" s="6"/>
      <c r="MEL281" s="6"/>
      <c r="MEM281" s="6"/>
      <c r="MEN281" s="6"/>
      <c r="MEO281" s="6"/>
      <c r="MEP281" s="6"/>
      <c r="MEQ281" s="6"/>
      <c r="MER281" s="6"/>
      <c r="MES281" s="6"/>
      <c r="MET281" s="6"/>
      <c r="MEU281" s="6"/>
      <c r="MEV281" s="6"/>
      <c r="MEW281" s="6"/>
      <c r="MEX281" s="6"/>
      <c r="MEY281" s="6"/>
      <c r="MEZ281" s="6"/>
      <c r="MFA281" s="6"/>
      <c r="MFB281" s="6"/>
      <c r="MFC281" s="6"/>
      <c r="MFD281" s="6"/>
      <c r="MFE281" s="6"/>
      <c r="MFF281" s="6"/>
      <c r="MFG281" s="6"/>
      <c r="MFH281" s="6"/>
      <c r="MFI281" s="6"/>
      <c r="MFJ281" s="6"/>
      <c r="MFK281" s="6"/>
      <c r="MFL281" s="6"/>
      <c r="MFM281" s="6"/>
      <c r="MFN281" s="6"/>
      <c r="MFO281" s="6"/>
      <c r="MFP281" s="6"/>
      <c r="MFQ281" s="6"/>
      <c r="MFR281" s="6"/>
      <c r="MFS281" s="6"/>
      <c r="MFT281" s="6"/>
      <c r="MFU281" s="6"/>
      <c r="MFV281" s="6"/>
      <c r="MFW281" s="6"/>
      <c r="MFX281" s="6"/>
      <c r="MFY281" s="6"/>
      <c r="MFZ281" s="6"/>
      <c r="MGA281" s="6"/>
      <c r="MGB281" s="6"/>
      <c r="MGC281" s="6"/>
      <c r="MGD281" s="6"/>
      <c r="MGE281" s="6"/>
      <c r="MGF281" s="6"/>
      <c r="MGG281" s="6"/>
      <c r="MGH281" s="6"/>
      <c r="MGI281" s="6"/>
      <c r="MGJ281" s="6"/>
      <c r="MGK281" s="6"/>
      <c r="MGL281" s="6"/>
      <c r="MGM281" s="6"/>
      <c r="MGN281" s="6"/>
      <c r="MGO281" s="6"/>
      <c r="MGP281" s="6"/>
      <c r="MGQ281" s="6"/>
      <c r="MGR281" s="6"/>
      <c r="MGS281" s="6"/>
      <c r="MGT281" s="6"/>
      <c r="MGU281" s="6"/>
      <c r="MGV281" s="6"/>
      <c r="MGW281" s="6"/>
      <c r="MGX281" s="6"/>
      <c r="MGY281" s="6"/>
      <c r="MGZ281" s="6"/>
      <c r="MHA281" s="6"/>
      <c r="MHB281" s="6"/>
      <c r="MHC281" s="6"/>
      <c r="MHD281" s="6"/>
      <c r="MHE281" s="6"/>
      <c r="MHF281" s="6"/>
      <c r="MHG281" s="6"/>
      <c r="MHH281" s="6"/>
      <c r="MHI281" s="6"/>
      <c r="MHJ281" s="6"/>
      <c r="MHK281" s="6"/>
      <c r="MHL281" s="6"/>
      <c r="MHM281" s="6"/>
      <c r="MHN281" s="6"/>
      <c r="MHO281" s="6"/>
      <c r="MHP281" s="6"/>
      <c r="MHQ281" s="6"/>
      <c r="MHR281" s="6"/>
      <c r="MHS281" s="6"/>
      <c r="MHT281" s="6"/>
      <c r="MHU281" s="6"/>
      <c r="MHV281" s="6"/>
      <c r="MHW281" s="6"/>
      <c r="MHX281" s="6"/>
      <c r="MHY281" s="6"/>
      <c r="MHZ281" s="6"/>
      <c r="MIA281" s="6"/>
      <c r="MIB281" s="6"/>
      <c r="MIC281" s="6"/>
      <c r="MID281" s="6"/>
      <c r="MIE281" s="6"/>
      <c r="MIF281" s="6"/>
      <c r="MIG281" s="6"/>
      <c r="MIH281" s="6"/>
      <c r="MII281" s="6"/>
      <c r="MIJ281" s="6"/>
      <c r="MIK281" s="6"/>
      <c r="MIL281" s="6"/>
      <c r="MIM281" s="6"/>
      <c r="MIN281" s="6"/>
      <c r="MIO281" s="6"/>
      <c r="MIP281" s="6"/>
      <c r="MIQ281" s="6"/>
      <c r="MIR281" s="6"/>
      <c r="MIS281" s="6"/>
      <c r="MIT281" s="6"/>
      <c r="MIU281" s="6"/>
      <c r="MIV281" s="6"/>
      <c r="MIW281" s="6"/>
      <c r="MIX281" s="6"/>
      <c r="MIY281" s="6"/>
      <c r="MIZ281" s="6"/>
      <c r="MJA281" s="6"/>
      <c r="MJB281" s="6"/>
      <c r="MJC281" s="6"/>
      <c r="MJD281" s="6"/>
      <c r="MJE281" s="6"/>
      <c r="MJF281" s="6"/>
      <c r="MJG281" s="6"/>
      <c r="MJH281" s="6"/>
      <c r="MJI281" s="6"/>
      <c r="MJJ281" s="6"/>
      <c r="MJK281" s="6"/>
      <c r="MJL281" s="6"/>
      <c r="MJM281" s="6"/>
      <c r="MJN281" s="6"/>
      <c r="MJO281" s="6"/>
      <c r="MJP281" s="6"/>
      <c r="MJQ281" s="6"/>
      <c r="MJR281" s="6"/>
      <c r="MJS281" s="6"/>
      <c r="MJT281" s="6"/>
      <c r="MJU281" s="6"/>
      <c r="MJV281" s="6"/>
      <c r="MJW281" s="6"/>
      <c r="MJX281" s="6"/>
      <c r="MJY281" s="6"/>
      <c r="MJZ281" s="6"/>
      <c r="MKA281" s="6"/>
      <c r="MKB281" s="6"/>
      <c r="MKC281" s="6"/>
      <c r="MKD281" s="6"/>
      <c r="MKE281" s="6"/>
      <c r="MKF281" s="6"/>
      <c r="MKG281" s="6"/>
      <c r="MKH281" s="6"/>
      <c r="MKI281" s="6"/>
      <c r="MKJ281" s="6"/>
      <c r="MKK281" s="6"/>
      <c r="MKL281" s="6"/>
      <c r="MKM281" s="6"/>
      <c r="MKN281" s="6"/>
      <c r="MKO281" s="6"/>
      <c r="MKP281" s="6"/>
      <c r="MKQ281" s="6"/>
      <c r="MKR281" s="6"/>
      <c r="MKS281" s="6"/>
      <c r="MKT281" s="6"/>
      <c r="MKU281" s="6"/>
      <c r="MKV281" s="6"/>
      <c r="MKW281" s="6"/>
      <c r="MKX281" s="6"/>
      <c r="MKY281" s="6"/>
      <c r="MKZ281" s="6"/>
      <c r="MLA281" s="6"/>
      <c r="MLB281" s="6"/>
      <c r="MLC281" s="6"/>
      <c r="MLD281" s="6"/>
      <c r="MLE281" s="6"/>
      <c r="MLF281" s="6"/>
      <c r="MLG281" s="6"/>
      <c r="MLH281" s="6"/>
      <c r="MLI281" s="6"/>
      <c r="MLJ281" s="6"/>
      <c r="MLK281" s="6"/>
      <c r="MLL281" s="6"/>
      <c r="MLM281" s="6"/>
      <c r="MLN281" s="6"/>
      <c r="MLO281" s="6"/>
      <c r="MLP281" s="6"/>
      <c r="MLQ281" s="6"/>
      <c r="MLR281" s="6"/>
      <c r="MLS281" s="6"/>
      <c r="MLT281" s="6"/>
      <c r="MLU281" s="6"/>
      <c r="MLV281" s="6"/>
      <c r="MLW281" s="6"/>
      <c r="MLX281" s="6"/>
      <c r="MLY281" s="6"/>
      <c r="MLZ281" s="6"/>
      <c r="MMA281" s="6"/>
      <c r="MMB281" s="6"/>
      <c r="MMC281" s="6"/>
      <c r="MMD281" s="6"/>
      <c r="MME281" s="6"/>
      <c r="MMF281" s="6"/>
      <c r="MMG281" s="6"/>
      <c r="MMH281" s="6"/>
      <c r="MMI281" s="6"/>
      <c r="MMJ281" s="6"/>
      <c r="MMK281" s="6"/>
      <c r="MML281" s="6"/>
      <c r="MMM281" s="6"/>
      <c r="MMN281" s="6"/>
      <c r="MMO281" s="6"/>
      <c r="MMP281" s="6"/>
      <c r="MMQ281" s="6"/>
      <c r="MMR281" s="6"/>
      <c r="MMS281" s="6"/>
      <c r="MMT281" s="6"/>
      <c r="MMU281" s="6"/>
      <c r="MMV281" s="6"/>
      <c r="MMW281" s="6"/>
      <c r="MMX281" s="6"/>
      <c r="MMY281" s="6"/>
      <c r="MMZ281" s="6"/>
      <c r="MNA281" s="6"/>
      <c r="MNB281" s="6"/>
      <c r="MNC281" s="6"/>
      <c r="MND281" s="6"/>
      <c r="MNE281" s="6"/>
      <c r="MNF281" s="6"/>
      <c r="MNG281" s="6"/>
      <c r="MNH281" s="6"/>
      <c r="MNI281" s="6"/>
      <c r="MNJ281" s="6"/>
      <c r="MNK281" s="6"/>
      <c r="MNL281" s="6"/>
      <c r="MNM281" s="6"/>
      <c r="MNN281" s="6"/>
      <c r="MNO281" s="6"/>
      <c r="MNP281" s="6"/>
      <c r="MNQ281" s="6"/>
      <c r="MNR281" s="6"/>
      <c r="MNS281" s="6"/>
      <c r="MNT281" s="6"/>
      <c r="MNU281" s="6"/>
      <c r="MNV281" s="6"/>
      <c r="MNW281" s="6"/>
      <c r="MNX281" s="6"/>
      <c r="MNY281" s="6"/>
      <c r="MNZ281" s="6"/>
      <c r="MOA281" s="6"/>
      <c r="MOB281" s="6"/>
      <c r="MOC281" s="6"/>
      <c r="MOD281" s="6"/>
      <c r="MOE281" s="6"/>
      <c r="MOF281" s="6"/>
      <c r="MOG281" s="6"/>
      <c r="MOH281" s="6"/>
      <c r="MOI281" s="6"/>
      <c r="MOJ281" s="6"/>
      <c r="MOK281" s="6"/>
      <c r="MOL281" s="6"/>
      <c r="MOM281" s="6"/>
      <c r="MON281" s="6"/>
      <c r="MOO281" s="6"/>
      <c r="MOP281" s="6"/>
      <c r="MOQ281" s="6"/>
      <c r="MOR281" s="6"/>
      <c r="MOS281" s="6"/>
      <c r="MOT281" s="6"/>
      <c r="MOU281" s="6"/>
      <c r="MOV281" s="6"/>
      <c r="MOW281" s="6"/>
      <c r="MOX281" s="6"/>
      <c r="MOY281" s="6"/>
      <c r="MOZ281" s="6"/>
      <c r="MPA281" s="6"/>
      <c r="MPB281" s="6"/>
      <c r="MPC281" s="6"/>
      <c r="MPD281" s="6"/>
      <c r="MPE281" s="6"/>
      <c r="MPF281" s="6"/>
      <c r="MPG281" s="6"/>
      <c r="MPH281" s="6"/>
      <c r="MPI281" s="6"/>
      <c r="MPJ281" s="6"/>
      <c r="MPK281" s="6"/>
      <c r="MPL281" s="6"/>
      <c r="MPM281" s="6"/>
      <c r="MPN281" s="6"/>
      <c r="MPO281" s="6"/>
      <c r="MPP281" s="6"/>
      <c r="MPQ281" s="6"/>
      <c r="MPR281" s="6"/>
      <c r="MPS281" s="6"/>
      <c r="MPT281" s="6"/>
      <c r="MPU281" s="6"/>
      <c r="MPV281" s="6"/>
      <c r="MPW281" s="6"/>
      <c r="MPX281" s="6"/>
      <c r="MPY281" s="6"/>
      <c r="MPZ281" s="6"/>
      <c r="MQA281" s="6"/>
      <c r="MQB281" s="6"/>
      <c r="MQC281" s="6"/>
      <c r="MQD281" s="6"/>
      <c r="MQE281" s="6"/>
      <c r="MQF281" s="6"/>
      <c r="MQG281" s="6"/>
      <c r="MQH281" s="6"/>
      <c r="MQI281" s="6"/>
      <c r="MQJ281" s="6"/>
      <c r="MQK281" s="6"/>
      <c r="MQL281" s="6"/>
      <c r="MQM281" s="6"/>
      <c r="MQN281" s="6"/>
      <c r="MQO281" s="6"/>
      <c r="MQP281" s="6"/>
      <c r="MQQ281" s="6"/>
      <c r="MQR281" s="6"/>
      <c r="MQS281" s="6"/>
      <c r="MQT281" s="6"/>
      <c r="MQU281" s="6"/>
      <c r="MQV281" s="6"/>
      <c r="MQW281" s="6"/>
      <c r="MQX281" s="6"/>
      <c r="MQY281" s="6"/>
      <c r="MQZ281" s="6"/>
      <c r="MRA281" s="6"/>
      <c r="MRB281" s="6"/>
      <c r="MRC281" s="6"/>
      <c r="MRD281" s="6"/>
      <c r="MRE281" s="6"/>
      <c r="MRF281" s="6"/>
      <c r="MRG281" s="6"/>
      <c r="MRH281" s="6"/>
      <c r="MRI281" s="6"/>
      <c r="MRJ281" s="6"/>
      <c r="MRK281" s="6"/>
      <c r="MRL281" s="6"/>
      <c r="MRM281" s="6"/>
      <c r="MRN281" s="6"/>
      <c r="MRO281" s="6"/>
      <c r="MRP281" s="6"/>
      <c r="MRQ281" s="6"/>
      <c r="MRR281" s="6"/>
      <c r="MRS281" s="6"/>
      <c r="MRT281" s="6"/>
      <c r="MRU281" s="6"/>
      <c r="MRV281" s="6"/>
      <c r="MRW281" s="6"/>
      <c r="MRX281" s="6"/>
      <c r="MRY281" s="6"/>
      <c r="MRZ281" s="6"/>
      <c r="MSA281" s="6"/>
      <c r="MSB281" s="6"/>
      <c r="MSC281" s="6"/>
      <c r="MSD281" s="6"/>
      <c r="MSE281" s="6"/>
      <c r="MSF281" s="6"/>
      <c r="MSG281" s="6"/>
      <c r="MSH281" s="6"/>
      <c r="MSI281" s="6"/>
      <c r="MSJ281" s="6"/>
      <c r="MSK281" s="6"/>
      <c r="MSL281" s="6"/>
      <c r="MSM281" s="6"/>
      <c r="MSN281" s="6"/>
      <c r="MSO281" s="6"/>
      <c r="MSP281" s="6"/>
      <c r="MSQ281" s="6"/>
      <c r="MSR281" s="6"/>
      <c r="MSS281" s="6"/>
      <c r="MST281" s="6"/>
      <c r="MSU281" s="6"/>
      <c r="MSV281" s="6"/>
      <c r="MSW281" s="6"/>
      <c r="MSX281" s="6"/>
      <c r="MSY281" s="6"/>
      <c r="MSZ281" s="6"/>
      <c r="MTA281" s="6"/>
      <c r="MTB281" s="6"/>
      <c r="MTC281" s="6"/>
      <c r="MTD281" s="6"/>
      <c r="MTE281" s="6"/>
      <c r="MTF281" s="6"/>
      <c r="MTG281" s="6"/>
      <c r="MTH281" s="6"/>
      <c r="MTI281" s="6"/>
      <c r="MTJ281" s="6"/>
      <c r="MTK281" s="6"/>
      <c r="MTL281" s="6"/>
      <c r="MTM281" s="6"/>
      <c r="MTN281" s="6"/>
      <c r="MTO281" s="6"/>
      <c r="MTP281" s="6"/>
      <c r="MTQ281" s="6"/>
      <c r="MTR281" s="6"/>
      <c r="MTS281" s="6"/>
      <c r="MTT281" s="6"/>
      <c r="MTU281" s="6"/>
      <c r="MTV281" s="6"/>
      <c r="MTW281" s="6"/>
      <c r="MTX281" s="6"/>
      <c r="MTY281" s="6"/>
      <c r="MTZ281" s="6"/>
      <c r="MUA281" s="6"/>
      <c r="MUB281" s="6"/>
      <c r="MUC281" s="6"/>
      <c r="MUD281" s="6"/>
      <c r="MUE281" s="6"/>
      <c r="MUF281" s="6"/>
      <c r="MUG281" s="6"/>
      <c r="MUH281" s="6"/>
      <c r="MUI281" s="6"/>
      <c r="MUJ281" s="6"/>
      <c r="MUK281" s="6"/>
      <c r="MUL281" s="6"/>
      <c r="MUM281" s="6"/>
      <c r="MUN281" s="6"/>
      <c r="MUO281" s="6"/>
      <c r="MUP281" s="6"/>
      <c r="MUQ281" s="6"/>
      <c r="MUR281" s="6"/>
      <c r="MUS281" s="6"/>
      <c r="MUT281" s="6"/>
      <c r="MUU281" s="6"/>
      <c r="MUV281" s="6"/>
      <c r="MUW281" s="6"/>
      <c r="MUX281" s="6"/>
      <c r="MUY281" s="6"/>
      <c r="MUZ281" s="6"/>
      <c r="MVA281" s="6"/>
      <c r="MVB281" s="6"/>
      <c r="MVC281" s="6"/>
      <c r="MVD281" s="6"/>
      <c r="MVE281" s="6"/>
      <c r="MVF281" s="6"/>
      <c r="MVG281" s="6"/>
      <c r="MVH281" s="6"/>
      <c r="MVI281" s="6"/>
      <c r="MVJ281" s="6"/>
      <c r="MVK281" s="6"/>
      <c r="MVL281" s="6"/>
      <c r="MVM281" s="6"/>
      <c r="MVN281" s="6"/>
      <c r="MVO281" s="6"/>
      <c r="MVP281" s="6"/>
      <c r="MVQ281" s="6"/>
      <c r="MVR281" s="6"/>
      <c r="MVS281" s="6"/>
      <c r="MVT281" s="6"/>
      <c r="MVU281" s="6"/>
      <c r="MVV281" s="6"/>
      <c r="MVW281" s="6"/>
      <c r="MVX281" s="6"/>
      <c r="MVY281" s="6"/>
      <c r="MVZ281" s="6"/>
      <c r="MWA281" s="6"/>
      <c r="MWB281" s="6"/>
      <c r="MWC281" s="6"/>
      <c r="MWD281" s="6"/>
      <c r="MWE281" s="6"/>
      <c r="MWF281" s="6"/>
      <c r="MWG281" s="6"/>
      <c r="MWH281" s="6"/>
      <c r="MWI281" s="6"/>
      <c r="MWJ281" s="6"/>
      <c r="MWK281" s="6"/>
      <c r="MWL281" s="6"/>
      <c r="MWM281" s="6"/>
      <c r="MWN281" s="6"/>
      <c r="MWO281" s="6"/>
      <c r="MWP281" s="6"/>
      <c r="MWQ281" s="6"/>
      <c r="MWR281" s="6"/>
      <c r="MWS281" s="6"/>
      <c r="MWT281" s="6"/>
      <c r="MWU281" s="6"/>
      <c r="MWV281" s="6"/>
      <c r="MWW281" s="6"/>
      <c r="MWX281" s="6"/>
      <c r="MWY281" s="6"/>
      <c r="MWZ281" s="6"/>
      <c r="MXA281" s="6"/>
      <c r="MXB281" s="6"/>
      <c r="MXC281" s="6"/>
      <c r="MXD281" s="6"/>
      <c r="MXE281" s="6"/>
      <c r="MXF281" s="6"/>
      <c r="MXG281" s="6"/>
      <c r="MXH281" s="6"/>
      <c r="MXI281" s="6"/>
      <c r="MXJ281" s="6"/>
      <c r="MXK281" s="6"/>
      <c r="MXL281" s="6"/>
      <c r="MXM281" s="6"/>
      <c r="MXN281" s="6"/>
      <c r="MXO281" s="6"/>
      <c r="MXP281" s="6"/>
      <c r="MXQ281" s="6"/>
      <c r="MXR281" s="6"/>
      <c r="MXS281" s="6"/>
      <c r="MXT281" s="6"/>
      <c r="MXU281" s="6"/>
      <c r="MXV281" s="6"/>
      <c r="MXW281" s="6"/>
      <c r="MXX281" s="6"/>
      <c r="MXY281" s="6"/>
      <c r="MXZ281" s="6"/>
      <c r="MYA281" s="6"/>
      <c r="MYB281" s="6"/>
      <c r="MYC281" s="6"/>
      <c r="MYD281" s="6"/>
      <c r="MYE281" s="6"/>
      <c r="MYF281" s="6"/>
      <c r="MYG281" s="6"/>
      <c r="MYH281" s="6"/>
      <c r="MYI281" s="6"/>
      <c r="MYJ281" s="6"/>
      <c r="MYK281" s="6"/>
      <c r="MYL281" s="6"/>
      <c r="MYM281" s="6"/>
      <c r="MYN281" s="6"/>
      <c r="MYO281" s="6"/>
      <c r="MYP281" s="6"/>
      <c r="MYQ281" s="6"/>
      <c r="MYR281" s="6"/>
      <c r="MYS281" s="6"/>
      <c r="MYT281" s="6"/>
      <c r="MYU281" s="6"/>
      <c r="MYV281" s="6"/>
      <c r="MYW281" s="6"/>
      <c r="MYX281" s="6"/>
      <c r="MYY281" s="6"/>
      <c r="MYZ281" s="6"/>
      <c r="MZA281" s="6"/>
      <c r="MZB281" s="6"/>
      <c r="MZC281" s="6"/>
      <c r="MZD281" s="6"/>
      <c r="MZE281" s="6"/>
      <c r="MZF281" s="6"/>
      <c r="MZG281" s="6"/>
      <c r="MZH281" s="6"/>
      <c r="MZI281" s="6"/>
      <c r="MZJ281" s="6"/>
      <c r="MZK281" s="6"/>
      <c r="MZL281" s="6"/>
      <c r="MZM281" s="6"/>
      <c r="MZN281" s="6"/>
      <c r="MZO281" s="6"/>
      <c r="MZP281" s="6"/>
      <c r="MZQ281" s="6"/>
      <c r="MZR281" s="6"/>
      <c r="MZS281" s="6"/>
      <c r="MZT281" s="6"/>
      <c r="MZU281" s="6"/>
      <c r="MZV281" s="6"/>
      <c r="MZW281" s="6"/>
      <c r="MZX281" s="6"/>
      <c r="MZY281" s="6"/>
      <c r="MZZ281" s="6"/>
      <c r="NAA281" s="6"/>
      <c r="NAB281" s="6"/>
      <c r="NAC281" s="6"/>
      <c r="NAD281" s="6"/>
      <c r="NAE281" s="6"/>
      <c r="NAF281" s="6"/>
      <c r="NAG281" s="6"/>
      <c r="NAH281" s="6"/>
      <c r="NAI281" s="6"/>
      <c r="NAJ281" s="6"/>
      <c r="NAK281" s="6"/>
      <c r="NAL281" s="6"/>
      <c r="NAM281" s="6"/>
      <c r="NAN281" s="6"/>
      <c r="NAO281" s="6"/>
      <c r="NAP281" s="6"/>
      <c r="NAQ281" s="6"/>
      <c r="NAR281" s="6"/>
      <c r="NAS281" s="6"/>
      <c r="NAT281" s="6"/>
      <c r="NAU281" s="6"/>
      <c r="NAV281" s="6"/>
      <c r="NAW281" s="6"/>
      <c r="NAX281" s="6"/>
      <c r="NAY281" s="6"/>
      <c r="NAZ281" s="6"/>
      <c r="NBA281" s="6"/>
      <c r="NBB281" s="6"/>
      <c r="NBC281" s="6"/>
      <c r="NBD281" s="6"/>
      <c r="NBE281" s="6"/>
      <c r="NBF281" s="6"/>
      <c r="NBG281" s="6"/>
      <c r="NBH281" s="6"/>
      <c r="NBI281" s="6"/>
      <c r="NBJ281" s="6"/>
      <c r="NBK281" s="6"/>
      <c r="NBL281" s="6"/>
      <c r="NBM281" s="6"/>
      <c r="NBN281" s="6"/>
      <c r="NBO281" s="6"/>
      <c r="NBP281" s="6"/>
      <c r="NBQ281" s="6"/>
      <c r="NBR281" s="6"/>
      <c r="NBS281" s="6"/>
      <c r="NBT281" s="6"/>
      <c r="NBU281" s="6"/>
      <c r="NBV281" s="6"/>
      <c r="NBW281" s="6"/>
      <c r="NBX281" s="6"/>
      <c r="NBY281" s="6"/>
      <c r="NBZ281" s="6"/>
      <c r="NCA281" s="6"/>
      <c r="NCB281" s="6"/>
      <c r="NCC281" s="6"/>
      <c r="NCD281" s="6"/>
      <c r="NCE281" s="6"/>
      <c r="NCF281" s="6"/>
      <c r="NCG281" s="6"/>
      <c r="NCH281" s="6"/>
      <c r="NCI281" s="6"/>
      <c r="NCJ281" s="6"/>
      <c r="NCK281" s="6"/>
      <c r="NCL281" s="6"/>
      <c r="NCM281" s="6"/>
      <c r="NCN281" s="6"/>
      <c r="NCO281" s="6"/>
      <c r="NCP281" s="6"/>
      <c r="NCQ281" s="6"/>
      <c r="NCR281" s="6"/>
      <c r="NCS281" s="6"/>
      <c r="NCT281" s="6"/>
      <c r="NCU281" s="6"/>
      <c r="NCV281" s="6"/>
      <c r="NCW281" s="6"/>
      <c r="NCX281" s="6"/>
      <c r="NCY281" s="6"/>
      <c r="NCZ281" s="6"/>
      <c r="NDA281" s="6"/>
      <c r="NDB281" s="6"/>
      <c r="NDC281" s="6"/>
      <c r="NDD281" s="6"/>
      <c r="NDE281" s="6"/>
      <c r="NDF281" s="6"/>
      <c r="NDG281" s="6"/>
      <c r="NDH281" s="6"/>
      <c r="NDI281" s="6"/>
      <c r="NDJ281" s="6"/>
      <c r="NDK281" s="6"/>
      <c r="NDL281" s="6"/>
      <c r="NDM281" s="6"/>
      <c r="NDN281" s="6"/>
      <c r="NDO281" s="6"/>
      <c r="NDP281" s="6"/>
      <c r="NDQ281" s="6"/>
      <c r="NDR281" s="6"/>
      <c r="NDS281" s="6"/>
      <c r="NDT281" s="6"/>
      <c r="NDU281" s="6"/>
      <c r="NDV281" s="6"/>
      <c r="NDW281" s="6"/>
      <c r="NDX281" s="6"/>
      <c r="NDY281" s="6"/>
      <c r="NDZ281" s="6"/>
      <c r="NEA281" s="6"/>
      <c r="NEB281" s="6"/>
      <c r="NEC281" s="6"/>
      <c r="NED281" s="6"/>
      <c r="NEE281" s="6"/>
      <c r="NEF281" s="6"/>
      <c r="NEG281" s="6"/>
      <c r="NEH281" s="6"/>
      <c r="NEI281" s="6"/>
      <c r="NEJ281" s="6"/>
      <c r="NEK281" s="6"/>
      <c r="NEL281" s="6"/>
      <c r="NEM281" s="6"/>
      <c r="NEN281" s="6"/>
      <c r="NEO281" s="6"/>
      <c r="NEP281" s="6"/>
      <c r="NEQ281" s="6"/>
      <c r="NER281" s="6"/>
      <c r="NES281" s="6"/>
      <c r="NET281" s="6"/>
      <c r="NEU281" s="6"/>
      <c r="NEV281" s="6"/>
      <c r="NEW281" s="6"/>
      <c r="NEX281" s="6"/>
      <c r="NEY281" s="6"/>
      <c r="NEZ281" s="6"/>
      <c r="NFA281" s="6"/>
      <c r="NFB281" s="6"/>
      <c r="NFC281" s="6"/>
      <c r="NFD281" s="6"/>
      <c r="NFE281" s="6"/>
      <c r="NFF281" s="6"/>
      <c r="NFG281" s="6"/>
      <c r="NFH281" s="6"/>
      <c r="NFI281" s="6"/>
      <c r="NFJ281" s="6"/>
      <c r="NFK281" s="6"/>
      <c r="NFL281" s="6"/>
      <c r="NFM281" s="6"/>
      <c r="NFN281" s="6"/>
      <c r="NFO281" s="6"/>
      <c r="NFP281" s="6"/>
      <c r="NFQ281" s="6"/>
      <c r="NFR281" s="6"/>
      <c r="NFS281" s="6"/>
      <c r="NFT281" s="6"/>
      <c r="NFU281" s="6"/>
      <c r="NFV281" s="6"/>
      <c r="NFW281" s="6"/>
      <c r="NFX281" s="6"/>
      <c r="NFY281" s="6"/>
      <c r="NFZ281" s="6"/>
      <c r="NGA281" s="6"/>
      <c r="NGB281" s="6"/>
      <c r="NGC281" s="6"/>
      <c r="NGD281" s="6"/>
      <c r="NGE281" s="6"/>
      <c r="NGF281" s="6"/>
      <c r="NGG281" s="6"/>
      <c r="NGH281" s="6"/>
      <c r="NGI281" s="6"/>
      <c r="NGJ281" s="6"/>
      <c r="NGK281" s="6"/>
      <c r="NGL281" s="6"/>
      <c r="NGM281" s="6"/>
      <c r="NGN281" s="6"/>
      <c r="NGO281" s="6"/>
      <c r="NGP281" s="6"/>
      <c r="NGQ281" s="6"/>
      <c r="NGR281" s="6"/>
      <c r="NGS281" s="6"/>
      <c r="NGT281" s="6"/>
      <c r="NGU281" s="6"/>
      <c r="NGV281" s="6"/>
      <c r="NGW281" s="6"/>
      <c r="NGX281" s="6"/>
      <c r="NGY281" s="6"/>
      <c r="NGZ281" s="6"/>
      <c r="NHA281" s="6"/>
      <c r="NHB281" s="6"/>
      <c r="NHC281" s="6"/>
      <c r="NHD281" s="6"/>
      <c r="NHE281" s="6"/>
      <c r="NHF281" s="6"/>
      <c r="NHG281" s="6"/>
      <c r="NHH281" s="6"/>
      <c r="NHI281" s="6"/>
      <c r="NHJ281" s="6"/>
      <c r="NHK281" s="6"/>
      <c r="NHL281" s="6"/>
      <c r="NHM281" s="6"/>
      <c r="NHN281" s="6"/>
      <c r="NHO281" s="6"/>
      <c r="NHP281" s="6"/>
      <c r="NHQ281" s="6"/>
      <c r="NHR281" s="6"/>
      <c r="NHS281" s="6"/>
      <c r="NHT281" s="6"/>
      <c r="NHU281" s="6"/>
      <c r="NHV281" s="6"/>
      <c r="NHW281" s="6"/>
      <c r="NHX281" s="6"/>
      <c r="NHY281" s="6"/>
      <c r="NHZ281" s="6"/>
      <c r="NIA281" s="6"/>
      <c r="NIB281" s="6"/>
      <c r="NIC281" s="6"/>
      <c r="NID281" s="6"/>
      <c r="NIE281" s="6"/>
      <c r="NIF281" s="6"/>
      <c r="NIG281" s="6"/>
      <c r="NIH281" s="6"/>
      <c r="NII281" s="6"/>
      <c r="NIJ281" s="6"/>
      <c r="NIK281" s="6"/>
      <c r="NIL281" s="6"/>
      <c r="NIM281" s="6"/>
      <c r="NIN281" s="6"/>
      <c r="NIO281" s="6"/>
      <c r="NIP281" s="6"/>
      <c r="NIQ281" s="6"/>
      <c r="NIR281" s="6"/>
      <c r="NIS281" s="6"/>
      <c r="NIT281" s="6"/>
      <c r="NIU281" s="6"/>
      <c r="NIV281" s="6"/>
      <c r="NIW281" s="6"/>
      <c r="NIX281" s="6"/>
      <c r="NIY281" s="6"/>
      <c r="NIZ281" s="6"/>
      <c r="NJA281" s="6"/>
      <c r="NJB281" s="6"/>
      <c r="NJC281" s="6"/>
      <c r="NJD281" s="6"/>
      <c r="NJE281" s="6"/>
      <c r="NJF281" s="6"/>
      <c r="NJG281" s="6"/>
      <c r="NJH281" s="6"/>
      <c r="NJI281" s="6"/>
      <c r="NJJ281" s="6"/>
      <c r="NJK281" s="6"/>
      <c r="NJL281" s="6"/>
      <c r="NJM281" s="6"/>
      <c r="NJN281" s="6"/>
      <c r="NJO281" s="6"/>
      <c r="NJP281" s="6"/>
      <c r="NJQ281" s="6"/>
      <c r="NJR281" s="6"/>
      <c r="NJS281" s="6"/>
      <c r="NJT281" s="6"/>
      <c r="NJU281" s="6"/>
      <c r="NJV281" s="6"/>
      <c r="NJW281" s="6"/>
      <c r="NJX281" s="6"/>
      <c r="NJY281" s="6"/>
      <c r="NJZ281" s="6"/>
      <c r="NKA281" s="6"/>
      <c r="NKB281" s="6"/>
      <c r="NKC281" s="6"/>
      <c r="NKD281" s="6"/>
      <c r="NKE281" s="6"/>
      <c r="NKF281" s="6"/>
      <c r="NKG281" s="6"/>
      <c r="NKH281" s="6"/>
      <c r="NKI281" s="6"/>
      <c r="NKJ281" s="6"/>
      <c r="NKK281" s="6"/>
      <c r="NKL281" s="6"/>
      <c r="NKM281" s="6"/>
      <c r="NKN281" s="6"/>
      <c r="NKO281" s="6"/>
      <c r="NKP281" s="6"/>
      <c r="NKQ281" s="6"/>
      <c r="NKR281" s="6"/>
      <c r="NKS281" s="6"/>
      <c r="NKT281" s="6"/>
      <c r="NKU281" s="6"/>
      <c r="NKV281" s="6"/>
      <c r="NKW281" s="6"/>
      <c r="NKX281" s="6"/>
      <c r="NKY281" s="6"/>
      <c r="NKZ281" s="6"/>
      <c r="NLA281" s="6"/>
      <c r="NLB281" s="6"/>
      <c r="NLC281" s="6"/>
      <c r="NLD281" s="6"/>
      <c r="NLE281" s="6"/>
      <c r="NLF281" s="6"/>
      <c r="NLG281" s="6"/>
      <c r="NLH281" s="6"/>
      <c r="NLI281" s="6"/>
      <c r="NLJ281" s="6"/>
      <c r="NLK281" s="6"/>
      <c r="NLL281" s="6"/>
      <c r="NLM281" s="6"/>
      <c r="NLN281" s="6"/>
      <c r="NLO281" s="6"/>
      <c r="NLP281" s="6"/>
      <c r="NLQ281" s="6"/>
      <c r="NLR281" s="6"/>
      <c r="NLS281" s="6"/>
      <c r="NLT281" s="6"/>
      <c r="NLU281" s="6"/>
      <c r="NLV281" s="6"/>
      <c r="NLW281" s="6"/>
      <c r="NLX281" s="6"/>
      <c r="NLY281" s="6"/>
      <c r="NLZ281" s="6"/>
      <c r="NMA281" s="6"/>
      <c r="NMB281" s="6"/>
      <c r="NMC281" s="6"/>
      <c r="NMD281" s="6"/>
      <c r="NME281" s="6"/>
      <c r="NMF281" s="6"/>
      <c r="NMG281" s="6"/>
      <c r="NMH281" s="6"/>
      <c r="NMI281" s="6"/>
      <c r="NMJ281" s="6"/>
      <c r="NMK281" s="6"/>
      <c r="NML281" s="6"/>
      <c r="NMM281" s="6"/>
      <c r="NMN281" s="6"/>
      <c r="NMO281" s="6"/>
      <c r="NMP281" s="6"/>
      <c r="NMQ281" s="6"/>
      <c r="NMR281" s="6"/>
      <c r="NMS281" s="6"/>
      <c r="NMT281" s="6"/>
      <c r="NMU281" s="6"/>
      <c r="NMV281" s="6"/>
      <c r="NMW281" s="6"/>
      <c r="NMX281" s="6"/>
      <c r="NMY281" s="6"/>
      <c r="NMZ281" s="6"/>
      <c r="NNA281" s="6"/>
      <c r="NNB281" s="6"/>
      <c r="NNC281" s="6"/>
      <c r="NND281" s="6"/>
      <c r="NNE281" s="6"/>
      <c r="NNF281" s="6"/>
      <c r="NNG281" s="6"/>
      <c r="NNH281" s="6"/>
      <c r="NNI281" s="6"/>
      <c r="NNJ281" s="6"/>
      <c r="NNK281" s="6"/>
      <c r="NNL281" s="6"/>
      <c r="NNM281" s="6"/>
      <c r="NNN281" s="6"/>
      <c r="NNO281" s="6"/>
      <c r="NNP281" s="6"/>
      <c r="NNQ281" s="6"/>
      <c r="NNR281" s="6"/>
      <c r="NNS281" s="6"/>
      <c r="NNT281" s="6"/>
      <c r="NNU281" s="6"/>
      <c r="NNV281" s="6"/>
      <c r="NNW281" s="6"/>
      <c r="NNX281" s="6"/>
      <c r="NNY281" s="6"/>
      <c r="NNZ281" s="6"/>
      <c r="NOA281" s="6"/>
      <c r="NOB281" s="6"/>
      <c r="NOC281" s="6"/>
      <c r="NOD281" s="6"/>
      <c r="NOE281" s="6"/>
      <c r="NOF281" s="6"/>
      <c r="NOG281" s="6"/>
      <c r="NOH281" s="6"/>
      <c r="NOI281" s="6"/>
      <c r="NOJ281" s="6"/>
      <c r="NOK281" s="6"/>
      <c r="NOL281" s="6"/>
      <c r="NOM281" s="6"/>
      <c r="NON281" s="6"/>
      <c r="NOO281" s="6"/>
      <c r="NOP281" s="6"/>
      <c r="NOQ281" s="6"/>
      <c r="NOR281" s="6"/>
      <c r="NOS281" s="6"/>
      <c r="NOT281" s="6"/>
      <c r="NOU281" s="6"/>
      <c r="NOV281" s="6"/>
      <c r="NOW281" s="6"/>
      <c r="NOX281" s="6"/>
      <c r="NOY281" s="6"/>
      <c r="NOZ281" s="6"/>
      <c r="NPA281" s="6"/>
      <c r="NPB281" s="6"/>
      <c r="NPC281" s="6"/>
      <c r="NPD281" s="6"/>
      <c r="NPE281" s="6"/>
      <c r="NPF281" s="6"/>
      <c r="NPG281" s="6"/>
      <c r="NPH281" s="6"/>
      <c r="NPI281" s="6"/>
      <c r="NPJ281" s="6"/>
      <c r="NPK281" s="6"/>
      <c r="NPL281" s="6"/>
      <c r="NPM281" s="6"/>
      <c r="NPN281" s="6"/>
      <c r="NPO281" s="6"/>
      <c r="NPP281" s="6"/>
      <c r="NPQ281" s="6"/>
      <c r="NPR281" s="6"/>
      <c r="NPS281" s="6"/>
      <c r="NPT281" s="6"/>
      <c r="NPU281" s="6"/>
      <c r="NPV281" s="6"/>
      <c r="NPW281" s="6"/>
      <c r="NPX281" s="6"/>
      <c r="NPY281" s="6"/>
      <c r="NPZ281" s="6"/>
      <c r="NQA281" s="6"/>
      <c r="NQB281" s="6"/>
      <c r="NQC281" s="6"/>
      <c r="NQD281" s="6"/>
      <c r="NQE281" s="6"/>
      <c r="NQF281" s="6"/>
      <c r="NQG281" s="6"/>
      <c r="NQH281" s="6"/>
      <c r="NQI281" s="6"/>
      <c r="NQJ281" s="6"/>
      <c r="NQK281" s="6"/>
      <c r="NQL281" s="6"/>
      <c r="NQM281" s="6"/>
      <c r="NQN281" s="6"/>
      <c r="NQO281" s="6"/>
      <c r="NQP281" s="6"/>
      <c r="NQQ281" s="6"/>
      <c r="NQR281" s="6"/>
      <c r="NQS281" s="6"/>
      <c r="NQT281" s="6"/>
      <c r="NQU281" s="6"/>
      <c r="NQV281" s="6"/>
      <c r="NQW281" s="6"/>
      <c r="NQX281" s="6"/>
      <c r="NQY281" s="6"/>
      <c r="NQZ281" s="6"/>
      <c r="NRA281" s="6"/>
      <c r="NRB281" s="6"/>
      <c r="NRC281" s="6"/>
      <c r="NRD281" s="6"/>
      <c r="NRE281" s="6"/>
      <c r="NRF281" s="6"/>
      <c r="NRG281" s="6"/>
      <c r="NRH281" s="6"/>
      <c r="NRI281" s="6"/>
      <c r="NRJ281" s="6"/>
      <c r="NRK281" s="6"/>
      <c r="NRL281" s="6"/>
      <c r="NRM281" s="6"/>
      <c r="NRN281" s="6"/>
      <c r="NRO281" s="6"/>
      <c r="NRP281" s="6"/>
      <c r="NRQ281" s="6"/>
      <c r="NRR281" s="6"/>
      <c r="NRS281" s="6"/>
      <c r="NRT281" s="6"/>
      <c r="NRU281" s="6"/>
      <c r="NRV281" s="6"/>
      <c r="NRW281" s="6"/>
      <c r="NRX281" s="6"/>
      <c r="NRY281" s="6"/>
      <c r="NRZ281" s="6"/>
      <c r="NSA281" s="6"/>
      <c r="NSB281" s="6"/>
      <c r="NSC281" s="6"/>
      <c r="NSD281" s="6"/>
      <c r="NSE281" s="6"/>
      <c r="NSF281" s="6"/>
      <c r="NSG281" s="6"/>
      <c r="NSH281" s="6"/>
      <c r="NSI281" s="6"/>
      <c r="NSJ281" s="6"/>
      <c r="NSK281" s="6"/>
      <c r="NSL281" s="6"/>
      <c r="NSM281" s="6"/>
      <c r="NSN281" s="6"/>
      <c r="NSO281" s="6"/>
      <c r="NSP281" s="6"/>
      <c r="NSQ281" s="6"/>
      <c r="NSR281" s="6"/>
      <c r="NSS281" s="6"/>
      <c r="NST281" s="6"/>
      <c r="NSU281" s="6"/>
      <c r="NSV281" s="6"/>
      <c r="NSW281" s="6"/>
      <c r="NSX281" s="6"/>
      <c r="NSY281" s="6"/>
      <c r="NSZ281" s="6"/>
      <c r="NTA281" s="6"/>
      <c r="NTB281" s="6"/>
      <c r="NTC281" s="6"/>
      <c r="NTD281" s="6"/>
      <c r="NTE281" s="6"/>
      <c r="NTF281" s="6"/>
      <c r="NTG281" s="6"/>
      <c r="NTH281" s="6"/>
      <c r="NTI281" s="6"/>
      <c r="NTJ281" s="6"/>
      <c r="NTK281" s="6"/>
      <c r="NTL281" s="6"/>
      <c r="NTM281" s="6"/>
      <c r="NTN281" s="6"/>
      <c r="NTO281" s="6"/>
      <c r="NTP281" s="6"/>
      <c r="NTQ281" s="6"/>
      <c r="NTR281" s="6"/>
      <c r="NTS281" s="6"/>
      <c r="NTT281" s="6"/>
      <c r="NTU281" s="6"/>
      <c r="NTV281" s="6"/>
      <c r="NTW281" s="6"/>
      <c r="NTX281" s="6"/>
      <c r="NTY281" s="6"/>
      <c r="NTZ281" s="6"/>
      <c r="NUA281" s="6"/>
      <c r="NUB281" s="6"/>
      <c r="NUC281" s="6"/>
      <c r="NUD281" s="6"/>
      <c r="NUE281" s="6"/>
      <c r="NUF281" s="6"/>
      <c r="NUG281" s="6"/>
      <c r="NUH281" s="6"/>
      <c r="NUI281" s="6"/>
      <c r="NUJ281" s="6"/>
      <c r="NUK281" s="6"/>
      <c r="NUL281" s="6"/>
      <c r="NUM281" s="6"/>
      <c r="NUN281" s="6"/>
      <c r="NUO281" s="6"/>
      <c r="NUP281" s="6"/>
      <c r="NUQ281" s="6"/>
      <c r="NUR281" s="6"/>
      <c r="NUS281" s="6"/>
      <c r="NUT281" s="6"/>
      <c r="NUU281" s="6"/>
      <c r="NUV281" s="6"/>
      <c r="NUW281" s="6"/>
      <c r="NUX281" s="6"/>
      <c r="NUY281" s="6"/>
      <c r="NUZ281" s="6"/>
      <c r="NVA281" s="6"/>
      <c r="NVB281" s="6"/>
      <c r="NVC281" s="6"/>
      <c r="NVD281" s="6"/>
      <c r="NVE281" s="6"/>
      <c r="NVF281" s="6"/>
      <c r="NVG281" s="6"/>
      <c r="NVH281" s="6"/>
      <c r="NVI281" s="6"/>
      <c r="NVJ281" s="6"/>
      <c r="NVK281" s="6"/>
      <c r="NVL281" s="6"/>
      <c r="NVM281" s="6"/>
      <c r="NVN281" s="6"/>
      <c r="NVO281" s="6"/>
      <c r="NVP281" s="6"/>
      <c r="NVQ281" s="6"/>
      <c r="NVR281" s="6"/>
      <c r="NVS281" s="6"/>
      <c r="NVT281" s="6"/>
      <c r="NVU281" s="6"/>
      <c r="NVV281" s="6"/>
      <c r="NVW281" s="6"/>
      <c r="NVX281" s="6"/>
      <c r="NVY281" s="6"/>
      <c r="NVZ281" s="6"/>
      <c r="NWA281" s="6"/>
      <c r="NWB281" s="6"/>
      <c r="NWC281" s="6"/>
      <c r="NWD281" s="6"/>
      <c r="NWE281" s="6"/>
      <c r="NWF281" s="6"/>
      <c r="NWG281" s="6"/>
      <c r="NWH281" s="6"/>
      <c r="NWI281" s="6"/>
      <c r="NWJ281" s="6"/>
      <c r="NWK281" s="6"/>
      <c r="NWL281" s="6"/>
      <c r="NWM281" s="6"/>
      <c r="NWN281" s="6"/>
      <c r="NWO281" s="6"/>
      <c r="NWP281" s="6"/>
      <c r="NWQ281" s="6"/>
      <c r="NWR281" s="6"/>
      <c r="NWS281" s="6"/>
      <c r="NWT281" s="6"/>
      <c r="NWU281" s="6"/>
      <c r="NWV281" s="6"/>
      <c r="NWW281" s="6"/>
      <c r="NWX281" s="6"/>
      <c r="NWY281" s="6"/>
      <c r="NWZ281" s="6"/>
      <c r="NXA281" s="6"/>
      <c r="NXB281" s="6"/>
      <c r="NXC281" s="6"/>
      <c r="NXD281" s="6"/>
      <c r="NXE281" s="6"/>
      <c r="NXF281" s="6"/>
      <c r="NXG281" s="6"/>
      <c r="NXH281" s="6"/>
      <c r="NXI281" s="6"/>
      <c r="NXJ281" s="6"/>
      <c r="NXK281" s="6"/>
      <c r="NXL281" s="6"/>
      <c r="NXM281" s="6"/>
      <c r="NXN281" s="6"/>
      <c r="NXO281" s="6"/>
      <c r="NXP281" s="6"/>
      <c r="NXQ281" s="6"/>
      <c r="NXR281" s="6"/>
      <c r="NXS281" s="6"/>
      <c r="NXT281" s="6"/>
      <c r="NXU281" s="6"/>
      <c r="NXV281" s="6"/>
      <c r="NXW281" s="6"/>
      <c r="NXX281" s="6"/>
      <c r="NXY281" s="6"/>
      <c r="NXZ281" s="6"/>
      <c r="NYA281" s="6"/>
      <c r="NYB281" s="6"/>
      <c r="NYC281" s="6"/>
      <c r="NYD281" s="6"/>
      <c r="NYE281" s="6"/>
      <c r="NYF281" s="6"/>
      <c r="NYG281" s="6"/>
      <c r="NYH281" s="6"/>
      <c r="NYI281" s="6"/>
      <c r="NYJ281" s="6"/>
      <c r="NYK281" s="6"/>
      <c r="NYL281" s="6"/>
      <c r="NYM281" s="6"/>
      <c r="NYN281" s="6"/>
      <c r="NYO281" s="6"/>
      <c r="NYP281" s="6"/>
      <c r="NYQ281" s="6"/>
      <c r="NYR281" s="6"/>
      <c r="NYS281" s="6"/>
      <c r="NYT281" s="6"/>
      <c r="NYU281" s="6"/>
      <c r="NYV281" s="6"/>
      <c r="NYW281" s="6"/>
      <c r="NYX281" s="6"/>
      <c r="NYY281" s="6"/>
      <c r="NYZ281" s="6"/>
      <c r="NZA281" s="6"/>
      <c r="NZB281" s="6"/>
      <c r="NZC281" s="6"/>
      <c r="NZD281" s="6"/>
      <c r="NZE281" s="6"/>
      <c r="NZF281" s="6"/>
      <c r="NZG281" s="6"/>
      <c r="NZH281" s="6"/>
      <c r="NZI281" s="6"/>
      <c r="NZJ281" s="6"/>
      <c r="NZK281" s="6"/>
      <c r="NZL281" s="6"/>
      <c r="NZM281" s="6"/>
      <c r="NZN281" s="6"/>
      <c r="NZO281" s="6"/>
      <c r="NZP281" s="6"/>
      <c r="NZQ281" s="6"/>
      <c r="NZR281" s="6"/>
      <c r="NZS281" s="6"/>
      <c r="NZT281" s="6"/>
      <c r="NZU281" s="6"/>
      <c r="NZV281" s="6"/>
      <c r="NZW281" s="6"/>
      <c r="NZX281" s="6"/>
      <c r="NZY281" s="6"/>
      <c r="NZZ281" s="6"/>
      <c r="OAA281" s="6"/>
      <c r="OAB281" s="6"/>
      <c r="OAC281" s="6"/>
      <c r="OAD281" s="6"/>
      <c r="OAE281" s="6"/>
      <c r="OAF281" s="6"/>
      <c r="OAG281" s="6"/>
      <c r="OAH281" s="6"/>
      <c r="OAI281" s="6"/>
      <c r="OAJ281" s="6"/>
      <c r="OAK281" s="6"/>
      <c r="OAL281" s="6"/>
      <c r="OAM281" s="6"/>
      <c r="OAN281" s="6"/>
      <c r="OAO281" s="6"/>
      <c r="OAP281" s="6"/>
      <c r="OAQ281" s="6"/>
      <c r="OAR281" s="6"/>
      <c r="OAS281" s="6"/>
      <c r="OAT281" s="6"/>
      <c r="OAU281" s="6"/>
      <c r="OAV281" s="6"/>
      <c r="OAW281" s="6"/>
      <c r="OAX281" s="6"/>
      <c r="OAY281" s="6"/>
      <c r="OAZ281" s="6"/>
      <c r="OBA281" s="6"/>
      <c r="OBB281" s="6"/>
      <c r="OBC281" s="6"/>
      <c r="OBD281" s="6"/>
      <c r="OBE281" s="6"/>
      <c r="OBF281" s="6"/>
      <c r="OBG281" s="6"/>
      <c r="OBH281" s="6"/>
      <c r="OBI281" s="6"/>
      <c r="OBJ281" s="6"/>
      <c r="OBK281" s="6"/>
      <c r="OBL281" s="6"/>
      <c r="OBM281" s="6"/>
      <c r="OBN281" s="6"/>
      <c r="OBO281" s="6"/>
      <c r="OBP281" s="6"/>
      <c r="OBQ281" s="6"/>
      <c r="OBR281" s="6"/>
      <c r="OBS281" s="6"/>
      <c r="OBT281" s="6"/>
      <c r="OBU281" s="6"/>
      <c r="OBV281" s="6"/>
      <c r="OBW281" s="6"/>
      <c r="OBX281" s="6"/>
      <c r="OBY281" s="6"/>
      <c r="OBZ281" s="6"/>
      <c r="OCA281" s="6"/>
      <c r="OCB281" s="6"/>
      <c r="OCC281" s="6"/>
      <c r="OCD281" s="6"/>
      <c r="OCE281" s="6"/>
      <c r="OCF281" s="6"/>
      <c r="OCG281" s="6"/>
      <c r="OCH281" s="6"/>
      <c r="OCI281" s="6"/>
      <c r="OCJ281" s="6"/>
      <c r="OCK281" s="6"/>
      <c r="OCL281" s="6"/>
      <c r="OCM281" s="6"/>
      <c r="OCN281" s="6"/>
      <c r="OCO281" s="6"/>
      <c r="OCP281" s="6"/>
      <c r="OCQ281" s="6"/>
      <c r="OCR281" s="6"/>
      <c r="OCS281" s="6"/>
      <c r="OCT281" s="6"/>
      <c r="OCU281" s="6"/>
      <c r="OCV281" s="6"/>
      <c r="OCW281" s="6"/>
      <c r="OCX281" s="6"/>
      <c r="OCY281" s="6"/>
      <c r="OCZ281" s="6"/>
      <c r="ODA281" s="6"/>
      <c r="ODB281" s="6"/>
      <c r="ODC281" s="6"/>
      <c r="ODD281" s="6"/>
      <c r="ODE281" s="6"/>
      <c r="ODF281" s="6"/>
      <c r="ODG281" s="6"/>
      <c r="ODH281" s="6"/>
      <c r="ODI281" s="6"/>
      <c r="ODJ281" s="6"/>
      <c r="ODK281" s="6"/>
      <c r="ODL281" s="6"/>
      <c r="ODM281" s="6"/>
      <c r="ODN281" s="6"/>
      <c r="ODO281" s="6"/>
      <c r="ODP281" s="6"/>
      <c r="ODQ281" s="6"/>
      <c r="ODR281" s="6"/>
      <c r="ODS281" s="6"/>
      <c r="ODT281" s="6"/>
      <c r="ODU281" s="6"/>
      <c r="ODV281" s="6"/>
      <c r="ODW281" s="6"/>
      <c r="ODX281" s="6"/>
      <c r="ODY281" s="6"/>
      <c r="ODZ281" s="6"/>
      <c r="OEA281" s="6"/>
      <c r="OEB281" s="6"/>
      <c r="OEC281" s="6"/>
      <c r="OED281" s="6"/>
      <c r="OEE281" s="6"/>
      <c r="OEF281" s="6"/>
      <c r="OEG281" s="6"/>
      <c r="OEH281" s="6"/>
      <c r="OEI281" s="6"/>
      <c r="OEJ281" s="6"/>
      <c r="OEK281" s="6"/>
      <c r="OEL281" s="6"/>
      <c r="OEM281" s="6"/>
      <c r="OEN281" s="6"/>
      <c r="OEO281" s="6"/>
      <c r="OEP281" s="6"/>
      <c r="OEQ281" s="6"/>
      <c r="OER281" s="6"/>
      <c r="OES281" s="6"/>
      <c r="OET281" s="6"/>
      <c r="OEU281" s="6"/>
      <c r="OEV281" s="6"/>
      <c r="OEW281" s="6"/>
      <c r="OEX281" s="6"/>
      <c r="OEY281" s="6"/>
      <c r="OEZ281" s="6"/>
      <c r="OFA281" s="6"/>
      <c r="OFB281" s="6"/>
      <c r="OFC281" s="6"/>
      <c r="OFD281" s="6"/>
      <c r="OFE281" s="6"/>
      <c r="OFF281" s="6"/>
      <c r="OFG281" s="6"/>
      <c r="OFH281" s="6"/>
      <c r="OFI281" s="6"/>
      <c r="OFJ281" s="6"/>
      <c r="OFK281" s="6"/>
      <c r="OFL281" s="6"/>
      <c r="OFM281" s="6"/>
      <c r="OFN281" s="6"/>
      <c r="OFO281" s="6"/>
      <c r="OFP281" s="6"/>
      <c r="OFQ281" s="6"/>
      <c r="OFR281" s="6"/>
      <c r="OFS281" s="6"/>
      <c r="OFT281" s="6"/>
      <c r="OFU281" s="6"/>
      <c r="OFV281" s="6"/>
      <c r="OFW281" s="6"/>
      <c r="OFX281" s="6"/>
      <c r="OFY281" s="6"/>
      <c r="OFZ281" s="6"/>
      <c r="OGA281" s="6"/>
      <c r="OGB281" s="6"/>
      <c r="OGC281" s="6"/>
      <c r="OGD281" s="6"/>
      <c r="OGE281" s="6"/>
      <c r="OGF281" s="6"/>
      <c r="OGG281" s="6"/>
      <c r="OGH281" s="6"/>
      <c r="OGI281" s="6"/>
      <c r="OGJ281" s="6"/>
      <c r="OGK281" s="6"/>
      <c r="OGL281" s="6"/>
      <c r="OGM281" s="6"/>
      <c r="OGN281" s="6"/>
      <c r="OGO281" s="6"/>
      <c r="OGP281" s="6"/>
      <c r="OGQ281" s="6"/>
      <c r="OGR281" s="6"/>
      <c r="OGS281" s="6"/>
      <c r="OGT281" s="6"/>
      <c r="OGU281" s="6"/>
      <c r="OGV281" s="6"/>
      <c r="OGW281" s="6"/>
      <c r="OGX281" s="6"/>
      <c r="OGY281" s="6"/>
      <c r="OGZ281" s="6"/>
      <c r="OHA281" s="6"/>
      <c r="OHB281" s="6"/>
      <c r="OHC281" s="6"/>
      <c r="OHD281" s="6"/>
      <c r="OHE281" s="6"/>
      <c r="OHF281" s="6"/>
      <c r="OHG281" s="6"/>
      <c r="OHH281" s="6"/>
      <c r="OHI281" s="6"/>
      <c r="OHJ281" s="6"/>
      <c r="OHK281" s="6"/>
      <c r="OHL281" s="6"/>
      <c r="OHM281" s="6"/>
      <c r="OHN281" s="6"/>
      <c r="OHO281" s="6"/>
      <c r="OHP281" s="6"/>
      <c r="OHQ281" s="6"/>
      <c r="OHR281" s="6"/>
      <c r="OHS281" s="6"/>
      <c r="OHT281" s="6"/>
      <c r="OHU281" s="6"/>
      <c r="OHV281" s="6"/>
      <c r="OHW281" s="6"/>
      <c r="OHX281" s="6"/>
      <c r="OHY281" s="6"/>
      <c r="OHZ281" s="6"/>
      <c r="OIA281" s="6"/>
      <c r="OIB281" s="6"/>
      <c r="OIC281" s="6"/>
      <c r="OID281" s="6"/>
      <c r="OIE281" s="6"/>
      <c r="OIF281" s="6"/>
      <c r="OIG281" s="6"/>
      <c r="OIH281" s="6"/>
      <c r="OII281" s="6"/>
      <c r="OIJ281" s="6"/>
      <c r="OIK281" s="6"/>
      <c r="OIL281" s="6"/>
      <c r="OIM281" s="6"/>
      <c r="OIN281" s="6"/>
      <c r="OIO281" s="6"/>
      <c r="OIP281" s="6"/>
      <c r="OIQ281" s="6"/>
      <c r="OIR281" s="6"/>
      <c r="OIS281" s="6"/>
      <c r="OIT281" s="6"/>
      <c r="OIU281" s="6"/>
      <c r="OIV281" s="6"/>
      <c r="OIW281" s="6"/>
      <c r="OIX281" s="6"/>
      <c r="OIY281" s="6"/>
      <c r="OIZ281" s="6"/>
      <c r="OJA281" s="6"/>
      <c r="OJB281" s="6"/>
      <c r="OJC281" s="6"/>
      <c r="OJD281" s="6"/>
      <c r="OJE281" s="6"/>
      <c r="OJF281" s="6"/>
      <c r="OJG281" s="6"/>
      <c r="OJH281" s="6"/>
      <c r="OJI281" s="6"/>
      <c r="OJJ281" s="6"/>
      <c r="OJK281" s="6"/>
      <c r="OJL281" s="6"/>
      <c r="OJM281" s="6"/>
      <c r="OJN281" s="6"/>
      <c r="OJO281" s="6"/>
      <c r="OJP281" s="6"/>
      <c r="OJQ281" s="6"/>
      <c r="OJR281" s="6"/>
      <c r="OJS281" s="6"/>
      <c r="OJT281" s="6"/>
      <c r="OJU281" s="6"/>
      <c r="OJV281" s="6"/>
      <c r="OJW281" s="6"/>
      <c r="OJX281" s="6"/>
      <c r="OJY281" s="6"/>
      <c r="OJZ281" s="6"/>
      <c r="OKA281" s="6"/>
      <c r="OKB281" s="6"/>
      <c r="OKC281" s="6"/>
      <c r="OKD281" s="6"/>
      <c r="OKE281" s="6"/>
      <c r="OKF281" s="6"/>
      <c r="OKG281" s="6"/>
      <c r="OKH281" s="6"/>
      <c r="OKI281" s="6"/>
      <c r="OKJ281" s="6"/>
      <c r="OKK281" s="6"/>
      <c r="OKL281" s="6"/>
      <c r="OKM281" s="6"/>
      <c r="OKN281" s="6"/>
      <c r="OKO281" s="6"/>
      <c r="OKP281" s="6"/>
      <c r="OKQ281" s="6"/>
      <c r="OKR281" s="6"/>
      <c r="OKS281" s="6"/>
      <c r="OKT281" s="6"/>
      <c r="OKU281" s="6"/>
      <c r="OKV281" s="6"/>
      <c r="OKW281" s="6"/>
      <c r="OKX281" s="6"/>
      <c r="OKY281" s="6"/>
      <c r="OKZ281" s="6"/>
      <c r="OLA281" s="6"/>
      <c r="OLB281" s="6"/>
      <c r="OLC281" s="6"/>
      <c r="OLD281" s="6"/>
      <c r="OLE281" s="6"/>
      <c r="OLF281" s="6"/>
      <c r="OLG281" s="6"/>
      <c r="OLH281" s="6"/>
      <c r="OLI281" s="6"/>
      <c r="OLJ281" s="6"/>
      <c r="OLK281" s="6"/>
      <c r="OLL281" s="6"/>
      <c r="OLM281" s="6"/>
      <c r="OLN281" s="6"/>
      <c r="OLO281" s="6"/>
      <c r="OLP281" s="6"/>
      <c r="OLQ281" s="6"/>
      <c r="OLR281" s="6"/>
      <c r="OLS281" s="6"/>
      <c r="OLT281" s="6"/>
      <c r="OLU281" s="6"/>
      <c r="OLV281" s="6"/>
      <c r="OLW281" s="6"/>
      <c r="OLX281" s="6"/>
      <c r="OLY281" s="6"/>
      <c r="OLZ281" s="6"/>
      <c r="OMA281" s="6"/>
      <c r="OMB281" s="6"/>
      <c r="OMC281" s="6"/>
      <c r="OMD281" s="6"/>
      <c r="OME281" s="6"/>
      <c r="OMF281" s="6"/>
      <c r="OMG281" s="6"/>
      <c r="OMH281" s="6"/>
      <c r="OMI281" s="6"/>
      <c r="OMJ281" s="6"/>
      <c r="OMK281" s="6"/>
      <c r="OML281" s="6"/>
      <c r="OMM281" s="6"/>
      <c r="OMN281" s="6"/>
      <c r="OMO281" s="6"/>
      <c r="OMP281" s="6"/>
      <c r="OMQ281" s="6"/>
      <c r="OMR281" s="6"/>
      <c r="OMS281" s="6"/>
      <c r="OMT281" s="6"/>
      <c r="OMU281" s="6"/>
      <c r="OMV281" s="6"/>
      <c r="OMW281" s="6"/>
      <c r="OMX281" s="6"/>
      <c r="OMY281" s="6"/>
      <c r="OMZ281" s="6"/>
      <c r="ONA281" s="6"/>
      <c r="ONB281" s="6"/>
      <c r="ONC281" s="6"/>
      <c r="OND281" s="6"/>
      <c r="ONE281" s="6"/>
      <c r="ONF281" s="6"/>
      <c r="ONG281" s="6"/>
      <c r="ONH281" s="6"/>
      <c r="ONI281" s="6"/>
      <c r="ONJ281" s="6"/>
      <c r="ONK281" s="6"/>
      <c r="ONL281" s="6"/>
      <c r="ONM281" s="6"/>
      <c r="ONN281" s="6"/>
      <c r="ONO281" s="6"/>
      <c r="ONP281" s="6"/>
      <c r="ONQ281" s="6"/>
      <c r="ONR281" s="6"/>
      <c r="ONS281" s="6"/>
      <c r="ONT281" s="6"/>
      <c r="ONU281" s="6"/>
      <c r="ONV281" s="6"/>
      <c r="ONW281" s="6"/>
      <c r="ONX281" s="6"/>
      <c r="ONY281" s="6"/>
      <c r="ONZ281" s="6"/>
      <c r="OOA281" s="6"/>
      <c r="OOB281" s="6"/>
      <c r="OOC281" s="6"/>
      <c r="OOD281" s="6"/>
      <c r="OOE281" s="6"/>
      <c r="OOF281" s="6"/>
      <c r="OOG281" s="6"/>
      <c r="OOH281" s="6"/>
      <c r="OOI281" s="6"/>
      <c r="OOJ281" s="6"/>
      <c r="OOK281" s="6"/>
      <c r="OOL281" s="6"/>
      <c r="OOM281" s="6"/>
      <c r="OON281" s="6"/>
      <c r="OOO281" s="6"/>
      <c r="OOP281" s="6"/>
      <c r="OOQ281" s="6"/>
      <c r="OOR281" s="6"/>
      <c r="OOS281" s="6"/>
      <c r="OOT281" s="6"/>
      <c r="OOU281" s="6"/>
      <c r="OOV281" s="6"/>
      <c r="OOW281" s="6"/>
      <c r="OOX281" s="6"/>
      <c r="OOY281" s="6"/>
      <c r="OOZ281" s="6"/>
      <c r="OPA281" s="6"/>
      <c r="OPB281" s="6"/>
      <c r="OPC281" s="6"/>
      <c r="OPD281" s="6"/>
      <c r="OPE281" s="6"/>
      <c r="OPF281" s="6"/>
      <c r="OPG281" s="6"/>
      <c r="OPH281" s="6"/>
      <c r="OPI281" s="6"/>
      <c r="OPJ281" s="6"/>
      <c r="OPK281" s="6"/>
      <c r="OPL281" s="6"/>
      <c r="OPM281" s="6"/>
      <c r="OPN281" s="6"/>
      <c r="OPO281" s="6"/>
      <c r="OPP281" s="6"/>
      <c r="OPQ281" s="6"/>
      <c r="OPR281" s="6"/>
      <c r="OPS281" s="6"/>
      <c r="OPT281" s="6"/>
      <c r="OPU281" s="6"/>
      <c r="OPV281" s="6"/>
      <c r="OPW281" s="6"/>
      <c r="OPX281" s="6"/>
      <c r="OPY281" s="6"/>
      <c r="OPZ281" s="6"/>
      <c r="OQA281" s="6"/>
      <c r="OQB281" s="6"/>
      <c r="OQC281" s="6"/>
      <c r="OQD281" s="6"/>
      <c r="OQE281" s="6"/>
      <c r="OQF281" s="6"/>
      <c r="OQG281" s="6"/>
      <c r="OQH281" s="6"/>
      <c r="OQI281" s="6"/>
      <c r="OQJ281" s="6"/>
      <c r="OQK281" s="6"/>
      <c r="OQL281" s="6"/>
      <c r="OQM281" s="6"/>
      <c r="OQN281" s="6"/>
      <c r="OQO281" s="6"/>
      <c r="OQP281" s="6"/>
      <c r="OQQ281" s="6"/>
      <c r="OQR281" s="6"/>
      <c r="OQS281" s="6"/>
      <c r="OQT281" s="6"/>
      <c r="OQU281" s="6"/>
      <c r="OQV281" s="6"/>
      <c r="OQW281" s="6"/>
      <c r="OQX281" s="6"/>
      <c r="OQY281" s="6"/>
      <c r="OQZ281" s="6"/>
      <c r="ORA281" s="6"/>
      <c r="ORB281" s="6"/>
      <c r="ORC281" s="6"/>
      <c r="ORD281" s="6"/>
      <c r="ORE281" s="6"/>
      <c r="ORF281" s="6"/>
      <c r="ORG281" s="6"/>
      <c r="ORH281" s="6"/>
      <c r="ORI281" s="6"/>
      <c r="ORJ281" s="6"/>
      <c r="ORK281" s="6"/>
      <c r="ORL281" s="6"/>
      <c r="ORM281" s="6"/>
      <c r="ORN281" s="6"/>
      <c r="ORO281" s="6"/>
      <c r="ORP281" s="6"/>
      <c r="ORQ281" s="6"/>
      <c r="ORR281" s="6"/>
      <c r="ORS281" s="6"/>
      <c r="ORT281" s="6"/>
      <c r="ORU281" s="6"/>
      <c r="ORV281" s="6"/>
      <c r="ORW281" s="6"/>
      <c r="ORX281" s="6"/>
      <c r="ORY281" s="6"/>
      <c r="ORZ281" s="6"/>
      <c r="OSA281" s="6"/>
      <c r="OSB281" s="6"/>
      <c r="OSC281" s="6"/>
      <c r="OSD281" s="6"/>
      <c r="OSE281" s="6"/>
      <c r="OSF281" s="6"/>
      <c r="OSG281" s="6"/>
      <c r="OSH281" s="6"/>
      <c r="OSI281" s="6"/>
      <c r="OSJ281" s="6"/>
      <c r="OSK281" s="6"/>
      <c r="OSL281" s="6"/>
      <c r="OSM281" s="6"/>
      <c r="OSN281" s="6"/>
      <c r="OSO281" s="6"/>
      <c r="OSP281" s="6"/>
      <c r="OSQ281" s="6"/>
      <c r="OSR281" s="6"/>
      <c r="OSS281" s="6"/>
      <c r="OST281" s="6"/>
      <c r="OSU281" s="6"/>
      <c r="OSV281" s="6"/>
      <c r="OSW281" s="6"/>
      <c r="OSX281" s="6"/>
      <c r="OSY281" s="6"/>
      <c r="OSZ281" s="6"/>
      <c r="OTA281" s="6"/>
      <c r="OTB281" s="6"/>
      <c r="OTC281" s="6"/>
      <c r="OTD281" s="6"/>
      <c r="OTE281" s="6"/>
      <c r="OTF281" s="6"/>
      <c r="OTG281" s="6"/>
      <c r="OTH281" s="6"/>
      <c r="OTI281" s="6"/>
      <c r="OTJ281" s="6"/>
      <c r="OTK281" s="6"/>
      <c r="OTL281" s="6"/>
      <c r="OTM281" s="6"/>
      <c r="OTN281" s="6"/>
      <c r="OTO281" s="6"/>
      <c r="OTP281" s="6"/>
      <c r="OTQ281" s="6"/>
      <c r="OTR281" s="6"/>
      <c r="OTS281" s="6"/>
      <c r="OTT281" s="6"/>
      <c r="OTU281" s="6"/>
      <c r="OTV281" s="6"/>
      <c r="OTW281" s="6"/>
      <c r="OTX281" s="6"/>
      <c r="OTY281" s="6"/>
      <c r="OTZ281" s="6"/>
      <c r="OUA281" s="6"/>
      <c r="OUB281" s="6"/>
      <c r="OUC281" s="6"/>
      <c r="OUD281" s="6"/>
      <c r="OUE281" s="6"/>
      <c r="OUF281" s="6"/>
      <c r="OUG281" s="6"/>
      <c r="OUH281" s="6"/>
      <c r="OUI281" s="6"/>
      <c r="OUJ281" s="6"/>
      <c r="OUK281" s="6"/>
      <c r="OUL281" s="6"/>
      <c r="OUM281" s="6"/>
      <c r="OUN281" s="6"/>
      <c r="OUO281" s="6"/>
      <c r="OUP281" s="6"/>
      <c r="OUQ281" s="6"/>
      <c r="OUR281" s="6"/>
      <c r="OUS281" s="6"/>
      <c r="OUT281" s="6"/>
      <c r="OUU281" s="6"/>
      <c r="OUV281" s="6"/>
      <c r="OUW281" s="6"/>
      <c r="OUX281" s="6"/>
      <c r="OUY281" s="6"/>
      <c r="OUZ281" s="6"/>
      <c r="OVA281" s="6"/>
      <c r="OVB281" s="6"/>
      <c r="OVC281" s="6"/>
      <c r="OVD281" s="6"/>
      <c r="OVE281" s="6"/>
      <c r="OVF281" s="6"/>
      <c r="OVG281" s="6"/>
      <c r="OVH281" s="6"/>
      <c r="OVI281" s="6"/>
      <c r="OVJ281" s="6"/>
      <c r="OVK281" s="6"/>
      <c r="OVL281" s="6"/>
      <c r="OVM281" s="6"/>
      <c r="OVN281" s="6"/>
      <c r="OVO281" s="6"/>
      <c r="OVP281" s="6"/>
      <c r="OVQ281" s="6"/>
      <c r="OVR281" s="6"/>
      <c r="OVS281" s="6"/>
      <c r="OVT281" s="6"/>
      <c r="OVU281" s="6"/>
      <c r="OVV281" s="6"/>
      <c r="OVW281" s="6"/>
      <c r="OVX281" s="6"/>
      <c r="OVY281" s="6"/>
      <c r="OVZ281" s="6"/>
      <c r="OWA281" s="6"/>
      <c r="OWB281" s="6"/>
      <c r="OWC281" s="6"/>
      <c r="OWD281" s="6"/>
      <c r="OWE281" s="6"/>
      <c r="OWF281" s="6"/>
      <c r="OWG281" s="6"/>
      <c r="OWH281" s="6"/>
      <c r="OWI281" s="6"/>
      <c r="OWJ281" s="6"/>
      <c r="OWK281" s="6"/>
      <c r="OWL281" s="6"/>
      <c r="OWM281" s="6"/>
      <c r="OWN281" s="6"/>
      <c r="OWO281" s="6"/>
      <c r="OWP281" s="6"/>
      <c r="OWQ281" s="6"/>
      <c r="OWR281" s="6"/>
      <c r="OWS281" s="6"/>
      <c r="OWT281" s="6"/>
      <c r="OWU281" s="6"/>
      <c r="OWV281" s="6"/>
      <c r="OWW281" s="6"/>
      <c r="OWX281" s="6"/>
      <c r="OWY281" s="6"/>
      <c r="OWZ281" s="6"/>
      <c r="OXA281" s="6"/>
      <c r="OXB281" s="6"/>
      <c r="OXC281" s="6"/>
      <c r="OXD281" s="6"/>
      <c r="OXE281" s="6"/>
      <c r="OXF281" s="6"/>
      <c r="OXG281" s="6"/>
      <c r="OXH281" s="6"/>
      <c r="OXI281" s="6"/>
      <c r="OXJ281" s="6"/>
      <c r="OXK281" s="6"/>
      <c r="OXL281" s="6"/>
      <c r="OXM281" s="6"/>
      <c r="OXN281" s="6"/>
      <c r="OXO281" s="6"/>
      <c r="OXP281" s="6"/>
      <c r="OXQ281" s="6"/>
      <c r="OXR281" s="6"/>
      <c r="OXS281" s="6"/>
      <c r="OXT281" s="6"/>
      <c r="OXU281" s="6"/>
      <c r="OXV281" s="6"/>
      <c r="OXW281" s="6"/>
      <c r="OXX281" s="6"/>
      <c r="OXY281" s="6"/>
      <c r="OXZ281" s="6"/>
      <c r="OYA281" s="6"/>
      <c r="OYB281" s="6"/>
      <c r="OYC281" s="6"/>
      <c r="OYD281" s="6"/>
      <c r="OYE281" s="6"/>
      <c r="OYF281" s="6"/>
      <c r="OYG281" s="6"/>
      <c r="OYH281" s="6"/>
      <c r="OYI281" s="6"/>
      <c r="OYJ281" s="6"/>
      <c r="OYK281" s="6"/>
      <c r="OYL281" s="6"/>
      <c r="OYM281" s="6"/>
      <c r="OYN281" s="6"/>
      <c r="OYO281" s="6"/>
      <c r="OYP281" s="6"/>
      <c r="OYQ281" s="6"/>
      <c r="OYR281" s="6"/>
      <c r="OYS281" s="6"/>
      <c r="OYT281" s="6"/>
      <c r="OYU281" s="6"/>
      <c r="OYV281" s="6"/>
      <c r="OYW281" s="6"/>
      <c r="OYX281" s="6"/>
      <c r="OYY281" s="6"/>
      <c r="OYZ281" s="6"/>
      <c r="OZA281" s="6"/>
      <c r="OZB281" s="6"/>
      <c r="OZC281" s="6"/>
      <c r="OZD281" s="6"/>
      <c r="OZE281" s="6"/>
      <c r="OZF281" s="6"/>
      <c r="OZG281" s="6"/>
      <c r="OZH281" s="6"/>
      <c r="OZI281" s="6"/>
      <c r="OZJ281" s="6"/>
      <c r="OZK281" s="6"/>
      <c r="OZL281" s="6"/>
      <c r="OZM281" s="6"/>
      <c r="OZN281" s="6"/>
      <c r="OZO281" s="6"/>
      <c r="OZP281" s="6"/>
      <c r="OZQ281" s="6"/>
      <c r="OZR281" s="6"/>
      <c r="OZS281" s="6"/>
      <c r="OZT281" s="6"/>
      <c r="OZU281" s="6"/>
      <c r="OZV281" s="6"/>
      <c r="OZW281" s="6"/>
      <c r="OZX281" s="6"/>
      <c r="OZY281" s="6"/>
      <c r="OZZ281" s="6"/>
      <c r="PAA281" s="6"/>
      <c r="PAB281" s="6"/>
      <c r="PAC281" s="6"/>
      <c r="PAD281" s="6"/>
      <c r="PAE281" s="6"/>
      <c r="PAF281" s="6"/>
      <c r="PAG281" s="6"/>
      <c r="PAH281" s="6"/>
      <c r="PAI281" s="6"/>
      <c r="PAJ281" s="6"/>
      <c r="PAK281" s="6"/>
      <c r="PAL281" s="6"/>
      <c r="PAM281" s="6"/>
      <c r="PAN281" s="6"/>
      <c r="PAO281" s="6"/>
      <c r="PAP281" s="6"/>
      <c r="PAQ281" s="6"/>
      <c r="PAR281" s="6"/>
      <c r="PAS281" s="6"/>
      <c r="PAT281" s="6"/>
      <c r="PAU281" s="6"/>
      <c r="PAV281" s="6"/>
      <c r="PAW281" s="6"/>
      <c r="PAX281" s="6"/>
      <c r="PAY281" s="6"/>
      <c r="PAZ281" s="6"/>
      <c r="PBA281" s="6"/>
      <c r="PBB281" s="6"/>
      <c r="PBC281" s="6"/>
      <c r="PBD281" s="6"/>
      <c r="PBE281" s="6"/>
      <c r="PBF281" s="6"/>
      <c r="PBG281" s="6"/>
      <c r="PBH281" s="6"/>
      <c r="PBI281" s="6"/>
      <c r="PBJ281" s="6"/>
      <c r="PBK281" s="6"/>
      <c r="PBL281" s="6"/>
      <c r="PBM281" s="6"/>
      <c r="PBN281" s="6"/>
      <c r="PBO281" s="6"/>
      <c r="PBP281" s="6"/>
      <c r="PBQ281" s="6"/>
      <c r="PBR281" s="6"/>
      <c r="PBS281" s="6"/>
      <c r="PBT281" s="6"/>
      <c r="PBU281" s="6"/>
      <c r="PBV281" s="6"/>
      <c r="PBW281" s="6"/>
      <c r="PBX281" s="6"/>
      <c r="PBY281" s="6"/>
      <c r="PBZ281" s="6"/>
      <c r="PCA281" s="6"/>
      <c r="PCB281" s="6"/>
      <c r="PCC281" s="6"/>
      <c r="PCD281" s="6"/>
      <c r="PCE281" s="6"/>
      <c r="PCF281" s="6"/>
      <c r="PCG281" s="6"/>
      <c r="PCH281" s="6"/>
      <c r="PCI281" s="6"/>
      <c r="PCJ281" s="6"/>
      <c r="PCK281" s="6"/>
      <c r="PCL281" s="6"/>
      <c r="PCM281" s="6"/>
      <c r="PCN281" s="6"/>
      <c r="PCO281" s="6"/>
      <c r="PCP281" s="6"/>
      <c r="PCQ281" s="6"/>
      <c r="PCR281" s="6"/>
      <c r="PCS281" s="6"/>
      <c r="PCT281" s="6"/>
      <c r="PCU281" s="6"/>
      <c r="PCV281" s="6"/>
      <c r="PCW281" s="6"/>
      <c r="PCX281" s="6"/>
      <c r="PCY281" s="6"/>
      <c r="PCZ281" s="6"/>
      <c r="PDA281" s="6"/>
      <c r="PDB281" s="6"/>
      <c r="PDC281" s="6"/>
      <c r="PDD281" s="6"/>
      <c r="PDE281" s="6"/>
      <c r="PDF281" s="6"/>
      <c r="PDG281" s="6"/>
      <c r="PDH281" s="6"/>
      <c r="PDI281" s="6"/>
      <c r="PDJ281" s="6"/>
      <c r="PDK281" s="6"/>
      <c r="PDL281" s="6"/>
      <c r="PDM281" s="6"/>
      <c r="PDN281" s="6"/>
      <c r="PDO281" s="6"/>
      <c r="PDP281" s="6"/>
      <c r="PDQ281" s="6"/>
      <c r="PDR281" s="6"/>
      <c r="PDS281" s="6"/>
      <c r="PDT281" s="6"/>
      <c r="PDU281" s="6"/>
      <c r="PDV281" s="6"/>
      <c r="PDW281" s="6"/>
      <c r="PDX281" s="6"/>
      <c r="PDY281" s="6"/>
      <c r="PDZ281" s="6"/>
      <c r="PEA281" s="6"/>
      <c r="PEB281" s="6"/>
      <c r="PEC281" s="6"/>
      <c r="PED281" s="6"/>
      <c r="PEE281" s="6"/>
      <c r="PEF281" s="6"/>
      <c r="PEG281" s="6"/>
      <c r="PEH281" s="6"/>
      <c r="PEI281" s="6"/>
      <c r="PEJ281" s="6"/>
      <c r="PEK281" s="6"/>
      <c r="PEL281" s="6"/>
      <c r="PEM281" s="6"/>
      <c r="PEN281" s="6"/>
      <c r="PEO281" s="6"/>
      <c r="PEP281" s="6"/>
      <c r="PEQ281" s="6"/>
      <c r="PER281" s="6"/>
      <c r="PES281" s="6"/>
      <c r="PET281" s="6"/>
      <c r="PEU281" s="6"/>
      <c r="PEV281" s="6"/>
      <c r="PEW281" s="6"/>
      <c r="PEX281" s="6"/>
      <c r="PEY281" s="6"/>
      <c r="PEZ281" s="6"/>
      <c r="PFA281" s="6"/>
      <c r="PFB281" s="6"/>
      <c r="PFC281" s="6"/>
      <c r="PFD281" s="6"/>
      <c r="PFE281" s="6"/>
      <c r="PFF281" s="6"/>
      <c r="PFG281" s="6"/>
      <c r="PFH281" s="6"/>
      <c r="PFI281" s="6"/>
      <c r="PFJ281" s="6"/>
      <c r="PFK281" s="6"/>
      <c r="PFL281" s="6"/>
      <c r="PFM281" s="6"/>
      <c r="PFN281" s="6"/>
      <c r="PFO281" s="6"/>
      <c r="PFP281" s="6"/>
      <c r="PFQ281" s="6"/>
      <c r="PFR281" s="6"/>
      <c r="PFS281" s="6"/>
      <c r="PFT281" s="6"/>
      <c r="PFU281" s="6"/>
      <c r="PFV281" s="6"/>
      <c r="PFW281" s="6"/>
      <c r="PFX281" s="6"/>
      <c r="PFY281" s="6"/>
      <c r="PFZ281" s="6"/>
      <c r="PGA281" s="6"/>
      <c r="PGB281" s="6"/>
      <c r="PGC281" s="6"/>
      <c r="PGD281" s="6"/>
      <c r="PGE281" s="6"/>
      <c r="PGF281" s="6"/>
      <c r="PGG281" s="6"/>
      <c r="PGH281" s="6"/>
      <c r="PGI281" s="6"/>
      <c r="PGJ281" s="6"/>
      <c r="PGK281" s="6"/>
      <c r="PGL281" s="6"/>
      <c r="PGM281" s="6"/>
      <c r="PGN281" s="6"/>
      <c r="PGO281" s="6"/>
      <c r="PGP281" s="6"/>
      <c r="PGQ281" s="6"/>
      <c r="PGR281" s="6"/>
      <c r="PGS281" s="6"/>
      <c r="PGT281" s="6"/>
      <c r="PGU281" s="6"/>
      <c r="PGV281" s="6"/>
      <c r="PGW281" s="6"/>
      <c r="PGX281" s="6"/>
      <c r="PGY281" s="6"/>
      <c r="PGZ281" s="6"/>
      <c r="PHA281" s="6"/>
      <c r="PHB281" s="6"/>
      <c r="PHC281" s="6"/>
      <c r="PHD281" s="6"/>
      <c r="PHE281" s="6"/>
      <c r="PHF281" s="6"/>
      <c r="PHG281" s="6"/>
      <c r="PHH281" s="6"/>
      <c r="PHI281" s="6"/>
      <c r="PHJ281" s="6"/>
      <c r="PHK281" s="6"/>
      <c r="PHL281" s="6"/>
      <c r="PHM281" s="6"/>
      <c r="PHN281" s="6"/>
      <c r="PHO281" s="6"/>
      <c r="PHP281" s="6"/>
      <c r="PHQ281" s="6"/>
      <c r="PHR281" s="6"/>
      <c r="PHS281" s="6"/>
      <c r="PHT281" s="6"/>
      <c r="PHU281" s="6"/>
      <c r="PHV281" s="6"/>
      <c r="PHW281" s="6"/>
      <c r="PHX281" s="6"/>
      <c r="PHY281" s="6"/>
      <c r="PHZ281" s="6"/>
      <c r="PIA281" s="6"/>
      <c r="PIB281" s="6"/>
      <c r="PIC281" s="6"/>
      <c r="PID281" s="6"/>
      <c r="PIE281" s="6"/>
      <c r="PIF281" s="6"/>
      <c r="PIG281" s="6"/>
      <c r="PIH281" s="6"/>
      <c r="PII281" s="6"/>
      <c r="PIJ281" s="6"/>
      <c r="PIK281" s="6"/>
      <c r="PIL281" s="6"/>
      <c r="PIM281" s="6"/>
      <c r="PIN281" s="6"/>
      <c r="PIO281" s="6"/>
      <c r="PIP281" s="6"/>
      <c r="PIQ281" s="6"/>
      <c r="PIR281" s="6"/>
      <c r="PIS281" s="6"/>
      <c r="PIT281" s="6"/>
      <c r="PIU281" s="6"/>
      <c r="PIV281" s="6"/>
      <c r="PIW281" s="6"/>
      <c r="PIX281" s="6"/>
      <c r="PIY281" s="6"/>
      <c r="PIZ281" s="6"/>
      <c r="PJA281" s="6"/>
      <c r="PJB281" s="6"/>
      <c r="PJC281" s="6"/>
      <c r="PJD281" s="6"/>
      <c r="PJE281" s="6"/>
      <c r="PJF281" s="6"/>
      <c r="PJG281" s="6"/>
      <c r="PJH281" s="6"/>
      <c r="PJI281" s="6"/>
      <c r="PJJ281" s="6"/>
      <c r="PJK281" s="6"/>
      <c r="PJL281" s="6"/>
      <c r="PJM281" s="6"/>
      <c r="PJN281" s="6"/>
      <c r="PJO281" s="6"/>
      <c r="PJP281" s="6"/>
      <c r="PJQ281" s="6"/>
      <c r="PJR281" s="6"/>
      <c r="PJS281" s="6"/>
      <c r="PJT281" s="6"/>
      <c r="PJU281" s="6"/>
      <c r="PJV281" s="6"/>
      <c r="PJW281" s="6"/>
      <c r="PJX281" s="6"/>
      <c r="PJY281" s="6"/>
      <c r="PJZ281" s="6"/>
      <c r="PKA281" s="6"/>
      <c r="PKB281" s="6"/>
      <c r="PKC281" s="6"/>
      <c r="PKD281" s="6"/>
      <c r="PKE281" s="6"/>
      <c r="PKF281" s="6"/>
      <c r="PKG281" s="6"/>
      <c r="PKH281" s="6"/>
      <c r="PKI281" s="6"/>
      <c r="PKJ281" s="6"/>
      <c r="PKK281" s="6"/>
      <c r="PKL281" s="6"/>
      <c r="PKM281" s="6"/>
      <c r="PKN281" s="6"/>
      <c r="PKO281" s="6"/>
      <c r="PKP281" s="6"/>
      <c r="PKQ281" s="6"/>
      <c r="PKR281" s="6"/>
      <c r="PKS281" s="6"/>
      <c r="PKT281" s="6"/>
      <c r="PKU281" s="6"/>
      <c r="PKV281" s="6"/>
      <c r="PKW281" s="6"/>
      <c r="PKX281" s="6"/>
      <c r="PKY281" s="6"/>
      <c r="PKZ281" s="6"/>
      <c r="PLA281" s="6"/>
      <c r="PLB281" s="6"/>
      <c r="PLC281" s="6"/>
      <c r="PLD281" s="6"/>
      <c r="PLE281" s="6"/>
      <c r="PLF281" s="6"/>
      <c r="PLG281" s="6"/>
      <c r="PLH281" s="6"/>
      <c r="PLI281" s="6"/>
      <c r="PLJ281" s="6"/>
      <c r="PLK281" s="6"/>
      <c r="PLL281" s="6"/>
      <c r="PLM281" s="6"/>
      <c r="PLN281" s="6"/>
      <c r="PLO281" s="6"/>
      <c r="PLP281" s="6"/>
      <c r="PLQ281" s="6"/>
      <c r="PLR281" s="6"/>
      <c r="PLS281" s="6"/>
      <c r="PLT281" s="6"/>
      <c r="PLU281" s="6"/>
      <c r="PLV281" s="6"/>
      <c r="PLW281" s="6"/>
      <c r="PLX281" s="6"/>
      <c r="PLY281" s="6"/>
      <c r="PLZ281" s="6"/>
      <c r="PMA281" s="6"/>
      <c r="PMB281" s="6"/>
      <c r="PMC281" s="6"/>
      <c r="PMD281" s="6"/>
      <c r="PME281" s="6"/>
      <c r="PMF281" s="6"/>
      <c r="PMG281" s="6"/>
      <c r="PMH281" s="6"/>
      <c r="PMI281" s="6"/>
      <c r="PMJ281" s="6"/>
      <c r="PMK281" s="6"/>
      <c r="PML281" s="6"/>
      <c r="PMM281" s="6"/>
      <c r="PMN281" s="6"/>
      <c r="PMO281" s="6"/>
      <c r="PMP281" s="6"/>
      <c r="PMQ281" s="6"/>
      <c r="PMR281" s="6"/>
      <c r="PMS281" s="6"/>
      <c r="PMT281" s="6"/>
      <c r="PMU281" s="6"/>
      <c r="PMV281" s="6"/>
      <c r="PMW281" s="6"/>
      <c r="PMX281" s="6"/>
      <c r="PMY281" s="6"/>
      <c r="PMZ281" s="6"/>
      <c r="PNA281" s="6"/>
      <c r="PNB281" s="6"/>
      <c r="PNC281" s="6"/>
      <c r="PND281" s="6"/>
      <c r="PNE281" s="6"/>
      <c r="PNF281" s="6"/>
      <c r="PNG281" s="6"/>
      <c r="PNH281" s="6"/>
      <c r="PNI281" s="6"/>
      <c r="PNJ281" s="6"/>
      <c r="PNK281" s="6"/>
      <c r="PNL281" s="6"/>
      <c r="PNM281" s="6"/>
      <c r="PNN281" s="6"/>
      <c r="PNO281" s="6"/>
      <c r="PNP281" s="6"/>
      <c r="PNQ281" s="6"/>
      <c r="PNR281" s="6"/>
      <c r="PNS281" s="6"/>
      <c r="PNT281" s="6"/>
      <c r="PNU281" s="6"/>
      <c r="PNV281" s="6"/>
      <c r="PNW281" s="6"/>
      <c r="PNX281" s="6"/>
      <c r="PNY281" s="6"/>
      <c r="PNZ281" s="6"/>
      <c r="POA281" s="6"/>
      <c r="POB281" s="6"/>
      <c r="POC281" s="6"/>
      <c r="POD281" s="6"/>
      <c r="POE281" s="6"/>
      <c r="POF281" s="6"/>
      <c r="POG281" s="6"/>
      <c r="POH281" s="6"/>
      <c r="POI281" s="6"/>
      <c r="POJ281" s="6"/>
      <c r="POK281" s="6"/>
      <c r="POL281" s="6"/>
      <c r="POM281" s="6"/>
      <c r="PON281" s="6"/>
      <c r="POO281" s="6"/>
      <c r="POP281" s="6"/>
      <c r="POQ281" s="6"/>
      <c r="POR281" s="6"/>
      <c r="POS281" s="6"/>
      <c r="POT281" s="6"/>
      <c r="POU281" s="6"/>
      <c r="POV281" s="6"/>
      <c r="POW281" s="6"/>
      <c r="POX281" s="6"/>
      <c r="POY281" s="6"/>
      <c r="POZ281" s="6"/>
      <c r="PPA281" s="6"/>
      <c r="PPB281" s="6"/>
      <c r="PPC281" s="6"/>
      <c r="PPD281" s="6"/>
      <c r="PPE281" s="6"/>
      <c r="PPF281" s="6"/>
      <c r="PPG281" s="6"/>
      <c r="PPH281" s="6"/>
      <c r="PPI281" s="6"/>
      <c r="PPJ281" s="6"/>
      <c r="PPK281" s="6"/>
      <c r="PPL281" s="6"/>
      <c r="PPM281" s="6"/>
      <c r="PPN281" s="6"/>
      <c r="PPO281" s="6"/>
      <c r="PPP281" s="6"/>
      <c r="PPQ281" s="6"/>
      <c r="PPR281" s="6"/>
      <c r="PPS281" s="6"/>
      <c r="PPT281" s="6"/>
      <c r="PPU281" s="6"/>
      <c r="PPV281" s="6"/>
      <c r="PPW281" s="6"/>
      <c r="PPX281" s="6"/>
      <c r="PPY281" s="6"/>
      <c r="PPZ281" s="6"/>
      <c r="PQA281" s="6"/>
      <c r="PQB281" s="6"/>
      <c r="PQC281" s="6"/>
      <c r="PQD281" s="6"/>
      <c r="PQE281" s="6"/>
      <c r="PQF281" s="6"/>
      <c r="PQG281" s="6"/>
      <c r="PQH281" s="6"/>
      <c r="PQI281" s="6"/>
      <c r="PQJ281" s="6"/>
      <c r="PQK281" s="6"/>
      <c r="PQL281" s="6"/>
      <c r="PQM281" s="6"/>
      <c r="PQN281" s="6"/>
      <c r="PQO281" s="6"/>
      <c r="PQP281" s="6"/>
      <c r="PQQ281" s="6"/>
      <c r="PQR281" s="6"/>
      <c r="PQS281" s="6"/>
      <c r="PQT281" s="6"/>
      <c r="PQU281" s="6"/>
      <c r="PQV281" s="6"/>
      <c r="PQW281" s="6"/>
      <c r="PQX281" s="6"/>
      <c r="PQY281" s="6"/>
      <c r="PQZ281" s="6"/>
      <c r="PRA281" s="6"/>
      <c r="PRB281" s="6"/>
      <c r="PRC281" s="6"/>
      <c r="PRD281" s="6"/>
      <c r="PRE281" s="6"/>
      <c r="PRF281" s="6"/>
      <c r="PRG281" s="6"/>
      <c r="PRH281" s="6"/>
      <c r="PRI281" s="6"/>
      <c r="PRJ281" s="6"/>
      <c r="PRK281" s="6"/>
      <c r="PRL281" s="6"/>
      <c r="PRM281" s="6"/>
      <c r="PRN281" s="6"/>
      <c r="PRO281" s="6"/>
      <c r="PRP281" s="6"/>
      <c r="PRQ281" s="6"/>
      <c r="PRR281" s="6"/>
      <c r="PRS281" s="6"/>
      <c r="PRT281" s="6"/>
      <c r="PRU281" s="6"/>
      <c r="PRV281" s="6"/>
      <c r="PRW281" s="6"/>
      <c r="PRX281" s="6"/>
      <c r="PRY281" s="6"/>
      <c r="PRZ281" s="6"/>
      <c r="PSA281" s="6"/>
      <c r="PSB281" s="6"/>
      <c r="PSC281" s="6"/>
      <c r="PSD281" s="6"/>
      <c r="PSE281" s="6"/>
      <c r="PSF281" s="6"/>
      <c r="PSG281" s="6"/>
      <c r="PSH281" s="6"/>
      <c r="PSI281" s="6"/>
      <c r="PSJ281" s="6"/>
      <c r="PSK281" s="6"/>
      <c r="PSL281" s="6"/>
      <c r="PSM281" s="6"/>
      <c r="PSN281" s="6"/>
      <c r="PSO281" s="6"/>
      <c r="PSP281" s="6"/>
      <c r="PSQ281" s="6"/>
      <c r="PSR281" s="6"/>
      <c r="PSS281" s="6"/>
      <c r="PST281" s="6"/>
      <c r="PSU281" s="6"/>
      <c r="PSV281" s="6"/>
      <c r="PSW281" s="6"/>
      <c r="PSX281" s="6"/>
      <c r="PSY281" s="6"/>
      <c r="PSZ281" s="6"/>
      <c r="PTA281" s="6"/>
      <c r="PTB281" s="6"/>
      <c r="PTC281" s="6"/>
      <c r="PTD281" s="6"/>
      <c r="PTE281" s="6"/>
      <c r="PTF281" s="6"/>
      <c r="PTG281" s="6"/>
      <c r="PTH281" s="6"/>
      <c r="PTI281" s="6"/>
      <c r="PTJ281" s="6"/>
      <c r="PTK281" s="6"/>
      <c r="PTL281" s="6"/>
      <c r="PTM281" s="6"/>
      <c r="PTN281" s="6"/>
      <c r="PTO281" s="6"/>
      <c r="PTP281" s="6"/>
      <c r="PTQ281" s="6"/>
      <c r="PTR281" s="6"/>
      <c r="PTS281" s="6"/>
      <c r="PTT281" s="6"/>
      <c r="PTU281" s="6"/>
      <c r="PTV281" s="6"/>
      <c r="PTW281" s="6"/>
      <c r="PTX281" s="6"/>
      <c r="PTY281" s="6"/>
      <c r="PTZ281" s="6"/>
      <c r="PUA281" s="6"/>
      <c r="PUB281" s="6"/>
      <c r="PUC281" s="6"/>
      <c r="PUD281" s="6"/>
      <c r="PUE281" s="6"/>
      <c r="PUF281" s="6"/>
      <c r="PUG281" s="6"/>
      <c r="PUH281" s="6"/>
      <c r="PUI281" s="6"/>
      <c r="PUJ281" s="6"/>
      <c r="PUK281" s="6"/>
      <c r="PUL281" s="6"/>
      <c r="PUM281" s="6"/>
      <c r="PUN281" s="6"/>
      <c r="PUO281" s="6"/>
      <c r="PUP281" s="6"/>
      <c r="PUQ281" s="6"/>
      <c r="PUR281" s="6"/>
      <c r="PUS281" s="6"/>
      <c r="PUT281" s="6"/>
      <c r="PUU281" s="6"/>
      <c r="PUV281" s="6"/>
      <c r="PUW281" s="6"/>
      <c r="PUX281" s="6"/>
      <c r="PUY281" s="6"/>
      <c r="PUZ281" s="6"/>
      <c r="PVA281" s="6"/>
      <c r="PVB281" s="6"/>
      <c r="PVC281" s="6"/>
      <c r="PVD281" s="6"/>
      <c r="PVE281" s="6"/>
      <c r="PVF281" s="6"/>
      <c r="PVG281" s="6"/>
      <c r="PVH281" s="6"/>
      <c r="PVI281" s="6"/>
      <c r="PVJ281" s="6"/>
      <c r="PVK281" s="6"/>
      <c r="PVL281" s="6"/>
      <c r="PVM281" s="6"/>
      <c r="PVN281" s="6"/>
      <c r="PVO281" s="6"/>
      <c r="PVP281" s="6"/>
      <c r="PVQ281" s="6"/>
      <c r="PVR281" s="6"/>
      <c r="PVS281" s="6"/>
      <c r="PVT281" s="6"/>
      <c r="PVU281" s="6"/>
      <c r="PVV281" s="6"/>
      <c r="PVW281" s="6"/>
      <c r="PVX281" s="6"/>
      <c r="PVY281" s="6"/>
      <c r="PVZ281" s="6"/>
      <c r="PWA281" s="6"/>
      <c r="PWB281" s="6"/>
      <c r="PWC281" s="6"/>
      <c r="PWD281" s="6"/>
      <c r="PWE281" s="6"/>
      <c r="PWF281" s="6"/>
      <c r="PWG281" s="6"/>
      <c r="PWH281" s="6"/>
      <c r="PWI281" s="6"/>
      <c r="PWJ281" s="6"/>
      <c r="PWK281" s="6"/>
      <c r="PWL281" s="6"/>
      <c r="PWM281" s="6"/>
      <c r="PWN281" s="6"/>
      <c r="PWO281" s="6"/>
      <c r="PWP281" s="6"/>
      <c r="PWQ281" s="6"/>
      <c r="PWR281" s="6"/>
      <c r="PWS281" s="6"/>
      <c r="PWT281" s="6"/>
      <c r="PWU281" s="6"/>
      <c r="PWV281" s="6"/>
      <c r="PWW281" s="6"/>
      <c r="PWX281" s="6"/>
      <c r="PWY281" s="6"/>
      <c r="PWZ281" s="6"/>
      <c r="PXA281" s="6"/>
      <c r="PXB281" s="6"/>
      <c r="PXC281" s="6"/>
      <c r="PXD281" s="6"/>
      <c r="PXE281" s="6"/>
      <c r="PXF281" s="6"/>
      <c r="PXG281" s="6"/>
      <c r="PXH281" s="6"/>
      <c r="PXI281" s="6"/>
      <c r="PXJ281" s="6"/>
      <c r="PXK281" s="6"/>
      <c r="PXL281" s="6"/>
      <c r="PXM281" s="6"/>
      <c r="PXN281" s="6"/>
      <c r="PXO281" s="6"/>
      <c r="PXP281" s="6"/>
      <c r="PXQ281" s="6"/>
      <c r="PXR281" s="6"/>
      <c r="PXS281" s="6"/>
      <c r="PXT281" s="6"/>
      <c r="PXU281" s="6"/>
      <c r="PXV281" s="6"/>
      <c r="PXW281" s="6"/>
      <c r="PXX281" s="6"/>
      <c r="PXY281" s="6"/>
      <c r="PXZ281" s="6"/>
      <c r="PYA281" s="6"/>
      <c r="PYB281" s="6"/>
      <c r="PYC281" s="6"/>
      <c r="PYD281" s="6"/>
      <c r="PYE281" s="6"/>
      <c r="PYF281" s="6"/>
      <c r="PYG281" s="6"/>
      <c r="PYH281" s="6"/>
      <c r="PYI281" s="6"/>
      <c r="PYJ281" s="6"/>
      <c r="PYK281" s="6"/>
      <c r="PYL281" s="6"/>
      <c r="PYM281" s="6"/>
      <c r="PYN281" s="6"/>
      <c r="PYO281" s="6"/>
      <c r="PYP281" s="6"/>
      <c r="PYQ281" s="6"/>
      <c r="PYR281" s="6"/>
      <c r="PYS281" s="6"/>
      <c r="PYT281" s="6"/>
      <c r="PYU281" s="6"/>
      <c r="PYV281" s="6"/>
      <c r="PYW281" s="6"/>
      <c r="PYX281" s="6"/>
      <c r="PYY281" s="6"/>
      <c r="PYZ281" s="6"/>
      <c r="PZA281" s="6"/>
      <c r="PZB281" s="6"/>
      <c r="PZC281" s="6"/>
      <c r="PZD281" s="6"/>
      <c r="PZE281" s="6"/>
      <c r="PZF281" s="6"/>
      <c r="PZG281" s="6"/>
      <c r="PZH281" s="6"/>
      <c r="PZI281" s="6"/>
      <c r="PZJ281" s="6"/>
      <c r="PZK281" s="6"/>
      <c r="PZL281" s="6"/>
      <c r="PZM281" s="6"/>
      <c r="PZN281" s="6"/>
      <c r="PZO281" s="6"/>
      <c r="PZP281" s="6"/>
      <c r="PZQ281" s="6"/>
      <c r="PZR281" s="6"/>
      <c r="PZS281" s="6"/>
      <c r="PZT281" s="6"/>
      <c r="PZU281" s="6"/>
      <c r="PZV281" s="6"/>
      <c r="PZW281" s="6"/>
      <c r="PZX281" s="6"/>
      <c r="PZY281" s="6"/>
      <c r="PZZ281" s="6"/>
      <c r="QAA281" s="6"/>
      <c r="QAB281" s="6"/>
      <c r="QAC281" s="6"/>
      <c r="QAD281" s="6"/>
      <c r="QAE281" s="6"/>
      <c r="QAF281" s="6"/>
      <c r="QAG281" s="6"/>
      <c r="QAH281" s="6"/>
      <c r="QAI281" s="6"/>
      <c r="QAJ281" s="6"/>
      <c r="QAK281" s="6"/>
      <c r="QAL281" s="6"/>
      <c r="QAM281" s="6"/>
      <c r="QAN281" s="6"/>
      <c r="QAO281" s="6"/>
      <c r="QAP281" s="6"/>
      <c r="QAQ281" s="6"/>
      <c r="QAR281" s="6"/>
      <c r="QAS281" s="6"/>
      <c r="QAT281" s="6"/>
      <c r="QAU281" s="6"/>
      <c r="QAV281" s="6"/>
      <c r="QAW281" s="6"/>
      <c r="QAX281" s="6"/>
      <c r="QAY281" s="6"/>
      <c r="QAZ281" s="6"/>
      <c r="QBA281" s="6"/>
      <c r="QBB281" s="6"/>
      <c r="QBC281" s="6"/>
      <c r="QBD281" s="6"/>
      <c r="QBE281" s="6"/>
      <c r="QBF281" s="6"/>
      <c r="QBG281" s="6"/>
      <c r="QBH281" s="6"/>
      <c r="QBI281" s="6"/>
      <c r="QBJ281" s="6"/>
      <c r="QBK281" s="6"/>
      <c r="QBL281" s="6"/>
      <c r="QBM281" s="6"/>
      <c r="QBN281" s="6"/>
      <c r="QBO281" s="6"/>
      <c r="QBP281" s="6"/>
      <c r="QBQ281" s="6"/>
      <c r="QBR281" s="6"/>
      <c r="QBS281" s="6"/>
      <c r="QBT281" s="6"/>
      <c r="QBU281" s="6"/>
      <c r="QBV281" s="6"/>
      <c r="QBW281" s="6"/>
      <c r="QBX281" s="6"/>
      <c r="QBY281" s="6"/>
      <c r="QBZ281" s="6"/>
      <c r="QCA281" s="6"/>
      <c r="QCB281" s="6"/>
      <c r="QCC281" s="6"/>
      <c r="QCD281" s="6"/>
      <c r="QCE281" s="6"/>
      <c r="QCF281" s="6"/>
      <c r="QCG281" s="6"/>
      <c r="QCH281" s="6"/>
      <c r="QCI281" s="6"/>
      <c r="QCJ281" s="6"/>
      <c r="QCK281" s="6"/>
      <c r="QCL281" s="6"/>
      <c r="QCM281" s="6"/>
      <c r="QCN281" s="6"/>
      <c r="QCO281" s="6"/>
      <c r="QCP281" s="6"/>
      <c r="QCQ281" s="6"/>
      <c r="QCR281" s="6"/>
      <c r="QCS281" s="6"/>
      <c r="QCT281" s="6"/>
      <c r="QCU281" s="6"/>
      <c r="QCV281" s="6"/>
      <c r="QCW281" s="6"/>
      <c r="QCX281" s="6"/>
      <c r="QCY281" s="6"/>
      <c r="QCZ281" s="6"/>
      <c r="QDA281" s="6"/>
      <c r="QDB281" s="6"/>
      <c r="QDC281" s="6"/>
      <c r="QDD281" s="6"/>
      <c r="QDE281" s="6"/>
      <c r="QDF281" s="6"/>
      <c r="QDG281" s="6"/>
      <c r="QDH281" s="6"/>
      <c r="QDI281" s="6"/>
      <c r="QDJ281" s="6"/>
      <c r="QDK281" s="6"/>
      <c r="QDL281" s="6"/>
      <c r="QDM281" s="6"/>
      <c r="QDN281" s="6"/>
      <c r="QDO281" s="6"/>
      <c r="QDP281" s="6"/>
      <c r="QDQ281" s="6"/>
      <c r="QDR281" s="6"/>
      <c r="QDS281" s="6"/>
      <c r="QDT281" s="6"/>
      <c r="QDU281" s="6"/>
      <c r="QDV281" s="6"/>
      <c r="QDW281" s="6"/>
      <c r="QDX281" s="6"/>
      <c r="QDY281" s="6"/>
      <c r="QDZ281" s="6"/>
      <c r="QEA281" s="6"/>
      <c r="QEB281" s="6"/>
      <c r="QEC281" s="6"/>
      <c r="QED281" s="6"/>
      <c r="QEE281" s="6"/>
      <c r="QEF281" s="6"/>
      <c r="QEG281" s="6"/>
      <c r="QEH281" s="6"/>
      <c r="QEI281" s="6"/>
      <c r="QEJ281" s="6"/>
      <c r="QEK281" s="6"/>
      <c r="QEL281" s="6"/>
      <c r="QEM281" s="6"/>
      <c r="QEN281" s="6"/>
      <c r="QEO281" s="6"/>
      <c r="QEP281" s="6"/>
      <c r="QEQ281" s="6"/>
      <c r="QER281" s="6"/>
      <c r="QES281" s="6"/>
      <c r="QET281" s="6"/>
      <c r="QEU281" s="6"/>
      <c r="QEV281" s="6"/>
      <c r="QEW281" s="6"/>
      <c r="QEX281" s="6"/>
      <c r="QEY281" s="6"/>
      <c r="QEZ281" s="6"/>
      <c r="QFA281" s="6"/>
      <c r="QFB281" s="6"/>
      <c r="QFC281" s="6"/>
      <c r="QFD281" s="6"/>
      <c r="QFE281" s="6"/>
      <c r="QFF281" s="6"/>
      <c r="QFG281" s="6"/>
      <c r="QFH281" s="6"/>
      <c r="QFI281" s="6"/>
      <c r="QFJ281" s="6"/>
      <c r="QFK281" s="6"/>
      <c r="QFL281" s="6"/>
      <c r="QFM281" s="6"/>
      <c r="QFN281" s="6"/>
      <c r="QFO281" s="6"/>
      <c r="QFP281" s="6"/>
      <c r="QFQ281" s="6"/>
      <c r="QFR281" s="6"/>
      <c r="QFS281" s="6"/>
      <c r="QFT281" s="6"/>
      <c r="QFU281" s="6"/>
      <c r="QFV281" s="6"/>
      <c r="QFW281" s="6"/>
      <c r="QFX281" s="6"/>
      <c r="QFY281" s="6"/>
      <c r="QFZ281" s="6"/>
      <c r="QGA281" s="6"/>
      <c r="QGB281" s="6"/>
      <c r="QGC281" s="6"/>
      <c r="QGD281" s="6"/>
      <c r="QGE281" s="6"/>
      <c r="QGF281" s="6"/>
      <c r="QGG281" s="6"/>
      <c r="QGH281" s="6"/>
      <c r="QGI281" s="6"/>
      <c r="QGJ281" s="6"/>
      <c r="QGK281" s="6"/>
      <c r="QGL281" s="6"/>
      <c r="QGM281" s="6"/>
      <c r="QGN281" s="6"/>
      <c r="QGO281" s="6"/>
      <c r="QGP281" s="6"/>
      <c r="QGQ281" s="6"/>
      <c r="QGR281" s="6"/>
      <c r="QGS281" s="6"/>
      <c r="QGT281" s="6"/>
      <c r="QGU281" s="6"/>
      <c r="QGV281" s="6"/>
      <c r="QGW281" s="6"/>
      <c r="QGX281" s="6"/>
      <c r="QGY281" s="6"/>
      <c r="QGZ281" s="6"/>
      <c r="QHA281" s="6"/>
      <c r="QHB281" s="6"/>
      <c r="QHC281" s="6"/>
      <c r="QHD281" s="6"/>
      <c r="QHE281" s="6"/>
      <c r="QHF281" s="6"/>
      <c r="QHG281" s="6"/>
      <c r="QHH281" s="6"/>
      <c r="QHI281" s="6"/>
      <c r="QHJ281" s="6"/>
      <c r="QHK281" s="6"/>
      <c r="QHL281" s="6"/>
      <c r="QHM281" s="6"/>
      <c r="QHN281" s="6"/>
      <c r="QHO281" s="6"/>
      <c r="QHP281" s="6"/>
      <c r="QHQ281" s="6"/>
      <c r="QHR281" s="6"/>
      <c r="QHS281" s="6"/>
      <c r="QHT281" s="6"/>
      <c r="QHU281" s="6"/>
      <c r="QHV281" s="6"/>
      <c r="QHW281" s="6"/>
      <c r="QHX281" s="6"/>
      <c r="QHY281" s="6"/>
      <c r="QHZ281" s="6"/>
      <c r="QIA281" s="6"/>
      <c r="QIB281" s="6"/>
      <c r="QIC281" s="6"/>
      <c r="QID281" s="6"/>
      <c r="QIE281" s="6"/>
      <c r="QIF281" s="6"/>
      <c r="QIG281" s="6"/>
      <c r="QIH281" s="6"/>
      <c r="QII281" s="6"/>
      <c r="QIJ281" s="6"/>
      <c r="QIK281" s="6"/>
      <c r="QIL281" s="6"/>
      <c r="QIM281" s="6"/>
      <c r="QIN281" s="6"/>
      <c r="QIO281" s="6"/>
      <c r="QIP281" s="6"/>
      <c r="QIQ281" s="6"/>
      <c r="QIR281" s="6"/>
      <c r="QIS281" s="6"/>
      <c r="QIT281" s="6"/>
      <c r="QIU281" s="6"/>
      <c r="QIV281" s="6"/>
      <c r="QIW281" s="6"/>
      <c r="QIX281" s="6"/>
      <c r="QIY281" s="6"/>
      <c r="QIZ281" s="6"/>
      <c r="QJA281" s="6"/>
      <c r="QJB281" s="6"/>
      <c r="QJC281" s="6"/>
      <c r="QJD281" s="6"/>
      <c r="QJE281" s="6"/>
      <c r="QJF281" s="6"/>
      <c r="QJG281" s="6"/>
      <c r="QJH281" s="6"/>
      <c r="QJI281" s="6"/>
      <c r="QJJ281" s="6"/>
      <c r="QJK281" s="6"/>
      <c r="QJL281" s="6"/>
      <c r="QJM281" s="6"/>
      <c r="QJN281" s="6"/>
      <c r="QJO281" s="6"/>
      <c r="QJP281" s="6"/>
      <c r="QJQ281" s="6"/>
      <c r="QJR281" s="6"/>
      <c r="QJS281" s="6"/>
      <c r="QJT281" s="6"/>
      <c r="QJU281" s="6"/>
      <c r="QJV281" s="6"/>
      <c r="QJW281" s="6"/>
      <c r="QJX281" s="6"/>
      <c r="QJY281" s="6"/>
      <c r="QJZ281" s="6"/>
      <c r="QKA281" s="6"/>
      <c r="QKB281" s="6"/>
      <c r="QKC281" s="6"/>
      <c r="QKD281" s="6"/>
      <c r="QKE281" s="6"/>
      <c r="QKF281" s="6"/>
      <c r="QKG281" s="6"/>
      <c r="QKH281" s="6"/>
      <c r="QKI281" s="6"/>
      <c r="QKJ281" s="6"/>
      <c r="QKK281" s="6"/>
      <c r="QKL281" s="6"/>
      <c r="QKM281" s="6"/>
      <c r="QKN281" s="6"/>
      <c r="QKO281" s="6"/>
      <c r="QKP281" s="6"/>
      <c r="QKQ281" s="6"/>
      <c r="QKR281" s="6"/>
      <c r="QKS281" s="6"/>
      <c r="QKT281" s="6"/>
      <c r="QKU281" s="6"/>
      <c r="QKV281" s="6"/>
      <c r="QKW281" s="6"/>
      <c r="QKX281" s="6"/>
      <c r="QKY281" s="6"/>
      <c r="QKZ281" s="6"/>
      <c r="QLA281" s="6"/>
      <c r="QLB281" s="6"/>
      <c r="QLC281" s="6"/>
      <c r="QLD281" s="6"/>
      <c r="QLE281" s="6"/>
      <c r="QLF281" s="6"/>
      <c r="QLG281" s="6"/>
      <c r="QLH281" s="6"/>
      <c r="QLI281" s="6"/>
      <c r="QLJ281" s="6"/>
      <c r="QLK281" s="6"/>
      <c r="QLL281" s="6"/>
      <c r="QLM281" s="6"/>
      <c r="QLN281" s="6"/>
      <c r="QLO281" s="6"/>
      <c r="QLP281" s="6"/>
      <c r="QLQ281" s="6"/>
      <c r="QLR281" s="6"/>
      <c r="QLS281" s="6"/>
      <c r="QLT281" s="6"/>
      <c r="QLU281" s="6"/>
      <c r="QLV281" s="6"/>
      <c r="QLW281" s="6"/>
      <c r="QLX281" s="6"/>
      <c r="QLY281" s="6"/>
      <c r="QLZ281" s="6"/>
      <c r="QMA281" s="6"/>
      <c r="QMB281" s="6"/>
      <c r="QMC281" s="6"/>
      <c r="QMD281" s="6"/>
      <c r="QME281" s="6"/>
      <c r="QMF281" s="6"/>
      <c r="QMG281" s="6"/>
      <c r="QMH281" s="6"/>
      <c r="QMI281" s="6"/>
      <c r="QMJ281" s="6"/>
      <c r="QMK281" s="6"/>
      <c r="QML281" s="6"/>
      <c r="QMM281" s="6"/>
      <c r="QMN281" s="6"/>
      <c r="QMO281" s="6"/>
      <c r="QMP281" s="6"/>
      <c r="QMQ281" s="6"/>
      <c r="QMR281" s="6"/>
      <c r="QMS281" s="6"/>
      <c r="QMT281" s="6"/>
      <c r="QMU281" s="6"/>
      <c r="QMV281" s="6"/>
      <c r="QMW281" s="6"/>
      <c r="QMX281" s="6"/>
      <c r="QMY281" s="6"/>
      <c r="QMZ281" s="6"/>
      <c r="QNA281" s="6"/>
      <c r="QNB281" s="6"/>
      <c r="QNC281" s="6"/>
      <c r="QND281" s="6"/>
      <c r="QNE281" s="6"/>
      <c r="QNF281" s="6"/>
      <c r="QNG281" s="6"/>
      <c r="QNH281" s="6"/>
      <c r="QNI281" s="6"/>
      <c r="QNJ281" s="6"/>
      <c r="QNK281" s="6"/>
      <c r="QNL281" s="6"/>
      <c r="QNM281" s="6"/>
      <c r="QNN281" s="6"/>
      <c r="QNO281" s="6"/>
      <c r="QNP281" s="6"/>
      <c r="QNQ281" s="6"/>
      <c r="QNR281" s="6"/>
      <c r="QNS281" s="6"/>
      <c r="QNT281" s="6"/>
      <c r="QNU281" s="6"/>
      <c r="QNV281" s="6"/>
      <c r="QNW281" s="6"/>
      <c r="QNX281" s="6"/>
      <c r="QNY281" s="6"/>
      <c r="QNZ281" s="6"/>
      <c r="QOA281" s="6"/>
      <c r="QOB281" s="6"/>
      <c r="QOC281" s="6"/>
      <c r="QOD281" s="6"/>
      <c r="QOE281" s="6"/>
      <c r="QOF281" s="6"/>
      <c r="QOG281" s="6"/>
      <c r="QOH281" s="6"/>
      <c r="QOI281" s="6"/>
      <c r="QOJ281" s="6"/>
      <c r="QOK281" s="6"/>
      <c r="QOL281" s="6"/>
      <c r="QOM281" s="6"/>
      <c r="QON281" s="6"/>
      <c r="QOO281" s="6"/>
      <c r="QOP281" s="6"/>
      <c r="QOQ281" s="6"/>
      <c r="QOR281" s="6"/>
      <c r="QOS281" s="6"/>
      <c r="QOT281" s="6"/>
      <c r="QOU281" s="6"/>
      <c r="QOV281" s="6"/>
      <c r="QOW281" s="6"/>
      <c r="QOX281" s="6"/>
      <c r="QOY281" s="6"/>
      <c r="QOZ281" s="6"/>
      <c r="QPA281" s="6"/>
      <c r="QPB281" s="6"/>
      <c r="QPC281" s="6"/>
      <c r="QPD281" s="6"/>
      <c r="QPE281" s="6"/>
      <c r="QPF281" s="6"/>
      <c r="QPG281" s="6"/>
      <c r="QPH281" s="6"/>
      <c r="QPI281" s="6"/>
      <c r="QPJ281" s="6"/>
      <c r="QPK281" s="6"/>
      <c r="QPL281" s="6"/>
      <c r="QPM281" s="6"/>
      <c r="QPN281" s="6"/>
      <c r="QPO281" s="6"/>
      <c r="QPP281" s="6"/>
      <c r="QPQ281" s="6"/>
      <c r="QPR281" s="6"/>
      <c r="QPS281" s="6"/>
      <c r="QPT281" s="6"/>
      <c r="QPU281" s="6"/>
      <c r="QPV281" s="6"/>
      <c r="QPW281" s="6"/>
      <c r="QPX281" s="6"/>
      <c r="QPY281" s="6"/>
      <c r="QPZ281" s="6"/>
      <c r="QQA281" s="6"/>
      <c r="QQB281" s="6"/>
      <c r="QQC281" s="6"/>
      <c r="QQD281" s="6"/>
      <c r="QQE281" s="6"/>
      <c r="QQF281" s="6"/>
      <c r="QQG281" s="6"/>
      <c r="QQH281" s="6"/>
      <c r="QQI281" s="6"/>
      <c r="QQJ281" s="6"/>
      <c r="QQK281" s="6"/>
      <c r="QQL281" s="6"/>
      <c r="QQM281" s="6"/>
      <c r="QQN281" s="6"/>
      <c r="QQO281" s="6"/>
      <c r="QQP281" s="6"/>
      <c r="QQQ281" s="6"/>
      <c r="QQR281" s="6"/>
      <c r="QQS281" s="6"/>
      <c r="QQT281" s="6"/>
      <c r="QQU281" s="6"/>
      <c r="QQV281" s="6"/>
      <c r="QQW281" s="6"/>
      <c r="QQX281" s="6"/>
      <c r="QQY281" s="6"/>
      <c r="QQZ281" s="6"/>
      <c r="QRA281" s="6"/>
      <c r="QRB281" s="6"/>
      <c r="QRC281" s="6"/>
      <c r="QRD281" s="6"/>
      <c r="QRE281" s="6"/>
      <c r="QRF281" s="6"/>
      <c r="QRG281" s="6"/>
      <c r="QRH281" s="6"/>
      <c r="QRI281" s="6"/>
      <c r="QRJ281" s="6"/>
      <c r="QRK281" s="6"/>
      <c r="QRL281" s="6"/>
      <c r="QRM281" s="6"/>
      <c r="QRN281" s="6"/>
      <c r="QRO281" s="6"/>
      <c r="QRP281" s="6"/>
      <c r="QRQ281" s="6"/>
      <c r="QRR281" s="6"/>
      <c r="QRS281" s="6"/>
      <c r="QRT281" s="6"/>
      <c r="QRU281" s="6"/>
      <c r="QRV281" s="6"/>
      <c r="QRW281" s="6"/>
      <c r="QRX281" s="6"/>
      <c r="QRY281" s="6"/>
      <c r="QRZ281" s="6"/>
      <c r="QSA281" s="6"/>
      <c r="QSB281" s="6"/>
      <c r="QSC281" s="6"/>
      <c r="QSD281" s="6"/>
      <c r="QSE281" s="6"/>
      <c r="QSF281" s="6"/>
      <c r="QSG281" s="6"/>
      <c r="QSH281" s="6"/>
      <c r="QSI281" s="6"/>
      <c r="QSJ281" s="6"/>
      <c r="QSK281" s="6"/>
      <c r="QSL281" s="6"/>
      <c r="QSM281" s="6"/>
      <c r="QSN281" s="6"/>
      <c r="QSO281" s="6"/>
      <c r="QSP281" s="6"/>
      <c r="QSQ281" s="6"/>
      <c r="QSR281" s="6"/>
      <c r="QSS281" s="6"/>
      <c r="QST281" s="6"/>
      <c r="QSU281" s="6"/>
      <c r="QSV281" s="6"/>
      <c r="QSW281" s="6"/>
      <c r="QSX281" s="6"/>
      <c r="QSY281" s="6"/>
      <c r="QSZ281" s="6"/>
      <c r="QTA281" s="6"/>
      <c r="QTB281" s="6"/>
      <c r="QTC281" s="6"/>
      <c r="QTD281" s="6"/>
      <c r="QTE281" s="6"/>
      <c r="QTF281" s="6"/>
      <c r="QTG281" s="6"/>
      <c r="QTH281" s="6"/>
      <c r="QTI281" s="6"/>
      <c r="QTJ281" s="6"/>
      <c r="QTK281" s="6"/>
      <c r="QTL281" s="6"/>
      <c r="QTM281" s="6"/>
      <c r="QTN281" s="6"/>
      <c r="QTO281" s="6"/>
      <c r="QTP281" s="6"/>
      <c r="QTQ281" s="6"/>
      <c r="QTR281" s="6"/>
      <c r="QTS281" s="6"/>
      <c r="QTT281" s="6"/>
      <c r="QTU281" s="6"/>
      <c r="QTV281" s="6"/>
      <c r="QTW281" s="6"/>
      <c r="QTX281" s="6"/>
      <c r="QTY281" s="6"/>
      <c r="QTZ281" s="6"/>
      <c r="QUA281" s="6"/>
      <c r="QUB281" s="6"/>
      <c r="QUC281" s="6"/>
      <c r="QUD281" s="6"/>
      <c r="QUE281" s="6"/>
      <c r="QUF281" s="6"/>
      <c r="QUG281" s="6"/>
      <c r="QUH281" s="6"/>
      <c r="QUI281" s="6"/>
      <c r="QUJ281" s="6"/>
      <c r="QUK281" s="6"/>
      <c r="QUL281" s="6"/>
      <c r="QUM281" s="6"/>
      <c r="QUN281" s="6"/>
      <c r="QUO281" s="6"/>
      <c r="QUP281" s="6"/>
      <c r="QUQ281" s="6"/>
      <c r="QUR281" s="6"/>
      <c r="QUS281" s="6"/>
      <c r="QUT281" s="6"/>
      <c r="QUU281" s="6"/>
      <c r="QUV281" s="6"/>
      <c r="QUW281" s="6"/>
      <c r="QUX281" s="6"/>
      <c r="QUY281" s="6"/>
      <c r="QUZ281" s="6"/>
      <c r="QVA281" s="6"/>
      <c r="QVB281" s="6"/>
      <c r="QVC281" s="6"/>
      <c r="QVD281" s="6"/>
      <c r="QVE281" s="6"/>
      <c r="QVF281" s="6"/>
      <c r="QVG281" s="6"/>
      <c r="QVH281" s="6"/>
      <c r="QVI281" s="6"/>
      <c r="QVJ281" s="6"/>
      <c r="QVK281" s="6"/>
      <c r="QVL281" s="6"/>
      <c r="QVM281" s="6"/>
      <c r="QVN281" s="6"/>
      <c r="QVO281" s="6"/>
      <c r="QVP281" s="6"/>
      <c r="QVQ281" s="6"/>
      <c r="QVR281" s="6"/>
      <c r="QVS281" s="6"/>
      <c r="QVT281" s="6"/>
      <c r="QVU281" s="6"/>
      <c r="QVV281" s="6"/>
      <c r="QVW281" s="6"/>
      <c r="QVX281" s="6"/>
      <c r="QVY281" s="6"/>
      <c r="QVZ281" s="6"/>
      <c r="QWA281" s="6"/>
      <c r="QWB281" s="6"/>
      <c r="QWC281" s="6"/>
      <c r="QWD281" s="6"/>
      <c r="QWE281" s="6"/>
      <c r="QWF281" s="6"/>
      <c r="QWG281" s="6"/>
      <c r="QWH281" s="6"/>
      <c r="QWI281" s="6"/>
      <c r="QWJ281" s="6"/>
      <c r="QWK281" s="6"/>
      <c r="QWL281" s="6"/>
      <c r="QWM281" s="6"/>
      <c r="QWN281" s="6"/>
      <c r="QWO281" s="6"/>
      <c r="QWP281" s="6"/>
      <c r="QWQ281" s="6"/>
      <c r="QWR281" s="6"/>
      <c r="QWS281" s="6"/>
      <c r="QWT281" s="6"/>
      <c r="QWU281" s="6"/>
      <c r="QWV281" s="6"/>
      <c r="QWW281" s="6"/>
      <c r="QWX281" s="6"/>
      <c r="QWY281" s="6"/>
      <c r="QWZ281" s="6"/>
      <c r="QXA281" s="6"/>
      <c r="QXB281" s="6"/>
      <c r="QXC281" s="6"/>
      <c r="QXD281" s="6"/>
      <c r="QXE281" s="6"/>
      <c r="QXF281" s="6"/>
      <c r="QXG281" s="6"/>
      <c r="QXH281" s="6"/>
      <c r="QXI281" s="6"/>
      <c r="QXJ281" s="6"/>
      <c r="QXK281" s="6"/>
      <c r="QXL281" s="6"/>
      <c r="QXM281" s="6"/>
      <c r="QXN281" s="6"/>
      <c r="QXO281" s="6"/>
      <c r="QXP281" s="6"/>
      <c r="QXQ281" s="6"/>
      <c r="QXR281" s="6"/>
      <c r="QXS281" s="6"/>
      <c r="QXT281" s="6"/>
      <c r="QXU281" s="6"/>
      <c r="QXV281" s="6"/>
      <c r="QXW281" s="6"/>
      <c r="QXX281" s="6"/>
      <c r="QXY281" s="6"/>
      <c r="QXZ281" s="6"/>
      <c r="QYA281" s="6"/>
      <c r="QYB281" s="6"/>
      <c r="QYC281" s="6"/>
      <c r="QYD281" s="6"/>
      <c r="QYE281" s="6"/>
      <c r="QYF281" s="6"/>
      <c r="QYG281" s="6"/>
      <c r="QYH281" s="6"/>
      <c r="QYI281" s="6"/>
      <c r="QYJ281" s="6"/>
      <c r="QYK281" s="6"/>
      <c r="QYL281" s="6"/>
      <c r="QYM281" s="6"/>
      <c r="QYN281" s="6"/>
      <c r="QYO281" s="6"/>
      <c r="QYP281" s="6"/>
      <c r="QYQ281" s="6"/>
      <c r="QYR281" s="6"/>
      <c r="QYS281" s="6"/>
      <c r="QYT281" s="6"/>
      <c r="QYU281" s="6"/>
      <c r="QYV281" s="6"/>
      <c r="QYW281" s="6"/>
      <c r="QYX281" s="6"/>
      <c r="QYY281" s="6"/>
      <c r="QYZ281" s="6"/>
      <c r="QZA281" s="6"/>
      <c r="QZB281" s="6"/>
      <c r="QZC281" s="6"/>
      <c r="QZD281" s="6"/>
      <c r="QZE281" s="6"/>
      <c r="QZF281" s="6"/>
      <c r="QZG281" s="6"/>
      <c r="QZH281" s="6"/>
      <c r="QZI281" s="6"/>
      <c r="QZJ281" s="6"/>
      <c r="QZK281" s="6"/>
      <c r="QZL281" s="6"/>
      <c r="QZM281" s="6"/>
      <c r="QZN281" s="6"/>
      <c r="QZO281" s="6"/>
      <c r="QZP281" s="6"/>
      <c r="QZQ281" s="6"/>
      <c r="QZR281" s="6"/>
      <c r="QZS281" s="6"/>
      <c r="QZT281" s="6"/>
      <c r="QZU281" s="6"/>
      <c r="QZV281" s="6"/>
      <c r="QZW281" s="6"/>
      <c r="QZX281" s="6"/>
      <c r="QZY281" s="6"/>
      <c r="QZZ281" s="6"/>
      <c r="RAA281" s="6"/>
      <c r="RAB281" s="6"/>
      <c r="RAC281" s="6"/>
      <c r="RAD281" s="6"/>
      <c r="RAE281" s="6"/>
      <c r="RAF281" s="6"/>
      <c r="RAG281" s="6"/>
      <c r="RAH281" s="6"/>
      <c r="RAI281" s="6"/>
      <c r="RAJ281" s="6"/>
      <c r="RAK281" s="6"/>
      <c r="RAL281" s="6"/>
      <c r="RAM281" s="6"/>
      <c r="RAN281" s="6"/>
      <c r="RAO281" s="6"/>
      <c r="RAP281" s="6"/>
      <c r="RAQ281" s="6"/>
      <c r="RAR281" s="6"/>
      <c r="RAS281" s="6"/>
      <c r="RAT281" s="6"/>
      <c r="RAU281" s="6"/>
      <c r="RAV281" s="6"/>
      <c r="RAW281" s="6"/>
      <c r="RAX281" s="6"/>
      <c r="RAY281" s="6"/>
      <c r="RAZ281" s="6"/>
      <c r="RBA281" s="6"/>
      <c r="RBB281" s="6"/>
      <c r="RBC281" s="6"/>
      <c r="RBD281" s="6"/>
      <c r="RBE281" s="6"/>
      <c r="RBF281" s="6"/>
      <c r="RBG281" s="6"/>
      <c r="RBH281" s="6"/>
      <c r="RBI281" s="6"/>
      <c r="RBJ281" s="6"/>
      <c r="RBK281" s="6"/>
      <c r="RBL281" s="6"/>
      <c r="RBM281" s="6"/>
      <c r="RBN281" s="6"/>
      <c r="RBO281" s="6"/>
      <c r="RBP281" s="6"/>
      <c r="RBQ281" s="6"/>
      <c r="RBR281" s="6"/>
      <c r="RBS281" s="6"/>
      <c r="RBT281" s="6"/>
      <c r="RBU281" s="6"/>
      <c r="RBV281" s="6"/>
      <c r="RBW281" s="6"/>
      <c r="RBX281" s="6"/>
      <c r="RBY281" s="6"/>
      <c r="RBZ281" s="6"/>
      <c r="RCA281" s="6"/>
      <c r="RCB281" s="6"/>
      <c r="RCC281" s="6"/>
      <c r="RCD281" s="6"/>
      <c r="RCE281" s="6"/>
      <c r="RCF281" s="6"/>
      <c r="RCG281" s="6"/>
      <c r="RCH281" s="6"/>
      <c r="RCI281" s="6"/>
      <c r="RCJ281" s="6"/>
      <c r="RCK281" s="6"/>
      <c r="RCL281" s="6"/>
      <c r="RCM281" s="6"/>
      <c r="RCN281" s="6"/>
      <c r="RCO281" s="6"/>
      <c r="RCP281" s="6"/>
      <c r="RCQ281" s="6"/>
      <c r="RCR281" s="6"/>
      <c r="RCS281" s="6"/>
      <c r="RCT281" s="6"/>
      <c r="RCU281" s="6"/>
      <c r="RCV281" s="6"/>
      <c r="RCW281" s="6"/>
      <c r="RCX281" s="6"/>
      <c r="RCY281" s="6"/>
      <c r="RCZ281" s="6"/>
      <c r="RDA281" s="6"/>
      <c r="RDB281" s="6"/>
      <c r="RDC281" s="6"/>
      <c r="RDD281" s="6"/>
      <c r="RDE281" s="6"/>
      <c r="RDF281" s="6"/>
      <c r="RDG281" s="6"/>
      <c r="RDH281" s="6"/>
      <c r="RDI281" s="6"/>
      <c r="RDJ281" s="6"/>
      <c r="RDK281" s="6"/>
      <c r="RDL281" s="6"/>
      <c r="RDM281" s="6"/>
      <c r="RDN281" s="6"/>
      <c r="RDO281" s="6"/>
      <c r="RDP281" s="6"/>
      <c r="RDQ281" s="6"/>
      <c r="RDR281" s="6"/>
      <c r="RDS281" s="6"/>
      <c r="RDT281" s="6"/>
      <c r="RDU281" s="6"/>
      <c r="RDV281" s="6"/>
      <c r="RDW281" s="6"/>
      <c r="RDX281" s="6"/>
      <c r="RDY281" s="6"/>
      <c r="RDZ281" s="6"/>
      <c r="REA281" s="6"/>
      <c r="REB281" s="6"/>
      <c r="REC281" s="6"/>
      <c r="RED281" s="6"/>
      <c r="REE281" s="6"/>
      <c r="REF281" s="6"/>
      <c r="REG281" s="6"/>
      <c r="REH281" s="6"/>
      <c r="REI281" s="6"/>
      <c r="REJ281" s="6"/>
      <c r="REK281" s="6"/>
      <c r="REL281" s="6"/>
      <c r="REM281" s="6"/>
      <c r="REN281" s="6"/>
      <c r="REO281" s="6"/>
      <c r="REP281" s="6"/>
      <c r="REQ281" s="6"/>
      <c r="RER281" s="6"/>
      <c r="RES281" s="6"/>
      <c r="RET281" s="6"/>
      <c r="REU281" s="6"/>
      <c r="REV281" s="6"/>
      <c r="REW281" s="6"/>
      <c r="REX281" s="6"/>
      <c r="REY281" s="6"/>
      <c r="REZ281" s="6"/>
      <c r="RFA281" s="6"/>
      <c r="RFB281" s="6"/>
      <c r="RFC281" s="6"/>
      <c r="RFD281" s="6"/>
      <c r="RFE281" s="6"/>
      <c r="RFF281" s="6"/>
      <c r="RFG281" s="6"/>
      <c r="RFH281" s="6"/>
      <c r="RFI281" s="6"/>
      <c r="RFJ281" s="6"/>
      <c r="RFK281" s="6"/>
      <c r="RFL281" s="6"/>
      <c r="RFM281" s="6"/>
      <c r="RFN281" s="6"/>
      <c r="RFO281" s="6"/>
      <c r="RFP281" s="6"/>
      <c r="RFQ281" s="6"/>
      <c r="RFR281" s="6"/>
      <c r="RFS281" s="6"/>
      <c r="RFT281" s="6"/>
      <c r="RFU281" s="6"/>
      <c r="RFV281" s="6"/>
      <c r="RFW281" s="6"/>
      <c r="RFX281" s="6"/>
      <c r="RFY281" s="6"/>
      <c r="RFZ281" s="6"/>
      <c r="RGA281" s="6"/>
      <c r="RGB281" s="6"/>
      <c r="RGC281" s="6"/>
      <c r="RGD281" s="6"/>
      <c r="RGE281" s="6"/>
      <c r="RGF281" s="6"/>
      <c r="RGG281" s="6"/>
      <c r="RGH281" s="6"/>
      <c r="RGI281" s="6"/>
      <c r="RGJ281" s="6"/>
      <c r="RGK281" s="6"/>
      <c r="RGL281" s="6"/>
      <c r="RGM281" s="6"/>
      <c r="RGN281" s="6"/>
      <c r="RGO281" s="6"/>
      <c r="RGP281" s="6"/>
      <c r="RGQ281" s="6"/>
      <c r="RGR281" s="6"/>
      <c r="RGS281" s="6"/>
      <c r="RGT281" s="6"/>
      <c r="RGU281" s="6"/>
      <c r="RGV281" s="6"/>
      <c r="RGW281" s="6"/>
      <c r="RGX281" s="6"/>
      <c r="RGY281" s="6"/>
      <c r="RGZ281" s="6"/>
      <c r="RHA281" s="6"/>
      <c r="RHB281" s="6"/>
      <c r="RHC281" s="6"/>
      <c r="RHD281" s="6"/>
      <c r="RHE281" s="6"/>
      <c r="RHF281" s="6"/>
      <c r="RHG281" s="6"/>
      <c r="RHH281" s="6"/>
      <c r="RHI281" s="6"/>
      <c r="RHJ281" s="6"/>
      <c r="RHK281" s="6"/>
      <c r="RHL281" s="6"/>
      <c r="RHM281" s="6"/>
      <c r="RHN281" s="6"/>
      <c r="RHO281" s="6"/>
      <c r="RHP281" s="6"/>
      <c r="RHQ281" s="6"/>
      <c r="RHR281" s="6"/>
      <c r="RHS281" s="6"/>
      <c r="RHT281" s="6"/>
      <c r="RHU281" s="6"/>
      <c r="RHV281" s="6"/>
      <c r="RHW281" s="6"/>
      <c r="RHX281" s="6"/>
      <c r="RHY281" s="6"/>
      <c r="RHZ281" s="6"/>
      <c r="RIA281" s="6"/>
      <c r="RIB281" s="6"/>
      <c r="RIC281" s="6"/>
      <c r="RID281" s="6"/>
      <c r="RIE281" s="6"/>
      <c r="RIF281" s="6"/>
      <c r="RIG281" s="6"/>
      <c r="RIH281" s="6"/>
      <c r="RII281" s="6"/>
      <c r="RIJ281" s="6"/>
      <c r="RIK281" s="6"/>
      <c r="RIL281" s="6"/>
      <c r="RIM281" s="6"/>
      <c r="RIN281" s="6"/>
      <c r="RIO281" s="6"/>
      <c r="RIP281" s="6"/>
      <c r="RIQ281" s="6"/>
      <c r="RIR281" s="6"/>
      <c r="RIS281" s="6"/>
      <c r="RIT281" s="6"/>
      <c r="RIU281" s="6"/>
      <c r="RIV281" s="6"/>
      <c r="RIW281" s="6"/>
      <c r="RIX281" s="6"/>
      <c r="RIY281" s="6"/>
      <c r="RIZ281" s="6"/>
      <c r="RJA281" s="6"/>
      <c r="RJB281" s="6"/>
      <c r="RJC281" s="6"/>
      <c r="RJD281" s="6"/>
      <c r="RJE281" s="6"/>
      <c r="RJF281" s="6"/>
      <c r="RJG281" s="6"/>
      <c r="RJH281" s="6"/>
      <c r="RJI281" s="6"/>
      <c r="RJJ281" s="6"/>
      <c r="RJK281" s="6"/>
      <c r="RJL281" s="6"/>
      <c r="RJM281" s="6"/>
      <c r="RJN281" s="6"/>
      <c r="RJO281" s="6"/>
      <c r="RJP281" s="6"/>
      <c r="RJQ281" s="6"/>
      <c r="RJR281" s="6"/>
      <c r="RJS281" s="6"/>
      <c r="RJT281" s="6"/>
      <c r="RJU281" s="6"/>
      <c r="RJV281" s="6"/>
      <c r="RJW281" s="6"/>
      <c r="RJX281" s="6"/>
      <c r="RJY281" s="6"/>
      <c r="RJZ281" s="6"/>
      <c r="RKA281" s="6"/>
      <c r="RKB281" s="6"/>
      <c r="RKC281" s="6"/>
      <c r="RKD281" s="6"/>
      <c r="RKE281" s="6"/>
      <c r="RKF281" s="6"/>
      <c r="RKG281" s="6"/>
      <c r="RKH281" s="6"/>
      <c r="RKI281" s="6"/>
      <c r="RKJ281" s="6"/>
      <c r="RKK281" s="6"/>
      <c r="RKL281" s="6"/>
      <c r="RKM281" s="6"/>
      <c r="RKN281" s="6"/>
      <c r="RKO281" s="6"/>
      <c r="RKP281" s="6"/>
      <c r="RKQ281" s="6"/>
      <c r="RKR281" s="6"/>
      <c r="RKS281" s="6"/>
      <c r="RKT281" s="6"/>
      <c r="RKU281" s="6"/>
      <c r="RKV281" s="6"/>
      <c r="RKW281" s="6"/>
      <c r="RKX281" s="6"/>
      <c r="RKY281" s="6"/>
      <c r="RKZ281" s="6"/>
      <c r="RLA281" s="6"/>
      <c r="RLB281" s="6"/>
      <c r="RLC281" s="6"/>
      <c r="RLD281" s="6"/>
      <c r="RLE281" s="6"/>
      <c r="RLF281" s="6"/>
      <c r="RLG281" s="6"/>
      <c r="RLH281" s="6"/>
      <c r="RLI281" s="6"/>
      <c r="RLJ281" s="6"/>
      <c r="RLK281" s="6"/>
      <c r="RLL281" s="6"/>
      <c r="RLM281" s="6"/>
      <c r="RLN281" s="6"/>
      <c r="RLO281" s="6"/>
      <c r="RLP281" s="6"/>
      <c r="RLQ281" s="6"/>
      <c r="RLR281" s="6"/>
      <c r="RLS281" s="6"/>
      <c r="RLT281" s="6"/>
      <c r="RLU281" s="6"/>
      <c r="RLV281" s="6"/>
      <c r="RLW281" s="6"/>
      <c r="RLX281" s="6"/>
      <c r="RLY281" s="6"/>
      <c r="RLZ281" s="6"/>
      <c r="RMA281" s="6"/>
      <c r="RMB281" s="6"/>
      <c r="RMC281" s="6"/>
      <c r="RMD281" s="6"/>
      <c r="RME281" s="6"/>
      <c r="RMF281" s="6"/>
      <c r="RMG281" s="6"/>
      <c r="RMH281" s="6"/>
      <c r="RMI281" s="6"/>
      <c r="RMJ281" s="6"/>
      <c r="RMK281" s="6"/>
      <c r="RML281" s="6"/>
      <c r="RMM281" s="6"/>
      <c r="RMN281" s="6"/>
      <c r="RMO281" s="6"/>
      <c r="RMP281" s="6"/>
      <c r="RMQ281" s="6"/>
      <c r="RMR281" s="6"/>
      <c r="RMS281" s="6"/>
      <c r="RMT281" s="6"/>
      <c r="RMU281" s="6"/>
      <c r="RMV281" s="6"/>
      <c r="RMW281" s="6"/>
      <c r="RMX281" s="6"/>
      <c r="RMY281" s="6"/>
      <c r="RMZ281" s="6"/>
      <c r="RNA281" s="6"/>
      <c r="RNB281" s="6"/>
      <c r="RNC281" s="6"/>
      <c r="RND281" s="6"/>
      <c r="RNE281" s="6"/>
      <c r="RNF281" s="6"/>
      <c r="RNG281" s="6"/>
      <c r="RNH281" s="6"/>
      <c r="RNI281" s="6"/>
      <c r="RNJ281" s="6"/>
      <c r="RNK281" s="6"/>
      <c r="RNL281" s="6"/>
      <c r="RNM281" s="6"/>
      <c r="RNN281" s="6"/>
      <c r="RNO281" s="6"/>
      <c r="RNP281" s="6"/>
      <c r="RNQ281" s="6"/>
      <c r="RNR281" s="6"/>
      <c r="RNS281" s="6"/>
      <c r="RNT281" s="6"/>
      <c r="RNU281" s="6"/>
      <c r="RNV281" s="6"/>
      <c r="RNW281" s="6"/>
      <c r="RNX281" s="6"/>
      <c r="RNY281" s="6"/>
      <c r="RNZ281" s="6"/>
      <c r="ROA281" s="6"/>
      <c r="ROB281" s="6"/>
      <c r="ROC281" s="6"/>
      <c r="ROD281" s="6"/>
      <c r="ROE281" s="6"/>
      <c r="ROF281" s="6"/>
      <c r="ROG281" s="6"/>
      <c r="ROH281" s="6"/>
      <c r="ROI281" s="6"/>
      <c r="ROJ281" s="6"/>
      <c r="ROK281" s="6"/>
      <c r="ROL281" s="6"/>
      <c r="ROM281" s="6"/>
      <c r="RON281" s="6"/>
      <c r="ROO281" s="6"/>
      <c r="ROP281" s="6"/>
      <c r="ROQ281" s="6"/>
      <c r="ROR281" s="6"/>
      <c r="ROS281" s="6"/>
      <c r="ROT281" s="6"/>
      <c r="ROU281" s="6"/>
      <c r="ROV281" s="6"/>
      <c r="ROW281" s="6"/>
      <c r="ROX281" s="6"/>
      <c r="ROY281" s="6"/>
      <c r="ROZ281" s="6"/>
      <c r="RPA281" s="6"/>
      <c r="RPB281" s="6"/>
      <c r="RPC281" s="6"/>
      <c r="RPD281" s="6"/>
      <c r="RPE281" s="6"/>
      <c r="RPF281" s="6"/>
      <c r="RPG281" s="6"/>
      <c r="RPH281" s="6"/>
      <c r="RPI281" s="6"/>
      <c r="RPJ281" s="6"/>
      <c r="RPK281" s="6"/>
      <c r="RPL281" s="6"/>
      <c r="RPM281" s="6"/>
      <c r="RPN281" s="6"/>
      <c r="RPO281" s="6"/>
      <c r="RPP281" s="6"/>
      <c r="RPQ281" s="6"/>
      <c r="RPR281" s="6"/>
      <c r="RPS281" s="6"/>
      <c r="RPT281" s="6"/>
      <c r="RPU281" s="6"/>
      <c r="RPV281" s="6"/>
      <c r="RPW281" s="6"/>
      <c r="RPX281" s="6"/>
      <c r="RPY281" s="6"/>
      <c r="RPZ281" s="6"/>
      <c r="RQA281" s="6"/>
      <c r="RQB281" s="6"/>
      <c r="RQC281" s="6"/>
      <c r="RQD281" s="6"/>
      <c r="RQE281" s="6"/>
      <c r="RQF281" s="6"/>
      <c r="RQG281" s="6"/>
      <c r="RQH281" s="6"/>
      <c r="RQI281" s="6"/>
      <c r="RQJ281" s="6"/>
      <c r="RQK281" s="6"/>
      <c r="RQL281" s="6"/>
      <c r="RQM281" s="6"/>
      <c r="RQN281" s="6"/>
      <c r="RQO281" s="6"/>
      <c r="RQP281" s="6"/>
      <c r="RQQ281" s="6"/>
      <c r="RQR281" s="6"/>
      <c r="RQS281" s="6"/>
      <c r="RQT281" s="6"/>
      <c r="RQU281" s="6"/>
      <c r="RQV281" s="6"/>
      <c r="RQW281" s="6"/>
      <c r="RQX281" s="6"/>
      <c r="RQY281" s="6"/>
      <c r="RQZ281" s="6"/>
      <c r="RRA281" s="6"/>
      <c r="RRB281" s="6"/>
      <c r="RRC281" s="6"/>
      <c r="RRD281" s="6"/>
      <c r="RRE281" s="6"/>
      <c r="RRF281" s="6"/>
      <c r="RRG281" s="6"/>
      <c r="RRH281" s="6"/>
      <c r="RRI281" s="6"/>
      <c r="RRJ281" s="6"/>
      <c r="RRK281" s="6"/>
      <c r="RRL281" s="6"/>
      <c r="RRM281" s="6"/>
      <c r="RRN281" s="6"/>
      <c r="RRO281" s="6"/>
      <c r="RRP281" s="6"/>
      <c r="RRQ281" s="6"/>
      <c r="RRR281" s="6"/>
      <c r="RRS281" s="6"/>
      <c r="RRT281" s="6"/>
      <c r="RRU281" s="6"/>
      <c r="RRV281" s="6"/>
      <c r="RRW281" s="6"/>
      <c r="RRX281" s="6"/>
      <c r="RRY281" s="6"/>
      <c r="RRZ281" s="6"/>
      <c r="RSA281" s="6"/>
      <c r="RSB281" s="6"/>
      <c r="RSC281" s="6"/>
      <c r="RSD281" s="6"/>
      <c r="RSE281" s="6"/>
      <c r="RSF281" s="6"/>
      <c r="RSG281" s="6"/>
      <c r="RSH281" s="6"/>
      <c r="RSI281" s="6"/>
      <c r="RSJ281" s="6"/>
      <c r="RSK281" s="6"/>
      <c r="RSL281" s="6"/>
      <c r="RSM281" s="6"/>
      <c r="RSN281" s="6"/>
      <c r="RSO281" s="6"/>
      <c r="RSP281" s="6"/>
      <c r="RSQ281" s="6"/>
      <c r="RSR281" s="6"/>
      <c r="RSS281" s="6"/>
      <c r="RST281" s="6"/>
      <c r="RSU281" s="6"/>
      <c r="RSV281" s="6"/>
      <c r="RSW281" s="6"/>
      <c r="RSX281" s="6"/>
      <c r="RSY281" s="6"/>
      <c r="RSZ281" s="6"/>
      <c r="RTA281" s="6"/>
      <c r="RTB281" s="6"/>
      <c r="RTC281" s="6"/>
      <c r="RTD281" s="6"/>
      <c r="RTE281" s="6"/>
      <c r="RTF281" s="6"/>
      <c r="RTG281" s="6"/>
      <c r="RTH281" s="6"/>
      <c r="RTI281" s="6"/>
      <c r="RTJ281" s="6"/>
      <c r="RTK281" s="6"/>
      <c r="RTL281" s="6"/>
      <c r="RTM281" s="6"/>
      <c r="RTN281" s="6"/>
      <c r="RTO281" s="6"/>
      <c r="RTP281" s="6"/>
      <c r="RTQ281" s="6"/>
      <c r="RTR281" s="6"/>
      <c r="RTS281" s="6"/>
      <c r="RTT281" s="6"/>
      <c r="RTU281" s="6"/>
      <c r="RTV281" s="6"/>
      <c r="RTW281" s="6"/>
      <c r="RTX281" s="6"/>
      <c r="RTY281" s="6"/>
      <c r="RTZ281" s="6"/>
      <c r="RUA281" s="6"/>
      <c r="RUB281" s="6"/>
      <c r="RUC281" s="6"/>
      <c r="RUD281" s="6"/>
      <c r="RUE281" s="6"/>
      <c r="RUF281" s="6"/>
      <c r="RUG281" s="6"/>
      <c r="RUH281" s="6"/>
      <c r="RUI281" s="6"/>
      <c r="RUJ281" s="6"/>
      <c r="RUK281" s="6"/>
      <c r="RUL281" s="6"/>
      <c r="RUM281" s="6"/>
      <c r="RUN281" s="6"/>
      <c r="RUO281" s="6"/>
      <c r="RUP281" s="6"/>
      <c r="RUQ281" s="6"/>
      <c r="RUR281" s="6"/>
      <c r="RUS281" s="6"/>
      <c r="RUT281" s="6"/>
      <c r="RUU281" s="6"/>
      <c r="RUV281" s="6"/>
      <c r="RUW281" s="6"/>
      <c r="RUX281" s="6"/>
      <c r="RUY281" s="6"/>
      <c r="RUZ281" s="6"/>
      <c r="RVA281" s="6"/>
      <c r="RVB281" s="6"/>
      <c r="RVC281" s="6"/>
      <c r="RVD281" s="6"/>
      <c r="RVE281" s="6"/>
      <c r="RVF281" s="6"/>
      <c r="RVG281" s="6"/>
      <c r="RVH281" s="6"/>
      <c r="RVI281" s="6"/>
      <c r="RVJ281" s="6"/>
      <c r="RVK281" s="6"/>
      <c r="RVL281" s="6"/>
      <c r="RVM281" s="6"/>
      <c r="RVN281" s="6"/>
      <c r="RVO281" s="6"/>
      <c r="RVP281" s="6"/>
      <c r="RVQ281" s="6"/>
      <c r="RVR281" s="6"/>
      <c r="RVS281" s="6"/>
      <c r="RVT281" s="6"/>
      <c r="RVU281" s="6"/>
      <c r="RVV281" s="6"/>
      <c r="RVW281" s="6"/>
      <c r="RVX281" s="6"/>
      <c r="RVY281" s="6"/>
      <c r="RVZ281" s="6"/>
      <c r="RWA281" s="6"/>
      <c r="RWB281" s="6"/>
      <c r="RWC281" s="6"/>
      <c r="RWD281" s="6"/>
      <c r="RWE281" s="6"/>
      <c r="RWF281" s="6"/>
      <c r="RWG281" s="6"/>
      <c r="RWH281" s="6"/>
      <c r="RWI281" s="6"/>
      <c r="RWJ281" s="6"/>
      <c r="RWK281" s="6"/>
      <c r="RWL281" s="6"/>
      <c r="RWM281" s="6"/>
      <c r="RWN281" s="6"/>
      <c r="RWO281" s="6"/>
      <c r="RWP281" s="6"/>
      <c r="RWQ281" s="6"/>
      <c r="RWR281" s="6"/>
      <c r="RWS281" s="6"/>
      <c r="RWT281" s="6"/>
      <c r="RWU281" s="6"/>
      <c r="RWV281" s="6"/>
      <c r="RWW281" s="6"/>
      <c r="RWX281" s="6"/>
      <c r="RWY281" s="6"/>
      <c r="RWZ281" s="6"/>
      <c r="RXA281" s="6"/>
      <c r="RXB281" s="6"/>
      <c r="RXC281" s="6"/>
      <c r="RXD281" s="6"/>
      <c r="RXE281" s="6"/>
      <c r="RXF281" s="6"/>
      <c r="RXG281" s="6"/>
      <c r="RXH281" s="6"/>
      <c r="RXI281" s="6"/>
      <c r="RXJ281" s="6"/>
      <c r="RXK281" s="6"/>
      <c r="RXL281" s="6"/>
      <c r="RXM281" s="6"/>
      <c r="RXN281" s="6"/>
      <c r="RXO281" s="6"/>
      <c r="RXP281" s="6"/>
      <c r="RXQ281" s="6"/>
      <c r="RXR281" s="6"/>
      <c r="RXS281" s="6"/>
      <c r="RXT281" s="6"/>
      <c r="RXU281" s="6"/>
      <c r="RXV281" s="6"/>
      <c r="RXW281" s="6"/>
      <c r="RXX281" s="6"/>
      <c r="RXY281" s="6"/>
      <c r="RXZ281" s="6"/>
      <c r="RYA281" s="6"/>
      <c r="RYB281" s="6"/>
      <c r="RYC281" s="6"/>
      <c r="RYD281" s="6"/>
      <c r="RYE281" s="6"/>
      <c r="RYF281" s="6"/>
      <c r="RYG281" s="6"/>
      <c r="RYH281" s="6"/>
      <c r="RYI281" s="6"/>
      <c r="RYJ281" s="6"/>
      <c r="RYK281" s="6"/>
      <c r="RYL281" s="6"/>
      <c r="RYM281" s="6"/>
      <c r="RYN281" s="6"/>
      <c r="RYO281" s="6"/>
      <c r="RYP281" s="6"/>
      <c r="RYQ281" s="6"/>
      <c r="RYR281" s="6"/>
      <c r="RYS281" s="6"/>
      <c r="RYT281" s="6"/>
      <c r="RYU281" s="6"/>
      <c r="RYV281" s="6"/>
      <c r="RYW281" s="6"/>
      <c r="RYX281" s="6"/>
      <c r="RYY281" s="6"/>
      <c r="RYZ281" s="6"/>
      <c r="RZA281" s="6"/>
      <c r="RZB281" s="6"/>
      <c r="RZC281" s="6"/>
      <c r="RZD281" s="6"/>
      <c r="RZE281" s="6"/>
      <c r="RZF281" s="6"/>
      <c r="RZG281" s="6"/>
      <c r="RZH281" s="6"/>
      <c r="RZI281" s="6"/>
      <c r="RZJ281" s="6"/>
      <c r="RZK281" s="6"/>
      <c r="RZL281" s="6"/>
      <c r="RZM281" s="6"/>
      <c r="RZN281" s="6"/>
      <c r="RZO281" s="6"/>
      <c r="RZP281" s="6"/>
      <c r="RZQ281" s="6"/>
      <c r="RZR281" s="6"/>
      <c r="RZS281" s="6"/>
      <c r="RZT281" s="6"/>
      <c r="RZU281" s="6"/>
      <c r="RZV281" s="6"/>
      <c r="RZW281" s="6"/>
      <c r="RZX281" s="6"/>
      <c r="RZY281" s="6"/>
      <c r="RZZ281" s="6"/>
      <c r="SAA281" s="6"/>
      <c r="SAB281" s="6"/>
      <c r="SAC281" s="6"/>
      <c r="SAD281" s="6"/>
      <c r="SAE281" s="6"/>
      <c r="SAF281" s="6"/>
      <c r="SAG281" s="6"/>
      <c r="SAH281" s="6"/>
      <c r="SAI281" s="6"/>
      <c r="SAJ281" s="6"/>
      <c r="SAK281" s="6"/>
      <c r="SAL281" s="6"/>
      <c r="SAM281" s="6"/>
      <c r="SAN281" s="6"/>
      <c r="SAO281" s="6"/>
      <c r="SAP281" s="6"/>
      <c r="SAQ281" s="6"/>
      <c r="SAR281" s="6"/>
      <c r="SAS281" s="6"/>
      <c r="SAT281" s="6"/>
      <c r="SAU281" s="6"/>
      <c r="SAV281" s="6"/>
      <c r="SAW281" s="6"/>
      <c r="SAX281" s="6"/>
      <c r="SAY281" s="6"/>
      <c r="SAZ281" s="6"/>
      <c r="SBA281" s="6"/>
      <c r="SBB281" s="6"/>
      <c r="SBC281" s="6"/>
      <c r="SBD281" s="6"/>
      <c r="SBE281" s="6"/>
      <c r="SBF281" s="6"/>
      <c r="SBG281" s="6"/>
      <c r="SBH281" s="6"/>
      <c r="SBI281" s="6"/>
      <c r="SBJ281" s="6"/>
      <c r="SBK281" s="6"/>
      <c r="SBL281" s="6"/>
      <c r="SBM281" s="6"/>
      <c r="SBN281" s="6"/>
      <c r="SBO281" s="6"/>
      <c r="SBP281" s="6"/>
      <c r="SBQ281" s="6"/>
      <c r="SBR281" s="6"/>
      <c r="SBS281" s="6"/>
      <c r="SBT281" s="6"/>
      <c r="SBU281" s="6"/>
      <c r="SBV281" s="6"/>
      <c r="SBW281" s="6"/>
      <c r="SBX281" s="6"/>
      <c r="SBY281" s="6"/>
      <c r="SBZ281" s="6"/>
      <c r="SCA281" s="6"/>
      <c r="SCB281" s="6"/>
      <c r="SCC281" s="6"/>
      <c r="SCD281" s="6"/>
      <c r="SCE281" s="6"/>
      <c r="SCF281" s="6"/>
      <c r="SCG281" s="6"/>
      <c r="SCH281" s="6"/>
      <c r="SCI281" s="6"/>
      <c r="SCJ281" s="6"/>
      <c r="SCK281" s="6"/>
      <c r="SCL281" s="6"/>
      <c r="SCM281" s="6"/>
      <c r="SCN281" s="6"/>
      <c r="SCO281" s="6"/>
      <c r="SCP281" s="6"/>
      <c r="SCQ281" s="6"/>
      <c r="SCR281" s="6"/>
      <c r="SCS281" s="6"/>
      <c r="SCT281" s="6"/>
      <c r="SCU281" s="6"/>
      <c r="SCV281" s="6"/>
      <c r="SCW281" s="6"/>
      <c r="SCX281" s="6"/>
      <c r="SCY281" s="6"/>
      <c r="SCZ281" s="6"/>
      <c r="SDA281" s="6"/>
      <c r="SDB281" s="6"/>
      <c r="SDC281" s="6"/>
      <c r="SDD281" s="6"/>
      <c r="SDE281" s="6"/>
      <c r="SDF281" s="6"/>
      <c r="SDG281" s="6"/>
      <c r="SDH281" s="6"/>
      <c r="SDI281" s="6"/>
      <c r="SDJ281" s="6"/>
      <c r="SDK281" s="6"/>
      <c r="SDL281" s="6"/>
      <c r="SDM281" s="6"/>
      <c r="SDN281" s="6"/>
      <c r="SDO281" s="6"/>
      <c r="SDP281" s="6"/>
      <c r="SDQ281" s="6"/>
      <c r="SDR281" s="6"/>
      <c r="SDS281" s="6"/>
      <c r="SDT281" s="6"/>
      <c r="SDU281" s="6"/>
      <c r="SDV281" s="6"/>
      <c r="SDW281" s="6"/>
      <c r="SDX281" s="6"/>
      <c r="SDY281" s="6"/>
      <c r="SDZ281" s="6"/>
      <c r="SEA281" s="6"/>
      <c r="SEB281" s="6"/>
      <c r="SEC281" s="6"/>
      <c r="SED281" s="6"/>
      <c r="SEE281" s="6"/>
      <c r="SEF281" s="6"/>
      <c r="SEG281" s="6"/>
      <c r="SEH281" s="6"/>
      <c r="SEI281" s="6"/>
      <c r="SEJ281" s="6"/>
      <c r="SEK281" s="6"/>
      <c r="SEL281" s="6"/>
      <c r="SEM281" s="6"/>
      <c r="SEN281" s="6"/>
      <c r="SEO281" s="6"/>
      <c r="SEP281" s="6"/>
      <c r="SEQ281" s="6"/>
      <c r="SER281" s="6"/>
      <c r="SES281" s="6"/>
      <c r="SET281" s="6"/>
      <c r="SEU281" s="6"/>
      <c r="SEV281" s="6"/>
      <c r="SEW281" s="6"/>
      <c r="SEX281" s="6"/>
      <c r="SEY281" s="6"/>
      <c r="SEZ281" s="6"/>
      <c r="SFA281" s="6"/>
      <c r="SFB281" s="6"/>
      <c r="SFC281" s="6"/>
      <c r="SFD281" s="6"/>
      <c r="SFE281" s="6"/>
      <c r="SFF281" s="6"/>
      <c r="SFG281" s="6"/>
      <c r="SFH281" s="6"/>
      <c r="SFI281" s="6"/>
      <c r="SFJ281" s="6"/>
      <c r="SFK281" s="6"/>
      <c r="SFL281" s="6"/>
      <c r="SFM281" s="6"/>
      <c r="SFN281" s="6"/>
      <c r="SFO281" s="6"/>
      <c r="SFP281" s="6"/>
      <c r="SFQ281" s="6"/>
      <c r="SFR281" s="6"/>
      <c r="SFS281" s="6"/>
      <c r="SFT281" s="6"/>
      <c r="SFU281" s="6"/>
      <c r="SFV281" s="6"/>
      <c r="SFW281" s="6"/>
      <c r="SFX281" s="6"/>
      <c r="SFY281" s="6"/>
      <c r="SFZ281" s="6"/>
      <c r="SGA281" s="6"/>
      <c r="SGB281" s="6"/>
      <c r="SGC281" s="6"/>
      <c r="SGD281" s="6"/>
      <c r="SGE281" s="6"/>
      <c r="SGF281" s="6"/>
      <c r="SGG281" s="6"/>
      <c r="SGH281" s="6"/>
      <c r="SGI281" s="6"/>
      <c r="SGJ281" s="6"/>
      <c r="SGK281" s="6"/>
      <c r="SGL281" s="6"/>
      <c r="SGM281" s="6"/>
      <c r="SGN281" s="6"/>
      <c r="SGO281" s="6"/>
      <c r="SGP281" s="6"/>
      <c r="SGQ281" s="6"/>
      <c r="SGR281" s="6"/>
      <c r="SGS281" s="6"/>
      <c r="SGT281" s="6"/>
      <c r="SGU281" s="6"/>
      <c r="SGV281" s="6"/>
      <c r="SGW281" s="6"/>
      <c r="SGX281" s="6"/>
      <c r="SGY281" s="6"/>
      <c r="SGZ281" s="6"/>
      <c r="SHA281" s="6"/>
      <c r="SHB281" s="6"/>
      <c r="SHC281" s="6"/>
      <c r="SHD281" s="6"/>
      <c r="SHE281" s="6"/>
      <c r="SHF281" s="6"/>
      <c r="SHG281" s="6"/>
      <c r="SHH281" s="6"/>
      <c r="SHI281" s="6"/>
      <c r="SHJ281" s="6"/>
      <c r="SHK281" s="6"/>
      <c r="SHL281" s="6"/>
      <c r="SHM281" s="6"/>
      <c r="SHN281" s="6"/>
      <c r="SHO281" s="6"/>
      <c r="SHP281" s="6"/>
      <c r="SHQ281" s="6"/>
      <c r="SHR281" s="6"/>
      <c r="SHS281" s="6"/>
      <c r="SHT281" s="6"/>
      <c r="SHU281" s="6"/>
      <c r="SHV281" s="6"/>
      <c r="SHW281" s="6"/>
      <c r="SHX281" s="6"/>
      <c r="SHY281" s="6"/>
      <c r="SHZ281" s="6"/>
      <c r="SIA281" s="6"/>
      <c r="SIB281" s="6"/>
      <c r="SIC281" s="6"/>
      <c r="SID281" s="6"/>
      <c r="SIE281" s="6"/>
      <c r="SIF281" s="6"/>
      <c r="SIG281" s="6"/>
      <c r="SIH281" s="6"/>
      <c r="SII281" s="6"/>
      <c r="SIJ281" s="6"/>
      <c r="SIK281" s="6"/>
      <c r="SIL281" s="6"/>
      <c r="SIM281" s="6"/>
      <c r="SIN281" s="6"/>
      <c r="SIO281" s="6"/>
      <c r="SIP281" s="6"/>
      <c r="SIQ281" s="6"/>
      <c r="SIR281" s="6"/>
      <c r="SIS281" s="6"/>
      <c r="SIT281" s="6"/>
      <c r="SIU281" s="6"/>
      <c r="SIV281" s="6"/>
      <c r="SIW281" s="6"/>
      <c r="SIX281" s="6"/>
      <c r="SIY281" s="6"/>
      <c r="SIZ281" s="6"/>
      <c r="SJA281" s="6"/>
      <c r="SJB281" s="6"/>
      <c r="SJC281" s="6"/>
      <c r="SJD281" s="6"/>
      <c r="SJE281" s="6"/>
      <c r="SJF281" s="6"/>
      <c r="SJG281" s="6"/>
      <c r="SJH281" s="6"/>
      <c r="SJI281" s="6"/>
      <c r="SJJ281" s="6"/>
      <c r="SJK281" s="6"/>
      <c r="SJL281" s="6"/>
      <c r="SJM281" s="6"/>
      <c r="SJN281" s="6"/>
      <c r="SJO281" s="6"/>
      <c r="SJP281" s="6"/>
      <c r="SJQ281" s="6"/>
      <c r="SJR281" s="6"/>
      <c r="SJS281" s="6"/>
      <c r="SJT281" s="6"/>
      <c r="SJU281" s="6"/>
      <c r="SJV281" s="6"/>
      <c r="SJW281" s="6"/>
      <c r="SJX281" s="6"/>
      <c r="SJY281" s="6"/>
      <c r="SJZ281" s="6"/>
      <c r="SKA281" s="6"/>
      <c r="SKB281" s="6"/>
      <c r="SKC281" s="6"/>
      <c r="SKD281" s="6"/>
      <c r="SKE281" s="6"/>
      <c r="SKF281" s="6"/>
      <c r="SKG281" s="6"/>
      <c r="SKH281" s="6"/>
      <c r="SKI281" s="6"/>
      <c r="SKJ281" s="6"/>
      <c r="SKK281" s="6"/>
      <c r="SKL281" s="6"/>
      <c r="SKM281" s="6"/>
      <c r="SKN281" s="6"/>
      <c r="SKO281" s="6"/>
      <c r="SKP281" s="6"/>
      <c r="SKQ281" s="6"/>
      <c r="SKR281" s="6"/>
      <c r="SKS281" s="6"/>
      <c r="SKT281" s="6"/>
      <c r="SKU281" s="6"/>
      <c r="SKV281" s="6"/>
      <c r="SKW281" s="6"/>
      <c r="SKX281" s="6"/>
      <c r="SKY281" s="6"/>
      <c r="SKZ281" s="6"/>
      <c r="SLA281" s="6"/>
      <c r="SLB281" s="6"/>
      <c r="SLC281" s="6"/>
      <c r="SLD281" s="6"/>
      <c r="SLE281" s="6"/>
      <c r="SLF281" s="6"/>
      <c r="SLG281" s="6"/>
      <c r="SLH281" s="6"/>
      <c r="SLI281" s="6"/>
      <c r="SLJ281" s="6"/>
      <c r="SLK281" s="6"/>
      <c r="SLL281" s="6"/>
      <c r="SLM281" s="6"/>
      <c r="SLN281" s="6"/>
      <c r="SLO281" s="6"/>
      <c r="SLP281" s="6"/>
      <c r="SLQ281" s="6"/>
      <c r="SLR281" s="6"/>
      <c r="SLS281" s="6"/>
      <c r="SLT281" s="6"/>
      <c r="SLU281" s="6"/>
      <c r="SLV281" s="6"/>
      <c r="SLW281" s="6"/>
      <c r="SLX281" s="6"/>
      <c r="SLY281" s="6"/>
      <c r="SLZ281" s="6"/>
      <c r="SMA281" s="6"/>
      <c r="SMB281" s="6"/>
      <c r="SMC281" s="6"/>
      <c r="SMD281" s="6"/>
      <c r="SME281" s="6"/>
      <c r="SMF281" s="6"/>
      <c r="SMG281" s="6"/>
      <c r="SMH281" s="6"/>
      <c r="SMI281" s="6"/>
      <c r="SMJ281" s="6"/>
      <c r="SMK281" s="6"/>
      <c r="SML281" s="6"/>
      <c r="SMM281" s="6"/>
      <c r="SMN281" s="6"/>
      <c r="SMO281" s="6"/>
      <c r="SMP281" s="6"/>
      <c r="SMQ281" s="6"/>
      <c r="SMR281" s="6"/>
      <c r="SMS281" s="6"/>
      <c r="SMT281" s="6"/>
      <c r="SMU281" s="6"/>
      <c r="SMV281" s="6"/>
      <c r="SMW281" s="6"/>
      <c r="SMX281" s="6"/>
      <c r="SMY281" s="6"/>
      <c r="SMZ281" s="6"/>
      <c r="SNA281" s="6"/>
      <c r="SNB281" s="6"/>
      <c r="SNC281" s="6"/>
      <c r="SND281" s="6"/>
      <c r="SNE281" s="6"/>
      <c r="SNF281" s="6"/>
      <c r="SNG281" s="6"/>
      <c r="SNH281" s="6"/>
      <c r="SNI281" s="6"/>
      <c r="SNJ281" s="6"/>
      <c r="SNK281" s="6"/>
      <c r="SNL281" s="6"/>
      <c r="SNM281" s="6"/>
      <c r="SNN281" s="6"/>
      <c r="SNO281" s="6"/>
      <c r="SNP281" s="6"/>
      <c r="SNQ281" s="6"/>
      <c r="SNR281" s="6"/>
      <c r="SNS281" s="6"/>
      <c r="SNT281" s="6"/>
      <c r="SNU281" s="6"/>
      <c r="SNV281" s="6"/>
      <c r="SNW281" s="6"/>
      <c r="SNX281" s="6"/>
      <c r="SNY281" s="6"/>
      <c r="SNZ281" s="6"/>
      <c r="SOA281" s="6"/>
      <c r="SOB281" s="6"/>
      <c r="SOC281" s="6"/>
      <c r="SOD281" s="6"/>
      <c r="SOE281" s="6"/>
      <c r="SOF281" s="6"/>
      <c r="SOG281" s="6"/>
      <c r="SOH281" s="6"/>
      <c r="SOI281" s="6"/>
      <c r="SOJ281" s="6"/>
      <c r="SOK281" s="6"/>
      <c r="SOL281" s="6"/>
      <c r="SOM281" s="6"/>
      <c r="SON281" s="6"/>
      <c r="SOO281" s="6"/>
      <c r="SOP281" s="6"/>
      <c r="SOQ281" s="6"/>
      <c r="SOR281" s="6"/>
      <c r="SOS281" s="6"/>
      <c r="SOT281" s="6"/>
      <c r="SOU281" s="6"/>
      <c r="SOV281" s="6"/>
      <c r="SOW281" s="6"/>
      <c r="SOX281" s="6"/>
      <c r="SOY281" s="6"/>
      <c r="SOZ281" s="6"/>
      <c r="SPA281" s="6"/>
      <c r="SPB281" s="6"/>
      <c r="SPC281" s="6"/>
      <c r="SPD281" s="6"/>
      <c r="SPE281" s="6"/>
      <c r="SPF281" s="6"/>
      <c r="SPG281" s="6"/>
      <c r="SPH281" s="6"/>
      <c r="SPI281" s="6"/>
      <c r="SPJ281" s="6"/>
      <c r="SPK281" s="6"/>
      <c r="SPL281" s="6"/>
      <c r="SPM281" s="6"/>
      <c r="SPN281" s="6"/>
      <c r="SPO281" s="6"/>
      <c r="SPP281" s="6"/>
      <c r="SPQ281" s="6"/>
      <c r="SPR281" s="6"/>
      <c r="SPS281" s="6"/>
      <c r="SPT281" s="6"/>
      <c r="SPU281" s="6"/>
      <c r="SPV281" s="6"/>
      <c r="SPW281" s="6"/>
      <c r="SPX281" s="6"/>
      <c r="SPY281" s="6"/>
      <c r="SPZ281" s="6"/>
      <c r="SQA281" s="6"/>
      <c r="SQB281" s="6"/>
      <c r="SQC281" s="6"/>
      <c r="SQD281" s="6"/>
      <c r="SQE281" s="6"/>
      <c r="SQF281" s="6"/>
      <c r="SQG281" s="6"/>
      <c r="SQH281" s="6"/>
      <c r="SQI281" s="6"/>
      <c r="SQJ281" s="6"/>
      <c r="SQK281" s="6"/>
      <c r="SQL281" s="6"/>
      <c r="SQM281" s="6"/>
      <c r="SQN281" s="6"/>
      <c r="SQO281" s="6"/>
      <c r="SQP281" s="6"/>
      <c r="SQQ281" s="6"/>
      <c r="SQR281" s="6"/>
      <c r="SQS281" s="6"/>
      <c r="SQT281" s="6"/>
      <c r="SQU281" s="6"/>
      <c r="SQV281" s="6"/>
      <c r="SQW281" s="6"/>
      <c r="SQX281" s="6"/>
      <c r="SQY281" s="6"/>
      <c r="SQZ281" s="6"/>
      <c r="SRA281" s="6"/>
      <c r="SRB281" s="6"/>
      <c r="SRC281" s="6"/>
      <c r="SRD281" s="6"/>
      <c r="SRE281" s="6"/>
      <c r="SRF281" s="6"/>
      <c r="SRG281" s="6"/>
      <c r="SRH281" s="6"/>
      <c r="SRI281" s="6"/>
      <c r="SRJ281" s="6"/>
      <c r="SRK281" s="6"/>
      <c r="SRL281" s="6"/>
      <c r="SRM281" s="6"/>
      <c r="SRN281" s="6"/>
      <c r="SRO281" s="6"/>
      <c r="SRP281" s="6"/>
      <c r="SRQ281" s="6"/>
      <c r="SRR281" s="6"/>
      <c r="SRS281" s="6"/>
      <c r="SRT281" s="6"/>
      <c r="SRU281" s="6"/>
      <c r="SRV281" s="6"/>
      <c r="SRW281" s="6"/>
      <c r="SRX281" s="6"/>
      <c r="SRY281" s="6"/>
      <c r="SRZ281" s="6"/>
      <c r="SSA281" s="6"/>
      <c r="SSB281" s="6"/>
      <c r="SSC281" s="6"/>
      <c r="SSD281" s="6"/>
      <c r="SSE281" s="6"/>
      <c r="SSF281" s="6"/>
      <c r="SSG281" s="6"/>
      <c r="SSH281" s="6"/>
      <c r="SSI281" s="6"/>
      <c r="SSJ281" s="6"/>
      <c r="SSK281" s="6"/>
      <c r="SSL281" s="6"/>
      <c r="SSM281" s="6"/>
      <c r="SSN281" s="6"/>
      <c r="SSO281" s="6"/>
      <c r="SSP281" s="6"/>
      <c r="SSQ281" s="6"/>
      <c r="SSR281" s="6"/>
      <c r="SSS281" s="6"/>
      <c r="SST281" s="6"/>
      <c r="SSU281" s="6"/>
      <c r="SSV281" s="6"/>
      <c r="SSW281" s="6"/>
      <c r="SSX281" s="6"/>
      <c r="SSY281" s="6"/>
      <c r="SSZ281" s="6"/>
      <c r="STA281" s="6"/>
      <c r="STB281" s="6"/>
      <c r="STC281" s="6"/>
      <c r="STD281" s="6"/>
      <c r="STE281" s="6"/>
      <c r="STF281" s="6"/>
      <c r="STG281" s="6"/>
      <c r="STH281" s="6"/>
      <c r="STI281" s="6"/>
      <c r="STJ281" s="6"/>
      <c r="STK281" s="6"/>
      <c r="STL281" s="6"/>
      <c r="STM281" s="6"/>
      <c r="STN281" s="6"/>
      <c r="STO281" s="6"/>
      <c r="STP281" s="6"/>
      <c r="STQ281" s="6"/>
      <c r="STR281" s="6"/>
      <c r="STS281" s="6"/>
      <c r="STT281" s="6"/>
      <c r="STU281" s="6"/>
      <c r="STV281" s="6"/>
      <c r="STW281" s="6"/>
      <c r="STX281" s="6"/>
      <c r="STY281" s="6"/>
      <c r="STZ281" s="6"/>
      <c r="SUA281" s="6"/>
      <c r="SUB281" s="6"/>
      <c r="SUC281" s="6"/>
      <c r="SUD281" s="6"/>
      <c r="SUE281" s="6"/>
      <c r="SUF281" s="6"/>
      <c r="SUG281" s="6"/>
      <c r="SUH281" s="6"/>
      <c r="SUI281" s="6"/>
      <c r="SUJ281" s="6"/>
      <c r="SUK281" s="6"/>
      <c r="SUL281" s="6"/>
      <c r="SUM281" s="6"/>
      <c r="SUN281" s="6"/>
      <c r="SUO281" s="6"/>
      <c r="SUP281" s="6"/>
      <c r="SUQ281" s="6"/>
      <c r="SUR281" s="6"/>
      <c r="SUS281" s="6"/>
      <c r="SUT281" s="6"/>
      <c r="SUU281" s="6"/>
      <c r="SUV281" s="6"/>
      <c r="SUW281" s="6"/>
      <c r="SUX281" s="6"/>
      <c r="SUY281" s="6"/>
      <c r="SUZ281" s="6"/>
      <c r="SVA281" s="6"/>
      <c r="SVB281" s="6"/>
      <c r="SVC281" s="6"/>
      <c r="SVD281" s="6"/>
      <c r="SVE281" s="6"/>
      <c r="SVF281" s="6"/>
      <c r="SVG281" s="6"/>
      <c r="SVH281" s="6"/>
      <c r="SVI281" s="6"/>
      <c r="SVJ281" s="6"/>
      <c r="SVK281" s="6"/>
      <c r="SVL281" s="6"/>
      <c r="SVM281" s="6"/>
      <c r="SVN281" s="6"/>
      <c r="SVO281" s="6"/>
      <c r="SVP281" s="6"/>
      <c r="SVQ281" s="6"/>
      <c r="SVR281" s="6"/>
      <c r="SVS281" s="6"/>
      <c r="SVT281" s="6"/>
      <c r="SVU281" s="6"/>
      <c r="SVV281" s="6"/>
      <c r="SVW281" s="6"/>
      <c r="SVX281" s="6"/>
      <c r="SVY281" s="6"/>
      <c r="SVZ281" s="6"/>
      <c r="SWA281" s="6"/>
      <c r="SWB281" s="6"/>
      <c r="SWC281" s="6"/>
      <c r="SWD281" s="6"/>
      <c r="SWE281" s="6"/>
      <c r="SWF281" s="6"/>
      <c r="SWG281" s="6"/>
      <c r="SWH281" s="6"/>
      <c r="SWI281" s="6"/>
      <c r="SWJ281" s="6"/>
      <c r="SWK281" s="6"/>
      <c r="SWL281" s="6"/>
      <c r="SWM281" s="6"/>
      <c r="SWN281" s="6"/>
      <c r="SWO281" s="6"/>
      <c r="SWP281" s="6"/>
      <c r="SWQ281" s="6"/>
      <c r="SWR281" s="6"/>
      <c r="SWS281" s="6"/>
      <c r="SWT281" s="6"/>
      <c r="SWU281" s="6"/>
      <c r="SWV281" s="6"/>
      <c r="SWW281" s="6"/>
      <c r="SWX281" s="6"/>
      <c r="SWY281" s="6"/>
      <c r="SWZ281" s="6"/>
      <c r="SXA281" s="6"/>
      <c r="SXB281" s="6"/>
      <c r="SXC281" s="6"/>
      <c r="SXD281" s="6"/>
      <c r="SXE281" s="6"/>
      <c r="SXF281" s="6"/>
      <c r="SXG281" s="6"/>
      <c r="SXH281" s="6"/>
      <c r="SXI281" s="6"/>
      <c r="SXJ281" s="6"/>
      <c r="SXK281" s="6"/>
      <c r="SXL281" s="6"/>
      <c r="SXM281" s="6"/>
      <c r="SXN281" s="6"/>
      <c r="SXO281" s="6"/>
      <c r="SXP281" s="6"/>
      <c r="SXQ281" s="6"/>
      <c r="SXR281" s="6"/>
      <c r="SXS281" s="6"/>
      <c r="SXT281" s="6"/>
      <c r="SXU281" s="6"/>
      <c r="SXV281" s="6"/>
      <c r="SXW281" s="6"/>
      <c r="SXX281" s="6"/>
      <c r="SXY281" s="6"/>
      <c r="SXZ281" s="6"/>
      <c r="SYA281" s="6"/>
      <c r="SYB281" s="6"/>
      <c r="SYC281" s="6"/>
      <c r="SYD281" s="6"/>
      <c r="SYE281" s="6"/>
      <c r="SYF281" s="6"/>
      <c r="SYG281" s="6"/>
      <c r="SYH281" s="6"/>
      <c r="SYI281" s="6"/>
      <c r="SYJ281" s="6"/>
      <c r="SYK281" s="6"/>
      <c r="SYL281" s="6"/>
      <c r="SYM281" s="6"/>
      <c r="SYN281" s="6"/>
      <c r="SYO281" s="6"/>
      <c r="SYP281" s="6"/>
      <c r="SYQ281" s="6"/>
      <c r="SYR281" s="6"/>
      <c r="SYS281" s="6"/>
      <c r="SYT281" s="6"/>
      <c r="SYU281" s="6"/>
      <c r="SYV281" s="6"/>
      <c r="SYW281" s="6"/>
      <c r="SYX281" s="6"/>
      <c r="SYY281" s="6"/>
      <c r="SYZ281" s="6"/>
      <c r="SZA281" s="6"/>
      <c r="SZB281" s="6"/>
      <c r="SZC281" s="6"/>
      <c r="SZD281" s="6"/>
      <c r="SZE281" s="6"/>
      <c r="SZF281" s="6"/>
      <c r="SZG281" s="6"/>
      <c r="SZH281" s="6"/>
      <c r="SZI281" s="6"/>
      <c r="SZJ281" s="6"/>
      <c r="SZK281" s="6"/>
      <c r="SZL281" s="6"/>
      <c r="SZM281" s="6"/>
      <c r="SZN281" s="6"/>
      <c r="SZO281" s="6"/>
      <c r="SZP281" s="6"/>
      <c r="SZQ281" s="6"/>
      <c r="SZR281" s="6"/>
      <c r="SZS281" s="6"/>
      <c r="SZT281" s="6"/>
      <c r="SZU281" s="6"/>
      <c r="SZV281" s="6"/>
      <c r="SZW281" s="6"/>
      <c r="SZX281" s="6"/>
      <c r="SZY281" s="6"/>
      <c r="SZZ281" s="6"/>
      <c r="TAA281" s="6"/>
      <c r="TAB281" s="6"/>
      <c r="TAC281" s="6"/>
      <c r="TAD281" s="6"/>
      <c r="TAE281" s="6"/>
      <c r="TAF281" s="6"/>
      <c r="TAG281" s="6"/>
      <c r="TAH281" s="6"/>
      <c r="TAI281" s="6"/>
      <c r="TAJ281" s="6"/>
      <c r="TAK281" s="6"/>
      <c r="TAL281" s="6"/>
      <c r="TAM281" s="6"/>
      <c r="TAN281" s="6"/>
      <c r="TAO281" s="6"/>
      <c r="TAP281" s="6"/>
      <c r="TAQ281" s="6"/>
      <c r="TAR281" s="6"/>
      <c r="TAS281" s="6"/>
      <c r="TAT281" s="6"/>
      <c r="TAU281" s="6"/>
      <c r="TAV281" s="6"/>
      <c r="TAW281" s="6"/>
      <c r="TAX281" s="6"/>
      <c r="TAY281" s="6"/>
      <c r="TAZ281" s="6"/>
      <c r="TBA281" s="6"/>
      <c r="TBB281" s="6"/>
      <c r="TBC281" s="6"/>
      <c r="TBD281" s="6"/>
      <c r="TBE281" s="6"/>
      <c r="TBF281" s="6"/>
      <c r="TBG281" s="6"/>
      <c r="TBH281" s="6"/>
      <c r="TBI281" s="6"/>
      <c r="TBJ281" s="6"/>
      <c r="TBK281" s="6"/>
      <c r="TBL281" s="6"/>
      <c r="TBM281" s="6"/>
      <c r="TBN281" s="6"/>
      <c r="TBO281" s="6"/>
      <c r="TBP281" s="6"/>
      <c r="TBQ281" s="6"/>
      <c r="TBR281" s="6"/>
      <c r="TBS281" s="6"/>
      <c r="TBT281" s="6"/>
      <c r="TBU281" s="6"/>
      <c r="TBV281" s="6"/>
      <c r="TBW281" s="6"/>
      <c r="TBX281" s="6"/>
      <c r="TBY281" s="6"/>
      <c r="TBZ281" s="6"/>
      <c r="TCA281" s="6"/>
      <c r="TCB281" s="6"/>
      <c r="TCC281" s="6"/>
      <c r="TCD281" s="6"/>
      <c r="TCE281" s="6"/>
      <c r="TCF281" s="6"/>
      <c r="TCG281" s="6"/>
      <c r="TCH281" s="6"/>
      <c r="TCI281" s="6"/>
      <c r="TCJ281" s="6"/>
      <c r="TCK281" s="6"/>
      <c r="TCL281" s="6"/>
      <c r="TCM281" s="6"/>
      <c r="TCN281" s="6"/>
      <c r="TCO281" s="6"/>
      <c r="TCP281" s="6"/>
      <c r="TCQ281" s="6"/>
      <c r="TCR281" s="6"/>
      <c r="TCS281" s="6"/>
      <c r="TCT281" s="6"/>
      <c r="TCU281" s="6"/>
      <c r="TCV281" s="6"/>
      <c r="TCW281" s="6"/>
      <c r="TCX281" s="6"/>
      <c r="TCY281" s="6"/>
      <c r="TCZ281" s="6"/>
      <c r="TDA281" s="6"/>
      <c r="TDB281" s="6"/>
      <c r="TDC281" s="6"/>
      <c r="TDD281" s="6"/>
      <c r="TDE281" s="6"/>
      <c r="TDF281" s="6"/>
      <c r="TDG281" s="6"/>
      <c r="TDH281" s="6"/>
      <c r="TDI281" s="6"/>
      <c r="TDJ281" s="6"/>
      <c r="TDK281" s="6"/>
      <c r="TDL281" s="6"/>
      <c r="TDM281" s="6"/>
      <c r="TDN281" s="6"/>
      <c r="TDO281" s="6"/>
      <c r="TDP281" s="6"/>
      <c r="TDQ281" s="6"/>
      <c r="TDR281" s="6"/>
      <c r="TDS281" s="6"/>
      <c r="TDT281" s="6"/>
      <c r="TDU281" s="6"/>
      <c r="TDV281" s="6"/>
      <c r="TDW281" s="6"/>
      <c r="TDX281" s="6"/>
      <c r="TDY281" s="6"/>
      <c r="TDZ281" s="6"/>
      <c r="TEA281" s="6"/>
      <c r="TEB281" s="6"/>
      <c r="TEC281" s="6"/>
      <c r="TED281" s="6"/>
      <c r="TEE281" s="6"/>
      <c r="TEF281" s="6"/>
      <c r="TEG281" s="6"/>
      <c r="TEH281" s="6"/>
      <c r="TEI281" s="6"/>
      <c r="TEJ281" s="6"/>
      <c r="TEK281" s="6"/>
      <c r="TEL281" s="6"/>
      <c r="TEM281" s="6"/>
      <c r="TEN281" s="6"/>
      <c r="TEO281" s="6"/>
      <c r="TEP281" s="6"/>
      <c r="TEQ281" s="6"/>
      <c r="TER281" s="6"/>
      <c r="TES281" s="6"/>
      <c r="TET281" s="6"/>
      <c r="TEU281" s="6"/>
      <c r="TEV281" s="6"/>
      <c r="TEW281" s="6"/>
      <c r="TEX281" s="6"/>
      <c r="TEY281" s="6"/>
      <c r="TEZ281" s="6"/>
      <c r="TFA281" s="6"/>
      <c r="TFB281" s="6"/>
      <c r="TFC281" s="6"/>
      <c r="TFD281" s="6"/>
      <c r="TFE281" s="6"/>
      <c r="TFF281" s="6"/>
      <c r="TFG281" s="6"/>
      <c r="TFH281" s="6"/>
      <c r="TFI281" s="6"/>
      <c r="TFJ281" s="6"/>
      <c r="TFK281" s="6"/>
      <c r="TFL281" s="6"/>
      <c r="TFM281" s="6"/>
      <c r="TFN281" s="6"/>
      <c r="TFO281" s="6"/>
      <c r="TFP281" s="6"/>
      <c r="TFQ281" s="6"/>
      <c r="TFR281" s="6"/>
      <c r="TFS281" s="6"/>
      <c r="TFT281" s="6"/>
      <c r="TFU281" s="6"/>
      <c r="TFV281" s="6"/>
      <c r="TFW281" s="6"/>
      <c r="TFX281" s="6"/>
      <c r="TFY281" s="6"/>
      <c r="TFZ281" s="6"/>
      <c r="TGA281" s="6"/>
      <c r="TGB281" s="6"/>
      <c r="TGC281" s="6"/>
      <c r="TGD281" s="6"/>
      <c r="TGE281" s="6"/>
      <c r="TGF281" s="6"/>
      <c r="TGG281" s="6"/>
      <c r="TGH281" s="6"/>
      <c r="TGI281" s="6"/>
      <c r="TGJ281" s="6"/>
      <c r="TGK281" s="6"/>
      <c r="TGL281" s="6"/>
      <c r="TGM281" s="6"/>
      <c r="TGN281" s="6"/>
      <c r="TGO281" s="6"/>
      <c r="TGP281" s="6"/>
      <c r="TGQ281" s="6"/>
      <c r="TGR281" s="6"/>
      <c r="TGS281" s="6"/>
      <c r="TGT281" s="6"/>
      <c r="TGU281" s="6"/>
      <c r="TGV281" s="6"/>
      <c r="TGW281" s="6"/>
      <c r="TGX281" s="6"/>
      <c r="TGY281" s="6"/>
      <c r="TGZ281" s="6"/>
      <c r="THA281" s="6"/>
      <c r="THB281" s="6"/>
      <c r="THC281" s="6"/>
      <c r="THD281" s="6"/>
      <c r="THE281" s="6"/>
      <c r="THF281" s="6"/>
      <c r="THG281" s="6"/>
      <c r="THH281" s="6"/>
      <c r="THI281" s="6"/>
      <c r="THJ281" s="6"/>
      <c r="THK281" s="6"/>
      <c r="THL281" s="6"/>
      <c r="THM281" s="6"/>
      <c r="THN281" s="6"/>
      <c r="THO281" s="6"/>
      <c r="THP281" s="6"/>
      <c r="THQ281" s="6"/>
      <c r="THR281" s="6"/>
      <c r="THS281" s="6"/>
      <c r="THT281" s="6"/>
      <c r="THU281" s="6"/>
      <c r="THV281" s="6"/>
      <c r="THW281" s="6"/>
      <c r="THX281" s="6"/>
      <c r="THY281" s="6"/>
      <c r="THZ281" s="6"/>
      <c r="TIA281" s="6"/>
      <c r="TIB281" s="6"/>
      <c r="TIC281" s="6"/>
      <c r="TID281" s="6"/>
      <c r="TIE281" s="6"/>
      <c r="TIF281" s="6"/>
      <c r="TIG281" s="6"/>
      <c r="TIH281" s="6"/>
      <c r="TII281" s="6"/>
      <c r="TIJ281" s="6"/>
      <c r="TIK281" s="6"/>
      <c r="TIL281" s="6"/>
      <c r="TIM281" s="6"/>
      <c r="TIN281" s="6"/>
      <c r="TIO281" s="6"/>
      <c r="TIP281" s="6"/>
      <c r="TIQ281" s="6"/>
      <c r="TIR281" s="6"/>
      <c r="TIS281" s="6"/>
      <c r="TIT281" s="6"/>
      <c r="TIU281" s="6"/>
      <c r="TIV281" s="6"/>
      <c r="TIW281" s="6"/>
      <c r="TIX281" s="6"/>
      <c r="TIY281" s="6"/>
      <c r="TIZ281" s="6"/>
      <c r="TJA281" s="6"/>
      <c r="TJB281" s="6"/>
      <c r="TJC281" s="6"/>
      <c r="TJD281" s="6"/>
      <c r="TJE281" s="6"/>
      <c r="TJF281" s="6"/>
      <c r="TJG281" s="6"/>
      <c r="TJH281" s="6"/>
      <c r="TJI281" s="6"/>
      <c r="TJJ281" s="6"/>
      <c r="TJK281" s="6"/>
      <c r="TJL281" s="6"/>
      <c r="TJM281" s="6"/>
      <c r="TJN281" s="6"/>
      <c r="TJO281" s="6"/>
      <c r="TJP281" s="6"/>
      <c r="TJQ281" s="6"/>
      <c r="TJR281" s="6"/>
      <c r="TJS281" s="6"/>
      <c r="TJT281" s="6"/>
      <c r="TJU281" s="6"/>
      <c r="TJV281" s="6"/>
      <c r="TJW281" s="6"/>
      <c r="TJX281" s="6"/>
      <c r="TJY281" s="6"/>
      <c r="TJZ281" s="6"/>
      <c r="TKA281" s="6"/>
      <c r="TKB281" s="6"/>
      <c r="TKC281" s="6"/>
      <c r="TKD281" s="6"/>
      <c r="TKE281" s="6"/>
      <c r="TKF281" s="6"/>
      <c r="TKG281" s="6"/>
      <c r="TKH281" s="6"/>
      <c r="TKI281" s="6"/>
      <c r="TKJ281" s="6"/>
      <c r="TKK281" s="6"/>
      <c r="TKL281" s="6"/>
      <c r="TKM281" s="6"/>
      <c r="TKN281" s="6"/>
      <c r="TKO281" s="6"/>
      <c r="TKP281" s="6"/>
      <c r="TKQ281" s="6"/>
      <c r="TKR281" s="6"/>
      <c r="TKS281" s="6"/>
      <c r="TKT281" s="6"/>
      <c r="TKU281" s="6"/>
      <c r="TKV281" s="6"/>
      <c r="TKW281" s="6"/>
      <c r="TKX281" s="6"/>
      <c r="TKY281" s="6"/>
      <c r="TKZ281" s="6"/>
      <c r="TLA281" s="6"/>
      <c r="TLB281" s="6"/>
      <c r="TLC281" s="6"/>
      <c r="TLD281" s="6"/>
      <c r="TLE281" s="6"/>
      <c r="TLF281" s="6"/>
      <c r="TLG281" s="6"/>
      <c r="TLH281" s="6"/>
      <c r="TLI281" s="6"/>
      <c r="TLJ281" s="6"/>
      <c r="TLK281" s="6"/>
      <c r="TLL281" s="6"/>
      <c r="TLM281" s="6"/>
      <c r="TLN281" s="6"/>
      <c r="TLO281" s="6"/>
      <c r="TLP281" s="6"/>
      <c r="TLQ281" s="6"/>
      <c r="TLR281" s="6"/>
      <c r="TLS281" s="6"/>
      <c r="TLT281" s="6"/>
      <c r="TLU281" s="6"/>
      <c r="TLV281" s="6"/>
      <c r="TLW281" s="6"/>
      <c r="TLX281" s="6"/>
      <c r="TLY281" s="6"/>
      <c r="TLZ281" s="6"/>
      <c r="TMA281" s="6"/>
      <c r="TMB281" s="6"/>
      <c r="TMC281" s="6"/>
      <c r="TMD281" s="6"/>
      <c r="TME281" s="6"/>
      <c r="TMF281" s="6"/>
      <c r="TMG281" s="6"/>
      <c r="TMH281" s="6"/>
      <c r="TMI281" s="6"/>
      <c r="TMJ281" s="6"/>
      <c r="TMK281" s="6"/>
      <c r="TML281" s="6"/>
      <c r="TMM281" s="6"/>
      <c r="TMN281" s="6"/>
      <c r="TMO281" s="6"/>
      <c r="TMP281" s="6"/>
      <c r="TMQ281" s="6"/>
      <c r="TMR281" s="6"/>
      <c r="TMS281" s="6"/>
      <c r="TMT281" s="6"/>
      <c r="TMU281" s="6"/>
      <c r="TMV281" s="6"/>
      <c r="TMW281" s="6"/>
      <c r="TMX281" s="6"/>
      <c r="TMY281" s="6"/>
      <c r="TMZ281" s="6"/>
      <c r="TNA281" s="6"/>
      <c r="TNB281" s="6"/>
      <c r="TNC281" s="6"/>
      <c r="TND281" s="6"/>
      <c r="TNE281" s="6"/>
      <c r="TNF281" s="6"/>
      <c r="TNG281" s="6"/>
      <c r="TNH281" s="6"/>
      <c r="TNI281" s="6"/>
      <c r="TNJ281" s="6"/>
      <c r="TNK281" s="6"/>
      <c r="TNL281" s="6"/>
      <c r="TNM281" s="6"/>
      <c r="TNN281" s="6"/>
      <c r="TNO281" s="6"/>
      <c r="TNP281" s="6"/>
      <c r="TNQ281" s="6"/>
      <c r="TNR281" s="6"/>
      <c r="TNS281" s="6"/>
      <c r="TNT281" s="6"/>
      <c r="TNU281" s="6"/>
      <c r="TNV281" s="6"/>
      <c r="TNW281" s="6"/>
      <c r="TNX281" s="6"/>
      <c r="TNY281" s="6"/>
      <c r="TNZ281" s="6"/>
      <c r="TOA281" s="6"/>
      <c r="TOB281" s="6"/>
      <c r="TOC281" s="6"/>
      <c r="TOD281" s="6"/>
      <c r="TOE281" s="6"/>
      <c r="TOF281" s="6"/>
      <c r="TOG281" s="6"/>
      <c r="TOH281" s="6"/>
      <c r="TOI281" s="6"/>
      <c r="TOJ281" s="6"/>
      <c r="TOK281" s="6"/>
      <c r="TOL281" s="6"/>
      <c r="TOM281" s="6"/>
      <c r="TON281" s="6"/>
      <c r="TOO281" s="6"/>
      <c r="TOP281" s="6"/>
      <c r="TOQ281" s="6"/>
      <c r="TOR281" s="6"/>
      <c r="TOS281" s="6"/>
      <c r="TOT281" s="6"/>
      <c r="TOU281" s="6"/>
      <c r="TOV281" s="6"/>
      <c r="TOW281" s="6"/>
      <c r="TOX281" s="6"/>
      <c r="TOY281" s="6"/>
      <c r="TOZ281" s="6"/>
      <c r="TPA281" s="6"/>
      <c r="TPB281" s="6"/>
      <c r="TPC281" s="6"/>
      <c r="TPD281" s="6"/>
      <c r="TPE281" s="6"/>
      <c r="TPF281" s="6"/>
      <c r="TPG281" s="6"/>
      <c r="TPH281" s="6"/>
      <c r="TPI281" s="6"/>
      <c r="TPJ281" s="6"/>
      <c r="TPK281" s="6"/>
      <c r="TPL281" s="6"/>
      <c r="TPM281" s="6"/>
      <c r="TPN281" s="6"/>
      <c r="TPO281" s="6"/>
      <c r="TPP281" s="6"/>
      <c r="TPQ281" s="6"/>
      <c r="TPR281" s="6"/>
      <c r="TPS281" s="6"/>
      <c r="TPT281" s="6"/>
      <c r="TPU281" s="6"/>
      <c r="TPV281" s="6"/>
      <c r="TPW281" s="6"/>
      <c r="TPX281" s="6"/>
      <c r="TPY281" s="6"/>
      <c r="TPZ281" s="6"/>
      <c r="TQA281" s="6"/>
      <c r="TQB281" s="6"/>
      <c r="TQC281" s="6"/>
      <c r="TQD281" s="6"/>
      <c r="TQE281" s="6"/>
      <c r="TQF281" s="6"/>
      <c r="TQG281" s="6"/>
      <c r="TQH281" s="6"/>
      <c r="TQI281" s="6"/>
      <c r="TQJ281" s="6"/>
      <c r="TQK281" s="6"/>
      <c r="TQL281" s="6"/>
      <c r="TQM281" s="6"/>
      <c r="TQN281" s="6"/>
      <c r="TQO281" s="6"/>
      <c r="TQP281" s="6"/>
      <c r="TQQ281" s="6"/>
      <c r="TQR281" s="6"/>
      <c r="TQS281" s="6"/>
      <c r="TQT281" s="6"/>
      <c r="TQU281" s="6"/>
      <c r="TQV281" s="6"/>
      <c r="TQW281" s="6"/>
      <c r="TQX281" s="6"/>
      <c r="TQY281" s="6"/>
      <c r="TQZ281" s="6"/>
      <c r="TRA281" s="6"/>
      <c r="TRB281" s="6"/>
      <c r="TRC281" s="6"/>
      <c r="TRD281" s="6"/>
      <c r="TRE281" s="6"/>
      <c r="TRF281" s="6"/>
      <c r="TRG281" s="6"/>
      <c r="TRH281" s="6"/>
      <c r="TRI281" s="6"/>
      <c r="TRJ281" s="6"/>
      <c r="TRK281" s="6"/>
      <c r="TRL281" s="6"/>
      <c r="TRM281" s="6"/>
      <c r="TRN281" s="6"/>
      <c r="TRO281" s="6"/>
      <c r="TRP281" s="6"/>
      <c r="TRQ281" s="6"/>
      <c r="TRR281" s="6"/>
      <c r="TRS281" s="6"/>
      <c r="TRT281" s="6"/>
      <c r="TRU281" s="6"/>
      <c r="TRV281" s="6"/>
      <c r="TRW281" s="6"/>
      <c r="TRX281" s="6"/>
      <c r="TRY281" s="6"/>
      <c r="TRZ281" s="6"/>
      <c r="TSA281" s="6"/>
      <c r="TSB281" s="6"/>
      <c r="TSC281" s="6"/>
      <c r="TSD281" s="6"/>
      <c r="TSE281" s="6"/>
      <c r="TSF281" s="6"/>
      <c r="TSG281" s="6"/>
      <c r="TSH281" s="6"/>
      <c r="TSI281" s="6"/>
      <c r="TSJ281" s="6"/>
      <c r="TSK281" s="6"/>
      <c r="TSL281" s="6"/>
      <c r="TSM281" s="6"/>
      <c r="TSN281" s="6"/>
      <c r="TSO281" s="6"/>
      <c r="TSP281" s="6"/>
      <c r="TSQ281" s="6"/>
      <c r="TSR281" s="6"/>
      <c r="TSS281" s="6"/>
      <c r="TST281" s="6"/>
      <c r="TSU281" s="6"/>
      <c r="TSV281" s="6"/>
      <c r="TSW281" s="6"/>
      <c r="TSX281" s="6"/>
      <c r="TSY281" s="6"/>
      <c r="TSZ281" s="6"/>
      <c r="TTA281" s="6"/>
      <c r="TTB281" s="6"/>
      <c r="TTC281" s="6"/>
      <c r="TTD281" s="6"/>
      <c r="TTE281" s="6"/>
      <c r="TTF281" s="6"/>
      <c r="TTG281" s="6"/>
      <c r="TTH281" s="6"/>
      <c r="TTI281" s="6"/>
      <c r="TTJ281" s="6"/>
      <c r="TTK281" s="6"/>
      <c r="TTL281" s="6"/>
      <c r="TTM281" s="6"/>
      <c r="TTN281" s="6"/>
      <c r="TTO281" s="6"/>
      <c r="TTP281" s="6"/>
      <c r="TTQ281" s="6"/>
      <c r="TTR281" s="6"/>
      <c r="TTS281" s="6"/>
      <c r="TTT281" s="6"/>
      <c r="TTU281" s="6"/>
      <c r="TTV281" s="6"/>
      <c r="TTW281" s="6"/>
      <c r="TTX281" s="6"/>
      <c r="TTY281" s="6"/>
      <c r="TTZ281" s="6"/>
      <c r="TUA281" s="6"/>
      <c r="TUB281" s="6"/>
      <c r="TUC281" s="6"/>
      <c r="TUD281" s="6"/>
      <c r="TUE281" s="6"/>
      <c r="TUF281" s="6"/>
      <c r="TUG281" s="6"/>
      <c r="TUH281" s="6"/>
      <c r="TUI281" s="6"/>
      <c r="TUJ281" s="6"/>
      <c r="TUK281" s="6"/>
      <c r="TUL281" s="6"/>
      <c r="TUM281" s="6"/>
      <c r="TUN281" s="6"/>
      <c r="TUO281" s="6"/>
      <c r="TUP281" s="6"/>
      <c r="TUQ281" s="6"/>
      <c r="TUR281" s="6"/>
      <c r="TUS281" s="6"/>
      <c r="TUT281" s="6"/>
      <c r="TUU281" s="6"/>
      <c r="TUV281" s="6"/>
      <c r="TUW281" s="6"/>
      <c r="TUX281" s="6"/>
      <c r="TUY281" s="6"/>
      <c r="TUZ281" s="6"/>
      <c r="TVA281" s="6"/>
      <c r="TVB281" s="6"/>
      <c r="TVC281" s="6"/>
      <c r="TVD281" s="6"/>
      <c r="TVE281" s="6"/>
      <c r="TVF281" s="6"/>
      <c r="TVG281" s="6"/>
      <c r="TVH281" s="6"/>
      <c r="TVI281" s="6"/>
      <c r="TVJ281" s="6"/>
      <c r="TVK281" s="6"/>
      <c r="TVL281" s="6"/>
      <c r="TVM281" s="6"/>
      <c r="TVN281" s="6"/>
      <c r="TVO281" s="6"/>
      <c r="TVP281" s="6"/>
      <c r="TVQ281" s="6"/>
      <c r="TVR281" s="6"/>
      <c r="TVS281" s="6"/>
      <c r="TVT281" s="6"/>
      <c r="TVU281" s="6"/>
      <c r="TVV281" s="6"/>
      <c r="TVW281" s="6"/>
      <c r="TVX281" s="6"/>
      <c r="TVY281" s="6"/>
      <c r="TVZ281" s="6"/>
      <c r="TWA281" s="6"/>
      <c r="TWB281" s="6"/>
      <c r="TWC281" s="6"/>
      <c r="TWD281" s="6"/>
      <c r="TWE281" s="6"/>
      <c r="TWF281" s="6"/>
      <c r="TWG281" s="6"/>
      <c r="TWH281" s="6"/>
      <c r="TWI281" s="6"/>
      <c r="TWJ281" s="6"/>
      <c r="TWK281" s="6"/>
      <c r="TWL281" s="6"/>
      <c r="TWM281" s="6"/>
      <c r="TWN281" s="6"/>
      <c r="TWO281" s="6"/>
      <c r="TWP281" s="6"/>
      <c r="TWQ281" s="6"/>
      <c r="TWR281" s="6"/>
      <c r="TWS281" s="6"/>
      <c r="TWT281" s="6"/>
      <c r="TWU281" s="6"/>
      <c r="TWV281" s="6"/>
      <c r="TWW281" s="6"/>
      <c r="TWX281" s="6"/>
      <c r="TWY281" s="6"/>
      <c r="TWZ281" s="6"/>
      <c r="TXA281" s="6"/>
      <c r="TXB281" s="6"/>
      <c r="TXC281" s="6"/>
      <c r="TXD281" s="6"/>
      <c r="TXE281" s="6"/>
      <c r="TXF281" s="6"/>
      <c r="TXG281" s="6"/>
      <c r="TXH281" s="6"/>
      <c r="TXI281" s="6"/>
      <c r="TXJ281" s="6"/>
      <c r="TXK281" s="6"/>
      <c r="TXL281" s="6"/>
      <c r="TXM281" s="6"/>
      <c r="TXN281" s="6"/>
      <c r="TXO281" s="6"/>
      <c r="TXP281" s="6"/>
      <c r="TXQ281" s="6"/>
      <c r="TXR281" s="6"/>
      <c r="TXS281" s="6"/>
      <c r="TXT281" s="6"/>
      <c r="TXU281" s="6"/>
      <c r="TXV281" s="6"/>
      <c r="TXW281" s="6"/>
      <c r="TXX281" s="6"/>
      <c r="TXY281" s="6"/>
      <c r="TXZ281" s="6"/>
      <c r="TYA281" s="6"/>
      <c r="TYB281" s="6"/>
      <c r="TYC281" s="6"/>
      <c r="TYD281" s="6"/>
      <c r="TYE281" s="6"/>
      <c r="TYF281" s="6"/>
      <c r="TYG281" s="6"/>
      <c r="TYH281" s="6"/>
      <c r="TYI281" s="6"/>
      <c r="TYJ281" s="6"/>
      <c r="TYK281" s="6"/>
      <c r="TYL281" s="6"/>
      <c r="TYM281" s="6"/>
      <c r="TYN281" s="6"/>
      <c r="TYO281" s="6"/>
      <c r="TYP281" s="6"/>
      <c r="TYQ281" s="6"/>
      <c r="TYR281" s="6"/>
      <c r="TYS281" s="6"/>
      <c r="TYT281" s="6"/>
      <c r="TYU281" s="6"/>
      <c r="TYV281" s="6"/>
      <c r="TYW281" s="6"/>
      <c r="TYX281" s="6"/>
      <c r="TYY281" s="6"/>
      <c r="TYZ281" s="6"/>
      <c r="TZA281" s="6"/>
      <c r="TZB281" s="6"/>
      <c r="TZC281" s="6"/>
      <c r="TZD281" s="6"/>
      <c r="TZE281" s="6"/>
      <c r="TZF281" s="6"/>
      <c r="TZG281" s="6"/>
      <c r="TZH281" s="6"/>
      <c r="TZI281" s="6"/>
      <c r="TZJ281" s="6"/>
      <c r="TZK281" s="6"/>
      <c r="TZL281" s="6"/>
      <c r="TZM281" s="6"/>
      <c r="TZN281" s="6"/>
      <c r="TZO281" s="6"/>
      <c r="TZP281" s="6"/>
      <c r="TZQ281" s="6"/>
      <c r="TZR281" s="6"/>
      <c r="TZS281" s="6"/>
      <c r="TZT281" s="6"/>
      <c r="TZU281" s="6"/>
      <c r="TZV281" s="6"/>
      <c r="TZW281" s="6"/>
      <c r="TZX281" s="6"/>
      <c r="TZY281" s="6"/>
      <c r="TZZ281" s="6"/>
      <c r="UAA281" s="6"/>
      <c r="UAB281" s="6"/>
      <c r="UAC281" s="6"/>
      <c r="UAD281" s="6"/>
      <c r="UAE281" s="6"/>
      <c r="UAF281" s="6"/>
      <c r="UAG281" s="6"/>
      <c r="UAH281" s="6"/>
      <c r="UAI281" s="6"/>
      <c r="UAJ281" s="6"/>
      <c r="UAK281" s="6"/>
      <c r="UAL281" s="6"/>
      <c r="UAM281" s="6"/>
      <c r="UAN281" s="6"/>
      <c r="UAO281" s="6"/>
      <c r="UAP281" s="6"/>
      <c r="UAQ281" s="6"/>
      <c r="UAR281" s="6"/>
      <c r="UAS281" s="6"/>
      <c r="UAT281" s="6"/>
      <c r="UAU281" s="6"/>
      <c r="UAV281" s="6"/>
      <c r="UAW281" s="6"/>
      <c r="UAX281" s="6"/>
      <c r="UAY281" s="6"/>
      <c r="UAZ281" s="6"/>
      <c r="UBA281" s="6"/>
      <c r="UBB281" s="6"/>
      <c r="UBC281" s="6"/>
      <c r="UBD281" s="6"/>
      <c r="UBE281" s="6"/>
      <c r="UBF281" s="6"/>
      <c r="UBG281" s="6"/>
      <c r="UBH281" s="6"/>
      <c r="UBI281" s="6"/>
      <c r="UBJ281" s="6"/>
      <c r="UBK281" s="6"/>
      <c r="UBL281" s="6"/>
      <c r="UBM281" s="6"/>
      <c r="UBN281" s="6"/>
      <c r="UBO281" s="6"/>
      <c r="UBP281" s="6"/>
      <c r="UBQ281" s="6"/>
      <c r="UBR281" s="6"/>
      <c r="UBS281" s="6"/>
      <c r="UBT281" s="6"/>
      <c r="UBU281" s="6"/>
      <c r="UBV281" s="6"/>
      <c r="UBW281" s="6"/>
      <c r="UBX281" s="6"/>
      <c r="UBY281" s="6"/>
      <c r="UBZ281" s="6"/>
      <c r="UCA281" s="6"/>
      <c r="UCB281" s="6"/>
      <c r="UCC281" s="6"/>
      <c r="UCD281" s="6"/>
      <c r="UCE281" s="6"/>
      <c r="UCF281" s="6"/>
      <c r="UCG281" s="6"/>
      <c r="UCH281" s="6"/>
      <c r="UCI281" s="6"/>
      <c r="UCJ281" s="6"/>
      <c r="UCK281" s="6"/>
      <c r="UCL281" s="6"/>
      <c r="UCM281" s="6"/>
      <c r="UCN281" s="6"/>
      <c r="UCO281" s="6"/>
      <c r="UCP281" s="6"/>
      <c r="UCQ281" s="6"/>
      <c r="UCR281" s="6"/>
      <c r="UCS281" s="6"/>
      <c r="UCT281" s="6"/>
      <c r="UCU281" s="6"/>
      <c r="UCV281" s="6"/>
      <c r="UCW281" s="6"/>
      <c r="UCX281" s="6"/>
      <c r="UCY281" s="6"/>
      <c r="UCZ281" s="6"/>
      <c r="UDA281" s="6"/>
      <c r="UDB281" s="6"/>
      <c r="UDC281" s="6"/>
      <c r="UDD281" s="6"/>
      <c r="UDE281" s="6"/>
      <c r="UDF281" s="6"/>
      <c r="UDG281" s="6"/>
      <c r="UDH281" s="6"/>
      <c r="UDI281" s="6"/>
      <c r="UDJ281" s="6"/>
      <c r="UDK281" s="6"/>
      <c r="UDL281" s="6"/>
      <c r="UDM281" s="6"/>
      <c r="UDN281" s="6"/>
      <c r="UDO281" s="6"/>
      <c r="UDP281" s="6"/>
      <c r="UDQ281" s="6"/>
      <c r="UDR281" s="6"/>
      <c r="UDS281" s="6"/>
      <c r="UDT281" s="6"/>
      <c r="UDU281" s="6"/>
      <c r="UDV281" s="6"/>
      <c r="UDW281" s="6"/>
      <c r="UDX281" s="6"/>
      <c r="UDY281" s="6"/>
      <c r="UDZ281" s="6"/>
      <c r="UEA281" s="6"/>
      <c r="UEB281" s="6"/>
      <c r="UEC281" s="6"/>
      <c r="UED281" s="6"/>
      <c r="UEE281" s="6"/>
      <c r="UEF281" s="6"/>
      <c r="UEG281" s="6"/>
      <c r="UEH281" s="6"/>
      <c r="UEI281" s="6"/>
      <c r="UEJ281" s="6"/>
      <c r="UEK281" s="6"/>
      <c r="UEL281" s="6"/>
      <c r="UEM281" s="6"/>
      <c r="UEN281" s="6"/>
      <c r="UEO281" s="6"/>
      <c r="UEP281" s="6"/>
      <c r="UEQ281" s="6"/>
      <c r="UER281" s="6"/>
      <c r="UES281" s="6"/>
      <c r="UET281" s="6"/>
      <c r="UEU281" s="6"/>
      <c r="UEV281" s="6"/>
      <c r="UEW281" s="6"/>
      <c r="UEX281" s="6"/>
      <c r="UEY281" s="6"/>
      <c r="UEZ281" s="6"/>
      <c r="UFA281" s="6"/>
      <c r="UFB281" s="6"/>
      <c r="UFC281" s="6"/>
      <c r="UFD281" s="6"/>
      <c r="UFE281" s="6"/>
      <c r="UFF281" s="6"/>
      <c r="UFG281" s="6"/>
      <c r="UFH281" s="6"/>
      <c r="UFI281" s="6"/>
      <c r="UFJ281" s="6"/>
      <c r="UFK281" s="6"/>
      <c r="UFL281" s="6"/>
      <c r="UFM281" s="6"/>
      <c r="UFN281" s="6"/>
      <c r="UFO281" s="6"/>
      <c r="UFP281" s="6"/>
      <c r="UFQ281" s="6"/>
      <c r="UFR281" s="6"/>
      <c r="UFS281" s="6"/>
      <c r="UFT281" s="6"/>
      <c r="UFU281" s="6"/>
      <c r="UFV281" s="6"/>
      <c r="UFW281" s="6"/>
      <c r="UFX281" s="6"/>
      <c r="UFY281" s="6"/>
      <c r="UFZ281" s="6"/>
      <c r="UGA281" s="6"/>
      <c r="UGB281" s="6"/>
      <c r="UGC281" s="6"/>
      <c r="UGD281" s="6"/>
      <c r="UGE281" s="6"/>
      <c r="UGF281" s="6"/>
      <c r="UGG281" s="6"/>
      <c r="UGH281" s="6"/>
      <c r="UGI281" s="6"/>
      <c r="UGJ281" s="6"/>
      <c r="UGK281" s="6"/>
      <c r="UGL281" s="6"/>
      <c r="UGM281" s="6"/>
      <c r="UGN281" s="6"/>
      <c r="UGO281" s="6"/>
      <c r="UGP281" s="6"/>
      <c r="UGQ281" s="6"/>
      <c r="UGR281" s="6"/>
      <c r="UGS281" s="6"/>
      <c r="UGT281" s="6"/>
      <c r="UGU281" s="6"/>
      <c r="UGV281" s="6"/>
      <c r="UGW281" s="6"/>
      <c r="UGX281" s="6"/>
      <c r="UGY281" s="6"/>
      <c r="UGZ281" s="6"/>
      <c r="UHA281" s="6"/>
      <c r="UHB281" s="6"/>
      <c r="UHC281" s="6"/>
      <c r="UHD281" s="6"/>
      <c r="UHE281" s="6"/>
      <c r="UHF281" s="6"/>
      <c r="UHG281" s="6"/>
      <c r="UHH281" s="6"/>
      <c r="UHI281" s="6"/>
      <c r="UHJ281" s="6"/>
      <c r="UHK281" s="6"/>
      <c r="UHL281" s="6"/>
      <c r="UHM281" s="6"/>
      <c r="UHN281" s="6"/>
      <c r="UHO281" s="6"/>
      <c r="UHP281" s="6"/>
      <c r="UHQ281" s="6"/>
      <c r="UHR281" s="6"/>
      <c r="UHS281" s="6"/>
      <c r="UHT281" s="6"/>
      <c r="UHU281" s="6"/>
      <c r="UHV281" s="6"/>
      <c r="UHW281" s="6"/>
      <c r="UHX281" s="6"/>
      <c r="UHY281" s="6"/>
      <c r="UHZ281" s="6"/>
      <c r="UIA281" s="6"/>
      <c r="UIB281" s="6"/>
      <c r="UIC281" s="6"/>
      <c r="UID281" s="6"/>
      <c r="UIE281" s="6"/>
      <c r="UIF281" s="6"/>
      <c r="UIG281" s="6"/>
      <c r="UIH281" s="6"/>
      <c r="UII281" s="6"/>
      <c r="UIJ281" s="6"/>
      <c r="UIK281" s="6"/>
      <c r="UIL281" s="6"/>
      <c r="UIM281" s="6"/>
      <c r="UIN281" s="6"/>
      <c r="UIO281" s="6"/>
      <c r="UIP281" s="6"/>
      <c r="UIQ281" s="6"/>
      <c r="UIR281" s="6"/>
      <c r="UIS281" s="6"/>
      <c r="UIT281" s="6"/>
      <c r="UIU281" s="6"/>
      <c r="UIV281" s="6"/>
      <c r="UIW281" s="6"/>
      <c r="UIX281" s="6"/>
      <c r="UIY281" s="6"/>
      <c r="UIZ281" s="6"/>
      <c r="UJA281" s="6"/>
      <c r="UJB281" s="6"/>
      <c r="UJC281" s="6"/>
      <c r="UJD281" s="6"/>
      <c r="UJE281" s="6"/>
      <c r="UJF281" s="6"/>
      <c r="UJG281" s="6"/>
      <c r="UJH281" s="6"/>
      <c r="UJI281" s="6"/>
      <c r="UJJ281" s="6"/>
      <c r="UJK281" s="6"/>
      <c r="UJL281" s="6"/>
      <c r="UJM281" s="6"/>
      <c r="UJN281" s="6"/>
      <c r="UJO281" s="6"/>
      <c r="UJP281" s="6"/>
      <c r="UJQ281" s="6"/>
      <c r="UJR281" s="6"/>
      <c r="UJS281" s="6"/>
      <c r="UJT281" s="6"/>
      <c r="UJU281" s="6"/>
      <c r="UJV281" s="6"/>
      <c r="UJW281" s="6"/>
      <c r="UJX281" s="6"/>
      <c r="UJY281" s="6"/>
      <c r="UJZ281" s="6"/>
      <c r="UKA281" s="6"/>
      <c r="UKB281" s="6"/>
      <c r="UKC281" s="6"/>
      <c r="UKD281" s="6"/>
      <c r="UKE281" s="6"/>
      <c r="UKF281" s="6"/>
      <c r="UKG281" s="6"/>
      <c r="UKH281" s="6"/>
      <c r="UKI281" s="6"/>
      <c r="UKJ281" s="6"/>
      <c r="UKK281" s="6"/>
      <c r="UKL281" s="6"/>
      <c r="UKM281" s="6"/>
      <c r="UKN281" s="6"/>
      <c r="UKO281" s="6"/>
      <c r="UKP281" s="6"/>
      <c r="UKQ281" s="6"/>
      <c r="UKR281" s="6"/>
      <c r="UKS281" s="6"/>
      <c r="UKT281" s="6"/>
      <c r="UKU281" s="6"/>
      <c r="UKV281" s="6"/>
      <c r="UKW281" s="6"/>
      <c r="UKX281" s="6"/>
      <c r="UKY281" s="6"/>
      <c r="UKZ281" s="6"/>
      <c r="ULA281" s="6"/>
      <c r="ULB281" s="6"/>
      <c r="ULC281" s="6"/>
      <c r="ULD281" s="6"/>
      <c r="ULE281" s="6"/>
      <c r="ULF281" s="6"/>
      <c r="ULG281" s="6"/>
      <c r="ULH281" s="6"/>
      <c r="ULI281" s="6"/>
      <c r="ULJ281" s="6"/>
      <c r="ULK281" s="6"/>
      <c r="ULL281" s="6"/>
      <c r="ULM281" s="6"/>
      <c r="ULN281" s="6"/>
      <c r="ULO281" s="6"/>
      <c r="ULP281" s="6"/>
      <c r="ULQ281" s="6"/>
      <c r="ULR281" s="6"/>
      <c r="ULS281" s="6"/>
      <c r="ULT281" s="6"/>
      <c r="ULU281" s="6"/>
      <c r="ULV281" s="6"/>
      <c r="ULW281" s="6"/>
      <c r="ULX281" s="6"/>
      <c r="ULY281" s="6"/>
      <c r="ULZ281" s="6"/>
      <c r="UMA281" s="6"/>
      <c r="UMB281" s="6"/>
      <c r="UMC281" s="6"/>
      <c r="UMD281" s="6"/>
      <c r="UME281" s="6"/>
      <c r="UMF281" s="6"/>
      <c r="UMG281" s="6"/>
      <c r="UMH281" s="6"/>
      <c r="UMI281" s="6"/>
      <c r="UMJ281" s="6"/>
      <c r="UMK281" s="6"/>
      <c r="UML281" s="6"/>
      <c r="UMM281" s="6"/>
      <c r="UMN281" s="6"/>
      <c r="UMO281" s="6"/>
      <c r="UMP281" s="6"/>
      <c r="UMQ281" s="6"/>
      <c r="UMR281" s="6"/>
      <c r="UMS281" s="6"/>
      <c r="UMT281" s="6"/>
      <c r="UMU281" s="6"/>
      <c r="UMV281" s="6"/>
      <c r="UMW281" s="6"/>
      <c r="UMX281" s="6"/>
      <c r="UMY281" s="6"/>
      <c r="UMZ281" s="6"/>
      <c r="UNA281" s="6"/>
      <c r="UNB281" s="6"/>
      <c r="UNC281" s="6"/>
      <c r="UND281" s="6"/>
      <c r="UNE281" s="6"/>
      <c r="UNF281" s="6"/>
      <c r="UNG281" s="6"/>
      <c r="UNH281" s="6"/>
      <c r="UNI281" s="6"/>
      <c r="UNJ281" s="6"/>
      <c r="UNK281" s="6"/>
      <c r="UNL281" s="6"/>
      <c r="UNM281" s="6"/>
      <c r="UNN281" s="6"/>
      <c r="UNO281" s="6"/>
      <c r="UNP281" s="6"/>
      <c r="UNQ281" s="6"/>
      <c r="UNR281" s="6"/>
      <c r="UNS281" s="6"/>
      <c r="UNT281" s="6"/>
      <c r="UNU281" s="6"/>
      <c r="UNV281" s="6"/>
      <c r="UNW281" s="6"/>
      <c r="UNX281" s="6"/>
      <c r="UNY281" s="6"/>
      <c r="UNZ281" s="6"/>
      <c r="UOA281" s="6"/>
      <c r="UOB281" s="6"/>
      <c r="UOC281" s="6"/>
      <c r="UOD281" s="6"/>
      <c r="UOE281" s="6"/>
      <c r="UOF281" s="6"/>
      <c r="UOG281" s="6"/>
      <c r="UOH281" s="6"/>
      <c r="UOI281" s="6"/>
      <c r="UOJ281" s="6"/>
      <c r="UOK281" s="6"/>
      <c r="UOL281" s="6"/>
      <c r="UOM281" s="6"/>
      <c r="UON281" s="6"/>
      <c r="UOO281" s="6"/>
      <c r="UOP281" s="6"/>
      <c r="UOQ281" s="6"/>
      <c r="UOR281" s="6"/>
      <c r="UOS281" s="6"/>
      <c r="UOT281" s="6"/>
      <c r="UOU281" s="6"/>
      <c r="UOV281" s="6"/>
      <c r="UOW281" s="6"/>
      <c r="UOX281" s="6"/>
      <c r="UOY281" s="6"/>
      <c r="UOZ281" s="6"/>
      <c r="UPA281" s="6"/>
      <c r="UPB281" s="6"/>
      <c r="UPC281" s="6"/>
      <c r="UPD281" s="6"/>
      <c r="UPE281" s="6"/>
      <c r="UPF281" s="6"/>
      <c r="UPG281" s="6"/>
      <c r="UPH281" s="6"/>
      <c r="UPI281" s="6"/>
      <c r="UPJ281" s="6"/>
      <c r="UPK281" s="6"/>
      <c r="UPL281" s="6"/>
      <c r="UPM281" s="6"/>
      <c r="UPN281" s="6"/>
      <c r="UPO281" s="6"/>
      <c r="UPP281" s="6"/>
      <c r="UPQ281" s="6"/>
      <c r="UPR281" s="6"/>
      <c r="UPS281" s="6"/>
      <c r="UPT281" s="6"/>
      <c r="UPU281" s="6"/>
      <c r="UPV281" s="6"/>
      <c r="UPW281" s="6"/>
      <c r="UPX281" s="6"/>
      <c r="UPY281" s="6"/>
      <c r="UPZ281" s="6"/>
      <c r="UQA281" s="6"/>
      <c r="UQB281" s="6"/>
      <c r="UQC281" s="6"/>
      <c r="UQD281" s="6"/>
      <c r="UQE281" s="6"/>
      <c r="UQF281" s="6"/>
      <c r="UQG281" s="6"/>
      <c r="UQH281" s="6"/>
      <c r="UQI281" s="6"/>
      <c r="UQJ281" s="6"/>
      <c r="UQK281" s="6"/>
      <c r="UQL281" s="6"/>
      <c r="UQM281" s="6"/>
      <c r="UQN281" s="6"/>
      <c r="UQO281" s="6"/>
      <c r="UQP281" s="6"/>
      <c r="UQQ281" s="6"/>
      <c r="UQR281" s="6"/>
      <c r="UQS281" s="6"/>
      <c r="UQT281" s="6"/>
      <c r="UQU281" s="6"/>
      <c r="UQV281" s="6"/>
      <c r="UQW281" s="6"/>
      <c r="UQX281" s="6"/>
      <c r="UQY281" s="6"/>
      <c r="UQZ281" s="6"/>
      <c r="URA281" s="6"/>
      <c r="URB281" s="6"/>
      <c r="URC281" s="6"/>
      <c r="URD281" s="6"/>
      <c r="URE281" s="6"/>
      <c r="URF281" s="6"/>
      <c r="URG281" s="6"/>
      <c r="URH281" s="6"/>
      <c r="URI281" s="6"/>
      <c r="URJ281" s="6"/>
      <c r="URK281" s="6"/>
      <c r="URL281" s="6"/>
      <c r="URM281" s="6"/>
      <c r="URN281" s="6"/>
      <c r="URO281" s="6"/>
      <c r="URP281" s="6"/>
      <c r="URQ281" s="6"/>
      <c r="URR281" s="6"/>
      <c r="URS281" s="6"/>
      <c r="URT281" s="6"/>
      <c r="URU281" s="6"/>
      <c r="URV281" s="6"/>
      <c r="URW281" s="6"/>
      <c r="URX281" s="6"/>
      <c r="URY281" s="6"/>
      <c r="URZ281" s="6"/>
      <c r="USA281" s="6"/>
      <c r="USB281" s="6"/>
      <c r="USC281" s="6"/>
      <c r="USD281" s="6"/>
      <c r="USE281" s="6"/>
      <c r="USF281" s="6"/>
      <c r="USG281" s="6"/>
      <c r="USH281" s="6"/>
      <c r="USI281" s="6"/>
      <c r="USJ281" s="6"/>
      <c r="USK281" s="6"/>
      <c r="USL281" s="6"/>
      <c r="USM281" s="6"/>
      <c r="USN281" s="6"/>
      <c r="USO281" s="6"/>
      <c r="USP281" s="6"/>
      <c r="USQ281" s="6"/>
      <c r="USR281" s="6"/>
      <c r="USS281" s="6"/>
      <c r="UST281" s="6"/>
      <c r="USU281" s="6"/>
      <c r="USV281" s="6"/>
      <c r="USW281" s="6"/>
      <c r="USX281" s="6"/>
      <c r="USY281" s="6"/>
      <c r="USZ281" s="6"/>
      <c r="UTA281" s="6"/>
      <c r="UTB281" s="6"/>
      <c r="UTC281" s="6"/>
      <c r="UTD281" s="6"/>
      <c r="UTE281" s="6"/>
      <c r="UTF281" s="6"/>
      <c r="UTG281" s="6"/>
      <c r="UTH281" s="6"/>
      <c r="UTI281" s="6"/>
      <c r="UTJ281" s="6"/>
      <c r="UTK281" s="6"/>
      <c r="UTL281" s="6"/>
      <c r="UTM281" s="6"/>
      <c r="UTN281" s="6"/>
      <c r="UTO281" s="6"/>
      <c r="UTP281" s="6"/>
      <c r="UTQ281" s="6"/>
      <c r="UTR281" s="6"/>
      <c r="UTS281" s="6"/>
      <c r="UTT281" s="6"/>
      <c r="UTU281" s="6"/>
      <c r="UTV281" s="6"/>
      <c r="UTW281" s="6"/>
      <c r="UTX281" s="6"/>
      <c r="UTY281" s="6"/>
      <c r="UTZ281" s="6"/>
      <c r="UUA281" s="6"/>
      <c r="UUB281" s="6"/>
      <c r="UUC281" s="6"/>
      <c r="UUD281" s="6"/>
      <c r="UUE281" s="6"/>
      <c r="UUF281" s="6"/>
      <c r="UUG281" s="6"/>
      <c r="UUH281" s="6"/>
      <c r="UUI281" s="6"/>
      <c r="UUJ281" s="6"/>
      <c r="UUK281" s="6"/>
      <c r="UUL281" s="6"/>
      <c r="UUM281" s="6"/>
      <c r="UUN281" s="6"/>
      <c r="UUO281" s="6"/>
      <c r="UUP281" s="6"/>
      <c r="UUQ281" s="6"/>
      <c r="UUR281" s="6"/>
      <c r="UUS281" s="6"/>
      <c r="UUT281" s="6"/>
      <c r="UUU281" s="6"/>
      <c r="UUV281" s="6"/>
      <c r="UUW281" s="6"/>
      <c r="UUX281" s="6"/>
      <c r="UUY281" s="6"/>
      <c r="UUZ281" s="6"/>
      <c r="UVA281" s="6"/>
      <c r="UVB281" s="6"/>
      <c r="UVC281" s="6"/>
      <c r="UVD281" s="6"/>
      <c r="UVE281" s="6"/>
      <c r="UVF281" s="6"/>
      <c r="UVG281" s="6"/>
      <c r="UVH281" s="6"/>
      <c r="UVI281" s="6"/>
      <c r="UVJ281" s="6"/>
      <c r="UVK281" s="6"/>
      <c r="UVL281" s="6"/>
      <c r="UVM281" s="6"/>
      <c r="UVN281" s="6"/>
      <c r="UVO281" s="6"/>
      <c r="UVP281" s="6"/>
      <c r="UVQ281" s="6"/>
      <c r="UVR281" s="6"/>
      <c r="UVS281" s="6"/>
      <c r="UVT281" s="6"/>
      <c r="UVU281" s="6"/>
      <c r="UVV281" s="6"/>
      <c r="UVW281" s="6"/>
      <c r="UVX281" s="6"/>
      <c r="UVY281" s="6"/>
      <c r="UVZ281" s="6"/>
      <c r="UWA281" s="6"/>
      <c r="UWB281" s="6"/>
      <c r="UWC281" s="6"/>
      <c r="UWD281" s="6"/>
      <c r="UWE281" s="6"/>
      <c r="UWF281" s="6"/>
      <c r="UWG281" s="6"/>
      <c r="UWH281" s="6"/>
      <c r="UWI281" s="6"/>
      <c r="UWJ281" s="6"/>
      <c r="UWK281" s="6"/>
      <c r="UWL281" s="6"/>
      <c r="UWM281" s="6"/>
      <c r="UWN281" s="6"/>
      <c r="UWO281" s="6"/>
      <c r="UWP281" s="6"/>
      <c r="UWQ281" s="6"/>
      <c r="UWR281" s="6"/>
      <c r="UWS281" s="6"/>
      <c r="UWT281" s="6"/>
      <c r="UWU281" s="6"/>
      <c r="UWV281" s="6"/>
      <c r="UWW281" s="6"/>
      <c r="UWX281" s="6"/>
      <c r="UWY281" s="6"/>
      <c r="UWZ281" s="6"/>
      <c r="UXA281" s="6"/>
      <c r="UXB281" s="6"/>
      <c r="UXC281" s="6"/>
      <c r="UXD281" s="6"/>
      <c r="UXE281" s="6"/>
      <c r="UXF281" s="6"/>
      <c r="UXG281" s="6"/>
      <c r="UXH281" s="6"/>
      <c r="UXI281" s="6"/>
      <c r="UXJ281" s="6"/>
      <c r="UXK281" s="6"/>
      <c r="UXL281" s="6"/>
      <c r="UXM281" s="6"/>
      <c r="UXN281" s="6"/>
      <c r="UXO281" s="6"/>
      <c r="UXP281" s="6"/>
      <c r="UXQ281" s="6"/>
      <c r="UXR281" s="6"/>
      <c r="UXS281" s="6"/>
      <c r="UXT281" s="6"/>
      <c r="UXU281" s="6"/>
      <c r="UXV281" s="6"/>
      <c r="UXW281" s="6"/>
      <c r="UXX281" s="6"/>
      <c r="UXY281" s="6"/>
      <c r="UXZ281" s="6"/>
      <c r="UYA281" s="6"/>
      <c r="UYB281" s="6"/>
      <c r="UYC281" s="6"/>
      <c r="UYD281" s="6"/>
      <c r="UYE281" s="6"/>
      <c r="UYF281" s="6"/>
      <c r="UYG281" s="6"/>
      <c r="UYH281" s="6"/>
      <c r="UYI281" s="6"/>
      <c r="UYJ281" s="6"/>
      <c r="UYK281" s="6"/>
      <c r="UYL281" s="6"/>
      <c r="UYM281" s="6"/>
      <c r="UYN281" s="6"/>
      <c r="UYO281" s="6"/>
      <c r="UYP281" s="6"/>
      <c r="UYQ281" s="6"/>
      <c r="UYR281" s="6"/>
      <c r="UYS281" s="6"/>
      <c r="UYT281" s="6"/>
      <c r="UYU281" s="6"/>
      <c r="UYV281" s="6"/>
      <c r="UYW281" s="6"/>
      <c r="UYX281" s="6"/>
      <c r="UYY281" s="6"/>
      <c r="UYZ281" s="6"/>
      <c r="UZA281" s="6"/>
      <c r="UZB281" s="6"/>
      <c r="UZC281" s="6"/>
      <c r="UZD281" s="6"/>
      <c r="UZE281" s="6"/>
      <c r="UZF281" s="6"/>
      <c r="UZG281" s="6"/>
      <c r="UZH281" s="6"/>
      <c r="UZI281" s="6"/>
      <c r="UZJ281" s="6"/>
      <c r="UZK281" s="6"/>
      <c r="UZL281" s="6"/>
      <c r="UZM281" s="6"/>
      <c r="UZN281" s="6"/>
      <c r="UZO281" s="6"/>
      <c r="UZP281" s="6"/>
      <c r="UZQ281" s="6"/>
      <c r="UZR281" s="6"/>
      <c r="UZS281" s="6"/>
      <c r="UZT281" s="6"/>
      <c r="UZU281" s="6"/>
      <c r="UZV281" s="6"/>
      <c r="UZW281" s="6"/>
      <c r="UZX281" s="6"/>
      <c r="UZY281" s="6"/>
      <c r="UZZ281" s="6"/>
      <c r="VAA281" s="6"/>
      <c r="VAB281" s="6"/>
      <c r="VAC281" s="6"/>
      <c r="VAD281" s="6"/>
      <c r="VAE281" s="6"/>
      <c r="VAF281" s="6"/>
      <c r="VAG281" s="6"/>
      <c r="VAH281" s="6"/>
      <c r="VAI281" s="6"/>
      <c r="VAJ281" s="6"/>
      <c r="VAK281" s="6"/>
      <c r="VAL281" s="6"/>
      <c r="VAM281" s="6"/>
      <c r="VAN281" s="6"/>
      <c r="VAO281" s="6"/>
      <c r="VAP281" s="6"/>
      <c r="VAQ281" s="6"/>
      <c r="VAR281" s="6"/>
      <c r="VAS281" s="6"/>
      <c r="VAT281" s="6"/>
      <c r="VAU281" s="6"/>
      <c r="VAV281" s="6"/>
      <c r="VAW281" s="6"/>
      <c r="VAX281" s="6"/>
      <c r="VAY281" s="6"/>
      <c r="VAZ281" s="6"/>
      <c r="VBA281" s="6"/>
      <c r="VBB281" s="6"/>
      <c r="VBC281" s="6"/>
      <c r="VBD281" s="6"/>
      <c r="VBE281" s="6"/>
      <c r="VBF281" s="6"/>
      <c r="VBG281" s="6"/>
      <c r="VBH281" s="6"/>
      <c r="VBI281" s="6"/>
      <c r="VBJ281" s="6"/>
      <c r="VBK281" s="6"/>
      <c r="VBL281" s="6"/>
      <c r="VBM281" s="6"/>
      <c r="VBN281" s="6"/>
      <c r="VBO281" s="6"/>
      <c r="VBP281" s="6"/>
      <c r="VBQ281" s="6"/>
      <c r="VBR281" s="6"/>
      <c r="VBS281" s="6"/>
      <c r="VBT281" s="6"/>
      <c r="VBU281" s="6"/>
      <c r="VBV281" s="6"/>
      <c r="VBW281" s="6"/>
      <c r="VBX281" s="6"/>
      <c r="VBY281" s="6"/>
      <c r="VBZ281" s="6"/>
      <c r="VCA281" s="6"/>
      <c r="VCB281" s="6"/>
      <c r="VCC281" s="6"/>
      <c r="VCD281" s="6"/>
      <c r="VCE281" s="6"/>
      <c r="VCF281" s="6"/>
      <c r="VCG281" s="6"/>
      <c r="VCH281" s="6"/>
      <c r="VCI281" s="6"/>
      <c r="VCJ281" s="6"/>
      <c r="VCK281" s="6"/>
      <c r="VCL281" s="6"/>
      <c r="VCM281" s="6"/>
      <c r="VCN281" s="6"/>
      <c r="VCO281" s="6"/>
      <c r="VCP281" s="6"/>
      <c r="VCQ281" s="6"/>
      <c r="VCR281" s="6"/>
      <c r="VCS281" s="6"/>
      <c r="VCT281" s="6"/>
      <c r="VCU281" s="6"/>
      <c r="VCV281" s="6"/>
      <c r="VCW281" s="6"/>
      <c r="VCX281" s="6"/>
      <c r="VCY281" s="6"/>
      <c r="VCZ281" s="6"/>
      <c r="VDA281" s="6"/>
      <c r="VDB281" s="6"/>
      <c r="VDC281" s="6"/>
      <c r="VDD281" s="6"/>
      <c r="VDE281" s="6"/>
      <c r="VDF281" s="6"/>
      <c r="VDG281" s="6"/>
      <c r="VDH281" s="6"/>
      <c r="VDI281" s="6"/>
      <c r="VDJ281" s="6"/>
      <c r="VDK281" s="6"/>
      <c r="VDL281" s="6"/>
      <c r="VDM281" s="6"/>
      <c r="VDN281" s="6"/>
      <c r="VDO281" s="6"/>
      <c r="VDP281" s="6"/>
      <c r="VDQ281" s="6"/>
      <c r="VDR281" s="6"/>
      <c r="VDS281" s="6"/>
      <c r="VDT281" s="6"/>
      <c r="VDU281" s="6"/>
      <c r="VDV281" s="6"/>
      <c r="VDW281" s="6"/>
      <c r="VDX281" s="6"/>
      <c r="VDY281" s="6"/>
      <c r="VDZ281" s="6"/>
      <c r="VEA281" s="6"/>
      <c r="VEB281" s="6"/>
      <c r="VEC281" s="6"/>
      <c r="VED281" s="6"/>
      <c r="VEE281" s="6"/>
      <c r="VEF281" s="6"/>
      <c r="VEG281" s="6"/>
      <c r="VEH281" s="6"/>
      <c r="VEI281" s="6"/>
      <c r="VEJ281" s="6"/>
      <c r="VEK281" s="6"/>
      <c r="VEL281" s="6"/>
      <c r="VEM281" s="6"/>
      <c r="VEN281" s="6"/>
      <c r="VEO281" s="6"/>
      <c r="VEP281" s="6"/>
      <c r="VEQ281" s="6"/>
      <c r="VER281" s="6"/>
      <c r="VES281" s="6"/>
      <c r="VET281" s="6"/>
      <c r="VEU281" s="6"/>
      <c r="VEV281" s="6"/>
      <c r="VEW281" s="6"/>
      <c r="VEX281" s="6"/>
      <c r="VEY281" s="6"/>
      <c r="VEZ281" s="6"/>
      <c r="VFA281" s="6"/>
      <c r="VFB281" s="6"/>
      <c r="VFC281" s="6"/>
      <c r="VFD281" s="6"/>
      <c r="VFE281" s="6"/>
      <c r="VFF281" s="6"/>
      <c r="VFG281" s="6"/>
      <c r="VFH281" s="6"/>
      <c r="VFI281" s="6"/>
      <c r="VFJ281" s="6"/>
      <c r="VFK281" s="6"/>
      <c r="VFL281" s="6"/>
      <c r="VFM281" s="6"/>
      <c r="VFN281" s="6"/>
      <c r="VFO281" s="6"/>
      <c r="VFP281" s="6"/>
      <c r="VFQ281" s="6"/>
      <c r="VFR281" s="6"/>
      <c r="VFS281" s="6"/>
      <c r="VFT281" s="6"/>
      <c r="VFU281" s="6"/>
      <c r="VFV281" s="6"/>
      <c r="VFW281" s="6"/>
      <c r="VFX281" s="6"/>
      <c r="VFY281" s="6"/>
      <c r="VFZ281" s="6"/>
      <c r="VGA281" s="6"/>
      <c r="VGB281" s="6"/>
      <c r="VGC281" s="6"/>
      <c r="VGD281" s="6"/>
      <c r="VGE281" s="6"/>
      <c r="VGF281" s="6"/>
      <c r="VGG281" s="6"/>
      <c r="VGH281" s="6"/>
      <c r="VGI281" s="6"/>
      <c r="VGJ281" s="6"/>
      <c r="VGK281" s="6"/>
      <c r="VGL281" s="6"/>
      <c r="VGM281" s="6"/>
      <c r="VGN281" s="6"/>
      <c r="VGO281" s="6"/>
      <c r="VGP281" s="6"/>
      <c r="VGQ281" s="6"/>
      <c r="VGR281" s="6"/>
      <c r="VGS281" s="6"/>
      <c r="VGT281" s="6"/>
      <c r="VGU281" s="6"/>
      <c r="VGV281" s="6"/>
      <c r="VGW281" s="6"/>
      <c r="VGX281" s="6"/>
      <c r="VGY281" s="6"/>
      <c r="VGZ281" s="6"/>
      <c r="VHA281" s="6"/>
      <c r="VHB281" s="6"/>
      <c r="VHC281" s="6"/>
      <c r="VHD281" s="6"/>
      <c r="VHE281" s="6"/>
      <c r="VHF281" s="6"/>
      <c r="VHG281" s="6"/>
      <c r="VHH281" s="6"/>
      <c r="VHI281" s="6"/>
      <c r="VHJ281" s="6"/>
      <c r="VHK281" s="6"/>
      <c r="VHL281" s="6"/>
      <c r="VHM281" s="6"/>
      <c r="VHN281" s="6"/>
      <c r="VHO281" s="6"/>
      <c r="VHP281" s="6"/>
      <c r="VHQ281" s="6"/>
      <c r="VHR281" s="6"/>
      <c r="VHS281" s="6"/>
      <c r="VHT281" s="6"/>
      <c r="VHU281" s="6"/>
      <c r="VHV281" s="6"/>
      <c r="VHW281" s="6"/>
      <c r="VHX281" s="6"/>
      <c r="VHY281" s="6"/>
      <c r="VHZ281" s="6"/>
      <c r="VIA281" s="6"/>
      <c r="VIB281" s="6"/>
      <c r="VIC281" s="6"/>
      <c r="VID281" s="6"/>
      <c r="VIE281" s="6"/>
      <c r="VIF281" s="6"/>
      <c r="VIG281" s="6"/>
      <c r="VIH281" s="6"/>
      <c r="VII281" s="6"/>
      <c r="VIJ281" s="6"/>
      <c r="VIK281" s="6"/>
      <c r="VIL281" s="6"/>
      <c r="VIM281" s="6"/>
      <c r="VIN281" s="6"/>
      <c r="VIO281" s="6"/>
      <c r="VIP281" s="6"/>
      <c r="VIQ281" s="6"/>
      <c r="VIR281" s="6"/>
      <c r="VIS281" s="6"/>
      <c r="VIT281" s="6"/>
      <c r="VIU281" s="6"/>
      <c r="VIV281" s="6"/>
      <c r="VIW281" s="6"/>
      <c r="VIX281" s="6"/>
      <c r="VIY281" s="6"/>
      <c r="VIZ281" s="6"/>
      <c r="VJA281" s="6"/>
      <c r="VJB281" s="6"/>
      <c r="VJC281" s="6"/>
      <c r="VJD281" s="6"/>
      <c r="VJE281" s="6"/>
      <c r="VJF281" s="6"/>
      <c r="VJG281" s="6"/>
      <c r="VJH281" s="6"/>
      <c r="VJI281" s="6"/>
      <c r="VJJ281" s="6"/>
      <c r="VJK281" s="6"/>
      <c r="VJL281" s="6"/>
      <c r="VJM281" s="6"/>
      <c r="VJN281" s="6"/>
      <c r="VJO281" s="6"/>
      <c r="VJP281" s="6"/>
      <c r="VJQ281" s="6"/>
      <c r="VJR281" s="6"/>
      <c r="VJS281" s="6"/>
      <c r="VJT281" s="6"/>
      <c r="VJU281" s="6"/>
      <c r="VJV281" s="6"/>
      <c r="VJW281" s="6"/>
      <c r="VJX281" s="6"/>
      <c r="VJY281" s="6"/>
      <c r="VJZ281" s="6"/>
      <c r="VKA281" s="6"/>
      <c r="VKB281" s="6"/>
      <c r="VKC281" s="6"/>
      <c r="VKD281" s="6"/>
      <c r="VKE281" s="6"/>
      <c r="VKF281" s="6"/>
      <c r="VKG281" s="6"/>
      <c r="VKH281" s="6"/>
      <c r="VKI281" s="6"/>
      <c r="VKJ281" s="6"/>
      <c r="VKK281" s="6"/>
      <c r="VKL281" s="6"/>
      <c r="VKM281" s="6"/>
      <c r="VKN281" s="6"/>
      <c r="VKO281" s="6"/>
      <c r="VKP281" s="6"/>
      <c r="VKQ281" s="6"/>
      <c r="VKR281" s="6"/>
      <c r="VKS281" s="6"/>
      <c r="VKT281" s="6"/>
      <c r="VKU281" s="6"/>
      <c r="VKV281" s="6"/>
      <c r="VKW281" s="6"/>
      <c r="VKX281" s="6"/>
      <c r="VKY281" s="6"/>
      <c r="VKZ281" s="6"/>
      <c r="VLA281" s="6"/>
      <c r="VLB281" s="6"/>
      <c r="VLC281" s="6"/>
      <c r="VLD281" s="6"/>
      <c r="VLE281" s="6"/>
      <c r="VLF281" s="6"/>
      <c r="VLG281" s="6"/>
      <c r="VLH281" s="6"/>
      <c r="VLI281" s="6"/>
      <c r="VLJ281" s="6"/>
      <c r="VLK281" s="6"/>
      <c r="VLL281" s="6"/>
      <c r="VLM281" s="6"/>
      <c r="VLN281" s="6"/>
      <c r="VLO281" s="6"/>
      <c r="VLP281" s="6"/>
      <c r="VLQ281" s="6"/>
      <c r="VLR281" s="6"/>
      <c r="VLS281" s="6"/>
      <c r="VLT281" s="6"/>
      <c r="VLU281" s="6"/>
      <c r="VLV281" s="6"/>
      <c r="VLW281" s="6"/>
      <c r="VLX281" s="6"/>
      <c r="VLY281" s="6"/>
      <c r="VLZ281" s="6"/>
      <c r="VMA281" s="6"/>
      <c r="VMB281" s="6"/>
      <c r="VMC281" s="6"/>
      <c r="VMD281" s="6"/>
      <c r="VME281" s="6"/>
      <c r="VMF281" s="6"/>
      <c r="VMG281" s="6"/>
      <c r="VMH281" s="6"/>
      <c r="VMI281" s="6"/>
      <c r="VMJ281" s="6"/>
      <c r="VMK281" s="6"/>
      <c r="VML281" s="6"/>
      <c r="VMM281" s="6"/>
      <c r="VMN281" s="6"/>
      <c r="VMO281" s="6"/>
      <c r="VMP281" s="6"/>
      <c r="VMQ281" s="6"/>
      <c r="VMR281" s="6"/>
      <c r="VMS281" s="6"/>
      <c r="VMT281" s="6"/>
      <c r="VMU281" s="6"/>
      <c r="VMV281" s="6"/>
      <c r="VMW281" s="6"/>
      <c r="VMX281" s="6"/>
      <c r="VMY281" s="6"/>
      <c r="VMZ281" s="6"/>
      <c r="VNA281" s="6"/>
      <c r="VNB281" s="6"/>
      <c r="VNC281" s="6"/>
      <c r="VND281" s="6"/>
      <c r="VNE281" s="6"/>
      <c r="VNF281" s="6"/>
      <c r="VNG281" s="6"/>
      <c r="VNH281" s="6"/>
      <c r="VNI281" s="6"/>
      <c r="VNJ281" s="6"/>
      <c r="VNK281" s="6"/>
      <c r="VNL281" s="6"/>
      <c r="VNM281" s="6"/>
      <c r="VNN281" s="6"/>
      <c r="VNO281" s="6"/>
      <c r="VNP281" s="6"/>
      <c r="VNQ281" s="6"/>
      <c r="VNR281" s="6"/>
      <c r="VNS281" s="6"/>
      <c r="VNT281" s="6"/>
      <c r="VNU281" s="6"/>
      <c r="VNV281" s="6"/>
      <c r="VNW281" s="6"/>
      <c r="VNX281" s="6"/>
      <c r="VNY281" s="6"/>
      <c r="VNZ281" s="6"/>
      <c r="VOA281" s="6"/>
      <c r="VOB281" s="6"/>
      <c r="VOC281" s="6"/>
      <c r="VOD281" s="6"/>
      <c r="VOE281" s="6"/>
      <c r="VOF281" s="6"/>
      <c r="VOG281" s="6"/>
      <c r="VOH281" s="6"/>
      <c r="VOI281" s="6"/>
      <c r="VOJ281" s="6"/>
      <c r="VOK281" s="6"/>
      <c r="VOL281" s="6"/>
      <c r="VOM281" s="6"/>
      <c r="VON281" s="6"/>
      <c r="VOO281" s="6"/>
      <c r="VOP281" s="6"/>
      <c r="VOQ281" s="6"/>
      <c r="VOR281" s="6"/>
      <c r="VOS281" s="6"/>
      <c r="VOT281" s="6"/>
      <c r="VOU281" s="6"/>
      <c r="VOV281" s="6"/>
      <c r="VOW281" s="6"/>
      <c r="VOX281" s="6"/>
      <c r="VOY281" s="6"/>
      <c r="VOZ281" s="6"/>
      <c r="VPA281" s="6"/>
      <c r="VPB281" s="6"/>
      <c r="VPC281" s="6"/>
      <c r="VPD281" s="6"/>
      <c r="VPE281" s="6"/>
      <c r="VPF281" s="6"/>
      <c r="VPG281" s="6"/>
      <c r="VPH281" s="6"/>
      <c r="VPI281" s="6"/>
      <c r="VPJ281" s="6"/>
      <c r="VPK281" s="6"/>
      <c r="VPL281" s="6"/>
      <c r="VPM281" s="6"/>
      <c r="VPN281" s="6"/>
      <c r="VPO281" s="6"/>
      <c r="VPP281" s="6"/>
      <c r="VPQ281" s="6"/>
      <c r="VPR281" s="6"/>
      <c r="VPS281" s="6"/>
      <c r="VPT281" s="6"/>
      <c r="VPU281" s="6"/>
      <c r="VPV281" s="6"/>
      <c r="VPW281" s="6"/>
      <c r="VPX281" s="6"/>
      <c r="VPY281" s="6"/>
      <c r="VPZ281" s="6"/>
      <c r="VQA281" s="6"/>
      <c r="VQB281" s="6"/>
      <c r="VQC281" s="6"/>
      <c r="VQD281" s="6"/>
      <c r="VQE281" s="6"/>
      <c r="VQF281" s="6"/>
      <c r="VQG281" s="6"/>
      <c r="VQH281" s="6"/>
      <c r="VQI281" s="6"/>
      <c r="VQJ281" s="6"/>
      <c r="VQK281" s="6"/>
      <c r="VQL281" s="6"/>
      <c r="VQM281" s="6"/>
      <c r="VQN281" s="6"/>
      <c r="VQO281" s="6"/>
      <c r="VQP281" s="6"/>
      <c r="VQQ281" s="6"/>
      <c r="VQR281" s="6"/>
      <c r="VQS281" s="6"/>
      <c r="VQT281" s="6"/>
      <c r="VQU281" s="6"/>
      <c r="VQV281" s="6"/>
      <c r="VQW281" s="6"/>
      <c r="VQX281" s="6"/>
      <c r="VQY281" s="6"/>
      <c r="VQZ281" s="6"/>
      <c r="VRA281" s="6"/>
      <c r="VRB281" s="6"/>
      <c r="VRC281" s="6"/>
      <c r="VRD281" s="6"/>
      <c r="VRE281" s="6"/>
      <c r="VRF281" s="6"/>
      <c r="VRG281" s="6"/>
      <c r="VRH281" s="6"/>
      <c r="VRI281" s="6"/>
      <c r="VRJ281" s="6"/>
      <c r="VRK281" s="6"/>
      <c r="VRL281" s="6"/>
      <c r="VRM281" s="6"/>
      <c r="VRN281" s="6"/>
      <c r="VRO281" s="6"/>
      <c r="VRP281" s="6"/>
      <c r="VRQ281" s="6"/>
      <c r="VRR281" s="6"/>
      <c r="VRS281" s="6"/>
      <c r="VRT281" s="6"/>
      <c r="VRU281" s="6"/>
      <c r="VRV281" s="6"/>
      <c r="VRW281" s="6"/>
      <c r="VRX281" s="6"/>
      <c r="VRY281" s="6"/>
      <c r="VRZ281" s="6"/>
      <c r="VSA281" s="6"/>
      <c r="VSB281" s="6"/>
      <c r="VSC281" s="6"/>
      <c r="VSD281" s="6"/>
      <c r="VSE281" s="6"/>
      <c r="VSF281" s="6"/>
      <c r="VSG281" s="6"/>
      <c r="VSH281" s="6"/>
      <c r="VSI281" s="6"/>
      <c r="VSJ281" s="6"/>
      <c r="VSK281" s="6"/>
      <c r="VSL281" s="6"/>
      <c r="VSM281" s="6"/>
      <c r="VSN281" s="6"/>
      <c r="VSO281" s="6"/>
      <c r="VSP281" s="6"/>
      <c r="VSQ281" s="6"/>
      <c r="VSR281" s="6"/>
      <c r="VSS281" s="6"/>
      <c r="VST281" s="6"/>
      <c r="VSU281" s="6"/>
      <c r="VSV281" s="6"/>
      <c r="VSW281" s="6"/>
      <c r="VSX281" s="6"/>
      <c r="VSY281" s="6"/>
      <c r="VSZ281" s="6"/>
      <c r="VTA281" s="6"/>
      <c r="VTB281" s="6"/>
      <c r="VTC281" s="6"/>
      <c r="VTD281" s="6"/>
      <c r="VTE281" s="6"/>
      <c r="VTF281" s="6"/>
      <c r="VTG281" s="6"/>
      <c r="VTH281" s="6"/>
      <c r="VTI281" s="6"/>
      <c r="VTJ281" s="6"/>
      <c r="VTK281" s="6"/>
      <c r="VTL281" s="6"/>
      <c r="VTM281" s="6"/>
      <c r="VTN281" s="6"/>
      <c r="VTO281" s="6"/>
      <c r="VTP281" s="6"/>
      <c r="VTQ281" s="6"/>
      <c r="VTR281" s="6"/>
      <c r="VTS281" s="6"/>
      <c r="VTT281" s="6"/>
      <c r="VTU281" s="6"/>
      <c r="VTV281" s="6"/>
      <c r="VTW281" s="6"/>
      <c r="VTX281" s="6"/>
      <c r="VTY281" s="6"/>
      <c r="VTZ281" s="6"/>
      <c r="VUA281" s="6"/>
      <c r="VUB281" s="6"/>
      <c r="VUC281" s="6"/>
      <c r="VUD281" s="6"/>
      <c r="VUE281" s="6"/>
      <c r="VUF281" s="6"/>
      <c r="VUG281" s="6"/>
      <c r="VUH281" s="6"/>
      <c r="VUI281" s="6"/>
      <c r="VUJ281" s="6"/>
      <c r="VUK281" s="6"/>
      <c r="VUL281" s="6"/>
      <c r="VUM281" s="6"/>
      <c r="VUN281" s="6"/>
      <c r="VUO281" s="6"/>
      <c r="VUP281" s="6"/>
      <c r="VUQ281" s="6"/>
      <c r="VUR281" s="6"/>
      <c r="VUS281" s="6"/>
      <c r="VUT281" s="6"/>
      <c r="VUU281" s="6"/>
      <c r="VUV281" s="6"/>
      <c r="VUW281" s="6"/>
      <c r="VUX281" s="6"/>
      <c r="VUY281" s="6"/>
      <c r="VUZ281" s="6"/>
      <c r="VVA281" s="6"/>
      <c r="VVB281" s="6"/>
      <c r="VVC281" s="6"/>
      <c r="VVD281" s="6"/>
      <c r="VVE281" s="6"/>
      <c r="VVF281" s="6"/>
      <c r="VVG281" s="6"/>
      <c r="VVH281" s="6"/>
      <c r="VVI281" s="6"/>
      <c r="VVJ281" s="6"/>
      <c r="VVK281" s="6"/>
      <c r="VVL281" s="6"/>
      <c r="VVM281" s="6"/>
      <c r="VVN281" s="6"/>
      <c r="VVO281" s="6"/>
      <c r="VVP281" s="6"/>
      <c r="VVQ281" s="6"/>
      <c r="VVR281" s="6"/>
      <c r="VVS281" s="6"/>
      <c r="VVT281" s="6"/>
      <c r="VVU281" s="6"/>
      <c r="VVV281" s="6"/>
      <c r="VVW281" s="6"/>
      <c r="VVX281" s="6"/>
      <c r="VVY281" s="6"/>
      <c r="VVZ281" s="6"/>
      <c r="VWA281" s="6"/>
      <c r="VWB281" s="6"/>
      <c r="VWC281" s="6"/>
      <c r="VWD281" s="6"/>
      <c r="VWE281" s="6"/>
      <c r="VWF281" s="6"/>
      <c r="VWG281" s="6"/>
      <c r="VWH281" s="6"/>
      <c r="VWI281" s="6"/>
      <c r="VWJ281" s="6"/>
      <c r="VWK281" s="6"/>
      <c r="VWL281" s="6"/>
      <c r="VWM281" s="6"/>
      <c r="VWN281" s="6"/>
      <c r="VWO281" s="6"/>
      <c r="VWP281" s="6"/>
      <c r="VWQ281" s="6"/>
      <c r="VWR281" s="6"/>
      <c r="VWS281" s="6"/>
      <c r="VWT281" s="6"/>
      <c r="VWU281" s="6"/>
      <c r="VWV281" s="6"/>
      <c r="VWW281" s="6"/>
      <c r="VWX281" s="6"/>
      <c r="VWY281" s="6"/>
      <c r="VWZ281" s="6"/>
      <c r="VXA281" s="6"/>
      <c r="VXB281" s="6"/>
      <c r="VXC281" s="6"/>
      <c r="VXD281" s="6"/>
      <c r="VXE281" s="6"/>
      <c r="VXF281" s="6"/>
      <c r="VXG281" s="6"/>
      <c r="VXH281" s="6"/>
      <c r="VXI281" s="6"/>
      <c r="VXJ281" s="6"/>
      <c r="VXK281" s="6"/>
      <c r="VXL281" s="6"/>
      <c r="VXM281" s="6"/>
      <c r="VXN281" s="6"/>
      <c r="VXO281" s="6"/>
      <c r="VXP281" s="6"/>
      <c r="VXQ281" s="6"/>
      <c r="VXR281" s="6"/>
      <c r="VXS281" s="6"/>
      <c r="VXT281" s="6"/>
      <c r="VXU281" s="6"/>
      <c r="VXV281" s="6"/>
      <c r="VXW281" s="6"/>
      <c r="VXX281" s="6"/>
      <c r="VXY281" s="6"/>
      <c r="VXZ281" s="6"/>
      <c r="VYA281" s="6"/>
      <c r="VYB281" s="6"/>
      <c r="VYC281" s="6"/>
      <c r="VYD281" s="6"/>
      <c r="VYE281" s="6"/>
      <c r="VYF281" s="6"/>
      <c r="VYG281" s="6"/>
      <c r="VYH281" s="6"/>
      <c r="VYI281" s="6"/>
      <c r="VYJ281" s="6"/>
      <c r="VYK281" s="6"/>
      <c r="VYL281" s="6"/>
      <c r="VYM281" s="6"/>
      <c r="VYN281" s="6"/>
      <c r="VYO281" s="6"/>
      <c r="VYP281" s="6"/>
      <c r="VYQ281" s="6"/>
      <c r="VYR281" s="6"/>
      <c r="VYS281" s="6"/>
      <c r="VYT281" s="6"/>
      <c r="VYU281" s="6"/>
      <c r="VYV281" s="6"/>
      <c r="VYW281" s="6"/>
      <c r="VYX281" s="6"/>
      <c r="VYY281" s="6"/>
      <c r="VYZ281" s="6"/>
      <c r="VZA281" s="6"/>
      <c r="VZB281" s="6"/>
      <c r="VZC281" s="6"/>
      <c r="VZD281" s="6"/>
      <c r="VZE281" s="6"/>
      <c r="VZF281" s="6"/>
      <c r="VZG281" s="6"/>
      <c r="VZH281" s="6"/>
      <c r="VZI281" s="6"/>
      <c r="VZJ281" s="6"/>
      <c r="VZK281" s="6"/>
      <c r="VZL281" s="6"/>
      <c r="VZM281" s="6"/>
      <c r="VZN281" s="6"/>
      <c r="VZO281" s="6"/>
      <c r="VZP281" s="6"/>
      <c r="VZQ281" s="6"/>
      <c r="VZR281" s="6"/>
      <c r="VZS281" s="6"/>
      <c r="VZT281" s="6"/>
      <c r="VZU281" s="6"/>
      <c r="VZV281" s="6"/>
      <c r="VZW281" s="6"/>
      <c r="VZX281" s="6"/>
      <c r="VZY281" s="6"/>
      <c r="VZZ281" s="6"/>
      <c r="WAA281" s="6"/>
      <c r="WAB281" s="6"/>
      <c r="WAC281" s="6"/>
      <c r="WAD281" s="6"/>
      <c r="WAE281" s="6"/>
      <c r="WAF281" s="6"/>
      <c r="WAG281" s="6"/>
      <c r="WAH281" s="6"/>
      <c r="WAI281" s="6"/>
      <c r="WAJ281" s="6"/>
      <c r="WAK281" s="6"/>
      <c r="WAL281" s="6"/>
      <c r="WAM281" s="6"/>
      <c r="WAN281" s="6"/>
      <c r="WAO281" s="6"/>
      <c r="WAP281" s="6"/>
      <c r="WAQ281" s="6"/>
      <c r="WAR281" s="6"/>
      <c r="WAS281" s="6"/>
      <c r="WAT281" s="6"/>
      <c r="WAU281" s="6"/>
      <c r="WAV281" s="6"/>
      <c r="WAW281" s="6"/>
      <c r="WAX281" s="6"/>
      <c r="WAY281" s="6"/>
      <c r="WAZ281" s="6"/>
      <c r="WBA281" s="6"/>
      <c r="WBB281" s="6"/>
      <c r="WBC281" s="6"/>
      <c r="WBD281" s="6"/>
      <c r="WBE281" s="6"/>
      <c r="WBF281" s="6"/>
      <c r="WBG281" s="6"/>
      <c r="WBH281" s="6"/>
      <c r="WBI281" s="6"/>
      <c r="WBJ281" s="6"/>
      <c r="WBK281" s="6"/>
      <c r="WBL281" s="6"/>
      <c r="WBM281" s="6"/>
      <c r="WBN281" s="6"/>
      <c r="WBO281" s="6"/>
      <c r="WBP281" s="6"/>
      <c r="WBQ281" s="6"/>
      <c r="WBR281" s="6"/>
      <c r="WBS281" s="6"/>
      <c r="WBT281" s="6"/>
      <c r="WBU281" s="6"/>
      <c r="WBV281" s="6"/>
      <c r="WBW281" s="6"/>
      <c r="WBX281" s="6"/>
      <c r="WBY281" s="6"/>
      <c r="WBZ281" s="6"/>
      <c r="WCA281" s="6"/>
      <c r="WCB281" s="6"/>
      <c r="WCC281" s="6"/>
      <c r="WCD281" s="6"/>
      <c r="WCE281" s="6"/>
      <c r="WCF281" s="6"/>
      <c r="WCG281" s="6"/>
      <c r="WCH281" s="6"/>
      <c r="WCI281" s="6"/>
      <c r="WCJ281" s="6"/>
      <c r="WCK281" s="6"/>
      <c r="WCL281" s="6"/>
      <c r="WCM281" s="6"/>
      <c r="WCN281" s="6"/>
      <c r="WCO281" s="6"/>
      <c r="WCP281" s="6"/>
      <c r="WCQ281" s="6"/>
      <c r="WCR281" s="6"/>
      <c r="WCS281" s="6"/>
      <c r="WCT281" s="6"/>
      <c r="WCU281" s="6"/>
      <c r="WCV281" s="6"/>
      <c r="WCW281" s="6"/>
      <c r="WCX281" s="6"/>
      <c r="WCY281" s="6"/>
      <c r="WCZ281" s="6"/>
      <c r="WDA281" s="6"/>
      <c r="WDB281" s="6"/>
      <c r="WDC281" s="6"/>
      <c r="WDD281" s="6"/>
      <c r="WDE281" s="6"/>
      <c r="WDF281" s="6"/>
      <c r="WDG281" s="6"/>
      <c r="WDH281" s="6"/>
      <c r="WDI281" s="6"/>
      <c r="WDJ281" s="6"/>
      <c r="WDK281" s="6"/>
      <c r="WDL281" s="6"/>
      <c r="WDM281" s="6"/>
      <c r="WDN281" s="6"/>
      <c r="WDO281" s="6"/>
      <c r="WDP281" s="6"/>
      <c r="WDQ281" s="6"/>
      <c r="WDR281" s="6"/>
      <c r="WDS281" s="6"/>
      <c r="WDT281" s="6"/>
      <c r="WDU281" s="6"/>
      <c r="WDV281" s="6"/>
      <c r="WDW281" s="6"/>
      <c r="WDX281" s="6"/>
      <c r="WDY281" s="6"/>
      <c r="WDZ281" s="6"/>
      <c r="WEA281" s="6"/>
      <c r="WEB281" s="6"/>
      <c r="WEC281" s="6"/>
      <c r="WED281" s="6"/>
      <c r="WEE281" s="6"/>
      <c r="WEF281" s="6"/>
      <c r="WEG281" s="6"/>
      <c r="WEH281" s="6"/>
      <c r="WEI281" s="6"/>
      <c r="WEJ281" s="6"/>
      <c r="WEK281" s="6"/>
      <c r="WEL281" s="6"/>
      <c r="WEM281" s="6"/>
      <c r="WEN281" s="6"/>
      <c r="WEO281" s="6"/>
      <c r="WEP281" s="6"/>
      <c r="WEQ281" s="6"/>
      <c r="WER281" s="6"/>
      <c r="WES281" s="6"/>
      <c r="WET281" s="6"/>
      <c r="WEU281" s="6"/>
      <c r="WEV281" s="6"/>
      <c r="WEW281" s="6"/>
      <c r="WEX281" s="6"/>
      <c r="WEY281" s="6"/>
      <c r="WEZ281" s="6"/>
      <c r="WFA281" s="6"/>
      <c r="WFB281" s="6"/>
      <c r="WFC281" s="6"/>
      <c r="WFD281" s="6"/>
      <c r="WFE281" s="6"/>
      <c r="WFF281" s="6"/>
      <c r="WFG281" s="6"/>
      <c r="WFH281" s="6"/>
      <c r="WFI281" s="6"/>
      <c r="WFJ281" s="6"/>
      <c r="WFK281" s="6"/>
      <c r="WFL281" s="6"/>
      <c r="WFM281" s="6"/>
      <c r="WFN281" s="6"/>
      <c r="WFO281" s="6"/>
      <c r="WFP281" s="6"/>
      <c r="WFQ281" s="6"/>
      <c r="WFR281" s="6"/>
      <c r="WFS281" s="6"/>
      <c r="WFT281" s="6"/>
      <c r="WFU281" s="6"/>
      <c r="WFV281" s="6"/>
      <c r="WFW281" s="6"/>
      <c r="WFX281" s="6"/>
      <c r="WFY281" s="6"/>
      <c r="WFZ281" s="6"/>
      <c r="WGA281" s="6"/>
      <c r="WGB281" s="6"/>
      <c r="WGC281" s="6"/>
      <c r="WGD281" s="6"/>
      <c r="WGE281" s="6"/>
      <c r="WGF281" s="6"/>
      <c r="WGG281" s="6"/>
      <c r="WGH281" s="6"/>
      <c r="WGI281" s="6"/>
      <c r="WGJ281" s="6"/>
      <c r="WGK281" s="6"/>
      <c r="WGL281" s="6"/>
      <c r="WGM281" s="6"/>
      <c r="WGN281" s="6"/>
      <c r="WGO281" s="6"/>
      <c r="WGP281" s="6"/>
      <c r="WGQ281" s="6"/>
      <c r="WGR281" s="6"/>
      <c r="WGS281" s="6"/>
      <c r="WGT281" s="6"/>
      <c r="WGU281" s="6"/>
      <c r="WGV281" s="6"/>
      <c r="WGW281" s="6"/>
      <c r="WGX281" s="6"/>
      <c r="WGY281" s="6"/>
      <c r="WGZ281" s="6"/>
      <c r="WHA281" s="6"/>
      <c r="WHB281" s="6"/>
      <c r="WHC281" s="6"/>
      <c r="WHD281" s="6"/>
      <c r="WHE281" s="6"/>
      <c r="WHF281" s="6"/>
      <c r="WHG281" s="6"/>
      <c r="WHH281" s="6"/>
      <c r="WHI281" s="6"/>
      <c r="WHJ281" s="6"/>
      <c r="WHK281" s="6"/>
      <c r="WHL281" s="6"/>
      <c r="WHM281" s="6"/>
      <c r="WHN281" s="6"/>
      <c r="WHO281" s="6"/>
      <c r="WHP281" s="6"/>
      <c r="WHQ281" s="6"/>
      <c r="WHR281" s="6"/>
      <c r="WHS281" s="6"/>
      <c r="WHT281" s="6"/>
      <c r="WHU281" s="6"/>
      <c r="WHV281" s="6"/>
      <c r="WHW281" s="6"/>
      <c r="WHX281" s="6"/>
      <c r="WHY281" s="6"/>
      <c r="WHZ281" s="6"/>
      <c r="WIA281" s="6"/>
      <c r="WIB281" s="6"/>
      <c r="WIC281" s="6"/>
      <c r="WID281" s="6"/>
      <c r="WIE281" s="6"/>
      <c r="WIF281" s="6"/>
      <c r="WIG281" s="6"/>
      <c r="WIH281" s="6"/>
      <c r="WII281" s="6"/>
      <c r="WIJ281" s="6"/>
      <c r="WIK281" s="6"/>
      <c r="WIL281" s="6"/>
      <c r="WIM281" s="6"/>
      <c r="WIN281" s="6"/>
      <c r="WIO281" s="6"/>
      <c r="WIP281" s="6"/>
      <c r="WIQ281" s="6"/>
      <c r="WIR281" s="6"/>
      <c r="WIS281" s="6"/>
      <c r="WIT281" s="6"/>
      <c r="WIU281" s="6"/>
      <c r="WIV281" s="6"/>
      <c r="WIW281" s="6"/>
      <c r="WIX281" s="6"/>
      <c r="WIY281" s="6"/>
      <c r="WIZ281" s="6"/>
      <c r="WJA281" s="6"/>
      <c r="WJB281" s="6"/>
      <c r="WJC281" s="6"/>
      <c r="WJD281" s="6"/>
      <c r="WJE281" s="6"/>
      <c r="WJF281" s="6"/>
      <c r="WJG281" s="6"/>
      <c r="WJH281" s="6"/>
      <c r="WJI281" s="6"/>
      <c r="WJJ281" s="6"/>
      <c r="WJK281" s="6"/>
      <c r="WJL281" s="6"/>
      <c r="WJM281" s="6"/>
      <c r="WJN281" s="6"/>
      <c r="WJO281" s="6"/>
      <c r="WJP281" s="6"/>
      <c r="WJQ281" s="6"/>
      <c r="WJR281" s="6"/>
      <c r="WJS281" s="6"/>
      <c r="WJT281" s="6"/>
      <c r="WJU281" s="6"/>
      <c r="WJV281" s="6"/>
      <c r="WJW281" s="6"/>
      <c r="WJX281" s="6"/>
      <c r="WJY281" s="6"/>
      <c r="WJZ281" s="6"/>
      <c r="WKA281" s="6"/>
      <c r="WKB281" s="6"/>
      <c r="WKC281" s="6"/>
      <c r="WKD281" s="6"/>
      <c r="WKE281" s="6"/>
      <c r="WKF281" s="6"/>
      <c r="WKG281" s="6"/>
      <c r="WKH281" s="6"/>
      <c r="WKI281" s="6"/>
      <c r="WKJ281" s="6"/>
      <c r="WKK281" s="6"/>
      <c r="WKL281" s="6"/>
      <c r="WKM281" s="6"/>
      <c r="WKN281" s="6"/>
      <c r="WKO281" s="6"/>
      <c r="WKP281" s="6"/>
      <c r="WKQ281" s="6"/>
      <c r="WKR281" s="6"/>
      <c r="WKS281" s="6"/>
      <c r="WKT281" s="6"/>
      <c r="WKU281" s="6"/>
      <c r="WKV281" s="6"/>
      <c r="WKW281" s="6"/>
      <c r="WKX281" s="6"/>
      <c r="WKY281" s="6"/>
      <c r="WKZ281" s="6"/>
      <c r="WLA281" s="6"/>
      <c r="WLB281" s="6"/>
      <c r="WLC281" s="6"/>
      <c r="WLD281" s="6"/>
      <c r="WLE281" s="6"/>
      <c r="WLF281" s="6"/>
      <c r="WLG281" s="6"/>
      <c r="WLH281" s="6"/>
      <c r="WLI281" s="6"/>
      <c r="WLJ281" s="6"/>
      <c r="WLK281" s="6"/>
      <c r="WLL281" s="6"/>
      <c r="WLM281" s="6"/>
      <c r="WLN281" s="6"/>
      <c r="WLO281" s="6"/>
      <c r="WLP281" s="6"/>
      <c r="WLQ281" s="6"/>
      <c r="WLR281" s="6"/>
      <c r="WLS281" s="6"/>
      <c r="WLT281" s="6"/>
      <c r="WLU281" s="6"/>
      <c r="WLV281" s="6"/>
      <c r="WLW281" s="6"/>
      <c r="WLX281" s="6"/>
      <c r="WLY281" s="6"/>
      <c r="WLZ281" s="6"/>
      <c r="WMA281" s="6"/>
      <c r="WMB281" s="6"/>
      <c r="WMC281" s="6"/>
      <c r="WMD281" s="6"/>
      <c r="WME281" s="6"/>
      <c r="WMF281" s="6"/>
      <c r="WMG281" s="6"/>
      <c r="WMH281" s="6"/>
      <c r="WMI281" s="6"/>
      <c r="WMJ281" s="6"/>
      <c r="WMK281" s="6"/>
      <c r="WML281" s="6"/>
      <c r="WMM281" s="6"/>
      <c r="WMN281" s="6"/>
      <c r="WMO281" s="6"/>
      <c r="WMP281" s="6"/>
      <c r="WMQ281" s="6"/>
      <c r="WMR281" s="6"/>
      <c r="WMS281" s="6"/>
      <c r="WMT281" s="6"/>
      <c r="WMU281" s="6"/>
      <c r="WMV281" s="6"/>
      <c r="WMW281" s="6"/>
      <c r="WMX281" s="6"/>
      <c r="WMY281" s="6"/>
      <c r="WMZ281" s="6"/>
      <c r="WNA281" s="6"/>
      <c r="WNB281" s="6"/>
      <c r="WNC281" s="6"/>
      <c r="WND281" s="6"/>
      <c r="WNE281" s="6"/>
      <c r="WNF281" s="6"/>
      <c r="WNG281" s="6"/>
      <c r="WNH281" s="6"/>
      <c r="WNI281" s="6"/>
      <c r="WNJ281" s="6"/>
      <c r="WNK281" s="6"/>
      <c r="WNL281" s="6"/>
      <c r="WNM281" s="6"/>
      <c r="WNN281" s="6"/>
      <c r="WNO281" s="6"/>
      <c r="WNP281" s="6"/>
      <c r="WNQ281" s="6"/>
      <c r="WNR281" s="6"/>
      <c r="WNS281" s="6"/>
      <c r="WNT281" s="6"/>
      <c r="WNU281" s="6"/>
      <c r="WNV281" s="6"/>
      <c r="WNW281" s="6"/>
      <c r="WNX281" s="6"/>
      <c r="WNY281" s="6"/>
      <c r="WNZ281" s="6"/>
      <c r="WOA281" s="6"/>
      <c r="WOB281" s="6"/>
      <c r="WOC281" s="6"/>
      <c r="WOD281" s="6"/>
      <c r="WOE281" s="6"/>
      <c r="WOF281" s="6"/>
      <c r="WOG281" s="6"/>
      <c r="WOH281" s="6"/>
      <c r="WOI281" s="6"/>
      <c r="WOJ281" s="6"/>
      <c r="WOK281" s="6"/>
      <c r="WOL281" s="6"/>
      <c r="WOM281" s="6"/>
      <c r="WON281" s="6"/>
      <c r="WOO281" s="6"/>
      <c r="WOP281" s="6"/>
      <c r="WOQ281" s="6"/>
      <c r="WOR281" s="6"/>
      <c r="WOS281" s="6"/>
      <c r="WOT281" s="6"/>
      <c r="WOU281" s="6"/>
      <c r="WOV281" s="6"/>
      <c r="WOW281" s="6"/>
      <c r="WOX281" s="6"/>
      <c r="WOY281" s="6"/>
      <c r="WOZ281" s="6"/>
      <c r="WPA281" s="6"/>
      <c r="WPB281" s="6"/>
      <c r="WPC281" s="6"/>
      <c r="WPD281" s="6"/>
      <c r="WPE281" s="6"/>
      <c r="WPF281" s="6"/>
      <c r="WPG281" s="6"/>
      <c r="WPH281" s="6"/>
      <c r="WPI281" s="6"/>
      <c r="WPJ281" s="6"/>
      <c r="WPK281" s="6"/>
      <c r="WPL281" s="6"/>
      <c r="WPM281" s="6"/>
      <c r="WPN281" s="6"/>
      <c r="WPO281" s="6"/>
      <c r="WPP281" s="6"/>
      <c r="WPQ281" s="6"/>
      <c r="WPR281" s="6"/>
      <c r="WPS281" s="6"/>
      <c r="WPT281" s="6"/>
      <c r="WPU281" s="6"/>
      <c r="WPV281" s="6"/>
      <c r="WPW281" s="6"/>
      <c r="WPX281" s="6"/>
      <c r="WPY281" s="6"/>
      <c r="WPZ281" s="6"/>
      <c r="WQA281" s="6"/>
      <c r="WQB281" s="6"/>
      <c r="WQC281" s="6"/>
      <c r="WQD281" s="6"/>
      <c r="WQE281" s="6"/>
      <c r="WQF281" s="6"/>
      <c r="WQG281" s="6"/>
      <c r="WQH281" s="6"/>
      <c r="WQI281" s="6"/>
      <c r="WQJ281" s="6"/>
      <c r="WQK281" s="6"/>
      <c r="WQL281" s="6"/>
      <c r="WQM281" s="6"/>
      <c r="WQN281" s="6"/>
      <c r="WQO281" s="6"/>
      <c r="WQP281" s="6"/>
      <c r="WQQ281" s="6"/>
      <c r="WQR281" s="6"/>
      <c r="WQS281" s="6"/>
      <c r="WQT281" s="6"/>
      <c r="WQU281" s="6"/>
      <c r="WQV281" s="6"/>
      <c r="WQW281" s="6"/>
      <c r="WQX281" s="6"/>
      <c r="WQY281" s="6"/>
      <c r="WQZ281" s="6"/>
      <c r="WRA281" s="6"/>
      <c r="WRB281" s="6"/>
      <c r="WRC281" s="6"/>
      <c r="WRD281" s="6"/>
      <c r="WRE281" s="6"/>
      <c r="WRF281" s="6"/>
      <c r="WRG281" s="6"/>
      <c r="WRH281" s="6"/>
      <c r="WRI281" s="6"/>
      <c r="WRJ281" s="6"/>
      <c r="WRK281" s="6"/>
      <c r="WRL281" s="6"/>
      <c r="WRM281" s="6"/>
      <c r="WRN281" s="6"/>
      <c r="WRO281" s="6"/>
      <c r="WRP281" s="6"/>
      <c r="WRQ281" s="6"/>
      <c r="WRR281" s="6"/>
      <c r="WRS281" s="6"/>
      <c r="WRT281" s="6"/>
      <c r="WRU281" s="6"/>
      <c r="WRV281" s="6"/>
      <c r="WRW281" s="6"/>
      <c r="WRX281" s="6"/>
      <c r="WRY281" s="6"/>
      <c r="WRZ281" s="6"/>
      <c r="WSA281" s="6"/>
      <c r="WSB281" s="6"/>
      <c r="WSC281" s="6"/>
      <c r="WSD281" s="6"/>
      <c r="WSE281" s="6"/>
      <c r="WSF281" s="6"/>
      <c r="WSG281" s="6"/>
      <c r="WSH281" s="6"/>
      <c r="WSI281" s="6"/>
      <c r="WSJ281" s="6"/>
      <c r="WSK281" s="6"/>
      <c r="WSL281" s="6"/>
      <c r="WSM281" s="6"/>
      <c r="WSN281" s="6"/>
      <c r="WSO281" s="6"/>
      <c r="WSP281" s="6"/>
      <c r="WSQ281" s="6"/>
      <c r="WSR281" s="6"/>
      <c r="WSS281" s="6"/>
      <c r="WST281" s="6"/>
      <c r="WSU281" s="6"/>
      <c r="WSV281" s="6"/>
      <c r="WSW281" s="6"/>
      <c r="WSX281" s="6"/>
      <c r="WSY281" s="6"/>
      <c r="WSZ281" s="6"/>
      <c r="WTA281" s="6"/>
      <c r="WTB281" s="6"/>
      <c r="WTC281" s="6"/>
      <c r="WTD281" s="6"/>
      <c r="WTE281" s="6"/>
      <c r="WTF281" s="6"/>
      <c r="WTG281" s="6"/>
      <c r="WTH281" s="6"/>
      <c r="WTI281" s="6"/>
      <c r="WTJ281" s="6"/>
      <c r="WTK281" s="6"/>
      <c r="WTL281" s="6"/>
      <c r="WTM281" s="6"/>
      <c r="WTN281" s="6"/>
      <c r="WTO281" s="6"/>
      <c r="WTP281" s="6"/>
      <c r="WTQ281" s="6"/>
      <c r="WTR281" s="6"/>
      <c r="WTS281" s="6"/>
      <c r="WTT281" s="6"/>
      <c r="WTU281" s="6"/>
      <c r="WTV281" s="6"/>
      <c r="WTW281" s="6"/>
      <c r="WTX281" s="6"/>
      <c r="WTY281" s="6"/>
      <c r="WTZ281" s="6"/>
      <c r="WUA281" s="6"/>
      <c r="WUB281" s="6"/>
      <c r="WUC281" s="6"/>
      <c r="WUD281" s="6"/>
      <c r="WUE281" s="6"/>
      <c r="WUF281" s="6"/>
      <c r="WUG281" s="6"/>
      <c r="WUH281" s="6"/>
      <c r="WUI281" s="6"/>
      <c r="WUJ281" s="6"/>
      <c r="WUK281" s="6"/>
      <c r="WUL281" s="6"/>
      <c r="WUM281" s="6"/>
      <c r="WUN281" s="6"/>
      <c r="WUO281" s="6"/>
      <c r="WUP281" s="6"/>
      <c r="WUQ281" s="6"/>
      <c r="WUR281" s="6"/>
      <c r="WUS281" s="6"/>
      <c r="WUT281" s="6"/>
      <c r="WUU281" s="6"/>
      <c r="WUV281" s="6"/>
      <c r="WUW281" s="6"/>
      <c r="WUX281" s="6"/>
      <c r="WUY281" s="6"/>
      <c r="WUZ281" s="6"/>
      <c r="WVA281" s="6"/>
      <c r="WVB281" s="6"/>
      <c r="WVC281" s="6"/>
      <c r="WVD281" s="6"/>
      <c r="WVE281" s="6"/>
      <c r="WVF281" s="6"/>
      <c r="WVG281" s="6"/>
      <c r="WVH281" s="6"/>
      <c r="WVI281" s="6"/>
      <c r="WVJ281" s="6"/>
      <c r="WVK281" s="6"/>
      <c r="WVL281" s="6"/>
      <c r="WVM281" s="6"/>
      <c r="WVN281" s="6"/>
      <c r="WVO281" s="6"/>
      <c r="WVP281" s="6"/>
      <c r="WVQ281" s="6"/>
      <c r="WVR281" s="6"/>
      <c r="WVS281" s="6"/>
      <c r="WVT281" s="6"/>
      <c r="WVU281" s="6"/>
      <c r="WVV281" s="6"/>
      <c r="WVW281" s="6"/>
      <c r="WVX281" s="6"/>
      <c r="WVY281" s="6"/>
      <c r="WVZ281" s="6"/>
      <c r="WWA281" s="6"/>
      <c r="WWB281" s="6"/>
      <c r="WWC281" s="6"/>
      <c r="WWD281" s="6"/>
      <c r="WWE281" s="6"/>
      <c r="WWF281" s="6"/>
      <c r="WWG281" s="6"/>
      <c r="WWH281" s="6"/>
      <c r="WWI281" s="6"/>
      <c r="WWJ281" s="6"/>
      <c r="WWK281" s="6"/>
      <c r="WWL281" s="6"/>
      <c r="WWM281" s="6"/>
      <c r="WWN281" s="6"/>
      <c r="WWO281" s="6"/>
      <c r="WWP281" s="6"/>
      <c r="WWQ281" s="6"/>
      <c r="WWR281" s="6"/>
      <c r="WWS281" s="6"/>
      <c r="WWT281" s="6"/>
      <c r="WWU281" s="6"/>
      <c r="WWV281" s="6"/>
      <c r="WWW281" s="6"/>
      <c r="WWX281" s="6"/>
      <c r="WWY281" s="6"/>
      <c r="WWZ281" s="6"/>
      <c r="WXA281" s="6"/>
      <c r="WXB281" s="6"/>
      <c r="WXC281" s="6"/>
      <c r="WXD281" s="6"/>
      <c r="WXE281" s="6"/>
      <c r="WXF281" s="6"/>
      <c r="WXG281" s="6"/>
      <c r="WXH281" s="6"/>
      <c r="WXI281" s="6"/>
      <c r="WXJ281" s="6"/>
      <c r="WXK281" s="6"/>
      <c r="WXL281" s="6"/>
      <c r="WXM281" s="6"/>
      <c r="WXN281" s="6"/>
      <c r="WXO281" s="6"/>
      <c r="WXP281" s="6"/>
      <c r="WXQ281" s="6"/>
      <c r="WXR281" s="6"/>
      <c r="WXS281" s="6"/>
      <c r="WXT281" s="6"/>
      <c r="WXU281" s="6"/>
      <c r="WXV281" s="6"/>
      <c r="WXW281" s="6"/>
      <c r="WXX281" s="6"/>
      <c r="WXY281" s="6"/>
      <c r="WXZ281" s="6"/>
      <c r="WYA281" s="6"/>
      <c r="WYB281" s="6"/>
      <c r="WYC281" s="6"/>
      <c r="WYD281" s="6"/>
      <c r="WYE281" s="6"/>
      <c r="WYF281" s="6"/>
      <c r="WYG281" s="6"/>
      <c r="WYH281" s="6"/>
      <c r="WYI281" s="6"/>
      <c r="WYJ281" s="6"/>
      <c r="WYK281" s="6"/>
      <c r="WYL281" s="6"/>
      <c r="WYM281" s="6"/>
      <c r="WYN281" s="6"/>
      <c r="WYO281" s="6"/>
      <c r="WYP281" s="6"/>
      <c r="WYQ281" s="6"/>
      <c r="WYR281" s="6"/>
      <c r="WYS281" s="6"/>
      <c r="WYT281" s="6"/>
      <c r="WYU281" s="6"/>
      <c r="WYV281" s="6"/>
      <c r="WYW281" s="6"/>
      <c r="WYX281" s="6"/>
      <c r="WYY281" s="6"/>
      <c r="WYZ281" s="6"/>
      <c r="WZA281" s="6"/>
      <c r="WZB281" s="6"/>
      <c r="WZC281" s="6"/>
      <c r="WZD281" s="6"/>
      <c r="WZE281" s="6"/>
      <c r="WZF281" s="6"/>
      <c r="WZG281" s="6"/>
      <c r="WZH281" s="6"/>
      <c r="WZI281" s="6"/>
      <c r="WZJ281" s="6"/>
      <c r="WZK281" s="6"/>
      <c r="WZL281" s="6"/>
      <c r="WZM281" s="6"/>
      <c r="WZN281" s="6"/>
      <c r="WZO281" s="6"/>
      <c r="WZP281" s="6"/>
      <c r="WZQ281" s="6"/>
      <c r="WZR281" s="6"/>
      <c r="WZS281" s="6"/>
      <c r="WZT281" s="6"/>
      <c r="WZU281" s="6"/>
      <c r="WZV281" s="6"/>
      <c r="WZW281" s="6"/>
      <c r="WZX281" s="6"/>
      <c r="WZY281" s="6"/>
      <c r="WZZ281" s="6"/>
      <c r="XAA281" s="6"/>
      <c r="XAB281" s="6"/>
      <c r="XAC281" s="6"/>
      <c r="XAD281" s="6"/>
      <c r="XAE281" s="6"/>
      <c r="XAF281" s="6"/>
      <c r="XAG281" s="6"/>
      <c r="XAH281" s="6"/>
      <c r="XAI281" s="6"/>
      <c r="XAJ281" s="6"/>
      <c r="XAK281" s="6"/>
      <c r="XAL281" s="6"/>
      <c r="XAM281" s="6"/>
      <c r="XAN281" s="6"/>
      <c r="XAO281" s="6"/>
      <c r="XAP281" s="6"/>
      <c r="XAQ281" s="6"/>
      <c r="XAR281" s="6"/>
      <c r="XAS281" s="6"/>
      <c r="XAT281" s="6"/>
      <c r="XAU281" s="6"/>
      <c r="XAV281" s="6"/>
      <c r="XAW281" s="6"/>
      <c r="XAX281" s="6"/>
      <c r="XAY281" s="6"/>
      <c r="XAZ281" s="6"/>
      <c r="XBA281" s="6"/>
      <c r="XBB281" s="6"/>
      <c r="XBC281" s="6"/>
      <c r="XBD281" s="6"/>
      <c r="XBE281" s="6"/>
      <c r="XBF281" s="6"/>
      <c r="XBG281" s="6"/>
      <c r="XBH281" s="6"/>
      <c r="XBI281" s="6"/>
      <c r="XBJ281" s="6"/>
      <c r="XBK281" s="6"/>
      <c r="XBL281" s="6"/>
      <c r="XBM281" s="6"/>
      <c r="XBN281" s="6"/>
      <c r="XBO281" s="6"/>
      <c r="XBP281" s="6"/>
      <c r="XBQ281" s="6"/>
      <c r="XBR281" s="6"/>
      <c r="XBS281" s="6"/>
      <c r="XBT281" s="6"/>
      <c r="XBU281" s="6"/>
      <c r="XBV281" s="6"/>
      <c r="XBW281" s="6"/>
      <c r="XBX281" s="6"/>
      <c r="XBY281" s="6"/>
      <c r="XBZ281" s="6"/>
      <c r="XCA281" s="6"/>
      <c r="XCB281" s="6"/>
      <c r="XCC281" s="6"/>
      <c r="XCD281" s="6"/>
      <c r="XCE281" s="6"/>
      <c r="XCF281" s="6"/>
      <c r="XCG281" s="6"/>
      <c r="XCH281" s="6"/>
      <c r="XCI281" s="6"/>
      <c r="XCJ281" s="6"/>
      <c r="XCK281" s="6"/>
      <c r="XCL281" s="6"/>
      <c r="XCM281" s="6"/>
      <c r="XCN281" s="6"/>
      <c r="XCO281" s="6"/>
      <c r="XCP281" s="6"/>
      <c r="XCQ281" s="6"/>
      <c r="XCR281" s="6"/>
      <c r="XCS281" s="6"/>
      <c r="XCT281" s="6"/>
      <c r="XCU281" s="6"/>
      <c r="XCV281" s="6"/>
      <c r="XCW281" s="6"/>
      <c r="XCX281" s="6"/>
      <c r="XCY281" s="6"/>
      <c r="XCZ281" s="6"/>
      <c r="XDA281" s="6"/>
      <c r="XDB281" s="6"/>
      <c r="XDC281" s="6"/>
      <c r="XDD281" s="6"/>
      <c r="XDE281" s="6"/>
      <c r="XDF281" s="6"/>
      <c r="XDG281" s="6"/>
      <c r="XDH281" s="6"/>
      <c r="XDI281" s="6"/>
      <c r="XDJ281" s="6"/>
      <c r="XDK281" s="6"/>
      <c r="XDL281" s="6"/>
      <c r="XDM281" s="6"/>
      <c r="XDN281" s="6"/>
      <c r="XDO281" s="6"/>
      <c r="XDP281" s="6"/>
      <c r="XDQ281" s="6"/>
      <c r="XDR281" s="6"/>
      <c r="XDS281" s="6"/>
      <c r="XDT281" s="6"/>
      <c r="XDU281" s="6"/>
      <c r="XDV281" s="6"/>
      <c r="XDW281" s="6"/>
      <c r="XDX281" s="6"/>
      <c r="XDY281" s="6"/>
      <c r="XDZ281" s="6"/>
      <c r="XEA281" s="6"/>
      <c r="XEB281" s="6"/>
      <c r="XEC281" s="6"/>
      <c r="XED281" s="6"/>
      <c r="XEE281" s="6"/>
      <c r="XEF281" s="6"/>
      <c r="XEG281" s="6"/>
      <c r="XEH281" s="6"/>
      <c r="XEI281" s="6"/>
      <c r="XEJ281" s="6"/>
      <c r="XEK281" s="6"/>
      <c r="XEL281" s="6"/>
      <c r="XEM281" s="6"/>
      <c r="XEN281" s="6"/>
      <c r="XEO281" s="6"/>
      <c r="XEP281" s="6"/>
      <c r="XEQ281" s="6"/>
      <c r="XER281" s="6"/>
      <c r="XES281" s="6"/>
      <c r="XET281" s="6"/>
      <c r="XEU281" s="6"/>
      <c r="XEV281" s="6"/>
      <c r="XEW281" s="6"/>
      <c r="XEX281" s="6"/>
      <c r="XEY281" s="6"/>
      <c r="XEZ281" s="6"/>
      <c r="XFA281" s="6"/>
      <c r="XFB281" s="6"/>
      <c r="XFC281" s="6"/>
    </row>
    <row r="282" spans="1:16383" ht="18.75" hidden="1" x14ac:dyDescent="0.2">
      <c r="A282" s="24"/>
      <c r="B282" s="449" t="s">
        <v>2</v>
      </c>
      <c r="C282" s="449"/>
      <c r="D282" s="449"/>
      <c r="E282" s="449"/>
      <c r="F282" s="449"/>
      <c r="G282" s="5"/>
      <c r="H282" s="5"/>
      <c r="I282" s="5"/>
      <c r="J282" s="5"/>
      <c r="K282" s="5"/>
      <c r="L282" s="2"/>
      <c r="M282" s="2"/>
      <c r="N282" s="2"/>
      <c r="O282" s="11"/>
      <c r="P282" s="5"/>
      <c r="Q282" s="450" t="s">
        <v>23</v>
      </c>
      <c r="R282" s="450"/>
      <c r="S282" s="450"/>
      <c r="T282" s="450"/>
      <c r="U282" s="450"/>
      <c r="V282" s="450"/>
      <c r="W282" s="2"/>
      <c r="X282" s="11"/>
      <c r="Y282" s="5"/>
      <c r="Z282" s="5"/>
      <c r="AA282" s="5"/>
      <c r="AB282" s="5"/>
      <c r="AC282" s="5"/>
      <c r="AD282" s="2"/>
      <c r="AE282" s="2"/>
      <c r="AF282" s="2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  <c r="WV282" s="6"/>
      <c r="WW282" s="6"/>
      <c r="WX282" s="6"/>
      <c r="WY282" s="6"/>
      <c r="WZ282" s="6"/>
      <c r="XA282" s="6"/>
      <c r="XB282" s="6"/>
      <c r="XC282" s="6"/>
      <c r="XD282" s="6"/>
      <c r="XE282" s="6"/>
      <c r="XF282" s="6"/>
      <c r="XG282" s="6"/>
      <c r="XH282" s="6"/>
      <c r="XI282" s="6"/>
      <c r="XJ282" s="6"/>
      <c r="XK282" s="6"/>
      <c r="XL282" s="6"/>
      <c r="XM282" s="6"/>
      <c r="XN282" s="6"/>
      <c r="XO282" s="6"/>
      <c r="XP282" s="6"/>
      <c r="XQ282" s="6"/>
      <c r="XR282" s="6"/>
      <c r="XS282" s="6"/>
      <c r="XT282" s="6"/>
      <c r="XU282" s="6"/>
      <c r="XV282" s="6"/>
      <c r="XW282" s="6"/>
      <c r="XX282" s="6"/>
      <c r="XY282" s="6"/>
      <c r="XZ282" s="6"/>
      <c r="YA282" s="6"/>
      <c r="YB282" s="6"/>
      <c r="YC282" s="6"/>
      <c r="YD282" s="6"/>
      <c r="YE282" s="6"/>
      <c r="YF282" s="6"/>
      <c r="YG282" s="6"/>
      <c r="YH282" s="6"/>
      <c r="YI282" s="6"/>
      <c r="YJ282" s="6"/>
      <c r="YK282" s="6"/>
      <c r="YL282" s="6"/>
      <c r="YM282" s="6"/>
      <c r="YN282" s="6"/>
      <c r="YO282" s="6"/>
      <c r="YP282" s="6"/>
      <c r="YQ282" s="6"/>
      <c r="YR282" s="6"/>
      <c r="YS282" s="6"/>
      <c r="YT282" s="6"/>
      <c r="YU282" s="6"/>
      <c r="YV282" s="6"/>
      <c r="YW282" s="6"/>
      <c r="YX282" s="6"/>
      <c r="YY282" s="6"/>
      <c r="YZ282" s="6"/>
      <c r="ZA282" s="6"/>
      <c r="ZB282" s="6"/>
      <c r="ZC282" s="6"/>
      <c r="ZD282" s="6"/>
      <c r="ZE282" s="6"/>
      <c r="ZF282" s="6"/>
      <c r="ZG282" s="6"/>
      <c r="ZH282" s="6"/>
      <c r="ZI282" s="6"/>
      <c r="ZJ282" s="6"/>
      <c r="ZK282" s="6"/>
      <c r="ZL282" s="6"/>
      <c r="ZM282" s="6"/>
      <c r="ZN282" s="6"/>
      <c r="ZO282" s="6"/>
      <c r="ZP282" s="6"/>
      <c r="ZQ282" s="6"/>
      <c r="ZR282" s="6"/>
      <c r="ZS282" s="6"/>
      <c r="ZT282" s="6"/>
      <c r="ZU282" s="6"/>
      <c r="ZV282" s="6"/>
      <c r="ZW282" s="6"/>
      <c r="ZX282" s="6"/>
      <c r="ZY282" s="6"/>
      <c r="ZZ282" s="6"/>
      <c r="AAA282" s="6"/>
      <c r="AAB282" s="6"/>
      <c r="AAC282" s="6"/>
      <c r="AAD282" s="6"/>
      <c r="AAE282" s="6"/>
      <c r="AAF282" s="6"/>
      <c r="AAG282" s="6"/>
      <c r="AAH282" s="6"/>
      <c r="AAI282" s="6"/>
      <c r="AAJ282" s="6"/>
      <c r="AAK282" s="6"/>
      <c r="AAL282" s="6"/>
      <c r="AAM282" s="6"/>
      <c r="AAN282" s="6"/>
      <c r="AAO282" s="6"/>
      <c r="AAP282" s="6"/>
      <c r="AAQ282" s="6"/>
      <c r="AAR282" s="6"/>
      <c r="AAS282" s="6"/>
      <c r="AAT282" s="6"/>
      <c r="AAU282" s="6"/>
      <c r="AAV282" s="6"/>
      <c r="AAW282" s="6"/>
      <c r="AAX282" s="6"/>
      <c r="AAY282" s="6"/>
      <c r="AAZ282" s="6"/>
      <c r="ABA282" s="6"/>
      <c r="ABB282" s="6"/>
      <c r="ABC282" s="6"/>
      <c r="ABD282" s="6"/>
      <c r="ABE282" s="6"/>
      <c r="ABF282" s="6"/>
      <c r="ABG282" s="6"/>
      <c r="ABH282" s="6"/>
      <c r="ABI282" s="6"/>
      <c r="ABJ282" s="6"/>
      <c r="ABK282" s="6"/>
      <c r="ABL282" s="6"/>
      <c r="ABM282" s="6"/>
      <c r="ABN282" s="6"/>
      <c r="ABO282" s="6"/>
      <c r="ABP282" s="6"/>
      <c r="ABQ282" s="6"/>
      <c r="ABR282" s="6"/>
      <c r="ABS282" s="6"/>
      <c r="ABT282" s="6"/>
      <c r="ABU282" s="6"/>
      <c r="ABV282" s="6"/>
      <c r="ABW282" s="6"/>
      <c r="ABX282" s="6"/>
      <c r="ABY282" s="6"/>
      <c r="ABZ282" s="6"/>
      <c r="ACA282" s="6"/>
      <c r="ACB282" s="6"/>
      <c r="ACC282" s="6"/>
      <c r="ACD282" s="6"/>
      <c r="ACE282" s="6"/>
      <c r="ACF282" s="6"/>
      <c r="ACG282" s="6"/>
      <c r="ACH282" s="6"/>
      <c r="ACI282" s="6"/>
      <c r="ACJ282" s="6"/>
      <c r="ACK282" s="6"/>
      <c r="ACL282" s="6"/>
      <c r="ACM282" s="6"/>
      <c r="ACN282" s="6"/>
      <c r="ACO282" s="6"/>
      <c r="ACP282" s="6"/>
      <c r="ACQ282" s="6"/>
      <c r="ACR282" s="6"/>
      <c r="ACS282" s="6"/>
      <c r="ACT282" s="6"/>
      <c r="ACU282" s="6"/>
      <c r="ACV282" s="6"/>
      <c r="ACW282" s="6"/>
      <c r="ACX282" s="6"/>
      <c r="ACY282" s="6"/>
      <c r="ACZ282" s="6"/>
      <c r="ADA282" s="6"/>
      <c r="ADB282" s="6"/>
      <c r="ADC282" s="6"/>
      <c r="ADD282" s="6"/>
      <c r="ADE282" s="6"/>
      <c r="ADF282" s="6"/>
      <c r="ADG282" s="6"/>
      <c r="ADH282" s="6"/>
      <c r="ADI282" s="6"/>
      <c r="ADJ282" s="6"/>
      <c r="ADK282" s="6"/>
      <c r="ADL282" s="6"/>
      <c r="ADM282" s="6"/>
      <c r="ADN282" s="6"/>
      <c r="ADO282" s="6"/>
      <c r="ADP282" s="6"/>
      <c r="ADQ282" s="6"/>
      <c r="ADR282" s="6"/>
      <c r="ADS282" s="6"/>
      <c r="ADT282" s="6"/>
      <c r="ADU282" s="6"/>
      <c r="ADV282" s="6"/>
      <c r="ADW282" s="6"/>
      <c r="ADX282" s="6"/>
      <c r="ADY282" s="6"/>
      <c r="ADZ282" s="6"/>
      <c r="AEA282" s="6"/>
      <c r="AEB282" s="6"/>
      <c r="AEC282" s="6"/>
      <c r="AED282" s="6"/>
      <c r="AEE282" s="6"/>
      <c r="AEF282" s="6"/>
      <c r="AEG282" s="6"/>
      <c r="AEH282" s="6"/>
      <c r="AEI282" s="6"/>
      <c r="AEJ282" s="6"/>
      <c r="AEK282" s="6"/>
      <c r="AEL282" s="6"/>
      <c r="AEM282" s="6"/>
      <c r="AEN282" s="6"/>
      <c r="AEO282" s="6"/>
      <c r="AEP282" s="6"/>
      <c r="AEQ282" s="6"/>
      <c r="AER282" s="6"/>
      <c r="AES282" s="6"/>
      <c r="AET282" s="6"/>
      <c r="AEU282" s="6"/>
      <c r="AEV282" s="6"/>
      <c r="AEW282" s="6"/>
      <c r="AEX282" s="6"/>
      <c r="AEY282" s="6"/>
      <c r="AEZ282" s="6"/>
      <c r="AFA282" s="6"/>
      <c r="AFB282" s="6"/>
      <c r="AFC282" s="6"/>
      <c r="AFD282" s="6"/>
      <c r="AFE282" s="6"/>
      <c r="AFF282" s="6"/>
      <c r="AFG282" s="6"/>
      <c r="AFH282" s="6"/>
      <c r="AFI282" s="6"/>
      <c r="AFJ282" s="6"/>
      <c r="AFK282" s="6"/>
      <c r="AFL282" s="6"/>
      <c r="AFM282" s="6"/>
      <c r="AFN282" s="6"/>
      <c r="AFO282" s="6"/>
      <c r="AFP282" s="6"/>
      <c r="AFQ282" s="6"/>
      <c r="AFR282" s="6"/>
      <c r="AFS282" s="6"/>
      <c r="AFT282" s="6"/>
      <c r="AFU282" s="6"/>
      <c r="AFV282" s="6"/>
      <c r="AFW282" s="6"/>
      <c r="AFX282" s="6"/>
      <c r="AFY282" s="6"/>
      <c r="AFZ282" s="6"/>
      <c r="AGA282" s="6"/>
      <c r="AGB282" s="6"/>
      <c r="AGC282" s="6"/>
      <c r="AGD282" s="6"/>
      <c r="AGE282" s="6"/>
      <c r="AGF282" s="6"/>
      <c r="AGG282" s="6"/>
      <c r="AGH282" s="6"/>
      <c r="AGI282" s="6"/>
      <c r="AGJ282" s="6"/>
      <c r="AGK282" s="6"/>
      <c r="AGL282" s="6"/>
      <c r="AGM282" s="6"/>
      <c r="AGN282" s="6"/>
      <c r="AGO282" s="6"/>
      <c r="AGP282" s="6"/>
      <c r="AGQ282" s="6"/>
      <c r="AGR282" s="6"/>
      <c r="AGS282" s="6"/>
      <c r="AGT282" s="6"/>
      <c r="AGU282" s="6"/>
      <c r="AGV282" s="6"/>
      <c r="AGW282" s="6"/>
      <c r="AGX282" s="6"/>
      <c r="AGY282" s="6"/>
      <c r="AGZ282" s="6"/>
      <c r="AHA282" s="6"/>
      <c r="AHB282" s="6"/>
      <c r="AHC282" s="6"/>
      <c r="AHD282" s="6"/>
      <c r="AHE282" s="6"/>
      <c r="AHF282" s="6"/>
      <c r="AHG282" s="6"/>
      <c r="AHH282" s="6"/>
      <c r="AHI282" s="6"/>
      <c r="AHJ282" s="6"/>
      <c r="AHK282" s="6"/>
      <c r="AHL282" s="6"/>
      <c r="AHM282" s="6"/>
      <c r="AHN282" s="6"/>
      <c r="AHO282" s="6"/>
      <c r="AHP282" s="6"/>
      <c r="AHQ282" s="6"/>
      <c r="AHR282" s="6"/>
      <c r="AHS282" s="6"/>
      <c r="AHT282" s="6"/>
      <c r="AHU282" s="6"/>
      <c r="AHV282" s="6"/>
      <c r="AHW282" s="6"/>
      <c r="AHX282" s="6"/>
      <c r="AHY282" s="6"/>
      <c r="AHZ282" s="6"/>
      <c r="AIA282" s="6"/>
      <c r="AIB282" s="6"/>
      <c r="AIC282" s="6"/>
      <c r="AID282" s="6"/>
      <c r="AIE282" s="6"/>
      <c r="AIF282" s="6"/>
      <c r="AIG282" s="6"/>
      <c r="AIH282" s="6"/>
      <c r="AII282" s="6"/>
      <c r="AIJ282" s="6"/>
      <c r="AIK282" s="6"/>
      <c r="AIL282" s="6"/>
      <c r="AIM282" s="6"/>
      <c r="AIN282" s="6"/>
      <c r="AIO282" s="6"/>
      <c r="AIP282" s="6"/>
      <c r="AIQ282" s="6"/>
      <c r="AIR282" s="6"/>
      <c r="AIS282" s="6"/>
      <c r="AIT282" s="6"/>
      <c r="AIU282" s="6"/>
      <c r="AIV282" s="6"/>
      <c r="AIW282" s="6"/>
      <c r="AIX282" s="6"/>
      <c r="AIY282" s="6"/>
      <c r="AIZ282" s="6"/>
      <c r="AJA282" s="6"/>
      <c r="AJB282" s="6"/>
      <c r="AJC282" s="6"/>
      <c r="AJD282" s="6"/>
      <c r="AJE282" s="6"/>
      <c r="AJF282" s="6"/>
      <c r="AJG282" s="6"/>
      <c r="AJH282" s="6"/>
      <c r="AJI282" s="6"/>
      <c r="AJJ282" s="6"/>
      <c r="AJK282" s="6"/>
      <c r="AJL282" s="6"/>
      <c r="AJM282" s="6"/>
      <c r="AJN282" s="6"/>
      <c r="AJO282" s="6"/>
      <c r="AJP282" s="6"/>
      <c r="AJQ282" s="6"/>
      <c r="AJR282" s="6"/>
      <c r="AJS282" s="6"/>
      <c r="AJT282" s="6"/>
      <c r="AJU282" s="6"/>
      <c r="AJV282" s="6"/>
      <c r="AJW282" s="6"/>
      <c r="AJX282" s="6"/>
      <c r="AJY282" s="6"/>
      <c r="AJZ282" s="6"/>
      <c r="AKA282" s="6"/>
      <c r="AKB282" s="6"/>
      <c r="AKC282" s="6"/>
      <c r="AKD282" s="6"/>
      <c r="AKE282" s="6"/>
      <c r="AKF282" s="6"/>
      <c r="AKG282" s="6"/>
      <c r="AKH282" s="6"/>
      <c r="AKI282" s="6"/>
      <c r="AKJ282" s="6"/>
      <c r="AKK282" s="6"/>
      <c r="AKL282" s="6"/>
      <c r="AKM282" s="6"/>
      <c r="AKN282" s="6"/>
      <c r="AKO282" s="6"/>
      <c r="AKP282" s="6"/>
      <c r="AKQ282" s="6"/>
      <c r="AKR282" s="6"/>
      <c r="AKS282" s="6"/>
      <c r="AKT282" s="6"/>
      <c r="AKU282" s="6"/>
      <c r="AKV282" s="6"/>
      <c r="AKW282" s="6"/>
      <c r="AKX282" s="6"/>
      <c r="AKY282" s="6"/>
      <c r="AKZ282" s="6"/>
      <c r="ALA282" s="6"/>
      <c r="ALB282" s="6"/>
      <c r="ALC282" s="6"/>
      <c r="ALD282" s="6"/>
      <c r="ALE282" s="6"/>
      <c r="ALF282" s="6"/>
      <c r="ALG282" s="6"/>
      <c r="ALH282" s="6"/>
      <c r="ALI282" s="6"/>
      <c r="ALJ282" s="6"/>
      <c r="ALK282" s="6"/>
      <c r="ALL282" s="6"/>
      <c r="ALM282" s="6"/>
      <c r="ALN282" s="6"/>
      <c r="ALO282" s="6"/>
      <c r="ALP282" s="6"/>
      <c r="ALQ282" s="6"/>
      <c r="ALR282" s="6"/>
      <c r="ALS282" s="6"/>
      <c r="ALT282" s="6"/>
      <c r="ALU282" s="6"/>
      <c r="ALV282" s="6"/>
      <c r="ALW282" s="6"/>
      <c r="ALX282" s="6"/>
      <c r="ALY282" s="6"/>
      <c r="ALZ282" s="6"/>
      <c r="AMA282" s="6"/>
      <c r="AMB282" s="6"/>
      <c r="AMC282" s="6"/>
      <c r="AMD282" s="6"/>
      <c r="AME282" s="6"/>
      <c r="AMF282" s="6"/>
      <c r="AMG282" s="6"/>
      <c r="AMH282" s="6"/>
      <c r="AMI282" s="6"/>
      <c r="AMJ282" s="6"/>
      <c r="AMK282" s="6"/>
      <c r="AML282" s="6"/>
      <c r="AMM282" s="6"/>
      <c r="AMN282" s="6"/>
      <c r="AMO282" s="6"/>
      <c r="AMP282" s="6"/>
      <c r="AMQ282" s="6"/>
      <c r="AMR282" s="6"/>
      <c r="AMS282" s="6"/>
      <c r="AMT282" s="6"/>
      <c r="AMU282" s="6"/>
      <c r="AMV282" s="6"/>
      <c r="AMW282" s="6"/>
      <c r="AMX282" s="6"/>
      <c r="AMY282" s="6"/>
      <c r="AMZ282" s="6"/>
      <c r="ANA282" s="6"/>
      <c r="ANB282" s="6"/>
      <c r="ANC282" s="6"/>
      <c r="AND282" s="6"/>
      <c r="ANE282" s="6"/>
      <c r="ANF282" s="6"/>
      <c r="ANG282" s="6"/>
      <c r="ANH282" s="6"/>
      <c r="ANI282" s="6"/>
      <c r="ANJ282" s="6"/>
      <c r="ANK282" s="6"/>
      <c r="ANL282" s="6"/>
      <c r="ANM282" s="6"/>
      <c r="ANN282" s="6"/>
      <c r="ANO282" s="6"/>
      <c r="ANP282" s="6"/>
      <c r="ANQ282" s="6"/>
      <c r="ANR282" s="6"/>
      <c r="ANS282" s="6"/>
      <c r="ANT282" s="6"/>
      <c r="ANU282" s="6"/>
      <c r="ANV282" s="6"/>
      <c r="ANW282" s="6"/>
      <c r="ANX282" s="6"/>
      <c r="ANY282" s="6"/>
      <c r="ANZ282" s="6"/>
      <c r="AOA282" s="6"/>
      <c r="AOB282" s="6"/>
      <c r="AOC282" s="6"/>
      <c r="AOD282" s="6"/>
      <c r="AOE282" s="6"/>
      <c r="AOF282" s="6"/>
      <c r="AOG282" s="6"/>
      <c r="AOH282" s="6"/>
      <c r="AOI282" s="6"/>
      <c r="AOJ282" s="6"/>
      <c r="AOK282" s="6"/>
      <c r="AOL282" s="6"/>
      <c r="AOM282" s="6"/>
      <c r="AON282" s="6"/>
      <c r="AOO282" s="6"/>
      <c r="AOP282" s="6"/>
      <c r="AOQ282" s="6"/>
      <c r="AOR282" s="6"/>
      <c r="AOS282" s="6"/>
      <c r="AOT282" s="6"/>
      <c r="AOU282" s="6"/>
      <c r="AOV282" s="6"/>
      <c r="AOW282" s="6"/>
      <c r="AOX282" s="6"/>
      <c r="AOY282" s="6"/>
      <c r="AOZ282" s="6"/>
      <c r="APA282" s="6"/>
      <c r="APB282" s="6"/>
      <c r="APC282" s="6"/>
      <c r="APD282" s="6"/>
      <c r="APE282" s="6"/>
      <c r="APF282" s="6"/>
      <c r="APG282" s="6"/>
      <c r="APH282" s="6"/>
      <c r="API282" s="6"/>
      <c r="APJ282" s="6"/>
      <c r="APK282" s="6"/>
      <c r="APL282" s="6"/>
      <c r="APM282" s="6"/>
      <c r="APN282" s="6"/>
      <c r="APO282" s="6"/>
      <c r="APP282" s="6"/>
      <c r="APQ282" s="6"/>
      <c r="APR282" s="6"/>
      <c r="APS282" s="6"/>
      <c r="APT282" s="6"/>
      <c r="APU282" s="6"/>
      <c r="APV282" s="6"/>
      <c r="APW282" s="6"/>
      <c r="APX282" s="6"/>
      <c r="APY282" s="6"/>
      <c r="APZ282" s="6"/>
      <c r="AQA282" s="6"/>
      <c r="AQB282" s="6"/>
      <c r="AQC282" s="6"/>
      <c r="AQD282" s="6"/>
      <c r="AQE282" s="6"/>
      <c r="AQF282" s="6"/>
      <c r="AQG282" s="6"/>
      <c r="AQH282" s="6"/>
      <c r="AQI282" s="6"/>
      <c r="AQJ282" s="6"/>
      <c r="AQK282" s="6"/>
      <c r="AQL282" s="6"/>
      <c r="AQM282" s="6"/>
      <c r="AQN282" s="6"/>
      <c r="AQO282" s="6"/>
      <c r="AQP282" s="6"/>
      <c r="AQQ282" s="6"/>
      <c r="AQR282" s="6"/>
      <c r="AQS282" s="6"/>
      <c r="AQT282" s="6"/>
      <c r="AQU282" s="6"/>
      <c r="AQV282" s="6"/>
      <c r="AQW282" s="6"/>
      <c r="AQX282" s="6"/>
      <c r="AQY282" s="6"/>
      <c r="AQZ282" s="6"/>
      <c r="ARA282" s="6"/>
      <c r="ARB282" s="6"/>
      <c r="ARC282" s="6"/>
      <c r="ARD282" s="6"/>
      <c r="ARE282" s="6"/>
      <c r="ARF282" s="6"/>
      <c r="ARG282" s="6"/>
      <c r="ARH282" s="6"/>
      <c r="ARI282" s="6"/>
      <c r="ARJ282" s="6"/>
      <c r="ARK282" s="6"/>
      <c r="ARL282" s="6"/>
      <c r="ARM282" s="6"/>
      <c r="ARN282" s="6"/>
      <c r="ARO282" s="6"/>
      <c r="ARP282" s="6"/>
      <c r="ARQ282" s="6"/>
      <c r="ARR282" s="6"/>
      <c r="ARS282" s="6"/>
      <c r="ART282" s="6"/>
      <c r="ARU282" s="6"/>
      <c r="ARV282" s="6"/>
      <c r="ARW282" s="6"/>
      <c r="ARX282" s="6"/>
      <c r="ARY282" s="6"/>
      <c r="ARZ282" s="6"/>
      <c r="ASA282" s="6"/>
      <c r="ASB282" s="6"/>
      <c r="ASC282" s="6"/>
      <c r="ASD282" s="6"/>
      <c r="ASE282" s="6"/>
      <c r="ASF282" s="6"/>
      <c r="ASG282" s="6"/>
      <c r="ASH282" s="6"/>
      <c r="ASI282" s="6"/>
      <c r="ASJ282" s="6"/>
      <c r="ASK282" s="6"/>
      <c r="ASL282" s="6"/>
      <c r="ASM282" s="6"/>
      <c r="ASN282" s="6"/>
      <c r="ASO282" s="6"/>
      <c r="ASP282" s="6"/>
      <c r="ASQ282" s="6"/>
      <c r="ASR282" s="6"/>
      <c r="ASS282" s="6"/>
      <c r="AST282" s="6"/>
      <c r="ASU282" s="6"/>
      <c r="ASV282" s="6"/>
      <c r="ASW282" s="6"/>
      <c r="ASX282" s="6"/>
      <c r="ASY282" s="6"/>
      <c r="ASZ282" s="6"/>
      <c r="ATA282" s="6"/>
      <c r="ATB282" s="6"/>
      <c r="ATC282" s="6"/>
      <c r="ATD282" s="6"/>
      <c r="ATE282" s="6"/>
      <c r="ATF282" s="6"/>
      <c r="ATG282" s="6"/>
      <c r="ATH282" s="6"/>
      <c r="ATI282" s="6"/>
      <c r="ATJ282" s="6"/>
      <c r="ATK282" s="6"/>
      <c r="ATL282" s="6"/>
      <c r="ATM282" s="6"/>
      <c r="ATN282" s="6"/>
      <c r="ATO282" s="6"/>
      <c r="ATP282" s="6"/>
      <c r="ATQ282" s="6"/>
      <c r="ATR282" s="6"/>
      <c r="ATS282" s="6"/>
      <c r="ATT282" s="6"/>
      <c r="ATU282" s="6"/>
      <c r="ATV282" s="6"/>
      <c r="ATW282" s="6"/>
      <c r="ATX282" s="6"/>
      <c r="ATY282" s="6"/>
      <c r="ATZ282" s="6"/>
      <c r="AUA282" s="6"/>
      <c r="AUB282" s="6"/>
      <c r="AUC282" s="6"/>
      <c r="AUD282" s="6"/>
      <c r="AUE282" s="6"/>
      <c r="AUF282" s="6"/>
      <c r="AUG282" s="6"/>
      <c r="AUH282" s="6"/>
      <c r="AUI282" s="6"/>
      <c r="AUJ282" s="6"/>
      <c r="AUK282" s="6"/>
      <c r="AUL282" s="6"/>
      <c r="AUM282" s="6"/>
      <c r="AUN282" s="6"/>
      <c r="AUO282" s="6"/>
      <c r="AUP282" s="6"/>
      <c r="AUQ282" s="6"/>
      <c r="AUR282" s="6"/>
      <c r="AUS282" s="6"/>
      <c r="AUT282" s="6"/>
      <c r="AUU282" s="6"/>
      <c r="AUV282" s="6"/>
      <c r="AUW282" s="6"/>
      <c r="AUX282" s="6"/>
      <c r="AUY282" s="6"/>
      <c r="AUZ282" s="6"/>
      <c r="AVA282" s="6"/>
      <c r="AVB282" s="6"/>
      <c r="AVC282" s="6"/>
      <c r="AVD282" s="6"/>
      <c r="AVE282" s="6"/>
      <c r="AVF282" s="6"/>
      <c r="AVG282" s="6"/>
      <c r="AVH282" s="6"/>
      <c r="AVI282" s="6"/>
      <c r="AVJ282" s="6"/>
      <c r="AVK282" s="6"/>
      <c r="AVL282" s="6"/>
      <c r="AVM282" s="6"/>
      <c r="AVN282" s="6"/>
      <c r="AVO282" s="6"/>
      <c r="AVP282" s="6"/>
      <c r="AVQ282" s="6"/>
      <c r="AVR282" s="6"/>
      <c r="AVS282" s="6"/>
      <c r="AVT282" s="6"/>
      <c r="AVU282" s="6"/>
      <c r="AVV282" s="6"/>
      <c r="AVW282" s="6"/>
      <c r="AVX282" s="6"/>
      <c r="AVY282" s="6"/>
      <c r="AVZ282" s="6"/>
      <c r="AWA282" s="6"/>
      <c r="AWB282" s="6"/>
      <c r="AWC282" s="6"/>
      <c r="AWD282" s="6"/>
      <c r="AWE282" s="6"/>
      <c r="AWF282" s="6"/>
      <c r="AWG282" s="6"/>
      <c r="AWH282" s="6"/>
      <c r="AWI282" s="6"/>
      <c r="AWJ282" s="6"/>
      <c r="AWK282" s="6"/>
      <c r="AWL282" s="6"/>
      <c r="AWM282" s="6"/>
      <c r="AWN282" s="6"/>
      <c r="AWO282" s="6"/>
      <c r="AWP282" s="6"/>
      <c r="AWQ282" s="6"/>
      <c r="AWR282" s="6"/>
      <c r="AWS282" s="6"/>
      <c r="AWT282" s="6"/>
      <c r="AWU282" s="6"/>
      <c r="AWV282" s="6"/>
      <c r="AWW282" s="6"/>
      <c r="AWX282" s="6"/>
      <c r="AWY282" s="6"/>
      <c r="AWZ282" s="6"/>
      <c r="AXA282" s="6"/>
      <c r="AXB282" s="6"/>
      <c r="AXC282" s="6"/>
      <c r="AXD282" s="6"/>
      <c r="AXE282" s="6"/>
      <c r="AXF282" s="6"/>
      <c r="AXG282" s="6"/>
      <c r="AXH282" s="6"/>
      <c r="AXI282" s="6"/>
      <c r="AXJ282" s="6"/>
      <c r="AXK282" s="6"/>
      <c r="AXL282" s="6"/>
      <c r="AXM282" s="6"/>
      <c r="AXN282" s="6"/>
      <c r="AXO282" s="6"/>
      <c r="AXP282" s="6"/>
      <c r="AXQ282" s="6"/>
      <c r="AXR282" s="6"/>
      <c r="AXS282" s="6"/>
      <c r="AXT282" s="6"/>
      <c r="AXU282" s="6"/>
      <c r="AXV282" s="6"/>
      <c r="AXW282" s="6"/>
      <c r="AXX282" s="6"/>
      <c r="AXY282" s="6"/>
      <c r="AXZ282" s="6"/>
      <c r="AYA282" s="6"/>
      <c r="AYB282" s="6"/>
      <c r="AYC282" s="6"/>
      <c r="AYD282" s="6"/>
      <c r="AYE282" s="6"/>
      <c r="AYF282" s="6"/>
      <c r="AYG282" s="6"/>
      <c r="AYH282" s="6"/>
      <c r="AYI282" s="6"/>
      <c r="AYJ282" s="6"/>
      <c r="AYK282" s="6"/>
      <c r="AYL282" s="6"/>
      <c r="AYM282" s="6"/>
      <c r="AYN282" s="6"/>
      <c r="AYO282" s="6"/>
      <c r="AYP282" s="6"/>
      <c r="AYQ282" s="6"/>
      <c r="AYR282" s="6"/>
      <c r="AYS282" s="6"/>
      <c r="AYT282" s="6"/>
      <c r="AYU282" s="6"/>
      <c r="AYV282" s="6"/>
      <c r="AYW282" s="6"/>
      <c r="AYX282" s="6"/>
      <c r="AYY282" s="6"/>
      <c r="AYZ282" s="6"/>
      <c r="AZA282" s="6"/>
      <c r="AZB282" s="6"/>
      <c r="AZC282" s="6"/>
      <c r="AZD282" s="6"/>
      <c r="AZE282" s="6"/>
      <c r="AZF282" s="6"/>
      <c r="AZG282" s="6"/>
      <c r="AZH282" s="6"/>
      <c r="AZI282" s="6"/>
      <c r="AZJ282" s="6"/>
      <c r="AZK282" s="6"/>
      <c r="AZL282" s="6"/>
      <c r="AZM282" s="6"/>
      <c r="AZN282" s="6"/>
      <c r="AZO282" s="6"/>
      <c r="AZP282" s="6"/>
      <c r="AZQ282" s="6"/>
      <c r="AZR282" s="6"/>
      <c r="AZS282" s="6"/>
      <c r="AZT282" s="6"/>
      <c r="AZU282" s="6"/>
      <c r="AZV282" s="6"/>
      <c r="AZW282" s="6"/>
      <c r="AZX282" s="6"/>
      <c r="AZY282" s="6"/>
      <c r="AZZ282" s="6"/>
      <c r="BAA282" s="6"/>
      <c r="BAB282" s="6"/>
      <c r="BAC282" s="6"/>
      <c r="BAD282" s="6"/>
      <c r="BAE282" s="6"/>
      <c r="BAF282" s="6"/>
      <c r="BAG282" s="6"/>
      <c r="BAH282" s="6"/>
      <c r="BAI282" s="6"/>
      <c r="BAJ282" s="6"/>
      <c r="BAK282" s="6"/>
      <c r="BAL282" s="6"/>
      <c r="BAM282" s="6"/>
      <c r="BAN282" s="6"/>
      <c r="BAO282" s="6"/>
      <c r="BAP282" s="6"/>
      <c r="BAQ282" s="6"/>
      <c r="BAR282" s="6"/>
      <c r="BAS282" s="6"/>
      <c r="BAT282" s="6"/>
      <c r="BAU282" s="6"/>
      <c r="BAV282" s="6"/>
      <c r="BAW282" s="6"/>
      <c r="BAX282" s="6"/>
      <c r="BAY282" s="6"/>
      <c r="BAZ282" s="6"/>
      <c r="BBA282" s="6"/>
      <c r="BBB282" s="6"/>
      <c r="BBC282" s="6"/>
      <c r="BBD282" s="6"/>
      <c r="BBE282" s="6"/>
      <c r="BBF282" s="6"/>
      <c r="BBG282" s="6"/>
      <c r="BBH282" s="6"/>
      <c r="BBI282" s="6"/>
      <c r="BBJ282" s="6"/>
      <c r="BBK282" s="6"/>
      <c r="BBL282" s="6"/>
      <c r="BBM282" s="6"/>
      <c r="BBN282" s="6"/>
      <c r="BBO282" s="6"/>
      <c r="BBP282" s="6"/>
      <c r="BBQ282" s="6"/>
      <c r="BBR282" s="6"/>
      <c r="BBS282" s="6"/>
      <c r="BBT282" s="6"/>
      <c r="BBU282" s="6"/>
      <c r="BBV282" s="6"/>
      <c r="BBW282" s="6"/>
      <c r="BBX282" s="6"/>
      <c r="BBY282" s="6"/>
      <c r="BBZ282" s="6"/>
      <c r="BCA282" s="6"/>
      <c r="BCB282" s="6"/>
      <c r="BCC282" s="6"/>
      <c r="BCD282" s="6"/>
      <c r="BCE282" s="6"/>
      <c r="BCF282" s="6"/>
      <c r="BCG282" s="6"/>
      <c r="BCH282" s="6"/>
      <c r="BCI282" s="6"/>
      <c r="BCJ282" s="6"/>
      <c r="BCK282" s="6"/>
      <c r="BCL282" s="6"/>
      <c r="BCM282" s="6"/>
      <c r="BCN282" s="6"/>
      <c r="BCO282" s="6"/>
      <c r="BCP282" s="6"/>
      <c r="BCQ282" s="6"/>
      <c r="BCR282" s="6"/>
      <c r="BCS282" s="6"/>
      <c r="BCT282" s="6"/>
      <c r="BCU282" s="6"/>
      <c r="BCV282" s="6"/>
      <c r="BCW282" s="6"/>
      <c r="BCX282" s="6"/>
      <c r="BCY282" s="6"/>
      <c r="BCZ282" s="6"/>
      <c r="BDA282" s="6"/>
      <c r="BDB282" s="6"/>
      <c r="BDC282" s="6"/>
      <c r="BDD282" s="6"/>
      <c r="BDE282" s="6"/>
      <c r="BDF282" s="6"/>
      <c r="BDG282" s="6"/>
      <c r="BDH282" s="6"/>
      <c r="BDI282" s="6"/>
      <c r="BDJ282" s="6"/>
      <c r="BDK282" s="6"/>
      <c r="BDL282" s="6"/>
      <c r="BDM282" s="6"/>
      <c r="BDN282" s="6"/>
      <c r="BDO282" s="6"/>
      <c r="BDP282" s="6"/>
      <c r="BDQ282" s="6"/>
      <c r="BDR282" s="6"/>
      <c r="BDS282" s="6"/>
      <c r="BDT282" s="6"/>
      <c r="BDU282" s="6"/>
      <c r="BDV282" s="6"/>
      <c r="BDW282" s="6"/>
      <c r="BDX282" s="6"/>
      <c r="BDY282" s="6"/>
      <c r="BDZ282" s="6"/>
      <c r="BEA282" s="6"/>
      <c r="BEB282" s="6"/>
      <c r="BEC282" s="6"/>
      <c r="BED282" s="6"/>
      <c r="BEE282" s="6"/>
      <c r="BEF282" s="6"/>
      <c r="BEG282" s="6"/>
      <c r="BEH282" s="6"/>
      <c r="BEI282" s="6"/>
      <c r="BEJ282" s="6"/>
      <c r="BEK282" s="6"/>
      <c r="BEL282" s="6"/>
      <c r="BEM282" s="6"/>
      <c r="BEN282" s="6"/>
      <c r="BEO282" s="6"/>
      <c r="BEP282" s="6"/>
      <c r="BEQ282" s="6"/>
      <c r="BER282" s="6"/>
      <c r="BES282" s="6"/>
      <c r="BET282" s="6"/>
      <c r="BEU282" s="6"/>
      <c r="BEV282" s="6"/>
      <c r="BEW282" s="6"/>
      <c r="BEX282" s="6"/>
      <c r="BEY282" s="6"/>
      <c r="BEZ282" s="6"/>
      <c r="BFA282" s="6"/>
      <c r="BFB282" s="6"/>
      <c r="BFC282" s="6"/>
      <c r="BFD282" s="6"/>
      <c r="BFE282" s="6"/>
      <c r="BFF282" s="6"/>
      <c r="BFG282" s="6"/>
      <c r="BFH282" s="6"/>
      <c r="BFI282" s="6"/>
      <c r="BFJ282" s="6"/>
      <c r="BFK282" s="6"/>
      <c r="BFL282" s="6"/>
      <c r="BFM282" s="6"/>
      <c r="BFN282" s="6"/>
      <c r="BFO282" s="6"/>
      <c r="BFP282" s="6"/>
      <c r="BFQ282" s="6"/>
      <c r="BFR282" s="6"/>
      <c r="BFS282" s="6"/>
      <c r="BFT282" s="6"/>
      <c r="BFU282" s="6"/>
      <c r="BFV282" s="6"/>
      <c r="BFW282" s="6"/>
      <c r="BFX282" s="6"/>
      <c r="BFY282" s="6"/>
      <c r="BFZ282" s="6"/>
      <c r="BGA282" s="6"/>
      <c r="BGB282" s="6"/>
      <c r="BGC282" s="6"/>
      <c r="BGD282" s="6"/>
      <c r="BGE282" s="6"/>
      <c r="BGF282" s="6"/>
      <c r="BGG282" s="6"/>
      <c r="BGH282" s="6"/>
      <c r="BGI282" s="6"/>
      <c r="BGJ282" s="6"/>
      <c r="BGK282" s="6"/>
      <c r="BGL282" s="6"/>
      <c r="BGM282" s="6"/>
      <c r="BGN282" s="6"/>
      <c r="BGO282" s="6"/>
      <c r="BGP282" s="6"/>
      <c r="BGQ282" s="6"/>
      <c r="BGR282" s="6"/>
      <c r="BGS282" s="6"/>
      <c r="BGT282" s="6"/>
      <c r="BGU282" s="6"/>
      <c r="BGV282" s="6"/>
      <c r="BGW282" s="6"/>
      <c r="BGX282" s="6"/>
      <c r="BGY282" s="6"/>
      <c r="BGZ282" s="6"/>
      <c r="BHA282" s="6"/>
      <c r="BHB282" s="6"/>
      <c r="BHC282" s="6"/>
      <c r="BHD282" s="6"/>
      <c r="BHE282" s="6"/>
      <c r="BHF282" s="6"/>
      <c r="BHG282" s="6"/>
      <c r="BHH282" s="6"/>
      <c r="BHI282" s="6"/>
      <c r="BHJ282" s="6"/>
      <c r="BHK282" s="6"/>
      <c r="BHL282" s="6"/>
      <c r="BHM282" s="6"/>
      <c r="BHN282" s="6"/>
      <c r="BHO282" s="6"/>
      <c r="BHP282" s="6"/>
      <c r="BHQ282" s="6"/>
      <c r="BHR282" s="6"/>
      <c r="BHS282" s="6"/>
      <c r="BHT282" s="6"/>
      <c r="BHU282" s="6"/>
      <c r="BHV282" s="6"/>
      <c r="BHW282" s="6"/>
      <c r="BHX282" s="6"/>
      <c r="BHY282" s="6"/>
      <c r="BHZ282" s="6"/>
      <c r="BIA282" s="6"/>
      <c r="BIB282" s="6"/>
      <c r="BIC282" s="6"/>
      <c r="BID282" s="6"/>
      <c r="BIE282" s="6"/>
      <c r="BIF282" s="6"/>
      <c r="BIG282" s="6"/>
      <c r="BIH282" s="6"/>
      <c r="BII282" s="6"/>
      <c r="BIJ282" s="6"/>
      <c r="BIK282" s="6"/>
      <c r="BIL282" s="6"/>
      <c r="BIM282" s="6"/>
      <c r="BIN282" s="6"/>
      <c r="BIO282" s="6"/>
      <c r="BIP282" s="6"/>
      <c r="BIQ282" s="6"/>
      <c r="BIR282" s="6"/>
      <c r="BIS282" s="6"/>
      <c r="BIT282" s="6"/>
      <c r="BIU282" s="6"/>
      <c r="BIV282" s="6"/>
      <c r="BIW282" s="6"/>
      <c r="BIX282" s="6"/>
      <c r="BIY282" s="6"/>
      <c r="BIZ282" s="6"/>
      <c r="BJA282" s="6"/>
      <c r="BJB282" s="6"/>
      <c r="BJC282" s="6"/>
      <c r="BJD282" s="6"/>
      <c r="BJE282" s="6"/>
      <c r="BJF282" s="6"/>
      <c r="BJG282" s="6"/>
      <c r="BJH282" s="6"/>
      <c r="BJI282" s="6"/>
      <c r="BJJ282" s="6"/>
      <c r="BJK282" s="6"/>
      <c r="BJL282" s="6"/>
      <c r="BJM282" s="6"/>
      <c r="BJN282" s="6"/>
      <c r="BJO282" s="6"/>
      <c r="BJP282" s="6"/>
      <c r="BJQ282" s="6"/>
      <c r="BJR282" s="6"/>
      <c r="BJS282" s="6"/>
      <c r="BJT282" s="6"/>
      <c r="BJU282" s="6"/>
      <c r="BJV282" s="6"/>
      <c r="BJW282" s="6"/>
      <c r="BJX282" s="6"/>
      <c r="BJY282" s="6"/>
      <c r="BJZ282" s="6"/>
      <c r="BKA282" s="6"/>
      <c r="BKB282" s="6"/>
      <c r="BKC282" s="6"/>
      <c r="BKD282" s="6"/>
      <c r="BKE282" s="6"/>
      <c r="BKF282" s="6"/>
      <c r="BKG282" s="6"/>
      <c r="BKH282" s="6"/>
      <c r="BKI282" s="6"/>
      <c r="BKJ282" s="6"/>
      <c r="BKK282" s="6"/>
      <c r="BKL282" s="6"/>
      <c r="BKM282" s="6"/>
      <c r="BKN282" s="6"/>
      <c r="BKO282" s="6"/>
      <c r="BKP282" s="6"/>
      <c r="BKQ282" s="6"/>
      <c r="BKR282" s="6"/>
      <c r="BKS282" s="6"/>
      <c r="BKT282" s="6"/>
      <c r="BKU282" s="6"/>
      <c r="BKV282" s="6"/>
      <c r="BKW282" s="6"/>
      <c r="BKX282" s="6"/>
      <c r="BKY282" s="6"/>
      <c r="BKZ282" s="6"/>
      <c r="BLA282" s="6"/>
      <c r="BLB282" s="6"/>
      <c r="BLC282" s="6"/>
      <c r="BLD282" s="6"/>
      <c r="BLE282" s="6"/>
      <c r="BLF282" s="6"/>
      <c r="BLG282" s="6"/>
      <c r="BLH282" s="6"/>
      <c r="BLI282" s="6"/>
      <c r="BLJ282" s="6"/>
      <c r="BLK282" s="6"/>
      <c r="BLL282" s="6"/>
      <c r="BLM282" s="6"/>
      <c r="BLN282" s="6"/>
      <c r="BLO282" s="6"/>
      <c r="BLP282" s="6"/>
      <c r="BLQ282" s="6"/>
      <c r="BLR282" s="6"/>
      <c r="BLS282" s="6"/>
      <c r="BLT282" s="6"/>
      <c r="BLU282" s="6"/>
      <c r="BLV282" s="6"/>
      <c r="BLW282" s="6"/>
      <c r="BLX282" s="6"/>
      <c r="BLY282" s="6"/>
      <c r="BLZ282" s="6"/>
      <c r="BMA282" s="6"/>
      <c r="BMB282" s="6"/>
      <c r="BMC282" s="6"/>
      <c r="BMD282" s="6"/>
      <c r="BME282" s="6"/>
      <c r="BMF282" s="6"/>
      <c r="BMG282" s="6"/>
      <c r="BMH282" s="6"/>
      <c r="BMI282" s="6"/>
      <c r="BMJ282" s="6"/>
      <c r="BMK282" s="6"/>
      <c r="BML282" s="6"/>
      <c r="BMM282" s="6"/>
      <c r="BMN282" s="6"/>
      <c r="BMO282" s="6"/>
      <c r="BMP282" s="6"/>
      <c r="BMQ282" s="6"/>
      <c r="BMR282" s="6"/>
      <c r="BMS282" s="6"/>
      <c r="BMT282" s="6"/>
      <c r="BMU282" s="6"/>
      <c r="BMV282" s="6"/>
      <c r="BMW282" s="6"/>
      <c r="BMX282" s="6"/>
      <c r="BMY282" s="6"/>
      <c r="BMZ282" s="6"/>
      <c r="BNA282" s="6"/>
      <c r="BNB282" s="6"/>
      <c r="BNC282" s="6"/>
      <c r="BND282" s="6"/>
      <c r="BNE282" s="6"/>
      <c r="BNF282" s="6"/>
      <c r="BNG282" s="6"/>
      <c r="BNH282" s="6"/>
      <c r="BNI282" s="6"/>
      <c r="BNJ282" s="6"/>
      <c r="BNK282" s="6"/>
      <c r="BNL282" s="6"/>
      <c r="BNM282" s="6"/>
      <c r="BNN282" s="6"/>
      <c r="BNO282" s="6"/>
      <c r="BNP282" s="6"/>
      <c r="BNQ282" s="6"/>
      <c r="BNR282" s="6"/>
      <c r="BNS282" s="6"/>
      <c r="BNT282" s="6"/>
      <c r="BNU282" s="6"/>
      <c r="BNV282" s="6"/>
      <c r="BNW282" s="6"/>
      <c r="BNX282" s="6"/>
      <c r="BNY282" s="6"/>
      <c r="BNZ282" s="6"/>
      <c r="BOA282" s="6"/>
      <c r="BOB282" s="6"/>
      <c r="BOC282" s="6"/>
      <c r="BOD282" s="6"/>
      <c r="BOE282" s="6"/>
      <c r="BOF282" s="6"/>
      <c r="BOG282" s="6"/>
      <c r="BOH282" s="6"/>
      <c r="BOI282" s="6"/>
      <c r="BOJ282" s="6"/>
      <c r="BOK282" s="6"/>
      <c r="BOL282" s="6"/>
      <c r="BOM282" s="6"/>
      <c r="BON282" s="6"/>
      <c r="BOO282" s="6"/>
      <c r="BOP282" s="6"/>
      <c r="BOQ282" s="6"/>
      <c r="BOR282" s="6"/>
      <c r="BOS282" s="6"/>
      <c r="BOT282" s="6"/>
      <c r="BOU282" s="6"/>
      <c r="BOV282" s="6"/>
      <c r="BOW282" s="6"/>
      <c r="BOX282" s="6"/>
      <c r="BOY282" s="6"/>
      <c r="BOZ282" s="6"/>
      <c r="BPA282" s="6"/>
      <c r="BPB282" s="6"/>
      <c r="BPC282" s="6"/>
      <c r="BPD282" s="6"/>
      <c r="BPE282" s="6"/>
      <c r="BPF282" s="6"/>
      <c r="BPG282" s="6"/>
      <c r="BPH282" s="6"/>
      <c r="BPI282" s="6"/>
      <c r="BPJ282" s="6"/>
      <c r="BPK282" s="6"/>
      <c r="BPL282" s="6"/>
      <c r="BPM282" s="6"/>
      <c r="BPN282" s="6"/>
      <c r="BPO282" s="6"/>
      <c r="BPP282" s="6"/>
      <c r="BPQ282" s="6"/>
      <c r="BPR282" s="6"/>
      <c r="BPS282" s="6"/>
      <c r="BPT282" s="6"/>
      <c r="BPU282" s="6"/>
      <c r="BPV282" s="6"/>
      <c r="BPW282" s="6"/>
      <c r="BPX282" s="6"/>
      <c r="BPY282" s="6"/>
      <c r="BPZ282" s="6"/>
      <c r="BQA282" s="6"/>
      <c r="BQB282" s="6"/>
      <c r="BQC282" s="6"/>
      <c r="BQD282" s="6"/>
      <c r="BQE282" s="6"/>
      <c r="BQF282" s="6"/>
      <c r="BQG282" s="6"/>
      <c r="BQH282" s="6"/>
      <c r="BQI282" s="6"/>
      <c r="BQJ282" s="6"/>
      <c r="BQK282" s="6"/>
      <c r="BQL282" s="6"/>
      <c r="BQM282" s="6"/>
      <c r="BQN282" s="6"/>
      <c r="BQO282" s="6"/>
      <c r="BQP282" s="6"/>
      <c r="BQQ282" s="6"/>
      <c r="BQR282" s="6"/>
      <c r="BQS282" s="6"/>
      <c r="BQT282" s="6"/>
      <c r="BQU282" s="6"/>
      <c r="BQV282" s="6"/>
      <c r="BQW282" s="6"/>
      <c r="BQX282" s="6"/>
      <c r="BQY282" s="6"/>
      <c r="BQZ282" s="6"/>
      <c r="BRA282" s="6"/>
      <c r="BRB282" s="6"/>
      <c r="BRC282" s="6"/>
      <c r="BRD282" s="6"/>
      <c r="BRE282" s="6"/>
      <c r="BRF282" s="6"/>
      <c r="BRG282" s="6"/>
      <c r="BRH282" s="6"/>
      <c r="BRI282" s="6"/>
      <c r="BRJ282" s="6"/>
      <c r="BRK282" s="6"/>
      <c r="BRL282" s="6"/>
      <c r="BRM282" s="6"/>
      <c r="BRN282" s="6"/>
      <c r="BRO282" s="6"/>
      <c r="BRP282" s="6"/>
      <c r="BRQ282" s="6"/>
      <c r="BRR282" s="6"/>
      <c r="BRS282" s="6"/>
      <c r="BRT282" s="6"/>
      <c r="BRU282" s="6"/>
      <c r="BRV282" s="6"/>
      <c r="BRW282" s="6"/>
      <c r="BRX282" s="6"/>
      <c r="BRY282" s="6"/>
      <c r="BRZ282" s="6"/>
      <c r="BSA282" s="6"/>
      <c r="BSB282" s="6"/>
      <c r="BSC282" s="6"/>
      <c r="BSD282" s="6"/>
      <c r="BSE282" s="6"/>
      <c r="BSF282" s="6"/>
      <c r="BSG282" s="6"/>
      <c r="BSH282" s="6"/>
      <c r="BSI282" s="6"/>
      <c r="BSJ282" s="6"/>
      <c r="BSK282" s="6"/>
      <c r="BSL282" s="6"/>
      <c r="BSM282" s="6"/>
      <c r="BSN282" s="6"/>
      <c r="BSO282" s="6"/>
      <c r="BSP282" s="6"/>
      <c r="BSQ282" s="6"/>
      <c r="BSR282" s="6"/>
      <c r="BSS282" s="6"/>
      <c r="BST282" s="6"/>
      <c r="BSU282" s="6"/>
      <c r="BSV282" s="6"/>
      <c r="BSW282" s="6"/>
      <c r="BSX282" s="6"/>
      <c r="BSY282" s="6"/>
      <c r="BSZ282" s="6"/>
      <c r="BTA282" s="6"/>
      <c r="BTB282" s="6"/>
      <c r="BTC282" s="6"/>
      <c r="BTD282" s="6"/>
      <c r="BTE282" s="6"/>
      <c r="BTF282" s="6"/>
      <c r="BTG282" s="6"/>
      <c r="BTH282" s="6"/>
      <c r="BTI282" s="6"/>
      <c r="BTJ282" s="6"/>
      <c r="BTK282" s="6"/>
      <c r="BTL282" s="6"/>
      <c r="BTM282" s="6"/>
      <c r="BTN282" s="6"/>
      <c r="BTO282" s="6"/>
      <c r="BTP282" s="6"/>
      <c r="BTQ282" s="6"/>
      <c r="BTR282" s="6"/>
      <c r="BTS282" s="6"/>
      <c r="BTT282" s="6"/>
      <c r="BTU282" s="6"/>
      <c r="BTV282" s="6"/>
      <c r="BTW282" s="6"/>
      <c r="BTX282" s="6"/>
      <c r="BTY282" s="6"/>
      <c r="BTZ282" s="6"/>
      <c r="BUA282" s="6"/>
      <c r="BUB282" s="6"/>
      <c r="BUC282" s="6"/>
      <c r="BUD282" s="6"/>
      <c r="BUE282" s="6"/>
      <c r="BUF282" s="6"/>
      <c r="BUG282" s="6"/>
      <c r="BUH282" s="6"/>
      <c r="BUI282" s="6"/>
      <c r="BUJ282" s="6"/>
      <c r="BUK282" s="6"/>
      <c r="BUL282" s="6"/>
      <c r="BUM282" s="6"/>
      <c r="BUN282" s="6"/>
      <c r="BUO282" s="6"/>
      <c r="BUP282" s="6"/>
      <c r="BUQ282" s="6"/>
      <c r="BUR282" s="6"/>
      <c r="BUS282" s="6"/>
      <c r="BUT282" s="6"/>
      <c r="BUU282" s="6"/>
      <c r="BUV282" s="6"/>
      <c r="BUW282" s="6"/>
      <c r="BUX282" s="6"/>
      <c r="BUY282" s="6"/>
      <c r="BUZ282" s="6"/>
      <c r="BVA282" s="6"/>
      <c r="BVB282" s="6"/>
      <c r="BVC282" s="6"/>
      <c r="BVD282" s="6"/>
      <c r="BVE282" s="6"/>
      <c r="BVF282" s="6"/>
      <c r="BVG282" s="6"/>
      <c r="BVH282" s="6"/>
      <c r="BVI282" s="6"/>
      <c r="BVJ282" s="6"/>
      <c r="BVK282" s="6"/>
      <c r="BVL282" s="6"/>
      <c r="BVM282" s="6"/>
      <c r="BVN282" s="6"/>
      <c r="BVO282" s="6"/>
      <c r="BVP282" s="6"/>
      <c r="BVQ282" s="6"/>
      <c r="BVR282" s="6"/>
      <c r="BVS282" s="6"/>
      <c r="BVT282" s="6"/>
      <c r="BVU282" s="6"/>
      <c r="BVV282" s="6"/>
      <c r="BVW282" s="6"/>
      <c r="BVX282" s="6"/>
      <c r="BVY282" s="6"/>
      <c r="BVZ282" s="6"/>
      <c r="BWA282" s="6"/>
      <c r="BWB282" s="6"/>
      <c r="BWC282" s="6"/>
      <c r="BWD282" s="6"/>
      <c r="BWE282" s="6"/>
      <c r="BWF282" s="6"/>
      <c r="BWG282" s="6"/>
      <c r="BWH282" s="6"/>
      <c r="BWI282" s="6"/>
      <c r="BWJ282" s="6"/>
      <c r="BWK282" s="6"/>
      <c r="BWL282" s="6"/>
      <c r="BWM282" s="6"/>
      <c r="BWN282" s="6"/>
      <c r="BWO282" s="6"/>
      <c r="BWP282" s="6"/>
      <c r="BWQ282" s="6"/>
      <c r="BWR282" s="6"/>
      <c r="BWS282" s="6"/>
      <c r="BWT282" s="6"/>
      <c r="BWU282" s="6"/>
      <c r="BWV282" s="6"/>
      <c r="BWW282" s="6"/>
      <c r="BWX282" s="6"/>
      <c r="BWY282" s="6"/>
      <c r="BWZ282" s="6"/>
      <c r="BXA282" s="6"/>
      <c r="BXB282" s="6"/>
      <c r="BXC282" s="6"/>
      <c r="BXD282" s="6"/>
      <c r="BXE282" s="6"/>
      <c r="BXF282" s="6"/>
      <c r="BXG282" s="6"/>
      <c r="BXH282" s="6"/>
      <c r="BXI282" s="6"/>
      <c r="BXJ282" s="6"/>
      <c r="BXK282" s="6"/>
      <c r="BXL282" s="6"/>
      <c r="BXM282" s="6"/>
      <c r="BXN282" s="6"/>
      <c r="BXO282" s="6"/>
      <c r="BXP282" s="6"/>
      <c r="BXQ282" s="6"/>
      <c r="BXR282" s="6"/>
      <c r="BXS282" s="6"/>
      <c r="BXT282" s="6"/>
      <c r="BXU282" s="6"/>
      <c r="BXV282" s="6"/>
      <c r="BXW282" s="6"/>
      <c r="BXX282" s="6"/>
      <c r="BXY282" s="6"/>
      <c r="BXZ282" s="6"/>
      <c r="BYA282" s="6"/>
      <c r="BYB282" s="6"/>
      <c r="BYC282" s="6"/>
      <c r="BYD282" s="6"/>
      <c r="BYE282" s="6"/>
      <c r="BYF282" s="6"/>
      <c r="BYG282" s="6"/>
      <c r="BYH282" s="6"/>
      <c r="BYI282" s="6"/>
      <c r="BYJ282" s="6"/>
      <c r="BYK282" s="6"/>
      <c r="BYL282" s="6"/>
      <c r="BYM282" s="6"/>
      <c r="BYN282" s="6"/>
      <c r="BYO282" s="6"/>
      <c r="BYP282" s="6"/>
      <c r="BYQ282" s="6"/>
      <c r="BYR282" s="6"/>
      <c r="BYS282" s="6"/>
      <c r="BYT282" s="6"/>
      <c r="BYU282" s="6"/>
      <c r="BYV282" s="6"/>
      <c r="BYW282" s="6"/>
      <c r="BYX282" s="6"/>
      <c r="BYY282" s="6"/>
      <c r="BYZ282" s="6"/>
      <c r="BZA282" s="6"/>
      <c r="BZB282" s="6"/>
      <c r="BZC282" s="6"/>
      <c r="BZD282" s="6"/>
      <c r="BZE282" s="6"/>
      <c r="BZF282" s="6"/>
      <c r="BZG282" s="6"/>
      <c r="BZH282" s="6"/>
      <c r="BZI282" s="6"/>
      <c r="BZJ282" s="6"/>
      <c r="BZK282" s="6"/>
      <c r="BZL282" s="6"/>
      <c r="BZM282" s="6"/>
      <c r="BZN282" s="6"/>
      <c r="BZO282" s="6"/>
      <c r="BZP282" s="6"/>
      <c r="BZQ282" s="6"/>
      <c r="BZR282" s="6"/>
      <c r="BZS282" s="6"/>
      <c r="BZT282" s="6"/>
      <c r="BZU282" s="6"/>
      <c r="BZV282" s="6"/>
      <c r="BZW282" s="6"/>
      <c r="BZX282" s="6"/>
      <c r="BZY282" s="6"/>
      <c r="BZZ282" s="6"/>
      <c r="CAA282" s="6"/>
      <c r="CAB282" s="6"/>
      <c r="CAC282" s="6"/>
      <c r="CAD282" s="6"/>
      <c r="CAE282" s="6"/>
      <c r="CAF282" s="6"/>
      <c r="CAG282" s="6"/>
      <c r="CAH282" s="6"/>
      <c r="CAI282" s="6"/>
      <c r="CAJ282" s="6"/>
      <c r="CAK282" s="6"/>
      <c r="CAL282" s="6"/>
      <c r="CAM282" s="6"/>
      <c r="CAN282" s="6"/>
      <c r="CAO282" s="6"/>
      <c r="CAP282" s="6"/>
      <c r="CAQ282" s="6"/>
      <c r="CAR282" s="6"/>
      <c r="CAS282" s="6"/>
      <c r="CAT282" s="6"/>
      <c r="CAU282" s="6"/>
      <c r="CAV282" s="6"/>
      <c r="CAW282" s="6"/>
      <c r="CAX282" s="6"/>
      <c r="CAY282" s="6"/>
      <c r="CAZ282" s="6"/>
      <c r="CBA282" s="6"/>
      <c r="CBB282" s="6"/>
      <c r="CBC282" s="6"/>
      <c r="CBD282" s="6"/>
      <c r="CBE282" s="6"/>
      <c r="CBF282" s="6"/>
      <c r="CBG282" s="6"/>
      <c r="CBH282" s="6"/>
      <c r="CBI282" s="6"/>
      <c r="CBJ282" s="6"/>
      <c r="CBK282" s="6"/>
      <c r="CBL282" s="6"/>
      <c r="CBM282" s="6"/>
      <c r="CBN282" s="6"/>
      <c r="CBO282" s="6"/>
      <c r="CBP282" s="6"/>
      <c r="CBQ282" s="6"/>
      <c r="CBR282" s="6"/>
      <c r="CBS282" s="6"/>
      <c r="CBT282" s="6"/>
      <c r="CBU282" s="6"/>
      <c r="CBV282" s="6"/>
      <c r="CBW282" s="6"/>
      <c r="CBX282" s="6"/>
      <c r="CBY282" s="6"/>
      <c r="CBZ282" s="6"/>
      <c r="CCA282" s="6"/>
      <c r="CCB282" s="6"/>
      <c r="CCC282" s="6"/>
      <c r="CCD282" s="6"/>
      <c r="CCE282" s="6"/>
      <c r="CCF282" s="6"/>
      <c r="CCG282" s="6"/>
      <c r="CCH282" s="6"/>
      <c r="CCI282" s="6"/>
      <c r="CCJ282" s="6"/>
      <c r="CCK282" s="6"/>
      <c r="CCL282" s="6"/>
      <c r="CCM282" s="6"/>
      <c r="CCN282" s="6"/>
      <c r="CCO282" s="6"/>
      <c r="CCP282" s="6"/>
      <c r="CCQ282" s="6"/>
      <c r="CCR282" s="6"/>
      <c r="CCS282" s="6"/>
      <c r="CCT282" s="6"/>
      <c r="CCU282" s="6"/>
      <c r="CCV282" s="6"/>
      <c r="CCW282" s="6"/>
      <c r="CCX282" s="6"/>
      <c r="CCY282" s="6"/>
      <c r="CCZ282" s="6"/>
      <c r="CDA282" s="6"/>
      <c r="CDB282" s="6"/>
      <c r="CDC282" s="6"/>
      <c r="CDD282" s="6"/>
      <c r="CDE282" s="6"/>
      <c r="CDF282" s="6"/>
      <c r="CDG282" s="6"/>
      <c r="CDH282" s="6"/>
      <c r="CDI282" s="6"/>
      <c r="CDJ282" s="6"/>
      <c r="CDK282" s="6"/>
      <c r="CDL282" s="6"/>
      <c r="CDM282" s="6"/>
      <c r="CDN282" s="6"/>
      <c r="CDO282" s="6"/>
      <c r="CDP282" s="6"/>
      <c r="CDQ282" s="6"/>
      <c r="CDR282" s="6"/>
      <c r="CDS282" s="6"/>
      <c r="CDT282" s="6"/>
      <c r="CDU282" s="6"/>
      <c r="CDV282" s="6"/>
      <c r="CDW282" s="6"/>
      <c r="CDX282" s="6"/>
      <c r="CDY282" s="6"/>
      <c r="CDZ282" s="6"/>
      <c r="CEA282" s="6"/>
      <c r="CEB282" s="6"/>
      <c r="CEC282" s="6"/>
      <c r="CED282" s="6"/>
      <c r="CEE282" s="6"/>
      <c r="CEF282" s="6"/>
      <c r="CEG282" s="6"/>
      <c r="CEH282" s="6"/>
      <c r="CEI282" s="6"/>
      <c r="CEJ282" s="6"/>
      <c r="CEK282" s="6"/>
      <c r="CEL282" s="6"/>
      <c r="CEM282" s="6"/>
      <c r="CEN282" s="6"/>
      <c r="CEO282" s="6"/>
      <c r="CEP282" s="6"/>
      <c r="CEQ282" s="6"/>
      <c r="CER282" s="6"/>
      <c r="CES282" s="6"/>
      <c r="CET282" s="6"/>
      <c r="CEU282" s="6"/>
      <c r="CEV282" s="6"/>
      <c r="CEW282" s="6"/>
      <c r="CEX282" s="6"/>
      <c r="CEY282" s="6"/>
      <c r="CEZ282" s="6"/>
      <c r="CFA282" s="6"/>
      <c r="CFB282" s="6"/>
      <c r="CFC282" s="6"/>
      <c r="CFD282" s="6"/>
      <c r="CFE282" s="6"/>
      <c r="CFF282" s="6"/>
      <c r="CFG282" s="6"/>
      <c r="CFH282" s="6"/>
      <c r="CFI282" s="6"/>
      <c r="CFJ282" s="6"/>
      <c r="CFK282" s="6"/>
      <c r="CFL282" s="6"/>
      <c r="CFM282" s="6"/>
      <c r="CFN282" s="6"/>
      <c r="CFO282" s="6"/>
      <c r="CFP282" s="6"/>
      <c r="CFQ282" s="6"/>
      <c r="CFR282" s="6"/>
      <c r="CFS282" s="6"/>
      <c r="CFT282" s="6"/>
      <c r="CFU282" s="6"/>
      <c r="CFV282" s="6"/>
      <c r="CFW282" s="6"/>
      <c r="CFX282" s="6"/>
      <c r="CFY282" s="6"/>
      <c r="CFZ282" s="6"/>
      <c r="CGA282" s="6"/>
      <c r="CGB282" s="6"/>
      <c r="CGC282" s="6"/>
      <c r="CGD282" s="6"/>
      <c r="CGE282" s="6"/>
      <c r="CGF282" s="6"/>
      <c r="CGG282" s="6"/>
      <c r="CGH282" s="6"/>
      <c r="CGI282" s="6"/>
      <c r="CGJ282" s="6"/>
      <c r="CGK282" s="6"/>
      <c r="CGL282" s="6"/>
      <c r="CGM282" s="6"/>
      <c r="CGN282" s="6"/>
      <c r="CGO282" s="6"/>
      <c r="CGP282" s="6"/>
      <c r="CGQ282" s="6"/>
      <c r="CGR282" s="6"/>
      <c r="CGS282" s="6"/>
      <c r="CGT282" s="6"/>
      <c r="CGU282" s="6"/>
      <c r="CGV282" s="6"/>
      <c r="CGW282" s="6"/>
      <c r="CGX282" s="6"/>
      <c r="CGY282" s="6"/>
      <c r="CGZ282" s="6"/>
      <c r="CHA282" s="6"/>
      <c r="CHB282" s="6"/>
      <c r="CHC282" s="6"/>
      <c r="CHD282" s="6"/>
      <c r="CHE282" s="6"/>
      <c r="CHF282" s="6"/>
      <c r="CHG282" s="6"/>
      <c r="CHH282" s="6"/>
      <c r="CHI282" s="6"/>
      <c r="CHJ282" s="6"/>
      <c r="CHK282" s="6"/>
      <c r="CHL282" s="6"/>
      <c r="CHM282" s="6"/>
      <c r="CHN282" s="6"/>
      <c r="CHO282" s="6"/>
      <c r="CHP282" s="6"/>
      <c r="CHQ282" s="6"/>
      <c r="CHR282" s="6"/>
      <c r="CHS282" s="6"/>
      <c r="CHT282" s="6"/>
      <c r="CHU282" s="6"/>
      <c r="CHV282" s="6"/>
      <c r="CHW282" s="6"/>
      <c r="CHX282" s="6"/>
      <c r="CHY282" s="6"/>
      <c r="CHZ282" s="6"/>
      <c r="CIA282" s="6"/>
      <c r="CIB282" s="6"/>
      <c r="CIC282" s="6"/>
      <c r="CID282" s="6"/>
      <c r="CIE282" s="6"/>
      <c r="CIF282" s="6"/>
      <c r="CIG282" s="6"/>
      <c r="CIH282" s="6"/>
      <c r="CII282" s="6"/>
      <c r="CIJ282" s="6"/>
      <c r="CIK282" s="6"/>
      <c r="CIL282" s="6"/>
      <c r="CIM282" s="6"/>
      <c r="CIN282" s="6"/>
      <c r="CIO282" s="6"/>
      <c r="CIP282" s="6"/>
      <c r="CIQ282" s="6"/>
      <c r="CIR282" s="6"/>
      <c r="CIS282" s="6"/>
      <c r="CIT282" s="6"/>
      <c r="CIU282" s="6"/>
      <c r="CIV282" s="6"/>
      <c r="CIW282" s="6"/>
      <c r="CIX282" s="6"/>
      <c r="CIY282" s="6"/>
      <c r="CIZ282" s="6"/>
      <c r="CJA282" s="6"/>
      <c r="CJB282" s="6"/>
      <c r="CJC282" s="6"/>
      <c r="CJD282" s="6"/>
      <c r="CJE282" s="6"/>
      <c r="CJF282" s="6"/>
      <c r="CJG282" s="6"/>
      <c r="CJH282" s="6"/>
      <c r="CJI282" s="6"/>
      <c r="CJJ282" s="6"/>
      <c r="CJK282" s="6"/>
      <c r="CJL282" s="6"/>
      <c r="CJM282" s="6"/>
      <c r="CJN282" s="6"/>
      <c r="CJO282" s="6"/>
      <c r="CJP282" s="6"/>
      <c r="CJQ282" s="6"/>
      <c r="CJR282" s="6"/>
      <c r="CJS282" s="6"/>
      <c r="CJT282" s="6"/>
      <c r="CJU282" s="6"/>
      <c r="CJV282" s="6"/>
      <c r="CJW282" s="6"/>
      <c r="CJX282" s="6"/>
      <c r="CJY282" s="6"/>
      <c r="CJZ282" s="6"/>
      <c r="CKA282" s="6"/>
      <c r="CKB282" s="6"/>
      <c r="CKC282" s="6"/>
      <c r="CKD282" s="6"/>
      <c r="CKE282" s="6"/>
      <c r="CKF282" s="6"/>
      <c r="CKG282" s="6"/>
      <c r="CKH282" s="6"/>
      <c r="CKI282" s="6"/>
      <c r="CKJ282" s="6"/>
      <c r="CKK282" s="6"/>
      <c r="CKL282" s="6"/>
      <c r="CKM282" s="6"/>
      <c r="CKN282" s="6"/>
      <c r="CKO282" s="6"/>
      <c r="CKP282" s="6"/>
      <c r="CKQ282" s="6"/>
      <c r="CKR282" s="6"/>
      <c r="CKS282" s="6"/>
      <c r="CKT282" s="6"/>
      <c r="CKU282" s="6"/>
      <c r="CKV282" s="6"/>
      <c r="CKW282" s="6"/>
      <c r="CKX282" s="6"/>
      <c r="CKY282" s="6"/>
      <c r="CKZ282" s="6"/>
      <c r="CLA282" s="6"/>
      <c r="CLB282" s="6"/>
      <c r="CLC282" s="6"/>
      <c r="CLD282" s="6"/>
      <c r="CLE282" s="6"/>
      <c r="CLF282" s="6"/>
      <c r="CLG282" s="6"/>
      <c r="CLH282" s="6"/>
      <c r="CLI282" s="6"/>
      <c r="CLJ282" s="6"/>
      <c r="CLK282" s="6"/>
      <c r="CLL282" s="6"/>
      <c r="CLM282" s="6"/>
      <c r="CLN282" s="6"/>
      <c r="CLO282" s="6"/>
      <c r="CLP282" s="6"/>
      <c r="CLQ282" s="6"/>
      <c r="CLR282" s="6"/>
      <c r="CLS282" s="6"/>
      <c r="CLT282" s="6"/>
      <c r="CLU282" s="6"/>
      <c r="CLV282" s="6"/>
      <c r="CLW282" s="6"/>
      <c r="CLX282" s="6"/>
      <c r="CLY282" s="6"/>
      <c r="CLZ282" s="6"/>
      <c r="CMA282" s="6"/>
      <c r="CMB282" s="6"/>
      <c r="CMC282" s="6"/>
      <c r="CMD282" s="6"/>
      <c r="CME282" s="6"/>
      <c r="CMF282" s="6"/>
      <c r="CMG282" s="6"/>
      <c r="CMH282" s="6"/>
      <c r="CMI282" s="6"/>
      <c r="CMJ282" s="6"/>
      <c r="CMK282" s="6"/>
      <c r="CML282" s="6"/>
      <c r="CMM282" s="6"/>
      <c r="CMN282" s="6"/>
      <c r="CMO282" s="6"/>
      <c r="CMP282" s="6"/>
      <c r="CMQ282" s="6"/>
      <c r="CMR282" s="6"/>
      <c r="CMS282" s="6"/>
      <c r="CMT282" s="6"/>
      <c r="CMU282" s="6"/>
      <c r="CMV282" s="6"/>
      <c r="CMW282" s="6"/>
      <c r="CMX282" s="6"/>
      <c r="CMY282" s="6"/>
      <c r="CMZ282" s="6"/>
      <c r="CNA282" s="6"/>
      <c r="CNB282" s="6"/>
      <c r="CNC282" s="6"/>
      <c r="CND282" s="6"/>
      <c r="CNE282" s="6"/>
      <c r="CNF282" s="6"/>
      <c r="CNG282" s="6"/>
      <c r="CNH282" s="6"/>
      <c r="CNI282" s="6"/>
      <c r="CNJ282" s="6"/>
      <c r="CNK282" s="6"/>
      <c r="CNL282" s="6"/>
      <c r="CNM282" s="6"/>
      <c r="CNN282" s="6"/>
      <c r="CNO282" s="6"/>
      <c r="CNP282" s="6"/>
      <c r="CNQ282" s="6"/>
      <c r="CNR282" s="6"/>
      <c r="CNS282" s="6"/>
      <c r="CNT282" s="6"/>
      <c r="CNU282" s="6"/>
      <c r="CNV282" s="6"/>
      <c r="CNW282" s="6"/>
      <c r="CNX282" s="6"/>
      <c r="CNY282" s="6"/>
      <c r="CNZ282" s="6"/>
      <c r="COA282" s="6"/>
      <c r="COB282" s="6"/>
      <c r="COC282" s="6"/>
      <c r="COD282" s="6"/>
      <c r="COE282" s="6"/>
      <c r="COF282" s="6"/>
      <c r="COG282" s="6"/>
      <c r="COH282" s="6"/>
      <c r="COI282" s="6"/>
      <c r="COJ282" s="6"/>
      <c r="COK282" s="6"/>
      <c r="COL282" s="6"/>
      <c r="COM282" s="6"/>
      <c r="CON282" s="6"/>
      <c r="COO282" s="6"/>
      <c r="COP282" s="6"/>
      <c r="COQ282" s="6"/>
      <c r="COR282" s="6"/>
      <c r="COS282" s="6"/>
      <c r="COT282" s="6"/>
      <c r="COU282" s="6"/>
      <c r="COV282" s="6"/>
      <c r="COW282" s="6"/>
      <c r="COX282" s="6"/>
      <c r="COY282" s="6"/>
      <c r="COZ282" s="6"/>
      <c r="CPA282" s="6"/>
      <c r="CPB282" s="6"/>
      <c r="CPC282" s="6"/>
      <c r="CPD282" s="6"/>
      <c r="CPE282" s="6"/>
      <c r="CPF282" s="6"/>
      <c r="CPG282" s="6"/>
      <c r="CPH282" s="6"/>
      <c r="CPI282" s="6"/>
      <c r="CPJ282" s="6"/>
      <c r="CPK282" s="6"/>
      <c r="CPL282" s="6"/>
      <c r="CPM282" s="6"/>
      <c r="CPN282" s="6"/>
      <c r="CPO282" s="6"/>
      <c r="CPP282" s="6"/>
      <c r="CPQ282" s="6"/>
      <c r="CPR282" s="6"/>
      <c r="CPS282" s="6"/>
      <c r="CPT282" s="6"/>
      <c r="CPU282" s="6"/>
      <c r="CPV282" s="6"/>
      <c r="CPW282" s="6"/>
      <c r="CPX282" s="6"/>
      <c r="CPY282" s="6"/>
      <c r="CPZ282" s="6"/>
      <c r="CQA282" s="6"/>
      <c r="CQB282" s="6"/>
      <c r="CQC282" s="6"/>
      <c r="CQD282" s="6"/>
      <c r="CQE282" s="6"/>
      <c r="CQF282" s="6"/>
      <c r="CQG282" s="6"/>
      <c r="CQH282" s="6"/>
      <c r="CQI282" s="6"/>
      <c r="CQJ282" s="6"/>
      <c r="CQK282" s="6"/>
      <c r="CQL282" s="6"/>
      <c r="CQM282" s="6"/>
      <c r="CQN282" s="6"/>
      <c r="CQO282" s="6"/>
      <c r="CQP282" s="6"/>
      <c r="CQQ282" s="6"/>
      <c r="CQR282" s="6"/>
      <c r="CQS282" s="6"/>
      <c r="CQT282" s="6"/>
      <c r="CQU282" s="6"/>
      <c r="CQV282" s="6"/>
      <c r="CQW282" s="6"/>
      <c r="CQX282" s="6"/>
      <c r="CQY282" s="6"/>
      <c r="CQZ282" s="6"/>
      <c r="CRA282" s="6"/>
      <c r="CRB282" s="6"/>
      <c r="CRC282" s="6"/>
      <c r="CRD282" s="6"/>
      <c r="CRE282" s="6"/>
      <c r="CRF282" s="6"/>
      <c r="CRG282" s="6"/>
      <c r="CRH282" s="6"/>
      <c r="CRI282" s="6"/>
      <c r="CRJ282" s="6"/>
      <c r="CRK282" s="6"/>
      <c r="CRL282" s="6"/>
      <c r="CRM282" s="6"/>
      <c r="CRN282" s="6"/>
      <c r="CRO282" s="6"/>
      <c r="CRP282" s="6"/>
      <c r="CRQ282" s="6"/>
      <c r="CRR282" s="6"/>
      <c r="CRS282" s="6"/>
      <c r="CRT282" s="6"/>
      <c r="CRU282" s="6"/>
      <c r="CRV282" s="6"/>
      <c r="CRW282" s="6"/>
      <c r="CRX282" s="6"/>
      <c r="CRY282" s="6"/>
      <c r="CRZ282" s="6"/>
      <c r="CSA282" s="6"/>
      <c r="CSB282" s="6"/>
      <c r="CSC282" s="6"/>
      <c r="CSD282" s="6"/>
      <c r="CSE282" s="6"/>
      <c r="CSF282" s="6"/>
      <c r="CSG282" s="6"/>
      <c r="CSH282" s="6"/>
      <c r="CSI282" s="6"/>
      <c r="CSJ282" s="6"/>
      <c r="CSK282" s="6"/>
      <c r="CSL282" s="6"/>
      <c r="CSM282" s="6"/>
      <c r="CSN282" s="6"/>
      <c r="CSO282" s="6"/>
      <c r="CSP282" s="6"/>
      <c r="CSQ282" s="6"/>
      <c r="CSR282" s="6"/>
      <c r="CSS282" s="6"/>
      <c r="CST282" s="6"/>
      <c r="CSU282" s="6"/>
      <c r="CSV282" s="6"/>
      <c r="CSW282" s="6"/>
      <c r="CSX282" s="6"/>
      <c r="CSY282" s="6"/>
      <c r="CSZ282" s="6"/>
      <c r="CTA282" s="6"/>
      <c r="CTB282" s="6"/>
      <c r="CTC282" s="6"/>
      <c r="CTD282" s="6"/>
      <c r="CTE282" s="6"/>
      <c r="CTF282" s="6"/>
      <c r="CTG282" s="6"/>
      <c r="CTH282" s="6"/>
      <c r="CTI282" s="6"/>
      <c r="CTJ282" s="6"/>
      <c r="CTK282" s="6"/>
      <c r="CTL282" s="6"/>
      <c r="CTM282" s="6"/>
      <c r="CTN282" s="6"/>
      <c r="CTO282" s="6"/>
      <c r="CTP282" s="6"/>
      <c r="CTQ282" s="6"/>
      <c r="CTR282" s="6"/>
      <c r="CTS282" s="6"/>
      <c r="CTT282" s="6"/>
      <c r="CTU282" s="6"/>
      <c r="CTV282" s="6"/>
      <c r="CTW282" s="6"/>
      <c r="CTX282" s="6"/>
      <c r="CTY282" s="6"/>
      <c r="CTZ282" s="6"/>
      <c r="CUA282" s="6"/>
      <c r="CUB282" s="6"/>
      <c r="CUC282" s="6"/>
      <c r="CUD282" s="6"/>
      <c r="CUE282" s="6"/>
      <c r="CUF282" s="6"/>
      <c r="CUG282" s="6"/>
      <c r="CUH282" s="6"/>
      <c r="CUI282" s="6"/>
      <c r="CUJ282" s="6"/>
      <c r="CUK282" s="6"/>
      <c r="CUL282" s="6"/>
      <c r="CUM282" s="6"/>
      <c r="CUN282" s="6"/>
      <c r="CUO282" s="6"/>
      <c r="CUP282" s="6"/>
      <c r="CUQ282" s="6"/>
      <c r="CUR282" s="6"/>
      <c r="CUS282" s="6"/>
      <c r="CUT282" s="6"/>
      <c r="CUU282" s="6"/>
      <c r="CUV282" s="6"/>
      <c r="CUW282" s="6"/>
      <c r="CUX282" s="6"/>
      <c r="CUY282" s="6"/>
      <c r="CUZ282" s="6"/>
      <c r="CVA282" s="6"/>
      <c r="CVB282" s="6"/>
      <c r="CVC282" s="6"/>
      <c r="CVD282" s="6"/>
      <c r="CVE282" s="6"/>
      <c r="CVF282" s="6"/>
      <c r="CVG282" s="6"/>
      <c r="CVH282" s="6"/>
      <c r="CVI282" s="6"/>
      <c r="CVJ282" s="6"/>
      <c r="CVK282" s="6"/>
      <c r="CVL282" s="6"/>
      <c r="CVM282" s="6"/>
      <c r="CVN282" s="6"/>
      <c r="CVO282" s="6"/>
      <c r="CVP282" s="6"/>
      <c r="CVQ282" s="6"/>
      <c r="CVR282" s="6"/>
      <c r="CVS282" s="6"/>
      <c r="CVT282" s="6"/>
      <c r="CVU282" s="6"/>
      <c r="CVV282" s="6"/>
      <c r="CVW282" s="6"/>
      <c r="CVX282" s="6"/>
      <c r="CVY282" s="6"/>
      <c r="CVZ282" s="6"/>
      <c r="CWA282" s="6"/>
      <c r="CWB282" s="6"/>
      <c r="CWC282" s="6"/>
      <c r="CWD282" s="6"/>
      <c r="CWE282" s="6"/>
      <c r="CWF282" s="6"/>
      <c r="CWG282" s="6"/>
      <c r="CWH282" s="6"/>
      <c r="CWI282" s="6"/>
      <c r="CWJ282" s="6"/>
      <c r="CWK282" s="6"/>
      <c r="CWL282" s="6"/>
      <c r="CWM282" s="6"/>
      <c r="CWN282" s="6"/>
      <c r="CWO282" s="6"/>
      <c r="CWP282" s="6"/>
      <c r="CWQ282" s="6"/>
      <c r="CWR282" s="6"/>
      <c r="CWS282" s="6"/>
      <c r="CWT282" s="6"/>
      <c r="CWU282" s="6"/>
      <c r="CWV282" s="6"/>
      <c r="CWW282" s="6"/>
      <c r="CWX282" s="6"/>
      <c r="CWY282" s="6"/>
      <c r="CWZ282" s="6"/>
      <c r="CXA282" s="6"/>
      <c r="CXB282" s="6"/>
      <c r="CXC282" s="6"/>
      <c r="CXD282" s="6"/>
      <c r="CXE282" s="6"/>
      <c r="CXF282" s="6"/>
      <c r="CXG282" s="6"/>
      <c r="CXH282" s="6"/>
      <c r="CXI282" s="6"/>
      <c r="CXJ282" s="6"/>
      <c r="CXK282" s="6"/>
      <c r="CXL282" s="6"/>
      <c r="CXM282" s="6"/>
      <c r="CXN282" s="6"/>
      <c r="CXO282" s="6"/>
      <c r="CXP282" s="6"/>
      <c r="CXQ282" s="6"/>
      <c r="CXR282" s="6"/>
      <c r="CXS282" s="6"/>
      <c r="CXT282" s="6"/>
      <c r="CXU282" s="6"/>
      <c r="CXV282" s="6"/>
      <c r="CXW282" s="6"/>
      <c r="CXX282" s="6"/>
      <c r="CXY282" s="6"/>
      <c r="CXZ282" s="6"/>
      <c r="CYA282" s="6"/>
      <c r="CYB282" s="6"/>
      <c r="CYC282" s="6"/>
      <c r="CYD282" s="6"/>
      <c r="CYE282" s="6"/>
      <c r="CYF282" s="6"/>
      <c r="CYG282" s="6"/>
      <c r="CYH282" s="6"/>
      <c r="CYI282" s="6"/>
      <c r="CYJ282" s="6"/>
      <c r="CYK282" s="6"/>
      <c r="CYL282" s="6"/>
      <c r="CYM282" s="6"/>
      <c r="CYN282" s="6"/>
      <c r="CYO282" s="6"/>
      <c r="CYP282" s="6"/>
      <c r="CYQ282" s="6"/>
      <c r="CYR282" s="6"/>
      <c r="CYS282" s="6"/>
      <c r="CYT282" s="6"/>
      <c r="CYU282" s="6"/>
      <c r="CYV282" s="6"/>
      <c r="CYW282" s="6"/>
      <c r="CYX282" s="6"/>
      <c r="CYY282" s="6"/>
      <c r="CYZ282" s="6"/>
      <c r="CZA282" s="6"/>
      <c r="CZB282" s="6"/>
      <c r="CZC282" s="6"/>
      <c r="CZD282" s="6"/>
      <c r="CZE282" s="6"/>
      <c r="CZF282" s="6"/>
      <c r="CZG282" s="6"/>
      <c r="CZH282" s="6"/>
      <c r="CZI282" s="6"/>
      <c r="CZJ282" s="6"/>
      <c r="CZK282" s="6"/>
      <c r="CZL282" s="6"/>
      <c r="CZM282" s="6"/>
      <c r="CZN282" s="6"/>
      <c r="CZO282" s="6"/>
      <c r="CZP282" s="6"/>
      <c r="CZQ282" s="6"/>
      <c r="CZR282" s="6"/>
      <c r="CZS282" s="6"/>
      <c r="CZT282" s="6"/>
      <c r="CZU282" s="6"/>
      <c r="CZV282" s="6"/>
      <c r="CZW282" s="6"/>
      <c r="CZX282" s="6"/>
      <c r="CZY282" s="6"/>
      <c r="CZZ282" s="6"/>
      <c r="DAA282" s="6"/>
      <c r="DAB282" s="6"/>
      <c r="DAC282" s="6"/>
      <c r="DAD282" s="6"/>
      <c r="DAE282" s="6"/>
      <c r="DAF282" s="6"/>
      <c r="DAG282" s="6"/>
      <c r="DAH282" s="6"/>
      <c r="DAI282" s="6"/>
      <c r="DAJ282" s="6"/>
      <c r="DAK282" s="6"/>
      <c r="DAL282" s="6"/>
      <c r="DAM282" s="6"/>
      <c r="DAN282" s="6"/>
      <c r="DAO282" s="6"/>
      <c r="DAP282" s="6"/>
      <c r="DAQ282" s="6"/>
      <c r="DAR282" s="6"/>
      <c r="DAS282" s="6"/>
      <c r="DAT282" s="6"/>
      <c r="DAU282" s="6"/>
      <c r="DAV282" s="6"/>
      <c r="DAW282" s="6"/>
      <c r="DAX282" s="6"/>
      <c r="DAY282" s="6"/>
      <c r="DAZ282" s="6"/>
      <c r="DBA282" s="6"/>
      <c r="DBB282" s="6"/>
      <c r="DBC282" s="6"/>
      <c r="DBD282" s="6"/>
      <c r="DBE282" s="6"/>
      <c r="DBF282" s="6"/>
      <c r="DBG282" s="6"/>
      <c r="DBH282" s="6"/>
      <c r="DBI282" s="6"/>
      <c r="DBJ282" s="6"/>
      <c r="DBK282" s="6"/>
      <c r="DBL282" s="6"/>
      <c r="DBM282" s="6"/>
      <c r="DBN282" s="6"/>
      <c r="DBO282" s="6"/>
      <c r="DBP282" s="6"/>
      <c r="DBQ282" s="6"/>
      <c r="DBR282" s="6"/>
      <c r="DBS282" s="6"/>
      <c r="DBT282" s="6"/>
      <c r="DBU282" s="6"/>
      <c r="DBV282" s="6"/>
      <c r="DBW282" s="6"/>
      <c r="DBX282" s="6"/>
      <c r="DBY282" s="6"/>
      <c r="DBZ282" s="6"/>
      <c r="DCA282" s="6"/>
      <c r="DCB282" s="6"/>
      <c r="DCC282" s="6"/>
      <c r="DCD282" s="6"/>
      <c r="DCE282" s="6"/>
      <c r="DCF282" s="6"/>
      <c r="DCG282" s="6"/>
      <c r="DCH282" s="6"/>
      <c r="DCI282" s="6"/>
      <c r="DCJ282" s="6"/>
      <c r="DCK282" s="6"/>
      <c r="DCL282" s="6"/>
      <c r="DCM282" s="6"/>
      <c r="DCN282" s="6"/>
      <c r="DCO282" s="6"/>
      <c r="DCP282" s="6"/>
      <c r="DCQ282" s="6"/>
      <c r="DCR282" s="6"/>
      <c r="DCS282" s="6"/>
      <c r="DCT282" s="6"/>
      <c r="DCU282" s="6"/>
      <c r="DCV282" s="6"/>
      <c r="DCW282" s="6"/>
      <c r="DCX282" s="6"/>
      <c r="DCY282" s="6"/>
      <c r="DCZ282" s="6"/>
      <c r="DDA282" s="6"/>
      <c r="DDB282" s="6"/>
      <c r="DDC282" s="6"/>
      <c r="DDD282" s="6"/>
      <c r="DDE282" s="6"/>
      <c r="DDF282" s="6"/>
      <c r="DDG282" s="6"/>
      <c r="DDH282" s="6"/>
      <c r="DDI282" s="6"/>
      <c r="DDJ282" s="6"/>
      <c r="DDK282" s="6"/>
      <c r="DDL282" s="6"/>
      <c r="DDM282" s="6"/>
      <c r="DDN282" s="6"/>
      <c r="DDO282" s="6"/>
      <c r="DDP282" s="6"/>
      <c r="DDQ282" s="6"/>
      <c r="DDR282" s="6"/>
      <c r="DDS282" s="6"/>
      <c r="DDT282" s="6"/>
      <c r="DDU282" s="6"/>
      <c r="DDV282" s="6"/>
      <c r="DDW282" s="6"/>
      <c r="DDX282" s="6"/>
      <c r="DDY282" s="6"/>
      <c r="DDZ282" s="6"/>
      <c r="DEA282" s="6"/>
      <c r="DEB282" s="6"/>
      <c r="DEC282" s="6"/>
      <c r="DED282" s="6"/>
      <c r="DEE282" s="6"/>
      <c r="DEF282" s="6"/>
      <c r="DEG282" s="6"/>
      <c r="DEH282" s="6"/>
      <c r="DEI282" s="6"/>
      <c r="DEJ282" s="6"/>
      <c r="DEK282" s="6"/>
      <c r="DEL282" s="6"/>
      <c r="DEM282" s="6"/>
      <c r="DEN282" s="6"/>
      <c r="DEO282" s="6"/>
      <c r="DEP282" s="6"/>
      <c r="DEQ282" s="6"/>
      <c r="DER282" s="6"/>
      <c r="DES282" s="6"/>
      <c r="DET282" s="6"/>
      <c r="DEU282" s="6"/>
      <c r="DEV282" s="6"/>
      <c r="DEW282" s="6"/>
      <c r="DEX282" s="6"/>
      <c r="DEY282" s="6"/>
      <c r="DEZ282" s="6"/>
      <c r="DFA282" s="6"/>
      <c r="DFB282" s="6"/>
      <c r="DFC282" s="6"/>
      <c r="DFD282" s="6"/>
      <c r="DFE282" s="6"/>
      <c r="DFF282" s="6"/>
      <c r="DFG282" s="6"/>
      <c r="DFH282" s="6"/>
      <c r="DFI282" s="6"/>
      <c r="DFJ282" s="6"/>
      <c r="DFK282" s="6"/>
      <c r="DFL282" s="6"/>
      <c r="DFM282" s="6"/>
      <c r="DFN282" s="6"/>
      <c r="DFO282" s="6"/>
      <c r="DFP282" s="6"/>
      <c r="DFQ282" s="6"/>
      <c r="DFR282" s="6"/>
      <c r="DFS282" s="6"/>
      <c r="DFT282" s="6"/>
      <c r="DFU282" s="6"/>
      <c r="DFV282" s="6"/>
      <c r="DFW282" s="6"/>
      <c r="DFX282" s="6"/>
      <c r="DFY282" s="6"/>
      <c r="DFZ282" s="6"/>
      <c r="DGA282" s="6"/>
      <c r="DGB282" s="6"/>
      <c r="DGC282" s="6"/>
      <c r="DGD282" s="6"/>
      <c r="DGE282" s="6"/>
      <c r="DGF282" s="6"/>
      <c r="DGG282" s="6"/>
      <c r="DGH282" s="6"/>
      <c r="DGI282" s="6"/>
      <c r="DGJ282" s="6"/>
      <c r="DGK282" s="6"/>
      <c r="DGL282" s="6"/>
      <c r="DGM282" s="6"/>
      <c r="DGN282" s="6"/>
      <c r="DGO282" s="6"/>
      <c r="DGP282" s="6"/>
      <c r="DGQ282" s="6"/>
      <c r="DGR282" s="6"/>
      <c r="DGS282" s="6"/>
      <c r="DGT282" s="6"/>
      <c r="DGU282" s="6"/>
      <c r="DGV282" s="6"/>
      <c r="DGW282" s="6"/>
      <c r="DGX282" s="6"/>
      <c r="DGY282" s="6"/>
      <c r="DGZ282" s="6"/>
      <c r="DHA282" s="6"/>
      <c r="DHB282" s="6"/>
      <c r="DHC282" s="6"/>
      <c r="DHD282" s="6"/>
      <c r="DHE282" s="6"/>
      <c r="DHF282" s="6"/>
      <c r="DHG282" s="6"/>
      <c r="DHH282" s="6"/>
      <c r="DHI282" s="6"/>
      <c r="DHJ282" s="6"/>
      <c r="DHK282" s="6"/>
      <c r="DHL282" s="6"/>
      <c r="DHM282" s="6"/>
      <c r="DHN282" s="6"/>
      <c r="DHO282" s="6"/>
      <c r="DHP282" s="6"/>
      <c r="DHQ282" s="6"/>
      <c r="DHR282" s="6"/>
      <c r="DHS282" s="6"/>
      <c r="DHT282" s="6"/>
      <c r="DHU282" s="6"/>
      <c r="DHV282" s="6"/>
      <c r="DHW282" s="6"/>
      <c r="DHX282" s="6"/>
      <c r="DHY282" s="6"/>
      <c r="DHZ282" s="6"/>
      <c r="DIA282" s="6"/>
      <c r="DIB282" s="6"/>
      <c r="DIC282" s="6"/>
      <c r="DID282" s="6"/>
      <c r="DIE282" s="6"/>
      <c r="DIF282" s="6"/>
      <c r="DIG282" s="6"/>
      <c r="DIH282" s="6"/>
      <c r="DII282" s="6"/>
      <c r="DIJ282" s="6"/>
      <c r="DIK282" s="6"/>
      <c r="DIL282" s="6"/>
      <c r="DIM282" s="6"/>
      <c r="DIN282" s="6"/>
      <c r="DIO282" s="6"/>
      <c r="DIP282" s="6"/>
      <c r="DIQ282" s="6"/>
      <c r="DIR282" s="6"/>
      <c r="DIS282" s="6"/>
      <c r="DIT282" s="6"/>
      <c r="DIU282" s="6"/>
      <c r="DIV282" s="6"/>
      <c r="DIW282" s="6"/>
      <c r="DIX282" s="6"/>
      <c r="DIY282" s="6"/>
      <c r="DIZ282" s="6"/>
      <c r="DJA282" s="6"/>
      <c r="DJB282" s="6"/>
      <c r="DJC282" s="6"/>
      <c r="DJD282" s="6"/>
      <c r="DJE282" s="6"/>
      <c r="DJF282" s="6"/>
      <c r="DJG282" s="6"/>
      <c r="DJH282" s="6"/>
      <c r="DJI282" s="6"/>
      <c r="DJJ282" s="6"/>
      <c r="DJK282" s="6"/>
      <c r="DJL282" s="6"/>
      <c r="DJM282" s="6"/>
      <c r="DJN282" s="6"/>
      <c r="DJO282" s="6"/>
      <c r="DJP282" s="6"/>
      <c r="DJQ282" s="6"/>
      <c r="DJR282" s="6"/>
      <c r="DJS282" s="6"/>
      <c r="DJT282" s="6"/>
      <c r="DJU282" s="6"/>
      <c r="DJV282" s="6"/>
      <c r="DJW282" s="6"/>
      <c r="DJX282" s="6"/>
      <c r="DJY282" s="6"/>
      <c r="DJZ282" s="6"/>
      <c r="DKA282" s="6"/>
      <c r="DKB282" s="6"/>
      <c r="DKC282" s="6"/>
      <c r="DKD282" s="6"/>
      <c r="DKE282" s="6"/>
      <c r="DKF282" s="6"/>
      <c r="DKG282" s="6"/>
      <c r="DKH282" s="6"/>
      <c r="DKI282" s="6"/>
      <c r="DKJ282" s="6"/>
      <c r="DKK282" s="6"/>
      <c r="DKL282" s="6"/>
      <c r="DKM282" s="6"/>
      <c r="DKN282" s="6"/>
      <c r="DKO282" s="6"/>
      <c r="DKP282" s="6"/>
      <c r="DKQ282" s="6"/>
      <c r="DKR282" s="6"/>
      <c r="DKS282" s="6"/>
      <c r="DKT282" s="6"/>
      <c r="DKU282" s="6"/>
      <c r="DKV282" s="6"/>
      <c r="DKW282" s="6"/>
      <c r="DKX282" s="6"/>
      <c r="DKY282" s="6"/>
      <c r="DKZ282" s="6"/>
      <c r="DLA282" s="6"/>
      <c r="DLB282" s="6"/>
      <c r="DLC282" s="6"/>
      <c r="DLD282" s="6"/>
      <c r="DLE282" s="6"/>
      <c r="DLF282" s="6"/>
      <c r="DLG282" s="6"/>
      <c r="DLH282" s="6"/>
      <c r="DLI282" s="6"/>
      <c r="DLJ282" s="6"/>
      <c r="DLK282" s="6"/>
      <c r="DLL282" s="6"/>
      <c r="DLM282" s="6"/>
      <c r="DLN282" s="6"/>
      <c r="DLO282" s="6"/>
      <c r="DLP282" s="6"/>
      <c r="DLQ282" s="6"/>
      <c r="DLR282" s="6"/>
      <c r="DLS282" s="6"/>
      <c r="DLT282" s="6"/>
      <c r="DLU282" s="6"/>
      <c r="DLV282" s="6"/>
      <c r="DLW282" s="6"/>
      <c r="DLX282" s="6"/>
      <c r="DLY282" s="6"/>
      <c r="DLZ282" s="6"/>
      <c r="DMA282" s="6"/>
      <c r="DMB282" s="6"/>
      <c r="DMC282" s="6"/>
      <c r="DMD282" s="6"/>
      <c r="DME282" s="6"/>
      <c r="DMF282" s="6"/>
      <c r="DMG282" s="6"/>
      <c r="DMH282" s="6"/>
      <c r="DMI282" s="6"/>
      <c r="DMJ282" s="6"/>
      <c r="DMK282" s="6"/>
      <c r="DML282" s="6"/>
      <c r="DMM282" s="6"/>
      <c r="DMN282" s="6"/>
      <c r="DMO282" s="6"/>
      <c r="DMP282" s="6"/>
      <c r="DMQ282" s="6"/>
      <c r="DMR282" s="6"/>
      <c r="DMS282" s="6"/>
      <c r="DMT282" s="6"/>
      <c r="DMU282" s="6"/>
      <c r="DMV282" s="6"/>
      <c r="DMW282" s="6"/>
      <c r="DMX282" s="6"/>
      <c r="DMY282" s="6"/>
      <c r="DMZ282" s="6"/>
      <c r="DNA282" s="6"/>
      <c r="DNB282" s="6"/>
      <c r="DNC282" s="6"/>
      <c r="DND282" s="6"/>
      <c r="DNE282" s="6"/>
      <c r="DNF282" s="6"/>
      <c r="DNG282" s="6"/>
      <c r="DNH282" s="6"/>
      <c r="DNI282" s="6"/>
      <c r="DNJ282" s="6"/>
      <c r="DNK282" s="6"/>
      <c r="DNL282" s="6"/>
      <c r="DNM282" s="6"/>
      <c r="DNN282" s="6"/>
      <c r="DNO282" s="6"/>
      <c r="DNP282" s="6"/>
      <c r="DNQ282" s="6"/>
      <c r="DNR282" s="6"/>
      <c r="DNS282" s="6"/>
      <c r="DNT282" s="6"/>
      <c r="DNU282" s="6"/>
      <c r="DNV282" s="6"/>
      <c r="DNW282" s="6"/>
      <c r="DNX282" s="6"/>
      <c r="DNY282" s="6"/>
      <c r="DNZ282" s="6"/>
      <c r="DOA282" s="6"/>
      <c r="DOB282" s="6"/>
      <c r="DOC282" s="6"/>
      <c r="DOD282" s="6"/>
      <c r="DOE282" s="6"/>
      <c r="DOF282" s="6"/>
      <c r="DOG282" s="6"/>
      <c r="DOH282" s="6"/>
      <c r="DOI282" s="6"/>
      <c r="DOJ282" s="6"/>
      <c r="DOK282" s="6"/>
      <c r="DOL282" s="6"/>
      <c r="DOM282" s="6"/>
      <c r="DON282" s="6"/>
      <c r="DOO282" s="6"/>
      <c r="DOP282" s="6"/>
      <c r="DOQ282" s="6"/>
      <c r="DOR282" s="6"/>
      <c r="DOS282" s="6"/>
      <c r="DOT282" s="6"/>
      <c r="DOU282" s="6"/>
      <c r="DOV282" s="6"/>
      <c r="DOW282" s="6"/>
      <c r="DOX282" s="6"/>
      <c r="DOY282" s="6"/>
      <c r="DOZ282" s="6"/>
      <c r="DPA282" s="6"/>
      <c r="DPB282" s="6"/>
      <c r="DPC282" s="6"/>
      <c r="DPD282" s="6"/>
      <c r="DPE282" s="6"/>
      <c r="DPF282" s="6"/>
      <c r="DPG282" s="6"/>
      <c r="DPH282" s="6"/>
      <c r="DPI282" s="6"/>
      <c r="DPJ282" s="6"/>
      <c r="DPK282" s="6"/>
      <c r="DPL282" s="6"/>
      <c r="DPM282" s="6"/>
      <c r="DPN282" s="6"/>
      <c r="DPO282" s="6"/>
      <c r="DPP282" s="6"/>
      <c r="DPQ282" s="6"/>
      <c r="DPR282" s="6"/>
      <c r="DPS282" s="6"/>
      <c r="DPT282" s="6"/>
      <c r="DPU282" s="6"/>
      <c r="DPV282" s="6"/>
      <c r="DPW282" s="6"/>
      <c r="DPX282" s="6"/>
      <c r="DPY282" s="6"/>
      <c r="DPZ282" s="6"/>
      <c r="DQA282" s="6"/>
      <c r="DQB282" s="6"/>
      <c r="DQC282" s="6"/>
      <c r="DQD282" s="6"/>
      <c r="DQE282" s="6"/>
      <c r="DQF282" s="6"/>
      <c r="DQG282" s="6"/>
      <c r="DQH282" s="6"/>
      <c r="DQI282" s="6"/>
      <c r="DQJ282" s="6"/>
      <c r="DQK282" s="6"/>
      <c r="DQL282" s="6"/>
      <c r="DQM282" s="6"/>
      <c r="DQN282" s="6"/>
      <c r="DQO282" s="6"/>
      <c r="DQP282" s="6"/>
      <c r="DQQ282" s="6"/>
      <c r="DQR282" s="6"/>
      <c r="DQS282" s="6"/>
      <c r="DQT282" s="6"/>
      <c r="DQU282" s="6"/>
      <c r="DQV282" s="6"/>
      <c r="DQW282" s="6"/>
      <c r="DQX282" s="6"/>
      <c r="DQY282" s="6"/>
      <c r="DQZ282" s="6"/>
      <c r="DRA282" s="6"/>
      <c r="DRB282" s="6"/>
      <c r="DRC282" s="6"/>
      <c r="DRD282" s="6"/>
      <c r="DRE282" s="6"/>
      <c r="DRF282" s="6"/>
      <c r="DRG282" s="6"/>
      <c r="DRH282" s="6"/>
      <c r="DRI282" s="6"/>
      <c r="DRJ282" s="6"/>
      <c r="DRK282" s="6"/>
      <c r="DRL282" s="6"/>
      <c r="DRM282" s="6"/>
      <c r="DRN282" s="6"/>
      <c r="DRO282" s="6"/>
      <c r="DRP282" s="6"/>
      <c r="DRQ282" s="6"/>
      <c r="DRR282" s="6"/>
      <c r="DRS282" s="6"/>
      <c r="DRT282" s="6"/>
      <c r="DRU282" s="6"/>
      <c r="DRV282" s="6"/>
      <c r="DRW282" s="6"/>
      <c r="DRX282" s="6"/>
      <c r="DRY282" s="6"/>
      <c r="DRZ282" s="6"/>
      <c r="DSA282" s="6"/>
      <c r="DSB282" s="6"/>
      <c r="DSC282" s="6"/>
      <c r="DSD282" s="6"/>
      <c r="DSE282" s="6"/>
      <c r="DSF282" s="6"/>
      <c r="DSG282" s="6"/>
      <c r="DSH282" s="6"/>
      <c r="DSI282" s="6"/>
      <c r="DSJ282" s="6"/>
      <c r="DSK282" s="6"/>
      <c r="DSL282" s="6"/>
      <c r="DSM282" s="6"/>
      <c r="DSN282" s="6"/>
      <c r="DSO282" s="6"/>
      <c r="DSP282" s="6"/>
      <c r="DSQ282" s="6"/>
      <c r="DSR282" s="6"/>
      <c r="DSS282" s="6"/>
      <c r="DST282" s="6"/>
      <c r="DSU282" s="6"/>
      <c r="DSV282" s="6"/>
      <c r="DSW282" s="6"/>
      <c r="DSX282" s="6"/>
      <c r="DSY282" s="6"/>
      <c r="DSZ282" s="6"/>
      <c r="DTA282" s="6"/>
      <c r="DTB282" s="6"/>
      <c r="DTC282" s="6"/>
      <c r="DTD282" s="6"/>
      <c r="DTE282" s="6"/>
      <c r="DTF282" s="6"/>
      <c r="DTG282" s="6"/>
      <c r="DTH282" s="6"/>
      <c r="DTI282" s="6"/>
      <c r="DTJ282" s="6"/>
      <c r="DTK282" s="6"/>
      <c r="DTL282" s="6"/>
      <c r="DTM282" s="6"/>
      <c r="DTN282" s="6"/>
      <c r="DTO282" s="6"/>
      <c r="DTP282" s="6"/>
      <c r="DTQ282" s="6"/>
      <c r="DTR282" s="6"/>
      <c r="DTS282" s="6"/>
      <c r="DTT282" s="6"/>
      <c r="DTU282" s="6"/>
      <c r="DTV282" s="6"/>
      <c r="DTW282" s="6"/>
      <c r="DTX282" s="6"/>
      <c r="DTY282" s="6"/>
      <c r="DTZ282" s="6"/>
      <c r="DUA282" s="6"/>
      <c r="DUB282" s="6"/>
      <c r="DUC282" s="6"/>
      <c r="DUD282" s="6"/>
      <c r="DUE282" s="6"/>
      <c r="DUF282" s="6"/>
      <c r="DUG282" s="6"/>
      <c r="DUH282" s="6"/>
      <c r="DUI282" s="6"/>
      <c r="DUJ282" s="6"/>
      <c r="DUK282" s="6"/>
      <c r="DUL282" s="6"/>
      <c r="DUM282" s="6"/>
      <c r="DUN282" s="6"/>
      <c r="DUO282" s="6"/>
      <c r="DUP282" s="6"/>
      <c r="DUQ282" s="6"/>
      <c r="DUR282" s="6"/>
      <c r="DUS282" s="6"/>
      <c r="DUT282" s="6"/>
      <c r="DUU282" s="6"/>
      <c r="DUV282" s="6"/>
      <c r="DUW282" s="6"/>
      <c r="DUX282" s="6"/>
      <c r="DUY282" s="6"/>
      <c r="DUZ282" s="6"/>
      <c r="DVA282" s="6"/>
      <c r="DVB282" s="6"/>
      <c r="DVC282" s="6"/>
      <c r="DVD282" s="6"/>
      <c r="DVE282" s="6"/>
      <c r="DVF282" s="6"/>
      <c r="DVG282" s="6"/>
      <c r="DVH282" s="6"/>
      <c r="DVI282" s="6"/>
      <c r="DVJ282" s="6"/>
      <c r="DVK282" s="6"/>
      <c r="DVL282" s="6"/>
      <c r="DVM282" s="6"/>
      <c r="DVN282" s="6"/>
      <c r="DVO282" s="6"/>
      <c r="DVP282" s="6"/>
      <c r="DVQ282" s="6"/>
      <c r="DVR282" s="6"/>
      <c r="DVS282" s="6"/>
      <c r="DVT282" s="6"/>
      <c r="DVU282" s="6"/>
      <c r="DVV282" s="6"/>
      <c r="DVW282" s="6"/>
      <c r="DVX282" s="6"/>
      <c r="DVY282" s="6"/>
      <c r="DVZ282" s="6"/>
      <c r="DWA282" s="6"/>
      <c r="DWB282" s="6"/>
      <c r="DWC282" s="6"/>
      <c r="DWD282" s="6"/>
      <c r="DWE282" s="6"/>
      <c r="DWF282" s="6"/>
      <c r="DWG282" s="6"/>
      <c r="DWH282" s="6"/>
      <c r="DWI282" s="6"/>
      <c r="DWJ282" s="6"/>
      <c r="DWK282" s="6"/>
      <c r="DWL282" s="6"/>
      <c r="DWM282" s="6"/>
      <c r="DWN282" s="6"/>
      <c r="DWO282" s="6"/>
      <c r="DWP282" s="6"/>
      <c r="DWQ282" s="6"/>
      <c r="DWR282" s="6"/>
      <c r="DWS282" s="6"/>
      <c r="DWT282" s="6"/>
      <c r="DWU282" s="6"/>
      <c r="DWV282" s="6"/>
      <c r="DWW282" s="6"/>
      <c r="DWX282" s="6"/>
      <c r="DWY282" s="6"/>
      <c r="DWZ282" s="6"/>
      <c r="DXA282" s="6"/>
      <c r="DXB282" s="6"/>
      <c r="DXC282" s="6"/>
      <c r="DXD282" s="6"/>
      <c r="DXE282" s="6"/>
      <c r="DXF282" s="6"/>
      <c r="DXG282" s="6"/>
      <c r="DXH282" s="6"/>
      <c r="DXI282" s="6"/>
      <c r="DXJ282" s="6"/>
      <c r="DXK282" s="6"/>
      <c r="DXL282" s="6"/>
      <c r="DXM282" s="6"/>
      <c r="DXN282" s="6"/>
      <c r="DXO282" s="6"/>
      <c r="DXP282" s="6"/>
      <c r="DXQ282" s="6"/>
      <c r="DXR282" s="6"/>
      <c r="DXS282" s="6"/>
      <c r="DXT282" s="6"/>
      <c r="DXU282" s="6"/>
      <c r="DXV282" s="6"/>
      <c r="DXW282" s="6"/>
      <c r="DXX282" s="6"/>
      <c r="DXY282" s="6"/>
      <c r="DXZ282" s="6"/>
      <c r="DYA282" s="6"/>
      <c r="DYB282" s="6"/>
      <c r="DYC282" s="6"/>
      <c r="DYD282" s="6"/>
      <c r="DYE282" s="6"/>
      <c r="DYF282" s="6"/>
      <c r="DYG282" s="6"/>
      <c r="DYH282" s="6"/>
      <c r="DYI282" s="6"/>
      <c r="DYJ282" s="6"/>
      <c r="DYK282" s="6"/>
      <c r="DYL282" s="6"/>
      <c r="DYM282" s="6"/>
      <c r="DYN282" s="6"/>
      <c r="DYO282" s="6"/>
      <c r="DYP282" s="6"/>
      <c r="DYQ282" s="6"/>
      <c r="DYR282" s="6"/>
      <c r="DYS282" s="6"/>
      <c r="DYT282" s="6"/>
      <c r="DYU282" s="6"/>
      <c r="DYV282" s="6"/>
      <c r="DYW282" s="6"/>
      <c r="DYX282" s="6"/>
      <c r="DYY282" s="6"/>
      <c r="DYZ282" s="6"/>
      <c r="DZA282" s="6"/>
      <c r="DZB282" s="6"/>
      <c r="DZC282" s="6"/>
      <c r="DZD282" s="6"/>
      <c r="DZE282" s="6"/>
      <c r="DZF282" s="6"/>
      <c r="DZG282" s="6"/>
      <c r="DZH282" s="6"/>
      <c r="DZI282" s="6"/>
      <c r="DZJ282" s="6"/>
      <c r="DZK282" s="6"/>
      <c r="DZL282" s="6"/>
      <c r="DZM282" s="6"/>
      <c r="DZN282" s="6"/>
      <c r="DZO282" s="6"/>
      <c r="DZP282" s="6"/>
      <c r="DZQ282" s="6"/>
      <c r="DZR282" s="6"/>
      <c r="DZS282" s="6"/>
      <c r="DZT282" s="6"/>
      <c r="DZU282" s="6"/>
      <c r="DZV282" s="6"/>
      <c r="DZW282" s="6"/>
      <c r="DZX282" s="6"/>
      <c r="DZY282" s="6"/>
      <c r="DZZ282" s="6"/>
      <c r="EAA282" s="6"/>
      <c r="EAB282" s="6"/>
      <c r="EAC282" s="6"/>
      <c r="EAD282" s="6"/>
      <c r="EAE282" s="6"/>
      <c r="EAF282" s="6"/>
      <c r="EAG282" s="6"/>
      <c r="EAH282" s="6"/>
      <c r="EAI282" s="6"/>
      <c r="EAJ282" s="6"/>
      <c r="EAK282" s="6"/>
      <c r="EAL282" s="6"/>
      <c r="EAM282" s="6"/>
      <c r="EAN282" s="6"/>
      <c r="EAO282" s="6"/>
      <c r="EAP282" s="6"/>
      <c r="EAQ282" s="6"/>
      <c r="EAR282" s="6"/>
      <c r="EAS282" s="6"/>
      <c r="EAT282" s="6"/>
      <c r="EAU282" s="6"/>
      <c r="EAV282" s="6"/>
      <c r="EAW282" s="6"/>
      <c r="EAX282" s="6"/>
      <c r="EAY282" s="6"/>
      <c r="EAZ282" s="6"/>
      <c r="EBA282" s="6"/>
      <c r="EBB282" s="6"/>
      <c r="EBC282" s="6"/>
      <c r="EBD282" s="6"/>
      <c r="EBE282" s="6"/>
      <c r="EBF282" s="6"/>
      <c r="EBG282" s="6"/>
      <c r="EBH282" s="6"/>
      <c r="EBI282" s="6"/>
      <c r="EBJ282" s="6"/>
      <c r="EBK282" s="6"/>
      <c r="EBL282" s="6"/>
      <c r="EBM282" s="6"/>
      <c r="EBN282" s="6"/>
      <c r="EBO282" s="6"/>
      <c r="EBP282" s="6"/>
      <c r="EBQ282" s="6"/>
      <c r="EBR282" s="6"/>
      <c r="EBS282" s="6"/>
      <c r="EBT282" s="6"/>
      <c r="EBU282" s="6"/>
      <c r="EBV282" s="6"/>
      <c r="EBW282" s="6"/>
      <c r="EBX282" s="6"/>
      <c r="EBY282" s="6"/>
      <c r="EBZ282" s="6"/>
      <c r="ECA282" s="6"/>
      <c r="ECB282" s="6"/>
      <c r="ECC282" s="6"/>
      <c r="ECD282" s="6"/>
      <c r="ECE282" s="6"/>
      <c r="ECF282" s="6"/>
      <c r="ECG282" s="6"/>
      <c r="ECH282" s="6"/>
      <c r="ECI282" s="6"/>
      <c r="ECJ282" s="6"/>
      <c r="ECK282" s="6"/>
      <c r="ECL282" s="6"/>
      <c r="ECM282" s="6"/>
      <c r="ECN282" s="6"/>
      <c r="ECO282" s="6"/>
      <c r="ECP282" s="6"/>
      <c r="ECQ282" s="6"/>
      <c r="ECR282" s="6"/>
      <c r="ECS282" s="6"/>
      <c r="ECT282" s="6"/>
      <c r="ECU282" s="6"/>
      <c r="ECV282" s="6"/>
      <c r="ECW282" s="6"/>
      <c r="ECX282" s="6"/>
      <c r="ECY282" s="6"/>
      <c r="ECZ282" s="6"/>
      <c r="EDA282" s="6"/>
      <c r="EDB282" s="6"/>
      <c r="EDC282" s="6"/>
      <c r="EDD282" s="6"/>
      <c r="EDE282" s="6"/>
      <c r="EDF282" s="6"/>
      <c r="EDG282" s="6"/>
      <c r="EDH282" s="6"/>
      <c r="EDI282" s="6"/>
      <c r="EDJ282" s="6"/>
      <c r="EDK282" s="6"/>
      <c r="EDL282" s="6"/>
      <c r="EDM282" s="6"/>
      <c r="EDN282" s="6"/>
      <c r="EDO282" s="6"/>
      <c r="EDP282" s="6"/>
      <c r="EDQ282" s="6"/>
      <c r="EDR282" s="6"/>
      <c r="EDS282" s="6"/>
      <c r="EDT282" s="6"/>
      <c r="EDU282" s="6"/>
      <c r="EDV282" s="6"/>
      <c r="EDW282" s="6"/>
      <c r="EDX282" s="6"/>
      <c r="EDY282" s="6"/>
      <c r="EDZ282" s="6"/>
      <c r="EEA282" s="6"/>
      <c r="EEB282" s="6"/>
      <c r="EEC282" s="6"/>
      <c r="EED282" s="6"/>
      <c r="EEE282" s="6"/>
      <c r="EEF282" s="6"/>
      <c r="EEG282" s="6"/>
      <c r="EEH282" s="6"/>
      <c r="EEI282" s="6"/>
      <c r="EEJ282" s="6"/>
      <c r="EEK282" s="6"/>
      <c r="EEL282" s="6"/>
      <c r="EEM282" s="6"/>
      <c r="EEN282" s="6"/>
      <c r="EEO282" s="6"/>
      <c r="EEP282" s="6"/>
      <c r="EEQ282" s="6"/>
      <c r="EER282" s="6"/>
      <c r="EES282" s="6"/>
      <c r="EET282" s="6"/>
      <c r="EEU282" s="6"/>
      <c r="EEV282" s="6"/>
      <c r="EEW282" s="6"/>
      <c r="EEX282" s="6"/>
      <c r="EEY282" s="6"/>
      <c r="EEZ282" s="6"/>
      <c r="EFA282" s="6"/>
      <c r="EFB282" s="6"/>
      <c r="EFC282" s="6"/>
      <c r="EFD282" s="6"/>
      <c r="EFE282" s="6"/>
      <c r="EFF282" s="6"/>
      <c r="EFG282" s="6"/>
      <c r="EFH282" s="6"/>
      <c r="EFI282" s="6"/>
      <c r="EFJ282" s="6"/>
      <c r="EFK282" s="6"/>
      <c r="EFL282" s="6"/>
      <c r="EFM282" s="6"/>
      <c r="EFN282" s="6"/>
      <c r="EFO282" s="6"/>
      <c r="EFP282" s="6"/>
      <c r="EFQ282" s="6"/>
      <c r="EFR282" s="6"/>
      <c r="EFS282" s="6"/>
      <c r="EFT282" s="6"/>
      <c r="EFU282" s="6"/>
      <c r="EFV282" s="6"/>
      <c r="EFW282" s="6"/>
      <c r="EFX282" s="6"/>
      <c r="EFY282" s="6"/>
      <c r="EFZ282" s="6"/>
      <c r="EGA282" s="6"/>
      <c r="EGB282" s="6"/>
      <c r="EGC282" s="6"/>
      <c r="EGD282" s="6"/>
      <c r="EGE282" s="6"/>
      <c r="EGF282" s="6"/>
      <c r="EGG282" s="6"/>
      <c r="EGH282" s="6"/>
      <c r="EGI282" s="6"/>
      <c r="EGJ282" s="6"/>
      <c r="EGK282" s="6"/>
      <c r="EGL282" s="6"/>
      <c r="EGM282" s="6"/>
      <c r="EGN282" s="6"/>
      <c r="EGO282" s="6"/>
      <c r="EGP282" s="6"/>
      <c r="EGQ282" s="6"/>
      <c r="EGR282" s="6"/>
      <c r="EGS282" s="6"/>
      <c r="EGT282" s="6"/>
      <c r="EGU282" s="6"/>
      <c r="EGV282" s="6"/>
      <c r="EGW282" s="6"/>
      <c r="EGX282" s="6"/>
      <c r="EGY282" s="6"/>
      <c r="EGZ282" s="6"/>
      <c r="EHA282" s="6"/>
      <c r="EHB282" s="6"/>
      <c r="EHC282" s="6"/>
      <c r="EHD282" s="6"/>
      <c r="EHE282" s="6"/>
      <c r="EHF282" s="6"/>
      <c r="EHG282" s="6"/>
      <c r="EHH282" s="6"/>
      <c r="EHI282" s="6"/>
      <c r="EHJ282" s="6"/>
      <c r="EHK282" s="6"/>
      <c r="EHL282" s="6"/>
      <c r="EHM282" s="6"/>
      <c r="EHN282" s="6"/>
      <c r="EHO282" s="6"/>
      <c r="EHP282" s="6"/>
      <c r="EHQ282" s="6"/>
      <c r="EHR282" s="6"/>
      <c r="EHS282" s="6"/>
      <c r="EHT282" s="6"/>
      <c r="EHU282" s="6"/>
      <c r="EHV282" s="6"/>
      <c r="EHW282" s="6"/>
      <c r="EHX282" s="6"/>
      <c r="EHY282" s="6"/>
      <c r="EHZ282" s="6"/>
      <c r="EIA282" s="6"/>
      <c r="EIB282" s="6"/>
      <c r="EIC282" s="6"/>
      <c r="EID282" s="6"/>
      <c r="EIE282" s="6"/>
      <c r="EIF282" s="6"/>
      <c r="EIG282" s="6"/>
      <c r="EIH282" s="6"/>
      <c r="EII282" s="6"/>
      <c r="EIJ282" s="6"/>
      <c r="EIK282" s="6"/>
      <c r="EIL282" s="6"/>
      <c r="EIM282" s="6"/>
      <c r="EIN282" s="6"/>
      <c r="EIO282" s="6"/>
      <c r="EIP282" s="6"/>
      <c r="EIQ282" s="6"/>
      <c r="EIR282" s="6"/>
      <c r="EIS282" s="6"/>
      <c r="EIT282" s="6"/>
      <c r="EIU282" s="6"/>
      <c r="EIV282" s="6"/>
      <c r="EIW282" s="6"/>
      <c r="EIX282" s="6"/>
      <c r="EIY282" s="6"/>
      <c r="EIZ282" s="6"/>
      <c r="EJA282" s="6"/>
      <c r="EJB282" s="6"/>
      <c r="EJC282" s="6"/>
      <c r="EJD282" s="6"/>
      <c r="EJE282" s="6"/>
      <c r="EJF282" s="6"/>
      <c r="EJG282" s="6"/>
      <c r="EJH282" s="6"/>
      <c r="EJI282" s="6"/>
      <c r="EJJ282" s="6"/>
      <c r="EJK282" s="6"/>
      <c r="EJL282" s="6"/>
      <c r="EJM282" s="6"/>
      <c r="EJN282" s="6"/>
      <c r="EJO282" s="6"/>
      <c r="EJP282" s="6"/>
      <c r="EJQ282" s="6"/>
      <c r="EJR282" s="6"/>
      <c r="EJS282" s="6"/>
      <c r="EJT282" s="6"/>
      <c r="EJU282" s="6"/>
      <c r="EJV282" s="6"/>
      <c r="EJW282" s="6"/>
      <c r="EJX282" s="6"/>
      <c r="EJY282" s="6"/>
      <c r="EJZ282" s="6"/>
      <c r="EKA282" s="6"/>
      <c r="EKB282" s="6"/>
      <c r="EKC282" s="6"/>
      <c r="EKD282" s="6"/>
      <c r="EKE282" s="6"/>
      <c r="EKF282" s="6"/>
      <c r="EKG282" s="6"/>
      <c r="EKH282" s="6"/>
      <c r="EKI282" s="6"/>
      <c r="EKJ282" s="6"/>
      <c r="EKK282" s="6"/>
      <c r="EKL282" s="6"/>
      <c r="EKM282" s="6"/>
      <c r="EKN282" s="6"/>
      <c r="EKO282" s="6"/>
      <c r="EKP282" s="6"/>
      <c r="EKQ282" s="6"/>
      <c r="EKR282" s="6"/>
      <c r="EKS282" s="6"/>
      <c r="EKT282" s="6"/>
      <c r="EKU282" s="6"/>
      <c r="EKV282" s="6"/>
      <c r="EKW282" s="6"/>
      <c r="EKX282" s="6"/>
      <c r="EKY282" s="6"/>
      <c r="EKZ282" s="6"/>
      <c r="ELA282" s="6"/>
      <c r="ELB282" s="6"/>
      <c r="ELC282" s="6"/>
      <c r="ELD282" s="6"/>
      <c r="ELE282" s="6"/>
      <c r="ELF282" s="6"/>
      <c r="ELG282" s="6"/>
      <c r="ELH282" s="6"/>
      <c r="ELI282" s="6"/>
      <c r="ELJ282" s="6"/>
      <c r="ELK282" s="6"/>
      <c r="ELL282" s="6"/>
      <c r="ELM282" s="6"/>
      <c r="ELN282" s="6"/>
      <c r="ELO282" s="6"/>
      <c r="ELP282" s="6"/>
      <c r="ELQ282" s="6"/>
      <c r="ELR282" s="6"/>
      <c r="ELS282" s="6"/>
      <c r="ELT282" s="6"/>
      <c r="ELU282" s="6"/>
      <c r="ELV282" s="6"/>
      <c r="ELW282" s="6"/>
      <c r="ELX282" s="6"/>
      <c r="ELY282" s="6"/>
      <c r="ELZ282" s="6"/>
      <c r="EMA282" s="6"/>
      <c r="EMB282" s="6"/>
      <c r="EMC282" s="6"/>
      <c r="EMD282" s="6"/>
      <c r="EME282" s="6"/>
      <c r="EMF282" s="6"/>
      <c r="EMG282" s="6"/>
      <c r="EMH282" s="6"/>
      <c r="EMI282" s="6"/>
      <c r="EMJ282" s="6"/>
      <c r="EMK282" s="6"/>
      <c r="EML282" s="6"/>
      <c r="EMM282" s="6"/>
      <c r="EMN282" s="6"/>
      <c r="EMO282" s="6"/>
      <c r="EMP282" s="6"/>
      <c r="EMQ282" s="6"/>
      <c r="EMR282" s="6"/>
      <c r="EMS282" s="6"/>
      <c r="EMT282" s="6"/>
      <c r="EMU282" s="6"/>
      <c r="EMV282" s="6"/>
      <c r="EMW282" s="6"/>
      <c r="EMX282" s="6"/>
      <c r="EMY282" s="6"/>
      <c r="EMZ282" s="6"/>
      <c r="ENA282" s="6"/>
      <c r="ENB282" s="6"/>
      <c r="ENC282" s="6"/>
      <c r="END282" s="6"/>
      <c r="ENE282" s="6"/>
      <c r="ENF282" s="6"/>
      <c r="ENG282" s="6"/>
      <c r="ENH282" s="6"/>
      <c r="ENI282" s="6"/>
      <c r="ENJ282" s="6"/>
      <c r="ENK282" s="6"/>
      <c r="ENL282" s="6"/>
      <c r="ENM282" s="6"/>
      <c r="ENN282" s="6"/>
      <c r="ENO282" s="6"/>
      <c r="ENP282" s="6"/>
      <c r="ENQ282" s="6"/>
      <c r="ENR282" s="6"/>
      <c r="ENS282" s="6"/>
      <c r="ENT282" s="6"/>
      <c r="ENU282" s="6"/>
      <c r="ENV282" s="6"/>
      <c r="ENW282" s="6"/>
      <c r="ENX282" s="6"/>
      <c r="ENY282" s="6"/>
      <c r="ENZ282" s="6"/>
      <c r="EOA282" s="6"/>
      <c r="EOB282" s="6"/>
      <c r="EOC282" s="6"/>
      <c r="EOD282" s="6"/>
      <c r="EOE282" s="6"/>
      <c r="EOF282" s="6"/>
      <c r="EOG282" s="6"/>
      <c r="EOH282" s="6"/>
      <c r="EOI282" s="6"/>
      <c r="EOJ282" s="6"/>
      <c r="EOK282" s="6"/>
      <c r="EOL282" s="6"/>
      <c r="EOM282" s="6"/>
      <c r="EON282" s="6"/>
      <c r="EOO282" s="6"/>
      <c r="EOP282" s="6"/>
      <c r="EOQ282" s="6"/>
      <c r="EOR282" s="6"/>
      <c r="EOS282" s="6"/>
      <c r="EOT282" s="6"/>
      <c r="EOU282" s="6"/>
      <c r="EOV282" s="6"/>
      <c r="EOW282" s="6"/>
      <c r="EOX282" s="6"/>
      <c r="EOY282" s="6"/>
      <c r="EOZ282" s="6"/>
      <c r="EPA282" s="6"/>
      <c r="EPB282" s="6"/>
      <c r="EPC282" s="6"/>
      <c r="EPD282" s="6"/>
      <c r="EPE282" s="6"/>
      <c r="EPF282" s="6"/>
      <c r="EPG282" s="6"/>
      <c r="EPH282" s="6"/>
      <c r="EPI282" s="6"/>
      <c r="EPJ282" s="6"/>
      <c r="EPK282" s="6"/>
      <c r="EPL282" s="6"/>
      <c r="EPM282" s="6"/>
      <c r="EPN282" s="6"/>
      <c r="EPO282" s="6"/>
      <c r="EPP282" s="6"/>
      <c r="EPQ282" s="6"/>
      <c r="EPR282" s="6"/>
      <c r="EPS282" s="6"/>
      <c r="EPT282" s="6"/>
      <c r="EPU282" s="6"/>
      <c r="EPV282" s="6"/>
      <c r="EPW282" s="6"/>
      <c r="EPX282" s="6"/>
      <c r="EPY282" s="6"/>
      <c r="EPZ282" s="6"/>
      <c r="EQA282" s="6"/>
      <c r="EQB282" s="6"/>
      <c r="EQC282" s="6"/>
      <c r="EQD282" s="6"/>
      <c r="EQE282" s="6"/>
      <c r="EQF282" s="6"/>
      <c r="EQG282" s="6"/>
      <c r="EQH282" s="6"/>
      <c r="EQI282" s="6"/>
      <c r="EQJ282" s="6"/>
      <c r="EQK282" s="6"/>
      <c r="EQL282" s="6"/>
      <c r="EQM282" s="6"/>
      <c r="EQN282" s="6"/>
      <c r="EQO282" s="6"/>
      <c r="EQP282" s="6"/>
      <c r="EQQ282" s="6"/>
      <c r="EQR282" s="6"/>
      <c r="EQS282" s="6"/>
      <c r="EQT282" s="6"/>
      <c r="EQU282" s="6"/>
      <c r="EQV282" s="6"/>
      <c r="EQW282" s="6"/>
      <c r="EQX282" s="6"/>
      <c r="EQY282" s="6"/>
      <c r="EQZ282" s="6"/>
      <c r="ERA282" s="6"/>
      <c r="ERB282" s="6"/>
      <c r="ERC282" s="6"/>
      <c r="ERD282" s="6"/>
      <c r="ERE282" s="6"/>
      <c r="ERF282" s="6"/>
      <c r="ERG282" s="6"/>
      <c r="ERH282" s="6"/>
      <c r="ERI282" s="6"/>
      <c r="ERJ282" s="6"/>
      <c r="ERK282" s="6"/>
      <c r="ERL282" s="6"/>
      <c r="ERM282" s="6"/>
      <c r="ERN282" s="6"/>
      <c r="ERO282" s="6"/>
      <c r="ERP282" s="6"/>
      <c r="ERQ282" s="6"/>
      <c r="ERR282" s="6"/>
      <c r="ERS282" s="6"/>
      <c r="ERT282" s="6"/>
      <c r="ERU282" s="6"/>
      <c r="ERV282" s="6"/>
      <c r="ERW282" s="6"/>
      <c r="ERX282" s="6"/>
      <c r="ERY282" s="6"/>
      <c r="ERZ282" s="6"/>
      <c r="ESA282" s="6"/>
      <c r="ESB282" s="6"/>
      <c r="ESC282" s="6"/>
      <c r="ESD282" s="6"/>
      <c r="ESE282" s="6"/>
      <c r="ESF282" s="6"/>
      <c r="ESG282" s="6"/>
      <c r="ESH282" s="6"/>
      <c r="ESI282" s="6"/>
      <c r="ESJ282" s="6"/>
      <c r="ESK282" s="6"/>
      <c r="ESL282" s="6"/>
      <c r="ESM282" s="6"/>
      <c r="ESN282" s="6"/>
      <c r="ESO282" s="6"/>
      <c r="ESP282" s="6"/>
      <c r="ESQ282" s="6"/>
      <c r="ESR282" s="6"/>
      <c r="ESS282" s="6"/>
      <c r="EST282" s="6"/>
      <c r="ESU282" s="6"/>
      <c r="ESV282" s="6"/>
      <c r="ESW282" s="6"/>
      <c r="ESX282" s="6"/>
      <c r="ESY282" s="6"/>
      <c r="ESZ282" s="6"/>
      <c r="ETA282" s="6"/>
      <c r="ETB282" s="6"/>
      <c r="ETC282" s="6"/>
      <c r="ETD282" s="6"/>
      <c r="ETE282" s="6"/>
      <c r="ETF282" s="6"/>
      <c r="ETG282" s="6"/>
      <c r="ETH282" s="6"/>
      <c r="ETI282" s="6"/>
      <c r="ETJ282" s="6"/>
      <c r="ETK282" s="6"/>
      <c r="ETL282" s="6"/>
      <c r="ETM282" s="6"/>
      <c r="ETN282" s="6"/>
      <c r="ETO282" s="6"/>
      <c r="ETP282" s="6"/>
      <c r="ETQ282" s="6"/>
      <c r="ETR282" s="6"/>
      <c r="ETS282" s="6"/>
      <c r="ETT282" s="6"/>
      <c r="ETU282" s="6"/>
      <c r="ETV282" s="6"/>
      <c r="ETW282" s="6"/>
      <c r="ETX282" s="6"/>
      <c r="ETY282" s="6"/>
      <c r="ETZ282" s="6"/>
      <c r="EUA282" s="6"/>
      <c r="EUB282" s="6"/>
      <c r="EUC282" s="6"/>
      <c r="EUD282" s="6"/>
      <c r="EUE282" s="6"/>
      <c r="EUF282" s="6"/>
      <c r="EUG282" s="6"/>
      <c r="EUH282" s="6"/>
      <c r="EUI282" s="6"/>
      <c r="EUJ282" s="6"/>
      <c r="EUK282" s="6"/>
      <c r="EUL282" s="6"/>
      <c r="EUM282" s="6"/>
      <c r="EUN282" s="6"/>
      <c r="EUO282" s="6"/>
      <c r="EUP282" s="6"/>
      <c r="EUQ282" s="6"/>
      <c r="EUR282" s="6"/>
      <c r="EUS282" s="6"/>
      <c r="EUT282" s="6"/>
      <c r="EUU282" s="6"/>
      <c r="EUV282" s="6"/>
      <c r="EUW282" s="6"/>
      <c r="EUX282" s="6"/>
      <c r="EUY282" s="6"/>
      <c r="EUZ282" s="6"/>
      <c r="EVA282" s="6"/>
      <c r="EVB282" s="6"/>
      <c r="EVC282" s="6"/>
      <c r="EVD282" s="6"/>
      <c r="EVE282" s="6"/>
      <c r="EVF282" s="6"/>
      <c r="EVG282" s="6"/>
      <c r="EVH282" s="6"/>
      <c r="EVI282" s="6"/>
      <c r="EVJ282" s="6"/>
      <c r="EVK282" s="6"/>
      <c r="EVL282" s="6"/>
      <c r="EVM282" s="6"/>
      <c r="EVN282" s="6"/>
      <c r="EVO282" s="6"/>
      <c r="EVP282" s="6"/>
      <c r="EVQ282" s="6"/>
      <c r="EVR282" s="6"/>
      <c r="EVS282" s="6"/>
      <c r="EVT282" s="6"/>
      <c r="EVU282" s="6"/>
      <c r="EVV282" s="6"/>
      <c r="EVW282" s="6"/>
      <c r="EVX282" s="6"/>
      <c r="EVY282" s="6"/>
      <c r="EVZ282" s="6"/>
      <c r="EWA282" s="6"/>
      <c r="EWB282" s="6"/>
      <c r="EWC282" s="6"/>
      <c r="EWD282" s="6"/>
      <c r="EWE282" s="6"/>
      <c r="EWF282" s="6"/>
      <c r="EWG282" s="6"/>
      <c r="EWH282" s="6"/>
      <c r="EWI282" s="6"/>
      <c r="EWJ282" s="6"/>
      <c r="EWK282" s="6"/>
      <c r="EWL282" s="6"/>
      <c r="EWM282" s="6"/>
      <c r="EWN282" s="6"/>
      <c r="EWO282" s="6"/>
      <c r="EWP282" s="6"/>
      <c r="EWQ282" s="6"/>
      <c r="EWR282" s="6"/>
      <c r="EWS282" s="6"/>
      <c r="EWT282" s="6"/>
      <c r="EWU282" s="6"/>
      <c r="EWV282" s="6"/>
      <c r="EWW282" s="6"/>
      <c r="EWX282" s="6"/>
      <c r="EWY282" s="6"/>
      <c r="EWZ282" s="6"/>
      <c r="EXA282" s="6"/>
      <c r="EXB282" s="6"/>
      <c r="EXC282" s="6"/>
      <c r="EXD282" s="6"/>
      <c r="EXE282" s="6"/>
      <c r="EXF282" s="6"/>
      <c r="EXG282" s="6"/>
      <c r="EXH282" s="6"/>
      <c r="EXI282" s="6"/>
      <c r="EXJ282" s="6"/>
      <c r="EXK282" s="6"/>
      <c r="EXL282" s="6"/>
      <c r="EXM282" s="6"/>
      <c r="EXN282" s="6"/>
      <c r="EXO282" s="6"/>
      <c r="EXP282" s="6"/>
      <c r="EXQ282" s="6"/>
      <c r="EXR282" s="6"/>
      <c r="EXS282" s="6"/>
      <c r="EXT282" s="6"/>
      <c r="EXU282" s="6"/>
      <c r="EXV282" s="6"/>
      <c r="EXW282" s="6"/>
      <c r="EXX282" s="6"/>
      <c r="EXY282" s="6"/>
      <c r="EXZ282" s="6"/>
      <c r="EYA282" s="6"/>
      <c r="EYB282" s="6"/>
      <c r="EYC282" s="6"/>
      <c r="EYD282" s="6"/>
      <c r="EYE282" s="6"/>
      <c r="EYF282" s="6"/>
      <c r="EYG282" s="6"/>
      <c r="EYH282" s="6"/>
      <c r="EYI282" s="6"/>
      <c r="EYJ282" s="6"/>
      <c r="EYK282" s="6"/>
      <c r="EYL282" s="6"/>
      <c r="EYM282" s="6"/>
      <c r="EYN282" s="6"/>
      <c r="EYO282" s="6"/>
      <c r="EYP282" s="6"/>
      <c r="EYQ282" s="6"/>
      <c r="EYR282" s="6"/>
      <c r="EYS282" s="6"/>
      <c r="EYT282" s="6"/>
      <c r="EYU282" s="6"/>
      <c r="EYV282" s="6"/>
      <c r="EYW282" s="6"/>
      <c r="EYX282" s="6"/>
      <c r="EYY282" s="6"/>
      <c r="EYZ282" s="6"/>
      <c r="EZA282" s="6"/>
      <c r="EZB282" s="6"/>
      <c r="EZC282" s="6"/>
      <c r="EZD282" s="6"/>
      <c r="EZE282" s="6"/>
      <c r="EZF282" s="6"/>
      <c r="EZG282" s="6"/>
      <c r="EZH282" s="6"/>
      <c r="EZI282" s="6"/>
      <c r="EZJ282" s="6"/>
      <c r="EZK282" s="6"/>
      <c r="EZL282" s="6"/>
      <c r="EZM282" s="6"/>
      <c r="EZN282" s="6"/>
      <c r="EZO282" s="6"/>
      <c r="EZP282" s="6"/>
      <c r="EZQ282" s="6"/>
      <c r="EZR282" s="6"/>
      <c r="EZS282" s="6"/>
      <c r="EZT282" s="6"/>
      <c r="EZU282" s="6"/>
      <c r="EZV282" s="6"/>
      <c r="EZW282" s="6"/>
      <c r="EZX282" s="6"/>
      <c r="EZY282" s="6"/>
      <c r="EZZ282" s="6"/>
      <c r="FAA282" s="6"/>
      <c r="FAB282" s="6"/>
      <c r="FAC282" s="6"/>
      <c r="FAD282" s="6"/>
      <c r="FAE282" s="6"/>
      <c r="FAF282" s="6"/>
      <c r="FAG282" s="6"/>
      <c r="FAH282" s="6"/>
      <c r="FAI282" s="6"/>
      <c r="FAJ282" s="6"/>
      <c r="FAK282" s="6"/>
      <c r="FAL282" s="6"/>
      <c r="FAM282" s="6"/>
      <c r="FAN282" s="6"/>
      <c r="FAO282" s="6"/>
      <c r="FAP282" s="6"/>
      <c r="FAQ282" s="6"/>
      <c r="FAR282" s="6"/>
      <c r="FAS282" s="6"/>
      <c r="FAT282" s="6"/>
      <c r="FAU282" s="6"/>
      <c r="FAV282" s="6"/>
      <c r="FAW282" s="6"/>
      <c r="FAX282" s="6"/>
      <c r="FAY282" s="6"/>
      <c r="FAZ282" s="6"/>
      <c r="FBA282" s="6"/>
      <c r="FBB282" s="6"/>
      <c r="FBC282" s="6"/>
      <c r="FBD282" s="6"/>
      <c r="FBE282" s="6"/>
      <c r="FBF282" s="6"/>
      <c r="FBG282" s="6"/>
      <c r="FBH282" s="6"/>
      <c r="FBI282" s="6"/>
      <c r="FBJ282" s="6"/>
      <c r="FBK282" s="6"/>
      <c r="FBL282" s="6"/>
      <c r="FBM282" s="6"/>
      <c r="FBN282" s="6"/>
      <c r="FBO282" s="6"/>
      <c r="FBP282" s="6"/>
      <c r="FBQ282" s="6"/>
      <c r="FBR282" s="6"/>
      <c r="FBS282" s="6"/>
      <c r="FBT282" s="6"/>
      <c r="FBU282" s="6"/>
      <c r="FBV282" s="6"/>
      <c r="FBW282" s="6"/>
      <c r="FBX282" s="6"/>
      <c r="FBY282" s="6"/>
      <c r="FBZ282" s="6"/>
      <c r="FCA282" s="6"/>
      <c r="FCB282" s="6"/>
      <c r="FCC282" s="6"/>
      <c r="FCD282" s="6"/>
      <c r="FCE282" s="6"/>
      <c r="FCF282" s="6"/>
      <c r="FCG282" s="6"/>
      <c r="FCH282" s="6"/>
      <c r="FCI282" s="6"/>
      <c r="FCJ282" s="6"/>
      <c r="FCK282" s="6"/>
      <c r="FCL282" s="6"/>
      <c r="FCM282" s="6"/>
      <c r="FCN282" s="6"/>
      <c r="FCO282" s="6"/>
      <c r="FCP282" s="6"/>
      <c r="FCQ282" s="6"/>
      <c r="FCR282" s="6"/>
      <c r="FCS282" s="6"/>
      <c r="FCT282" s="6"/>
      <c r="FCU282" s="6"/>
      <c r="FCV282" s="6"/>
      <c r="FCW282" s="6"/>
      <c r="FCX282" s="6"/>
      <c r="FCY282" s="6"/>
      <c r="FCZ282" s="6"/>
      <c r="FDA282" s="6"/>
      <c r="FDB282" s="6"/>
      <c r="FDC282" s="6"/>
      <c r="FDD282" s="6"/>
      <c r="FDE282" s="6"/>
      <c r="FDF282" s="6"/>
      <c r="FDG282" s="6"/>
      <c r="FDH282" s="6"/>
      <c r="FDI282" s="6"/>
      <c r="FDJ282" s="6"/>
      <c r="FDK282" s="6"/>
      <c r="FDL282" s="6"/>
      <c r="FDM282" s="6"/>
      <c r="FDN282" s="6"/>
      <c r="FDO282" s="6"/>
      <c r="FDP282" s="6"/>
      <c r="FDQ282" s="6"/>
      <c r="FDR282" s="6"/>
      <c r="FDS282" s="6"/>
      <c r="FDT282" s="6"/>
      <c r="FDU282" s="6"/>
      <c r="FDV282" s="6"/>
      <c r="FDW282" s="6"/>
      <c r="FDX282" s="6"/>
      <c r="FDY282" s="6"/>
      <c r="FDZ282" s="6"/>
      <c r="FEA282" s="6"/>
      <c r="FEB282" s="6"/>
      <c r="FEC282" s="6"/>
      <c r="FED282" s="6"/>
      <c r="FEE282" s="6"/>
      <c r="FEF282" s="6"/>
      <c r="FEG282" s="6"/>
      <c r="FEH282" s="6"/>
      <c r="FEI282" s="6"/>
      <c r="FEJ282" s="6"/>
      <c r="FEK282" s="6"/>
      <c r="FEL282" s="6"/>
      <c r="FEM282" s="6"/>
      <c r="FEN282" s="6"/>
      <c r="FEO282" s="6"/>
      <c r="FEP282" s="6"/>
      <c r="FEQ282" s="6"/>
      <c r="FER282" s="6"/>
      <c r="FES282" s="6"/>
      <c r="FET282" s="6"/>
      <c r="FEU282" s="6"/>
      <c r="FEV282" s="6"/>
      <c r="FEW282" s="6"/>
      <c r="FEX282" s="6"/>
      <c r="FEY282" s="6"/>
      <c r="FEZ282" s="6"/>
      <c r="FFA282" s="6"/>
      <c r="FFB282" s="6"/>
      <c r="FFC282" s="6"/>
      <c r="FFD282" s="6"/>
      <c r="FFE282" s="6"/>
      <c r="FFF282" s="6"/>
      <c r="FFG282" s="6"/>
      <c r="FFH282" s="6"/>
      <c r="FFI282" s="6"/>
      <c r="FFJ282" s="6"/>
      <c r="FFK282" s="6"/>
      <c r="FFL282" s="6"/>
      <c r="FFM282" s="6"/>
      <c r="FFN282" s="6"/>
      <c r="FFO282" s="6"/>
      <c r="FFP282" s="6"/>
      <c r="FFQ282" s="6"/>
      <c r="FFR282" s="6"/>
      <c r="FFS282" s="6"/>
      <c r="FFT282" s="6"/>
      <c r="FFU282" s="6"/>
      <c r="FFV282" s="6"/>
      <c r="FFW282" s="6"/>
      <c r="FFX282" s="6"/>
      <c r="FFY282" s="6"/>
      <c r="FFZ282" s="6"/>
      <c r="FGA282" s="6"/>
      <c r="FGB282" s="6"/>
      <c r="FGC282" s="6"/>
      <c r="FGD282" s="6"/>
      <c r="FGE282" s="6"/>
      <c r="FGF282" s="6"/>
      <c r="FGG282" s="6"/>
      <c r="FGH282" s="6"/>
      <c r="FGI282" s="6"/>
      <c r="FGJ282" s="6"/>
      <c r="FGK282" s="6"/>
      <c r="FGL282" s="6"/>
      <c r="FGM282" s="6"/>
      <c r="FGN282" s="6"/>
      <c r="FGO282" s="6"/>
      <c r="FGP282" s="6"/>
      <c r="FGQ282" s="6"/>
      <c r="FGR282" s="6"/>
      <c r="FGS282" s="6"/>
      <c r="FGT282" s="6"/>
      <c r="FGU282" s="6"/>
      <c r="FGV282" s="6"/>
      <c r="FGW282" s="6"/>
      <c r="FGX282" s="6"/>
      <c r="FGY282" s="6"/>
      <c r="FGZ282" s="6"/>
      <c r="FHA282" s="6"/>
      <c r="FHB282" s="6"/>
      <c r="FHC282" s="6"/>
      <c r="FHD282" s="6"/>
      <c r="FHE282" s="6"/>
      <c r="FHF282" s="6"/>
      <c r="FHG282" s="6"/>
      <c r="FHH282" s="6"/>
      <c r="FHI282" s="6"/>
      <c r="FHJ282" s="6"/>
      <c r="FHK282" s="6"/>
      <c r="FHL282" s="6"/>
      <c r="FHM282" s="6"/>
      <c r="FHN282" s="6"/>
      <c r="FHO282" s="6"/>
      <c r="FHP282" s="6"/>
      <c r="FHQ282" s="6"/>
      <c r="FHR282" s="6"/>
      <c r="FHS282" s="6"/>
      <c r="FHT282" s="6"/>
      <c r="FHU282" s="6"/>
      <c r="FHV282" s="6"/>
      <c r="FHW282" s="6"/>
      <c r="FHX282" s="6"/>
      <c r="FHY282" s="6"/>
      <c r="FHZ282" s="6"/>
      <c r="FIA282" s="6"/>
      <c r="FIB282" s="6"/>
      <c r="FIC282" s="6"/>
      <c r="FID282" s="6"/>
      <c r="FIE282" s="6"/>
      <c r="FIF282" s="6"/>
      <c r="FIG282" s="6"/>
      <c r="FIH282" s="6"/>
      <c r="FII282" s="6"/>
      <c r="FIJ282" s="6"/>
      <c r="FIK282" s="6"/>
      <c r="FIL282" s="6"/>
      <c r="FIM282" s="6"/>
      <c r="FIN282" s="6"/>
      <c r="FIO282" s="6"/>
      <c r="FIP282" s="6"/>
      <c r="FIQ282" s="6"/>
      <c r="FIR282" s="6"/>
      <c r="FIS282" s="6"/>
      <c r="FIT282" s="6"/>
      <c r="FIU282" s="6"/>
      <c r="FIV282" s="6"/>
      <c r="FIW282" s="6"/>
      <c r="FIX282" s="6"/>
      <c r="FIY282" s="6"/>
      <c r="FIZ282" s="6"/>
      <c r="FJA282" s="6"/>
      <c r="FJB282" s="6"/>
      <c r="FJC282" s="6"/>
      <c r="FJD282" s="6"/>
      <c r="FJE282" s="6"/>
      <c r="FJF282" s="6"/>
      <c r="FJG282" s="6"/>
      <c r="FJH282" s="6"/>
      <c r="FJI282" s="6"/>
      <c r="FJJ282" s="6"/>
      <c r="FJK282" s="6"/>
      <c r="FJL282" s="6"/>
      <c r="FJM282" s="6"/>
      <c r="FJN282" s="6"/>
      <c r="FJO282" s="6"/>
      <c r="FJP282" s="6"/>
      <c r="FJQ282" s="6"/>
      <c r="FJR282" s="6"/>
      <c r="FJS282" s="6"/>
      <c r="FJT282" s="6"/>
      <c r="FJU282" s="6"/>
      <c r="FJV282" s="6"/>
      <c r="FJW282" s="6"/>
      <c r="FJX282" s="6"/>
      <c r="FJY282" s="6"/>
      <c r="FJZ282" s="6"/>
      <c r="FKA282" s="6"/>
      <c r="FKB282" s="6"/>
      <c r="FKC282" s="6"/>
      <c r="FKD282" s="6"/>
      <c r="FKE282" s="6"/>
      <c r="FKF282" s="6"/>
      <c r="FKG282" s="6"/>
      <c r="FKH282" s="6"/>
      <c r="FKI282" s="6"/>
      <c r="FKJ282" s="6"/>
      <c r="FKK282" s="6"/>
      <c r="FKL282" s="6"/>
      <c r="FKM282" s="6"/>
      <c r="FKN282" s="6"/>
      <c r="FKO282" s="6"/>
      <c r="FKP282" s="6"/>
      <c r="FKQ282" s="6"/>
      <c r="FKR282" s="6"/>
      <c r="FKS282" s="6"/>
      <c r="FKT282" s="6"/>
      <c r="FKU282" s="6"/>
      <c r="FKV282" s="6"/>
      <c r="FKW282" s="6"/>
      <c r="FKX282" s="6"/>
      <c r="FKY282" s="6"/>
      <c r="FKZ282" s="6"/>
      <c r="FLA282" s="6"/>
      <c r="FLB282" s="6"/>
      <c r="FLC282" s="6"/>
      <c r="FLD282" s="6"/>
      <c r="FLE282" s="6"/>
      <c r="FLF282" s="6"/>
      <c r="FLG282" s="6"/>
      <c r="FLH282" s="6"/>
      <c r="FLI282" s="6"/>
      <c r="FLJ282" s="6"/>
      <c r="FLK282" s="6"/>
      <c r="FLL282" s="6"/>
      <c r="FLM282" s="6"/>
      <c r="FLN282" s="6"/>
      <c r="FLO282" s="6"/>
      <c r="FLP282" s="6"/>
      <c r="FLQ282" s="6"/>
      <c r="FLR282" s="6"/>
      <c r="FLS282" s="6"/>
      <c r="FLT282" s="6"/>
      <c r="FLU282" s="6"/>
      <c r="FLV282" s="6"/>
      <c r="FLW282" s="6"/>
      <c r="FLX282" s="6"/>
      <c r="FLY282" s="6"/>
      <c r="FLZ282" s="6"/>
      <c r="FMA282" s="6"/>
      <c r="FMB282" s="6"/>
      <c r="FMC282" s="6"/>
      <c r="FMD282" s="6"/>
      <c r="FME282" s="6"/>
      <c r="FMF282" s="6"/>
      <c r="FMG282" s="6"/>
      <c r="FMH282" s="6"/>
      <c r="FMI282" s="6"/>
      <c r="FMJ282" s="6"/>
      <c r="FMK282" s="6"/>
      <c r="FML282" s="6"/>
      <c r="FMM282" s="6"/>
      <c r="FMN282" s="6"/>
      <c r="FMO282" s="6"/>
      <c r="FMP282" s="6"/>
      <c r="FMQ282" s="6"/>
      <c r="FMR282" s="6"/>
      <c r="FMS282" s="6"/>
      <c r="FMT282" s="6"/>
      <c r="FMU282" s="6"/>
      <c r="FMV282" s="6"/>
      <c r="FMW282" s="6"/>
      <c r="FMX282" s="6"/>
      <c r="FMY282" s="6"/>
      <c r="FMZ282" s="6"/>
      <c r="FNA282" s="6"/>
      <c r="FNB282" s="6"/>
      <c r="FNC282" s="6"/>
      <c r="FND282" s="6"/>
      <c r="FNE282" s="6"/>
      <c r="FNF282" s="6"/>
      <c r="FNG282" s="6"/>
      <c r="FNH282" s="6"/>
      <c r="FNI282" s="6"/>
      <c r="FNJ282" s="6"/>
      <c r="FNK282" s="6"/>
      <c r="FNL282" s="6"/>
      <c r="FNM282" s="6"/>
      <c r="FNN282" s="6"/>
      <c r="FNO282" s="6"/>
      <c r="FNP282" s="6"/>
      <c r="FNQ282" s="6"/>
      <c r="FNR282" s="6"/>
      <c r="FNS282" s="6"/>
      <c r="FNT282" s="6"/>
      <c r="FNU282" s="6"/>
      <c r="FNV282" s="6"/>
      <c r="FNW282" s="6"/>
      <c r="FNX282" s="6"/>
      <c r="FNY282" s="6"/>
      <c r="FNZ282" s="6"/>
      <c r="FOA282" s="6"/>
      <c r="FOB282" s="6"/>
      <c r="FOC282" s="6"/>
      <c r="FOD282" s="6"/>
      <c r="FOE282" s="6"/>
      <c r="FOF282" s="6"/>
      <c r="FOG282" s="6"/>
      <c r="FOH282" s="6"/>
      <c r="FOI282" s="6"/>
      <c r="FOJ282" s="6"/>
      <c r="FOK282" s="6"/>
      <c r="FOL282" s="6"/>
      <c r="FOM282" s="6"/>
      <c r="FON282" s="6"/>
      <c r="FOO282" s="6"/>
      <c r="FOP282" s="6"/>
      <c r="FOQ282" s="6"/>
      <c r="FOR282" s="6"/>
      <c r="FOS282" s="6"/>
      <c r="FOT282" s="6"/>
      <c r="FOU282" s="6"/>
      <c r="FOV282" s="6"/>
      <c r="FOW282" s="6"/>
      <c r="FOX282" s="6"/>
      <c r="FOY282" s="6"/>
      <c r="FOZ282" s="6"/>
      <c r="FPA282" s="6"/>
      <c r="FPB282" s="6"/>
      <c r="FPC282" s="6"/>
      <c r="FPD282" s="6"/>
      <c r="FPE282" s="6"/>
      <c r="FPF282" s="6"/>
      <c r="FPG282" s="6"/>
      <c r="FPH282" s="6"/>
      <c r="FPI282" s="6"/>
      <c r="FPJ282" s="6"/>
      <c r="FPK282" s="6"/>
      <c r="FPL282" s="6"/>
      <c r="FPM282" s="6"/>
      <c r="FPN282" s="6"/>
      <c r="FPO282" s="6"/>
      <c r="FPP282" s="6"/>
      <c r="FPQ282" s="6"/>
      <c r="FPR282" s="6"/>
      <c r="FPS282" s="6"/>
      <c r="FPT282" s="6"/>
      <c r="FPU282" s="6"/>
      <c r="FPV282" s="6"/>
      <c r="FPW282" s="6"/>
      <c r="FPX282" s="6"/>
      <c r="FPY282" s="6"/>
      <c r="FPZ282" s="6"/>
      <c r="FQA282" s="6"/>
      <c r="FQB282" s="6"/>
      <c r="FQC282" s="6"/>
      <c r="FQD282" s="6"/>
      <c r="FQE282" s="6"/>
      <c r="FQF282" s="6"/>
      <c r="FQG282" s="6"/>
      <c r="FQH282" s="6"/>
      <c r="FQI282" s="6"/>
      <c r="FQJ282" s="6"/>
      <c r="FQK282" s="6"/>
      <c r="FQL282" s="6"/>
      <c r="FQM282" s="6"/>
      <c r="FQN282" s="6"/>
      <c r="FQO282" s="6"/>
      <c r="FQP282" s="6"/>
      <c r="FQQ282" s="6"/>
      <c r="FQR282" s="6"/>
      <c r="FQS282" s="6"/>
      <c r="FQT282" s="6"/>
      <c r="FQU282" s="6"/>
      <c r="FQV282" s="6"/>
      <c r="FQW282" s="6"/>
      <c r="FQX282" s="6"/>
      <c r="FQY282" s="6"/>
      <c r="FQZ282" s="6"/>
      <c r="FRA282" s="6"/>
      <c r="FRB282" s="6"/>
      <c r="FRC282" s="6"/>
      <c r="FRD282" s="6"/>
      <c r="FRE282" s="6"/>
      <c r="FRF282" s="6"/>
      <c r="FRG282" s="6"/>
      <c r="FRH282" s="6"/>
      <c r="FRI282" s="6"/>
      <c r="FRJ282" s="6"/>
      <c r="FRK282" s="6"/>
      <c r="FRL282" s="6"/>
      <c r="FRM282" s="6"/>
      <c r="FRN282" s="6"/>
      <c r="FRO282" s="6"/>
      <c r="FRP282" s="6"/>
      <c r="FRQ282" s="6"/>
      <c r="FRR282" s="6"/>
      <c r="FRS282" s="6"/>
      <c r="FRT282" s="6"/>
      <c r="FRU282" s="6"/>
      <c r="FRV282" s="6"/>
      <c r="FRW282" s="6"/>
      <c r="FRX282" s="6"/>
      <c r="FRY282" s="6"/>
      <c r="FRZ282" s="6"/>
      <c r="FSA282" s="6"/>
      <c r="FSB282" s="6"/>
      <c r="FSC282" s="6"/>
      <c r="FSD282" s="6"/>
      <c r="FSE282" s="6"/>
      <c r="FSF282" s="6"/>
      <c r="FSG282" s="6"/>
      <c r="FSH282" s="6"/>
      <c r="FSI282" s="6"/>
      <c r="FSJ282" s="6"/>
      <c r="FSK282" s="6"/>
      <c r="FSL282" s="6"/>
      <c r="FSM282" s="6"/>
      <c r="FSN282" s="6"/>
      <c r="FSO282" s="6"/>
      <c r="FSP282" s="6"/>
      <c r="FSQ282" s="6"/>
      <c r="FSR282" s="6"/>
      <c r="FSS282" s="6"/>
      <c r="FST282" s="6"/>
      <c r="FSU282" s="6"/>
      <c r="FSV282" s="6"/>
      <c r="FSW282" s="6"/>
      <c r="FSX282" s="6"/>
      <c r="FSY282" s="6"/>
      <c r="FSZ282" s="6"/>
      <c r="FTA282" s="6"/>
      <c r="FTB282" s="6"/>
      <c r="FTC282" s="6"/>
      <c r="FTD282" s="6"/>
      <c r="FTE282" s="6"/>
      <c r="FTF282" s="6"/>
      <c r="FTG282" s="6"/>
      <c r="FTH282" s="6"/>
      <c r="FTI282" s="6"/>
      <c r="FTJ282" s="6"/>
      <c r="FTK282" s="6"/>
      <c r="FTL282" s="6"/>
      <c r="FTM282" s="6"/>
      <c r="FTN282" s="6"/>
      <c r="FTO282" s="6"/>
      <c r="FTP282" s="6"/>
      <c r="FTQ282" s="6"/>
      <c r="FTR282" s="6"/>
      <c r="FTS282" s="6"/>
      <c r="FTT282" s="6"/>
      <c r="FTU282" s="6"/>
      <c r="FTV282" s="6"/>
      <c r="FTW282" s="6"/>
      <c r="FTX282" s="6"/>
      <c r="FTY282" s="6"/>
      <c r="FTZ282" s="6"/>
      <c r="FUA282" s="6"/>
      <c r="FUB282" s="6"/>
      <c r="FUC282" s="6"/>
      <c r="FUD282" s="6"/>
      <c r="FUE282" s="6"/>
      <c r="FUF282" s="6"/>
      <c r="FUG282" s="6"/>
      <c r="FUH282" s="6"/>
      <c r="FUI282" s="6"/>
      <c r="FUJ282" s="6"/>
      <c r="FUK282" s="6"/>
      <c r="FUL282" s="6"/>
      <c r="FUM282" s="6"/>
      <c r="FUN282" s="6"/>
      <c r="FUO282" s="6"/>
      <c r="FUP282" s="6"/>
      <c r="FUQ282" s="6"/>
      <c r="FUR282" s="6"/>
      <c r="FUS282" s="6"/>
      <c r="FUT282" s="6"/>
      <c r="FUU282" s="6"/>
      <c r="FUV282" s="6"/>
      <c r="FUW282" s="6"/>
      <c r="FUX282" s="6"/>
      <c r="FUY282" s="6"/>
      <c r="FUZ282" s="6"/>
      <c r="FVA282" s="6"/>
      <c r="FVB282" s="6"/>
      <c r="FVC282" s="6"/>
      <c r="FVD282" s="6"/>
      <c r="FVE282" s="6"/>
      <c r="FVF282" s="6"/>
      <c r="FVG282" s="6"/>
      <c r="FVH282" s="6"/>
      <c r="FVI282" s="6"/>
      <c r="FVJ282" s="6"/>
      <c r="FVK282" s="6"/>
      <c r="FVL282" s="6"/>
      <c r="FVM282" s="6"/>
      <c r="FVN282" s="6"/>
      <c r="FVO282" s="6"/>
      <c r="FVP282" s="6"/>
      <c r="FVQ282" s="6"/>
      <c r="FVR282" s="6"/>
      <c r="FVS282" s="6"/>
      <c r="FVT282" s="6"/>
      <c r="FVU282" s="6"/>
      <c r="FVV282" s="6"/>
      <c r="FVW282" s="6"/>
      <c r="FVX282" s="6"/>
      <c r="FVY282" s="6"/>
      <c r="FVZ282" s="6"/>
      <c r="FWA282" s="6"/>
      <c r="FWB282" s="6"/>
      <c r="FWC282" s="6"/>
      <c r="FWD282" s="6"/>
      <c r="FWE282" s="6"/>
      <c r="FWF282" s="6"/>
      <c r="FWG282" s="6"/>
      <c r="FWH282" s="6"/>
      <c r="FWI282" s="6"/>
      <c r="FWJ282" s="6"/>
      <c r="FWK282" s="6"/>
      <c r="FWL282" s="6"/>
      <c r="FWM282" s="6"/>
      <c r="FWN282" s="6"/>
      <c r="FWO282" s="6"/>
      <c r="FWP282" s="6"/>
      <c r="FWQ282" s="6"/>
      <c r="FWR282" s="6"/>
      <c r="FWS282" s="6"/>
      <c r="FWT282" s="6"/>
      <c r="FWU282" s="6"/>
      <c r="FWV282" s="6"/>
      <c r="FWW282" s="6"/>
      <c r="FWX282" s="6"/>
      <c r="FWY282" s="6"/>
      <c r="FWZ282" s="6"/>
      <c r="FXA282" s="6"/>
      <c r="FXB282" s="6"/>
      <c r="FXC282" s="6"/>
      <c r="FXD282" s="6"/>
      <c r="FXE282" s="6"/>
      <c r="FXF282" s="6"/>
      <c r="FXG282" s="6"/>
      <c r="FXH282" s="6"/>
      <c r="FXI282" s="6"/>
      <c r="FXJ282" s="6"/>
      <c r="FXK282" s="6"/>
      <c r="FXL282" s="6"/>
      <c r="FXM282" s="6"/>
      <c r="FXN282" s="6"/>
      <c r="FXO282" s="6"/>
      <c r="FXP282" s="6"/>
      <c r="FXQ282" s="6"/>
      <c r="FXR282" s="6"/>
      <c r="FXS282" s="6"/>
      <c r="FXT282" s="6"/>
      <c r="FXU282" s="6"/>
      <c r="FXV282" s="6"/>
      <c r="FXW282" s="6"/>
      <c r="FXX282" s="6"/>
      <c r="FXY282" s="6"/>
      <c r="FXZ282" s="6"/>
      <c r="FYA282" s="6"/>
      <c r="FYB282" s="6"/>
      <c r="FYC282" s="6"/>
      <c r="FYD282" s="6"/>
      <c r="FYE282" s="6"/>
      <c r="FYF282" s="6"/>
      <c r="FYG282" s="6"/>
      <c r="FYH282" s="6"/>
      <c r="FYI282" s="6"/>
      <c r="FYJ282" s="6"/>
      <c r="FYK282" s="6"/>
      <c r="FYL282" s="6"/>
      <c r="FYM282" s="6"/>
      <c r="FYN282" s="6"/>
      <c r="FYO282" s="6"/>
      <c r="FYP282" s="6"/>
      <c r="FYQ282" s="6"/>
      <c r="FYR282" s="6"/>
      <c r="FYS282" s="6"/>
      <c r="FYT282" s="6"/>
      <c r="FYU282" s="6"/>
      <c r="FYV282" s="6"/>
      <c r="FYW282" s="6"/>
      <c r="FYX282" s="6"/>
      <c r="FYY282" s="6"/>
      <c r="FYZ282" s="6"/>
      <c r="FZA282" s="6"/>
      <c r="FZB282" s="6"/>
      <c r="FZC282" s="6"/>
      <c r="FZD282" s="6"/>
      <c r="FZE282" s="6"/>
      <c r="FZF282" s="6"/>
      <c r="FZG282" s="6"/>
      <c r="FZH282" s="6"/>
      <c r="FZI282" s="6"/>
      <c r="FZJ282" s="6"/>
      <c r="FZK282" s="6"/>
      <c r="FZL282" s="6"/>
      <c r="FZM282" s="6"/>
      <c r="FZN282" s="6"/>
      <c r="FZO282" s="6"/>
      <c r="FZP282" s="6"/>
      <c r="FZQ282" s="6"/>
      <c r="FZR282" s="6"/>
      <c r="FZS282" s="6"/>
      <c r="FZT282" s="6"/>
      <c r="FZU282" s="6"/>
      <c r="FZV282" s="6"/>
      <c r="FZW282" s="6"/>
      <c r="FZX282" s="6"/>
      <c r="FZY282" s="6"/>
      <c r="FZZ282" s="6"/>
      <c r="GAA282" s="6"/>
      <c r="GAB282" s="6"/>
      <c r="GAC282" s="6"/>
      <c r="GAD282" s="6"/>
      <c r="GAE282" s="6"/>
      <c r="GAF282" s="6"/>
      <c r="GAG282" s="6"/>
      <c r="GAH282" s="6"/>
      <c r="GAI282" s="6"/>
      <c r="GAJ282" s="6"/>
      <c r="GAK282" s="6"/>
      <c r="GAL282" s="6"/>
      <c r="GAM282" s="6"/>
      <c r="GAN282" s="6"/>
      <c r="GAO282" s="6"/>
      <c r="GAP282" s="6"/>
      <c r="GAQ282" s="6"/>
      <c r="GAR282" s="6"/>
      <c r="GAS282" s="6"/>
      <c r="GAT282" s="6"/>
      <c r="GAU282" s="6"/>
      <c r="GAV282" s="6"/>
      <c r="GAW282" s="6"/>
      <c r="GAX282" s="6"/>
      <c r="GAY282" s="6"/>
      <c r="GAZ282" s="6"/>
      <c r="GBA282" s="6"/>
      <c r="GBB282" s="6"/>
      <c r="GBC282" s="6"/>
      <c r="GBD282" s="6"/>
      <c r="GBE282" s="6"/>
      <c r="GBF282" s="6"/>
      <c r="GBG282" s="6"/>
      <c r="GBH282" s="6"/>
      <c r="GBI282" s="6"/>
      <c r="GBJ282" s="6"/>
      <c r="GBK282" s="6"/>
      <c r="GBL282" s="6"/>
      <c r="GBM282" s="6"/>
      <c r="GBN282" s="6"/>
      <c r="GBO282" s="6"/>
      <c r="GBP282" s="6"/>
      <c r="GBQ282" s="6"/>
      <c r="GBR282" s="6"/>
      <c r="GBS282" s="6"/>
      <c r="GBT282" s="6"/>
      <c r="GBU282" s="6"/>
      <c r="GBV282" s="6"/>
      <c r="GBW282" s="6"/>
      <c r="GBX282" s="6"/>
      <c r="GBY282" s="6"/>
      <c r="GBZ282" s="6"/>
      <c r="GCA282" s="6"/>
      <c r="GCB282" s="6"/>
      <c r="GCC282" s="6"/>
      <c r="GCD282" s="6"/>
      <c r="GCE282" s="6"/>
      <c r="GCF282" s="6"/>
      <c r="GCG282" s="6"/>
      <c r="GCH282" s="6"/>
      <c r="GCI282" s="6"/>
      <c r="GCJ282" s="6"/>
      <c r="GCK282" s="6"/>
      <c r="GCL282" s="6"/>
      <c r="GCM282" s="6"/>
      <c r="GCN282" s="6"/>
      <c r="GCO282" s="6"/>
      <c r="GCP282" s="6"/>
      <c r="GCQ282" s="6"/>
      <c r="GCR282" s="6"/>
      <c r="GCS282" s="6"/>
      <c r="GCT282" s="6"/>
      <c r="GCU282" s="6"/>
      <c r="GCV282" s="6"/>
      <c r="GCW282" s="6"/>
      <c r="GCX282" s="6"/>
      <c r="GCY282" s="6"/>
      <c r="GCZ282" s="6"/>
      <c r="GDA282" s="6"/>
      <c r="GDB282" s="6"/>
      <c r="GDC282" s="6"/>
      <c r="GDD282" s="6"/>
      <c r="GDE282" s="6"/>
      <c r="GDF282" s="6"/>
      <c r="GDG282" s="6"/>
      <c r="GDH282" s="6"/>
      <c r="GDI282" s="6"/>
      <c r="GDJ282" s="6"/>
      <c r="GDK282" s="6"/>
      <c r="GDL282" s="6"/>
      <c r="GDM282" s="6"/>
      <c r="GDN282" s="6"/>
      <c r="GDO282" s="6"/>
      <c r="GDP282" s="6"/>
      <c r="GDQ282" s="6"/>
      <c r="GDR282" s="6"/>
      <c r="GDS282" s="6"/>
      <c r="GDT282" s="6"/>
      <c r="GDU282" s="6"/>
      <c r="GDV282" s="6"/>
      <c r="GDW282" s="6"/>
      <c r="GDX282" s="6"/>
      <c r="GDY282" s="6"/>
      <c r="GDZ282" s="6"/>
      <c r="GEA282" s="6"/>
      <c r="GEB282" s="6"/>
      <c r="GEC282" s="6"/>
      <c r="GED282" s="6"/>
      <c r="GEE282" s="6"/>
      <c r="GEF282" s="6"/>
      <c r="GEG282" s="6"/>
      <c r="GEH282" s="6"/>
      <c r="GEI282" s="6"/>
      <c r="GEJ282" s="6"/>
      <c r="GEK282" s="6"/>
      <c r="GEL282" s="6"/>
      <c r="GEM282" s="6"/>
      <c r="GEN282" s="6"/>
      <c r="GEO282" s="6"/>
      <c r="GEP282" s="6"/>
      <c r="GEQ282" s="6"/>
      <c r="GER282" s="6"/>
      <c r="GES282" s="6"/>
      <c r="GET282" s="6"/>
      <c r="GEU282" s="6"/>
      <c r="GEV282" s="6"/>
      <c r="GEW282" s="6"/>
      <c r="GEX282" s="6"/>
      <c r="GEY282" s="6"/>
      <c r="GEZ282" s="6"/>
      <c r="GFA282" s="6"/>
      <c r="GFB282" s="6"/>
      <c r="GFC282" s="6"/>
      <c r="GFD282" s="6"/>
      <c r="GFE282" s="6"/>
      <c r="GFF282" s="6"/>
      <c r="GFG282" s="6"/>
      <c r="GFH282" s="6"/>
      <c r="GFI282" s="6"/>
      <c r="GFJ282" s="6"/>
      <c r="GFK282" s="6"/>
      <c r="GFL282" s="6"/>
      <c r="GFM282" s="6"/>
      <c r="GFN282" s="6"/>
      <c r="GFO282" s="6"/>
      <c r="GFP282" s="6"/>
      <c r="GFQ282" s="6"/>
      <c r="GFR282" s="6"/>
      <c r="GFS282" s="6"/>
      <c r="GFT282" s="6"/>
      <c r="GFU282" s="6"/>
      <c r="GFV282" s="6"/>
      <c r="GFW282" s="6"/>
      <c r="GFX282" s="6"/>
      <c r="GFY282" s="6"/>
      <c r="GFZ282" s="6"/>
      <c r="GGA282" s="6"/>
      <c r="GGB282" s="6"/>
      <c r="GGC282" s="6"/>
      <c r="GGD282" s="6"/>
      <c r="GGE282" s="6"/>
      <c r="GGF282" s="6"/>
      <c r="GGG282" s="6"/>
      <c r="GGH282" s="6"/>
      <c r="GGI282" s="6"/>
      <c r="GGJ282" s="6"/>
      <c r="GGK282" s="6"/>
      <c r="GGL282" s="6"/>
      <c r="GGM282" s="6"/>
      <c r="GGN282" s="6"/>
      <c r="GGO282" s="6"/>
      <c r="GGP282" s="6"/>
      <c r="GGQ282" s="6"/>
      <c r="GGR282" s="6"/>
      <c r="GGS282" s="6"/>
      <c r="GGT282" s="6"/>
      <c r="GGU282" s="6"/>
      <c r="GGV282" s="6"/>
      <c r="GGW282" s="6"/>
      <c r="GGX282" s="6"/>
      <c r="GGY282" s="6"/>
      <c r="GGZ282" s="6"/>
      <c r="GHA282" s="6"/>
      <c r="GHB282" s="6"/>
      <c r="GHC282" s="6"/>
      <c r="GHD282" s="6"/>
      <c r="GHE282" s="6"/>
      <c r="GHF282" s="6"/>
      <c r="GHG282" s="6"/>
      <c r="GHH282" s="6"/>
      <c r="GHI282" s="6"/>
      <c r="GHJ282" s="6"/>
      <c r="GHK282" s="6"/>
      <c r="GHL282" s="6"/>
      <c r="GHM282" s="6"/>
      <c r="GHN282" s="6"/>
      <c r="GHO282" s="6"/>
      <c r="GHP282" s="6"/>
      <c r="GHQ282" s="6"/>
      <c r="GHR282" s="6"/>
      <c r="GHS282" s="6"/>
      <c r="GHT282" s="6"/>
      <c r="GHU282" s="6"/>
      <c r="GHV282" s="6"/>
      <c r="GHW282" s="6"/>
      <c r="GHX282" s="6"/>
      <c r="GHY282" s="6"/>
      <c r="GHZ282" s="6"/>
      <c r="GIA282" s="6"/>
      <c r="GIB282" s="6"/>
      <c r="GIC282" s="6"/>
      <c r="GID282" s="6"/>
      <c r="GIE282" s="6"/>
      <c r="GIF282" s="6"/>
      <c r="GIG282" s="6"/>
      <c r="GIH282" s="6"/>
      <c r="GII282" s="6"/>
      <c r="GIJ282" s="6"/>
      <c r="GIK282" s="6"/>
      <c r="GIL282" s="6"/>
      <c r="GIM282" s="6"/>
      <c r="GIN282" s="6"/>
      <c r="GIO282" s="6"/>
      <c r="GIP282" s="6"/>
      <c r="GIQ282" s="6"/>
      <c r="GIR282" s="6"/>
      <c r="GIS282" s="6"/>
      <c r="GIT282" s="6"/>
      <c r="GIU282" s="6"/>
      <c r="GIV282" s="6"/>
      <c r="GIW282" s="6"/>
      <c r="GIX282" s="6"/>
      <c r="GIY282" s="6"/>
      <c r="GIZ282" s="6"/>
      <c r="GJA282" s="6"/>
      <c r="GJB282" s="6"/>
      <c r="GJC282" s="6"/>
      <c r="GJD282" s="6"/>
      <c r="GJE282" s="6"/>
      <c r="GJF282" s="6"/>
      <c r="GJG282" s="6"/>
      <c r="GJH282" s="6"/>
      <c r="GJI282" s="6"/>
      <c r="GJJ282" s="6"/>
      <c r="GJK282" s="6"/>
      <c r="GJL282" s="6"/>
      <c r="GJM282" s="6"/>
      <c r="GJN282" s="6"/>
      <c r="GJO282" s="6"/>
      <c r="GJP282" s="6"/>
      <c r="GJQ282" s="6"/>
      <c r="GJR282" s="6"/>
      <c r="GJS282" s="6"/>
      <c r="GJT282" s="6"/>
      <c r="GJU282" s="6"/>
      <c r="GJV282" s="6"/>
      <c r="GJW282" s="6"/>
      <c r="GJX282" s="6"/>
      <c r="GJY282" s="6"/>
      <c r="GJZ282" s="6"/>
      <c r="GKA282" s="6"/>
      <c r="GKB282" s="6"/>
      <c r="GKC282" s="6"/>
      <c r="GKD282" s="6"/>
      <c r="GKE282" s="6"/>
      <c r="GKF282" s="6"/>
      <c r="GKG282" s="6"/>
      <c r="GKH282" s="6"/>
      <c r="GKI282" s="6"/>
      <c r="GKJ282" s="6"/>
      <c r="GKK282" s="6"/>
      <c r="GKL282" s="6"/>
      <c r="GKM282" s="6"/>
      <c r="GKN282" s="6"/>
      <c r="GKO282" s="6"/>
      <c r="GKP282" s="6"/>
      <c r="GKQ282" s="6"/>
      <c r="GKR282" s="6"/>
      <c r="GKS282" s="6"/>
      <c r="GKT282" s="6"/>
      <c r="GKU282" s="6"/>
      <c r="GKV282" s="6"/>
      <c r="GKW282" s="6"/>
      <c r="GKX282" s="6"/>
      <c r="GKY282" s="6"/>
      <c r="GKZ282" s="6"/>
      <c r="GLA282" s="6"/>
      <c r="GLB282" s="6"/>
      <c r="GLC282" s="6"/>
      <c r="GLD282" s="6"/>
      <c r="GLE282" s="6"/>
      <c r="GLF282" s="6"/>
      <c r="GLG282" s="6"/>
      <c r="GLH282" s="6"/>
      <c r="GLI282" s="6"/>
      <c r="GLJ282" s="6"/>
      <c r="GLK282" s="6"/>
      <c r="GLL282" s="6"/>
      <c r="GLM282" s="6"/>
      <c r="GLN282" s="6"/>
      <c r="GLO282" s="6"/>
      <c r="GLP282" s="6"/>
      <c r="GLQ282" s="6"/>
      <c r="GLR282" s="6"/>
      <c r="GLS282" s="6"/>
      <c r="GLT282" s="6"/>
      <c r="GLU282" s="6"/>
      <c r="GLV282" s="6"/>
      <c r="GLW282" s="6"/>
      <c r="GLX282" s="6"/>
      <c r="GLY282" s="6"/>
      <c r="GLZ282" s="6"/>
      <c r="GMA282" s="6"/>
      <c r="GMB282" s="6"/>
      <c r="GMC282" s="6"/>
      <c r="GMD282" s="6"/>
      <c r="GME282" s="6"/>
      <c r="GMF282" s="6"/>
      <c r="GMG282" s="6"/>
      <c r="GMH282" s="6"/>
      <c r="GMI282" s="6"/>
      <c r="GMJ282" s="6"/>
      <c r="GMK282" s="6"/>
      <c r="GML282" s="6"/>
      <c r="GMM282" s="6"/>
      <c r="GMN282" s="6"/>
      <c r="GMO282" s="6"/>
      <c r="GMP282" s="6"/>
      <c r="GMQ282" s="6"/>
      <c r="GMR282" s="6"/>
      <c r="GMS282" s="6"/>
      <c r="GMT282" s="6"/>
      <c r="GMU282" s="6"/>
      <c r="GMV282" s="6"/>
      <c r="GMW282" s="6"/>
      <c r="GMX282" s="6"/>
      <c r="GMY282" s="6"/>
      <c r="GMZ282" s="6"/>
      <c r="GNA282" s="6"/>
      <c r="GNB282" s="6"/>
      <c r="GNC282" s="6"/>
      <c r="GND282" s="6"/>
      <c r="GNE282" s="6"/>
      <c r="GNF282" s="6"/>
      <c r="GNG282" s="6"/>
      <c r="GNH282" s="6"/>
      <c r="GNI282" s="6"/>
      <c r="GNJ282" s="6"/>
      <c r="GNK282" s="6"/>
      <c r="GNL282" s="6"/>
      <c r="GNM282" s="6"/>
      <c r="GNN282" s="6"/>
      <c r="GNO282" s="6"/>
      <c r="GNP282" s="6"/>
      <c r="GNQ282" s="6"/>
      <c r="GNR282" s="6"/>
      <c r="GNS282" s="6"/>
      <c r="GNT282" s="6"/>
      <c r="GNU282" s="6"/>
      <c r="GNV282" s="6"/>
      <c r="GNW282" s="6"/>
      <c r="GNX282" s="6"/>
      <c r="GNY282" s="6"/>
      <c r="GNZ282" s="6"/>
      <c r="GOA282" s="6"/>
      <c r="GOB282" s="6"/>
      <c r="GOC282" s="6"/>
      <c r="GOD282" s="6"/>
      <c r="GOE282" s="6"/>
      <c r="GOF282" s="6"/>
      <c r="GOG282" s="6"/>
      <c r="GOH282" s="6"/>
      <c r="GOI282" s="6"/>
      <c r="GOJ282" s="6"/>
      <c r="GOK282" s="6"/>
      <c r="GOL282" s="6"/>
      <c r="GOM282" s="6"/>
      <c r="GON282" s="6"/>
      <c r="GOO282" s="6"/>
      <c r="GOP282" s="6"/>
      <c r="GOQ282" s="6"/>
      <c r="GOR282" s="6"/>
      <c r="GOS282" s="6"/>
      <c r="GOT282" s="6"/>
      <c r="GOU282" s="6"/>
      <c r="GOV282" s="6"/>
      <c r="GOW282" s="6"/>
      <c r="GOX282" s="6"/>
      <c r="GOY282" s="6"/>
      <c r="GOZ282" s="6"/>
      <c r="GPA282" s="6"/>
      <c r="GPB282" s="6"/>
      <c r="GPC282" s="6"/>
      <c r="GPD282" s="6"/>
      <c r="GPE282" s="6"/>
      <c r="GPF282" s="6"/>
      <c r="GPG282" s="6"/>
      <c r="GPH282" s="6"/>
      <c r="GPI282" s="6"/>
      <c r="GPJ282" s="6"/>
      <c r="GPK282" s="6"/>
      <c r="GPL282" s="6"/>
      <c r="GPM282" s="6"/>
      <c r="GPN282" s="6"/>
      <c r="GPO282" s="6"/>
      <c r="GPP282" s="6"/>
      <c r="GPQ282" s="6"/>
      <c r="GPR282" s="6"/>
      <c r="GPS282" s="6"/>
      <c r="GPT282" s="6"/>
      <c r="GPU282" s="6"/>
      <c r="GPV282" s="6"/>
      <c r="GPW282" s="6"/>
      <c r="GPX282" s="6"/>
      <c r="GPY282" s="6"/>
      <c r="GPZ282" s="6"/>
      <c r="GQA282" s="6"/>
      <c r="GQB282" s="6"/>
      <c r="GQC282" s="6"/>
      <c r="GQD282" s="6"/>
      <c r="GQE282" s="6"/>
      <c r="GQF282" s="6"/>
      <c r="GQG282" s="6"/>
      <c r="GQH282" s="6"/>
      <c r="GQI282" s="6"/>
      <c r="GQJ282" s="6"/>
      <c r="GQK282" s="6"/>
      <c r="GQL282" s="6"/>
      <c r="GQM282" s="6"/>
      <c r="GQN282" s="6"/>
      <c r="GQO282" s="6"/>
      <c r="GQP282" s="6"/>
      <c r="GQQ282" s="6"/>
      <c r="GQR282" s="6"/>
      <c r="GQS282" s="6"/>
      <c r="GQT282" s="6"/>
      <c r="GQU282" s="6"/>
      <c r="GQV282" s="6"/>
      <c r="GQW282" s="6"/>
      <c r="GQX282" s="6"/>
      <c r="GQY282" s="6"/>
      <c r="GQZ282" s="6"/>
      <c r="GRA282" s="6"/>
      <c r="GRB282" s="6"/>
      <c r="GRC282" s="6"/>
      <c r="GRD282" s="6"/>
      <c r="GRE282" s="6"/>
      <c r="GRF282" s="6"/>
      <c r="GRG282" s="6"/>
      <c r="GRH282" s="6"/>
      <c r="GRI282" s="6"/>
      <c r="GRJ282" s="6"/>
      <c r="GRK282" s="6"/>
      <c r="GRL282" s="6"/>
      <c r="GRM282" s="6"/>
      <c r="GRN282" s="6"/>
      <c r="GRO282" s="6"/>
      <c r="GRP282" s="6"/>
      <c r="GRQ282" s="6"/>
      <c r="GRR282" s="6"/>
      <c r="GRS282" s="6"/>
      <c r="GRT282" s="6"/>
      <c r="GRU282" s="6"/>
      <c r="GRV282" s="6"/>
      <c r="GRW282" s="6"/>
      <c r="GRX282" s="6"/>
      <c r="GRY282" s="6"/>
      <c r="GRZ282" s="6"/>
      <c r="GSA282" s="6"/>
      <c r="GSB282" s="6"/>
      <c r="GSC282" s="6"/>
      <c r="GSD282" s="6"/>
      <c r="GSE282" s="6"/>
      <c r="GSF282" s="6"/>
      <c r="GSG282" s="6"/>
      <c r="GSH282" s="6"/>
      <c r="GSI282" s="6"/>
      <c r="GSJ282" s="6"/>
      <c r="GSK282" s="6"/>
      <c r="GSL282" s="6"/>
      <c r="GSM282" s="6"/>
      <c r="GSN282" s="6"/>
      <c r="GSO282" s="6"/>
      <c r="GSP282" s="6"/>
      <c r="GSQ282" s="6"/>
      <c r="GSR282" s="6"/>
      <c r="GSS282" s="6"/>
      <c r="GST282" s="6"/>
      <c r="GSU282" s="6"/>
      <c r="GSV282" s="6"/>
      <c r="GSW282" s="6"/>
      <c r="GSX282" s="6"/>
      <c r="GSY282" s="6"/>
      <c r="GSZ282" s="6"/>
      <c r="GTA282" s="6"/>
      <c r="GTB282" s="6"/>
      <c r="GTC282" s="6"/>
      <c r="GTD282" s="6"/>
      <c r="GTE282" s="6"/>
      <c r="GTF282" s="6"/>
      <c r="GTG282" s="6"/>
      <c r="GTH282" s="6"/>
      <c r="GTI282" s="6"/>
      <c r="GTJ282" s="6"/>
      <c r="GTK282" s="6"/>
      <c r="GTL282" s="6"/>
      <c r="GTM282" s="6"/>
      <c r="GTN282" s="6"/>
      <c r="GTO282" s="6"/>
      <c r="GTP282" s="6"/>
      <c r="GTQ282" s="6"/>
      <c r="GTR282" s="6"/>
      <c r="GTS282" s="6"/>
      <c r="GTT282" s="6"/>
      <c r="GTU282" s="6"/>
      <c r="GTV282" s="6"/>
      <c r="GTW282" s="6"/>
      <c r="GTX282" s="6"/>
      <c r="GTY282" s="6"/>
      <c r="GTZ282" s="6"/>
      <c r="GUA282" s="6"/>
      <c r="GUB282" s="6"/>
      <c r="GUC282" s="6"/>
      <c r="GUD282" s="6"/>
      <c r="GUE282" s="6"/>
      <c r="GUF282" s="6"/>
      <c r="GUG282" s="6"/>
      <c r="GUH282" s="6"/>
      <c r="GUI282" s="6"/>
      <c r="GUJ282" s="6"/>
      <c r="GUK282" s="6"/>
      <c r="GUL282" s="6"/>
      <c r="GUM282" s="6"/>
      <c r="GUN282" s="6"/>
      <c r="GUO282" s="6"/>
      <c r="GUP282" s="6"/>
      <c r="GUQ282" s="6"/>
      <c r="GUR282" s="6"/>
      <c r="GUS282" s="6"/>
      <c r="GUT282" s="6"/>
      <c r="GUU282" s="6"/>
      <c r="GUV282" s="6"/>
      <c r="GUW282" s="6"/>
      <c r="GUX282" s="6"/>
      <c r="GUY282" s="6"/>
      <c r="GUZ282" s="6"/>
      <c r="GVA282" s="6"/>
      <c r="GVB282" s="6"/>
      <c r="GVC282" s="6"/>
      <c r="GVD282" s="6"/>
      <c r="GVE282" s="6"/>
      <c r="GVF282" s="6"/>
      <c r="GVG282" s="6"/>
      <c r="GVH282" s="6"/>
      <c r="GVI282" s="6"/>
      <c r="GVJ282" s="6"/>
      <c r="GVK282" s="6"/>
      <c r="GVL282" s="6"/>
      <c r="GVM282" s="6"/>
      <c r="GVN282" s="6"/>
      <c r="GVO282" s="6"/>
      <c r="GVP282" s="6"/>
      <c r="GVQ282" s="6"/>
      <c r="GVR282" s="6"/>
      <c r="GVS282" s="6"/>
      <c r="GVT282" s="6"/>
      <c r="GVU282" s="6"/>
      <c r="GVV282" s="6"/>
      <c r="GVW282" s="6"/>
      <c r="GVX282" s="6"/>
      <c r="GVY282" s="6"/>
      <c r="GVZ282" s="6"/>
      <c r="GWA282" s="6"/>
      <c r="GWB282" s="6"/>
      <c r="GWC282" s="6"/>
      <c r="GWD282" s="6"/>
      <c r="GWE282" s="6"/>
      <c r="GWF282" s="6"/>
      <c r="GWG282" s="6"/>
      <c r="GWH282" s="6"/>
      <c r="GWI282" s="6"/>
      <c r="GWJ282" s="6"/>
      <c r="GWK282" s="6"/>
      <c r="GWL282" s="6"/>
      <c r="GWM282" s="6"/>
      <c r="GWN282" s="6"/>
      <c r="GWO282" s="6"/>
      <c r="GWP282" s="6"/>
      <c r="GWQ282" s="6"/>
      <c r="GWR282" s="6"/>
      <c r="GWS282" s="6"/>
      <c r="GWT282" s="6"/>
      <c r="GWU282" s="6"/>
      <c r="GWV282" s="6"/>
      <c r="GWW282" s="6"/>
      <c r="GWX282" s="6"/>
      <c r="GWY282" s="6"/>
      <c r="GWZ282" s="6"/>
      <c r="GXA282" s="6"/>
      <c r="GXB282" s="6"/>
      <c r="GXC282" s="6"/>
      <c r="GXD282" s="6"/>
      <c r="GXE282" s="6"/>
      <c r="GXF282" s="6"/>
      <c r="GXG282" s="6"/>
      <c r="GXH282" s="6"/>
      <c r="GXI282" s="6"/>
      <c r="GXJ282" s="6"/>
      <c r="GXK282" s="6"/>
      <c r="GXL282" s="6"/>
      <c r="GXM282" s="6"/>
      <c r="GXN282" s="6"/>
      <c r="GXO282" s="6"/>
      <c r="GXP282" s="6"/>
      <c r="GXQ282" s="6"/>
      <c r="GXR282" s="6"/>
      <c r="GXS282" s="6"/>
      <c r="GXT282" s="6"/>
      <c r="GXU282" s="6"/>
      <c r="GXV282" s="6"/>
      <c r="GXW282" s="6"/>
      <c r="GXX282" s="6"/>
      <c r="GXY282" s="6"/>
      <c r="GXZ282" s="6"/>
      <c r="GYA282" s="6"/>
      <c r="GYB282" s="6"/>
      <c r="GYC282" s="6"/>
      <c r="GYD282" s="6"/>
      <c r="GYE282" s="6"/>
      <c r="GYF282" s="6"/>
      <c r="GYG282" s="6"/>
      <c r="GYH282" s="6"/>
      <c r="GYI282" s="6"/>
      <c r="GYJ282" s="6"/>
      <c r="GYK282" s="6"/>
      <c r="GYL282" s="6"/>
      <c r="GYM282" s="6"/>
      <c r="GYN282" s="6"/>
      <c r="GYO282" s="6"/>
      <c r="GYP282" s="6"/>
      <c r="GYQ282" s="6"/>
      <c r="GYR282" s="6"/>
      <c r="GYS282" s="6"/>
      <c r="GYT282" s="6"/>
      <c r="GYU282" s="6"/>
      <c r="GYV282" s="6"/>
      <c r="GYW282" s="6"/>
      <c r="GYX282" s="6"/>
      <c r="GYY282" s="6"/>
      <c r="GYZ282" s="6"/>
      <c r="GZA282" s="6"/>
      <c r="GZB282" s="6"/>
      <c r="GZC282" s="6"/>
      <c r="GZD282" s="6"/>
      <c r="GZE282" s="6"/>
      <c r="GZF282" s="6"/>
      <c r="GZG282" s="6"/>
      <c r="GZH282" s="6"/>
      <c r="GZI282" s="6"/>
      <c r="GZJ282" s="6"/>
      <c r="GZK282" s="6"/>
      <c r="GZL282" s="6"/>
      <c r="GZM282" s="6"/>
      <c r="GZN282" s="6"/>
      <c r="GZO282" s="6"/>
      <c r="GZP282" s="6"/>
      <c r="GZQ282" s="6"/>
      <c r="GZR282" s="6"/>
      <c r="GZS282" s="6"/>
      <c r="GZT282" s="6"/>
      <c r="GZU282" s="6"/>
      <c r="GZV282" s="6"/>
      <c r="GZW282" s="6"/>
      <c r="GZX282" s="6"/>
      <c r="GZY282" s="6"/>
      <c r="GZZ282" s="6"/>
      <c r="HAA282" s="6"/>
      <c r="HAB282" s="6"/>
      <c r="HAC282" s="6"/>
      <c r="HAD282" s="6"/>
      <c r="HAE282" s="6"/>
      <c r="HAF282" s="6"/>
      <c r="HAG282" s="6"/>
      <c r="HAH282" s="6"/>
      <c r="HAI282" s="6"/>
      <c r="HAJ282" s="6"/>
      <c r="HAK282" s="6"/>
      <c r="HAL282" s="6"/>
      <c r="HAM282" s="6"/>
      <c r="HAN282" s="6"/>
      <c r="HAO282" s="6"/>
      <c r="HAP282" s="6"/>
      <c r="HAQ282" s="6"/>
      <c r="HAR282" s="6"/>
      <c r="HAS282" s="6"/>
      <c r="HAT282" s="6"/>
      <c r="HAU282" s="6"/>
      <c r="HAV282" s="6"/>
      <c r="HAW282" s="6"/>
      <c r="HAX282" s="6"/>
      <c r="HAY282" s="6"/>
      <c r="HAZ282" s="6"/>
      <c r="HBA282" s="6"/>
      <c r="HBB282" s="6"/>
      <c r="HBC282" s="6"/>
      <c r="HBD282" s="6"/>
      <c r="HBE282" s="6"/>
      <c r="HBF282" s="6"/>
      <c r="HBG282" s="6"/>
      <c r="HBH282" s="6"/>
      <c r="HBI282" s="6"/>
      <c r="HBJ282" s="6"/>
      <c r="HBK282" s="6"/>
      <c r="HBL282" s="6"/>
      <c r="HBM282" s="6"/>
      <c r="HBN282" s="6"/>
      <c r="HBO282" s="6"/>
      <c r="HBP282" s="6"/>
      <c r="HBQ282" s="6"/>
      <c r="HBR282" s="6"/>
      <c r="HBS282" s="6"/>
      <c r="HBT282" s="6"/>
      <c r="HBU282" s="6"/>
      <c r="HBV282" s="6"/>
      <c r="HBW282" s="6"/>
      <c r="HBX282" s="6"/>
      <c r="HBY282" s="6"/>
      <c r="HBZ282" s="6"/>
      <c r="HCA282" s="6"/>
      <c r="HCB282" s="6"/>
      <c r="HCC282" s="6"/>
      <c r="HCD282" s="6"/>
      <c r="HCE282" s="6"/>
      <c r="HCF282" s="6"/>
      <c r="HCG282" s="6"/>
      <c r="HCH282" s="6"/>
      <c r="HCI282" s="6"/>
      <c r="HCJ282" s="6"/>
      <c r="HCK282" s="6"/>
      <c r="HCL282" s="6"/>
      <c r="HCM282" s="6"/>
      <c r="HCN282" s="6"/>
      <c r="HCO282" s="6"/>
      <c r="HCP282" s="6"/>
      <c r="HCQ282" s="6"/>
      <c r="HCR282" s="6"/>
      <c r="HCS282" s="6"/>
      <c r="HCT282" s="6"/>
      <c r="HCU282" s="6"/>
      <c r="HCV282" s="6"/>
      <c r="HCW282" s="6"/>
      <c r="HCX282" s="6"/>
      <c r="HCY282" s="6"/>
      <c r="HCZ282" s="6"/>
      <c r="HDA282" s="6"/>
      <c r="HDB282" s="6"/>
      <c r="HDC282" s="6"/>
      <c r="HDD282" s="6"/>
      <c r="HDE282" s="6"/>
      <c r="HDF282" s="6"/>
      <c r="HDG282" s="6"/>
      <c r="HDH282" s="6"/>
      <c r="HDI282" s="6"/>
      <c r="HDJ282" s="6"/>
      <c r="HDK282" s="6"/>
      <c r="HDL282" s="6"/>
      <c r="HDM282" s="6"/>
      <c r="HDN282" s="6"/>
      <c r="HDO282" s="6"/>
      <c r="HDP282" s="6"/>
      <c r="HDQ282" s="6"/>
      <c r="HDR282" s="6"/>
      <c r="HDS282" s="6"/>
      <c r="HDT282" s="6"/>
      <c r="HDU282" s="6"/>
      <c r="HDV282" s="6"/>
      <c r="HDW282" s="6"/>
      <c r="HDX282" s="6"/>
      <c r="HDY282" s="6"/>
      <c r="HDZ282" s="6"/>
      <c r="HEA282" s="6"/>
      <c r="HEB282" s="6"/>
      <c r="HEC282" s="6"/>
      <c r="HED282" s="6"/>
      <c r="HEE282" s="6"/>
      <c r="HEF282" s="6"/>
      <c r="HEG282" s="6"/>
      <c r="HEH282" s="6"/>
      <c r="HEI282" s="6"/>
      <c r="HEJ282" s="6"/>
      <c r="HEK282" s="6"/>
      <c r="HEL282" s="6"/>
      <c r="HEM282" s="6"/>
      <c r="HEN282" s="6"/>
      <c r="HEO282" s="6"/>
      <c r="HEP282" s="6"/>
      <c r="HEQ282" s="6"/>
      <c r="HER282" s="6"/>
      <c r="HES282" s="6"/>
      <c r="HET282" s="6"/>
      <c r="HEU282" s="6"/>
      <c r="HEV282" s="6"/>
      <c r="HEW282" s="6"/>
      <c r="HEX282" s="6"/>
      <c r="HEY282" s="6"/>
      <c r="HEZ282" s="6"/>
      <c r="HFA282" s="6"/>
      <c r="HFB282" s="6"/>
      <c r="HFC282" s="6"/>
      <c r="HFD282" s="6"/>
      <c r="HFE282" s="6"/>
      <c r="HFF282" s="6"/>
      <c r="HFG282" s="6"/>
      <c r="HFH282" s="6"/>
      <c r="HFI282" s="6"/>
      <c r="HFJ282" s="6"/>
      <c r="HFK282" s="6"/>
      <c r="HFL282" s="6"/>
      <c r="HFM282" s="6"/>
      <c r="HFN282" s="6"/>
      <c r="HFO282" s="6"/>
      <c r="HFP282" s="6"/>
      <c r="HFQ282" s="6"/>
      <c r="HFR282" s="6"/>
      <c r="HFS282" s="6"/>
      <c r="HFT282" s="6"/>
      <c r="HFU282" s="6"/>
      <c r="HFV282" s="6"/>
      <c r="HFW282" s="6"/>
      <c r="HFX282" s="6"/>
      <c r="HFY282" s="6"/>
      <c r="HFZ282" s="6"/>
      <c r="HGA282" s="6"/>
      <c r="HGB282" s="6"/>
      <c r="HGC282" s="6"/>
      <c r="HGD282" s="6"/>
      <c r="HGE282" s="6"/>
      <c r="HGF282" s="6"/>
      <c r="HGG282" s="6"/>
      <c r="HGH282" s="6"/>
      <c r="HGI282" s="6"/>
      <c r="HGJ282" s="6"/>
      <c r="HGK282" s="6"/>
      <c r="HGL282" s="6"/>
      <c r="HGM282" s="6"/>
      <c r="HGN282" s="6"/>
      <c r="HGO282" s="6"/>
      <c r="HGP282" s="6"/>
      <c r="HGQ282" s="6"/>
      <c r="HGR282" s="6"/>
      <c r="HGS282" s="6"/>
      <c r="HGT282" s="6"/>
      <c r="HGU282" s="6"/>
      <c r="HGV282" s="6"/>
      <c r="HGW282" s="6"/>
      <c r="HGX282" s="6"/>
      <c r="HGY282" s="6"/>
      <c r="HGZ282" s="6"/>
      <c r="HHA282" s="6"/>
      <c r="HHB282" s="6"/>
      <c r="HHC282" s="6"/>
      <c r="HHD282" s="6"/>
      <c r="HHE282" s="6"/>
      <c r="HHF282" s="6"/>
      <c r="HHG282" s="6"/>
      <c r="HHH282" s="6"/>
      <c r="HHI282" s="6"/>
      <c r="HHJ282" s="6"/>
      <c r="HHK282" s="6"/>
      <c r="HHL282" s="6"/>
      <c r="HHM282" s="6"/>
      <c r="HHN282" s="6"/>
      <c r="HHO282" s="6"/>
      <c r="HHP282" s="6"/>
      <c r="HHQ282" s="6"/>
      <c r="HHR282" s="6"/>
      <c r="HHS282" s="6"/>
      <c r="HHT282" s="6"/>
      <c r="HHU282" s="6"/>
      <c r="HHV282" s="6"/>
      <c r="HHW282" s="6"/>
      <c r="HHX282" s="6"/>
      <c r="HHY282" s="6"/>
      <c r="HHZ282" s="6"/>
      <c r="HIA282" s="6"/>
      <c r="HIB282" s="6"/>
      <c r="HIC282" s="6"/>
      <c r="HID282" s="6"/>
      <c r="HIE282" s="6"/>
      <c r="HIF282" s="6"/>
      <c r="HIG282" s="6"/>
      <c r="HIH282" s="6"/>
      <c r="HII282" s="6"/>
      <c r="HIJ282" s="6"/>
      <c r="HIK282" s="6"/>
      <c r="HIL282" s="6"/>
      <c r="HIM282" s="6"/>
      <c r="HIN282" s="6"/>
      <c r="HIO282" s="6"/>
      <c r="HIP282" s="6"/>
      <c r="HIQ282" s="6"/>
      <c r="HIR282" s="6"/>
      <c r="HIS282" s="6"/>
      <c r="HIT282" s="6"/>
      <c r="HIU282" s="6"/>
      <c r="HIV282" s="6"/>
      <c r="HIW282" s="6"/>
      <c r="HIX282" s="6"/>
      <c r="HIY282" s="6"/>
      <c r="HIZ282" s="6"/>
      <c r="HJA282" s="6"/>
      <c r="HJB282" s="6"/>
      <c r="HJC282" s="6"/>
      <c r="HJD282" s="6"/>
      <c r="HJE282" s="6"/>
      <c r="HJF282" s="6"/>
      <c r="HJG282" s="6"/>
      <c r="HJH282" s="6"/>
      <c r="HJI282" s="6"/>
      <c r="HJJ282" s="6"/>
      <c r="HJK282" s="6"/>
      <c r="HJL282" s="6"/>
      <c r="HJM282" s="6"/>
      <c r="HJN282" s="6"/>
      <c r="HJO282" s="6"/>
      <c r="HJP282" s="6"/>
      <c r="HJQ282" s="6"/>
      <c r="HJR282" s="6"/>
      <c r="HJS282" s="6"/>
      <c r="HJT282" s="6"/>
      <c r="HJU282" s="6"/>
      <c r="HJV282" s="6"/>
      <c r="HJW282" s="6"/>
      <c r="HJX282" s="6"/>
      <c r="HJY282" s="6"/>
      <c r="HJZ282" s="6"/>
      <c r="HKA282" s="6"/>
      <c r="HKB282" s="6"/>
      <c r="HKC282" s="6"/>
      <c r="HKD282" s="6"/>
      <c r="HKE282" s="6"/>
      <c r="HKF282" s="6"/>
      <c r="HKG282" s="6"/>
      <c r="HKH282" s="6"/>
      <c r="HKI282" s="6"/>
      <c r="HKJ282" s="6"/>
      <c r="HKK282" s="6"/>
      <c r="HKL282" s="6"/>
      <c r="HKM282" s="6"/>
      <c r="HKN282" s="6"/>
      <c r="HKO282" s="6"/>
      <c r="HKP282" s="6"/>
      <c r="HKQ282" s="6"/>
      <c r="HKR282" s="6"/>
      <c r="HKS282" s="6"/>
      <c r="HKT282" s="6"/>
      <c r="HKU282" s="6"/>
      <c r="HKV282" s="6"/>
      <c r="HKW282" s="6"/>
      <c r="HKX282" s="6"/>
      <c r="HKY282" s="6"/>
      <c r="HKZ282" s="6"/>
      <c r="HLA282" s="6"/>
      <c r="HLB282" s="6"/>
      <c r="HLC282" s="6"/>
      <c r="HLD282" s="6"/>
      <c r="HLE282" s="6"/>
      <c r="HLF282" s="6"/>
      <c r="HLG282" s="6"/>
      <c r="HLH282" s="6"/>
      <c r="HLI282" s="6"/>
      <c r="HLJ282" s="6"/>
      <c r="HLK282" s="6"/>
      <c r="HLL282" s="6"/>
      <c r="HLM282" s="6"/>
      <c r="HLN282" s="6"/>
      <c r="HLO282" s="6"/>
      <c r="HLP282" s="6"/>
      <c r="HLQ282" s="6"/>
      <c r="HLR282" s="6"/>
      <c r="HLS282" s="6"/>
      <c r="HLT282" s="6"/>
      <c r="HLU282" s="6"/>
      <c r="HLV282" s="6"/>
      <c r="HLW282" s="6"/>
      <c r="HLX282" s="6"/>
      <c r="HLY282" s="6"/>
      <c r="HLZ282" s="6"/>
      <c r="HMA282" s="6"/>
      <c r="HMB282" s="6"/>
      <c r="HMC282" s="6"/>
      <c r="HMD282" s="6"/>
      <c r="HME282" s="6"/>
      <c r="HMF282" s="6"/>
      <c r="HMG282" s="6"/>
      <c r="HMH282" s="6"/>
      <c r="HMI282" s="6"/>
      <c r="HMJ282" s="6"/>
      <c r="HMK282" s="6"/>
      <c r="HML282" s="6"/>
      <c r="HMM282" s="6"/>
      <c r="HMN282" s="6"/>
      <c r="HMO282" s="6"/>
      <c r="HMP282" s="6"/>
      <c r="HMQ282" s="6"/>
      <c r="HMR282" s="6"/>
      <c r="HMS282" s="6"/>
      <c r="HMT282" s="6"/>
      <c r="HMU282" s="6"/>
      <c r="HMV282" s="6"/>
      <c r="HMW282" s="6"/>
      <c r="HMX282" s="6"/>
      <c r="HMY282" s="6"/>
      <c r="HMZ282" s="6"/>
      <c r="HNA282" s="6"/>
      <c r="HNB282" s="6"/>
      <c r="HNC282" s="6"/>
      <c r="HND282" s="6"/>
      <c r="HNE282" s="6"/>
      <c r="HNF282" s="6"/>
      <c r="HNG282" s="6"/>
      <c r="HNH282" s="6"/>
      <c r="HNI282" s="6"/>
      <c r="HNJ282" s="6"/>
      <c r="HNK282" s="6"/>
      <c r="HNL282" s="6"/>
      <c r="HNM282" s="6"/>
      <c r="HNN282" s="6"/>
      <c r="HNO282" s="6"/>
      <c r="HNP282" s="6"/>
      <c r="HNQ282" s="6"/>
      <c r="HNR282" s="6"/>
      <c r="HNS282" s="6"/>
      <c r="HNT282" s="6"/>
      <c r="HNU282" s="6"/>
      <c r="HNV282" s="6"/>
      <c r="HNW282" s="6"/>
      <c r="HNX282" s="6"/>
      <c r="HNY282" s="6"/>
      <c r="HNZ282" s="6"/>
      <c r="HOA282" s="6"/>
      <c r="HOB282" s="6"/>
      <c r="HOC282" s="6"/>
      <c r="HOD282" s="6"/>
      <c r="HOE282" s="6"/>
      <c r="HOF282" s="6"/>
      <c r="HOG282" s="6"/>
      <c r="HOH282" s="6"/>
      <c r="HOI282" s="6"/>
      <c r="HOJ282" s="6"/>
      <c r="HOK282" s="6"/>
      <c r="HOL282" s="6"/>
      <c r="HOM282" s="6"/>
      <c r="HON282" s="6"/>
      <c r="HOO282" s="6"/>
      <c r="HOP282" s="6"/>
      <c r="HOQ282" s="6"/>
      <c r="HOR282" s="6"/>
      <c r="HOS282" s="6"/>
      <c r="HOT282" s="6"/>
      <c r="HOU282" s="6"/>
      <c r="HOV282" s="6"/>
      <c r="HOW282" s="6"/>
      <c r="HOX282" s="6"/>
      <c r="HOY282" s="6"/>
      <c r="HOZ282" s="6"/>
      <c r="HPA282" s="6"/>
      <c r="HPB282" s="6"/>
      <c r="HPC282" s="6"/>
      <c r="HPD282" s="6"/>
      <c r="HPE282" s="6"/>
      <c r="HPF282" s="6"/>
      <c r="HPG282" s="6"/>
      <c r="HPH282" s="6"/>
      <c r="HPI282" s="6"/>
      <c r="HPJ282" s="6"/>
      <c r="HPK282" s="6"/>
      <c r="HPL282" s="6"/>
      <c r="HPM282" s="6"/>
      <c r="HPN282" s="6"/>
      <c r="HPO282" s="6"/>
      <c r="HPP282" s="6"/>
      <c r="HPQ282" s="6"/>
      <c r="HPR282" s="6"/>
      <c r="HPS282" s="6"/>
      <c r="HPT282" s="6"/>
      <c r="HPU282" s="6"/>
      <c r="HPV282" s="6"/>
      <c r="HPW282" s="6"/>
      <c r="HPX282" s="6"/>
      <c r="HPY282" s="6"/>
      <c r="HPZ282" s="6"/>
      <c r="HQA282" s="6"/>
      <c r="HQB282" s="6"/>
      <c r="HQC282" s="6"/>
      <c r="HQD282" s="6"/>
      <c r="HQE282" s="6"/>
      <c r="HQF282" s="6"/>
      <c r="HQG282" s="6"/>
      <c r="HQH282" s="6"/>
      <c r="HQI282" s="6"/>
      <c r="HQJ282" s="6"/>
      <c r="HQK282" s="6"/>
      <c r="HQL282" s="6"/>
      <c r="HQM282" s="6"/>
      <c r="HQN282" s="6"/>
      <c r="HQO282" s="6"/>
      <c r="HQP282" s="6"/>
      <c r="HQQ282" s="6"/>
      <c r="HQR282" s="6"/>
      <c r="HQS282" s="6"/>
      <c r="HQT282" s="6"/>
      <c r="HQU282" s="6"/>
      <c r="HQV282" s="6"/>
      <c r="HQW282" s="6"/>
      <c r="HQX282" s="6"/>
      <c r="HQY282" s="6"/>
      <c r="HQZ282" s="6"/>
      <c r="HRA282" s="6"/>
      <c r="HRB282" s="6"/>
      <c r="HRC282" s="6"/>
      <c r="HRD282" s="6"/>
      <c r="HRE282" s="6"/>
      <c r="HRF282" s="6"/>
      <c r="HRG282" s="6"/>
      <c r="HRH282" s="6"/>
      <c r="HRI282" s="6"/>
      <c r="HRJ282" s="6"/>
      <c r="HRK282" s="6"/>
      <c r="HRL282" s="6"/>
      <c r="HRM282" s="6"/>
      <c r="HRN282" s="6"/>
      <c r="HRO282" s="6"/>
      <c r="HRP282" s="6"/>
      <c r="HRQ282" s="6"/>
      <c r="HRR282" s="6"/>
      <c r="HRS282" s="6"/>
      <c r="HRT282" s="6"/>
      <c r="HRU282" s="6"/>
      <c r="HRV282" s="6"/>
      <c r="HRW282" s="6"/>
      <c r="HRX282" s="6"/>
      <c r="HRY282" s="6"/>
      <c r="HRZ282" s="6"/>
      <c r="HSA282" s="6"/>
      <c r="HSB282" s="6"/>
      <c r="HSC282" s="6"/>
      <c r="HSD282" s="6"/>
      <c r="HSE282" s="6"/>
      <c r="HSF282" s="6"/>
      <c r="HSG282" s="6"/>
      <c r="HSH282" s="6"/>
      <c r="HSI282" s="6"/>
      <c r="HSJ282" s="6"/>
      <c r="HSK282" s="6"/>
      <c r="HSL282" s="6"/>
      <c r="HSM282" s="6"/>
      <c r="HSN282" s="6"/>
      <c r="HSO282" s="6"/>
      <c r="HSP282" s="6"/>
      <c r="HSQ282" s="6"/>
      <c r="HSR282" s="6"/>
      <c r="HSS282" s="6"/>
      <c r="HST282" s="6"/>
      <c r="HSU282" s="6"/>
      <c r="HSV282" s="6"/>
      <c r="HSW282" s="6"/>
      <c r="HSX282" s="6"/>
      <c r="HSY282" s="6"/>
      <c r="HSZ282" s="6"/>
      <c r="HTA282" s="6"/>
      <c r="HTB282" s="6"/>
      <c r="HTC282" s="6"/>
      <c r="HTD282" s="6"/>
      <c r="HTE282" s="6"/>
      <c r="HTF282" s="6"/>
      <c r="HTG282" s="6"/>
      <c r="HTH282" s="6"/>
      <c r="HTI282" s="6"/>
      <c r="HTJ282" s="6"/>
      <c r="HTK282" s="6"/>
      <c r="HTL282" s="6"/>
      <c r="HTM282" s="6"/>
      <c r="HTN282" s="6"/>
      <c r="HTO282" s="6"/>
      <c r="HTP282" s="6"/>
      <c r="HTQ282" s="6"/>
      <c r="HTR282" s="6"/>
      <c r="HTS282" s="6"/>
      <c r="HTT282" s="6"/>
      <c r="HTU282" s="6"/>
      <c r="HTV282" s="6"/>
      <c r="HTW282" s="6"/>
      <c r="HTX282" s="6"/>
      <c r="HTY282" s="6"/>
      <c r="HTZ282" s="6"/>
      <c r="HUA282" s="6"/>
      <c r="HUB282" s="6"/>
      <c r="HUC282" s="6"/>
      <c r="HUD282" s="6"/>
      <c r="HUE282" s="6"/>
      <c r="HUF282" s="6"/>
      <c r="HUG282" s="6"/>
      <c r="HUH282" s="6"/>
      <c r="HUI282" s="6"/>
      <c r="HUJ282" s="6"/>
      <c r="HUK282" s="6"/>
      <c r="HUL282" s="6"/>
      <c r="HUM282" s="6"/>
      <c r="HUN282" s="6"/>
      <c r="HUO282" s="6"/>
      <c r="HUP282" s="6"/>
      <c r="HUQ282" s="6"/>
      <c r="HUR282" s="6"/>
      <c r="HUS282" s="6"/>
      <c r="HUT282" s="6"/>
      <c r="HUU282" s="6"/>
      <c r="HUV282" s="6"/>
      <c r="HUW282" s="6"/>
      <c r="HUX282" s="6"/>
      <c r="HUY282" s="6"/>
      <c r="HUZ282" s="6"/>
      <c r="HVA282" s="6"/>
      <c r="HVB282" s="6"/>
      <c r="HVC282" s="6"/>
      <c r="HVD282" s="6"/>
      <c r="HVE282" s="6"/>
      <c r="HVF282" s="6"/>
      <c r="HVG282" s="6"/>
      <c r="HVH282" s="6"/>
      <c r="HVI282" s="6"/>
      <c r="HVJ282" s="6"/>
      <c r="HVK282" s="6"/>
      <c r="HVL282" s="6"/>
      <c r="HVM282" s="6"/>
      <c r="HVN282" s="6"/>
      <c r="HVO282" s="6"/>
      <c r="HVP282" s="6"/>
      <c r="HVQ282" s="6"/>
      <c r="HVR282" s="6"/>
      <c r="HVS282" s="6"/>
      <c r="HVT282" s="6"/>
      <c r="HVU282" s="6"/>
      <c r="HVV282" s="6"/>
      <c r="HVW282" s="6"/>
      <c r="HVX282" s="6"/>
      <c r="HVY282" s="6"/>
      <c r="HVZ282" s="6"/>
      <c r="HWA282" s="6"/>
      <c r="HWB282" s="6"/>
      <c r="HWC282" s="6"/>
      <c r="HWD282" s="6"/>
      <c r="HWE282" s="6"/>
      <c r="HWF282" s="6"/>
      <c r="HWG282" s="6"/>
      <c r="HWH282" s="6"/>
      <c r="HWI282" s="6"/>
      <c r="HWJ282" s="6"/>
      <c r="HWK282" s="6"/>
      <c r="HWL282" s="6"/>
      <c r="HWM282" s="6"/>
      <c r="HWN282" s="6"/>
      <c r="HWO282" s="6"/>
      <c r="HWP282" s="6"/>
      <c r="HWQ282" s="6"/>
      <c r="HWR282" s="6"/>
      <c r="HWS282" s="6"/>
      <c r="HWT282" s="6"/>
      <c r="HWU282" s="6"/>
      <c r="HWV282" s="6"/>
      <c r="HWW282" s="6"/>
      <c r="HWX282" s="6"/>
      <c r="HWY282" s="6"/>
      <c r="HWZ282" s="6"/>
      <c r="HXA282" s="6"/>
      <c r="HXB282" s="6"/>
      <c r="HXC282" s="6"/>
      <c r="HXD282" s="6"/>
      <c r="HXE282" s="6"/>
      <c r="HXF282" s="6"/>
      <c r="HXG282" s="6"/>
      <c r="HXH282" s="6"/>
      <c r="HXI282" s="6"/>
      <c r="HXJ282" s="6"/>
      <c r="HXK282" s="6"/>
      <c r="HXL282" s="6"/>
      <c r="HXM282" s="6"/>
      <c r="HXN282" s="6"/>
      <c r="HXO282" s="6"/>
      <c r="HXP282" s="6"/>
      <c r="HXQ282" s="6"/>
      <c r="HXR282" s="6"/>
      <c r="HXS282" s="6"/>
      <c r="HXT282" s="6"/>
      <c r="HXU282" s="6"/>
      <c r="HXV282" s="6"/>
      <c r="HXW282" s="6"/>
      <c r="HXX282" s="6"/>
      <c r="HXY282" s="6"/>
      <c r="HXZ282" s="6"/>
      <c r="HYA282" s="6"/>
      <c r="HYB282" s="6"/>
      <c r="HYC282" s="6"/>
      <c r="HYD282" s="6"/>
      <c r="HYE282" s="6"/>
      <c r="HYF282" s="6"/>
      <c r="HYG282" s="6"/>
      <c r="HYH282" s="6"/>
      <c r="HYI282" s="6"/>
      <c r="HYJ282" s="6"/>
      <c r="HYK282" s="6"/>
      <c r="HYL282" s="6"/>
      <c r="HYM282" s="6"/>
      <c r="HYN282" s="6"/>
      <c r="HYO282" s="6"/>
      <c r="HYP282" s="6"/>
      <c r="HYQ282" s="6"/>
      <c r="HYR282" s="6"/>
      <c r="HYS282" s="6"/>
      <c r="HYT282" s="6"/>
      <c r="HYU282" s="6"/>
      <c r="HYV282" s="6"/>
      <c r="HYW282" s="6"/>
      <c r="HYX282" s="6"/>
      <c r="HYY282" s="6"/>
      <c r="HYZ282" s="6"/>
      <c r="HZA282" s="6"/>
      <c r="HZB282" s="6"/>
      <c r="HZC282" s="6"/>
      <c r="HZD282" s="6"/>
      <c r="HZE282" s="6"/>
      <c r="HZF282" s="6"/>
      <c r="HZG282" s="6"/>
      <c r="HZH282" s="6"/>
      <c r="HZI282" s="6"/>
      <c r="HZJ282" s="6"/>
      <c r="HZK282" s="6"/>
      <c r="HZL282" s="6"/>
      <c r="HZM282" s="6"/>
      <c r="HZN282" s="6"/>
      <c r="HZO282" s="6"/>
      <c r="HZP282" s="6"/>
      <c r="HZQ282" s="6"/>
      <c r="HZR282" s="6"/>
      <c r="HZS282" s="6"/>
      <c r="HZT282" s="6"/>
      <c r="HZU282" s="6"/>
      <c r="HZV282" s="6"/>
      <c r="HZW282" s="6"/>
      <c r="HZX282" s="6"/>
      <c r="HZY282" s="6"/>
      <c r="HZZ282" s="6"/>
      <c r="IAA282" s="6"/>
      <c r="IAB282" s="6"/>
      <c r="IAC282" s="6"/>
      <c r="IAD282" s="6"/>
      <c r="IAE282" s="6"/>
      <c r="IAF282" s="6"/>
      <c r="IAG282" s="6"/>
      <c r="IAH282" s="6"/>
      <c r="IAI282" s="6"/>
      <c r="IAJ282" s="6"/>
      <c r="IAK282" s="6"/>
      <c r="IAL282" s="6"/>
      <c r="IAM282" s="6"/>
      <c r="IAN282" s="6"/>
      <c r="IAO282" s="6"/>
      <c r="IAP282" s="6"/>
      <c r="IAQ282" s="6"/>
      <c r="IAR282" s="6"/>
      <c r="IAS282" s="6"/>
      <c r="IAT282" s="6"/>
      <c r="IAU282" s="6"/>
      <c r="IAV282" s="6"/>
      <c r="IAW282" s="6"/>
      <c r="IAX282" s="6"/>
      <c r="IAY282" s="6"/>
      <c r="IAZ282" s="6"/>
      <c r="IBA282" s="6"/>
      <c r="IBB282" s="6"/>
      <c r="IBC282" s="6"/>
      <c r="IBD282" s="6"/>
      <c r="IBE282" s="6"/>
      <c r="IBF282" s="6"/>
      <c r="IBG282" s="6"/>
      <c r="IBH282" s="6"/>
      <c r="IBI282" s="6"/>
      <c r="IBJ282" s="6"/>
      <c r="IBK282" s="6"/>
      <c r="IBL282" s="6"/>
      <c r="IBM282" s="6"/>
      <c r="IBN282" s="6"/>
      <c r="IBO282" s="6"/>
      <c r="IBP282" s="6"/>
      <c r="IBQ282" s="6"/>
      <c r="IBR282" s="6"/>
      <c r="IBS282" s="6"/>
      <c r="IBT282" s="6"/>
      <c r="IBU282" s="6"/>
      <c r="IBV282" s="6"/>
      <c r="IBW282" s="6"/>
      <c r="IBX282" s="6"/>
      <c r="IBY282" s="6"/>
      <c r="IBZ282" s="6"/>
      <c r="ICA282" s="6"/>
      <c r="ICB282" s="6"/>
      <c r="ICC282" s="6"/>
      <c r="ICD282" s="6"/>
      <c r="ICE282" s="6"/>
      <c r="ICF282" s="6"/>
      <c r="ICG282" s="6"/>
      <c r="ICH282" s="6"/>
      <c r="ICI282" s="6"/>
      <c r="ICJ282" s="6"/>
      <c r="ICK282" s="6"/>
      <c r="ICL282" s="6"/>
      <c r="ICM282" s="6"/>
      <c r="ICN282" s="6"/>
      <c r="ICO282" s="6"/>
      <c r="ICP282" s="6"/>
      <c r="ICQ282" s="6"/>
      <c r="ICR282" s="6"/>
      <c r="ICS282" s="6"/>
      <c r="ICT282" s="6"/>
      <c r="ICU282" s="6"/>
      <c r="ICV282" s="6"/>
      <c r="ICW282" s="6"/>
      <c r="ICX282" s="6"/>
      <c r="ICY282" s="6"/>
      <c r="ICZ282" s="6"/>
      <c r="IDA282" s="6"/>
      <c r="IDB282" s="6"/>
      <c r="IDC282" s="6"/>
      <c r="IDD282" s="6"/>
      <c r="IDE282" s="6"/>
      <c r="IDF282" s="6"/>
      <c r="IDG282" s="6"/>
      <c r="IDH282" s="6"/>
      <c r="IDI282" s="6"/>
      <c r="IDJ282" s="6"/>
      <c r="IDK282" s="6"/>
      <c r="IDL282" s="6"/>
      <c r="IDM282" s="6"/>
      <c r="IDN282" s="6"/>
      <c r="IDO282" s="6"/>
      <c r="IDP282" s="6"/>
      <c r="IDQ282" s="6"/>
      <c r="IDR282" s="6"/>
      <c r="IDS282" s="6"/>
      <c r="IDT282" s="6"/>
      <c r="IDU282" s="6"/>
      <c r="IDV282" s="6"/>
      <c r="IDW282" s="6"/>
      <c r="IDX282" s="6"/>
      <c r="IDY282" s="6"/>
      <c r="IDZ282" s="6"/>
      <c r="IEA282" s="6"/>
      <c r="IEB282" s="6"/>
      <c r="IEC282" s="6"/>
      <c r="IED282" s="6"/>
      <c r="IEE282" s="6"/>
      <c r="IEF282" s="6"/>
      <c r="IEG282" s="6"/>
      <c r="IEH282" s="6"/>
      <c r="IEI282" s="6"/>
      <c r="IEJ282" s="6"/>
      <c r="IEK282" s="6"/>
      <c r="IEL282" s="6"/>
      <c r="IEM282" s="6"/>
      <c r="IEN282" s="6"/>
      <c r="IEO282" s="6"/>
      <c r="IEP282" s="6"/>
      <c r="IEQ282" s="6"/>
      <c r="IER282" s="6"/>
      <c r="IES282" s="6"/>
      <c r="IET282" s="6"/>
      <c r="IEU282" s="6"/>
      <c r="IEV282" s="6"/>
      <c r="IEW282" s="6"/>
      <c r="IEX282" s="6"/>
      <c r="IEY282" s="6"/>
      <c r="IEZ282" s="6"/>
      <c r="IFA282" s="6"/>
      <c r="IFB282" s="6"/>
      <c r="IFC282" s="6"/>
      <c r="IFD282" s="6"/>
      <c r="IFE282" s="6"/>
      <c r="IFF282" s="6"/>
      <c r="IFG282" s="6"/>
      <c r="IFH282" s="6"/>
      <c r="IFI282" s="6"/>
      <c r="IFJ282" s="6"/>
      <c r="IFK282" s="6"/>
      <c r="IFL282" s="6"/>
      <c r="IFM282" s="6"/>
      <c r="IFN282" s="6"/>
      <c r="IFO282" s="6"/>
      <c r="IFP282" s="6"/>
      <c r="IFQ282" s="6"/>
      <c r="IFR282" s="6"/>
      <c r="IFS282" s="6"/>
      <c r="IFT282" s="6"/>
      <c r="IFU282" s="6"/>
      <c r="IFV282" s="6"/>
      <c r="IFW282" s="6"/>
      <c r="IFX282" s="6"/>
      <c r="IFY282" s="6"/>
      <c r="IFZ282" s="6"/>
      <c r="IGA282" s="6"/>
      <c r="IGB282" s="6"/>
      <c r="IGC282" s="6"/>
      <c r="IGD282" s="6"/>
      <c r="IGE282" s="6"/>
      <c r="IGF282" s="6"/>
      <c r="IGG282" s="6"/>
      <c r="IGH282" s="6"/>
      <c r="IGI282" s="6"/>
      <c r="IGJ282" s="6"/>
      <c r="IGK282" s="6"/>
      <c r="IGL282" s="6"/>
      <c r="IGM282" s="6"/>
      <c r="IGN282" s="6"/>
      <c r="IGO282" s="6"/>
      <c r="IGP282" s="6"/>
      <c r="IGQ282" s="6"/>
      <c r="IGR282" s="6"/>
      <c r="IGS282" s="6"/>
      <c r="IGT282" s="6"/>
      <c r="IGU282" s="6"/>
      <c r="IGV282" s="6"/>
      <c r="IGW282" s="6"/>
      <c r="IGX282" s="6"/>
      <c r="IGY282" s="6"/>
      <c r="IGZ282" s="6"/>
      <c r="IHA282" s="6"/>
      <c r="IHB282" s="6"/>
      <c r="IHC282" s="6"/>
      <c r="IHD282" s="6"/>
      <c r="IHE282" s="6"/>
      <c r="IHF282" s="6"/>
      <c r="IHG282" s="6"/>
      <c r="IHH282" s="6"/>
      <c r="IHI282" s="6"/>
      <c r="IHJ282" s="6"/>
      <c r="IHK282" s="6"/>
      <c r="IHL282" s="6"/>
      <c r="IHM282" s="6"/>
      <c r="IHN282" s="6"/>
      <c r="IHO282" s="6"/>
      <c r="IHP282" s="6"/>
      <c r="IHQ282" s="6"/>
      <c r="IHR282" s="6"/>
      <c r="IHS282" s="6"/>
      <c r="IHT282" s="6"/>
      <c r="IHU282" s="6"/>
      <c r="IHV282" s="6"/>
      <c r="IHW282" s="6"/>
      <c r="IHX282" s="6"/>
      <c r="IHY282" s="6"/>
      <c r="IHZ282" s="6"/>
      <c r="IIA282" s="6"/>
      <c r="IIB282" s="6"/>
      <c r="IIC282" s="6"/>
      <c r="IID282" s="6"/>
      <c r="IIE282" s="6"/>
      <c r="IIF282" s="6"/>
      <c r="IIG282" s="6"/>
      <c r="IIH282" s="6"/>
      <c r="III282" s="6"/>
      <c r="IIJ282" s="6"/>
      <c r="IIK282" s="6"/>
      <c r="IIL282" s="6"/>
      <c r="IIM282" s="6"/>
      <c r="IIN282" s="6"/>
      <c r="IIO282" s="6"/>
      <c r="IIP282" s="6"/>
      <c r="IIQ282" s="6"/>
      <c r="IIR282" s="6"/>
      <c r="IIS282" s="6"/>
      <c r="IIT282" s="6"/>
      <c r="IIU282" s="6"/>
      <c r="IIV282" s="6"/>
      <c r="IIW282" s="6"/>
      <c r="IIX282" s="6"/>
      <c r="IIY282" s="6"/>
      <c r="IIZ282" s="6"/>
      <c r="IJA282" s="6"/>
      <c r="IJB282" s="6"/>
      <c r="IJC282" s="6"/>
      <c r="IJD282" s="6"/>
      <c r="IJE282" s="6"/>
      <c r="IJF282" s="6"/>
      <c r="IJG282" s="6"/>
      <c r="IJH282" s="6"/>
      <c r="IJI282" s="6"/>
      <c r="IJJ282" s="6"/>
      <c r="IJK282" s="6"/>
      <c r="IJL282" s="6"/>
      <c r="IJM282" s="6"/>
      <c r="IJN282" s="6"/>
      <c r="IJO282" s="6"/>
      <c r="IJP282" s="6"/>
      <c r="IJQ282" s="6"/>
      <c r="IJR282" s="6"/>
      <c r="IJS282" s="6"/>
      <c r="IJT282" s="6"/>
      <c r="IJU282" s="6"/>
      <c r="IJV282" s="6"/>
      <c r="IJW282" s="6"/>
      <c r="IJX282" s="6"/>
      <c r="IJY282" s="6"/>
      <c r="IJZ282" s="6"/>
      <c r="IKA282" s="6"/>
      <c r="IKB282" s="6"/>
      <c r="IKC282" s="6"/>
      <c r="IKD282" s="6"/>
      <c r="IKE282" s="6"/>
      <c r="IKF282" s="6"/>
      <c r="IKG282" s="6"/>
      <c r="IKH282" s="6"/>
      <c r="IKI282" s="6"/>
      <c r="IKJ282" s="6"/>
      <c r="IKK282" s="6"/>
      <c r="IKL282" s="6"/>
      <c r="IKM282" s="6"/>
      <c r="IKN282" s="6"/>
      <c r="IKO282" s="6"/>
      <c r="IKP282" s="6"/>
      <c r="IKQ282" s="6"/>
      <c r="IKR282" s="6"/>
      <c r="IKS282" s="6"/>
      <c r="IKT282" s="6"/>
      <c r="IKU282" s="6"/>
      <c r="IKV282" s="6"/>
      <c r="IKW282" s="6"/>
      <c r="IKX282" s="6"/>
      <c r="IKY282" s="6"/>
      <c r="IKZ282" s="6"/>
      <c r="ILA282" s="6"/>
      <c r="ILB282" s="6"/>
      <c r="ILC282" s="6"/>
      <c r="ILD282" s="6"/>
      <c r="ILE282" s="6"/>
      <c r="ILF282" s="6"/>
      <c r="ILG282" s="6"/>
      <c r="ILH282" s="6"/>
      <c r="ILI282" s="6"/>
      <c r="ILJ282" s="6"/>
      <c r="ILK282" s="6"/>
      <c r="ILL282" s="6"/>
      <c r="ILM282" s="6"/>
      <c r="ILN282" s="6"/>
      <c r="ILO282" s="6"/>
      <c r="ILP282" s="6"/>
      <c r="ILQ282" s="6"/>
      <c r="ILR282" s="6"/>
      <c r="ILS282" s="6"/>
      <c r="ILT282" s="6"/>
      <c r="ILU282" s="6"/>
      <c r="ILV282" s="6"/>
      <c r="ILW282" s="6"/>
      <c r="ILX282" s="6"/>
      <c r="ILY282" s="6"/>
      <c r="ILZ282" s="6"/>
      <c r="IMA282" s="6"/>
      <c r="IMB282" s="6"/>
      <c r="IMC282" s="6"/>
      <c r="IMD282" s="6"/>
      <c r="IME282" s="6"/>
      <c r="IMF282" s="6"/>
      <c r="IMG282" s="6"/>
      <c r="IMH282" s="6"/>
      <c r="IMI282" s="6"/>
      <c r="IMJ282" s="6"/>
      <c r="IMK282" s="6"/>
      <c r="IML282" s="6"/>
      <c r="IMM282" s="6"/>
      <c r="IMN282" s="6"/>
      <c r="IMO282" s="6"/>
      <c r="IMP282" s="6"/>
      <c r="IMQ282" s="6"/>
      <c r="IMR282" s="6"/>
      <c r="IMS282" s="6"/>
      <c r="IMT282" s="6"/>
      <c r="IMU282" s="6"/>
      <c r="IMV282" s="6"/>
      <c r="IMW282" s="6"/>
      <c r="IMX282" s="6"/>
      <c r="IMY282" s="6"/>
      <c r="IMZ282" s="6"/>
      <c r="INA282" s="6"/>
      <c r="INB282" s="6"/>
      <c r="INC282" s="6"/>
      <c r="IND282" s="6"/>
      <c r="INE282" s="6"/>
      <c r="INF282" s="6"/>
      <c r="ING282" s="6"/>
      <c r="INH282" s="6"/>
      <c r="INI282" s="6"/>
      <c r="INJ282" s="6"/>
      <c r="INK282" s="6"/>
      <c r="INL282" s="6"/>
      <c r="INM282" s="6"/>
      <c r="INN282" s="6"/>
      <c r="INO282" s="6"/>
      <c r="INP282" s="6"/>
      <c r="INQ282" s="6"/>
      <c r="INR282" s="6"/>
      <c r="INS282" s="6"/>
      <c r="INT282" s="6"/>
      <c r="INU282" s="6"/>
      <c r="INV282" s="6"/>
      <c r="INW282" s="6"/>
      <c r="INX282" s="6"/>
      <c r="INY282" s="6"/>
      <c r="INZ282" s="6"/>
      <c r="IOA282" s="6"/>
      <c r="IOB282" s="6"/>
      <c r="IOC282" s="6"/>
      <c r="IOD282" s="6"/>
      <c r="IOE282" s="6"/>
      <c r="IOF282" s="6"/>
      <c r="IOG282" s="6"/>
      <c r="IOH282" s="6"/>
      <c r="IOI282" s="6"/>
      <c r="IOJ282" s="6"/>
      <c r="IOK282" s="6"/>
      <c r="IOL282" s="6"/>
      <c r="IOM282" s="6"/>
      <c r="ION282" s="6"/>
      <c r="IOO282" s="6"/>
      <c r="IOP282" s="6"/>
      <c r="IOQ282" s="6"/>
      <c r="IOR282" s="6"/>
      <c r="IOS282" s="6"/>
      <c r="IOT282" s="6"/>
      <c r="IOU282" s="6"/>
      <c r="IOV282" s="6"/>
      <c r="IOW282" s="6"/>
      <c r="IOX282" s="6"/>
      <c r="IOY282" s="6"/>
      <c r="IOZ282" s="6"/>
      <c r="IPA282" s="6"/>
      <c r="IPB282" s="6"/>
      <c r="IPC282" s="6"/>
      <c r="IPD282" s="6"/>
      <c r="IPE282" s="6"/>
      <c r="IPF282" s="6"/>
      <c r="IPG282" s="6"/>
      <c r="IPH282" s="6"/>
      <c r="IPI282" s="6"/>
      <c r="IPJ282" s="6"/>
      <c r="IPK282" s="6"/>
      <c r="IPL282" s="6"/>
      <c r="IPM282" s="6"/>
      <c r="IPN282" s="6"/>
      <c r="IPO282" s="6"/>
      <c r="IPP282" s="6"/>
      <c r="IPQ282" s="6"/>
      <c r="IPR282" s="6"/>
      <c r="IPS282" s="6"/>
      <c r="IPT282" s="6"/>
      <c r="IPU282" s="6"/>
      <c r="IPV282" s="6"/>
      <c r="IPW282" s="6"/>
      <c r="IPX282" s="6"/>
      <c r="IPY282" s="6"/>
      <c r="IPZ282" s="6"/>
      <c r="IQA282" s="6"/>
      <c r="IQB282" s="6"/>
      <c r="IQC282" s="6"/>
      <c r="IQD282" s="6"/>
      <c r="IQE282" s="6"/>
      <c r="IQF282" s="6"/>
      <c r="IQG282" s="6"/>
      <c r="IQH282" s="6"/>
      <c r="IQI282" s="6"/>
      <c r="IQJ282" s="6"/>
      <c r="IQK282" s="6"/>
      <c r="IQL282" s="6"/>
      <c r="IQM282" s="6"/>
      <c r="IQN282" s="6"/>
      <c r="IQO282" s="6"/>
      <c r="IQP282" s="6"/>
      <c r="IQQ282" s="6"/>
      <c r="IQR282" s="6"/>
      <c r="IQS282" s="6"/>
      <c r="IQT282" s="6"/>
      <c r="IQU282" s="6"/>
      <c r="IQV282" s="6"/>
      <c r="IQW282" s="6"/>
      <c r="IQX282" s="6"/>
      <c r="IQY282" s="6"/>
      <c r="IQZ282" s="6"/>
      <c r="IRA282" s="6"/>
      <c r="IRB282" s="6"/>
      <c r="IRC282" s="6"/>
      <c r="IRD282" s="6"/>
      <c r="IRE282" s="6"/>
      <c r="IRF282" s="6"/>
      <c r="IRG282" s="6"/>
      <c r="IRH282" s="6"/>
      <c r="IRI282" s="6"/>
      <c r="IRJ282" s="6"/>
      <c r="IRK282" s="6"/>
      <c r="IRL282" s="6"/>
      <c r="IRM282" s="6"/>
      <c r="IRN282" s="6"/>
      <c r="IRO282" s="6"/>
      <c r="IRP282" s="6"/>
      <c r="IRQ282" s="6"/>
      <c r="IRR282" s="6"/>
      <c r="IRS282" s="6"/>
      <c r="IRT282" s="6"/>
      <c r="IRU282" s="6"/>
      <c r="IRV282" s="6"/>
      <c r="IRW282" s="6"/>
      <c r="IRX282" s="6"/>
      <c r="IRY282" s="6"/>
      <c r="IRZ282" s="6"/>
      <c r="ISA282" s="6"/>
      <c r="ISB282" s="6"/>
      <c r="ISC282" s="6"/>
      <c r="ISD282" s="6"/>
      <c r="ISE282" s="6"/>
      <c r="ISF282" s="6"/>
      <c r="ISG282" s="6"/>
      <c r="ISH282" s="6"/>
      <c r="ISI282" s="6"/>
      <c r="ISJ282" s="6"/>
      <c r="ISK282" s="6"/>
      <c r="ISL282" s="6"/>
      <c r="ISM282" s="6"/>
      <c r="ISN282" s="6"/>
      <c r="ISO282" s="6"/>
      <c r="ISP282" s="6"/>
      <c r="ISQ282" s="6"/>
      <c r="ISR282" s="6"/>
      <c r="ISS282" s="6"/>
      <c r="IST282" s="6"/>
      <c r="ISU282" s="6"/>
      <c r="ISV282" s="6"/>
      <c r="ISW282" s="6"/>
      <c r="ISX282" s="6"/>
      <c r="ISY282" s="6"/>
      <c r="ISZ282" s="6"/>
      <c r="ITA282" s="6"/>
      <c r="ITB282" s="6"/>
      <c r="ITC282" s="6"/>
      <c r="ITD282" s="6"/>
      <c r="ITE282" s="6"/>
      <c r="ITF282" s="6"/>
      <c r="ITG282" s="6"/>
      <c r="ITH282" s="6"/>
      <c r="ITI282" s="6"/>
      <c r="ITJ282" s="6"/>
      <c r="ITK282" s="6"/>
      <c r="ITL282" s="6"/>
      <c r="ITM282" s="6"/>
      <c r="ITN282" s="6"/>
      <c r="ITO282" s="6"/>
      <c r="ITP282" s="6"/>
      <c r="ITQ282" s="6"/>
      <c r="ITR282" s="6"/>
      <c r="ITS282" s="6"/>
      <c r="ITT282" s="6"/>
      <c r="ITU282" s="6"/>
      <c r="ITV282" s="6"/>
      <c r="ITW282" s="6"/>
      <c r="ITX282" s="6"/>
      <c r="ITY282" s="6"/>
      <c r="ITZ282" s="6"/>
      <c r="IUA282" s="6"/>
      <c r="IUB282" s="6"/>
      <c r="IUC282" s="6"/>
      <c r="IUD282" s="6"/>
      <c r="IUE282" s="6"/>
      <c r="IUF282" s="6"/>
      <c r="IUG282" s="6"/>
      <c r="IUH282" s="6"/>
      <c r="IUI282" s="6"/>
      <c r="IUJ282" s="6"/>
      <c r="IUK282" s="6"/>
      <c r="IUL282" s="6"/>
      <c r="IUM282" s="6"/>
      <c r="IUN282" s="6"/>
      <c r="IUO282" s="6"/>
      <c r="IUP282" s="6"/>
      <c r="IUQ282" s="6"/>
      <c r="IUR282" s="6"/>
      <c r="IUS282" s="6"/>
      <c r="IUT282" s="6"/>
      <c r="IUU282" s="6"/>
      <c r="IUV282" s="6"/>
      <c r="IUW282" s="6"/>
      <c r="IUX282" s="6"/>
      <c r="IUY282" s="6"/>
      <c r="IUZ282" s="6"/>
      <c r="IVA282" s="6"/>
      <c r="IVB282" s="6"/>
      <c r="IVC282" s="6"/>
      <c r="IVD282" s="6"/>
      <c r="IVE282" s="6"/>
      <c r="IVF282" s="6"/>
      <c r="IVG282" s="6"/>
      <c r="IVH282" s="6"/>
      <c r="IVI282" s="6"/>
      <c r="IVJ282" s="6"/>
      <c r="IVK282" s="6"/>
      <c r="IVL282" s="6"/>
      <c r="IVM282" s="6"/>
      <c r="IVN282" s="6"/>
      <c r="IVO282" s="6"/>
      <c r="IVP282" s="6"/>
      <c r="IVQ282" s="6"/>
      <c r="IVR282" s="6"/>
      <c r="IVS282" s="6"/>
      <c r="IVT282" s="6"/>
      <c r="IVU282" s="6"/>
      <c r="IVV282" s="6"/>
      <c r="IVW282" s="6"/>
      <c r="IVX282" s="6"/>
      <c r="IVY282" s="6"/>
      <c r="IVZ282" s="6"/>
      <c r="IWA282" s="6"/>
      <c r="IWB282" s="6"/>
      <c r="IWC282" s="6"/>
      <c r="IWD282" s="6"/>
      <c r="IWE282" s="6"/>
      <c r="IWF282" s="6"/>
      <c r="IWG282" s="6"/>
      <c r="IWH282" s="6"/>
      <c r="IWI282" s="6"/>
      <c r="IWJ282" s="6"/>
      <c r="IWK282" s="6"/>
      <c r="IWL282" s="6"/>
      <c r="IWM282" s="6"/>
      <c r="IWN282" s="6"/>
      <c r="IWO282" s="6"/>
      <c r="IWP282" s="6"/>
      <c r="IWQ282" s="6"/>
      <c r="IWR282" s="6"/>
      <c r="IWS282" s="6"/>
      <c r="IWT282" s="6"/>
      <c r="IWU282" s="6"/>
      <c r="IWV282" s="6"/>
      <c r="IWW282" s="6"/>
      <c r="IWX282" s="6"/>
      <c r="IWY282" s="6"/>
      <c r="IWZ282" s="6"/>
      <c r="IXA282" s="6"/>
      <c r="IXB282" s="6"/>
      <c r="IXC282" s="6"/>
      <c r="IXD282" s="6"/>
      <c r="IXE282" s="6"/>
      <c r="IXF282" s="6"/>
      <c r="IXG282" s="6"/>
      <c r="IXH282" s="6"/>
      <c r="IXI282" s="6"/>
      <c r="IXJ282" s="6"/>
      <c r="IXK282" s="6"/>
      <c r="IXL282" s="6"/>
      <c r="IXM282" s="6"/>
      <c r="IXN282" s="6"/>
      <c r="IXO282" s="6"/>
      <c r="IXP282" s="6"/>
      <c r="IXQ282" s="6"/>
      <c r="IXR282" s="6"/>
      <c r="IXS282" s="6"/>
      <c r="IXT282" s="6"/>
      <c r="IXU282" s="6"/>
      <c r="IXV282" s="6"/>
      <c r="IXW282" s="6"/>
      <c r="IXX282" s="6"/>
      <c r="IXY282" s="6"/>
      <c r="IXZ282" s="6"/>
      <c r="IYA282" s="6"/>
      <c r="IYB282" s="6"/>
      <c r="IYC282" s="6"/>
      <c r="IYD282" s="6"/>
      <c r="IYE282" s="6"/>
      <c r="IYF282" s="6"/>
      <c r="IYG282" s="6"/>
      <c r="IYH282" s="6"/>
      <c r="IYI282" s="6"/>
      <c r="IYJ282" s="6"/>
      <c r="IYK282" s="6"/>
      <c r="IYL282" s="6"/>
      <c r="IYM282" s="6"/>
      <c r="IYN282" s="6"/>
      <c r="IYO282" s="6"/>
      <c r="IYP282" s="6"/>
      <c r="IYQ282" s="6"/>
      <c r="IYR282" s="6"/>
      <c r="IYS282" s="6"/>
      <c r="IYT282" s="6"/>
      <c r="IYU282" s="6"/>
      <c r="IYV282" s="6"/>
      <c r="IYW282" s="6"/>
      <c r="IYX282" s="6"/>
      <c r="IYY282" s="6"/>
      <c r="IYZ282" s="6"/>
      <c r="IZA282" s="6"/>
      <c r="IZB282" s="6"/>
      <c r="IZC282" s="6"/>
      <c r="IZD282" s="6"/>
      <c r="IZE282" s="6"/>
      <c r="IZF282" s="6"/>
      <c r="IZG282" s="6"/>
      <c r="IZH282" s="6"/>
      <c r="IZI282" s="6"/>
      <c r="IZJ282" s="6"/>
      <c r="IZK282" s="6"/>
      <c r="IZL282" s="6"/>
      <c r="IZM282" s="6"/>
      <c r="IZN282" s="6"/>
      <c r="IZO282" s="6"/>
      <c r="IZP282" s="6"/>
      <c r="IZQ282" s="6"/>
      <c r="IZR282" s="6"/>
      <c r="IZS282" s="6"/>
      <c r="IZT282" s="6"/>
      <c r="IZU282" s="6"/>
      <c r="IZV282" s="6"/>
      <c r="IZW282" s="6"/>
      <c r="IZX282" s="6"/>
      <c r="IZY282" s="6"/>
      <c r="IZZ282" s="6"/>
      <c r="JAA282" s="6"/>
      <c r="JAB282" s="6"/>
      <c r="JAC282" s="6"/>
      <c r="JAD282" s="6"/>
      <c r="JAE282" s="6"/>
      <c r="JAF282" s="6"/>
      <c r="JAG282" s="6"/>
      <c r="JAH282" s="6"/>
      <c r="JAI282" s="6"/>
      <c r="JAJ282" s="6"/>
      <c r="JAK282" s="6"/>
      <c r="JAL282" s="6"/>
      <c r="JAM282" s="6"/>
      <c r="JAN282" s="6"/>
      <c r="JAO282" s="6"/>
      <c r="JAP282" s="6"/>
      <c r="JAQ282" s="6"/>
      <c r="JAR282" s="6"/>
      <c r="JAS282" s="6"/>
      <c r="JAT282" s="6"/>
      <c r="JAU282" s="6"/>
      <c r="JAV282" s="6"/>
      <c r="JAW282" s="6"/>
      <c r="JAX282" s="6"/>
      <c r="JAY282" s="6"/>
      <c r="JAZ282" s="6"/>
      <c r="JBA282" s="6"/>
      <c r="JBB282" s="6"/>
      <c r="JBC282" s="6"/>
      <c r="JBD282" s="6"/>
      <c r="JBE282" s="6"/>
      <c r="JBF282" s="6"/>
      <c r="JBG282" s="6"/>
      <c r="JBH282" s="6"/>
      <c r="JBI282" s="6"/>
      <c r="JBJ282" s="6"/>
      <c r="JBK282" s="6"/>
      <c r="JBL282" s="6"/>
      <c r="JBM282" s="6"/>
      <c r="JBN282" s="6"/>
      <c r="JBO282" s="6"/>
      <c r="JBP282" s="6"/>
      <c r="JBQ282" s="6"/>
      <c r="JBR282" s="6"/>
      <c r="JBS282" s="6"/>
      <c r="JBT282" s="6"/>
      <c r="JBU282" s="6"/>
      <c r="JBV282" s="6"/>
      <c r="JBW282" s="6"/>
      <c r="JBX282" s="6"/>
      <c r="JBY282" s="6"/>
      <c r="JBZ282" s="6"/>
      <c r="JCA282" s="6"/>
      <c r="JCB282" s="6"/>
      <c r="JCC282" s="6"/>
      <c r="JCD282" s="6"/>
      <c r="JCE282" s="6"/>
      <c r="JCF282" s="6"/>
      <c r="JCG282" s="6"/>
      <c r="JCH282" s="6"/>
      <c r="JCI282" s="6"/>
      <c r="JCJ282" s="6"/>
      <c r="JCK282" s="6"/>
      <c r="JCL282" s="6"/>
      <c r="JCM282" s="6"/>
      <c r="JCN282" s="6"/>
      <c r="JCO282" s="6"/>
      <c r="JCP282" s="6"/>
      <c r="JCQ282" s="6"/>
      <c r="JCR282" s="6"/>
      <c r="JCS282" s="6"/>
      <c r="JCT282" s="6"/>
      <c r="JCU282" s="6"/>
      <c r="JCV282" s="6"/>
      <c r="JCW282" s="6"/>
      <c r="JCX282" s="6"/>
      <c r="JCY282" s="6"/>
      <c r="JCZ282" s="6"/>
      <c r="JDA282" s="6"/>
      <c r="JDB282" s="6"/>
      <c r="JDC282" s="6"/>
      <c r="JDD282" s="6"/>
      <c r="JDE282" s="6"/>
      <c r="JDF282" s="6"/>
      <c r="JDG282" s="6"/>
      <c r="JDH282" s="6"/>
      <c r="JDI282" s="6"/>
      <c r="JDJ282" s="6"/>
      <c r="JDK282" s="6"/>
      <c r="JDL282" s="6"/>
      <c r="JDM282" s="6"/>
      <c r="JDN282" s="6"/>
      <c r="JDO282" s="6"/>
      <c r="JDP282" s="6"/>
      <c r="JDQ282" s="6"/>
      <c r="JDR282" s="6"/>
      <c r="JDS282" s="6"/>
      <c r="JDT282" s="6"/>
      <c r="JDU282" s="6"/>
      <c r="JDV282" s="6"/>
      <c r="JDW282" s="6"/>
      <c r="JDX282" s="6"/>
      <c r="JDY282" s="6"/>
      <c r="JDZ282" s="6"/>
      <c r="JEA282" s="6"/>
      <c r="JEB282" s="6"/>
      <c r="JEC282" s="6"/>
      <c r="JED282" s="6"/>
      <c r="JEE282" s="6"/>
      <c r="JEF282" s="6"/>
      <c r="JEG282" s="6"/>
      <c r="JEH282" s="6"/>
      <c r="JEI282" s="6"/>
      <c r="JEJ282" s="6"/>
      <c r="JEK282" s="6"/>
      <c r="JEL282" s="6"/>
      <c r="JEM282" s="6"/>
      <c r="JEN282" s="6"/>
      <c r="JEO282" s="6"/>
      <c r="JEP282" s="6"/>
      <c r="JEQ282" s="6"/>
      <c r="JER282" s="6"/>
      <c r="JES282" s="6"/>
      <c r="JET282" s="6"/>
      <c r="JEU282" s="6"/>
      <c r="JEV282" s="6"/>
      <c r="JEW282" s="6"/>
      <c r="JEX282" s="6"/>
      <c r="JEY282" s="6"/>
      <c r="JEZ282" s="6"/>
      <c r="JFA282" s="6"/>
      <c r="JFB282" s="6"/>
      <c r="JFC282" s="6"/>
      <c r="JFD282" s="6"/>
      <c r="JFE282" s="6"/>
      <c r="JFF282" s="6"/>
      <c r="JFG282" s="6"/>
      <c r="JFH282" s="6"/>
      <c r="JFI282" s="6"/>
      <c r="JFJ282" s="6"/>
      <c r="JFK282" s="6"/>
      <c r="JFL282" s="6"/>
      <c r="JFM282" s="6"/>
      <c r="JFN282" s="6"/>
      <c r="JFO282" s="6"/>
      <c r="JFP282" s="6"/>
      <c r="JFQ282" s="6"/>
      <c r="JFR282" s="6"/>
      <c r="JFS282" s="6"/>
      <c r="JFT282" s="6"/>
      <c r="JFU282" s="6"/>
      <c r="JFV282" s="6"/>
      <c r="JFW282" s="6"/>
      <c r="JFX282" s="6"/>
      <c r="JFY282" s="6"/>
      <c r="JFZ282" s="6"/>
      <c r="JGA282" s="6"/>
      <c r="JGB282" s="6"/>
      <c r="JGC282" s="6"/>
      <c r="JGD282" s="6"/>
      <c r="JGE282" s="6"/>
      <c r="JGF282" s="6"/>
      <c r="JGG282" s="6"/>
      <c r="JGH282" s="6"/>
      <c r="JGI282" s="6"/>
      <c r="JGJ282" s="6"/>
      <c r="JGK282" s="6"/>
      <c r="JGL282" s="6"/>
      <c r="JGM282" s="6"/>
      <c r="JGN282" s="6"/>
      <c r="JGO282" s="6"/>
      <c r="JGP282" s="6"/>
      <c r="JGQ282" s="6"/>
      <c r="JGR282" s="6"/>
      <c r="JGS282" s="6"/>
      <c r="JGT282" s="6"/>
      <c r="JGU282" s="6"/>
      <c r="JGV282" s="6"/>
      <c r="JGW282" s="6"/>
      <c r="JGX282" s="6"/>
      <c r="JGY282" s="6"/>
      <c r="JGZ282" s="6"/>
      <c r="JHA282" s="6"/>
      <c r="JHB282" s="6"/>
      <c r="JHC282" s="6"/>
      <c r="JHD282" s="6"/>
      <c r="JHE282" s="6"/>
      <c r="JHF282" s="6"/>
      <c r="JHG282" s="6"/>
      <c r="JHH282" s="6"/>
      <c r="JHI282" s="6"/>
      <c r="JHJ282" s="6"/>
      <c r="JHK282" s="6"/>
      <c r="JHL282" s="6"/>
      <c r="JHM282" s="6"/>
      <c r="JHN282" s="6"/>
      <c r="JHO282" s="6"/>
      <c r="JHP282" s="6"/>
      <c r="JHQ282" s="6"/>
      <c r="JHR282" s="6"/>
      <c r="JHS282" s="6"/>
      <c r="JHT282" s="6"/>
      <c r="JHU282" s="6"/>
      <c r="JHV282" s="6"/>
      <c r="JHW282" s="6"/>
      <c r="JHX282" s="6"/>
      <c r="JHY282" s="6"/>
      <c r="JHZ282" s="6"/>
      <c r="JIA282" s="6"/>
      <c r="JIB282" s="6"/>
      <c r="JIC282" s="6"/>
      <c r="JID282" s="6"/>
      <c r="JIE282" s="6"/>
      <c r="JIF282" s="6"/>
      <c r="JIG282" s="6"/>
      <c r="JIH282" s="6"/>
      <c r="JII282" s="6"/>
      <c r="JIJ282" s="6"/>
      <c r="JIK282" s="6"/>
      <c r="JIL282" s="6"/>
      <c r="JIM282" s="6"/>
      <c r="JIN282" s="6"/>
      <c r="JIO282" s="6"/>
      <c r="JIP282" s="6"/>
      <c r="JIQ282" s="6"/>
      <c r="JIR282" s="6"/>
      <c r="JIS282" s="6"/>
      <c r="JIT282" s="6"/>
      <c r="JIU282" s="6"/>
      <c r="JIV282" s="6"/>
      <c r="JIW282" s="6"/>
      <c r="JIX282" s="6"/>
      <c r="JIY282" s="6"/>
      <c r="JIZ282" s="6"/>
      <c r="JJA282" s="6"/>
      <c r="JJB282" s="6"/>
      <c r="JJC282" s="6"/>
      <c r="JJD282" s="6"/>
      <c r="JJE282" s="6"/>
      <c r="JJF282" s="6"/>
      <c r="JJG282" s="6"/>
      <c r="JJH282" s="6"/>
      <c r="JJI282" s="6"/>
      <c r="JJJ282" s="6"/>
      <c r="JJK282" s="6"/>
      <c r="JJL282" s="6"/>
      <c r="JJM282" s="6"/>
      <c r="JJN282" s="6"/>
      <c r="JJO282" s="6"/>
      <c r="JJP282" s="6"/>
      <c r="JJQ282" s="6"/>
      <c r="JJR282" s="6"/>
      <c r="JJS282" s="6"/>
      <c r="JJT282" s="6"/>
      <c r="JJU282" s="6"/>
      <c r="JJV282" s="6"/>
      <c r="JJW282" s="6"/>
      <c r="JJX282" s="6"/>
      <c r="JJY282" s="6"/>
      <c r="JJZ282" s="6"/>
      <c r="JKA282" s="6"/>
      <c r="JKB282" s="6"/>
      <c r="JKC282" s="6"/>
      <c r="JKD282" s="6"/>
      <c r="JKE282" s="6"/>
      <c r="JKF282" s="6"/>
      <c r="JKG282" s="6"/>
      <c r="JKH282" s="6"/>
      <c r="JKI282" s="6"/>
      <c r="JKJ282" s="6"/>
      <c r="JKK282" s="6"/>
      <c r="JKL282" s="6"/>
      <c r="JKM282" s="6"/>
      <c r="JKN282" s="6"/>
      <c r="JKO282" s="6"/>
      <c r="JKP282" s="6"/>
      <c r="JKQ282" s="6"/>
      <c r="JKR282" s="6"/>
      <c r="JKS282" s="6"/>
      <c r="JKT282" s="6"/>
      <c r="JKU282" s="6"/>
      <c r="JKV282" s="6"/>
      <c r="JKW282" s="6"/>
      <c r="JKX282" s="6"/>
      <c r="JKY282" s="6"/>
      <c r="JKZ282" s="6"/>
      <c r="JLA282" s="6"/>
      <c r="JLB282" s="6"/>
      <c r="JLC282" s="6"/>
      <c r="JLD282" s="6"/>
      <c r="JLE282" s="6"/>
      <c r="JLF282" s="6"/>
      <c r="JLG282" s="6"/>
      <c r="JLH282" s="6"/>
      <c r="JLI282" s="6"/>
      <c r="JLJ282" s="6"/>
      <c r="JLK282" s="6"/>
      <c r="JLL282" s="6"/>
      <c r="JLM282" s="6"/>
      <c r="JLN282" s="6"/>
      <c r="JLO282" s="6"/>
      <c r="JLP282" s="6"/>
      <c r="JLQ282" s="6"/>
      <c r="JLR282" s="6"/>
      <c r="JLS282" s="6"/>
      <c r="JLT282" s="6"/>
      <c r="JLU282" s="6"/>
      <c r="JLV282" s="6"/>
      <c r="JLW282" s="6"/>
      <c r="JLX282" s="6"/>
      <c r="JLY282" s="6"/>
      <c r="JLZ282" s="6"/>
      <c r="JMA282" s="6"/>
      <c r="JMB282" s="6"/>
      <c r="JMC282" s="6"/>
      <c r="JMD282" s="6"/>
      <c r="JME282" s="6"/>
      <c r="JMF282" s="6"/>
      <c r="JMG282" s="6"/>
      <c r="JMH282" s="6"/>
      <c r="JMI282" s="6"/>
      <c r="JMJ282" s="6"/>
      <c r="JMK282" s="6"/>
      <c r="JML282" s="6"/>
      <c r="JMM282" s="6"/>
      <c r="JMN282" s="6"/>
      <c r="JMO282" s="6"/>
      <c r="JMP282" s="6"/>
      <c r="JMQ282" s="6"/>
      <c r="JMR282" s="6"/>
      <c r="JMS282" s="6"/>
      <c r="JMT282" s="6"/>
      <c r="JMU282" s="6"/>
      <c r="JMV282" s="6"/>
      <c r="JMW282" s="6"/>
      <c r="JMX282" s="6"/>
      <c r="JMY282" s="6"/>
      <c r="JMZ282" s="6"/>
      <c r="JNA282" s="6"/>
      <c r="JNB282" s="6"/>
      <c r="JNC282" s="6"/>
      <c r="JND282" s="6"/>
      <c r="JNE282" s="6"/>
      <c r="JNF282" s="6"/>
      <c r="JNG282" s="6"/>
      <c r="JNH282" s="6"/>
      <c r="JNI282" s="6"/>
      <c r="JNJ282" s="6"/>
      <c r="JNK282" s="6"/>
      <c r="JNL282" s="6"/>
      <c r="JNM282" s="6"/>
      <c r="JNN282" s="6"/>
      <c r="JNO282" s="6"/>
      <c r="JNP282" s="6"/>
      <c r="JNQ282" s="6"/>
      <c r="JNR282" s="6"/>
      <c r="JNS282" s="6"/>
      <c r="JNT282" s="6"/>
      <c r="JNU282" s="6"/>
      <c r="JNV282" s="6"/>
      <c r="JNW282" s="6"/>
      <c r="JNX282" s="6"/>
      <c r="JNY282" s="6"/>
      <c r="JNZ282" s="6"/>
      <c r="JOA282" s="6"/>
      <c r="JOB282" s="6"/>
      <c r="JOC282" s="6"/>
      <c r="JOD282" s="6"/>
      <c r="JOE282" s="6"/>
      <c r="JOF282" s="6"/>
      <c r="JOG282" s="6"/>
      <c r="JOH282" s="6"/>
      <c r="JOI282" s="6"/>
      <c r="JOJ282" s="6"/>
      <c r="JOK282" s="6"/>
      <c r="JOL282" s="6"/>
      <c r="JOM282" s="6"/>
      <c r="JON282" s="6"/>
      <c r="JOO282" s="6"/>
      <c r="JOP282" s="6"/>
      <c r="JOQ282" s="6"/>
      <c r="JOR282" s="6"/>
      <c r="JOS282" s="6"/>
      <c r="JOT282" s="6"/>
      <c r="JOU282" s="6"/>
      <c r="JOV282" s="6"/>
      <c r="JOW282" s="6"/>
      <c r="JOX282" s="6"/>
      <c r="JOY282" s="6"/>
      <c r="JOZ282" s="6"/>
      <c r="JPA282" s="6"/>
      <c r="JPB282" s="6"/>
      <c r="JPC282" s="6"/>
      <c r="JPD282" s="6"/>
      <c r="JPE282" s="6"/>
      <c r="JPF282" s="6"/>
      <c r="JPG282" s="6"/>
      <c r="JPH282" s="6"/>
      <c r="JPI282" s="6"/>
      <c r="JPJ282" s="6"/>
      <c r="JPK282" s="6"/>
      <c r="JPL282" s="6"/>
      <c r="JPM282" s="6"/>
      <c r="JPN282" s="6"/>
      <c r="JPO282" s="6"/>
      <c r="JPP282" s="6"/>
      <c r="JPQ282" s="6"/>
      <c r="JPR282" s="6"/>
      <c r="JPS282" s="6"/>
      <c r="JPT282" s="6"/>
      <c r="JPU282" s="6"/>
      <c r="JPV282" s="6"/>
      <c r="JPW282" s="6"/>
      <c r="JPX282" s="6"/>
      <c r="JPY282" s="6"/>
      <c r="JPZ282" s="6"/>
      <c r="JQA282" s="6"/>
      <c r="JQB282" s="6"/>
      <c r="JQC282" s="6"/>
      <c r="JQD282" s="6"/>
      <c r="JQE282" s="6"/>
      <c r="JQF282" s="6"/>
      <c r="JQG282" s="6"/>
      <c r="JQH282" s="6"/>
      <c r="JQI282" s="6"/>
      <c r="JQJ282" s="6"/>
      <c r="JQK282" s="6"/>
      <c r="JQL282" s="6"/>
      <c r="JQM282" s="6"/>
      <c r="JQN282" s="6"/>
      <c r="JQO282" s="6"/>
      <c r="JQP282" s="6"/>
      <c r="JQQ282" s="6"/>
      <c r="JQR282" s="6"/>
      <c r="JQS282" s="6"/>
      <c r="JQT282" s="6"/>
      <c r="JQU282" s="6"/>
      <c r="JQV282" s="6"/>
      <c r="JQW282" s="6"/>
      <c r="JQX282" s="6"/>
      <c r="JQY282" s="6"/>
      <c r="JQZ282" s="6"/>
      <c r="JRA282" s="6"/>
      <c r="JRB282" s="6"/>
      <c r="JRC282" s="6"/>
      <c r="JRD282" s="6"/>
      <c r="JRE282" s="6"/>
      <c r="JRF282" s="6"/>
      <c r="JRG282" s="6"/>
      <c r="JRH282" s="6"/>
      <c r="JRI282" s="6"/>
      <c r="JRJ282" s="6"/>
      <c r="JRK282" s="6"/>
      <c r="JRL282" s="6"/>
      <c r="JRM282" s="6"/>
      <c r="JRN282" s="6"/>
      <c r="JRO282" s="6"/>
      <c r="JRP282" s="6"/>
      <c r="JRQ282" s="6"/>
      <c r="JRR282" s="6"/>
      <c r="JRS282" s="6"/>
      <c r="JRT282" s="6"/>
      <c r="JRU282" s="6"/>
      <c r="JRV282" s="6"/>
      <c r="JRW282" s="6"/>
      <c r="JRX282" s="6"/>
      <c r="JRY282" s="6"/>
      <c r="JRZ282" s="6"/>
      <c r="JSA282" s="6"/>
      <c r="JSB282" s="6"/>
      <c r="JSC282" s="6"/>
      <c r="JSD282" s="6"/>
      <c r="JSE282" s="6"/>
      <c r="JSF282" s="6"/>
      <c r="JSG282" s="6"/>
      <c r="JSH282" s="6"/>
      <c r="JSI282" s="6"/>
      <c r="JSJ282" s="6"/>
      <c r="JSK282" s="6"/>
      <c r="JSL282" s="6"/>
      <c r="JSM282" s="6"/>
      <c r="JSN282" s="6"/>
      <c r="JSO282" s="6"/>
      <c r="JSP282" s="6"/>
      <c r="JSQ282" s="6"/>
      <c r="JSR282" s="6"/>
      <c r="JSS282" s="6"/>
      <c r="JST282" s="6"/>
      <c r="JSU282" s="6"/>
      <c r="JSV282" s="6"/>
      <c r="JSW282" s="6"/>
      <c r="JSX282" s="6"/>
      <c r="JSY282" s="6"/>
      <c r="JSZ282" s="6"/>
      <c r="JTA282" s="6"/>
      <c r="JTB282" s="6"/>
      <c r="JTC282" s="6"/>
      <c r="JTD282" s="6"/>
      <c r="JTE282" s="6"/>
      <c r="JTF282" s="6"/>
      <c r="JTG282" s="6"/>
      <c r="JTH282" s="6"/>
      <c r="JTI282" s="6"/>
      <c r="JTJ282" s="6"/>
      <c r="JTK282" s="6"/>
      <c r="JTL282" s="6"/>
      <c r="JTM282" s="6"/>
      <c r="JTN282" s="6"/>
      <c r="JTO282" s="6"/>
      <c r="JTP282" s="6"/>
      <c r="JTQ282" s="6"/>
      <c r="JTR282" s="6"/>
      <c r="JTS282" s="6"/>
      <c r="JTT282" s="6"/>
      <c r="JTU282" s="6"/>
      <c r="JTV282" s="6"/>
      <c r="JTW282" s="6"/>
      <c r="JTX282" s="6"/>
      <c r="JTY282" s="6"/>
      <c r="JTZ282" s="6"/>
      <c r="JUA282" s="6"/>
      <c r="JUB282" s="6"/>
      <c r="JUC282" s="6"/>
      <c r="JUD282" s="6"/>
      <c r="JUE282" s="6"/>
      <c r="JUF282" s="6"/>
      <c r="JUG282" s="6"/>
      <c r="JUH282" s="6"/>
      <c r="JUI282" s="6"/>
      <c r="JUJ282" s="6"/>
      <c r="JUK282" s="6"/>
      <c r="JUL282" s="6"/>
      <c r="JUM282" s="6"/>
      <c r="JUN282" s="6"/>
      <c r="JUO282" s="6"/>
      <c r="JUP282" s="6"/>
      <c r="JUQ282" s="6"/>
      <c r="JUR282" s="6"/>
      <c r="JUS282" s="6"/>
      <c r="JUT282" s="6"/>
      <c r="JUU282" s="6"/>
      <c r="JUV282" s="6"/>
      <c r="JUW282" s="6"/>
      <c r="JUX282" s="6"/>
      <c r="JUY282" s="6"/>
      <c r="JUZ282" s="6"/>
      <c r="JVA282" s="6"/>
      <c r="JVB282" s="6"/>
      <c r="JVC282" s="6"/>
      <c r="JVD282" s="6"/>
      <c r="JVE282" s="6"/>
      <c r="JVF282" s="6"/>
      <c r="JVG282" s="6"/>
      <c r="JVH282" s="6"/>
      <c r="JVI282" s="6"/>
      <c r="JVJ282" s="6"/>
      <c r="JVK282" s="6"/>
      <c r="JVL282" s="6"/>
      <c r="JVM282" s="6"/>
      <c r="JVN282" s="6"/>
      <c r="JVO282" s="6"/>
      <c r="JVP282" s="6"/>
      <c r="JVQ282" s="6"/>
      <c r="JVR282" s="6"/>
      <c r="JVS282" s="6"/>
      <c r="JVT282" s="6"/>
      <c r="JVU282" s="6"/>
      <c r="JVV282" s="6"/>
      <c r="JVW282" s="6"/>
      <c r="JVX282" s="6"/>
      <c r="JVY282" s="6"/>
      <c r="JVZ282" s="6"/>
      <c r="JWA282" s="6"/>
      <c r="JWB282" s="6"/>
      <c r="JWC282" s="6"/>
      <c r="JWD282" s="6"/>
      <c r="JWE282" s="6"/>
      <c r="JWF282" s="6"/>
      <c r="JWG282" s="6"/>
      <c r="JWH282" s="6"/>
      <c r="JWI282" s="6"/>
      <c r="JWJ282" s="6"/>
      <c r="JWK282" s="6"/>
      <c r="JWL282" s="6"/>
      <c r="JWM282" s="6"/>
      <c r="JWN282" s="6"/>
      <c r="JWO282" s="6"/>
      <c r="JWP282" s="6"/>
      <c r="JWQ282" s="6"/>
      <c r="JWR282" s="6"/>
      <c r="JWS282" s="6"/>
      <c r="JWT282" s="6"/>
      <c r="JWU282" s="6"/>
      <c r="JWV282" s="6"/>
      <c r="JWW282" s="6"/>
      <c r="JWX282" s="6"/>
      <c r="JWY282" s="6"/>
      <c r="JWZ282" s="6"/>
      <c r="JXA282" s="6"/>
      <c r="JXB282" s="6"/>
      <c r="JXC282" s="6"/>
      <c r="JXD282" s="6"/>
      <c r="JXE282" s="6"/>
      <c r="JXF282" s="6"/>
      <c r="JXG282" s="6"/>
      <c r="JXH282" s="6"/>
      <c r="JXI282" s="6"/>
      <c r="JXJ282" s="6"/>
      <c r="JXK282" s="6"/>
      <c r="JXL282" s="6"/>
      <c r="JXM282" s="6"/>
      <c r="JXN282" s="6"/>
      <c r="JXO282" s="6"/>
      <c r="JXP282" s="6"/>
      <c r="JXQ282" s="6"/>
      <c r="JXR282" s="6"/>
      <c r="JXS282" s="6"/>
      <c r="JXT282" s="6"/>
      <c r="JXU282" s="6"/>
      <c r="JXV282" s="6"/>
      <c r="JXW282" s="6"/>
      <c r="JXX282" s="6"/>
      <c r="JXY282" s="6"/>
      <c r="JXZ282" s="6"/>
      <c r="JYA282" s="6"/>
      <c r="JYB282" s="6"/>
      <c r="JYC282" s="6"/>
      <c r="JYD282" s="6"/>
      <c r="JYE282" s="6"/>
      <c r="JYF282" s="6"/>
      <c r="JYG282" s="6"/>
      <c r="JYH282" s="6"/>
      <c r="JYI282" s="6"/>
      <c r="JYJ282" s="6"/>
      <c r="JYK282" s="6"/>
      <c r="JYL282" s="6"/>
      <c r="JYM282" s="6"/>
      <c r="JYN282" s="6"/>
      <c r="JYO282" s="6"/>
      <c r="JYP282" s="6"/>
      <c r="JYQ282" s="6"/>
      <c r="JYR282" s="6"/>
      <c r="JYS282" s="6"/>
      <c r="JYT282" s="6"/>
      <c r="JYU282" s="6"/>
      <c r="JYV282" s="6"/>
      <c r="JYW282" s="6"/>
      <c r="JYX282" s="6"/>
      <c r="JYY282" s="6"/>
      <c r="JYZ282" s="6"/>
      <c r="JZA282" s="6"/>
      <c r="JZB282" s="6"/>
      <c r="JZC282" s="6"/>
      <c r="JZD282" s="6"/>
      <c r="JZE282" s="6"/>
      <c r="JZF282" s="6"/>
      <c r="JZG282" s="6"/>
      <c r="JZH282" s="6"/>
      <c r="JZI282" s="6"/>
      <c r="JZJ282" s="6"/>
      <c r="JZK282" s="6"/>
      <c r="JZL282" s="6"/>
      <c r="JZM282" s="6"/>
      <c r="JZN282" s="6"/>
      <c r="JZO282" s="6"/>
      <c r="JZP282" s="6"/>
      <c r="JZQ282" s="6"/>
      <c r="JZR282" s="6"/>
      <c r="JZS282" s="6"/>
      <c r="JZT282" s="6"/>
      <c r="JZU282" s="6"/>
      <c r="JZV282" s="6"/>
      <c r="JZW282" s="6"/>
      <c r="JZX282" s="6"/>
      <c r="JZY282" s="6"/>
      <c r="JZZ282" s="6"/>
      <c r="KAA282" s="6"/>
      <c r="KAB282" s="6"/>
      <c r="KAC282" s="6"/>
      <c r="KAD282" s="6"/>
      <c r="KAE282" s="6"/>
      <c r="KAF282" s="6"/>
      <c r="KAG282" s="6"/>
      <c r="KAH282" s="6"/>
      <c r="KAI282" s="6"/>
      <c r="KAJ282" s="6"/>
      <c r="KAK282" s="6"/>
      <c r="KAL282" s="6"/>
      <c r="KAM282" s="6"/>
      <c r="KAN282" s="6"/>
      <c r="KAO282" s="6"/>
      <c r="KAP282" s="6"/>
      <c r="KAQ282" s="6"/>
      <c r="KAR282" s="6"/>
      <c r="KAS282" s="6"/>
      <c r="KAT282" s="6"/>
      <c r="KAU282" s="6"/>
      <c r="KAV282" s="6"/>
      <c r="KAW282" s="6"/>
      <c r="KAX282" s="6"/>
      <c r="KAY282" s="6"/>
      <c r="KAZ282" s="6"/>
      <c r="KBA282" s="6"/>
      <c r="KBB282" s="6"/>
      <c r="KBC282" s="6"/>
      <c r="KBD282" s="6"/>
      <c r="KBE282" s="6"/>
      <c r="KBF282" s="6"/>
      <c r="KBG282" s="6"/>
      <c r="KBH282" s="6"/>
      <c r="KBI282" s="6"/>
      <c r="KBJ282" s="6"/>
      <c r="KBK282" s="6"/>
      <c r="KBL282" s="6"/>
      <c r="KBM282" s="6"/>
      <c r="KBN282" s="6"/>
      <c r="KBO282" s="6"/>
      <c r="KBP282" s="6"/>
      <c r="KBQ282" s="6"/>
      <c r="KBR282" s="6"/>
      <c r="KBS282" s="6"/>
      <c r="KBT282" s="6"/>
      <c r="KBU282" s="6"/>
      <c r="KBV282" s="6"/>
      <c r="KBW282" s="6"/>
      <c r="KBX282" s="6"/>
      <c r="KBY282" s="6"/>
      <c r="KBZ282" s="6"/>
      <c r="KCA282" s="6"/>
      <c r="KCB282" s="6"/>
      <c r="KCC282" s="6"/>
      <c r="KCD282" s="6"/>
      <c r="KCE282" s="6"/>
      <c r="KCF282" s="6"/>
      <c r="KCG282" s="6"/>
      <c r="KCH282" s="6"/>
      <c r="KCI282" s="6"/>
      <c r="KCJ282" s="6"/>
      <c r="KCK282" s="6"/>
      <c r="KCL282" s="6"/>
      <c r="KCM282" s="6"/>
      <c r="KCN282" s="6"/>
      <c r="KCO282" s="6"/>
      <c r="KCP282" s="6"/>
      <c r="KCQ282" s="6"/>
      <c r="KCR282" s="6"/>
      <c r="KCS282" s="6"/>
      <c r="KCT282" s="6"/>
      <c r="KCU282" s="6"/>
      <c r="KCV282" s="6"/>
      <c r="KCW282" s="6"/>
      <c r="KCX282" s="6"/>
      <c r="KCY282" s="6"/>
      <c r="KCZ282" s="6"/>
      <c r="KDA282" s="6"/>
      <c r="KDB282" s="6"/>
      <c r="KDC282" s="6"/>
      <c r="KDD282" s="6"/>
      <c r="KDE282" s="6"/>
      <c r="KDF282" s="6"/>
      <c r="KDG282" s="6"/>
      <c r="KDH282" s="6"/>
      <c r="KDI282" s="6"/>
      <c r="KDJ282" s="6"/>
      <c r="KDK282" s="6"/>
      <c r="KDL282" s="6"/>
      <c r="KDM282" s="6"/>
      <c r="KDN282" s="6"/>
      <c r="KDO282" s="6"/>
      <c r="KDP282" s="6"/>
      <c r="KDQ282" s="6"/>
      <c r="KDR282" s="6"/>
      <c r="KDS282" s="6"/>
      <c r="KDT282" s="6"/>
      <c r="KDU282" s="6"/>
      <c r="KDV282" s="6"/>
      <c r="KDW282" s="6"/>
      <c r="KDX282" s="6"/>
      <c r="KDY282" s="6"/>
      <c r="KDZ282" s="6"/>
      <c r="KEA282" s="6"/>
      <c r="KEB282" s="6"/>
      <c r="KEC282" s="6"/>
      <c r="KED282" s="6"/>
      <c r="KEE282" s="6"/>
      <c r="KEF282" s="6"/>
      <c r="KEG282" s="6"/>
      <c r="KEH282" s="6"/>
      <c r="KEI282" s="6"/>
      <c r="KEJ282" s="6"/>
      <c r="KEK282" s="6"/>
      <c r="KEL282" s="6"/>
      <c r="KEM282" s="6"/>
      <c r="KEN282" s="6"/>
      <c r="KEO282" s="6"/>
      <c r="KEP282" s="6"/>
      <c r="KEQ282" s="6"/>
      <c r="KER282" s="6"/>
      <c r="KES282" s="6"/>
      <c r="KET282" s="6"/>
      <c r="KEU282" s="6"/>
      <c r="KEV282" s="6"/>
      <c r="KEW282" s="6"/>
      <c r="KEX282" s="6"/>
      <c r="KEY282" s="6"/>
      <c r="KEZ282" s="6"/>
      <c r="KFA282" s="6"/>
      <c r="KFB282" s="6"/>
      <c r="KFC282" s="6"/>
      <c r="KFD282" s="6"/>
      <c r="KFE282" s="6"/>
      <c r="KFF282" s="6"/>
      <c r="KFG282" s="6"/>
      <c r="KFH282" s="6"/>
      <c r="KFI282" s="6"/>
      <c r="KFJ282" s="6"/>
      <c r="KFK282" s="6"/>
      <c r="KFL282" s="6"/>
      <c r="KFM282" s="6"/>
      <c r="KFN282" s="6"/>
      <c r="KFO282" s="6"/>
      <c r="KFP282" s="6"/>
      <c r="KFQ282" s="6"/>
      <c r="KFR282" s="6"/>
      <c r="KFS282" s="6"/>
      <c r="KFT282" s="6"/>
      <c r="KFU282" s="6"/>
      <c r="KFV282" s="6"/>
      <c r="KFW282" s="6"/>
      <c r="KFX282" s="6"/>
      <c r="KFY282" s="6"/>
      <c r="KFZ282" s="6"/>
      <c r="KGA282" s="6"/>
      <c r="KGB282" s="6"/>
      <c r="KGC282" s="6"/>
      <c r="KGD282" s="6"/>
      <c r="KGE282" s="6"/>
      <c r="KGF282" s="6"/>
      <c r="KGG282" s="6"/>
      <c r="KGH282" s="6"/>
      <c r="KGI282" s="6"/>
      <c r="KGJ282" s="6"/>
      <c r="KGK282" s="6"/>
      <c r="KGL282" s="6"/>
      <c r="KGM282" s="6"/>
      <c r="KGN282" s="6"/>
      <c r="KGO282" s="6"/>
      <c r="KGP282" s="6"/>
      <c r="KGQ282" s="6"/>
      <c r="KGR282" s="6"/>
      <c r="KGS282" s="6"/>
      <c r="KGT282" s="6"/>
      <c r="KGU282" s="6"/>
      <c r="KGV282" s="6"/>
      <c r="KGW282" s="6"/>
      <c r="KGX282" s="6"/>
      <c r="KGY282" s="6"/>
      <c r="KGZ282" s="6"/>
      <c r="KHA282" s="6"/>
      <c r="KHB282" s="6"/>
      <c r="KHC282" s="6"/>
      <c r="KHD282" s="6"/>
      <c r="KHE282" s="6"/>
      <c r="KHF282" s="6"/>
      <c r="KHG282" s="6"/>
      <c r="KHH282" s="6"/>
      <c r="KHI282" s="6"/>
      <c r="KHJ282" s="6"/>
      <c r="KHK282" s="6"/>
      <c r="KHL282" s="6"/>
      <c r="KHM282" s="6"/>
      <c r="KHN282" s="6"/>
      <c r="KHO282" s="6"/>
      <c r="KHP282" s="6"/>
      <c r="KHQ282" s="6"/>
      <c r="KHR282" s="6"/>
      <c r="KHS282" s="6"/>
      <c r="KHT282" s="6"/>
      <c r="KHU282" s="6"/>
      <c r="KHV282" s="6"/>
      <c r="KHW282" s="6"/>
      <c r="KHX282" s="6"/>
      <c r="KHY282" s="6"/>
      <c r="KHZ282" s="6"/>
      <c r="KIA282" s="6"/>
      <c r="KIB282" s="6"/>
      <c r="KIC282" s="6"/>
      <c r="KID282" s="6"/>
      <c r="KIE282" s="6"/>
      <c r="KIF282" s="6"/>
      <c r="KIG282" s="6"/>
      <c r="KIH282" s="6"/>
      <c r="KII282" s="6"/>
      <c r="KIJ282" s="6"/>
      <c r="KIK282" s="6"/>
      <c r="KIL282" s="6"/>
      <c r="KIM282" s="6"/>
      <c r="KIN282" s="6"/>
      <c r="KIO282" s="6"/>
      <c r="KIP282" s="6"/>
      <c r="KIQ282" s="6"/>
      <c r="KIR282" s="6"/>
      <c r="KIS282" s="6"/>
      <c r="KIT282" s="6"/>
      <c r="KIU282" s="6"/>
      <c r="KIV282" s="6"/>
      <c r="KIW282" s="6"/>
      <c r="KIX282" s="6"/>
      <c r="KIY282" s="6"/>
      <c r="KIZ282" s="6"/>
      <c r="KJA282" s="6"/>
      <c r="KJB282" s="6"/>
      <c r="KJC282" s="6"/>
      <c r="KJD282" s="6"/>
      <c r="KJE282" s="6"/>
      <c r="KJF282" s="6"/>
      <c r="KJG282" s="6"/>
      <c r="KJH282" s="6"/>
      <c r="KJI282" s="6"/>
      <c r="KJJ282" s="6"/>
      <c r="KJK282" s="6"/>
      <c r="KJL282" s="6"/>
      <c r="KJM282" s="6"/>
      <c r="KJN282" s="6"/>
      <c r="KJO282" s="6"/>
      <c r="KJP282" s="6"/>
      <c r="KJQ282" s="6"/>
      <c r="KJR282" s="6"/>
      <c r="KJS282" s="6"/>
      <c r="KJT282" s="6"/>
      <c r="KJU282" s="6"/>
      <c r="KJV282" s="6"/>
      <c r="KJW282" s="6"/>
      <c r="KJX282" s="6"/>
      <c r="KJY282" s="6"/>
      <c r="KJZ282" s="6"/>
      <c r="KKA282" s="6"/>
      <c r="KKB282" s="6"/>
      <c r="KKC282" s="6"/>
      <c r="KKD282" s="6"/>
      <c r="KKE282" s="6"/>
      <c r="KKF282" s="6"/>
      <c r="KKG282" s="6"/>
      <c r="KKH282" s="6"/>
      <c r="KKI282" s="6"/>
      <c r="KKJ282" s="6"/>
      <c r="KKK282" s="6"/>
      <c r="KKL282" s="6"/>
      <c r="KKM282" s="6"/>
      <c r="KKN282" s="6"/>
      <c r="KKO282" s="6"/>
      <c r="KKP282" s="6"/>
      <c r="KKQ282" s="6"/>
      <c r="KKR282" s="6"/>
      <c r="KKS282" s="6"/>
      <c r="KKT282" s="6"/>
      <c r="KKU282" s="6"/>
      <c r="KKV282" s="6"/>
      <c r="KKW282" s="6"/>
      <c r="KKX282" s="6"/>
      <c r="KKY282" s="6"/>
      <c r="KKZ282" s="6"/>
      <c r="KLA282" s="6"/>
      <c r="KLB282" s="6"/>
      <c r="KLC282" s="6"/>
      <c r="KLD282" s="6"/>
      <c r="KLE282" s="6"/>
      <c r="KLF282" s="6"/>
      <c r="KLG282" s="6"/>
      <c r="KLH282" s="6"/>
      <c r="KLI282" s="6"/>
      <c r="KLJ282" s="6"/>
      <c r="KLK282" s="6"/>
      <c r="KLL282" s="6"/>
      <c r="KLM282" s="6"/>
      <c r="KLN282" s="6"/>
      <c r="KLO282" s="6"/>
      <c r="KLP282" s="6"/>
      <c r="KLQ282" s="6"/>
      <c r="KLR282" s="6"/>
      <c r="KLS282" s="6"/>
      <c r="KLT282" s="6"/>
      <c r="KLU282" s="6"/>
      <c r="KLV282" s="6"/>
      <c r="KLW282" s="6"/>
      <c r="KLX282" s="6"/>
      <c r="KLY282" s="6"/>
      <c r="KLZ282" s="6"/>
      <c r="KMA282" s="6"/>
      <c r="KMB282" s="6"/>
      <c r="KMC282" s="6"/>
      <c r="KMD282" s="6"/>
      <c r="KME282" s="6"/>
      <c r="KMF282" s="6"/>
      <c r="KMG282" s="6"/>
      <c r="KMH282" s="6"/>
      <c r="KMI282" s="6"/>
      <c r="KMJ282" s="6"/>
      <c r="KMK282" s="6"/>
      <c r="KML282" s="6"/>
      <c r="KMM282" s="6"/>
      <c r="KMN282" s="6"/>
      <c r="KMO282" s="6"/>
      <c r="KMP282" s="6"/>
      <c r="KMQ282" s="6"/>
      <c r="KMR282" s="6"/>
      <c r="KMS282" s="6"/>
      <c r="KMT282" s="6"/>
      <c r="KMU282" s="6"/>
      <c r="KMV282" s="6"/>
      <c r="KMW282" s="6"/>
      <c r="KMX282" s="6"/>
      <c r="KMY282" s="6"/>
      <c r="KMZ282" s="6"/>
      <c r="KNA282" s="6"/>
      <c r="KNB282" s="6"/>
      <c r="KNC282" s="6"/>
      <c r="KND282" s="6"/>
      <c r="KNE282" s="6"/>
      <c r="KNF282" s="6"/>
      <c r="KNG282" s="6"/>
      <c r="KNH282" s="6"/>
      <c r="KNI282" s="6"/>
      <c r="KNJ282" s="6"/>
      <c r="KNK282" s="6"/>
      <c r="KNL282" s="6"/>
      <c r="KNM282" s="6"/>
      <c r="KNN282" s="6"/>
      <c r="KNO282" s="6"/>
      <c r="KNP282" s="6"/>
      <c r="KNQ282" s="6"/>
      <c r="KNR282" s="6"/>
      <c r="KNS282" s="6"/>
      <c r="KNT282" s="6"/>
      <c r="KNU282" s="6"/>
      <c r="KNV282" s="6"/>
      <c r="KNW282" s="6"/>
      <c r="KNX282" s="6"/>
      <c r="KNY282" s="6"/>
      <c r="KNZ282" s="6"/>
      <c r="KOA282" s="6"/>
      <c r="KOB282" s="6"/>
      <c r="KOC282" s="6"/>
      <c r="KOD282" s="6"/>
      <c r="KOE282" s="6"/>
      <c r="KOF282" s="6"/>
      <c r="KOG282" s="6"/>
      <c r="KOH282" s="6"/>
      <c r="KOI282" s="6"/>
      <c r="KOJ282" s="6"/>
      <c r="KOK282" s="6"/>
      <c r="KOL282" s="6"/>
      <c r="KOM282" s="6"/>
      <c r="KON282" s="6"/>
      <c r="KOO282" s="6"/>
      <c r="KOP282" s="6"/>
      <c r="KOQ282" s="6"/>
      <c r="KOR282" s="6"/>
      <c r="KOS282" s="6"/>
      <c r="KOT282" s="6"/>
      <c r="KOU282" s="6"/>
      <c r="KOV282" s="6"/>
      <c r="KOW282" s="6"/>
      <c r="KOX282" s="6"/>
      <c r="KOY282" s="6"/>
      <c r="KOZ282" s="6"/>
      <c r="KPA282" s="6"/>
      <c r="KPB282" s="6"/>
      <c r="KPC282" s="6"/>
      <c r="KPD282" s="6"/>
      <c r="KPE282" s="6"/>
      <c r="KPF282" s="6"/>
      <c r="KPG282" s="6"/>
      <c r="KPH282" s="6"/>
      <c r="KPI282" s="6"/>
      <c r="KPJ282" s="6"/>
      <c r="KPK282" s="6"/>
      <c r="KPL282" s="6"/>
      <c r="KPM282" s="6"/>
      <c r="KPN282" s="6"/>
      <c r="KPO282" s="6"/>
      <c r="KPP282" s="6"/>
      <c r="KPQ282" s="6"/>
      <c r="KPR282" s="6"/>
      <c r="KPS282" s="6"/>
      <c r="KPT282" s="6"/>
      <c r="KPU282" s="6"/>
      <c r="KPV282" s="6"/>
      <c r="KPW282" s="6"/>
      <c r="KPX282" s="6"/>
      <c r="KPY282" s="6"/>
      <c r="KPZ282" s="6"/>
      <c r="KQA282" s="6"/>
      <c r="KQB282" s="6"/>
      <c r="KQC282" s="6"/>
      <c r="KQD282" s="6"/>
      <c r="KQE282" s="6"/>
      <c r="KQF282" s="6"/>
      <c r="KQG282" s="6"/>
      <c r="KQH282" s="6"/>
      <c r="KQI282" s="6"/>
      <c r="KQJ282" s="6"/>
      <c r="KQK282" s="6"/>
      <c r="KQL282" s="6"/>
      <c r="KQM282" s="6"/>
      <c r="KQN282" s="6"/>
      <c r="KQO282" s="6"/>
      <c r="KQP282" s="6"/>
      <c r="KQQ282" s="6"/>
      <c r="KQR282" s="6"/>
      <c r="KQS282" s="6"/>
      <c r="KQT282" s="6"/>
      <c r="KQU282" s="6"/>
      <c r="KQV282" s="6"/>
      <c r="KQW282" s="6"/>
      <c r="KQX282" s="6"/>
      <c r="KQY282" s="6"/>
      <c r="KQZ282" s="6"/>
      <c r="KRA282" s="6"/>
      <c r="KRB282" s="6"/>
      <c r="KRC282" s="6"/>
      <c r="KRD282" s="6"/>
      <c r="KRE282" s="6"/>
      <c r="KRF282" s="6"/>
      <c r="KRG282" s="6"/>
      <c r="KRH282" s="6"/>
      <c r="KRI282" s="6"/>
      <c r="KRJ282" s="6"/>
      <c r="KRK282" s="6"/>
      <c r="KRL282" s="6"/>
      <c r="KRM282" s="6"/>
      <c r="KRN282" s="6"/>
      <c r="KRO282" s="6"/>
      <c r="KRP282" s="6"/>
      <c r="KRQ282" s="6"/>
      <c r="KRR282" s="6"/>
      <c r="KRS282" s="6"/>
      <c r="KRT282" s="6"/>
      <c r="KRU282" s="6"/>
      <c r="KRV282" s="6"/>
      <c r="KRW282" s="6"/>
      <c r="KRX282" s="6"/>
      <c r="KRY282" s="6"/>
      <c r="KRZ282" s="6"/>
      <c r="KSA282" s="6"/>
      <c r="KSB282" s="6"/>
      <c r="KSC282" s="6"/>
      <c r="KSD282" s="6"/>
      <c r="KSE282" s="6"/>
      <c r="KSF282" s="6"/>
      <c r="KSG282" s="6"/>
      <c r="KSH282" s="6"/>
      <c r="KSI282" s="6"/>
      <c r="KSJ282" s="6"/>
      <c r="KSK282" s="6"/>
      <c r="KSL282" s="6"/>
      <c r="KSM282" s="6"/>
      <c r="KSN282" s="6"/>
      <c r="KSO282" s="6"/>
      <c r="KSP282" s="6"/>
      <c r="KSQ282" s="6"/>
      <c r="KSR282" s="6"/>
      <c r="KSS282" s="6"/>
      <c r="KST282" s="6"/>
      <c r="KSU282" s="6"/>
      <c r="KSV282" s="6"/>
      <c r="KSW282" s="6"/>
      <c r="KSX282" s="6"/>
      <c r="KSY282" s="6"/>
      <c r="KSZ282" s="6"/>
      <c r="KTA282" s="6"/>
      <c r="KTB282" s="6"/>
      <c r="KTC282" s="6"/>
      <c r="KTD282" s="6"/>
      <c r="KTE282" s="6"/>
      <c r="KTF282" s="6"/>
      <c r="KTG282" s="6"/>
      <c r="KTH282" s="6"/>
      <c r="KTI282" s="6"/>
      <c r="KTJ282" s="6"/>
      <c r="KTK282" s="6"/>
      <c r="KTL282" s="6"/>
      <c r="KTM282" s="6"/>
      <c r="KTN282" s="6"/>
      <c r="KTO282" s="6"/>
      <c r="KTP282" s="6"/>
      <c r="KTQ282" s="6"/>
      <c r="KTR282" s="6"/>
      <c r="KTS282" s="6"/>
      <c r="KTT282" s="6"/>
      <c r="KTU282" s="6"/>
      <c r="KTV282" s="6"/>
      <c r="KTW282" s="6"/>
      <c r="KTX282" s="6"/>
      <c r="KTY282" s="6"/>
      <c r="KTZ282" s="6"/>
      <c r="KUA282" s="6"/>
      <c r="KUB282" s="6"/>
      <c r="KUC282" s="6"/>
      <c r="KUD282" s="6"/>
      <c r="KUE282" s="6"/>
      <c r="KUF282" s="6"/>
      <c r="KUG282" s="6"/>
      <c r="KUH282" s="6"/>
      <c r="KUI282" s="6"/>
      <c r="KUJ282" s="6"/>
      <c r="KUK282" s="6"/>
      <c r="KUL282" s="6"/>
      <c r="KUM282" s="6"/>
      <c r="KUN282" s="6"/>
      <c r="KUO282" s="6"/>
      <c r="KUP282" s="6"/>
      <c r="KUQ282" s="6"/>
      <c r="KUR282" s="6"/>
      <c r="KUS282" s="6"/>
      <c r="KUT282" s="6"/>
      <c r="KUU282" s="6"/>
      <c r="KUV282" s="6"/>
      <c r="KUW282" s="6"/>
      <c r="KUX282" s="6"/>
      <c r="KUY282" s="6"/>
      <c r="KUZ282" s="6"/>
      <c r="KVA282" s="6"/>
      <c r="KVB282" s="6"/>
      <c r="KVC282" s="6"/>
      <c r="KVD282" s="6"/>
      <c r="KVE282" s="6"/>
      <c r="KVF282" s="6"/>
      <c r="KVG282" s="6"/>
      <c r="KVH282" s="6"/>
      <c r="KVI282" s="6"/>
      <c r="KVJ282" s="6"/>
      <c r="KVK282" s="6"/>
      <c r="KVL282" s="6"/>
      <c r="KVM282" s="6"/>
      <c r="KVN282" s="6"/>
      <c r="KVO282" s="6"/>
      <c r="KVP282" s="6"/>
      <c r="KVQ282" s="6"/>
      <c r="KVR282" s="6"/>
      <c r="KVS282" s="6"/>
      <c r="KVT282" s="6"/>
      <c r="KVU282" s="6"/>
      <c r="KVV282" s="6"/>
      <c r="KVW282" s="6"/>
      <c r="KVX282" s="6"/>
      <c r="KVY282" s="6"/>
      <c r="KVZ282" s="6"/>
      <c r="KWA282" s="6"/>
      <c r="KWB282" s="6"/>
      <c r="KWC282" s="6"/>
      <c r="KWD282" s="6"/>
      <c r="KWE282" s="6"/>
      <c r="KWF282" s="6"/>
      <c r="KWG282" s="6"/>
      <c r="KWH282" s="6"/>
      <c r="KWI282" s="6"/>
      <c r="KWJ282" s="6"/>
      <c r="KWK282" s="6"/>
      <c r="KWL282" s="6"/>
      <c r="KWM282" s="6"/>
      <c r="KWN282" s="6"/>
      <c r="KWO282" s="6"/>
      <c r="KWP282" s="6"/>
      <c r="KWQ282" s="6"/>
      <c r="KWR282" s="6"/>
      <c r="KWS282" s="6"/>
      <c r="KWT282" s="6"/>
      <c r="KWU282" s="6"/>
      <c r="KWV282" s="6"/>
      <c r="KWW282" s="6"/>
      <c r="KWX282" s="6"/>
      <c r="KWY282" s="6"/>
      <c r="KWZ282" s="6"/>
      <c r="KXA282" s="6"/>
      <c r="KXB282" s="6"/>
      <c r="KXC282" s="6"/>
      <c r="KXD282" s="6"/>
      <c r="KXE282" s="6"/>
      <c r="KXF282" s="6"/>
      <c r="KXG282" s="6"/>
      <c r="KXH282" s="6"/>
      <c r="KXI282" s="6"/>
      <c r="KXJ282" s="6"/>
      <c r="KXK282" s="6"/>
      <c r="KXL282" s="6"/>
      <c r="KXM282" s="6"/>
      <c r="KXN282" s="6"/>
      <c r="KXO282" s="6"/>
      <c r="KXP282" s="6"/>
      <c r="KXQ282" s="6"/>
      <c r="KXR282" s="6"/>
      <c r="KXS282" s="6"/>
      <c r="KXT282" s="6"/>
      <c r="KXU282" s="6"/>
      <c r="KXV282" s="6"/>
      <c r="KXW282" s="6"/>
      <c r="KXX282" s="6"/>
      <c r="KXY282" s="6"/>
      <c r="KXZ282" s="6"/>
      <c r="KYA282" s="6"/>
      <c r="KYB282" s="6"/>
      <c r="KYC282" s="6"/>
      <c r="KYD282" s="6"/>
      <c r="KYE282" s="6"/>
      <c r="KYF282" s="6"/>
      <c r="KYG282" s="6"/>
      <c r="KYH282" s="6"/>
      <c r="KYI282" s="6"/>
      <c r="KYJ282" s="6"/>
      <c r="KYK282" s="6"/>
      <c r="KYL282" s="6"/>
      <c r="KYM282" s="6"/>
      <c r="KYN282" s="6"/>
      <c r="KYO282" s="6"/>
      <c r="KYP282" s="6"/>
      <c r="KYQ282" s="6"/>
      <c r="KYR282" s="6"/>
      <c r="KYS282" s="6"/>
      <c r="KYT282" s="6"/>
      <c r="KYU282" s="6"/>
      <c r="KYV282" s="6"/>
      <c r="KYW282" s="6"/>
      <c r="KYX282" s="6"/>
      <c r="KYY282" s="6"/>
      <c r="KYZ282" s="6"/>
      <c r="KZA282" s="6"/>
      <c r="KZB282" s="6"/>
      <c r="KZC282" s="6"/>
      <c r="KZD282" s="6"/>
      <c r="KZE282" s="6"/>
      <c r="KZF282" s="6"/>
      <c r="KZG282" s="6"/>
      <c r="KZH282" s="6"/>
      <c r="KZI282" s="6"/>
      <c r="KZJ282" s="6"/>
      <c r="KZK282" s="6"/>
      <c r="KZL282" s="6"/>
      <c r="KZM282" s="6"/>
      <c r="KZN282" s="6"/>
      <c r="KZO282" s="6"/>
      <c r="KZP282" s="6"/>
      <c r="KZQ282" s="6"/>
      <c r="KZR282" s="6"/>
      <c r="KZS282" s="6"/>
      <c r="KZT282" s="6"/>
      <c r="KZU282" s="6"/>
      <c r="KZV282" s="6"/>
      <c r="KZW282" s="6"/>
      <c r="KZX282" s="6"/>
      <c r="KZY282" s="6"/>
      <c r="KZZ282" s="6"/>
      <c r="LAA282" s="6"/>
      <c r="LAB282" s="6"/>
      <c r="LAC282" s="6"/>
      <c r="LAD282" s="6"/>
      <c r="LAE282" s="6"/>
      <c r="LAF282" s="6"/>
      <c r="LAG282" s="6"/>
      <c r="LAH282" s="6"/>
      <c r="LAI282" s="6"/>
      <c r="LAJ282" s="6"/>
      <c r="LAK282" s="6"/>
      <c r="LAL282" s="6"/>
      <c r="LAM282" s="6"/>
      <c r="LAN282" s="6"/>
      <c r="LAO282" s="6"/>
      <c r="LAP282" s="6"/>
      <c r="LAQ282" s="6"/>
      <c r="LAR282" s="6"/>
      <c r="LAS282" s="6"/>
      <c r="LAT282" s="6"/>
      <c r="LAU282" s="6"/>
      <c r="LAV282" s="6"/>
      <c r="LAW282" s="6"/>
      <c r="LAX282" s="6"/>
      <c r="LAY282" s="6"/>
      <c r="LAZ282" s="6"/>
      <c r="LBA282" s="6"/>
      <c r="LBB282" s="6"/>
      <c r="LBC282" s="6"/>
      <c r="LBD282" s="6"/>
      <c r="LBE282" s="6"/>
      <c r="LBF282" s="6"/>
      <c r="LBG282" s="6"/>
      <c r="LBH282" s="6"/>
      <c r="LBI282" s="6"/>
      <c r="LBJ282" s="6"/>
      <c r="LBK282" s="6"/>
      <c r="LBL282" s="6"/>
      <c r="LBM282" s="6"/>
      <c r="LBN282" s="6"/>
      <c r="LBO282" s="6"/>
      <c r="LBP282" s="6"/>
      <c r="LBQ282" s="6"/>
      <c r="LBR282" s="6"/>
      <c r="LBS282" s="6"/>
      <c r="LBT282" s="6"/>
      <c r="LBU282" s="6"/>
      <c r="LBV282" s="6"/>
      <c r="LBW282" s="6"/>
      <c r="LBX282" s="6"/>
      <c r="LBY282" s="6"/>
      <c r="LBZ282" s="6"/>
      <c r="LCA282" s="6"/>
      <c r="LCB282" s="6"/>
      <c r="LCC282" s="6"/>
      <c r="LCD282" s="6"/>
      <c r="LCE282" s="6"/>
      <c r="LCF282" s="6"/>
      <c r="LCG282" s="6"/>
      <c r="LCH282" s="6"/>
      <c r="LCI282" s="6"/>
      <c r="LCJ282" s="6"/>
      <c r="LCK282" s="6"/>
      <c r="LCL282" s="6"/>
      <c r="LCM282" s="6"/>
      <c r="LCN282" s="6"/>
      <c r="LCO282" s="6"/>
      <c r="LCP282" s="6"/>
      <c r="LCQ282" s="6"/>
      <c r="LCR282" s="6"/>
      <c r="LCS282" s="6"/>
      <c r="LCT282" s="6"/>
      <c r="LCU282" s="6"/>
      <c r="LCV282" s="6"/>
      <c r="LCW282" s="6"/>
      <c r="LCX282" s="6"/>
      <c r="LCY282" s="6"/>
      <c r="LCZ282" s="6"/>
      <c r="LDA282" s="6"/>
      <c r="LDB282" s="6"/>
      <c r="LDC282" s="6"/>
      <c r="LDD282" s="6"/>
      <c r="LDE282" s="6"/>
      <c r="LDF282" s="6"/>
      <c r="LDG282" s="6"/>
      <c r="LDH282" s="6"/>
      <c r="LDI282" s="6"/>
      <c r="LDJ282" s="6"/>
      <c r="LDK282" s="6"/>
      <c r="LDL282" s="6"/>
      <c r="LDM282" s="6"/>
      <c r="LDN282" s="6"/>
      <c r="LDO282" s="6"/>
      <c r="LDP282" s="6"/>
      <c r="LDQ282" s="6"/>
      <c r="LDR282" s="6"/>
      <c r="LDS282" s="6"/>
      <c r="LDT282" s="6"/>
      <c r="LDU282" s="6"/>
      <c r="LDV282" s="6"/>
      <c r="LDW282" s="6"/>
      <c r="LDX282" s="6"/>
      <c r="LDY282" s="6"/>
      <c r="LDZ282" s="6"/>
      <c r="LEA282" s="6"/>
      <c r="LEB282" s="6"/>
      <c r="LEC282" s="6"/>
      <c r="LED282" s="6"/>
      <c r="LEE282" s="6"/>
      <c r="LEF282" s="6"/>
      <c r="LEG282" s="6"/>
      <c r="LEH282" s="6"/>
      <c r="LEI282" s="6"/>
      <c r="LEJ282" s="6"/>
      <c r="LEK282" s="6"/>
      <c r="LEL282" s="6"/>
      <c r="LEM282" s="6"/>
      <c r="LEN282" s="6"/>
      <c r="LEO282" s="6"/>
      <c r="LEP282" s="6"/>
      <c r="LEQ282" s="6"/>
      <c r="LER282" s="6"/>
      <c r="LES282" s="6"/>
      <c r="LET282" s="6"/>
      <c r="LEU282" s="6"/>
      <c r="LEV282" s="6"/>
      <c r="LEW282" s="6"/>
      <c r="LEX282" s="6"/>
      <c r="LEY282" s="6"/>
      <c r="LEZ282" s="6"/>
      <c r="LFA282" s="6"/>
      <c r="LFB282" s="6"/>
      <c r="LFC282" s="6"/>
      <c r="LFD282" s="6"/>
      <c r="LFE282" s="6"/>
      <c r="LFF282" s="6"/>
      <c r="LFG282" s="6"/>
      <c r="LFH282" s="6"/>
      <c r="LFI282" s="6"/>
      <c r="LFJ282" s="6"/>
      <c r="LFK282" s="6"/>
      <c r="LFL282" s="6"/>
      <c r="LFM282" s="6"/>
      <c r="LFN282" s="6"/>
      <c r="LFO282" s="6"/>
      <c r="LFP282" s="6"/>
      <c r="LFQ282" s="6"/>
      <c r="LFR282" s="6"/>
      <c r="LFS282" s="6"/>
      <c r="LFT282" s="6"/>
      <c r="LFU282" s="6"/>
      <c r="LFV282" s="6"/>
      <c r="LFW282" s="6"/>
      <c r="LFX282" s="6"/>
      <c r="LFY282" s="6"/>
      <c r="LFZ282" s="6"/>
      <c r="LGA282" s="6"/>
      <c r="LGB282" s="6"/>
      <c r="LGC282" s="6"/>
      <c r="LGD282" s="6"/>
      <c r="LGE282" s="6"/>
      <c r="LGF282" s="6"/>
      <c r="LGG282" s="6"/>
      <c r="LGH282" s="6"/>
      <c r="LGI282" s="6"/>
      <c r="LGJ282" s="6"/>
      <c r="LGK282" s="6"/>
      <c r="LGL282" s="6"/>
      <c r="LGM282" s="6"/>
      <c r="LGN282" s="6"/>
      <c r="LGO282" s="6"/>
      <c r="LGP282" s="6"/>
      <c r="LGQ282" s="6"/>
      <c r="LGR282" s="6"/>
      <c r="LGS282" s="6"/>
      <c r="LGT282" s="6"/>
      <c r="LGU282" s="6"/>
      <c r="LGV282" s="6"/>
      <c r="LGW282" s="6"/>
      <c r="LGX282" s="6"/>
      <c r="LGY282" s="6"/>
      <c r="LGZ282" s="6"/>
      <c r="LHA282" s="6"/>
      <c r="LHB282" s="6"/>
      <c r="LHC282" s="6"/>
      <c r="LHD282" s="6"/>
      <c r="LHE282" s="6"/>
      <c r="LHF282" s="6"/>
      <c r="LHG282" s="6"/>
      <c r="LHH282" s="6"/>
      <c r="LHI282" s="6"/>
      <c r="LHJ282" s="6"/>
      <c r="LHK282" s="6"/>
      <c r="LHL282" s="6"/>
      <c r="LHM282" s="6"/>
      <c r="LHN282" s="6"/>
      <c r="LHO282" s="6"/>
      <c r="LHP282" s="6"/>
      <c r="LHQ282" s="6"/>
      <c r="LHR282" s="6"/>
      <c r="LHS282" s="6"/>
      <c r="LHT282" s="6"/>
      <c r="LHU282" s="6"/>
      <c r="LHV282" s="6"/>
      <c r="LHW282" s="6"/>
      <c r="LHX282" s="6"/>
      <c r="LHY282" s="6"/>
      <c r="LHZ282" s="6"/>
      <c r="LIA282" s="6"/>
      <c r="LIB282" s="6"/>
      <c r="LIC282" s="6"/>
      <c r="LID282" s="6"/>
      <c r="LIE282" s="6"/>
      <c r="LIF282" s="6"/>
      <c r="LIG282" s="6"/>
      <c r="LIH282" s="6"/>
      <c r="LII282" s="6"/>
      <c r="LIJ282" s="6"/>
      <c r="LIK282" s="6"/>
      <c r="LIL282" s="6"/>
      <c r="LIM282" s="6"/>
      <c r="LIN282" s="6"/>
      <c r="LIO282" s="6"/>
      <c r="LIP282" s="6"/>
      <c r="LIQ282" s="6"/>
      <c r="LIR282" s="6"/>
      <c r="LIS282" s="6"/>
      <c r="LIT282" s="6"/>
      <c r="LIU282" s="6"/>
      <c r="LIV282" s="6"/>
      <c r="LIW282" s="6"/>
      <c r="LIX282" s="6"/>
      <c r="LIY282" s="6"/>
      <c r="LIZ282" s="6"/>
      <c r="LJA282" s="6"/>
      <c r="LJB282" s="6"/>
      <c r="LJC282" s="6"/>
      <c r="LJD282" s="6"/>
      <c r="LJE282" s="6"/>
      <c r="LJF282" s="6"/>
      <c r="LJG282" s="6"/>
      <c r="LJH282" s="6"/>
      <c r="LJI282" s="6"/>
      <c r="LJJ282" s="6"/>
      <c r="LJK282" s="6"/>
      <c r="LJL282" s="6"/>
      <c r="LJM282" s="6"/>
      <c r="LJN282" s="6"/>
      <c r="LJO282" s="6"/>
      <c r="LJP282" s="6"/>
      <c r="LJQ282" s="6"/>
      <c r="LJR282" s="6"/>
      <c r="LJS282" s="6"/>
      <c r="LJT282" s="6"/>
      <c r="LJU282" s="6"/>
      <c r="LJV282" s="6"/>
      <c r="LJW282" s="6"/>
      <c r="LJX282" s="6"/>
      <c r="LJY282" s="6"/>
      <c r="LJZ282" s="6"/>
      <c r="LKA282" s="6"/>
      <c r="LKB282" s="6"/>
      <c r="LKC282" s="6"/>
      <c r="LKD282" s="6"/>
      <c r="LKE282" s="6"/>
      <c r="LKF282" s="6"/>
      <c r="LKG282" s="6"/>
      <c r="LKH282" s="6"/>
      <c r="LKI282" s="6"/>
      <c r="LKJ282" s="6"/>
      <c r="LKK282" s="6"/>
      <c r="LKL282" s="6"/>
      <c r="LKM282" s="6"/>
      <c r="LKN282" s="6"/>
      <c r="LKO282" s="6"/>
      <c r="LKP282" s="6"/>
      <c r="LKQ282" s="6"/>
      <c r="LKR282" s="6"/>
      <c r="LKS282" s="6"/>
      <c r="LKT282" s="6"/>
      <c r="LKU282" s="6"/>
      <c r="LKV282" s="6"/>
      <c r="LKW282" s="6"/>
      <c r="LKX282" s="6"/>
      <c r="LKY282" s="6"/>
      <c r="LKZ282" s="6"/>
      <c r="LLA282" s="6"/>
      <c r="LLB282" s="6"/>
      <c r="LLC282" s="6"/>
      <c r="LLD282" s="6"/>
      <c r="LLE282" s="6"/>
      <c r="LLF282" s="6"/>
      <c r="LLG282" s="6"/>
      <c r="LLH282" s="6"/>
      <c r="LLI282" s="6"/>
      <c r="LLJ282" s="6"/>
      <c r="LLK282" s="6"/>
      <c r="LLL282" s="6"/>
      <c r="LLM282" s="6"/>
      <c r="LLN282" s="6"/>
      <c r="LLO282" s="6"/>
      <c r="LLP282" s="6"/>
      <c r="LLQ282" s="6"/>
      <c r="LLR282" s="6"/>
      <c r="LLS282" s="6"/>
      <c r="LLT282" s="6"/>
      <c r="LLU282" s="6"/>
      <c r="LLV282" s="6"/>
      <c r="LLW282" s="6"/>
      <c r="LLX282" s="6"/>
      <c r="LLY282" s="6"/>
      <c r="LLZ282" s="6"/>
      <c r="LMA282" s="6"/>
      <c r="LMB282" s="6"/>
      <c r="LMC282" s="6"/>
      <c r="LMD282" s="6"/>
      <c r="LME282" s="6"/>
      <c r="LMF282" s="6"/>
      <c r="LMG282" s="6"/>
      <c r="LMH282" s="6"/>
      <c r="LMI282" s="6"/>
      <c r="LMJ282" s="6"/>
      <c r="LMK282" s="6"/>
      <c r="LML282" s="6"/>
      <c r="LMM282" s="6"/>
      <c r="LMN282" s="6"/>
      <c r="LMO282" s="6"/>
      <c r="LMP282" s="6"/>
      <c r="LMQ282" s="6"/>
      <c r="LMR282" s="6"/>
      <c r="LMS282" s="6"/>
      <c r="LMT282" s="6"/>
      <c r="LMU282" s="6"/>
      <c r="LMV282" s="6"/>
      <c r="LMW282" s="6"/>
      <c r="LMX282" s="6"/>
      <c r="LMY282" s="6"/>
      <c r="LMZ282" s="6"/>
      <c r="LNA282" s="6"/>
      <c r="LNB282" s="6"/>
      <c r="LNC282" s="6"/>
      <c r="LND282" s="6"/>
      <c r="LNE282" s="6"/>
      <c r="LNF282" s="6"/>
      <c r="LNG282" s="6"/>
      <c r="LNH282" s="6"/>
      <c r="LNI282" s="6"/>
      <c r="LNJ282" s="6"/>
      <c r="LNK282" s="6"/>
      <c r="LNL282" s="6"/>
      <c r="LNM282" s="6"/>
      <c r="LNN282" s="6"/>
      <c r="LNO282" s="6"/>
      <c r="LNP282" s="6"/>
      <c r="LNQ282" s="6"/>
      <c r="LNR282" s="6"/>
      <c r="LNS282" s="6"/>
      <c r="LNT282" s="6"/>
      <c r="LNU282" s="6"/>
      <c r="LNV282" s="6"/>
      <c r="LNW282" s="6"/>
      <c r="LNX282" s="6"/>
      <c r="LNY282" s="6"/>
      <c r="LNZ282" s="6"/>
      <c r="LOA282" s="6"/>
      <c r="LOB282" s="6"/>
      <c r="LOC282" s="6"/>
      <c r="LOD282" s="6"/>
      <c r="LOE282" s="6"/>
      <c r="LOF282" s="6"/>
      <c r="LOG282" s="6"/>
      <c r="LOH282" s="6"/>
      <c r="LOI282" s="6"/>
      <c r="LOJ282" s="6"/>
      <c r="LOK282" s="6"/>
      <c r="LOL282" s="6"/>
      <c r="LOM282" s="6"/>
      <c r="LON282" s="6"/>
      <c r="LOO282" s="6"/>
      <c r="LOP282" s="6"/>
      <c r="LOQ282" s="6"/>
      <c r="LOR282" s="6"/>
      <c r="LOS282" s="6"/>
      <c r="LOT282" s="6"/>
      <c r="LOU282" s="6"/>
      <c r="LOV282" s="6"/>
      <c r="LOW282" s="6"/>
      <c r="LOX282" s="6"/>
      <c r="LOY282" s="6"/>
      <c r="LOZ282" s="6"/>
      <c r="LPA282" s="6"/>
      <c r="LPB282" s="6"/>
      <c r="LPC282" s="6"/>
      <c r="LPD282" s="6"/>
      <c r="LPE282" s="6"/>
      <c r="LPF282" s="6"/>
      <c r="LPG282" s="6"/>
      <c r="LPH282" s="6"/>
      <c r="LPI282" s="6"/>
      <c r="LPJ282" s="6"/>
      <c r="LPK282" s="6"/>
      <c r="LPL282" s="6"/>
      <c r="LPM282" s="6"/>
      <c r="LPN282" s="6"/>
      <c r="LPO282" s="6"/>
      <c r="LPP282" s="6"/>
      <c r="LPQ282" s="6"/>
      <c r="LPR282" s="6"/>
      <c r="LPS282" s="6"/>
      <c r="LPT282" s="6"/>
      <c r="LPU282" s="6"/>
      <c r="LPV282" s="6"/>
      <c r="LPW282" s="6"/>
      <c r="LPX282" s="6"/>
      <c r="LPY282" s="6"/>
      <c r="LPZ282" s="6"/>
      <c r="LQA282" s="6"/>
      <c r="LQB282" s="6"/>
      <c r="LQC282" s="6"/>
      <c r="LQD282" s="6"/>
      <c r="LQE282" s="6"/>
      <c r="LQF282" s="6"/>
      <c r="LQG282" s="6"/>
      <c r="LQH282" s="6"/>
      <c r="LQI282" s="6"/>
      <c r="LQJ282" s="6"/>
      <c r="LQK282" s="6"/>
      <c r="LQL282" s="6"/>
      <c r="LQM282" s="6"/>
      <c r="LQN282" s="6"/>
      <c r="LQO282" s="6"/>
      <c r="LQP282" s="6"/>
      <c r="LQQ282" s="6"/>
      <c r="LQR282" s="6"/>
      <c r="LQS282" s="6"/>
      <c r="LQT282" s="6"/>
      <c r="LQU282" s="6"/>
      <c r="LQV282" s="6"/>
      <c r="LQW282" s="6"/>
      <c r="LQX282" s="6"/>
      <c r="LQY282" s="6"/>
      <c r="LQZ282" s="6"/>
      <c r="LRA282" s="6"/>
      <c r="LRB282" s="6"/>
      <c r="LRC282" s="6"/>
      <c r="LRD282" s="6"/>
      <c r="LRE282" s="6"/>
      <c r="LRF282" s="6"/>
      <c r="LRG282" s="6"/>
      <c r="LRH282" s="6"/>
      <c r="LRI282" s="6"/>
      <c r="LRJ282" s="6"/>
      <c r="LRK282" s="6"/>
      <c r="LRL282" s="6"/>
      <c r="LRM282" s="6"/>
      <c r="LRN282" s="6"/>
      <c r="LRO282" s="6"/>
      <c r="LRP282" s="6"/>
      <c r="LRQ282" s="6"/>
      <c r="LRR282" s="6"/>
      <c r="LRS282" s="6"/>
      <c r="LRT282" s="6"/>
      <c r="LRU282" s="6"/>
      <c r="LRV282" s="6"/>
      <c r="LRW282" s="6"/>
      <c r="LRX282" s="6"/>
      <c r="LRY282" s="6"/>
      <c r="LRZ282" s="6"/>
      <c r="LSA282" s="6"/>
      <c r="LSB282" s="6"/>
      <c r="LSC282" s="6"/>
      <c r="LSD282" s="6"/>
      <c r="LSE282" s="6"/>
      <c r="LSF282" s="6"/>
      <c r="LSG282" s="6"/>
      <c r="LSH282" s="6"/>
      <c r="LSI282" s="6"/>
      <c r="LSJ282" s="6"/>
      <c r="LSK282" s="6"/>
      <c r="LSL282" s="6"/>
      <c r="LSM282" s="6"/>
      <c r="LSN282" s="6"/>
      <c r="LSO282" s="6"/>
      <c r="LSP282" s="6"/>
      <c r="LSQ282" s="6"/>
      <c r="LSR282" s="6"/>
      <c r="LSS282" s="6"/>
      <c r="LST282" s="6"/>
      <c r="LSU282" s="6"/>
      <c r="LSV282" s="6"/>
      <c r="LSW282" s="6"/>
      <c r="LSX282" s="6"/>
      <c r="LSY282" s="6"/>
      <c r="LSZ282" s="6"/>
      <c r="LTA282" s="6"/>
      <c r="LTB282" s="6"/>
      <c r="LTC282" s="6"/>
      <c r="LTD282" s="6"/>
      <c r="LTE282" s="6"/>
      <c r="LTF282" s="6"/>
      <c r="LTG282" s="6"/>
      <c r="LTH282" s="6"/>
      <c r="LTI282" s="6"/>
      <c r="LTJ282" s="6"/>
      <c r="LTK282" s="6"/>
      <c r="LTL282" s="6"/>
      <c r="LTM282" s="6"/>
      <c r="LTN282" s="6"/>
      <c r="LTO282" s="6"/>
      <c r="LTP282" s="6"/>
      <c r="LTQ282" s="6"/>
      <c r="LTR282" s="6"/>
      <c r="LTS282" s="6"/>
      <c r="LTT282" s="6"/>
      <c r="LTU282" s="6"/>
      <c r="LTV282" s="6"/>
      <c r="LTW282" s="6"/>
      <c r="LTX282" s="6"/>
      <c r="LTY282" s="6"/>
      <c r="LTZ282" s="6"/>
      <c r="LUA282" s="6"/>
      <c r="LUB282" s="6"/>
      <c r="LUC282" s="6"/>
      <c r="LUD282" s="6"/>
      <c r="LUE282" s="6"/>
      <c r="LUF282" s="6"/>
      <c r="LUG282" s="6"/>
      <c r="LUH282" s="6"/>
      <c r="LUI282" s="6"/>
      <c r="LUJ282" s="6"/>
      <c r="LUK282" s="6"/>
      <c r="LUL282" s="6"/>
      <c r="LUM282" s="6"/>
      <c r="LUN282" s="6"/>
      <c r="LUO282" s="6"/>
      <c r="LUP282" s="6"/>
      <c r="LUQ282" s="6"/>
      <c r="LUR282" s="6"/>
      <c r="LUS282" s="6"/>
      <c r="LUT282" s="6"/>
      <c r="LUU282" s="6"/>
      <c r="LUV282" s="6"/>
      <c r="LUW282" s="6"/>
      <c r="LUX282" s="6"/>
      <c r="LUY282" s="6"/>
      <c r="LUZ282" s="6"/>
      <c r="LVA282" s="6"/>
      <c r="LVB282" s="6"/>
      <c r="LVC282" s="6"/>
      <c r="LVD282" s="6"/>
      <c r="LVE282" s="6"/>
      <c r="LVF282" s="6"/>
      <c r="LVG282" s="6"/>
      <c r="LVH282" s="6"/>
      <c r="LVI282" s="6"/>
      <c r="LVJ282" s="6"/>
      <c r="LVK282" s="6"/>
      <c r="LVL282" s="6"/>
      <c r="LVM282" s="6"/>
      <c r="LVN282" s="6"/>
      <c r="LVO282" s="6"/>
      <c r="LVP282" s="6"/>
      <c r="LVQ282" s="6"/>
      <c r="LVR282" s="6"/>
      <c r="LVS282" s="6"/>
      <c r="LVT282" s="6"/>
      <c r="LVU282" s="6"/>
      <c r="LVV282" s="6"/>
      <c r="LVW282" s="6"/>
      <c r="LVX282" s="6"/>
      <c r="LVY282" s="6"/>
      <c r="LVZ282" s="6"/>
      <c r="LWA282" s="6"/>
      <c r="LWB282" s="6"/>
      <c r="LWC282" s="6"/>
      <c r="LWD282" s="6"/>
      <c r="LWE282" s="6"/>
      <c r="LWF282" s="6"/>
      <c r="LWG282" s="6"/>
      <c r="LWH282" s="6"/>
      <c r="LWI282" s="6"/>
      <c r="LWJ282" s="6"/>
      <c r="LWK282" s="6"/>
      <c r="LWL282" s="6"/>
      <c r="LWM282" s="6"/>
      <c r="LWN282" s="6"/>
      <c r="LWO282" s="6"/>
      <c r="LWP282" s="6"/>
      <c r="LWQ282" s="6"/>
      <c r="LWR282" s="6"/>
      <c r="LWS282" s="6"/>
      <c r="LWT282" s="6"/>
      <c r="LWU282" s="6"/>
      <c r="LWV282" s="6"/>
      <c r="LWW282" s="6"/>
      <c r="LWX282" s="6"/>
      <c r="LWY282" s="6"/>
      <c r="LWZ282" s="6"/>
      <c r="LXA282" s="6"/>
      <c r="LXB282" s="6"/>
      <c r="LXC282" s="6"/>
      <c r="LXD282" s="6"/>
      <c r="LXE282" s="6"/>
      <c r="LXF282" s="6"/>
      <c r="LXG282" s="6"/>
      <c r="LXH282" s="6"/>
      <c r="LXI282" s="6"/>
      <c r="LXJ282" s="6"/>
      <c r="LXK282" s="6"/>
      <c r="LXL282" s="6"/>
      <c r="LXM282" s="6"/>
      <c r="LXN282" s="6"/>
      <c r="LXO282" s="6"/>
      <c r="LXP282" s="6"/>
      <c r="LXQ282" s="6"/>
      <c r="LXR282" s="6"/>
      <c r="LXS282" s="6"/>
      <c r="LXT282" s="6"/>
      <c r="LXU282" s="6"/>
      <c r="LXV282" s="6"/>
      <c r="LXW282" s="6"/>
      <c r="LXX282" s="6"/>
      <c r="LXY282" s="6"/>
      <c r="LXZ282" s="6"/>
      <c r="LYA282" s="6"/>
      <c r="LYB282" s="6"/>
      <c r="LYC282" s="6"/>
      <c r="LYD282" s="6"/>
      <c r="LYE282" s="6"/>
      <c r="LYF282" s="6"/>
      <c r="LYG282" s="6"/>
      <c r="LYH282" s="6"/>
      <c r="LYI282" s="6"/>
      <c r="LYJ282" s="6"/>
      <c r="LYK282" s="6"/>
      <c r="LYL282" s="6"/>
      <c r="LYM282" s="6"/>
      <c r="LYN282" s="6"/>
      <c r="LYO282" s="6"/>
      <c r="LYP282" s="6"/>
      <c r="LYQ282" s="6"/>
      <c r="LYR282" s="6"/>
      <c r="LYS282" s="6"/>
      <c r="LYT282" s="6"/>
      <c r="LYU282" s="6"/>
      <c r="LYV282" s="6"/>
      <c r="LYW282" s="6"/>
      <c r="LYX282" s="6"/>
      <c r="LYY282" s="6"/>
      <c r="LYZ282" s="6"/>
      <c r="LZA282" s="6"/>
      <c r="LZB282" s="6"/>
      <c r="LZC282" s="6"/>
      <c r="LZD282" s="6"/>
      <c r="LZE282" s="6"/>
      <c r="LZF282" s="6"/>
      <c r="LZG282" s="6"/>
      <c r="LZH282" s="6"/>
      <c r="LZI282" s="6"/>
      <c r="LZJ282" s="6"/>
      <c r="LZK282" s="6"/>
      <c r="LZL282" s="6"/>
      <c r="LZM282" s="6"/>
      <c r="LZN282" s="6"/>
      <c r="LZO282" s="6"/>
      <c r="LZP282" s="6"/>
      <c r="LZQ282" s="6"/>
      <c r="LZR282" s="6"/>
      <c r="LZS282" s="6"/>
      <c r="LZT282" s="6"/>
      <c r="LZU282" s="6"/>
      <c r="LZV282" s="6"/>
      <c r="LZW282" s="6"/>
      <c r="LZX282" s="6"/>
      <c r="LZY282" s="6"/>
      <c r="LZZ282" s="6"/>
      <c r="MAA282" s="6"/>
      <c r="MAB282" s="6"/>
      <c r="MAC282" s="6"/>
      <c r="MAD282" s="6"/>
      <c r="MAE282" s="6"/>
      <c r="MAF282" s="6"/>
      <c r="MAG282" s="6"/>
      <c r="MAH282" s="6"/>
      <c r="MAI282" s="6"/>
      <c r="MAJ282" s="6"/>
      <c r="MAK282" s="6"/>
      <c r="MAL282" s="6"/>
      <c r="MAM282" s="6"/>
      <c r="MAN282" s="6"/>
      <c r="MAO282" s="6"/>
      <c r="MAP282" s="6"/>
      <c r="MAQ282" s="6"/>
      <c r="MAR282" s="6"/>
      <c r="MAS282" s="6"/>
      <c r="MAT282" s="6"/>
      <c r="MAU282" s="6"/>
      <c r="MAV282" s="6"/>
      <c r="MAW282" s="6"/>
      <c r="MAX282" s="6"/>
      <c r="MAY282" s="6"/>
      <c r="MAZ282" s="6"/>
      <c r="MBA282" s="6"/>
      <c r="MBB282" s="6"/>
      <c r="MBC282" s="6"/>
      <c r="MBD282" s="6"/>
      <c r="MBE282" s="6"/>
      <c r="MBF282" s="6"/>
      <c r="MBG282" s="6"/>
      <c r="MBH282" s="6"/>
      <c r="MBI282" s="6"/>
      <c r="MBJ282" s="6"/>
      <c r="MBK282" s="6"/>
      <c r="MBL282" s="6"/>
      <c r="MBM282" s="6"/>
      <c r="MBN282" s="6"/>
      <c r="MBO282" s="6"/>
      <c r="MBP282" s="6"/>
      <c r="MBQ282" s="6"/>
      <c r="MBR282" s="6"/>
      <c r="MBS282" s="6"/>
      <c r="MBT282" s="6"/>
      <c r="MBU282" s="6"/>
      <c r="MBV282" s="6"/>
      <c r="MBW282" s="6"/>
      <c r="MBX282" s="6"/>
      <c r="MBY282" s="6"/>
      <c r="MBZ282" s="6"/>
      <c r="MCA282" s="6"/>
      <c r="MCB282" s="6"/>
      <c r="MCC282" s="6"/>
      <c r="MCD282" s="6"/>
      <c r="MCE282" s="6"/>
      <c r="MCF282" s="6"/>
      <c r="MCG282" s="6"/>
      <c r="MCH282" s="6"/>
      <c r="MCI282" s="6"/>
      <c r="MCJ282" s="6"/>
      <c r="MCK282" s="6"/>
      <c r="MCL282" s="6"/>
      <c r="MCM282" s="6"/>
      <c r="MCN282" s="6"/>
      <c r="MCO282" s="6"/>
      <c r="MCP282" s="6"/>
      <c r="MCQ282" s="6"/>
      <c r="MCR282" s="6"/>
      <c r="MCS282" s="6"/>
      <c r="MCT282" s="6"/>
      <c r="MCU282" s="6"/>
      <c r="MCV282" s="6"/>
      <c r="MCW282" s="6"/>
      <c r="MCX282" s="6"/>
      <c r="MCY282" s="6"/>
      <c r="MCZ282" s="6"/>
      <c r="MDA282" s="6"/>
      <c r="MDB282" s="6"/>
      <c r="MDC282" s="6"/>
      <c r="MDD282" s="6"/>
      <c r="MDE282" s="6"/>
      <c r="MDF282" s="6"/>
      <c r="MDG282" s="6"/>
      <c r="MDH282" s="6"/>
      <c r="MDI282" s="6"/>
      <c r="MDJ282" s="6"/>
      <c r="MDK282" s="6"/>
      <c r="MDL282" s="6"/>
      <c r="MDM282" s="6"/>
      <c r="MDN282" s="6"/>
      <c r="MDO282" s="6"/>
      <c r="MDP282" s="6"/>
      <c r="MDQ282" s="6"/>
      <c r="MDR282" s="6"/>
      <c r="MDS282" s="6"/>
      <c r="MDT282" s="6"/>
      <c r="MDU282" s="6"/>
      <c r="MDV282" s="6"/>
      <c r="MDW282" s="6"/>
      <c r="MDX282" s="6"/>
      <c r="MDY282" s="6"/>
      <c r="MDZ282" s="6"/>
      <c r="MEA282" s="6"/>
      <c r="MEB282" s="6"/>
      <c r="MEC282" s="6"/>
      <c r="MED282" s="6"/>
      <c r="MEE282" s="6"/>
      <c r="MEF282" s="6"/>
      <c r="MEG282" s="6"/>
      <c r="MEH282" s="6"/>
      <c r="MEI282" s="6"/>
      <c r="MEJ282" s="6"/>
      <c r="MEK282" s="6"/>
      <c r="MEL282" s="6"/>
      <c r="MEM282" s="6"/>
      <c r="MEN282" s="6"/>
      <c r="MEO282" s="6"/>
      <c r="MEP282" s="6"/>
      <c r="MEQ282" s="6"/>
      <c r="MER282" s="6"/>
      <c r="MES282" s="6"/>
      <c r="MET282" s="6"/>
      <c r="MEU282" s="6"/>
      <c r="MEV282" s="6"/>
      <c r="MEW282" s="6"/>
      <c r="MEX282" s="6"/>
      <c r="MEY282" s="6"/>
      <c r="MEZ282" s="6"/>
      <c r="MFA282" s="6"/>
      <c r="MFB282" s="6"/>
      <c r="MFC282" s="6"/>
      <c r="MFD282" s="6"/>
      <c r="MFE282" s="6"/>
      <c r="MFF282" s="6"/>
      <c r="MFG282" s="6"/>
      <c r="MFH282" s="6"/>
      <c r="MFI282" s="6"/>
      <c r="MFJ282" s="6"/>
      <c r="MFK282" s="6"/>
      <c r="MFL282" s="6"/>
      <c r="MFM282" s="6"/>
      <c r="MFN282" s="6"/>
      <c r="MFO282" s="6"/>
      <c r="MFP282" s="6"/>
      <c r="MFQ282" s="6"/>
      <c r="MFR282" s="6"/>
      <c r="MFS282" s="6"/>
      <c r="MFT282" s="6"/>
      <c r="MFU282" s="6"/>
      <c r="MFV282" s="6"/>
      <c r="MFW282" s="6"/>
      <c r="MFX282" s="6"/>
      <c r="MFY282" s="6"/>
      <c r="MFZ282" s="6"/>
      <c r="MGA282" s="6"/>
      <c r="MGB282" s="6"/>
      <c r="MGC282" s="6"/>
      <c r="MGD282" s="6"/>
      <c r="MGE282" s="6"/>
      <c r="MGF282" s="6"/>
      <c r="MGG282" s="6"/>
      <c r="MGH282" s="6"/>
      <c r="MGI282" s="6"/>
      <c r="MGJ282" s="6"/>
      <c r="MGK282" s="6"/>
      <c r="MGL282" s="6"/>
      <c r="MGM282" s="6"/>
      <c r="MGN282" s="6"/>
      <c r="MGO282" s="6"/>
      <c r="MGP282" s="6"/>
      <c r="MGQ282" s="6"/>
      <c r="MGR282" s="6"/>
      <c r="MGS282" s="6"/>
      <c r="MGT282" s="6"/>
      <c r="MGU282" s="6"/>
      <c r="MGV282" s="6"/>
      <c r="MGW282" s="6"/>
      <c r="MGX282" s="6"/>
      <c r="MGY282" s="6"/>
      <c r="MGZ282" s="6"/>
      <c r="MHA282" s="6"/>
      <c r="MHB282" s="6"/>
      <c r="MHC282" s="6"/>
      <c r="MHD282" s="6"/>
      <c r="MHE282" s="6"/>
      <c r="MHF282" s="6"/>
      <c r="MHG282" s="6"/>
      <c r="MHH282" s="6"/>
      <c r="MHI282" s="6"/>
      <c r="MHJ282" s="6"/>
      <c r="MHK282" s="6"/>
      <c r="MHL282" s="6"/>
      <c r="MHM282" s="6"/>
      <c r="MHN282" s="6"/>
      <c r="MHO282" s="6"/>
      <c r="MHP282" s="6"/>
      <c r="MHQ282" s="6"/>
      <c r="MHR282" s="6"/>
      <c r="MHS282" s="6"/>
      <c r="MHT282" s="6"/>
      <c r="MHU282" s="6"/>
      <c r="MHV282" s="6"/>
      <c r="MHW282" s="6"/>
      <c r="MHX282" s="6"/>
      <c r="MHY282" s="6"/>
      <c r="MHZ282" s="6"/>
      <c r="MIA282" s="6"/>
      <c r="MIB282" s="6"/>
      <c r="MIC282" s="6"/>
      <c r="MID282" s="6"/>
      <c r="MIE282" s="6"/>
      <c r="MIF282" s="6"/>
      <c r="MIG282" s="6"/>
      <c r="MIH282" s="6"/>
      <c r="MII282" s="6"/>
      <c r="MIJ282" s="6"/>
      <c r="MIK282" s="6"/>
      <c r="MIL282" s="6"/>
      <c r="MIM282" s="6"/>
      <c r="MIN282" s="6"/>
      <c r="MIO282" s="6"/>
      <c r="MIP282" s="6"/>
      <c r="MIQ282" s="6"/>
      <c r="MIR282" s="6"/>
      <c r="MIS282" s="6"/>
      <c r="MIT282" s="6"/>
      <c r="MIU282" s="6"/>
      <c r="MIV282" s="6"/>
      <c r="MIW282" s="6"/>
      <c r="MIX282" s="6"/>
      <c r="MIY282" s="6"/>
      <c r="MIZ282" s="6"/>
      <c r="MJA282" s="6"/>
      <c r="MJB282" s="6"/>
      <c r="MJC282" s="6"/>
      <c r="MJD282" s="6"/>
      <c r="MJE282" s="6"/>
      <c r="MJF282" s="6"/>
      <c r="MJG282" s="6"/>
      <c r="MJH282" s="6"/>
      <c r="MJI282" s="6"/>
      <c r="MJJ282" s="6"/>
      <c r="MJK282" s="6"/>
      <c r="MJL282" s="6"/>
      <c r="MJM282" s="6"/>
      <c r="MJN282" s="6"/>
      <c r="MJO282" s="6"/>
      <c r="MJP282" s="6"/>
      <c r="MJQ282" s="6"/>
      <c r="MJR282" s="6"/>
      <c r="MJS282" s="6"/>
      <c r="MJT282" s="6"/>
      <c r="MJU282" s="6"/>
      <c r="MJV282" s="6"/>
      <c r="MJW282" s="6"/>
      <c r="MJX282" s="6"/>
      <c r="MJY282" s="6"/>
      <c r="MJZ282" s="6"/>
      <c r="MKA282" s="6"/>
      <c r="MKB282" s="6"/>
      <c r="MKC282" s="6"/>
      <c r="MKD282" s="6"/>
      <c r="MKE282" s="6"/>
      <c r="MKF282" s="6"/>
      <c r="MKG282" s="6"/>
      <c r="MKH282" s="6"/>
      <c r="MKI282" s="6"/>
      <c r="MKJ282" s="6"/>
      <c r="MKK282" s="6"/>
      <c r="MKL282" s="6"/>
      <c r="MKM282" s="6"/>
      <c r="MKN282" s="6"/>
      <c r="MKO282" s="6"/>
      <c r="MKP282" s="6"/>
      <c r="MKQ282" s="6"/>
      <c r="MKR282" s="6"/>
      <c r="MKS282" s="6"/>
      <c r="MKT282" s="6"/>
      <c r="MKU282" s="6"/>
      <c r="MKV282" s="6"/>
      <c r="MKW282" s="6"/>
      <c r="MKX282" s="6"/>
      <c r="MKY282" s="6"/>
      <c r="MKZ282" s="6"/>
      <c r="MLA282" s="6"/>
      <c r="MLB282" s="6"/>
      <c r="MLC282" s="6"/>
      <c r="MLD282" s="6"/>
      <c r="MLE282" s="6"/>
      <c r="MLF282" s="6"/>
      <c r="MLG282" s="6"/>
      <c r="MLH282" s="6"/>
      <c r="MLI282" s="6"/>
      <c r="MLJ282" s="6"/>
      <c r="MLK282" s="6"/>
      <c r="MLL282" s="6"/>
      <c r="MLM282" s="6"/>
      <c r="MLN282" s="6"/>
      <c r="MLO282" s="6"/>
      <c r="MLP282" s="6"/>
      <c r="MLQ282" s="6"/>
      <c r="MLR282" s="6"/>
      <c r="MLS282" s="6"/>
      <c r="MLT282" s="6"/>
      <c r="MLU282" s="6"/>
      <c r="MLV282" s="6"/>
      <c r="MLW282" s="6"/>
      <c r="MLX282" s="6"/>
      <c r="MLY282" s="6"/>
      <c r="MLZ282" s="6"/>
      <c r="MMA282" s="6"/>
      <c r="MMB282" s="6"/>
      <c r="MMC282" s="6"/>
      <c r="MMD282" s="6"/>
      <c r="MME282" s="6"/>
      <c r="MMF282" s="6"/>
      <c r="MMG282" s="6"/>
      <c r="MMH282" s="6"/>
      <c r="MMI282" s="6"/>
      <c r="MMJ282" s="6"/>
      <c r="MMK282" s="6"/>
      <c r="MML282" s="6"/>
      <c r="MMM282" s="6"/>
      <c r="MMN282" s="6"/>
      <c r="MMO282" s="6"/>
      <c r="MMP282" s="6"/>
      <c r="MMQ282" s="6"/>
      <c r="MMR282" s="6"/>
      <c r="MMS282" s="6"/>
      <c r="MMT282" s="6"/>
      <c r="MMU282" s="6"/>
      <c r="MMV282" s="6"/>
      <c r="MMW282" s="6"/>
      <c r="MMX282" s="6"/>
      <c r="MMY282" s="6"/>
      <c r="MMZ282" s="6"/>
      <c r="MNA282" s="6"/>
      <c r="MNB282" s="6"/>
      <c r="MNC282" s="6"/>
      <c r="MND282" s="6"/>
      <c r="MNE282" s="6"/>
      <c r="MNF282" s="6"/>
      <c r="MNG282" s="6"/>
      <c r="MNH282" s="6"/>
      <c r="MNI282" s="6"/>
      <c r="MNJ282" s="6"/>
      <c r="MNK282" s="6"/>
      <c r="MNL282" s="6"/>
      <c r="MNM282" s="6"/>
      <c r="MNN282" s="6"/>
      <c r="MNO282" s="6"/>
      <c r="MNP282" s="6"/>
      <c r="MNQ282" s="6"/>
      <c r="MNR282" s="6"/>
      <c r="MNS282" s="6"/>
      <c r="MNT282" s="6"/>
      <c r="MNU282" s="6"/>
      <c r="MNV282" s="6"/>
      <c r="MNW282" s="6"/>
      <c r="MNX282" s="6"/>
      <c r="MNY282" s="6"/>
      <c r="MNZ282" s="6"/>
      <c r="MOA282" s="6"/>
      <c r="MOB282" s="6"/>
      <c r="MOC282" s="6"/>
      <c r="MOD282" s="6"/>
      <c r="MOE282" s="6"/>
      <c r="MOF282" s="6"/>
      <c r="MOG282" s="6"/>
      <c r="MOH282" s="6"/>
      <c r="MOI282" s="6"/>
      <c r="MOJ282" s="6"/>
      <c r="MOK282" s="6"/>
      <c r="MOL282" s="6"/>
      <c r="MOM282" s="6"/>
      <c r="MON282" s="6"/>
      <c r="MOO282" s="6"/>
      <c r="MOP282" s="6"/>
      <c r="MOQ282" s="6"/>
      <c r="MOR282" s="6"/>
      <c r="MOS282" s="6"/>
      <c r="MOT282" s="6"/>
      <c r="MOU282" s="6"/>
      <c r="MOV282" s="6"/>
      <c r="MOW282" s="6"/>
      <c r="MOX282" s="6"/>
      <c r="MOY282" s="6"/>
      <c r="MOZ282" s="6"/>
      <c r="MPA282" s="6"/>
      <c r="MPB282" s="6"/>
      <c r="MPC282" s="6"/>
      <c r="MPD282" s="6"/>
      <c r="MPE282" s="6"/>
      <c r="MPF282" s="6"/>
      <c r="MPG282" s="6"/>
      <c r="MPH282" s="6"/>
      <c r="MPI282" s="6"/>
      <c r="MPJ282" s="6"/>
      <c r="MPK282" s="6"/>
      <c r="MPL282" s="6"/>
      <c r="MPM282" s="6"/>
      <c r="MPN282" s="6"/>
      <c r="MPO282" s="6"/>
      <c r="MPP282" s="6"/>
      <c r="MPQ282" s="6"/>
      <c r="MPR282" s="6"/>
      <c r="MPS282" s="6"/>
      <c r="MPT282" s="6"/>
      <c r="MPU282" s="6"/>
      <c r="MPV282" s="6"/>
      <c r="MPW282" s="6"/>
      <c r="MPX282" s="6"/>
      <c r="MPY282" s="6"/>
      <c r="MPZ282" s="6"/>
      <c r="MQA282" s="6"/>
      <c r="MQB282" s="6"/>
      <c r="MQC282" s="6"/>
      <c r="MQD282" s="6"/>
      <c r="MQE282" s="6"/>
      <c r="MQF282" s="6"/>
      <c r="MQG282" s="6"/>
      <c r="MQH282" s="6"/>
      <c r="MQI282" s="6"/>
      <c r="MQJ282" s="6"/>
      <c r="MQK282" s="6"/>
      <c r="MQL282" s="6"/>
      <c r="MQM282" s="6"/>
      <c r="MQN282" s="6"/>
      <c r="MQO282" s="6"/>
      <c r="MQP282" s="6"/>
      <c r="MQQ282" s="6"/>
      <c r="MQR282" s="6"/>
      <c r="MQS282" s="6"/>
      <c r="MQT282" s="6"/>
      <c r="MQU282" s="6"/>
      <c r="MQV282" s="6"/>
      <c r="MQW282" s="6"/>
      <c r="MQX282" s="6"/>
      <c r="MQY282" s="6"/>
      <c r="MQZ282" s="6"/>
      <c r="MRA282" s="6"/>
      <c r="MRB282" s="6"/>
      <c r="MRC282" s="6"/>
      <c r="MRD282" s="6"/>
      <c r="MRE282" s="6"/>
      <c r="MRF282" s="6"/>
      <c r="MRG282" s="6"/>
      <c r="MRH282" s="6"/>
      <c r="MRI282" s="6"/>
      <c r="MRJ282" s="6"/>
      <c r="MRK282" s="6"/>
      <c r="MRL282" s="6"/>
      <c r="MRM282" s="6"/>
      <c r="MRN282" s="6"/>
      <c r="MRO282" s="6"/>
      <c r="MRP282" s="6"/>
      <c r="MRQ282" s="6"/>
      <c r="MRR282" s="6"/>
      <c r="MRS282" s="6"/>
      <c r="MRT282" s="6"/>
      <c r="MRU282" s="6"/>
      <c r="MRV282" s="6"/>
      <c r="MRW282" s="6"/>
      <c r="MRX282" s="6"/>
      <c r="MRY282" s="6"/>
      <c r="MRZ282" s="6"/>
      <c r="MSA282" s="6"/>
      <c r="MSB282" s="6"/>
      <c r="MSC282" s="6"/>
      <c r="MSD282" s="6"/>
      <c r="MSE282" s="6"/>
      <c r="MSF282" s="6"/>
      <c r="MSG282" s="6"/>
      <c r="MSH282" s="6"/>
      <c r="MSI282" s="6"/>
      <c r="MSJ282" s="6"/>
      <c r="MSK282" s="6"/>
      <c r="MSL282" s="6"/>
      <c r="MSM282" s="6"/>
      <c r="MSN282" s="6"/>
      <c r="MSO282" s="6"/>
      <c r="MSP282" s="6"/>
      <c r="MSQ282" s="6"/>
      <c r="MSR282" s="6"/>
      <c r="MSS282" s="6"/>
      <c r="MST282" s="6"/>
      <c r="MSU282" s="6"/>
      <c r="MSV282" s="6"/>
      <c r="MSW282" s="6"/>
      <c r="MSX282" s="6"/>
      <c r="MSY282" s="6"/>
      <c r="MSZ282" s="6"/>
      <c r="MTA282" s="6"/>
      <c r="MTB282" s="6"/>
      <c r="MTC282" s="6"/>
      <c r="MTD282" s="6"/>
      <c r="MTE282" s="6"/>
      <c r="MTF282" s="6"/>
      <c r="MTG282" s="6"/>
      <c r="MTH282" s="6"/>
      <c r="MTI282" s="6"/>
      <c r="MTJ282" s="6"/>
      <c r="MTK282" s="6"/>
      <c r="MTL282" s="6"/>
      <c r="MTM282" s="6"/>
      <c r="MTN282" s="6"/>
      <c r="MTO282" s="6"/>
      <c r="MTP282" s="6"/>
      <c r="MTQ282" s="6"/>
      <c r="MTR282" s="6"/>
      <c r="MTS282" s="6"/>
      <c r="MTT282" s="6"/>
      <c r="MTU282" s="6"/>
      <c r="MTV282" s="6"/>
      <c r="MTW282" s="6"/>
      <c r="MTX282" s="6"/>
      <c r="MTY282" s="6"/>
      <c r="MTZ282" s="6"/>
      <c r="MUA282" s="6"/>
      <c r="MUB282" s="6"/>
      <c r="MUC282" s="6"/>
      <c r="MUD282" s="6"/>
      <c r="MUE282" s="6"/>
      <c r="MUF282" s="6"/>
      <c r="MUG282" s="6"/>
      <c r="MUH282" s="6"/>
      <c r="MUI282" s="6"/>
      <c r="MUJ282" s="6"/>
      <c r="MUK282" s="6"/>
      <c r="MUL282" s="6"/>
      <c r="MUM282" s="6"/>
      <c r="MUN282" s="6"/>
      <c r="MUO282" s="6"/>
      <c r="MUP282" s="6"/>
      <c r="MUQ282" s="6"/>
      <c r="MUR282" s="6"/>
      <c r="MUS282" s="6"/>
      <c r="MUT282" s="6"/>
      <c r="MUU282" s="6"/>
      <c r="MUV282" s="6"/>
      <c r="MUW282" s="6"/>
      <c r="MUX282" s="6"/>
      <c r="MUY282" s="6"/>
      <c r="MUZ282" s="6"/>
      <c r="MVA282" s="6"/>
      <c r="MVB282" s="6"/>
      <c r="MVC282" s="6"/>
      <c r="MVD282" s="6"/>
      <c r="MVE282" s="6"/>
      <c r="MVF282" s="6"/>
      <c r="MVG282" s="6"/>
      <c r="MVH282" s="6"/>
      <c r="MVI282" s="6"/>
      <c r="MVJ282" s="6"/>
      <c r="MVK282" s="6"/>
      <c r="MVL282" s="6"/>
      <c r="MVM282" s="6"/>
      <c r="MVN282" s="6"/>
      <c r="MVO282" s="6"/>
      <c r="MVP282" s="6"/>
      <c r="MVQ282" s="6"/>
      <c r="MVR282" s="6"/>
      <c r="MVS282" s="6"/>
      <c r="MVT282" s="6"/>
      <c r="MVU282" s="6"/>
      <c r="MVV282" s="6"/>
      <c r="MVW282" s="6"/>
      <c r="MVX282" s="6"/>
      <c r="MVY282" s="6"/>
      <c r="MVZ282" s="6"/>
      <c r="MWA282" s="6"/>
      <c r="MWB282" s="6"/>
      <c r="MWC282" s="6"/>
      <c r="MWD282" s="6"/>
      <c r="MWE282" s="6"/>
      <c r="MWF282" s="6"/>
      <c r="MWG282" s="6"/>
      <c r="MWH282" s="6"/>
      <c r="MWI282" s="6"/>
      <c r="MWJ282" s="6"/>
      <c r="MWK282" s="6"/>
      <c r="MWL282" s="6"/>
      <c r="MWM282" s="6"/>
      <c r="MWN282" s="6"/>
      <c r="MWO282" s="6"/>
      <c r="MWP282" s="6"/>
      <c r="MWQ282" s="6"/>
      <c r="MWR282" s="6"/>
      <c r="MWS282" s="6"/>
      <c r="MWT282" s="6"/>
      <c r="MWU282" s="6"/>
      <c r="MWV282" s="6"/>
      <c r="MWW282" s="6"/>
      <c r="MWX282" s="6"/>
      <c r="MWY282" s="6"/>
      <c r="MWZ282" s="6"/>
      <c r="MXA282" s="6"/>
      <c r="MXB282" s="6"/>
      <c r="MXC282" s="6"/>
      <c r="MXD282" s="6"/>
      <c r="MXE282" s="6"/>
      <c r="MXF282" s="6"/>
      <c r="MXG282" s="6"/>
      <c r="MXH282" s="6"/>
      <c r="MXI282" s="6"/>
      <c r="MXJ282" s="6"/>
      <c r="MXK282" s="6"/>
      <c r="MXL282" s="6"/>
      <c r="MXM282" s="6"/>
      <c r="MXN282" s="6"/>
      <c r="MXO282" s="6"/>
      <c r="MXP282" s="6"/>
      <c r="MXQ282" s="6"/>
      <c r="MXR282" s="6"/>
      <c r="MXS282" s="6"/>
      <c r="MXT282" s="6"/>
      <c r="MXU282" s="6"/>
      <c r="MXV282" s="6"/>
      <c r="MXW282" s="6"/>
      <c r="MXX282" s="6"/>
      <c r="MXY282" s="6"/>
      <c r="MXZ282" s="6"/>
      <c r="MYA282" s="6"/>
      <c r="MYB282" s="6"/>
      <c r="MYC282" s="6"/>
      <c r="MYD282" s="6"/>
      <c r="MYE282" s="6"/>
      <c r="MYF282" s="6"/>
      <c r="MYG282" s="6"/>
      <c r="MYH282" s="6"/>
      <c r="MYI282" s="6"/>
      <c r="MYJ282" s="6"/>
      <c r="MYK282" s="6"/>
      <c r="MYL282" s="6"/>
      <c r="MYM282" s="6"/>
      <c r="MYN282" s="6"/>
      <c r="MYO282" s="6"/>
      <c r="MYP282" s="6"/>
      <c r="MYQ282" s="6"/>
      <c r="MYR282" s="6"/>
      <c r="MYS282" s="6"/>
      <c r="MYT282" s="6"/>
      <c r="MYU282" s="6"/>
      <c r="MYV282" s="6"/>
      <c r="MYW282" s="6"/>
      <c r="MYX282" s="6"/>
      <c r="MYY282" s="6"/>
      <c r="MYZ282" s="6"/>
      <c r="MZA282" s="6"/>
      <c r="MZB282" s="6"/>
      <c r="MZC282" s="6"/>
      <c r="MZD282" s="6"/>
      <c r="MZE282" s="6"/>
      <c r="MZF282" s="6"/>
      <c r="MZG282" s="6"/>
      <c r="MZH282" s="6"/>
      <c r="MZI282" s="6"/>
      <c r="MZJ282" s="6"/>
      <c r="MZK282" s="6"/>
      <c r="MZL282" s="6"/>
      <c r="MZM282" s="6"/>
      <c r="MZN282" s="6"/>
      <c r="MZO282" s="6"/>
      <c r="MZP282" s="6"/>
      <c r="MZQ282" s="6"/>
      <c r="MZR282" s="6"/>
      <c r="MZS282" s="6"/>
      <c r="MZT282" s="6"/>
      <c r="MZU282" s="6"/>
      <c r="MZV282" s="6"/>
      <c r="MZW282" s="6"/>
      <c r="MZX282" s="6"/>
      <c r="MZY282" s="6"/>
      <c r="MZZ282" s="6"/>
      <c r="NAA282" s="6"/>
      <c r="NAB282" s="6"/>
      <c r="NAC282" s="6"/>
      <c r="NAD282" s="6"/>
      <c r="NAE282" s="6"/>
      <c r="NAF282" s="6"/>
      <c r="NAG282" s="6"/>
      <c r="NAH282" s="6"/>
      <c r="NAI282" s="6"/>
      <c r="NAJ282" s="6"/>
      <c r="NAK282" s="6"/>
      <c r="NAL282" s="6"/>
      <c r="NAM282" s="6"/>
      <c r="NAN282" s="6"/>
      <c r="NAO282" s="6"/>
      <c r="NAP282" s="6"/>
      <c r="NAQ282" s="6"/>
      <c r="NAR282" s="6"/>
      <c r="NAS282" s="6"/>
      <c r="NAT282" s="6"/>
      <c r="NAU282" s="6"/>
      <c r="NAV282" s="6"/>
      <c r="NAW282" s="6"/>
      <c r="NAX282" s="6"/>
      <c r="NAY282" s="6"/>
      <c r="NAZ282" s="6"/>
      <c r="NBA282" s="6"/>
      <c r="NBB282" s="6"/>
      <c r="NBC282" s="6"/>
      <c r="NBD282" s="6"/>
      <c r="NBE282" s="6"/>
      <c r="NBF282" s="6"/>
      <c r="NBG282" s="6"/>
      <c r="NBH282" s="6"/>
      <c r="NBI282" s="6"/>
      <c r="NBJ282" s="6"/>
      <c r="NBK282" s="6"/>
      <c r="NBL282" s="6"/>
      <c r="NBM282" s="6"/>
      <c r="NBN282" s="6"/>
      <c r="NBO282" s="6"/>
      <c r="NBP282" s="6"/>
      <c r="NBQ282" s="6"/>
      <c r="NBR282" s="6"/>
      <c r="NBS282" s="6"/>
      <c r="NBT282" s="6"/>
      <c r="NBU282" s="6"/>
      <c r="NBV282" s="6"/>
      <c r="NBW282" s="6"/>
      <c r="NBX282" s="6"/>
      <c r="NBY282" s="6"/>
      <c r="NBZ282" s="6"/>
      <c r="NCA282" s="6"/>
      <c r="NCB282" s="6"/>
      <c r="NCC282" s="6"/>
      <c r="NCD282" s="6"/>
      <c r="NCE282" s="6"/>
      <c r="NCF282" s="6"/>
      <c r="NCG282" s="6"/>
      <c r="NCH282" s="6"/>
      <c r="NCI282" s="6"/>
      <c r="NCJ282" s="6"/>
      <c r="NCK282" s="6"/>
      <c r="NCL282" s="6"/>
      <c r="NCM282" s="6"/>
      <c r="NCN282" s="6"/>
      <c r="NCO282" s="6"/>
      <c r="NCP282" s="6"/>
      <c r="NCQ282" s="6"/>
      <c r="NCR282" s="6"/>
      <c r="NCS282" s="6"/>
      <c r="NCT282" s="6"/>
      <c r="NCU282" s="6"/>
      <c r="NCV282" s="6"/>
      <c r="NCW282" s="6"/>
      <c r="NCX282" s="6"/>
      <c r="NCY282" s="6"/>
      <c r="NCZ282" s="6"/>
      <c r="NDA282" s="6"/>
      <c r="NDB282" s="6"/>
      <c r="NDC282" s="6"/>
      <c r="NDD282" s="6"/>
      <c r="NDE282" s="6"/>
      <c r="NDF282" s="6"/>
      <c r="NDG282" s="6"/>
      <c r="NDH282" s="6"/>
      <c r="NDI282" s="6"/>
      <c r="NDJ282" s="6"/>
      <c r="NDK282" s="6"/>
      <c r="NDL282" s="6"/>
      <c r="NDM282" s="6"/>
      <c r="NDN282" s="6"/>
      <c r="NDO282" s="6"/>
      <c r="NDP282" s="6"/>
      <c r="NDQ282" s="6"/>
      <c r="NDR282" s="6"/>
      <c r="NDS282" s="6"/>
      <c r="NDT282" s="6"/>
      <c r="NDU282" s="6"/>
      <c r="NDV282" s="6"/>
      <c r="NDW282" s="6"/>
      <c r="NDX282" s="6"/>
      <c r="NDY282" s="6"/>
      <c r="NDZ282" s="6"/>
      <c r="NEA282" s="6"/>
      <c r="NEB282" s="6"/>
      <c r="NEC282" s="6"/>
      <c r="NED282" s="6"/>
      <c r="NEE282" s="6"/>
      <c r="NEF282" s="6"/>
      <c r="NEG282" s="6"/>
      <c r="NEH282" s="6"/>
      <c r="NEI282" s="6"/>
      <c r="NEJ282" s="6"/>
      <c r="NEK282" s="6"/>
      <c r="NEL282" s="6"/>
      <c r="NEM282" s="6"/>
      <c r="NEN282" s="6"/>
      <c r="NEO282" s="6"/>
      <c r="NEP282" s="6"/>
      <c r="NEQ282" s="6"/>
      <c r="NER282" s="6"/>
      <c r="NES282" s="6"/>
      <c r="NET282" s="6"/>
      <c r="NEU282" s="6"/>
      <c r="NEV282" s="6"/>
      <c r="NEW282" s="6"/>
      <c r="NEX282" s="6"/>
      <c r="NEY282" s="6"/>
      <c r="NEZ282" s="6"/>
      <c r="NFA282" s="6"/>
      <c r="NFB282" s="6"/>
      <c r="NFC282" s="6"/>
      <c r="NFD282" s="6"/>
      <c r="NFE282" s="6"/>
      <c r="NFF282" s="6"/>
      <c r="NFG282" s="6"/>
      <c r="NFH282" s="6"/>
      <c r="NFI282" s="6"/>
      <c r="NFJ282" s="6"/>
      <c r="NFK282" s="6"/>
      <c r="NFL282" s="6"/>
      <c r="NFM282" s="6"/>
      <c r="NFN282" s="6"/>
      <c r="NFO282" s="6"/>
      <c r="NFP282" s="6"/>
      <c r="NFQ282" s="6"/>
      <c r="NFR282" s="6"/>
      <c r="NFS282" s="6"/>
      <c r="NFT282" s="6"/>
      <c r="NFU282" s="6"/>
      <c r="NFV282" s="6"/>
      <c r="NFW282" s="6"/>
      <c r="NFX282" s="6"/>
      <c r="NFY282" s="6"/>
      <c r="NFZ282" s="6"/>
      <c r="NGA282" s="6"/>
      <c r="NGB282" s="6"/>
      <c r="NGC282" s="6"/>
      <c r="NGD282" s="6"/>
      <c r="NGE282" s="6"/>
      <c r="NGF282" s="6"/>
      <c r="NGG282" s="6"/>
      <c r="NGH282" s="6"/>
      <c r="NGI282" s="6"/>
      <c r="NGJ282" s="6"/>
      <c r="NGK282" s="6"/>
      <c r="NGL282" s="6"/>
      <c r="NGM282" s="6"/>
      <c r="NGN282" s="6"/>
      <c r="NGO282" s="6"/>
      <c r="NGP282" s="6"/>
      <c r="NGQ282" s="6"/>
      <c r="NGR282" s="6"/>
      <c r="NGS282" s="6"/>
      <c r="NGT282" s="6"/>
      <c r="NGU282" s="6"/>
      <c r="NGV282" s="6"/>
      <c r="NGW282" s="6"/>
      <c r="NGX282" s="6"/>
      <c r="NGY282" s="6"/>
      <c r="NGZ282" s="6"/>
      <c r="NHA282" s="6"/>
      <c r="NHB282" s="6"/>
      <c r="NHC282" s="6"/>
      <c r="NHD282" s="6"/>
      <c r="NHE282" s="6"/>
      <c r="NHF282" s="6"/>
      <c r="NHG282" s="6"/>
      <c r="NHH282" s="6"/>
      <c r="NHI282" s="6"/>
      <c r="NHJ282" s="6"/>
      <c r="NHK282" s="6"/>
      <c r="NHL282" s="6"/>
      <c r="NHM282" s="6"/>
      <c r="NHN282" s="6"/>
      <c r="NHO282" s="6"/>
      <c r="NHP282" s="6"/>
      <c r="NHQ282" s="6"/>
      <c r="NHR282" s="6"/>
      <c r="NHS282" s="6"/>
      <c r="NHT282" s="6"/>
      <c r="NHU282" s="6"/>
      <c r="NHV282" s="6"/>
      <c r="NHW282" s="6"/>
      <c r="NHX282" s="6"/>
      <c r="NHY282" s="6"/>
      <c r="NHZ282" s="6"/>
      <c r="NIA282" s="6"/>
      <c r="NIB282" s="6"/>
      <c r="NIC282" s="6"/>
      <c r="NID282" s="6"/>
      <c r="NIE282" s="6"/>
      <c r="NIF282" s="6"/>
      <c r="NIG282" s="6"/>
      <c r="NIH282" s="6"/>
      <c r="NII282" s="6"/>
      <c r="NIJ282" s="6"/>
      <c r="NIK282" s="6"/>
      <c r="NIL282" s="6"/>
      <c r="NIM282" s="6"/>
      <c r="NIN282" s="6"/>
      <c r="NIO282" s="6"/>
      <c r="NIP282" s="6"/>
      <c r="NIQ282" s="6"/>
      <c r="NIR282" s="6"/>
      <c r="NIS282" s="6"/>
      <c r="NIT282" s="6"/>
      <c r="NIU282" s="6"/>
      <c r="NIV282" s="6"/>
      <c r="NIW282" s="6"/>
      <c r="NIX282" s="6"/>
      <c r="NIY282" s="6"/>
      <c r="NIZ282" s="6"/>
      <c r="NJA282" s="6"/>
      <c r="NJB282" s="6"/>
      <c r="NJC282" s="6"/>
      <c r="NJD282" s="6"/>
      <c r="NJE282" s="6"/>
      <c r="NJF282" s="6"/>
      <c r="NJG282" s="6"/>
      <c r="NJH282" s="6"/>
      <c r="NJI282" s="6"/>
      <c r="NJJ282" s="6"/>
      <c r="NJK282" s="6"/>
      <c r="NJL282" s="6"/>
      <c r="NJM282" s="6"/>
      <c r="NJN282" s="6"/>
      <c r="NJO282" s="6"/>
      <c r="NJP282" s="6"/>
      <c r="NJQ282" s="6"/>
      <c r="NJR282" s="6"/>
      <c r="NJS282" s="6"/>
      <c r="NJT282" s="6"/>
      <c r="NJU282" s="6"/>
      <c r="NJV282" s="6"/>
      <c r="NJW282" s="6"/>
      <c r="NJX282" s="6"/>
      <c r="NJY282" s="6"/>
      <c r="NJZ282" s="6"/>
      <c r="NKA282" s="6"/>
      <c r="NKB282" s="6"/>
      <c r="NKC282" s="6"/>
      <c r="NKD282" s="6"/>
      <c r="NKE282" s="6"/>
      <c r="NKF282" s="6"/>
      <c r="NKG282" s="6"/>
      <c r="NKH282" s="6"/>
      <c r="NKI282" s="6"/>
      <c r="NKJ282" s="6"/>
      <c r="NKK282" s="6"/>
      <c r="NKL282" s="6"/>
      <c r="NKM282" s="6"/>
      <c r="NKN282" s="6"/>
      <c r="NKO282" s="6"/>
      <c r="NKP282" s="6"/>
      <c r="NKQ282" s="6"/>
      <c r="NKR282" s="6"/>
      <c r="NKS282" s="6"/>
      <c r="NKT282" s="6"/>
      <c r="NKU282" s="6"/>
      <c r="NKV282" s="6"/>
      <c r="NKW282" s="6"/>
      <c r="NKX282" s="6"/>
      <c r="NKY282" s="6"/>
      <c r="NKZ282" s="6"/>
      <c r="NLA282" s="6"/>
      <c r="NLB282" s="6"/>
      <c r="NLC282" s="6"/>
      <c r="NLD282" s="6"/>
      <c r="NLE282" s="6"/>
      <c r="NLF282" s="6"/>
      <c r="NLG282" s="6"/>
      <c r="NLH282" s="6"/>
      <c r="NLI282" s="6"/>
      <c r="NLJ282" s="6"/>
      <c r="NLK282" s="6"/>
      <c r="NLL282" s="6"/>
      <c r="NLM282" s="6"/>
      <c r="NLN282" s="6"/>
      <c r="NLO282" s="6"/>
      <c r="NLP282" s="6"/>
      <c r="NLQ282" s="6"/>
      <c r="NLR282" s="6"/>
      <c r="NLS282" s="6"/>
      <c r="NLT282" s="6"/>
      <c r="NLU282" s="6"/>
      <c r="NLV282" s="6"/>
      <c r="NLW282" s="6"/>
      <c r="NLX282" s="6"/>
      <c r="NLY282" s="6"/>
      <c r="NLZ282" s="6"/>
      <c r="NMA282" s="6"/>
      <c r="NMB282" s="6"/>
      <c r="NMC282" s="6"/>
      <c r="NMD282" s="6"/>
      <c r="NME282" s="6"/>
      <c r="NMF282" s="6"/>
      <c r="NMG282" s="6"/>
      <c r="NMH282" s="6"/>
      <c r="NMI282" s="6"/>
      <c r="NMJ282" s="6"/>
      <c r="NMK282" s="6"/>
      <c r="NML282" s="6"/>
      <c r="NMM282" s="6"/>
      <c r="NMN282" s="6"/>
      <c r="NMO282" s="6"/>
      <c r="NMP282" s="6"/>
      <c r="NMQ282" s="6"/>
      <c r="NMR282" s="6"/>
      <c r="NMS282" s="6"/>
      <c r="NMT282" s="6"/>
      <c r="NMU282" s="6"/>
      <c r="NMV282" s="6"/>
      <c r="NMW282" s="6"/>
      <c r="NMX282" s="6"/>
      <c r="NMY282" s="6"/>
      <c r="NMZ282" s="6"/>
      <c r="NNA282" s="6"/>
      <c r="NNB282" s="6"/>
      <c r="NNC282" s="6"/>
      <c r="NND282" s="6"/>
      <c r="NNE282" s="6"/>
      <c r="NNF282" s="6"/>
      <c r="NNG282" s="6"/>
      <c r="NNH282" s="6"/>
      <c r="NNI282" s="6"/>
      <c r="NNJ282" s="6"/>
      <c r="NNK282" s="6"/>
      <c r="NNL282" s="6"/>
      <c r="NNM282" s="6"/>
      <c r="NNN282" s="6"/>
      <c r="NNO282" s="6"/>
      <c r="NNP282" s="6"/>
      <c r="NNQ282" s="6"/>
      <c r="NNR282" s="6"/>
      <c r="NNS282" s="6"/>
      <c r="NNT282" s="6"/>
      <c r="NNU282" s="6"/>
      <c r="NNV282" s="6"/>
      <c r="NNW282" s="6"/>
      <c r="NNX282" s="6"/>
      <c r="NNY282" s="6"/>
      <c r="NNZ282" s="6"/>
      <c r="NOA282" s="6"/>
      <c r="NOB282" s="6"/>
      <c r="NOC282" s="6"/>
      <c r="NOD282" s="6"/>
      <c r="NOE282" s="6"/>
      <c r="NOF282" s="6"/>
      <c r="NOG282" s="6"/>
      <c r="NOH282" s="6"/>
      <c r="NOI282" s="6"/>
      <c r="NOJ282" s="6"/>
      <c r="NOK282" s="6"/>
      <c r="NOL282" s="6"/>
      <c r="NOM282" s="6"/>
      <c r="NON282" s="6"/>
      <c r="NOO282" s="6"/>
      <c r="NOP282" s="6"/>
      <c r="NOQ282" s="6"/>
      <c r="NOR282" s="6"/>
      <c r="NOS282" s="6"/>
      <c r="NOT282" s="6"/>
      <c r="NOU282" s="6"/>
      <c r="NOV282" s="6"/>
      <c r="NOW282" s="6"/>
      <c r="NOX282" s="6"/>
      <c r="NOY282" s="6"/>
      <c r="NOZ282" s="6"/>
      <c r="NPA282" s="6"/>
      <c r="NPB282" s="6"/>
      <c r="NPC282" s="6"/>
      <c r="NPD282" s="6"/>
      <c r="NPE282" s="6"/>
      <c r="NPF282" s="6"/>
      <c r="NPG282" s="6"/>
      <c r="NPH282" s="6"/>
      <c r="NPI282" s="6"/>
      <c r="NPJ282" s="6"/>
      <c r="NPK282" s="6"/>
      <c r="NPL282" s="6"/>
      <c r="NPM282" s="6"/>
      <c r="NPN282" s="6"/>
      <c r="NPO282" s="6"/>
      <c r="NPP282" s="6"/>
      <c r="NPQ282" s="6"/>
      <c r="NPR282" s="6"/>
      <c r="NPS282" s="6"/>
      <c r="NPT282" s="6"/>
      <c r="NPU282" s="6"/>
      <c r="NPV282" s="6"/>
      <c r="NPW282" s="6"/>
      <c r="NPX282" s="6"/>
      <c r="NPY282" s="6"/>
      <c r="NPZ282" s="6"/>
      <c r="NQA282" s="6"/>
      <c r="NQB282" s="6"/>
      <c r="NQC282" s="6"/>
      <c r="NQD282" s="6"/>
      <c r="NQE282" s="6"/>
      <c r="NQF282" s="6"/>
      <c r="NQG282" s="6"/>
      <c r="NQH282" s="6"/>
      <c r="NQI282" s="6"/>
      <c r="NQJ282" s="6"/>
      <c r="NQK282" s="6"/>
      <c r="NQL282" s="6"/>
      <c r="NQM282" s="6"/>
      <c r="NQN282" s="6"/>
      <c r="NQO282" s="6"/>
      <c r="NQP282" s="6"/>
      <c r="NQQ282" s="6"/>
      <c r="NQR282" s="6"/>
      <c r="NQS282" s="6"/>
      <c r="NQT282" s="6"/>
      <c r="NQU282" s="6"/>
      <c r="NQV282" s="6"/>
      <c r="NQW282" s="6"/>
      <c r="NQX282" s="6"/>
      <c r="NQY282" s="6"/>
      <c r="NQZ282" s="6"/>
      <c r="NRA282" s="6"/>
      <c r="NRB282" s="6"/>
      <c r="NRC282" s="6"/>
      <c r="NRD282" s="6"/>
      <c r="NRE282" s="6"/>
      <c r="NRF282" s="6"/>
      <c r="NRG282" s="6"/>
      <c r="NRH282" s="6"/>
      <c r="NRI282" s="6"/>
      <c r="NRJ282" s="6"/>
      <c r="NRK282" s="6"/>
      <c r="NRL282" s="6"/>
      <c r="NRM282" s="6"/>
      <c r="NRN282" s="6"/>
      <c r="NRO282" s="6"/>
      <c r="NRP282" s="6"/>
      <c r="NRQ282" s="6"/>
      <c r="NRR282" s="6"/>
      <c r="NRS282" s="6"/>
      <c r="NRT282" s="6"/>
      <c r="NRU282" s="6"/>
      <c r="NRV282" s="6"/>
      <c r="NRW282" s="6"/>
      <c r="NRX282" s="6"/>
      <c r="NRY282" s="6"/>
      <c r="NRZ282" s="6"/>
      <c r="NSA282" s="6"/>
      <c r="NSB282" s="6"/>
      <c r="NSC282" s="6"/>
      <c r="NSD282" s="6"/>
      <c r="NSE282" s="6"/>
      <c r="NSF282" s="6"/>
      <c r="NSG282" s="6"/>
      <c r="NSH282" s="6"/>
      <c r="NSI282" s="6"/>
      <c r="NSJ282" s="6"/>
      <c r="NSK282" s="6"/>
      <c r="NSL282" s="6"/>
      <c r="NSM282" s="6"/>
      <c r="NSN282" s="6"/>
      <c r="NSO282" s="6"/>
      <c r="NSP282" s="6"/>
      <c r="NSQ282" s="6"/>
      <c r="NSR282" s="6"/>
      <c r="NSS282" s="6"/>
      <c r="NST282" s="6"/>
      <c r="NSU282" s="6"/>
      <c r="NSV282" s="6"/>
      <c r="NSW282" s="6"/>
      <c r="NSX282" s="6"/>
      <c r="NSY282" s="6"/>
      <c r="NSZ282" s="6"/>
      <c r="NTA282" s="6"/>
      <c r="NTB282" s="6"/>
      <c r="NTC282" s="6"/>
      <c r="NTD282" s="6"/>
      <c r="NTE282" s="6"/>
      <c r="NTF282" s="6"/>
      <c r="NTG282" s="6"/>
      <c r="NTH282" s="6"/>
      <c r="NTI282" s="6"/>
      <c r="NTJ282" s="6"/>
      <c r="NTK282" s="6"/>
      <c r="NTL282" s="6"/>
      <c r="NTM282" s="6"/>
      <c r="NTN282" s="6"/>
      <c r="NTO282" s="6"/>
      <c r="NTP282" s="6"/>
      <c r="NTQ282" s="6"/>
      <c r="NTR282" s="6"/>
      <c r="NTS282" s="6"/>
      <c r="NTT282" s="6"/>
      <c r="NTU282" s="6"/>
      <c r="NTV282" s="6"/>
      <c r="NTW282" s="6"/>
      <c r="NTX282" s="6"/>
      <c r="NTY282" s="6"/>
      <c r="NTZ282" s="6"/>
      <c r="NUA282" s="6"/>
      <c r="NUB282" s="6"/>
      <c r="NUC282" s="6"/>
      <c r="NUD282" s="6"/>
      <c r="NUE282" s="6"/>
      <c r="NUF282" s="6"/>
      <c r="NUG282" s="6"/>
      <c r="NUH282" s="6"/>
      <c r="NUI282" s="6"/>
      <c r="NUJ282" s="6"/>
      <c r="NUK282" s="6"/>
      <c r="NUL282" s="6"/>
      <c r="NUM282" s="6"/>
      <c r="NUN282" s="6"/>
      <c r="NUO282" s="6"/>
      <c r="NUP282" s="6"/>
      <c r="NUQ282" s="6"/>
      <c r="NUR282" s="6"/>
      <c r="NUS282" s="6"/>
      <c r="NUT282" s="6"/>
      <c r="NUU282" s="6"/>
      <c r="NUV282" s="6"/>
      <c r="NUW282" s="6"/>
      <c r="NUX282" s="6"/>
      <c r="NUY282" s="6"/>
      <c r="NUZ282" s="6"/>
      <c r="NVA282" s="6"/>
      <c r="NVB282" s="6"/>
      <c r="NVC282" s="6"/>
      <c r="NVD282" s="6"/>
      <c r="NVE282" s="6"/>
      <c r="NVF282" s="6"/>
      <c r="NVG282" s="6"/>
      <c r="NVH282" s="6"/>
      <c r="NVI282" s="6"/>
      <c r="NVJ282" s="6"/>
      <c r="NVK282" s="6"/>
      <c r="NVL282" s="6"/>
      <c r="NVM282" s="6"/>
      <c r="NVN282" s="6"/>
      <c r="NVO282" s="6"/>
      <c r="NVP282" s="6"/>
      <c r="NVQ282" s="6"/>
      <c r="NVR282" s="6"/>
      <c r="NVS282" s="6"/>
      <c r="NVT282" s="6"/>
      <c r="NVU282" s="6"/>
      <c r="NVV282" s="6"/>
      <c r="NVW282" s="6"/>
      <c r="NVX282" s="6"/>
      <c r="NVY282" s="6"/>
      <c r="NVZ282" s="6"/>
      <c r="NWA282" s="6"/>
      <c r="NWB282" s="6"/>
      <c r="NWC282" s="6"/>
      <c r="NWD282" s="6"/>
      <c r="NWE282" s="6"/>
      <c r="NWF282" s="6"/>
      <c r="NWG282" s="6"/>
      <c r="NWH282" s="6"/>
      <c r="NWI282" s="6"/>
      <c r="NWJ282" s="6"/>
      <c r="NWK282" s="6"/>
      <c r="NWL282" s="6"/>
      <c r="NWM282" s="6"/>
      <c r="NWN282" s="6"/>
      <c r="NWO282" s="6"/>
      <c r="NWP282" s="6"/>
      <c r="NWQ282" s="6"/>
      <c r="NWR282" s="6"/>
      <c r="NWS282" s="6"/>
      <c r="NWT282" s="6"/>
      <c r="NWU282" s="6"/>
      <c r="NWV282" s="6"/>
      <c r="NWW282" s="6"/>
      <c r="NWX282" s="6"/>
      <c r="NWY282" s="6"/>
      <c r="NWZ282" s="6"/>
      <c r="NXA282" s="6"/>
      <c r="NXB282" s="6"/>
      <c r="NXC282" s="6"/>
      <c r="NXD282" s="6"/>
      <c r="NXE282" s="6"/>
      <c r="NXF282" s="6"/>
      <c r="NXG282" s="6"/>
      <c r="NXH282" s="6"/>
      <c r="NXI282" s="6"/>
      <c r="NXJ282" s="6"/>
      <c r="NXK282" s="6"/>
      <c r="NXL282" s="6"/>
      <c r="NXM282" s="6"/>
      <c r="NXN282" s="6"/>
      <c r="NXO282" s="6"/>
      <c r="NXP282" s="6"/>
      <c r="NXQ282" s="6"/>
      <c r="NXR282" s="6"/>
      <c r="NXS282" s="6"/>
      <c r="NXT282" s="6"/>
      <c r="NXU282" s="6"/>
      <c r="NXV282" s="6"/>
      <c r="NXW282" s="6"/>
      <c r="NXX282" s="6"/>
      <c r="NXY282" s="6"/>
      <c r="NXZ282" s="6"/>
      <c r="NYA282" s="6"/>
      <c r="NYB282" s="6"/>
      <c r="NYC282" s="6"/>
      <c r="NYD282" s="6"/>
      <c r="NYE282" s="6"/>
      <c r="NYF282" s="6"/>
      <c r="NYG282" s="6"/>
      <c r="NYH282" s="6"/>
      <c r="NYI282" s="6"/>
      <c r="NYJ282" s="6"/>
      <c r="NYK282" s="6"/>
      <c r="NYL282" s="6"/>
      <c r="NYM282" s="6"/>
      <c r="NYN282" s="6"/>
      <c r="NYO282" s="6"/>
      <c r="NYP282" s="6"/>
      <c r="NYQ282" s="6"/>
      <c r="NYR282" s="6"/>
      <c r="NYS282" s="6"/>
      <c r="NYT282" s="6"/>
      <c r="NYU282" s="6"/>
      <c r="NYV282" s="6"/>
      <c r="NYW282" s="6"/>
      <c r="NYX282" s="6"/>
      <c r="NYY282" s="6"/>
      <c r="NYZ282" s="6"/>
      <c r="NZA282" s="6"/>
      <c r="NZB282" s="6"/>
      <c r="NZC282" s="6"/>
      <c r="NZD282" s="6"/>
      <c r="NZE282" s="6"/>
      <c r="NZF282" s="6"/>
      <c r="NZG282" s="6"/>
      <c r="NZH282" s="6"/>
      <c r="NZI282" s="6"/>
      <c r="NZJ282" s="6"/>
      <c r="NZK282" s="6"/>
      <c r="NZL282" s="6"/>
      <c r="NZM282" s="6"/>
      <c r="NZN282" s="6"/>
      <c r="NZO282" s="6"/>
      <c r="NZP282" s="6"/>
      <c r="NZQ282" s="6"/>
      <c r="NZR282" s="6"/>
      <c r="NZS282" s="6"/>
      <c r="NZT282" s="6"/>
      <c r="NZU282" s="6"/>
      <c r="NZV282" s="6"/>
      <c r="NZW282" s="6"/>
      <c r="NZX282" s="6"/>
      <c r="NZY282" s="6"/>
      <c r="NZZ282" s="6"/>
      <c r="OAA282" s="6"/>
      <c r="OAB282" s="6"/>
      <c r="OAC282" s="6"/>
      <c r="OAD282" s="6"/>
      <c r="OAE282" s="6"/>
      <c r="OAF282" s="6"/>
      <c r="OAG282" s="6"/>
      <c r="OAH282" s="6"/>
      <c r="OAI282" s="6"/>
      <c r="OAJ282" s="6"/>
      <c r="OAK282" s="6"/>
      <c r="OAL282" s="6"/>
      <c r="OAM282" s="6"/>
      <c r="OAN282" s="6"/>
      <c r="OAO282" s="6"/>
      <c r="OAP282" s="6"/>
      <c r="OAQ282" s="6"/>
      <c r="OAR282" s="6"/>
      <c r="OAS282" s="6"/>
      <c r="OAT282" s="6"/>
      <c r="OAU282" s="6"/>
      <c r="OAV282" s="6"/>
      <c r="OAW282" s="6"/>
      <c r="OAX282" s="6"/>
      <c r="OAY282" s="6"/>
      <c r="OAZ282" s="6"/>
      <c r="OBA282" s="6"/>
      <c r="OBB282" s="6"/>
      <c r="OBC282" s="6"/>
      <c r="OBD282" s="6"/>
      <c r="OBE282" s="6"/>
      <c r="OBF282" s="6"/>
      <c r="OBG282" s="6"/>
      <c r="OBH282" s="6"/>
      <c r="OBI282" s="6"/>
      <c r="OBJ282" s="6"/>
      <c r="OBK282" s="6"/>
      <c r="OBL282" s="6"/>
      <c r="OBM282" s="6"/>
      <c r="OBN282" s="6"/>
      <c r="OBO282" s="6"/>
      <c r="OBP282" s="6"/>
      <c r="OBQ282" s="6"/>
      <c r="OBR282" s="6"/>
      <c r="OBS282" s="6"/>
      <c r="OBT282" s="6"/>
      <c r="OBU282" s="6"/>
      <c r="OBV282" s="6"/>
      <c r="OBW282" s="6"/>
      <c r="OBX282" s="6"/>
      <c r="OBY282" s="6"/>
      <c r="OBZ282" s="6"/>
      <c r="OCA282" s="6"/>
      <c r="OCB282" s="6"/>
      <c r="OCC282" s="6"/>
      <c r="OCD282" s="6"/>
      <c r="OCE282" s="6"/>
      <c r="OCF282" s="6"/>
      <c r="OCG282" s="6"/>
      <c r="OCH282" s="6"/>
      <c r="OCI282" s="6"/>
      <c r="OCJ282" s="6"/>
      <c r="OCK282" s="6"/>
      <c r="OCL282" s="6"/>
      <c r="OCM282" s="6"/>
      <c r="OCN282" s="6"/>
      <c r="OCO282" s="6"/>
      <c r="OCP282" s="6"/>
      <c r="OCQ282" s="6"/>
      <c r="OCR282" s="6"/>
      <c r="OCS282" s="6"/>
      <c r="OCT282" s="6"/>
      <c r="OCU282" s="6"/>
      <c r="OCV282" s="6"/>
      <c r="OCW282" s="6"/>
      <c r="OCX282" s="6"/>
      <c r="OCY282" s="6"/>
      <c r="OCZ282" s="6"/>
      <c r="ODA282" s="6"/>
      <c r="ODB282" s="6"/>
      <c r="ODC282" s="6"/>
      <c r="ODD282" s="6"/>
      <c r="ODE282" s="6"/>
      <c r="ODF282" s="6"/>
      <c r="ODG282" s="6"/>
      <c r="ODH282" s="6"/>
      <c r="ODI282" s="6"/>
      <c r="ODJ282" s="6"/>
      <c r="ODK282" s="6"/>
      <c r="ODL282" s="6"/>
      <c r="ODM282" s="6"/>
      <c r="ODN282" s="6"/>
      <c r="ODO282" s="6"/>
      <c r="ODP282" s="6"/>
      <c r="ODQ282" s="6"/>
      <c r="ODR282" s="6"/>
      <c r="ODS282" s="6"/>
      <c r="ODT282" s="6"/>
      <c r="ODU282" s="6"/>
      <c r="ODV282" s="6"/>
      <c r="ODW282" s="6"/>
      <c r="ODX282" s="6"/>
      <c r="ODY282" s="6"/>
      <c r="ODZ282" s="6"/>
      <c r="OEA282" s="6"/>
      <c r="OEB282" s="6"/>
      <c r="OEC282" s="6"/>
      <c r="OED282" s="6"/>
      <c r="OEE282" s="6"/>
      <c r="OEF282" s="6"/>
      <c r="OEG282" s="6"/>
      <c r="OEH282" s="6"/>
      <c r="OEI282" s="6"/>
      <c r="OEJ282" s="6"/>
      <c r="OEK282" s="6"/>
      <c r="OEL282" s="6"/>
      <c r="OEM282" s="6"/>
      <c r="OEN282" s="6"/>
      <c r="OEO282" s="6"/>
      <c r="OEP282" s="6"/>
      <c r="OEQ282" s="6"/>
      <c r="OER282" s="6"/>
      <c r="OES282" s="6"/>
      <c r="OET282" s="6"/>
      <c r="OEU282" s="6"/>
      <c r="OEV282" s="6"/>
      <c r="OEW282" s="6"/>
      <c r="OEX282" s="6"/>
      <c r="OEY282" s="6"/>
      <c r="OEZ282" s="6"/>
      <c r="OFA282" s="6"/>
      <c r="OFB282" s="6"/>
      <c r="OFC282" s="6"/>
      <c r="OFD282" s="6"/>
      <c r="OFE282" s="6"/>
      <c r="OFF282" s="6"/>
      <c r="OFG282" s="6"/>
      <c r="OFH282" s="6"/>
      <c r="OFI282" s="6"/>
      <c r="OFJ282" s="6"/>
      <c r="OFK282" s="6"/>
      <c r="OFL282" s="6"/>
      <c r="OFM282" s="6"/>
      <c r="OFN282" s="6"/>
      <c r="OFO282" s="6"/>
      <c r="OFP282" s="6"/>
      <c r="OFQ282" s="6"/>
      <c r="OFR282" s="6"/>
      <c r="OFS282" s="6"/>
      <c r="OFT282" s="6"/>
      <c r="OFU282" s="6"/>
      <c r="OFV282" s="6"/>
      <c r="OFW282" s="6"/>
      <c r="OFX282" s="6"/>
      <c r="OFY282" s="6"/>
      <c r="OFZ282" s="6"/>
      <c r="OGA282" s="6"/>
      <c r="OGB282" s="6"/>
      <c r="OGC282" s="6"/>
      <c r="OGD282" s="6"/>
      <c r="OGE282" s="6"/>
      <c r="OGF282" s="6"/>
      <c r="OGG282" s="6"/>
      <c r="OGH282" s="6"/>
      <c r="OGI282" s="6"/>
      <c r="OGJ282" s="6"/>
      <c r="OGK282" s="6"/>
      <c r="OGL282" s="6"/>
      <c r="OGM282" s="6"/>
      <c r="OGN282" s="6"/>
      <c r="OGO282" s="6"/>
      <c r="OGP282" s="6"/>
      <c r="OGQ282" s="6"/>
      <c r="OGR282" s="6"/>
      <c r="OGS282" s="6"/>
      <c r="OGT282" s="6"/>
      <c r="OGU282" s="6"/>
      <c r="OGV282" s="6"/>
      <c r="OGW282" s="6"/>
      <c r="OGX282" s="6"/>
      <c r="OGY282" s="6"/>
      <c r="OGZ282" s="6"/>
      <c r="OHA282" s="6"/>
      <c r="OHB282" s="6"/>
      <c r="OHC282" s="6"/>
      <c r="OHD282" s="6"/>
      <c r="OHE282" s="6"/>
      <c r="OHF282" s="6"/>
      <c r="OHG282" s="6"/>
      <c r="OHH282" s="6"/>
      <c r="OHI282" s="6"/>
      <c r="OHJ282" s="6"/>
      <c r="OHK282" s="6"/>
      <c r="OHL282" s="6"/>
      <c r="OHM282" s="6"/>
      <c r="OHN282" s="6"/>
      <c r="OHO282" s="6"/>
      <c r="OHP282" s="6"/>
      <c r="OHQ282" s="6"/>
      <c r="OHR282" s="6"/>
      <c r="OHS282" s="6"/>
      <c r="OHT282" s="6"/>
      <c r="OHU282" s="6"/>
      <c r="OHV282" s="6"/>
      <c r="OHW282" s="6"/>
      <c r="OHX282" s="6"/>
      <c r="OHY282" s="6"/>
      <c r="OHZ282" s="6"/>
      <c r="OIA282" s="6"/>
      <c r="OIB282" s="6"/>
      <c r="OIC282" s="6"/>
      <c r="OID282" s="6"/>
      <c r="OIE282" s="6"/>
      <c r="OIF282" s="6"/>
      <c r="OIG282" s="6"/>
      <c r="OIH282" s="6"/>
      <c r="OII282" s="6"/>
      <c r="OIJ282" s="6"/>
      <c r="OIK282" s="6"/>
      <c r="OIL282" s="6"/>
      <c r="OIM282" s="6"/>
      <c r="OIN282" s="6"/>
      <c r="OIO282" s="6"/>
      <c r="OIP282" s="6"/>
      <c r="OIQ282" s="6"/>
      <c r="OIR282" s="6"/>
      <c r="OIS282" s="6"/>
      <c r="OIT282" s="6"/>
      <c r="OIU282" s="6"/>
      <c r="OIV282" s="6"/>
      <c r="OIW282" s="6"/>
      <c r="OIX282" s="6"/>
      <c r="OIY282" s="6"/>
      <c r="OIZ282" s="6"/>
      <c r="OJA282" s="6"/>
      <c r="OJB282" s="6"/>
      <c r="OJC282" s="6"/>
      <c r="OJD282" s="6"/>
      <c r="OJE282" s="6"/>
      <c r="OJF282" s="6"/>
      <c r="OJG282" s="6"/>
      <c r="OJH282" s="6"/>
      <c r="OJI282" s="6"/>
      <c r="OJJ282" s="6"/>
      <c r="OJK282" s="6"/>
      <c r="OJL282" s="6"/>
      <c r="OJM282" s="6"/>
      <c r="OJN282" s="6"/>
      <c r="OJO282" s="6"/>
      <c r="OJP282" s="6"/>
      <c r="OJQ282" s="6"/>
      <c r="OJR282" s="6"/>
      <c r="OJS282" s="6"/>
      <c r="OJT282" s="6"/>
      <c r="OJU282" s="6"/>
      <c r="OJV282" s="6"/>
      <c r="OJW282" s="6"/>
      <c r="OJX282" s="6"/>
      <c r="OJY282" s="6"/>
      <c r="OJZ282" s="6"/>
      <c r="OKA282" s="6"/>
      <c r="OKB282" s="6"/>
      <c r="OKC282" s="6"/>
      <c r="OKD282" s="6"/>
      <c r="OKE282" s="6"/>
      <c r="OKF282" s="6"/>
      <c r="OKG282" s="6"/>
      <c r="OKH282" s="6"/>
      <c r="OKI282" s="6"/>
      <c r="OKJ282" s="6"/>
      <c r="OKK282" s="6"/>
      <c r="OKL282" s="6"/>
      <c r="OKM282" s="6"/>
      <c r="OKN282" s="6"/>
      <c r="OKO282" s="6"/>
      <c r="OKP282" s="6"/>
      <c r="OKQ282" s="6"/>
      <c r="OKR282" s="6"/>
      <c r="OKS282" s="6"/>
      <c r="OKT282" s="6"/>
      <c r="OKU282" s="6"/>
      <c r="OKV282" s="6"/>
      <c r="OKW282" s="6"/>
      <c r="OKX282" s="6"/>
      <c r="OKY282" s="6"/>
      <c r="OKZ282" s="6"/>
      <c r="OLA282" s="6"/>
      <c r="OLB282" s="6"/>
      <c r="OLC282" s="6"/>
      <c r="OLD282" s="6"/>
      <c r="OLE282" s="6"/>
      <c r="OLF282" s="6"/>
      <c r="OLG282" s="6"/>
      <c r="OLH282" s="6"/>
      <c r="OLI282" s="6"/>
      <c r="OLJ282" s="6"/>
      <c r="OLK282" s="6"/>
      <c r="OLL282" s="6"/>
      <c r="OLM282" s="6"/>
      <c r="OLN282" s="6"/>
      <c r="OLO282" s="6"/>
      <c r="OLP282" s="6"/>
      <c r="OLQ282" s="6"/>
      <c r="OLR282" s="6"/>
      <c r="OLS282" s="6"/>
      <c r="OLT282" s="6"/>
      <c r="OLU282" s="6"/>
      <c r="OLV282" s="6"/>
      <c r="OLW282" s="6"/>
      <c r="OLX282" s="6"/>
      <c r="OLY282" s="6"/>
      <c r="OLZ282" s="6"/>
      <c r="OMA282" s="6"/>
      <c r="OMB282" s="6"/>
      <c r="OMC282" s="6"/>
      <c r="OMD282" s="6"/>
      <c r="OME282" s="6"/>
      <c r="OMF282" s="6"/>
      <c r="OMG282" s="6"/>
      <c r="OMH282" s="6"/>
      <c r="OMI282" s="6"/>
      <c r="OMJ282" s="6"/>
      <c r="OMK282" s="6"/>
      <c r="OML282" s="6"/>
      <c r="OMM282" s="6"/>
      <c r="OMN282" s="6"/>
      <c r="OMO282" s="6"/>
      <c r="OMP282" s="6"/>
      <c r="OMQ282" s="6"/>
      <c r="OMR282" s="6"/>
      <c r="OMS282" s="6"/>
      <c r="OMT282" s="6"/>
      <c r="OMU282" s="6"/>
      <c r="OMV282" s="6"/>
      <c r="OMW282" s="6"/>
      <c r="OMX282" s="6"/>
      <c r="OMY282" s="6"/>
      <c r="OMZ282" s="6"/>
      <c r="ONA282" s="6"/>
      <c r="ONB282" s="6"/>
      <c r="ONC282" s="6"/>
      <c r="OND282" s="6"/>
      <c r="ONE282" s="6"/>
      <c r="ONF282" s="6"/>
      <c r="ONG282" s="6"/>
      <c r="ONH282" s="6"/>
      <c r="ONI282" s="6"/>
      <c r="ONJ282" s="6"/>
      <c r="ONK282" s="6"/>
      <c r="ONL282" s="6"/>
      <c r="ONM282" s="6"/>
      <c r="ONN282" s="6"/>
      <c r="ONO282" s="6"/>
      <c r="ONP282" s="6"/>
      <c r="ONQ282" s="6"/>
      <c r="ONR282" s="6"/>
      <c r="ONS282" s="6"/>
      <c r="ONT282" s="6"/>
      <c r="ONU282" s="6"/>
      <c r="ONV282" s="6"/>
      <c r="ONW282" s="6"/>
      <c r="ONX282" s="6"/>
      <c r="ONY282" s="6"/>
      <c r="ONZ282" s="6"/>
      <c r="OOA282" s="6"/>
      <c r="OOB282" s="6"/>
      <c r="OOC282" s="6"/>
      <c r="OOD282" s="6"/>
      <c r="OOE282" s="6"/>
      <c r="OOF282" s="6"/>
      <c r="OOG282" s="6"/>
      <c r="OOH282" s="6"/>
      <c r="OOI282" s="6"/>
      <c r="OOJ282" s="6"/>
      <c r="OOK282" s="6"/>
      <c r="OOL282" s="6"/>
      <c r="OOM282" s="6"/>
      <c r="OON282" s="6"/>
      <c r="OOO282" s="6"/>
      <c r="OOP282" s="6"/>
      <c r="OOQ282" s="6"/>
      <c r="OOR282" s="6"/>
      <c r="OOS282" s="6"/>
      <c r="OOT282" s="6"/>
      <c r="OOU282" s="6"/>
      <c r="OOV282" s="6"/>
      <c r="OOW282" s="6"/>
      <c r="OOX282" s="6"/>
      <c r="OOY282" s="6"/>
      <c r="OOZ282" s="6"/>
      <c r="OPA282" s="6"/>
      <c r="OPB282" s="6"/>
      <c r="OPC282" s="6"/>
      <c r="OPD282" s="6"/>
      <c r="OPE282" s="6"/>
      <c r="OPF282" s="6"/>
      <c r="OPG282" s="6"/>
      <c r="OPH282" s="6"/>
      <c r="OPI282" s="6"/>
      <c r="OPJ282" s="6"/>
      <c r="OPK282" s="6"/>
      <c r="OPL282" s="6"/>
      <c r="OPM282" s="6"/>
      <c r="OPN282" s="6"/>
      <c r="OPO282" s="6"/>
      <c r="OPP282" s="6"/>
      <c r="OPQ282" s="6"/>
      <c r="OPR282" s="6"/>
      <c r="OPS282" s="6"/>
      <c r="OPT282" s="6"/>
      <c r="OPU282" s="6"/>
      <c r="OPV282" s="6"/>
      <c r="OPW282" s="6"/>
      <c r="OPX282" s="6"/>
      <c r="OPY282" s="6"/>
      <c r="OPZ282" s="6"/>
      <c r="OQA282" s="6"/>
      <c r="OQB282" s="6"/>
      <c r="OQC282" s="6"/>
      <c r="OQD282" s="6"/>
      <c r="OQE282" s="6"/>
      <c r="OQF282" s="6"/>
      <c r="OQG282" s="6"/>
      <c r="OQH282" s="6"/>
      <c r="OQI282" s="6"/>
      <c r="OQJ282" s="6"/>
      <c r="OQK282" s="6"/>
      <c r="OQL282" s="6"/>
      <c r="OQM282" s="6"/>
      <c r="OQN282" s="6"/>
      <c r="OQO282" s="6"/>
      <c r="OQP282" s="6"/>
      <c r="OQQ282" s="6"/>
      <c r="OQR282" s="6"/>
      <c r="OQS282" s="6"/>
      <c r="OQT282" s="6"/>
      <c r="OQU282" s="6"/>
      <c r="OQV282" s="6"/>
      <c r="OQW282" s="6"/>
      <c r="OQX282" s="6"/>
      <c r="OQY282" s="6"/>
      <c r="OQZ282" s="6"/>
      <c r="ORA282" s="6"/>
      <c r="ORB282" s="6"/>
      <c r="ORC282" s="6"/>
      <c r="ORD282" s="6"/>
      <c r="ORE282" s="6"/>
      <c r="ORF282" s="6"/>
      <c r="ORG282" s="6"/>
      <c r="ORH282" s="6"/>
      <c r="ORI282" s="6"/>
      <c r="ORJ282" s="6"/>
      <c r="ORK282" s="6"/>
      <c r="ORL282" s="6"/>
      <c r="ORM282" s="6"/>
      <c r="ORN282" s="6"/>
      <c r="ORO282" s="6"/>
      <c r="ORP282" s="6"/>
      <c r="ORQ282" s="6"/>
      <c r="ORR282" s="6"/>
      <c r="ORS282" s="6"/>
      <c r="ORT282" s="6"/>
      <c r="ORU282" s="6"/>
      <c r="ORV282" s="6"/>
      <c r="ORW282" s="6"/>
      <c r="ORX282" s="6"/>
      <c r="ORY282" s="6"/>
      <c r="ORZ282" s="6"/>
      <c r="OSA282" s="6"/>
      <c r="OSB282" s="6"/>
      <c r="OSC282" s="6"/>
      <c r="OSD282" s="6"/>
      <c r="OSE282" s="6"/>
      <c r="OSF282" s="6"/>
      <c r="OSG282" s="6"/>
      <c r="OSH282" s="6"/>
      <c r="OSI282" s="6"/>
      <c r="OSJ282" s="6"/>
      <c r="OSK282" s="6"/>
      <c r="OSL282" s="6"/>
      <c r="OSM282" s="6"/>
      <c r="OSN282" s="6"/>
      <c r="OSO282" s="6"/>
      <c r="OSP282" s="6"/>
      <c r="OSQ282" s="6"/>
      <c r="OSR282" s="6"/>
      <c r="OSS282" s="6"/>
      <c r="OST282" s="6"/>
      <c r="OSU282" s="6"/>
      <c r="OSV282" s="6"/>
      <c r="OSW282" s="6"/>
      <c r="OSX282" s="6"/>
      <c r="OSY282" s="6"/>
      <c r="OSZ282" s="6"/>
      <c r="OTA282" s="6"/>
      <c r="OTB282" s="6"/>
      <c r="OTC282" s="6"/>
      <c r="OTD282" s="6"/>
      <c r="OTE282" s="6"/>
      <c r="OTF282" s="6"/>
      <c r="OTG282" s="6"/>
      <c r="OTH282" s="6"/>
      <c r="OTI282" s="6"/>
      <c r="OTJ282" s="6"/>
      <c r="OTK282" s="6"/>
      <c r="OTL282" s="6"/>
      <c r="OTM282" s="6"/>
      <c r="OTN282" s="6"/>
      <c r="OTO282" s="6"/>
      <c r="OTP282" s="6"/>
      <c r="OTQ282" s="6"/>
      <c r="OTR282" s="6"/>
      <c r="OTS282" s="6"/>
      <c r="OTT282" s="6"/>
      <c r="OTU282" s="6"/>
      <c r="OTV282" s="6"/>
      <c r="OTW282" s="6"/>
      <c r="OTX282" s="6"/>
      <c r="OTY282" s="6"/>
      <c r="OTZ282" s="6"/>
      <c r="OUA282" s="6"/>
      <c r="OUB282" s="6"/>
      <c r="OUC282" s="6"/>
      <c r="OUD282" s="6"/>
      <c r="OUE282" s="6"/>
      <c r="OUF282" s="6"/>
      <c r="OUG282" s="6"/>
      <c r="OUH282" s="6"/>
      <c r="OUI282" s="6"/>
      <c r="OUJ282" s="6"/>
      <c r="OUK282" s="6"/>
      <c r="OUL282" s="6"/>
      <c r="OUM282" s="6"/>
      <c r="OUN282" s="6"/>
      <c r="OUO282" s="6"/>
      <c r="OUP282" s="6"/>
      <c r="OUQ282" s="6"/>
      <c r="OUR282" s="6"/>
      <c r="OUS282" s="6"/>
      <c r="OUT282" s="6"/>
      <c r="OUU282" s="6"/>
      <c r="OUV282" s="6"/>
      <c r="OUW282" s="6"/>
      <c r="OUX282" s="6"/>
      <c r="OUY282" s="6"/>
      <c r="OUZ282" s="6"/>
      <c r="OVA282" s="6"/>
      <c r="OVB282" s="6"/>
      <c r="OVC282" s="6"/>
      <c r="OVD282" s="6"/>
      <c r="OVE282" s="6"/>
      <c r="OVF282" s="6"/>
      <c r="OVG282" s="6"/>
      <c r="OVH282" s="6"/>
      <c r="OVI282" s="6"/>
      <c r="OVJ282" s="6"/>
      <c r="OVK282" s="6"/>
      <c r="OVL282" s="6"/>
      <c r="OVM282" s="6"/>
      <c r="OVN282" s="6"/>
      <c r="OVO282" s="6"/>
      <c r="OVP282" s="6"/>
      <c r="OVQ282" s="6"/>
      <c r="OVR282" s="6"/>
      <c r="OVS282" s="6"/>
      <c r="OVT282" s="6"/>
      <c r="OVU282" s="6"/>
      <c r="OVV282" s="6"/>
      <c r="OVW282" s="6"/>
      <c r="OVX282" s="6"/>
      <c r="OVY282" s="6"/>
      <c r="OVZ282" s="6"/>
      <c r="OWA282" s="6"/>
      <c r="OWB282" s="6"/>
      <c r="OWC282" s="6"/>
      <c r="OWD282" s="6"/>
      <c r="OWE282" s="6"/>
      <c r="OWF282" s="6"/>
      <c r="OWG282" s="6"/>
      <c r="OWH282" s="6"/>
      <c r="OWI282" s="6"/>
      <c r="OWJ282" s="6"/>
      <c r="OWK282" s="6"/>
      <c r="OWL282" s="6"/>
      <c r="OWM282" s="6"/>
      <c r="OWN282" s="6"/>
      <c r="OWO282" s="6"/>
      <c r="OWP282" s="6"/>
      <c r="OWQ282" s="6"/>
      <c r="OWR282" s="6"/>
      <c r="OWS282" s="6"/>
      <c r="OWT282" s="6"/>
      <c r="OWU282" s="6"/>
      <c r="OWV282" s="6"/>
      <c r="OWW282" s="6"/>
      <c r="OWX282" s="6"/>
      <c r="OWY282" s="6"/>
      <c r="OWZ282" s="6"/>
      <c r="OXA282" s="6"/>
      <c r="OXB282" s="6"/>
      <c r="OXC282" s="6"/>
      <c r="OXD282" s="6"/>
      <c r="OXE282" s="6"/>
      <c r="OXF282" s="6"/>
      <c r="OXG282" s="6"/>
      <c r="OXH282" s="6"/>
      <c r="OXI282" s="6"/>
      <c r="OXJ282" s="6"/>
      <c r="OXK282" s="6"/>
      <c r="OXL282" s="6"/>
      <c r="OXM282" s="6"/>
      <c r="OXN282" s="6"/>
      <c r="OXO282" s="6"/>
      <c r="OXP282" s="6"/>
      <c r="OXQ282" s="6"/>
      <c r="OXR282" s="6"/>
      <c r="OXS282" s="6"/>
      <c r="OXT282" s="6"/>
      <c r="OXU282" s="6"/>
      <c r="OXV282" s="6"/>
      <c r="OXW282" s="6"/>
      <c r="OXX282" s="6"/>
      <c r="OXY282" s="6"/>
      <c r="OXZ282" s="6"/>
      <c r="OYA282" s="6"/>
      <c r="OYB282" s="6"/>
      <c r="OYC282" s="6"/>
      <c r="OYD282" s="6"/>
      <c r="OYE282" s="6"/>
      <c r="OYF282" s="6"/>
      <c r="OYG282" s="6"/>
      <c r="OYH282" s="6"/>
      <c r="OYI282" s="6"/>
      <c r="OYJ282" s="6"/>
      <c r="OYK282" s="6"/>
      <c r="OYL282" s="6"/>
      <c r="OYM282" s="6"/>
      <c r="OYN282" s="6"/>
      <c r="OYO282" s="6"/>
      <c r="OYP282" s="6"/>
      <c r="OYQ282" s="6"/>
      <c r="OYR282" s="6"/>
      <c r="OYS282" s="6"/>
      <c r="OYT282" s="6"/>
      <c r="OYU282" s="6"/>
      <c r="OYV282" s="6"/>
      <c r="OYW282" s="6"/>
      <c r="OYX282" s="6"/>
      <c r="OYY282" s="6"/>
      <c r="OYZ282" s="6"/>
      <c r="OZA282" s="6"/>
      <c r="OZB282" s="6"/>
      <c r="OZC282" s="6"/>
      <c r="OZD282" s="6"/>
      <c r="OZE282" s="6"/>
      <c r="OZF282" s="6"/>
      <c r="OZG282" s="6"/>
      <c r="OZH282" s="6"/>
      <c r="OZI282" s="6"/>
      <c r="OZJ282" s="6"/>
      <c r="OZK282" s="6"/>
      <c r="OZL282" s="6"/>
      <c r="OZM282" s="6"/>
      <c r="OZN282" s="6"/>
      <c r="OZO282" s="6"/>
      <c r="OZP282" s="6"/>
      <c r="OZQ282" s="6"/>
      <c r="OZR282" s="6"/>
      <c r="OZS282" s="6"/>
      <c r="OZT282" s="6"/>
      <c r="OZU282" s="6"/>
      <c r="OZV282" s="6"/>
      <c r="OZW282" s="6"/>
      <c r="OZX282" s="6"/>
      <c r="OZY282" s="6"/>
      <c r="OZZ282" s="6"/>
      <c r="PAA282" s="6"/>
      <c r="PAB282" s="6"/>
      <c r="PAC282" s="6"/>
      <c r="PAD282" s="6"/>
      <c r="PAE282" s="6"/>
      <c r="PAF282" s="6"/>
      <c r="PAG282" s="6"/>
      <c r="PAH282" s="6"/>
      <c r="PAI282" s="6"/>
      <c r="PAJ282" s="6"/>
      <c r="PAK282" s="6"/>
      <c r="PAL282" s="6"/>
      <c r="PAM282" s="6"/>
      <c r="PAN282" s="6"/>
      <c r="PAO282" s="6"/>
      <c r="PAP282" s="6"/>
      <c r="PAQ282" s="6"/>
      <c r="PAR282" s="6"/>
      <c r="PAS282" s="6"/>
      <c r="PAT282" s="6"/>
      <c r="PAU282" s="6"/>
      <c r="PAV282" s="6"/>
      <c r="PAW282" s="6"/>
      <c r="PAX282" s="6"/>
      <c r="PAY282" s="6"/>
      <c r="PAZ282" s="6"/>
      <c r="PBA282" s="6"/>
      <c r="PBB282" s="6"/>
      <c r="PBC282" s="6"/>
      <c r="PBD282" s="6"/>
      <c r="PBE282" s="6"/>
      <c r="PBF282" s="6"/>
      <c r="PBG282" s="6"/>
      <c r="PBH282" s="6"/>
      <c r="PBI282" s="6"/>
      <c r="PBJ282" s="6"/>
      <c r="PBK282" s="6"/>
      <c r="PBL282" s="6"/>
      <c r="PBM282" s="6"/>
      <c r="PBN282" s="6"/>
      <c r="PBO282" s="6"/>
      <c r="PBP282" s="6"/>
      <c r="PBQ282" s="6"/>
      <c r="PBR282" s="6"/>
      <c r="PBS282" s="6"/>
      <c r="PBT282" s="6"/>
      <c r="PBU282" s="6"/>
      <c r="PBV282" s="6"/>
      <c r="PBW282" s="6"/>
      <c r="PBX282" s="6"/>
      <c r="PBY282" s="6"/>
      <c r="PBZ282" s="6"/>
      <c r="PCA282" s="6"/>
      <c r="PCB282" s="6"/>
      <c r="PCC282" s="6"/>
      <c r="PCD282" s="6"/>
      <c r="PCE282" s="6"/>
      <c r="PCF282" s="6"/>
      <c r="PCG282" s="6"/>
      <c r="PCH282" s="6"/>
      <c r="PCI282" s="6"/>
      <c r="PCJ282" s="6"/>
      <c r="PCK282" s="6"/>
      <c r="PCL282" s="6"/>
      <c r="PCM282" s="6"/>
      <c r="PCN282" s="6"/>
      <c r="PCO282" s="6"/>
      <c r="PCP282" s="6"/>
      <c r="PCQ282" s="6"/>
      <c r="PCR282" s="6"/>
      <c r="PCS282" s="6"/>
      <c r="PCT282" s="6"/>
      <c r="PCU282" s="6"/>
      <c r="PCV282" s="6"/>
      <c r="PCW282" s="6"/>
      <c r="PCX282" s="6"/>
      <c r="PCY282" s="6"/>
      <c r="PCZ282" s="6"/>
      <c r="PDA282" s="6"/>
      <c r="PDB282" s="6"/>
      <c r="PDC282" s="6"/>
      <c r="PDD282" s="6"/>
      <c r="PDE282" s="6"/>
      <c r="PDF282" s="6"/>
      <c r="PDG282" s="6"/>
      <c r="PDH282" s="6"/>
      <c r="PDI282" s="6"/>
      <c r="PDJ282" s="6"/>
      <c r="PDK282" s="6"/>
      <c r="PDL282" s="6"/>
      <c r="PDM282" s="6"/>
      <c r="PDN282" s="6"/>
      <c r="PDO282" s="6"/>
      <c r="PDP282" s="6"/>
      <c r="PDQ282" s="6"/>
      <c r="PDR282" s="6"/>
      <c r="PDS282" s="6"/>
      <c r="PDT282" s="6"/>
      <c r="PDU282" s="6"/>
      <c r="PDV282" s="6"/>
      <c r="PDW282" s="6"/>
      <c r="PDX282" s="6"/>
      <c r="PDY282" s="6"/>
      <c r="PDZ282" s="6"/>
      <c r="PEA282" s="6"/>
      <c r="PEB282" s="6"/>
      <c r="PEC282" s="6"/>
      <c r="PED282" s="6"/>
      <c r="PEE282" s="6"/>
      <c r="PEF282" s="6"/>
      <c r="PEG282" s="6"/>
      <c r="PEH282" s="6"/>
      <c r="PEI282" s="6"/>
      <c r="PEJ282" s="6"/>
      <c r="PEK282" s="6"/>
      <c r="PEL282" s="6"/>
      <c r="PEM282" s="6"/>
      <c r="PEN282" s="6"/>
      <c r="PEO282" s="6"/>
      <c r="PEP282" s="6"/>
      <c r="PEQ282" s="6"/>
      <c r="PER282" s="6"/>
      <c r="PES282" s="6"/>
      <c r="PET282" s="6"/>
      <c r="PEU282" s="6"/>
      <c r="PEV282" s="6"/>
      <c r="PEW282" s="6"/>
      <c r="PEX282" s="6"/>
      <c r="PEY282" s="6"/>
      <c r="PEZ282" s="6"/>
      <c r="PFA282" s="6"/>
      <c r="PFB282" s="6"/>
      <c r="PFC282" s="6"/>
      <c r="PFD282" s="6"/>
      <c r="PFE282" s="6"/>
      <c r="PFF282" s="6"/>
      <c r="PFG282" s="6"/>
      <c r="PFH282" s="6"/>
      <c r="PFI282" s="6"/>
      <c r="PFJ282" s="6"/>
      <c r="PFK282" s="6"/>
      <c r="PFL282" s="6"/>
      <c r="PFM282" s="6"/>
      <c r="PFN282" s="6"/>
      <c r="PFO282" s="6"/>
      <c r="PFP282" s="6"/>
      <c r="PFQ282" s="6"/>
      <c r="PFR282" s="6"/>
      <c r="PFS282" s="6"/>
      <c r="PFT282" s="6"/>
      <c r="PFU282" s="6"/>
      <c r="PFV282" s="6"/>
      <c r="PFW282" s="6"/>
      <c r="PFX282" s="6"/>
      <c r="PFY282" s="6"/>
      <c r="PFZ282" s="6"/>
      <c r="PGA282" s="6"/>
      <c r="PGB282" s="6"/>
      <c r="PGC282" s="6"/>
      <c r="PGD282" s="6"/>
      <c r="PGE282" s="6"/>
      <c r="PGF282" s="6"/>
      <c r="PGG282" s="6"/>
      <c r="PGH282" s="6"/>
      <c r="PGI282" s="6"/>
      <c r="PGJ282" s="6"/>
      <c r="PGK282" s="6"/>
      <c r="PGL282" s="6"/>
      <c r="PGM282" s="6"/>
      <c r="PGN282" s="6"/>
      <c r="PGO282" s="6"/>
      <c r="PGP282" s="6"/>
      <c r="PGQ282" s="6"/>
      <c r="PGR282" s="6"/>
      <c r="PGS282" s="6"/>
      <c r="PGT282" s="6"/>
      <c r="PGU282" s="6"/>
      <c r="PGV282" s="6"/>
      <c r="PGW282" s="6"/>
      <c r="PGX282" s="6"/>
      <c r="PGY282" s="6"/>
      <c r="PGZ282" s="6"/>
      <c r="PHA282" s="6"/>
      <c r="PHB282" s="6"/>
      <c r="PHC282" s="6"/>
      <c r="PHD282" s="6"/>
      <c r="PHE282" s="6"/>
      <c r="PHF282" s="6"/>
      <c r="PHG282" s="6"/>
      <c r="PHH282" s="6"/>
      <c r="PHI282" s="6"/>
      <c r="PHJ282" s="6"/>
      <c r="PHK282" s="6"/>
      <c r="PHL282" s="6"/>
      <c r="PHM282" s="6"/>
      <c r="PHN282" s="6"/>
      <c r="PHO282" s="6"/>
      <c r="PHP282" s="6"/>
      <c r="PHQ282" s="6"/>
      <c r="PHR282" s="6"/>
      <c r="PHS282" s="6"/>
      <c r="PHT282" s="6"/>
      <c r="PHU282" s="6"/>
      <c r="PHV282" s="6"/>
      <c r="PHW282" s="6"/>
      <c r="PHX282" s="6"/>
      <c r="PHY282" s="6"/>
      <c r="PHZ282" s="6"/>
      <c r="PIA282" s="6"/>
      <c r="PIB282" s="6"/>
      <c r="PIC282" s="6"/>
      <c r="PID282" s="6"/>
      <c r="PIE282" s="6"/>
      <c r="PIF282" s="6"/>
      <c r="PIG282" s="6"/>
      <c r="PIH282" s="6"/>
      <c r="PII282" s="6"/>
      <c r="PIJ282" s="6"/>
      <c r="PIK282" s="6"/>
      <c r="PIL282" s="6"/>
      <c r="PIM282" s="6"/>
      <c r="PIN282" s="6"/>
      <c r="PIO282" s="6"/>
      <c r="PIP282" s="6"/>
      <c r="PIQ282" s="6"/>
      <c r="PIR282" s="6"/>
      <c r="PIS282" s="6"/>
      <c r="PIT282" s="6"/>
      <c r="PIU282" s="6"/>
      <c r="PIV282" s="6"/>
      <c r="PIW282" s="6"/>
      <c r="PIX282" s="6"/>
      <c r="PIY282" s="6"/>
      <c r="PIZ282" s="6"/>
      <c r="PJA282" s="6"/>
      <c r="PJB282" s="6"/>
      <c r="PJC282" s="6"/>
      <c r="PJD282" s="6"/>
      <c r="PJE282" s="6"/>
      <c r="PJF282" s="6"/>
      <c r="PJG282" s="6"/>
      <c r="PJH282" s="6"/>
      <c r="PJI282" s="6"/>
      <c r="PJJ282" s="6"/>
      <c r="PJK282" s="6"/>
      <c r="PJL282" s="6"/>
      <c r="PJM282" s="6"/>
      <c r="PJN282" s="6"/>
      <c r="PJO282" s="6"/>
      <c r="PJP282" s="6"/>
      <c r="PJQ282" s="6"/>
      <c r="PJR282" s="6"/>
      <c r="PJS282" s="6"/>
      <c r="PJT282" s="6"/>
      <c r="PJU282" s="6"/>
      <c r="PJV282" s="6"/>
      <c r="PJW282" s="6"/>
      <c r="PJX282" s="6"/>
      <c r="PJY282" s="6"/>
      <c r="PJZ282" s="6"/>
      <c r="PKA282" s="6"/>
      <c r="PKB282" s="6"/>
      <c r="PKC282" s="6"/>
      <c r="PKD282" s="6"/>
      <c r="PKE282" s="6"/>
      <c r="PKF282" s="6"/>
      <c r="PKG282" s="6"/>
      <c r="PKH282" s="6"/>
      <c r="PKI282" s="6"/>
      <c r="PKJ282" s="6"/>
      <c r="PKK282" s="6"/>
      <c r="PKL282" s="6"/>
      <c r="PKM282" s="6"/>
      <c r="PKN282" s="6"/>
      <c r="PKO282" s="6"/>
      <c r="PKP282" s="6"/>
      <c r="PKQ282" s="6"/>
      <c r="PKR282" s="6"/>
      <c r="PKS282" s="6"/>
      <c r="PKT282" s="6"/>
      <c r="PKU282" s="6"/>
      <c r="PKV282" s="6"/>
      <c r="PKW282" s="6"/>
      <c r="PKX282" s="6"/>
      <c r="PKY282" s="6"/>
      <c r="PKZ282" s="6"/>
      <c r="PLA282" s="6"/>
      <c r="PLB282" s="6"/>
      <c r="PLC282" s="6"/>
      <c r="PLD282" s="6"/>
      <c r="PLE282" s="6"/>
      <c r="PLF282" s="6"/>
      <c r="PLG282" s="6"/>
      <c r="PLH282" s="6"/>
      <c r="PLI282" s="6"/>
      <c r="PLJ282" s="6"/>
      <c r="PLK282" s="6"/>
      <c r="PLL282" s="6"/>
      <c r="PLM282" s="6"/>
      <c r="PLN282" s="6"/>
      <c r="PLO282" s="6"/>
      <c r="PLP282" s="6"/>
      <c r="PLQ282" s="6"/>
      <c r="PLR282" s="6"/>
      <c r="PLS282" s="6"/>
      <c r="PLT282" s="6"/>
      <c r="PLU282" s="6"/>
      <c r="PLV282" s="6"/>
      <c r="PLW282" s="6"/>
      <c r="PLX282" s="6"/>
      <c r="PLY282" s="6"/>
      <c r="PLZ282" s="6"/>
      <c r="PMA282" s="6"/>
      <c r="PMB282" s="6"/>
      <c r="PMC282" s="6"/>
      <c r="PMD282" s="6"/>
      <c r="PME282" s="6"/>
      <c r="PMF282" s="6"/>
      <c r="PMG282" s="6"/>
      <c r="PMH282" s="6"/>
      <c r="PMI282" s="6"/>
      <c r="PMJ282" s="6"/>
      <c r="PMK282" s="6"/>
      <c r="PML282" s="6"/>
      <c r="PMM282" s="6"/>
      <c r="PMN282" s="6"/>
      <c r="PMO282" s="6"/>
      <c r="PMP282" s="6"/>
      <c r="PMQ282" s="6"/>
      <c r="PMR282" s="6"/>
      <c r="PMS282" s="6"/>
      <c r="PMT282" s="6"/>
      <c r="PMU282" s="6"/>
      <c r="PMV282" s="6"/>
      <c r="PMW282" s="6"/>
      <c r="PMX282" s="6"/>
      <c r="PMY282" s="6"/>
      <c r="PMZ282" s="6"/>
      <c r="PNA282" s="6"/>
      <c r="PNB282" s="6"/>
      <c r="PNC282" s="6"/>
      <c r="PND282" s="6"/>
      <c r="PNE282" s="6"/>
      <c r="PNF282" s="6"/>
      <c r="PNG282" s="6"/>
      <c r="PNH282" s="6"/>
      <c r="PNI282" s="6"/>
      <c r="PNJ282" s="6"/>
      <c r="PNK282" s="6"/>
      <c r="PNL282" s="6"/>
      <c r="PNM282" s="6"/>
      <c r="PNN282" s="6"/>
      <c r="PNO282" s="6"/>
      <c r="PNP282" s="6"/>
      <c r="PNQ282" s="6"/>
      <c r="PNR282" s="6"/>
      <c r="PNS282" s="6"/>
      <c r="PNT282" s="6"/>
      <c r="PNU282" s="6"/>
      <c r="PNV282" s="6"/>
      <c r="PNW282" s="6"/>
      <c r="PNX282" s="6"/>
      <c r="PNY282" s="6"/>
      <c r="PNZ282" s="6"/>
      <c r="POA282" s="6"/>
      <c r="POB282" s="6"/>
      <c r="POC282" s="6"/>
      <c r="POD282" s="6"/>
      <c r="POE282" s="6"/>
      <c r="POF282" s="6"/>
      <c r="POG282" s="6"/>
      <c r="POH282" s="6"/>
      <c r="POI282" s="6"/>
      <c r="POJ282" s="6"/>
      <c r="POK282" s="6"/>
      <c r="POL282" s="6"/>
      <c r="POM282" s="6"/>
      <c r="PON282" s="6"/>
      <c r="POO282" s="6"/>
      <c r="POP282" s="6"/>
      <c r="POQ282" s="6"/>
      <c r="POR282" s="6"/>
      <c r="POS282" s="6"/>
      <c r="POT282" s="6"/>
      <c r="POU282" s="6"/>
      <c r="POV282" s="6"/>
      <c r="POW282" s="6"/>
      <c r="POX282" s="6"/>
      <c r="POY282" s="6"/>
      <c r="POZ282" s="6"/>
      <c r="PPA282" s="6"/>
      <c r="PPB282" s="6"/>
      <c r="PPC282" s="6"/>
      <c r="PPD282" s="6"/>
      <c r="PPE282" s="6"/>
      <c r="PPF282" s="6"/>
      <c r="PPG282" s="6"/>
      <c r="PPH282" s="6"/>
      <c r="PPI282" s="6"/>
      <c r="PPJ282" s="6"/>
      <c r="PPK282" s="6"/>
      <c r="PPL282" s="6"/>
      <c r="PPM282" s="6"/>
      <c r="PPN282" s="6"/>
      <c r="PPO282" s="6"/>
      <c r="PPP282" s="6"/>
      <c r="PPQ282" s="6"/>
      <c r="PPR282" s="6"/>
      <c r="PPS282" s="6"/>
      <c r="PPT282" s="6"/>
      <c r="PPU282" s="6"/>
      <c r="PPV282" s="6"/>
      <c r="PPW282" s="6"/>
      <c r="PPX282" s="6"/>
      <c r="PPY282" s="6"/>
      <c r="PPZ282" s="6"/>
      <c r="PQA282" s="6"/>
      <c r="PQB282" s="6"/>
      <c r="PQC282" s="6"/>
      <c r="PQD282" s="6"/>
      <c r="PQE282" s="6"/>
      <c r="PQF282" s="6"/>
      <c r="PQG282" s="6"/>
      <c r="PQH282" s="6"/>
      <c r="PQI282" s="6"/>
      <c r="PQJ282" s="6"/>
      <c r="PQK282" s="6"/>
      <c r="PQL282" s="6"/>
      <c r="PQM282" s="6"/>
      <c r="PQN282" s="6"/>
      <c r="PQO282" s="6"/>
      <c r="PQP282" s="6"/>
      <c r="PQQ282" s="6"/>
      <c r="PQR282" s="6"/>
      <c r="PQS282" s="6"/>
      <c r="PQT282" s="6"/>
      <c r="PQU282" s="6"/>
      <c r="PQV282" s="6"/>
      <c r="PQW282" s="6"/>
      <c r="PQX282" s="6"/>
      <c r="PQY282" s="6"/>
      <c r="PQZ282" s="6"/>
      <c r="PRA282" s="6"/>
      <c r="PRB282" s="6"/>
      <c r="PRC282" s="6"/>
      <c r="PRD282" s="6"/>
      <c r="PRE282" s="6"/>
      <c r="PRF282" s="6"/>
      <c r="PRG282" s="6"/>
      <c r="PRH282" s="6"/>
      <c r="PRI282" s="6"/>
      <c r="PRJ282" s="6"/>
      <c r="PRK282" s="6"/>
      <c r="PRL282" s="6"/>
      <c r="PRM282" s="6"/>
      <c r="PRN282" s="6"/>
      <c r="PRO282" s="6"/>
      <c r="PRP282" s="6"/>
      <c r="PRQ282" s="6"/>
      <c r="PRR282" s="6"/>
      <c r="PRS282" s="6"/>
      <c r="PRT282" s="6"/>
      <c r="PRU282" s="6"/>
      <c r="PRV282" s="6"/>
      <c r="PRW282" s="6"/>
      <c r="PRX282" s="6"/>
      <c r="PRY282" s="6"/>
      <c r="PRZ282" s="6"/>
      <c r="PSA282" s="6"/>
      <c r="PSB282" s="6"/>
      <c r="PSC282" s="6"/>
      <c r="PSD282" s="6"/>
      <c r="PSE282" s="6"/>
      <c r="PSF282" s="6"/>
      <c r="PSG282" s="6"/>
      <c r="PSH282" s="6"/>
      <c r="PSI282" s="6"/>
      <c r="PSJ282" s="6"/>
      <c r="PSK282" s="6"/>
      <c r="PSL282" s="6"/>
      <c r="PSM282" s="6"/>
      <c r="PSN282" s="6"/>
      <c r="PSO282" s="6"/>
      <c r="PSP282" s="6"/>
      <c r="PSQ282" s="6"/>
      <c r="PSR282" s="6"/>
      <c r="PSS282" s="6"/>
      <c r="PST282" s="6"/>
      <c r="PSU282" s="6"/>
      <c r="PSV282" s="6"/>
      <c r="PSW282" s="6"/>
      <c r="PSX282" s="6"/>
      <c r="PSY282" s="6"/>
      <c r="PSZ282" s="6"/>
      <c r="PTA282" s="6"/>
      <c r="PTB282" s="6"/>
      <c r="PTC282" s="6"/>
      <c r="PTD282" s="6"/>
      <c r="PTE282" s="6"/>
      <c r="PTF282" s="6"/>
      <c r="PTG282" s="6"/>
      <c r="PTH282" s="6"/>
      <c r="PTI282" s="6"/>
      <c r="PTJ282" s="6"/>
      <c r="PTK282" s="6"/>
      <c r="PTL282" s="6"/>
      <c r="PTM282" s="6"/>
      <c r="PTN282" s="6"/>
      <c r="PTO282" s="6"/>
      <c r="PTP282" s="6"/>
      <c r="PTQ282" s="6"/>
      <c r="PTR282" s="6"/>
      <c r="PTS282" s="6"/>
      <c r="PTT282" s="6"/>
      <c r="PTU282" s="6"/>
      <c r="PTV282" s="6"/>
      <c r="PTW282" s="6"/>
      <c r="PTX282" s="6"/>
      <c r="PTY282" s="6"/>
      <c r="PTZ282" s="6"/>
      <c r="PUA282" s="6"/>
      <c r="PUB282" s="6"/>
      <c r="PUC282" s="6"/>
      <c r="PUD282" s="6"/>
      <c r="PUE282" s="6"/>
      <c r="PUF282" s="6"/>
      <c r="PUG282" s="6"/>
      <c r="PUH282" s="6"/>
      <c r="PUI282" s="6"/>
      <c r="PUJ282" s="6"/>
      <c r="PUK282" s="6"/>
      <c r="PUL282" s="6"/>
      <c r="PUM282" s="6"/>
      <c r="PUN282" s="6"/>
      <c r="PUO282" s="6"/>
      <c r="PUP282" s="6"/>
      <c r="PUQ282" s="6"/>
      <c r="PUR282" s="6"/>
      <c r="PUS282" s="6"/>
      <c r="PUT282" s="6"/>
      <c r="PUU282" s="6"/>
      <c r="PUV282" s="6"/>
      <c r="PUW282" s="6"/>
      <c r="PUX282" s="6"/>
      <c r="PUY282" s="6"/>
      <c r="PUZ282" s="6"/>
      <c r="PVA282" s="6"/>
      <c r="PVB282" s="6"/>
      <c r="PVC282" s="6"/>
      <c r="PVD282" s="6"/>
      <c r="PVE282" s="6"/>
      <c r="PVF282" s="6"/>
      <c r="PVG282" s="6"/>
      <c r="PVH282" s="6"/>
      <c r="PVI282" s="6"/>
      <c r="PVJ282" s="6"/>
      <c r="PVK282" s="6"/>
      <c r="PVL282" s="6"/>
      <c r="PVM282" s="6"/>
      <c r="PVN282" s="6"/>
      <c r="PVO282" s="6"/>
      <c r="PVP282" s="6"/>
      <c r="PVQ282" s="6"/>
      <c r="PVR282" s="6"/>
      <c r="PVS282" s="6"/>
      <c r="PVT282" s="6"/>
      <c r="PVU282" s="6"/>
      <c r="PVV282" s="6"/>
      <c r="PVW282" s="6"/>
      <c r="PVX282" s="6"/>
      <c r="PVY282" s="6"/>
      <c r="PVZ282" s="6"/>
      <c r="PWA282" s="6"/>
      <c r="PWB282" s="6"/>
      <c r="PWC282" s="6"/>
      <c r="PWD282" s="6"/>
      <c r="PWE282" s="6"/>
      <c r="PWF282" s="6"/>
      <c r="PWG282" s="6"/>
      <c r="PWH282" s="6"/>
      <c r="PWI282" s="6"/>
      <c r="PWJ282" s="6"/>
      <c r="PWK282" s="6"/>
      <c r="PWL282" s="6"/>
      <c r="PWM282" s="6"/>
      <c r="PWN282" s="6"/>
      <c r="PWO282" s="6"/>
      <c r="PWP282" s="6"/>
      <c r="PWQ282" s="6"/>
      <c r="PWR282" s="6"/>
      <c r="PWS282" s="6"/>
      <c r="PWT282" s="6"/>
      <c r="PWU282" s="6"/>
      <c r="PWV282" s="6"/>
      <c r="PWW282" s="6"/>
      <c r="PWX282" s="6"/>
      <c r="PWY282" s="6"/>
      <c r="PWZ282" s="6"/>
      <c r="PXA282" s="6"/>
      <c r="PXB282" s="6"/>
      <c r="PXC282" s="6"/>
      <c r="PXD282" s="6"/>
      <c r="PXE282" s="6"/>
      <c r="PXF282" s="6"/>
      <c r="PXG282" s="6"/>
      <c r="PXH282" s="6"/>
      <c r="PXI282" s="6"/>
      <c r="PXJ282" s="6"/>
      <c r="PXK282" s="6"/>
      <c r="PXL282" s="6"/>
      <c r="PXM282" s="6"/>
      <c r="PXN282" s="6"/>
      <c r="PXO282" s="6"/>
      <c r="PXP282" s="6"/>
      <c r="PXQ282" s="6"/>
      <c r="PXR282" s="6"/>
      <c r="PXS282" s="6"/>
      <c r="PXT282" s="6"/>
      <c r="PXU282" s="6"/>
      <c r="PXV282" s="6"/>
      <c r="PXW282" s="6"/>
      <c r="PXX282" s="6"/>
      <c r="PXY282" s="6"/>
      <c r="PXZ282" s="6"/>
      <c r="PYA282" s="6"/>
      <c r="PYB282" s="6"/>
      <c r="PYC282" s="6"/>
      <c r="PYD282" s="6"/>
      <c r="PYE282" s="6"/>
      <c r="PYF282" s="6"/>
      <c r="PYG282" s="6"/>
      <c r="PYH282" s="6"/>
      <c r="PYI282" s="6"/>
      <c r="PYJ282" s="6"/>
      <c r="PYK282" s="6"/>
      <c r="PYL282" s="6"/>
      <c r="PYM282" s="6"/>
      <c r="PYN282" s="6"/>
      <c r="PYO282" s="6"/>
      <c r="PYP282" s="6"/>
      <c r="PYQ282" s="6"/>
      <c r="PYR282" s="6"/>
      <c r="PYS282" s="6"/>
      <c r="PYT282" s="6"/>
      <c r="PYU282" s="6"/>
      <c r="PYV282" s="6"/>
      <c r="PYW282" s="6"/>
      <c r="PYX282" s="6"/>
      <c r="PYY282" s="6"/>
      <c r="PYZ282" s="6"/>
      <c r="PZA282" s="6"/>
      <c r="PZB282" s="6"/>
      <c r="PZC282" s="6"/>
      <c r="PZD282" s="6"/>
      <c r="PZE282" s="6"/>
      <c r="PZF282" s="6"/>
      <c r="PZG282" s="6"/>
      <c r="PZH282" s="6"/>
      <c r="PZI282" s="6"/>
      <c r="PZJ282" s="6"/>
      <c r="PZK282" s="6"/>
      <c r="PZL282" s="6"/>
      <c r="PZM282" s="6"/>
      <c r="PZN282" s="6"/>
      <c r="PZO282" s="6"/>
      <c r="PZP282" s="6"/>
      <c r="PZQ282" s="6"/>
      <c r="PZR282" s="6"/>
      <c r="PZS282" s="6"/>
      <c r="PZT282" s="6"/>
      <c r="PZU282" s="6"/>
      <c r="PZV282" s="6"/>
      <c r="PZW282" s="6"/>
      <c r="PZX282" s="6"/>
      <c r="PZY282" s="6"/>
      <c r="PZZ282" s="6"/>
      <c r="QAA282" s="6"/>
      <c r="QAB282" s="6"/>
      <c r="QAC282" s="6"/>
      <c r="QAD282" s="6"/>
      <c r="QAE282" s="6"/>
      <c r="QAF282" s="6"/>
      <c r="QAG282" s="6"/>
      <c r="QAH282" s="6"/>
      <c r="QAI282" s="6"/>
      <c r="QAJ282" s="6"/>
      <c r="QAK282" s="6"/>
      <c r="QAL282" s="6"/>
      <c r="QAM282" s="6"/>
      <c r="QAN282" s="6"/>
      <c r="QAO282" s="6"/>
      <c r="QAP282" s="6"/>
      <c r="QAQ282" s="6"/>
      <c r="QAR282" s="6"/>
      <c r="QAS282" s="6"/>
      <c r="QAT282" s="6"/>
      <c r="QAU282" s="6"/>
      <c r="QAV282" s="6"/>
      <c r="QAW282" s="6"/>
      <c r="QAX282" s="6"/>
      <c r="QAY282" s="6"/>
      <c r="QAZ282" s="6"/>
      <c r="QBA282" s="6"/>
      <c r="QBB282" s="6"/>
      <c r="QBC282" s="6"/>
      <c r="QBD282" s="6"/>
      <c r="QBE282" s="6"/>
      <c r="QBF282" s="6"/>
      <c r="QBG282" s="6"/>
      <c r="QBH282" s="6"/>
      <c r="QBI282" s="6"/>
      <c r="QBJ282" s="6"/>
      <c r="QBK282" s="6"/>
      <c r="QBL282" s="6"/>
      <c r="QBM282" s="6"/>
      <c r="QBN282" s="6"/>
      <c r="QBO282" s="6"/>
      <c r="QBP282" s="6"/>
      <c r="QBQ282" s="6"/>
      <c r="QBR282" s="6"/>
      <c r="QBS282" s="6"/>
      <c r="QBT282" s="6"/>
      <c r="QBU282" s="6"/>
      <c r="QBV282" s="6"/>
      <c r="QBW282" s="6"/>
      <c r="QBX282" s="6"/>
      <c r="QBY282" s="6"/>
      <c r="QBZ282" s="6"/>
      <c r="QCA282" s="6"/>
      <c r="QCB282" s="6"/>
      <c r="QCC282" s="6"/>
      <c r="QCD282" s="6"/>
      <c r="QCE282" s="6"/>
      <c r="QCF282" s="6"/>
      <c r="QCG282" s="6"/>
      <c r="QCH282" s="6"/>
      <c r="QCI282" s="6"/>
      <c r="QCJ282" s="6"/>
      <c r="QCK282" s="6"/>
      <c r="QCL282" s="6"/>
      <c r="QCM282" s="6"/>
      <c r="QCN282" s="6"/>
      <c r="QCO282" s="6"/>
      <c r="QCP282" s="6"/>
      <c r="QCQ282" s="6"/>
      <c r="QCR282" s="6"/>
      <c r="QCS282" s="6"/>
      <c r="QCT282" s="6"/>
      <c r="QCU282" s="6"/>
      <c r="QCV282" s="6"/>
      <c r="QCW282" s="6"/>
      <c r="QCX282" s="6"/>
      <c r="QCY282" s="6"/>
      <c r="QCZ282" s="6"/>
      <c r="QDA282" s="6"/>
      <c r="QDB282" s="6"/>
      <c r="QDC282" s="6"/>
      <c r="QDD282" s="6"/>
      <c r="QDE282" s="6"/>
      <c r="QDF282" s="6"/>
      <c r="QDG282" s="6"/>
      <c r="QDH282" s="6"/>
      <c r="QDI282" s="6"/>
      <c r="QDJ282" s="6"/>
      <c r="QDK282" s="6"/>
      <c r="QDL282" s="6"/>
      <c r="QDM282" s="6"/>
      <c r="QDN282" s="6"/>
      <c r="QDO282" s="6"/>
      <c r="QDP282" s="6"/>
      <c r="QDQ282" s="6"/>
      <c r="QDR282" s="6"/>
      <c r="QDS282" s="6"/>
      <c r="QDT282" s="6"/>
      <c r="QDU282" s="6"/>
      <c r="QDV282" s="6"/>
      <c r="QDW282" s="6"/>
      <c r="QDX282" s="6"/>
      <c r="QDY282" s="6"/>
      <c r="QDZ282" s="6"/>
      <c r="QEA282" s="6"/>
      <c r="QEB282" s="6"/>
      <c r="QEC282" s="6"/>
      <c r="QED282" s="6"/>
      <c r="QEE282" s="6"/>
      <c r="QEF282" s="6"/>
      <c r="QEG282" s="6"/>
      <c r="QEH282" s="6"/>
      <c r="QEI282" s="6"/>
      <c r="QEJ282" s="6"/>
      <c r="QEK282" s="6"/>
      <c r="QEL282" s="6"/>
      <c r="QEM282" s="6"/>
      <c r="QEN282" s="6"/>
      <c r="QEO282" s="6"/>
      <c r="QEP282" s="6"/>
      <c r="QEQ282" s="6"/>
      <c r="QER282" s="6"/>
      <c r="QES282" s="6"/>
      <c r="QET282" s="6"/>
      <c r="QEU282" s="6"/>
      <c r="QEV282" s="6"/>
      <c r="QEW282" s="6"/>
      <c r="QEX282" s="6"/>
      <c r="QEY282" s="6"/>
      <c r="QEZ282" s="6"/>
      <c r="QFA282" s="6"/>
      <c r="QFB282" s="6"/>
      <c r="QFC282" s="6"/>
      <c r="QFD282" s="6"/>
      <c r="QFE282" s="6"/>
      <c r="QFF282" s="6"/>
      <c r="QFG282" s="6"/>
      <c r="QFH282" s="6"/>
      <c r="QFI282" s="6"/>
      <c r="QFJ282" s="6"/>
      <c r="QFK282" s="6"/>
      <c r="QFL282" s="6"/>
      <c r="QFM282" s="6"/>
      <c r="QFN282" s="6"/>
      <c r="QFO282" s="6"/>
      <c r="QFP282" s="6"/>
      <c r="QFQ282" s="6"/>
      <c r="QFR282" s="6"/>
      <c r="QFS282" s="6"/>
      <c r="QFT282" s="6"/>
      <c r="QFU282" s="6"/>
      <c r="QFV282" s="6"/>
      <c r="QFW282" s="6"/>
      <c r="QFX282" s="6"/>
      <c r="QFY282" s="6"/>
      <c r="QFZ282" s="6"/>
      <c r="QGA282" s="6"/>
      <c r="QGB282" s="6"/>
      <c r="QGC282" s="6"/>
      <c r="QGD282" s="6"/>
      <c r="QGE282" s="6"/>
      <c r="QGF282" s="6"/>
      <c r="QGG282" s="6"/>
      <c r="QGH282" s="6"/>
      <c r="QGI282" s="6"/>
      <c r="QGJ282" s="6"/>
      <c r="QGK282" s="6"/>
      <c r="QGL282" s="6"/>
      <c r="QGM282" s="6"/>
      <c r="QGN282" s="6"/>
      <c r="QGO282" s="6"/>
      <c r="QGP282" s="6"/>
      <c r="QGQ282" s="6"/>
      <c r="QGR282" s="6"/>
      <c r="QGS282" s="6"/>
      <c r="QGT282" s="6"/>
      <c r="QGU282" s="6"/>
      <c r="QGV282" s="6"/>
      <c r="QGW282" s="6"/>
      <c r="QGX282" s="6"/>
      <c r="QGY282" s="6"/>
      <c r="QGZ282" s="6"/>
      <c r="QHA282" s="6"/>
      <c r="QHB282" s="6"/>
      <c r="QHC282" s="6"/>
      <c r="QHD282" s="6"/>
      <c r="QHE282" s="6"/>
      <c r="QHF282" s="6"/>
      <c r="QHG282" s="6"/>
      <c r="QHH282" s="6"/>
      <c r="QHI282" s="6"/>
      <c r="QHJ282" s="6"/>
      <c r="QHK282" s="6"/>
      <c r="QHL282" s="6"/>
      <c r="QHM282" s="6"/>
      <c r="QHN282" s="6"/>
      <c r="QHO282" s="6"/>
      <c r="QHP282" s="6"/>
      <c r="QHQ282" s="6"/>
      <c r="QHR282" s="6"/>
      <c r="QHS282" s="6"/>
      <c r="QHT282" s="6"/>
      <c r="QHU282" s="6"/>
      <c r="QHV282" s="6"/>
      <c r="QHW282" s="6"/>
      <c r="QHX282" s="6"/>
      <c r="QHY282" s="6"/>
      <c r="QHZ282" s="6"/>
      <c r="QIA282" s="6"/>
      <c r="QIB282" s="6"/>
      <c r="QIC282" s="6"/>
      <c r="QID282" s="6"/>
      <c r="QIE282" s="6"/>
      <c r="QIF282" s="6"/>
      <c r="QIG282" s="6"/>
      <c r="QIH282" s="6"/>
      <c r="QII282" s="6"/>
      <c r="QIJ282" s="6"/>
      <c r="QIK282" s="6"/>
      <c r="QIL282" s="6"/>
      <c r="QIM282" s="6"/>
      <c r="QIN282" s="6"/>
      <c r="QIO282" s="6"/>
      <c r="QIP282" s="6"/>
      <c r="QIQ282" s="6"/>
      <c r="QIR282" s="6"/>
      <c r="QIS282" s="6"/>
      <c r="QIT282" s="6"/>
      <c r="QIU282" s="6"/>
      <c r="QIV282" s="6"/>
      <c r="QIW282" s="6"/>
      <c r="QIX282" s="6"/>
      <c r="QIY282" s="6"/>
      <c r="QIZ282" s="6"/>
      <c r="QJA282" s="6"/>
      <c r="QJB282" s="6"/>
      <c r="QJC282" s="6"/>
      <c r="QJD282" s="6"/>
      <c r="QJE282" s="6"/>
      <c r="QJF282" s="6"/>
      <c r="QJG282" s="6"/>
      <c r="QJH282" s="6"/>
      <c r="QJI282" s="6"/>
      <c r="QJJ282" s="6"/>
      <c r="QJK282" s="6"/>
      <c r="QJL282" s="6"/>
      <c r="QJM282" s="6"/>
      <c r="QJN282" s="6"/>
      <c r="QJO282" s="6"/>
      <c r="QJP282" s="6"/>
      <c r="QJQ282" s="6"/>
      <c r="QJR282" s="6"/>
      <c r="QJS282" s="6"/>
      <c r="QJT282" s="6"/>
      <c r="QJU282" s="6"/>
      <c r="QJV282" s="6"/>
      <c r="QJW282" s="6"/>
      <c r="QJX282" s="6"/>
      <c r="QJY282" s="6"/>
      <c r="QJZ282" s="6"/>
      <c r="QKA282" s="6"/>
      <c r="QKB282" s="6"/>
      <c r="QKC282" s="6"/>
      <c r="QKD282" s="6"/>
      <c r="QKE282" s="6"/>
      <c r="QKF282" s="6"/>
      <c r="QKG282" s="6"/>
      <c r="QKH282" s="6"/>
      <c r="QKI282" s="6"/>
      <c r="QKJ282" s="6"/>
      <c r="QKK282" s="6"/>
      <c r="QKL282" s="6"/>
      <c r="QKM282" s="6"/>
      <c r="QKN282" s="6"/>
      <c r="QKO282" s="6"/>
      <c r="QKP282" s="6"/>
      <c r="QKQ282" s="6"/>
      <c r="QKR282" s="6"/>
      <c r="QKS282" s="6"/>
      <c r="QKT282" s="6"/>
      <c r="QKU282" s="6"/>
      <c r="QKV282" s="6"/>
      <c r="QKW282" s="6"/>
      <c r="QKX282" s="6"/>
      <c r="QKY282" s="6"/>
      <c r="QKZ282" s="6"/>
      <c r="QLA282" s="6"/>
      <c r="QLB282" s="6"/>
      <c r="QLC282" s="6"/>
      <c r="QLD282" s="6"/>
      <c r="QLE282" s="6"/>
      <c r="QLF282" s="6"/>
      <c r="QLG282" s="6"/>
      <c r="QLH282" s="6"/>
      <c r="QLI282" s="6"/>
      <c r="QLJ282" s="6"/>
      <c r="QLK282" s="6"/>
      <c r="QLL282" s="6"/>
      <c r="QLM282" s="6"/>
      <c r="QLN282" s="6"/>
      <c r="QLO282" s="6"/>
      <c r="QLP282" s="6"/>
      <c r="QLQ282" s="6"/>
      <c r="QLR282" s="6"/>
      <c r="QLS282" s="6"/>
      <c r="QLT282" s="6"/>
      <c r="QLU282" s="6"/>
      <c r="QLV282" s="6"/>
      <c r="QLW282" s="6"/>
      <c r="QLX282" s="6"/>
      <c r="QLY282" s="6"/>
      <c r="QLZ282" s="6"/>
      <c r="QMA282" s="6"/>
      <c r="QMB282" s="6"/>
      <c r="QMC282" s="6"/>
      <c r="QMD282" s="6"/>
      <c r="QME282" s="6"/>
      <c r="QMF282" s="6"/>
      <c r="QMG282" s="6"/>
      <c r="QMH282" s="6"/>
      <c r="QMI282" s="6"/>
      <c r="QMJ282" s="6"/>
      <c r="QMK282" s="6"/>
      <c r="QML282" s="6"/>
      <c r="QMM282" s="6"/>
      <c r="QMN282" s="6"/>
      <c r="QMO282" s="6"/>
      <c r="QMP282" s="6"/>
      <c r="QMQ282" s="6"/>
      <c r="QMR282" s="6"/>
      <c r="QMS282" s="6"/>
      <c r="QMT282" s="6"/>
      <c r="QMU282" s="6"/>
      <c r="QMV282" s="6"/>
      <c r="QMW282" s="6"/>
      <c r="QMX282" s="6"/>
      <c r="QMY282" s="6"/>
      <c r="QMZ282" s="6"/>
      <c r="QNA282" s="6"/>
      <c r="QNB282" s="6"/>
      <c r="QNC282" s="6"/>
      <c r="QND282" s="6"/>
      <c r="QNE282" s="6"/>
      <c r="QNF282" s="6"/>
      <c r="QNG282" s="6"/>
      <c r="QNH282" s="6"/>
      <c r="QNI282" s="6"/>
      <c r="QNJ282" s="6"/>
      <c r="QNK282" s="6"/>
      <c r="QNL282" s="6"/>
      <c r="QNM282" s="6"/>
      <c r="QNN282" s="6"/>
      <c r="QNO282" s="6"/>
      <c r="QNP282" s="6"/>
      <c r="QNQ282" s="6"/>
      <c r="QNR282" s="6"/>
      <c r="QNS282" s="6"/>
      <c r="QNT282" s="6"/>
      <c r="QNU282" s="6"/>
      <c r="QNV282" s="6"/>
      <c r="QNW282" s="6"/>
      <c r="QNX282" s="6"/>
      <c r="QNY282" s="6"/>
      <c r="QNZ282" s="6"/>
      <c r="QOA282" s="6"/>
      <c r="QOB282" s="6"/>
      <c r="QOC282" s="6"/>
      <c r="QOD282" s="6"/>
      <c r="QOE282" s="6"/>
      <c r="QOF282" s="6"/>
      <c r="QOG282" s="6"/>
      <c r="QOH282" s="6"/>
      <c r="QOI282" s="6"/>
      <c r="QOJ282" s="6"/>
      <c r="QOK282" s="6"/>
      <c r="QOL282" s="6"/>
      <c r="QOM282" s="6"/>
      <c r="QON282" s="6"/>
      <c r="QOO282" s="6"/>
      <c r="QOP282" s="6"/>
      <c r="QOQ282" s="6"/>
      <c r="QOR282" s="6"/>
      <c r="QOS282" s="6"/>
      <c r="QOT282" s="6"/>
      <c r="QOU282" s="6"/>
      <c r="QOV282" s="6"/>
      <c r="QOW282" s="6"/>
      <c r="QOX282" s="6"/>
      <c r="QOY282" s="6"/>
      <c r="QOZ282" s="6"/>
      <c r="QPA282" s="6"/>
      <c r="QPB282" s="6"/>
      <c r="QPC282" s="6"/>
      <c r="QPD282" s="6"/>
      <c r="QPE282" s="6"/>
      <c r="QPF282" s="6"/>
      <c r="QPG282" s="6"/>
      <c r="QPH282" s="6"/>
      <c r="QPI282" s="6"/>
      <c r="QPJ282" s="6"/>
      <c r="QPK282" s="6"/>
      <c r="QPL282" s="6"/>
      <c r="QPM282" s="6"/>
      <c r="QPN282" s="6"/>
      <c r="QPO282" s="6"/>
      <c r="QPP282" s="6"/>
      <c r="QPQ282" s="6"/>
      <c r="QPR282" s="6"/>
      <c r="QPS282" s="6"/>
      <c r="QPT282" s="6"/>
      <c r="QPU282" s="6"/>
      <c r="QPV282" s="6"/>
      <c r="QPW282" s="6"/>
      <c r="QPX282" s="6"/>
      <c r="QPY282" s="6"/>
      <c r="QPZ282" s="6"/>
      <c r="QQA282" s="6"/>
      <c r="QQB282" s="6"/>
      <c r="QQC282" s="6"/>
      <c r="QQD282" s="6"/>
      <c r="QQE282" s="6"/>
      <c r="QQF282" s="6"/>
      <c r="QQG282" s="6"/>
      <c r="QQH282" s="6"/>
      <c r="QQI282" s="6"/>
      <c r="QQJ282" s="6"/>
      <c r="QQK282" s="6"/>
      <c r="QQL282" s="6"/>
      <c r="QQM282" s="6"/>
      <c r="QQN282" s="6"/>
      <c r="QQO282" s="6"/>
      <c r="QQP282" s="6"/>
      <c r="QQQ282" s="6"/>
      <c r="QQR282" s="6"/>
      <c r="QQS282" s="6"/>
      <c r="QQT282" s="6"/>
      <c r="QQU282" s="6"/>
      <c r="QQV282" s="6"/>
      <c r="QQW282" s="6"/>
      <c r="QQX282" s="6"/>
      <c r="QQY282" s="6"/>
      <c r="QQZ282" s="6"/>
      <c r="QRA282" s="6"/>
      <c r="QRB282" s="6"/>
      <c r="QRC282" s="6"/>
      <c r="QRD282" s="6"/>
      <c r="QRE282" s="6"/>
      <c r="QRF282" s="6"/>
      <c r="QRG282" s="6"/>
      <c r="QRH282" s="6"/>
      <c r="QRI282" s="6"/>
      <c r="QRJ282" s="6"/>
      <c r="QRK282" s="6"/>
      <c r="QRL282" s="6"/>
      <c r="QRM282" s="6"/>
      <c r="QRN282" s="6"/>
      <c r="QRO282" s="6"/>
      <c r="QRP282" s="6"/>
      <c r="QRQ282" s="6"/>
      <c r="QRR282" s="6"/>
      <c r="QRS282" s="6"/>
      <c r="QRT282" s="6"/>
      <c r="QRU282" s="6"/>
      <c r="QRV282" s="6"/>
      <c r="QRW282" s="6"/>
      <c r="QRX282" s="6"/>
      <c r="QRY282" s="6"/>
      <c r="QRZ282" s="6"/>
      <c r="QSA282" s="6"/>
      <c r="QSB282" s="6"/>
      <c r="QSC282" s="6"/>
      <c r="QSD282" s="6"/>
      <c r="QSE282" s="6"/>
      <c r="QSF282" s="6"/>
      <c r="QSG282" s="6"/>
      <c r="QSH282" s="6"/>
      <c r="QSI282" s="6"/>
      <c r="QSJ282" s="6"/>
      <c r="QSK282" s="6"/>
      <c r="QSL282" s="6"/>
      <c r="QSM282" s="6"/>
      <c r="QSN282" s="6"/>
      <c r="QSO282" s="6"/>
      <c r="QSP282" s="6"/>
      <c r="QSQ282" s="6"/>
      <c r="QSR282" s="6"/>
      <c r="QSS282" s="6"/>
      <c r="QST282" s="6"/>
      <c r="QSU282" s="6"/>
      <c r="QSV282" s="6"/>
      <c r="QSW282" s="6"/>
      <c r="QSX282" s="6"/>
      <c r="QSY282" s="6"/>
      <c r="QSZ282" s="6"/>
      <c r="QTA282" s="6"/>
      <c r="QTB282" s="6"/>
      <c r="QTC282" s="6"/>
      <c r="QTD282" s="6"/>
      <c r="QTE282" s="6"/>
      <c r="QTF282" s="6"/>
      <c r="QTG282" s="6"/>
      <c r="QTH282" s="6"/>
      <c r="QTI282" s="6"/>
      <c r="QTJ282" s="6"/>
      <c r="QTK282" s="6"/>
      <c r="QTL282" s="6"/>
      <c r="QTM282" s="6"/>
      <c r="QTN282" s="6"/>
      <c r="QTO282" s="6"/>
      <c r="QTP282" s="6"/>
      <c r="QTQ282" s="6"/>
      <c r="QTR282" s="6"/>
      <c r="QTS282" s="6"/>
      <c r="QTT282" s="6"/>
      <c r="QTU282" s="6"/>
      <c r="QTV282" s="6"/>
      <c r="QTW282" s="6"/>
      <c r="QTX282" s="6"/>
      <c r="QTY282" s="6"/>
      <c r="QTZ282" s="6"/>
      <c r="QUA282" s="6"/>
      <c r="QUB282" s="6"/>
      <c r="QUC282" s="6"/>
      <c r="QUD282" s="6"/>
      <c r="QUE282" s="6"/>
      <c r="QUF282" s="6"/>
      <c r="QUG282" s="6"/>
      <c r="QUH282" s="6"/>
      <c r="QUI282" s="6"/>
      <c r="QUJ282" s="6"/>
      <c r="QUK282" s="6"/>
      <c r="QUL282" s="6"/>
      <c r="QUM282" s="6"/>
      <c r="QUN282" s="6"/>
      <c r="QUO282" s="6"/>
      <c r="QUP282" s="6"/>
      <c r="QUQ282" s="6"/>
      <c r="QUR282" s="6"/>
      <c r="QUS282" s="6"/>
      <c r="QUT282" s="6"/>
      <c r="QUU282" s="6"/>
      <c r="QUV282" s="6"/>
      <c r="QUW282" s="6"/>
      <c r="QUX282" s="6"/>
      <c r="QUY282" s="6"/>
      <c r="QUZ282" s="6"/>
      <c r="QVA282" s="6"/>
      <c r="QVB282" s="6"/>
      <c r="QVC282" s="6"/>
      <c r="QVD282" s="6"/>
      <c r="QVE282" s="6"/>
      <c r="QVF282" s="6"/>
      <c r="QVG282" s="6"/>
      <c r="QVH282" s="6"/>
      <c r="QVI282" s="6"/>
      <c r="QVJ282" s="6"/>
      <c r="QVK282" s="6"/>
      <c r="QVL282" s="6"/>
      <c r="QVM282" s="6"/>
      <c r="QVN282" s="6"/>
      <c r="QVO282" s="6"/>
      <c r="QVP282" s="6"/>
      <c r="QVQ282" s="6"/>
      <c r="QVR282" s="6"/>
      <c r="QVS282" s="6"/>
      <c r="QVT282" s="6"/>
      <c r="QVU282" s="6"/>
      <c r="QVV282" s="6"/>
      <c r="QVW282" s="6"/>
      <c r="QVX282" s="6"/>
      <c r="QVY282" s="6"/>
      <c r="QVZ282" s="6"/>
      <c r="QWA282" s="6"/>
      <c r="QWB282" s="6"/>
      <c r="QWC282" s="6"/>
      <c r="QWD282" s="6"/>
      <c r="QWE282" s="6"/>
      <c r="QWF282" s="6"/>
      <c r="QWG282" s="6"/>
      <c r="QWH282" s="6"/>
      <c r="QWI282" s="6"/>
      <c r="QWJ282" s="6"/>
      <c r="QWK282" s="6"/>
      <c r="QWL282" s="6"/>
      <c r="QWM282" s="6"/>
      <c r="QWN282" s="6"/>
      <c r="QWO282" s="6"/>
      <c r="QWP282" s="6"/>
      <c r="QWQ282" s="6"/>
      <c r="QWR282" s="6"/>
      <c r="QWS282" s="6"/>
      <c r="QWT282" s="6"/>
      <c r="QWU282" s="6"/>
      <c r="QWV282" s="6"/>
      <c r="QWW282" s="6"/>
      <c r="QWX282" s="6"/>
      <c r="QWY282" s="6"/>
      <c r="QWZ282" s="6"/>
      <c r="QXA282" s="6"/>
      <c r="QXB282" s="6"/>
      <c r="QXC282" s="6"/>
      <c r="QXD282" s="6"/>
      <c r="QXE282" s="6"/>
      <c r="QXF282" s="6"/>
      <c r="QXG282" s="6"/>
      <c r="QXH282" s="6"/>
      <c r="QXI282" s="6"/>
      <c r="QXJ282" s="6"/>
      <c r="QXK282" s="6"/>
      <c r="QXL282" s="6"/>
      <c r="QXM282" s="6"/>
      <c r="QXN282" s="6"/>
      <c r="QXO282" s="6"/>
      <c r="QXP282" s="6"/>
      <c r="QXQ282" s="6"/>
      <c r="QXR282" s="6"/>
      <c r="QXS282" s="6"/>
      <c r="QXT282" s="6"/>
      <c r="QXU282" s="6"/>
      <c r="QXV282" s="6"/>
      <c r="QXW282" s="6"/>
      <c r="QXX282" s="6"/>
      <c r="QXY282" s="6"/>
      <c r="QXZ282" s="6"/>
      <c r="QYA282" s="6"/>
      <c r="QYB282" s="6"/>
      <c r="QYC282" s="6"/>
      <c r="QYD282" s="6"/>
      <c r="QYE282" s="6"/>
      <c r="QYF282" s="6"/>
      <c r="QYG282" s="6"/>
      <c r="QYH282" s="6"/>
      <c r="QYI282" s="6"/>
      <c r="QYJ282" s="6"/>
      <c r="QYK282" s="6"/>
      <c r="QYL282" s="6"/>
      <c r="QYM282" s="6"/>
      <c r="QYN282" s="6"/>
      <c r="QYO282" s="6"/>
      <c r="QYP282" s="6"/>
      <c r="QYQ282" s="6"/>
      <c r="QYR282" s="6"/>
      <c r="QYS282" s="6"/>
      <c r="QYT282" s="6"/>
      <c r="QYU282" s="6"/>
      <c r="QYV282" s="6"/>
      <c r="QYW282" s="6"/>
      <c r="QYX282" s="6"/>
      <c r="QYY282" s="6"/>
      <c r="QYZ282" s="6"/>
      <c r="QZA282" s="6"/>
      <c r="QZB282" s="6"/>
      <c r="QZC282" s="6"/>
      <c r="QZD282" s="6"/>
      <c r="QZE282" s="6"/>
      <c r="QZF282" s="6"/>
      <c r="QZG282" s="6"/>
      <c r="QZH282" s="6"/>
      <c r="QZI282" s="6"/>
      <c r="QZJ282" s="6"/>
      <c r="QZK282" s="6"/>
      <c r="QZL282" s="6"/>
      <c r="QZM282" s="6"/>
      <c r="QZN282" s="6"/>
      <c r="QZO282" s="6"/>
      <c r="QZP282" s="6"/>
      <c r="QZQ282" s="6"/>
      <c r="QZR282" s="6"/>
      <c r="QZS282" s="6"/>
      <c r="QZT282" s="6"/>
      <c r="QZU282" s="6"/>
      <c r="QZV282" s="6"/>
      <c r="QZW282" s="6"/>
      <c r="QZX282" s="6"/>
      <c r="QZY282" s="6"/>
      <c r="QZZ282" s="6"/>
      <c r="RAA282" s="6"/>
      <c r="RAB282" s="6"/>
      <c r="RAC282" s="6"/>
      <c r="RAD282" s="6"/>
      <c r="RAE282" s="6"/>
      <c r="RAF282" s="6"/>
      <c r="RAG282" s="6"/>
      <c r="RAH282" s="6"/>
      <c r="RAI282" s="6"/>
      <c r="RAJ282" s="6"/>
      <c r="RAK282" s="6"/>
      <c r="RAL282" s="6"/>
      <c r="RAM282" s="6"/>
      <c r="RAN282" s="6"/>
      <c r="RAO282" s="6"/>
      <c r="RAP282" s="6"/>
      <c r="RAQ282" s="6"/>
      <c r="RAR282" s="6"/>
      <c r="RAS282" s="6"/>
      <c r="RAT282" s="6"/>
      <c r="RAU282" s="6"/>
      <c r="RAV282" s="6"/>
      <c r="RAW282" s="6"/>
      <c r="RAX282" s="6"/>
      <c r="RAY282" s="6"/>
      <c r="RAZ282" s="6"/>
      <c r="RBA282" s="6"/>
      <c r="RBB282" s="6"/>
      <c r="RBC282" s="6"/>
      <c r="RBD282" s="6"/>
      <c r="RBE282" s="6"/>
      <c r="RBF282" s="6"/>
      <c r="RBG282" s="6"/>
      <c r="RBH282" s="6"/>
      <c r="RBI282" s="6"/>
      <c r="RBJ282" s="6"/>
      <c r="RBK282" s="6"/>
      <c r="RBL282" s="6"/>
      <c r="RBM282" s="6"/>
      <c r="RBN282" s="6"/>
      <c r="RBO282" s="6"/>
      <c r="RBP282" s="6"/>
      <c r="RBQ282" s="6"/>
      <c r="RBR282" s="6"/>
      <c r="RBS282" s="6"/>
      <c r="RBT282" s="6"/>
      <c r="RBU282" s="6"/>
      <c r="RBV282" s="6"/>
      <c r="RBW282" s="6"/>
      <c r="RBX282" s="6"/>
      <c r="RBY282" s="6"/>
      <c r="RBZ282" s="6"/>
      <c r="RCA282" s="6"/>
      <c r="RCB282" s="6"/>
      <c r="RCC282" s="6"/>
      <c r="RCD282" s="6"/>
      <c r="RCE282" s="6"/>
      <c r="RCF282" s="6"/>
      <c r="RCG282" s="6"/>
      <c r="RCH282" s="6"/>
      <c r="RCI282" s="6"/>
      <c r="RCJ282" s="6"/>
      <c r="RCK282" s="6"/>
      <c r="RCL282" s="6"/>
      <c r="RCM282" s="6"/>
      <c r="RCN282" s="6"/>
      <c r="RCO282" s="6"/>
      <c r="RCP282" s="6"/>
      <c r="RCQ282" s="6"/>
      <c r="RCR282" s="6"/>
      <c r="RCS282" s="6"/>
      <c r="RCT282" s="6"/>
      <c r="RCU282" s="6"/>
      <c r="RCV282" s="6"/>
      <c r="RCW282" s="6"/>
      <c r="RCX282" s="6"/>
      <c r="RCY282" s="6"/>
      <c r="RCZ282" s="6"/>
      <c r="RDA282" s="6"/>
      <c r="RDB282" s="6"/>
      <c r="RDC282" s="6"/>
      <c r="RDD282" s="6"/>
      <c r="RDE282" s="6"/>
      <c r="RDF282" s="6"/>
      <c r="RDG282" s="6"/>
      <c r="RDH282" s="6"/>
      <c r="RDI282" s="6"/>
      <c r="RDJ282" s="6"/>
      <c r="RDK282" s="6"/>
      <c r="RDL282" s="6"/>
      <c r="RDM282" s="6"/>
      <c r="RDN282" s="6"/>
      <c r="RDO282" s="6"/>
      <c r="RDP282" s="6"/>
      <c r="RDQ282" s="6"/>
      <c r="RDR282" s="6"/>
      <c r="RDS282" s="6"/>
      <c r="RDT282" s="6"/>
      <c r="RDU282" s="6"/>
      <c r="RDV282" s="6"/>
      <c r="RDW282" s="6"/>
      <c r="RDX282" s="6"/>
      <c r="RDY282" s="6"/>
      <c r="RDZ282" s="6"/>
      <c r="REA282" s="6"/>
      <c r="REB282" s="6"/>
      <c r="REC282" s="6"/>
      <c r="RED282" s="6"/>
      <c r="REE282" s="6"/>
      <c r="REF282" s="6"/>
      <c r="REG282" s="6"/>
      <c r="REH282" s="6"/>
      <c r="REI282" s="6"/>
      <c r="REJ282" s="6"/>
      <c r="REK282" s="6"/>
      <c r="REL282" s="6"/>
      <c r="REM282" s="6"/>
      <c r="REN282" s="6"/>
      <c r="REO282" s="6"/>
      <c r="REP282" s="6"/>
      <c r="REQ282" s="6"/>
      <c r="RER282" s="6"/>
      <c r="RES282" s="6"/>
      <c r="RET282" s="6"/>
      <c r="REU282" s="6"/>
      <c r="REV282" s="6"/>
      <c r="REW282" s="6"/>
      <c r="REX282" s="6"/>
      <c r="REY282" s="6"/>
      <c r="REZ282" s="6"/>
      <c r="RFA282" s="6"/>
      <c r="RFB282" s="6"/>
      <c r="RFC282" s="6"/>
      <c r="RFD282" s="6"/>
      <c r="RFE282" s="6"/>
      <c r="RFF282" s="6"/>
      <c r="RFG282" s="6"/>
      <c r="RFH282" s="6"/>
      <c r="RFI282" s="6"/>
      <c r="RFJ282" s="6"/>
      <c r="RFK282" s="6"/>
      <c r="RFL282" s="6"/>
      <c r="RFM282" s="6"/>
      <c r="RFN282" s="6"/>
      <c r="RFO282" s="6"/>
      <c r="RFP282" s="6"/>
      <c r="RFQ282" s="6"/>
      <c r="RFR282" s="6"/>
      <c r="RFS282" s="6"/>
      <c r="RFT282" s="6"/>
      <c r="RFU282" s="6"/>
      <c r="RFV282" s="6"/>
      <c r="RFW282" s="6"/>
      <c r="RFX282" s="6"/>
      <c r="RFY282" s="6"/>
      <c r="RFZ282" s="6"/>
      <c r="RGA282" s="6"/>
      <c r="RGB282" s="6"/>
      <c r="RGC282" s="6"/>
      <c r="RGD282" s="6"/>
      <c r="RGE282" s="6"/>
      <c r="RGF282" s="6"/>
      <c r="RGG282" s="6"/>
      <c r="RGH282" s="6"/>
      <c r="RGI282" s="6"/>
      <c r="RGJ282" s="6"/>
      <c r="RGK282" s="6"/>
      <c r="RGL282" s="6"/>
      <c r="RGM282" s="6"/>
      <c r="RGN282" s="6"/>
      <c r="RGO282" s="6"/>
      <c r="RGP282" s="6"/>
      <c r="RGQ282" s="6"/>
      <c r="RGR282" s="6"/>
      <c r="RGS282" s="6"/>
      <c r="RGT282" s="6"/>
      <c r="RGU282" s="6"/>
      <c r="RGV282" s="6"/>
      <c r="RGW282" s="6"/>
      <c r="RGX282" s="6"/>
      <c r="RGY282" s="6"/>
      <c r="RGZ282" s="6"/>
      <c r="RHA282" s="6"/>
      <c r="RHB282" s="6"/>
      <c r="RHC282" s="6"/>
      <c r="RHD282" s="6"/>
      <c r="RHE282" s="6"/>
      <c r="RHF282" s="6"/>
      <c r="RHG282" s="6"/>
      <c r="RHH282" s="6"/>
      <c r="RHI282" s="6"/>
      <c r="RHJ282" s="6"/>
      <c r="RHK282" s="6"/>
      <c r="RHL282" s="6"/>
      <c r="RHM282" s="6"/>
      <c r="RHN282" s="6"/>
      <c r="RHO282" s="6"/>
      <c r="RHP282" s="6"/>
      <c r="RHQ282" s="6"/>
      <c r="RHR282" s="6"/>
      <c r="RHS282" s="6"/>
      <c r="RHT282" s="6"/>
      <c r="RHU282" s="6"/>
      <c r="RHV282" s="6"/>
      <c r="RHW282" s="6"/>
      <c r="RHX282" s="6"/>
      <c r="RHY282" s="6"/>
      <c r="RHZ282" s="6"/>
      <c r="RIA282" s="6"/>
      <c r="RIB282" s="6"/>
      <c r="RIC282" s="6"/>
      <c r="RID282" s="6"/>
      <c r="RIE282" s="6"/>
      <c r="RIF282" s="6"/>
      <c r="RIG282" s="6"/>
      <c r="RIH282" s="6"/>
      <c r="RII282" s="6"/>
      <c r="RIJ282" s="6"/>
      <c r="RIK282" s="6"/>
      <c r="RIL282" s="6"/>
      <c r="RIM282" s="6"/>
      <c r="RIN282" s="6"/>
      <c r="RIO282" s="6"/>
      <c r="RIP282" s="6"/>
      <c r="RIQ282" s="6"/>
      <c r="RIR282" s="6"/>
      <c r="RIS282" s="6"/>
      <c r="RIT282" s="6"/>
      <c r="RIU282" s="6"/>
      <c r="RIV282" s="6"/>
      <c r="RIW282" s="6"/>
      <c r="RIX282" s="6"/>
      <c r="RIY282" s="6"/>
      <c r="RIZ282" s="6"/>
      <c r="RJA282" s="6"/>
      <c r="RJB282" s="6"/>
      <c r="RJC282" s="6"/>
      <c r="RJD282" s="6"/>
      <c r="RJE282" s="6"/>
      <c r="RJF282" s="6"/>
      <c r="RJG282" s="6"/>
      <c r="RJH282" s="6"/>
      <c r="RJI282" s="6"/>
      <c r="RJJ282" s="6"/>
      <c r="RJK282" s="6"/>
      <c r="RJL282" s="6"/>
      <c r="RJM282" s="6"/>
      <c r="RJN282" s="6"/>
      <c r="RJO282" s="6"/>
      <c r="RJP282" s="6"/>
      <c r="RJQ282" s="6"/>
      <c r="RJR282" s="6"/>
      <c r="RJS282" s="6"/>
      <c r="RJT282" s="6"/>
      <c r="RJU282" s="6"/>
      <c r="RJV282" s="6"/>
      <c r="RJW282" s="6"/>
      <c r="RJX282" s="6"/>
      <c r="RJY282" s="6"/>
      <c r="RJZ282" s="6"/>
      <c r="RKA282" s="6"/>
      <c r="RKB282" s="6"/>
      <c r="RKC282" s="6"/>
      <c r="RKD282" s="6"/>
      <c r="RKE282" s="6"/>
      <c r="RKF282" s="6"/>
      <c r="RKG282" s="6"/>
      <c r="RKH282" s="6"/>
      <c r="RKI282" s="6"/>
      <c r="RKJ282" s="6"/>
      <c r="RKK282" s="6"/>
      <c r="RKL282" s="6"/>
      <c r="RKM282" s="6"/>
      <c r="RKN282" s="6"/>
      <c r="RKO282" s="6"/>
      <c r="RKP282" s="6"/>
      <c r="RKQ282" s="6"/>
      <c r="RKR282" s="6"/>
      <c r="RKS282" s="6"/>
      <c r="RKT282" s="6"/>
      <c r="RKU282" s="6"/>
      <c r="RKV282" s="6"/>
      <c r="RKW282" s="6"/>
      <c r="RKX282" s="6"/>
      <c r="RKY282" s="6"/>
      <c r="RKZ282" s="6"/>
      <c r="RLA282" s="6"/>
      <c r="RLB282" s="6"/>
      <c r="RLC282" s="6"/>
      <c r="RLD282" s="6"/>
      <c r="RLE282" s="6"/>
      <c r="RLF282" s="6"/>
      <c r="RLG282" s="6"/>
      <c r="RLH282" s="6"/>
      <c r="RLI282" s="6"/>
      <c r="RLJ282" s="6"/>
      <c r="RLK282" s="6"/>
      <c r="RLL282" s="6"/>
      <c r="RLM282" s="6"/>
      <c r="RLN282" s="6"/>
      <c r="RLO282" s="6"/>
      <c r="RLP282" s="6"/>
      <c r="RLQ282" s="6"/>
      <c r="RLR282" s="6"/>
      <c r="RLS282" s="6"/>
      <c r="RLT282" s="6"/>
      <c r="RLU282" s="6"/>
      <c r="RLV282" s="6"/>
      <c r="RLW282" s="6"/>
      <c r="RLX282" s="6"/>
      <c r="RLY282" s="6"/>
      <c r="RLZ282" s="6"/>
      <c r="RMA282" s="6"/>
      <c r="RMB282" s="6"/>
      <c r="RMC282" s="6"/>
      <c r="RMD282" s="6"/>
      <c r="RME282" s="6"/>
      <c r="RMF282" s="6"/>
      <c r="RMG282" s="6"/>
      <c r="RMH282" s="6"/>
      <c r="RMI282" s="6"/>
      <c r="RMJ282" s="6"/>
      <c r="RMK282" s="6"/>
      <c r="RML282" s="6"/>
      <c r="RMM282" s="6"/>
      <c r="RMN282" s="6"/>
      <c r="RMO282" s="6"/>
      <c r="RMP282" s="6"/>
      <c r="RMQ282" s="6"/>
      <c r="RMR282" s="6"/>
      <c r="RMS282" s="6"/>
      <c r="RMT282" s="6"/>
      <c r="RMU282" s="6"/>
      <c r="RMV282" s="6"/>
      <c r="RMW282" s="6"/>
      <c r="RMX282" s="6"/>
      <c r="RMY282" s="6"/>
      <c r="RMZ282" s="6"/>
      <c r="RNA282" s="6"/>
      <c r="RNB282" s="6"/>
      <c r="RNC282" s="6"/>
      <c r="RND282" s="6"/>
      <c r="RNE282" s="6"/>
      <c r="RNF282" s="6"/>
      <c r="RNG282" s="6"/>
      <c r="RNH282" s="6"/>
      <c r="RNI282" s="6"/>
      <c r="RNJ282" s="6"/>
      <c r="RNK282" s="6"/>
      <c r="RNL282" s="6"/>
      <c r="RNM282" s="6"/>
      <c r="RNN282" s="6"/>
      <c r="RNO282" s="6"/>
      <c r="RNP282" s="6"/>
      <c r="RNQ282" s="6"/>
      <c r="RNR282" s="6"/>
      <c r="RNS282" s="6"/>
      <c r="RNT282" s="6"/>
      <c r="RNU282" s="6"/>
      <c r="RNV282" s="6"/>
      <c r="RNW282" s="6"/>
      <c r="RNX282" s="6"/>
      <c r="RNY282" s="6"/>
      <c r="RNZ282" s="6"/>
      <c r="ROA282" s="6"/>
      <c r="ROB282" s="6"/>
      <c r="ROC282" s="6"/>
      <c r="ROD282" s="6"/>
      <c r="ROE282" s="6"/>
      <c r="ROF282" s="6"/>
      <c r="ROG282" s="6"/>
      <c r="ROH282" s="6"/>
      <c r="ROI282" s="6"/>
      <c r="ROJ282" s="6"/>
      <c r="ROK282" s="6"/>
      <c r="ROL282" s="6"/>
      <c r="ROM282" s="6"/>
      <c r="RON282" s="6"/>
      <c r="ROO282" s="6"/>
      <c r="ROP282" s="6"/>
      <c r="ROQ282" s="6"/>
      <c r="ROR282" s="6"/>
      <c r="ROS282" s="6"/>
      <c r="ROT282" s="6"/>
      <c r="ROU282" s="6"/>
      <c r="ROV282" s="6"/>
      <c r="ROW282" s="6"/>
      <c r="ROX282" s="6"/>
      <c r="ROY282" s="6"/>
      <c r="ROZ282" s="6"/>
      <c r="RPA282" s="6"/>
      <c r="RPB282" s="6"/>
      <c r="RPC282" s="6"/>
      <c r="RPD282" s="6"/>
      <c r="RPE282" s="6"/>
      <c r="RPF282" s="6"/>
      <c r="RPG282" s="6"/>
      <c r="RPH282" s="6"/>
      <c r="RPI282" s="6"/>
      <c r="RPJ282" s="6"/>
      <c r="RPK282" s="6"/>
      <c r="RPL282" s="6"/>
      <c r="RPM282" s="6"/>
      <c r="RPN282" s="6"/>
      <c r="RPO282" s="6"/>
      <c r="RPP282" s="6"/>
      <c r="RPQ282" s="6"/>
      <c r="RPR282" s="6"/>
      <c r="RPS282" s="6"/>
      <c r="RPT282" s="6"/>
      <c r="RPU282" s="6"/>
      <c r="RPV282" s="6"/>
      <c r="RPW282" s="6"/>
      <c r="RPX282" s="6"/>
      <c r="RPY282" s="6"/>
      <c r="RPZ282" s="6"/>
      <c r="RQA282" s="6"/>
      <c r="RQB282" s="6"/>
      <c r="RQC282" s="6"/>
      <c r="RQD282" s="6"/>
      <c r="RQE282" s="6"/>
      <c r="RQF282" s="6"/>
      <c r="RQG282" s="6"/>
      <c r="RQH282" s="6"/>
      <c r="RQI282" s="6"/>
      <c r="RQJ282" s="6"/>
      <c r="RQK282" s="6"/>
      <c r="RQL282" s="6"/>
      <c r="RQM282" s="6"/>
      <c r="RQN282" s="6"/>
      <c r="RQO282" s="6"/>
      <c r="RQP282" s="6"/>
      <c r="RQQ282" s="6"/>
      <c r="RQR282" s="6"/>
      <c r="RQS282" s="6"/>
      <c r="RQT282" s="6"/>
      <c r="RQU282" s="6"/>
      <c r="RQV282" s="6"/>
      <c r="RQW282" s="6"/>
      <c r="RQX282" s="6"/>
      <c r="RQY282" s="6"/>
      <c r="RQZ282" s="6"/>
      <c r="RRA282" s="6"/>
      <c r="RRB282" s="6"/>
      <c r="RRC282" s="6"/>
      <c r="RRD282" s="6"/>
      <c r="RRE282" s="6"/>
      <c r="RRF282" s="6"/>
      <c r="RRG282" s="6"/>
      <c r="RRH282" s="6"/>
      <c r="RRI282" s="6"/>
      <c r="RRJ282" s="6"/>
      <c r="RRK282" s="6"/>
      <c r="RRL282" s="6"/>
      <c r="RRM282" s="6"/>
      <c r="RRN282" s="6"/>
      <c r="RRO282" s="6"/>
      <c r="RRP282" s="6"/>
      <c r="RRQ282" s="6"/>
      <c r="RRR282" s="6"/>
      <c r="RRS282" s="6"/>
      <c r="RRT282" s="6"/>
      <c r="RRU282" s="6"/>
      <c r="RRV282" s="6"/>
      <c r="RRW282" s="6"/>
      <c r="RRX282" s="6"/>
      <c r="RRY282" s="6"/>
      <c r="RRZ282" s="6"/>
      <c r="RSA282" s="6"/>
      <c r="RSB282" s="6"/>
      <c r="RSC282" s="6"/>
      <c r="RSD282" s="6"/>
      <c r="RSE282" s="6"/>
      <c r="RSF282" s="6"/>
      <c r="RSG282" s="6"/>
      <c r="RSH282" s="6"/>
      <c r="RSI282" s="6"/>
      <c r="RSJ282" s="6"/>
      <c r="RSK282" s="6"/>
      <c r="RSL282" s="6"/>
      <c r="RSM282" s="6"/>
      <c r="RSN282" s="6"/>
      <c r="RSO282" s="6"/>
      <c r="RSP282" s="6"/>
      <c r="RSQ282" s="6"/>
      <c r="RSR282" s="6"/>
      <c r="RSS282" s="6"/>
      <c r="RST282" s="6"/>
      <c r="RSU282" s="6"/>
      <c r="RSV282" s="6"/>
      <c r="RSW282" s="6"/>
      <c r="RSX282" s="6"/>
      <c r="RSY282" s="6"/>
      <c r="RSZ282" s="6"/>
      <c r="RTA282" s="6"/>
      <c r="RTB282" s="6"/>
      <c r="RTC282" s="6"/>
      <c r="RTD282" s="6"/>
      <c r="RTE282" s="6"/>
      <c r="RTF282" s="6"/>
      <c r="RTG282" s="6"/>
      <c r="RTH282" s="6"/>
      <c r="RTI282" s="6"/>
      <c r="RTJ282" s="6"/>
      <c r="RTK282" s="6"/>
      <c r="RTL282" s="6"/>
      <c r="RTM282" s="6"/>
      <c r="RTN282" s="6"/>
      <c r="RTO282" s="6"/>
      <c r="RTP282" s="6"/>
      <c r="RTQ282" s="6"/>
      <c r="RTR282" s="6"/>
      <c r="RTS282" s="6"/>
      <c r="RTT282" s="6"/>
      <c r="RTU282" s="6"/>
      <c r="RTV282" s="6"/>
      <c r="RTW282" s="6"/>
      <c r="RTX282" s="6"/>
      <c r="RTY282" s="6"/>
      <c r="RTZ282" s="6"/>
      <c r="RUA282" s="6"/>
      <c r="RUB282" s="6"/>
      <c r="RUC282" s="6"/>
      <c r="RUD282" s="6"/>
      <c r="RUE282" s="6"/>
      <c r="RUF282" s="6"/>
      <c r="RUG282" s="6"/>
      <c r="RUH282" s="6"/>
      <c r="RUI282" s="6"/>
      <c r="RUJ282" s="6"/>
      <c r="RUK282" s="6"/>
      <c r="RUL282" s="6"/>
      <c r="RUM282" s="6"/>
      <c r="RUN282" s="6"/>
      <c r="RUO282" s="6"/>
      <c r="RUP282" s="6"/>
      <c r="RUQ282" s="6"/>
      <c r="RUR282" s="6"/>
      <c r="RUS282" s="6"/>
      <c r="RUT282" s="6"/>
      <c r="RUU282" s="6"/>
      <c r="RUV282" s="6"/>
      <c r="RUW282" s="6"/>
      <c r="RUX282" s="6"/>
      <c r="RUY282" s="6"/>
      <c r="RUZ282" s="6"/>
      <c r="RVA282" s="6"/>
      <c r="RVB282" s="6"/>
      <c r="RVC282" s="6"/>
      <c r="RVD282" s="6"/>
      <c r="RVE282" s="6"/>
      <c r="RVF282" s="6"/>
      <c r="RVG282" s="6"/>
      <c r="RVH282" s="6"/>
      <c r="RVI282" s="6"/>
      <c r="RVJ282" s="6"/>
      <c r="RVK282" s="6"/>
      <c r="RVL282" s="6"/>
      <c r="RVM282" s="6"/>
      <c r="RVN282" s="6"/>
      <c r="RVO282" s="6"/>
      <c r="RVP282" s="6"/>
      <c r="RVQ282" s="6"/>
      <c r="RVR282" s="6"/>
      <c r="RVS282" s="6"/>
      <c r="RVT282" s="6"/>
      <c r="RVU282" s="6"/>
      <c r="RVV282" s="6"/>
      <c r="RVW282" s="6"/>
      <c r="RVX282" s="6"/>
      <c r="RVY282" s="6"/>
      <c r="RVZ282" s="6"/>
      <c r="RWA282" s="6"/>
      <c r="RWB282" s="6"/>
      <c r="RWC282" s="6"/>
      <c r="RWD282" s="6"/>
      <c r="RWE282" s="6"/>
      <c r="RWF282" s="6"/>
      <c r="RWG282" s="6"/>
      <c r="RWH282" s="6"/>
      <c r="RWI282" s="6"/>
      <c r="RWJ282" s="6"/>
      <c r="RWK282" s="6"/>
      <c r="RWL282" s="6"/>
      <c r="RWM282" s="6"/>
      <c r="RWN282" s="6"/>
      <c r="RWO282" s="6"/>
      <c r="RWP282" s="6"/>
      <c r="RWQ282" s="6"/>
      <c r="RWR282" s="6"/>
      <c r="RWS282" s="6"/>
      <c r="RWT282" s="6"/>
      <c r="RWU282" s="6"/>
      <c r="RWV282" s="6"/>
      <c r="RWW282" s="6"/>
      <c r="RWX282" s="6"/>
      <c r="RWY282" s="6"/>
      <c r="RWZ282" s="6"/>
      <c r="RXA282" s="6"/>
      <c r="RXB282" s="6"/>
      <c r="RXC282" s="6"/>
      <c r="RXD282" s="6"/>
      <c r="RXE282" s="6"/>
      <c r="RXF282" s="6"/>
      <c r="RXG282" s="6"/>
      <c r="RXH282" s="6"/>
      <c r="RXI282" s="6"/>
      <c r="RXJ282" s="6"/>
      <c r="RXK282" s="6"/>
      <c r="RXL282" s="6"/>
      <c r="RXM282" s="6"/>
      <c r="RXN282" s="6"/>
      <c r="RXO282" s="6"/>
      <c r="RXP282" s="6"/>
      <c r="RXQ282" s="6"/>
      <c r="RXR282" s="6"/>
      <c r="RXS282" s="6"/>
      <c r="RXT282" s="6"/>
      <c r="RXU282" s="6"/>
      <c r="RXV282" s="6"/>
      <c r="RXW282" s="6"/>
      <c r="RXX282" s="6"/>
      <c r="RXY282" s="6"/>
      <c r="RXZ282" s="6"/>
      <c r="RYA282" s="6"/>
      <c r="RYB282" s="6"/>
      <c r="RYC282" s="6"/>
      <c r="RYD282" s="6"/>
      <c r="RYE282" s="6"/>
      <c r="RYF282" s="6"/>
      <c r="RYG282" s="6"/>
      <c r="RYH282" s="6"/>
      <c r="RYI282" s="6"/>
      <c r="RYJ282" s="6"/>
      <c r="RYK282" s="6"/>
      <c r="RYL282" s="6"/>
      <c r="RYM282" s="6"/>
      <c r="RYN282" s="6"/>
      <c r="RYO282" s="6"/>
      <c r="RYP282" s="6"/>
      <c r="RYQ282" s="6"/>
      <c r="RYR282" s="6"/>
      <c r="RYS282" s="6"/>
      <c r="RYT282" s="6"/>
      <c r="RYU282" s="6"/>
      <c r="RYV282" s="6"/>
      <c r="RYW282" s="6"/>
      <c r="RYX282" s="6"/>
      <c r="RYY282" s="6"/>
      <c r="RYZ282" s="6"/>
      <c r="RZA282" s="6"/>
      <c r="RZB282" s="6"/>
      <c r="RZC282" s="6"/>
      <c r="RZD282" s="6"/>
      <c r="RZE282" s="6"/>
      <c r="RZF282" s="6"/>
      <c r="RZG282" s="6"/>
      <c r="RZH282" s="6"/>
      <c r="RZI282" s="6"/>
      <c r="RZJ282" s="6"/>
      <c r="RZK282" s="6"/>
      <c r="RZL282" s="6"/>
      <c r="RZM282" s="6"/>
      <c r="RZN282" s="6"/>
      <c r="RZO282" s="6"/>
      <c r="RZP282" s="6"/>
      <c r="RZQ282" s="6"/>
      <c r="RZR282" s="6"/>
      <c r="RZS282" s="6"/>
      <c r="RZT282" s="6"/>
      <c r="RZU282" s="6"/>
      <c r="RZV282" s="6"/>
      <c r="RZW282" s="6"/>
      <c r="RZX282" s="6"/>
      <c r="RZY282" s="6"/>
      <c r="RZZ282" s="6"/>
      <c r="SAA282" s="6"/>
      <c r="SAB282" s="6"/>
      <c r="SAC282" s="6"/>
      <c r="SAD282" s="6"/>
      <c r="SAE282" s="6"/>
      <c r="SAF282" s="6"/>
      <c r="SAG282" s="6"/>
      <c r="SAH282" s="6"/>
      <c r="SAI282" s="6"/>
      <c r="SAJ282" s="6"/>
      <c r="SAK282" s="6"/>
      <c r="SAL282" s="6"/>
      <c r="SAM282" s="6"/>
      <c r="SAN282" s="6"/>
      <c r="SAO282" s="6"/>
      <c r="SAP282" s="6"/>
      <c r="SAQ282" s="6"/>
      <c r="SAR282" s="6"/>
      <c r="SAS282" s="6"/>
      <c r="SAT282" s="6"/>
      <c r="SAU282" s="6"/>
      <c r="SAV282" s="6"/>
      <c r="SAW282" s="6"/>
      <c r="SAX282" s="6"/>
      <c r="SAY282" s="6"/>
      <c r="SAZ282" s="6"/>
      <c r="SBA282" s="6"/>
      <c r="SBB282" s="6"/>
      <c r="SBC282" s="6"/>
      <c r="SBD282" s="6"/>
      <c r="SBE282" s="6"/>
      <c r="SBF282" s="6"/>
      <c r="SBG282" s="6"/>
      <c r="SBH282" s="6"/>
      <c r="SBI282" s="6"/>
      <c r="SBJ282" s="6"/>
      <c r="SBK282" s="6"/>
      <c r="SBL282" s="6"/>
      <c r="SBM282" s="6"/>
      <c r="SBN282" s="6"/>
      <c r="SBO282" s="6"/>
      <c r="SBP282" s="6"/>
      <c r="SBQ282" s="6"/>
      <c r="SBR282" s="6"/>
      <c r="SBS282" s="6"/>
      <c r="SBT282" s="6"/>
      <c r="SBU282" s="6"/>
      <c r="SBV282" s="6"/>
      <c r="SBW282" s="6"/>
      <c r="SBX282" s="6"/>
      <c r="SBY282" s="6"/>
      <c r="SBZ282" s="6"/>
      <c r="SCA282" s="6"/>
      <c r="SCB282" s="6"/>
      <c r="SCC282" s="6"/>
      <c r="SCD282" s="6"/>
      <c r="SCE282" s="6"/>
      <c r="SCF282" s="6"/>
      <c r="SCG282" s="6"/>
      <c r="SCH282" s="6"/>
      <c r="SCI282" s="6"/>
      <c r="SCJ282" s="6"/>
      <c r="SCK282" s="6"/>
      <c r="SCL282" s="6"/>
      <c r="SCM282" s="6"/>
      <c r="SCN282" s="6"/>
      <c r="SCO282" s="6"/>
      <c r="SCP282" s="6"/>
      <c r="SCQ282" s="6"/>
      <c r="SCR282" s="6"/>
      <c r="SCS282" s="6"/>
      <c r="SCT282" s="6"/>
      <c r="SCU282" s="6"/>
      <c r="SCV282" s="6"/>
      <c r="SCW282" s="6"/>
      <c r="SCX282" s="6"/>
      <c r="SCY282" s="6"/>
      <c r="SCZ282" s="6"/>
      <c r="SDA282" s="6"/>
      <c r="SDB282" s="6"/>
      <c r="SDC282" s="6"/>
      <c r="SDD282" s="6"/>
      <c r="SDE282" s="6"/>
      <c r="SDF282" s="6"/>
      <c r="SDG282" s="6"/>
      <c r="SDH282" s="6"/>
      <c r="SDI282" s="6"/>
      <c r="SDJ282" s="6"/>
      <c r="SDK282" s="6"/>
      <c r="SDL282" s="6"/>
      <c r="SDM282" s="6"/>
      <c r="SDN282" s="6"/>
      <c r="SDO282" s="6"/>
      <c r="SDP282" s="6"/>
      <c r="SDQ282" s="6"/>
      <c r="SDR282" s="6"/>
      <c r="SDS282" s="6"/>
      <c r="SDT282" s="6"/>
      <c r="SDU282" s="6"/>
      <c r="SDV282" s="6"/>
      <c r="SDW282" s="6"/>
      <c r="SDX282" s="6"/>
      <c r="SDY282" s="6"/>
      <c r="SDZ282" s="6"/>
      <c r="SEA282" s="6"/>
      <c r="SEB282" s="6"/>
      <c r="SEC282" s="6"/>
      <c r="SED282" s="6"/>
      <c r="SEE282" s="6"/>
      <c r="SEF282" s="6"/>
      <c r="SEG282" s="6"/>
      <c r="SEH282" s="6"/>
      <c r="SEI282" s="6"/>
      <c r="SEJ282" s="6"/>
      <c r="SEK282" s="6"/>
      <c r="SEL282" s="6"/>
      <c r="SEM282" s="6"/>
      <c r="SEN282" s="6"/>
      <c r="SEO282" s="6"/>
      <c r="SEP282" s="6"/>
      <c r="SEQ282" s="6"/>
      <c r="SER282" s="6"/>
      <c r="SES282" s="6"/>
      <c r="SET282" s="6"/>
      <c r="SEU282" s="6"/>
      <c r="SEV282" s="6"/>
      <c r="SEW282" s="6"/>
      <c r="SEX282" s="6"/>
      <c r="SEY282" s="6"/>
      <c r="SEZ282" s="6"/>
      <c r="SFA282" s="6"/>
      <c r="SFB282" s="6"/>
      <c r="SFC282" s="6"/>
      <c r="SFD282" s="6"/>
      <c r="SFE282" s="6"/>
      <c r="SFF282" s="6"/>
      <c r="SFG282" s="6"/>
      <c r="SFH282" s="6"/>
      <c r="SFI282" s="6"/>
      <c r="SFJ282" s="6"/>
      <c r="SFK282" s="6"/>
      <c r="SFL282" s="6"/>
      <c r="SFM282" s="6"/>
      <c r="SFN282" s="6"/>
      <c r="SFO282" s="6"/>
      <c r="SFP282" s="6"/>
      <c r="SFQ282" s="6"/>
      <c r="SFR282" s="6"/>
      <c r="SFS282" s="6"/>
      <c r="SFT282" s="6"/>
      <c r="SFU282" s="6"/>
      <c r="SFV282" s="6"/>
      <c r="SFW282" s="6"/>
      <c r="SFX282" s="6"/>
      <c r="SFY282" s="6"/>
      <c r="SFZ282" s="6"/>
      <c r="SGA282" s="6"/>
      <c r="SGB282" s="6"/>
      <c r="SGC282" s="6"/>
      <c r="SGD282" s="6"/>
      <c r="SGE282" s="6"/>
      <c r="SGF282" s="6"/>
      <c r="SGG282" s="6"/>
      <c r="SGH282" s="6"/>
      <c r="SGI282" s="6"/>
      <c r="SGJ282" s="6"/>
      <c r="SGK282" s="6"/>
      <c r="SGL282" s="6"/>
      <c r="SGM282" s="6"/>
      <c r="SGN282" s="6"/>
      <c r="SGO282" s="6"/>
      <c r="SGP282" s="6"/>
      <c r="SGQ282" s="6"/>
      <c r="SGR282" s="6"/>
      <c r="SGS282" s="6"/>
      <c r="SGT282" s="6"/>
      <c r="SGU282" s="6"/>
      <c r="SGV282" s="6"/>
      <c r="SGW282" s="6"/>
      <c r="SGX282" s="6"/>
      <c r="SGY282" s="6"/>
      <c r="SGZ282" s="6"/>
      <c r="SHA282" s="6"/>
      <c r="SHB282" s="6"/>
      <c r="SHC282" s="6"/>
      <c r="SHD282" s="6"/>
      <c r="SHE282" s="6"/>
      <c r="SHF282" s="6"/>
      <c r="SHG282" s="6"/>
      <c r="SHH282" s="6"/>
      <c r="SHI282" s="6"/>
      <c r="SHJ282" s="6"/>
      <c r="SHK282" s="6"/>
      <c r="SHL282" s="6"/>
      <c r="SHM282" s="6"/>
      <c r="SHN282" s="6"/>
      <c r="SHO282" s="6"/>
      <c r="SHP282" s="6"/>
      <c r="SHQ282" s="6"/>
      <c r="SHR282" s="6"/>
      <c r="SHS282" s="6"/>
      <c r="SHT282" s="6"/>
      <c r="SHU282" s="6"/>
      <c r="SHV282" s="6"/>
      <c r="SHW282" s="6"/>
      <c r="SHX282" s="6"/>
      <c r="SHY282" s="6"/>
      <c r="SHZ282" s="6"/>
      <c r="SIA282" s="6"/>
      <c r="SIB282" s="6"/>
      <c r="SIC282" s="6"/>
      <c r="SID282" s="6"/>
      <c r="SIE282" s="6"/>
      <c r="SIF282" s="6"/>
      <c r="SIG282" s="6"/>
      <c r="SIH282" s="6"/>
      <c r="SII282" s="6"/>
      <c r="SIJ282" s="6"/>
      <c r="SIK282" s="6"/>
      <c r="SIL282" s="6"/>
      <c r="SIM282" s="6"/>
      <c r="SIN282" s="6"/>
      <c r="SIO282" s="6"/>
      <c r="SIP282" s="6"/>
      <c r="SIQ282" s="6"/>
      <c r="SIR282" s="6"/>
      <c r="SIS282" s="6"/>
      <c r="SIT282" s="6"/>
      <c r="SIU282" s="6"/>
      <c r="SIV282" s="6"/>
      <c r="SIW282" s="6"/>
      <c r="SIX282" s="6"/>
      <c r="SIY282" s="6"/>
      <c r="SIZ282" s="6"/>
      <c r="SJA282" s="6"/>
      <c r="SJB282" s="6"/>
      <c r="SJC282" s="6"/>
      <c r="SJD282" s="6"/>
      <c r="SJE282" s="6"/>
      <c r="SJF282" s="6"/>
      <c r="SJG282" s="6"/>
      <c r="SJH282" s="6"/>
      <c r="SJI282" s="6"/>
      <c r="SJJ282" s="6"/>
      <c r="SJK282" s="6"/>
      <c r="SJL282" s="6"/>
      <c r="SJM282" s="6"/>
      <c r="SJN282" s="6"/>
      <c r="SJO282" s="6"/>
      <c r="SJP282" s="6"/>
      <c r="SJQ282" s="6"/>
      <c r="SJR282" s="6"/>
      <c r="SJS282" s="6"/>
      <c r="SJT282" s="6"/>
      <c r="SJU282" s="6"/>
      <c r="SJV282" s="6"/>
      <c r="SJW282" s="6"/>
      <c r="SJX282" s="6"/>
      <c r="SJY282" s="6"/>
      <c r="SJZ282" s="6"/>
      <c r="SKA282" s="6"/>
      <c r="SKB282" s="6"/>
      <c r="SKC282" s="6"/>
      <c r="SKD282" s="6"/>
      <c r="SKE282" s="6"/>
      <c r="SKF282" s="6"/>
      <c r="SKG282" s="6"/>
      <c r="SKH282" s="6"/>
      <c r="SKI282" s="6"/>
      <c r="SKJ282" s="6"/>
      <c r="SKK282" s="6"/>
      <c r="SKL282" s="6"/>
      <c r="SKM282" s="6"/>
      <c r="SKN282" s="6"/>
      <c r="SKO282" s="6"/>
      <c r="SKP282" s="6"/>
      <c r="SKQ282" s="6"/>
      <c r="SKR282" s="6"/>
      <c r="SKS282" s="6"/>
      <c r="SKT282" s="6"/>
      <c r="SKU282" s="6"/>
      <c r="SKV282" s="6"/>
      <c r="SKW282" s="6"/>
      <c r="SKX282" s="6"/>
      <c r="SKY282" s="6"/>
      <c r="SKZ282" s="6"/>
      <c r="SLA282" s="6"/>
      <c r="SLB282" s="6"/>
      <c r="SLC282" s="6"/>
      <c r="SLD282" s="6"/>
      <c r="SLE282" s="6"/>
      <c r="SLF282" s="6"/>
      <c r="SLG282" s="6"/>
      <c r="SLH282" s="6"/>
      <c r="SLI282" s="6"/>
      <c r="SLJ282" s="6"/>
      <c r="SLK282" s="6"/>
      <c r="SLL282" s="6"/>
      <c r="SLM282" s="6"/>
      <c r="SLN282" s="6"/>
      <c r="SLO282" s="6"/>
      <c r="SLP282" s="6"/>
      <c r="SLQ282" s="6"/>
      <c r="SLR282" s="6"/>
      <c r="SLS282" s="6"/>
      <c r="SLT282" s="6"/>
      <c r="SLU282" s="6"/>
      <c r="SLV282" s="6"/>
      <c r="SLW282" s="6"/>
      <c r="SLX282" s="6"/>
      <c r="SLY282" s="6"/>
      <c r="SLZ282" s="6"/>
      <c r="SMA282" s="6"/>
      <c r="SMB282" s="6"/>
      <c r="SMC282" s="6"/>
      <c r="SMD282" s="6"/>
      <c r="SME282" s="6"/>
      <c r="SMF282" s="6"/>
      <c r="SMG282" s="6"/>
      <c r="SMH282" s="6"/>
      <c r="SMI282" s="6"/>
      <c r="SMJ282" s="6"/>
      <c r="SMK282" s="6"/>
      <c r="SML282" s="6"/>
      <c r="SMM282" s="6"/>
      <c r="SMN282" s="6"/>
      <c r="SMO282" s="6"/>
      <c r="SMP282" s="6"/>
      <c r="SMQ282" s="6"/>
      <c r="SMR282" s="6"/>
      <c r="SMS282" s="6"/>
      <c r="SMT282" s="6"/>
      <c r="SMU282" s="6"/>
      <c r="SMV282" s="6"/>
      <c r="SMW282" s="6"/>
      <c r="SMX282" s="6"/>
      <c r="SMY282" s="6"/>
      <c r="SMZ282" s="6"/>
      <c r="SNA282" s="6"/>
      <c r="SNB282" s="6"/>
      <c r="SNC282" s="6"/>
      <c r="SND282" s="6"/>
      <c r="SNE282" s="6"/>
      <c r="SNF282" s="6"/>
      <c r="SNG282" s="6"/>
      <c r="SNH282" s="6"/>
      <c r="SNI282" s="6"/>
      <c r="SNJ282" s="6"/>
      <c r="SNK282" s="6"/>
      <c r="SNL282" s="6"/>
      <c r="SNM282" s="6"/>
      <c r="SNN282" s="6"/>
      <c r="SNO282" s="6"/>
      <c r="SNP282" s="6"/>
      <c r="SNQ282" s="6"/>
      <c r="SNR282" s="6"/>
      <c r="SNS282" s="6"/>
      <c r="SNT282" s="6"/>
      <c r="SNU282" s="6"/>
      <c r="SNV282" s="6"/>
      <c r="SNW282" s="6"/>
      <c r="SNX282" s="6"/>
      <c r="SNY282" s="6"/>
      <c r="SNZ282" s="6"/>
      <c r="SOA282" s="6"/>
      <c r="SOB282" s="6"/>
      <c r="SOC282" s="6"/>
      <c r="SOD282" s="6"/>
      <c r="SOE282" s="6"/>
      <c r="SOF282" s="6"/>
      <c r="SOG282" s="6"/>
      <c r="SOH282" s="6"/>
      <c r="SOI282" s="6"/>
      <c r="SOJ282" s="6"/>
      <c r="SOK282" s="6"/>
      <c r="SOL282" s="6"/>
      <c r="SOM282" s="6"/>
      <c r="SON282" s="6"/>
      <c r="SOO282" s="6"/>
      <c r="SOP282" s="6"/>
      <c r="SOQ282" s="6"/>
      <c r="SOR282" s="6"/>
      <c r="SOS282" s="6"/>
      <c r="SOT282" s="6"/>
      <c r="SOU282" s="6"/>
      <c r="SOV282" s="6"/>
      <c r="SOW282" s="6"/>
      <c r="SOX282" s="6"/>
      <c r="SOY282" s="6"/>
      <c r="SOZ282" s="6"/>
      <c r="SPA282" s="6"/>
      <c r="SPB282" s="6"/>
      <c r="SPC282" s="6"/>
      <c r="SPD282" s="6"/>
      <c r="SPE282" s="6"/>
      <c r="SPF282" s="6"/>
      <c r="SPG282" s="6"/>
      <c r="SPH282" s="6"/>
      <c r="SPI282" s="6"/>
      <c r="SPJ282" s="6"/>
      <c r="SPK282" s="6"/>
      <c r="SPL282" s="6"/>
      <c r="SPM282" s="6"/>
      <c r="SPN282" s="6"/>
      <c r="SPO282" s="6"/>
      <c r="SPP282" s="6"/>
      <c r="SPQ282" s="6"/>
      <c r="SPR282" s="6"/>
      <c r="SPS282" s="6"/>
      <c r="SPT282" s="6"/>
      <c r="SPU282" s="6"/>
      <c r="SPV282" s="6"/>
      <c r="SPW282" s="6"/>
      <c r="SPX282" s="6"/>
      <c r="SPY282" s="6"/>
      <c r="SPZ282" s="6"/>
      <c r="SQA282" s="6"/>
      <c r="SQB282" s="6"/>
      <c r="SQC282" s="6"/>
      <c r="SQD282" s="6"/>
      <c r="SQE282" s="6"/>
      <c r="SQF282" s="6"/>
      <c r="SQG282" s="6"/>
      <c r="SQH282" s="6"/>
      <c r="SQI282" s="6"/>
      <c r="SQJ282" s="6"/>
      <c r="SQK282" s="6"/>
      <c r="SQL282" s="6"/>
      <c r="SQM282" s="6"/>
      <c r="SQN282" s="6"/>
      <c r="SQO282" s="6"/>
      <c r="SQP282" s="6"/>
      <c r="SQQ282" s="6"/>
      <c r="SQR282" s="6"/>
      <c r="SQS282" s="6"/>
      <c r="SQT282" s="6"/>
      <c r="SQU282" s="6"/>
      <c r="SQV282" s="6"/>
      <c r="SQW282" s="6"/>
      <c r="SQX282" s="6"/>
      <c r="SQY282" s="6"/>
      <c r="SQZ282" s="6"/>
      <c r="SRA282" s="6"/>
      <c r="SRB282" s="6"/>
      <c r="SRC282" s="6"/>
      <c r="SRD282" s="6"/>
      <c r="SRE282" s="6"/>
      <c r="SRF282" s="6"/>
      <c r="SRG282" s="6"/>
      <c r="SRH282" s="6"/>
      <c r="SRI282" s="6"/>
      <c r="SRJ282" s="6"/>
      <c r="SRK282" s="6"/>
      <c r="SRL282" s="6"/>
      <c r="SRM282" s="6"/>
      <c r="SRN282" s="6"/>
      <c r="SRO282" s="6"/>
      <c r="SRP282" s="6"/>
      <c r="SRQ282" s="6"/>
      <c r="SRR282" s="6"/>
      <c r="SRS282" s="6"/>
      <c r="SRT282" s="6"/>
      <c r="SRU282" s="6"/>
      <c r="SRV282" s="6"/>
      <c r="SRW282" s="6"/>
      <c r="SRX282" s="6"/>
      <c r="SRY282" s="6"/>
      <c r="SRZ282" s="6"/>
      <c r="SSA282" s="6"/>
      <c r="SSB282" s="6"/>
      <c r="SSC282" s="6"/>
      <c r="SSD282" s="6"/>
      <c r="SSE282" s="6"/>
      <c r="SSF282" s="6"/>
      <c r="SSG282" s="6"/>
      <c r="SSH282" s="6"/>
      <c r="SSI282" s="6"/>
      <c r="SSJ282" s="6"/>
      <c r="SSK282" s="6"/>
      <c r="SSL282" s="6"/>
      <c r="SSM282" s="6"/>
      <c r="SSN282" s="6"/>
      <c r="SSO282" s="6"/>
      <c r="SSP282" s="6"/>
      <c r="SSQ282" s="6"/>
      <c r="SSR282" s="6"/>
      <c r="SSS282" s="6"/>
      <c r="SST282" s="6"/>
      <c r="SSU282" s="6"/>
      <c r="SSV282" s="6"/>
      <c r="SSW282" s="6"/>
      <c r="SSX282" s="6"/>
      <c r="SSY282" s="6"/>
      <c r="SSZ282" s="6"/>
      <c r="STA282" s="6"/>
      <c r="STB282" s="6"/>
      <c r="STC282" s="6"/>
      <c r="STD282" s="6"/>
      <c r="STE282" s="6"/>
      <c r="STF282" s="6"/>
      <c r="STG282" s="6"/>
      <c r="STH282" s="6"/>
      <c r="STI282" s="6"/>
      <c r="STJ282" s="6"/>
      <c r="STK282" s="6"/>
      <c r="STL282" s="6"/>
      <c r="STM282" s="6"/>
      <c r="STN282" s="6"/>
      <c r="STO282" s="6"/>
      <c r="STP282" s="6"/>
      <c r="STQ282" s="6"/>
      <c r="STR282" s="6"/>
      <c r="STS282" s="6"/>
      <c r="STT282" s="6"/>
      <c r="STU282" s="6"/>
      <c r="STV282" s="6"/>
      <c r="STW282" s="6"/>
      <c r="STX282" s="6"/>
      <c r="STY282" s="6"/>
      <c r="STZ282" s="6"/>
      <c r="SUA282" s="6"/>
      <c r="SUB282" s="6"/>
      <c r="SUC282" s="6"/>
      <c r="SUD282" s="6"/>
      <c r="SUE282" s="6"/>
      <c r="SUF282" s="6"/>
      <c r="SUG282" s="6"/>
      <c r="SUH282" s="6"/>
      <c r="SUI282" s="6"/>
      <c r="SUJ282" s="6"/>
      <c r="SUK282" s="6"/>
      <c r="SUL282" s="6"/>
      <c r="SUM282" s="6"/>
      <c r="SUN282" s="6"/>
      <c r="SUO282" s="6"/>
      <c r="SUP282" s="6"/>
      <c r="SUQ282" s="6"/>
      <c r="SUR282" s="6"/>
      <c r="SUS282" s="6"/>
      <c r="SUT282" s="6"/>
      <c r="SUU282" s="6"/>
      <c r="SUV282" s="6"/>
      <c r="SUW282" s="6"/>
      <c r="SUX282" s="6"/>
      <c r="SUY282" s="6"/>
      <c r="SUZ282" s="6"/>
      <c r="SVA282" s="6"/>
      <c r="SVB282" s="6"/>
      <c r="SVC282" s="6"/>
      <c r="SVD282" s="6"/>
      <c r="SVE282" s="6"/>
      <c r="SVF282" s="6"/>
      <c r="SVG282" s="6"/>
      <c r="SVH282" s="6"/>
      <c r="SVI282" s="6"/>
      <c r="SVJ282" s="6"/>
      <c r="SVK282" s="6"/>
      <c r="SVL282" s="6"/>
      <c r="SVM282" s="6"/>
      <c r="SVN282" s="6"/>
      <c r="SVO282" s="6"/>
      <c r="SVP282" s="6"/>
      <c r="SVQ282" s="6"/>
      <c r="SVR282" s="6"/>
      <c r="SVS282" s="6"/>
      <c r="SVT282" s="6"/>
      <c r="SVU282" s="6"/>
      <c r="SVV282" s="6"/>
      <c r="SVW282" s="6"/>
      <c r="SVX282" s="6"/>
      <c r="SVY282" s="6"/>
      <c r="SVZ282" s="6"/>
      <c r="SWA282" s="6"/>
      <c r="SWB282" s="6"/>
      <c r="SWC282" s="6"/>
      <c r="SWD282" s="6"/>
      <c r="SWE282" s="6"/>
      <c r="SWF282" s="6"/>
      <c r="SWG282" s="6"/>
      <c r="SWH282" s="6"/>
      <c r="SWI282" s="6"/>
      <c r="SWJ282" s="6"/>
      <c r="SWK282" s="6"/>
      <c r="SWL282" s="6"/>
      <c r="SWM282" s="6"/>
      <c r="SWN282" s="6"/>
      <c r="SWO282" s="6"/>
      <c r="SWP282" s="6"/>
      <c r="SWQ282" s="6"/>
      <c r="SWR282" s="6"/>
      <c r="SWS282" s="6"/>
      <c r="SWT282" s="6"/>
      <c r="SWU282" s="6"/>
      <c r="SWV282" s="6"/>
      <c r="SWW282" s="6"/>
      <c r="SWX282" s="6"/>
      <c r="SWY282" s="6"/>
      <c r="SWZ282" s="6"/>
      <c r="SXA282" s="6"/>
      <c r="SXB282" s="6"/>
      <c r="SXC282" s="6"/>
      <c r="SXD282" s="6"/>
      <c r="SXE282" s="6"/>
      <c r="SXF282" s="6"/>
      <c r="SXG282" s="6"/>
      <c r="SXH282" s="6"/>
      <c r="SXI282" s="6"/>
      <c r="SXJ282" s="6"/>
      <c r="SXK282" s="6"/>
      <c r="SXL282" s="6"/>
      <c r="SXM282" s="6"/>
      <c r="SXN282" s="6"/>
      <c r="SXO282" s="6"/>
      <c r="SXP282" s="6"/>
      <c r="SXQ282" s="6"/>
      <c r="SXR282" s="6"/>
      <c r="SXS282" s="6"/>
      <c r="SXT282" s="6"/>
      <c r="SXU282" s="6"/>
      <c r="SXV282" s="6"/>
      <c r="SXW282" s="6"/>
      <c r="SXX282" s="6"/>
      <c r="SXY282" s="6"/>
      <c r="SXZ282" s="6"/>
      <c r="SYA282" s="6"/>
      <c r="SYB282" s="6"/>
      <c r="SYC282" s="6"/>
      <c r="SYD282" s="6"/>
      <c r="SYE282" s="6"/>
      <c r="SYF282" s="6"/>
      <c r="SYG282" s="6"/>
      <c r="SYH282" s="6"/>
      <c r="SYI282" s="6"/>
      <c r="SYJ282" s="6"/>
      <c r="SYK282" s="6"/>
      <c r="SYL282" s="6"/>
      <c r="SYM282" s="6"/>
      <c r="SYN282" s="6"/>
      <c r="SYO282" s="6"/>
      <c r="SYP282" s="6"/>
      <c r="SYQ282" s="6"/>
      <c r="SYR282" s="6"/>
      <c r="SYS282" s="6"/>
      <c r="SYT282" s="6"/>
      <c r="SYU282" s="6"/>
      <c r="SYV282" s="6"/>
      <c r="SYW282" s="6"/>
      <c r="SYX282" s="6"/>
      <c r="SYY282" s="6"/>
      <c r="SYZ282" s="6"/>
      <c r="SZA282" s="6"/>
      <c r="SZB282" s="6"/>
      <c r="SZC282" s="6"/>
      <c r="SZD282" s="6"/>
      <c r="SZE282" s="6"/>
      <c r="SZF282" s="6"/>
      <c r="SZG282" s="6"/>
      <c r="SZH282" s="6"/>
      <c r="SZI282" s="6"/>
      <c r="SZJ282" s="6"/>
      <c r="SZK282" s="6"/>
      <c r="SZL282" s="6"/>
      <c r="SZM282" s="6"/>
      <c r="SZN282" s="6"/>
      <c r="SZO282" s="6"/>
      <c r="SZP282" s="6"/>
      <c r="SZQ282" s="6"/>
      <c r="SZR282" s="6"/>
      <c r="SZS282" s="6"/>
      <c r="SZT282" s="6"/>
      <c r="SZU282" s="6"/>
      <c r="SZV282" s="6"/>
      <c r="SZW282" s="6"/>
      <c r="SZX282" s="6"/>
      <c r="SZY282" s="6"/>
      <c r="SZZ282" s="6"/>
      <c r="TAA282" s="6"/>
      <c r="TAB282" s="6"/>
      <c r="TAC282" s="6"/>
      <c r="TAD282" s="6"/>
      <c r="TAE282" s="6"/>
      <c r="TAF282" s="6"/>
      <c r="TAG282" s="6"/>
      <c r="TAH282" s="6"/>
      <c r="TAI282" s="6"/>
      <c r="TAJ282" s="6"/>
      <c r="TAK282" s="6"/>
      <c r="TAL282" s="6"/>
      <c r="TAM282" s="6"/>
      <c r="TAN282" s="6"/>
      <c r="TAO282" s="6"/>
      <c r="TAP282" s="6"/>
      <c r="TAQ282" s="6"/>
      <c r="TAR282" s="6"/>
      <c r="TAS282" s="6"/>
      <c r="TAT282" s="6"/>
      <c r="TAU282" s="6"/>
      <c r="TAV282" s="6"/>
      <c r="TAW282" s="6"/>
      <c r="TAX282" s="6"/>
      <c r="TAY282" s="6"/>
      <c r="TAZ282" s="6"/>
      <c r="TBA282" s="6"/>
      <c r="TBB282" s="6"/>
      <c r="TBC282" s="6"/>
      <c r="TBD282" s="6"/>
      <c r="TBE282" s="6"/>
      <c r="TBF282" s="6"/>
      <c r="TBG282" s="6"/>
      <c r="TBH282" s="6"/>
      <c r="TBI282" s="6"/>
      <c r="TBJ282" s="6"/>
      <c r="TBK282" s="6"/>
      <c r="TBL282" s="6"/>
      <c r="TBM282" s="6"/>
      <c r="TBN282" s="6"/>
      <c r="TBO282" s="6"/>
      <c r="TBP282" s="6"/>
      <c r="TBQ282" s="6"/>
      <c r="TBR282" s="6"/>
      <c r="TBS282" s="6"/>
      <c r="TBT282" s="6"/>
      <c r="TBU282" s="6"/>
      <c r="TBV282" s="6"/>
      <c r="TBW282" s="6"/>
      <c r="TBX282" s="6"/>
      <c r="TBY282" s="6"/>
      <c r="TBZ282" s="6"/>
      <c r="TCA282" s="6"/>
      <c r="TCB282" s="6"/>
      <c r="TCC282" s="6"/>
      <c r="TCD282" s="6"/>
      <c r="TCE282" s="6"/>
      <c r="TCF282" s="6"/>
      <c r="TCG282" s="6"/>
      <c r="TCH282" s="6"/>
      <c r="TCI282" s="6"/>
      <c r="TCJ282" s="6"/>
      <c r="TCK282" s="6"/>
      <c r="TCL282" s="6"/>
      <c r="TCM282" s="6"/>
      <c r="TCN282" s="6"/>
      <c r="TCO282" s="6"/>
      <c r="TCP282" s="6"/>
      <c r="TCQ282" s="6"/>
      <c r="TCR282" s="6"/>
      <c r="TCS282" s="6"/>
      <c r="TCT282" s="6"/>
      <c r="TCU282" s="6"/>
      <c r="TCV282" s="6"/>
      <c r="TCW282" s="6"/>
      <c r="TCX282" s="6"/>
      <c r="TCY282" s="6"/>
      <c r="TCZ282" s="6"/>
      <c r="TDA282" s="6"/>
      <c r="TDB282" s="6"/>
      <c r="TDC282" s="6"/>
      <c r="TDD282" s="6"/>
      <c r="TDE282" s="6"/>
      <c r="TDF282" s="6"/>
      <c r="TDG282" s="6"/>
      <c r="TDH282" s="6"/>
      <c r="TDI282" s="6"/>
      <c r="TDJ282" s="6"/>
      <c r="TDK282" s="6"/>
      <c r="TDL282" s="6"/>
      <c r="TDM282" s="6"/>
      <c r="TDN282" s="6"/>
      <c r="TDO282" s="6"/>
      <c r="TDP282" s="6"/>
      <c r="TDQ282" s="6"/>
      <c r="TDR282" s="6"/>
      <c r="TDS282" s="6"/>
      <c r="TDT282" s="6"/>
      <c r="TDU282" s="6"/>
      <c r="TDV282" s="6"/>
      <c r="TDW282" s="6"/>
      <c r="TDX282" s="6"/>
      <c r="TDY282" s="6"/>
      <c r="TDZ282" s="6"/>
      <c r="TEA282" s="6"/>
      <c r="TEB282" s="6"/>
      <c r="TEC282" s="6"/>
      <c r="TED282" s="6"/>
      <c r="TEE282" s="6"/>
      <c r="TEF282" s="6"/>
      <c r="TEG282" s="6"/>
      <c r="TEH282" s="6"/>
      <c r="TEI282" s="6"/>
      <c r="TEJ282" s="6"/>
      <c r="TEK282" s="6"/>
      <c r="TEL282" s="6"/>
      <c r="TEM282" s="6"/>
      <c r="TEN282" s="6"/>
      <c r="TEO282" s="6"/>
      <c r="TEP282" s="6"/>
      <c r="TEQ282" s="6"/>
      <c r="TER282" s="6"/>
      <c r="TES282" s="6"/>
      <c r="TET282" s="6"/>
      <c r="TEU282" s="6"/>
      <c r="TEV282" s="6"/>
      <c r="TEW282" s="6"/>
      <c r="TEX282" s="6"/>
      <c r="TEY282" s="6"/>
      <c r="TEZ282" s="6"/>
      <c r="TFA282" s="6"/>
      <c r="TFB282" s="6"/>
      <c r="TFC282" s="6"/>
      <c r="TFD282" s="6"/>
      <c r="TFE282" s="6"/>
      <c r="TFF282" s="6"/>
      <c r="TFG282" s="6"/>
      <c r="TFH282" s="6"/>
      <c r="TFI282" s="6"/>
      <c r="TFJ282" s="6"/>
      <c r="TFK282" s="6"/>
      <c r="TFL282" s="6"/>
      <c r="TFM282" s="6"/>
      <c r="TFN282" s="6"/>
      <c r="TFO282" s="6"/>
      <c r="TFP282" s="6"/>
      <c r="TFQ282" s="6"/>
      <c r="TFR282" s="6"/>
      <c r="TFS282" s="6"/>
      <c r="TFT282" s="6"/>
      <c r="TFU282" s="6"/>
      <c r="TFV282" s="6"/>
      <c r="TFW282" s="6"/>
      <c r="TFX282" s="6"/>
      <c r="TFY282" s="6"/>
      <c r="TFZ282" s="6"/>
      <c r="TGA282" s="6"/>
      <c r="TGB282" s="6"/>
      <c r="TGC282" s="6"/>
      <c r="TGD282" s="6"/>
      <c r="TGE282" s="6"/>
      <c r="TGF282" s="6"/>
      <c r="TGG282" s="6"/>
      <c r="TGH282" s="6"/>
      <c r="TGI282" s="6"/>
      <c r="TGJ282" s="6"/>
      <c r="TGK282" s="6"/>
      <c r="TGL282" s="6"/>
      <c r="TGM282" s="6"/>
      <c r="TGN282" s="6"/>
      <c r="TGO282" s="6"/>
      <c r="TGP282" s="6"/>
      <c r="TGQ282" s="6"/>
      <c r="TGR282" s="6"/>
      <c r="TGS282" s="6"/>
      <c r="TGT282" s="6"/>
      <c r="TGU282" s="6"/>
      <c r="TGV282" s="6"/>
      <c r="TGW282" s="6"/>
      <c r="TGX282" s="6"/>
      <c r="TGY282" s="6"/>
      <c r="TGZ282" s="6"/>
      <c r="THA282" s="6"/>
      <c r="THB282" s="6"/>
      <c r="THC282" s="6"/>
      <c r="THD282" s="6"/>
      <c r="THE282" s="6"/>
      <c r="THF282" s="6"/>
      <c r="THG282" s="6"/>
      <c r="THH282" s="6"/>
      <c r="THI282" s="6"/>
      <c r="THJ282" s="6"/>
      <c r="THK282" s="6"/>
      <c r="THL282" s="6"/>
      <c r="THM282" s="6"/>
      <c r="THN282" s="6"/>
      <c r="THO282" s="6"/>
      <c r="THP282" s="6"/>
      <c r="THQ282" s="6"/>
      <c r="THR282" s="6"/>
      <c r="THS282" s="6"/>
      <c r="THT282" s="6"/>
      <c r="THU282" s="6"/>
      <c r="THV282" s="6"/>
      <c r="THW282" s="6"/>
      <c r="THX282" s="6"/>
      <c r="THY282" s="6"/>
      <c r="THZ282" s="6"/>
      <c r="TIA282" s="6"/>
      <c r="TIB282" s="6"/>
      <c r="TIC282" s="6"/>
      <c r="TID282" s="6"/>
      <c r="TIE282" s="6"/>
      <c r="TIF282" s="6"/>
      <c r="TIG282" s="6"/>
      <c r="TIH282" s="6"/>
      <c r="TII282" s="6"/>
      <c r="TIJ282" s="6"/>
      <c r="TIK282" s="6"/>
      <c r="TIL282" s="6"/>
      <c r="TIM282" s="6"/>
      <c r="TIN282" s="6"/>
      <c r="TIO282" s="6"/>
      <c r="TIP282" s="6"/>
      <c r="TIQ282" s="6"/>
      <c r="TIR282" s="6"/>
      <c r="TIS282" s="6"/>
      <c r="TIT282" s="6"/>
      <c r="TIU282" s="6"/>
      <c r="TIV282" s="6"/>
      <c r="TIW282" s="6"/>
      <c r="TIX282" s="6"/>
      <c r="TIY282" s="6"/>
      <c r="TIZ282" s="6"/>
      <c r="TJA282" s="6"/>
      <c r="TJB282" s="6"/>
      <c r="TJC282" s="6"/>
      <c r="TJD282" s="6"/>
      <c r="TJE282" s="6"/>
      <c r="TJF282" s="6"/>
      <c r="TJG282" s="6"/>
      <c r="TJH282" s="6"/>
      <c r="TJI282" s="6"/>
      <c r="TJJ282" s="6"/>
      <c r="TJK282" s="6"/>
      <c r="TJL282" s="6"/>
      <c r="TJM282" s="6"/>
      <c r="TJN282" s="6"/>
      <c r="TJO282" s="6"/>
      <c r="TJP282" s="6"/>
      <c r="TJQ282" s="6"/>
      <c r="TJR282" s="6"/>
      <c r="TJS282" s="6"/>
      <c r="TJT282" s="6"/>
      <c r="TJU282" s="6"/>
      <c r="TJV282" s="6"/>
      <c r="TJW282" s="6"/>
      <c r="TJX282" s="6"/>
      <c r="TJY282" s="6"/>
      <c r="TJZ282" s="6"/>
      <c r="TKA282" s="6"/>
      <c r="TKB282" s="6"/>
      <c r="TKC282" s="6"/>
      <c r="TKD282" s="6"/>
      <c r="TKE282" s="6"/>
      <c r="TKF282" s="6"/>
      <c r="TKG282" s="6"/>
      <c r="TKH282" s="6"/>
      <c r="TKI282" s="6"/>
      <c r="TKJ282" s="6"/>
      <c r="TKK282" s="6"/>
      <c r="TKL282" s="6"/>
      <c r="TKM282" s="6"/>
      <c r="TKN282" s="6"/>
      <c r="TKO282" s="6"/>
      <c r="TKP282" s="6"/>
      <c r="TKQ282" s="6"/>
      <c r="TKR282" s="6"/>
      <c r="TKS282" s="6"/>
      <c r="TKT282" s="6"/>
      <c r="TKU282" s="6"/>
      <c r="TKV282" s="6"/>
      <c r="TKW282" s="6"/>
      <c r="TKX282" s="6"/>
      <c r="TKY282" s="6"/>
      <c r="TKZ282" s="6"/>
      <c r="TLA282" s="6"/>
      <c r="TLB282" s="6"/>
      <c r="TLC282" s="6"/>
      <c r="TLD282" s="6"/>
      <c r="TLE282" s="6"/>
      <c r="TLF282" s="6"/>
      <c r="TLG282" s="6"/>
      <c r="TLH282" s="6"/>
      <c r="TLI282" s="6"/>
      <c r="TLJ282" s="6"/>
      <c r="TLK282" s="6"/>
      <c r="TLL282" s="6"/>
      <c r="TLM282" s="6"/>
      <c r="TLN282" s="6"/>
      <c r="TLO282" s="6"/>
      <c r="TLP282" s="6"/>
      <c r="TLQ282" s="6"/>
      <c r="TLR282" s="6"/>
      <c r="TLS282" s="6"/>
      <c r="TLT282" s="6"/>
      <c r="TLU282" s="6"/>
      <c r="TLV282" s="6"/>
      <c r="TLW282" s="6"/>
      <c r="TLX282" s="6"/>
      <c r="TLY282" s="6"/>
      <c r="TLZ282" s="6"/>
      <c r="TMA282" s="6"/>
      <c r="TMB282" s="6"/>
      <c r="TMC282" s="6"/>
      <c r="TMD282" s="6"/>
      <c r="TME282" s="6"/>
      <c r="TMF282" s="6"/>
      <c r="TMG282" s="6"/>
      <c r="TMH282" s="6"/>
      <c r="TMI282" s="6"/>
      <c r="TMJ282" s="6"/>
      <c r="TMK282" s="6"/>
      <c r="TML282" s="6"/>
      <c r="TMM282" s="6"/>
      <c r="TMN282" s="6"/>
      <c r="TMO282" s="6"/>
      <c r="TMP282" s="6"/>
      <c r="TMQ282" s="6"/>
      <c r="TMR282" s="6"/>
      <c r="TMS282" s="6"/>
      <c r="TMT282" s="6"/>
      <c r="TMU282" s="6"/>
      <c r="TMV282" s="6"/>
      <c r="TMW282" s="6"/>
      <c r="TMX282" s="6"/>
      <c r="TMY282" s="6"/>
      <c r="TMZ282" s="6"/>
      <c r="TNA282" s="6"/>
      <c r="TNB282" s="6"/>
      <c r="TNC282" s="6"/>
      <c r="TND282" s="6"/>
      <c r="TNE282" s="6"/>
      <c r="TNF282" s="6"/>
      <c r="TNG282" s="6"/>
      <c r="TNH282" s="6"/>
      <c r="TNI282" s="6"/>
      <c r="TNJ282" s="6"/>
      <c r="TNK282" s="6"/>
      <c r="TNL282" s="6"/>
      <c r="TNM282" s="6"/>
      <c r="TNN282" s="6"/>
      <c r="TNO282" s="6"/>
      <c r="TNP282" s="6"/>
      <c r="TNQ282" s="6"/>
      <c r="TNR282" s="6"/>
      <c r="TNS282" s="6"/>
      <c r="TNT282" s="6"/>
      <c r="TNU282" s="6"/>
      <c r="TNV282" s="6"/>
      <c r="TNW282" s="6"/>
      <c r="TNX282" s="6"/>
      <c r="TNY282" s="6"/>
      <c r="TNZ282" s="6"/>
      <c r="TOA282" s="6"/>
      <c r="TOB282" s="6"/>
      <c r="TOC282" s="6"/>
      <c r="TOD282" s="6"/>
      <c r="TOE282" s="6"/>
      <c r="TOF282" s="6"/>
      <c r="TOG282" s="6"/>
      <c r="TOH282" s="6"/>
      <c r="TOI282" s="6"/>
      <c r="TOJ282" s="6"/>
      <c r="TOK282" s="6"/>
      <c r="TOL282" s="6"/>
      <c r="TOM282" s="6"/>
      <c r="TON282" s="6"/>
      <c r="TOO282" s="6"/>
      <c r="TOP282" s="6"/>
      <c r="TOQ282" s="6"/>
      <c r="TOR282" s="6"/>
      <c r="TOS282" s="6"/>
      <c r="TOT282" s="6"/>
      <c r="TOU282" s="6"/>
      <c r="TOV282" s="6"/>
      <c r="TOW282" s="6"/>
      <c r="TOX282" s="6"/>
      <c r="TOY282" s="6"/>
      <c r="TOZ282" s="6"/>
      <c r="TPA282" s="6"/>
      <c r="TPB282" s="6"/>
      <c r="TPC282" s="6"/>
      <c r="TPD282" s="6"/>
      <c r="TPE282" s="6"/>
      <c r="TPF282" s="6"/>
      <c r="TPG282" s="6"/>
      <c r="TPH282" s="6"/>
      <c r="TPI282" s="6"/>
      <c r="TPJ282" s="6"/>
      <c r="TPK282" s="6"/>
      <c r="TPL282" s="6"/>
      <c r="TPM282" s="6"/>
      <c r="TPN282" s="6"/>
      <c r="TPO282" s="6"/>
      <c r="TPP282" s="6"/>
      <c r="TPQ282" s="6"/>
      <c r="TPR282" s="6"/>
      <c r="TPS282" s="6"/>
      <c r="TPT282" s="6"/>
      <c r="TPU282" s="6"/>
      <c r="TPV282" s="6"/>
      <c r="TPW282" s="6"/>
      <c r="TPX282" s="6"/>
      <c r="TPY282" s="6"/>
      <c r="TPZ282" s="6"/>
      <c r="TQA282" s="6"/>
      <c r="TQB282" s="6"/>
      <c r="TQC282" s="6"/>
      <c r="TQD282" s="6"/>
      <c r="TQE282" s="6"/>
      <c r="TQF282" s="6"/>
      <c r="TQG282" s="6"/>
      <c r="TQH282" s="6"/>
      <c r="TQI282" s="6"/>
      <c r="TQJ282" s="6"/>
      <c r="TQK282" s="6"/>
      <c r="TQL282" s="6"/>
      <c r="TQM282" s="6"/>
      <c r="TQN282" s="6"/>
      <c r="TQO282" s="6"/>
      <c r="TQP282" s="6"/>
      <c r="TQQ282" s="6"/>
      <c r="TQR282" s="6"/>
      <c r="TQS282" s="6"/>
      <c r="TQT282" s="6"/>
      <c r="TQU282" s="6"/>
      <c r="TQV282" s="6"/>
      <c r="TQW282" s="6"/>
      <c r="TQX282" s="6"/>
      <c r="TQY282" s="6"/>
      <c r="TQZ282" s="6"/>
      <c r="TRA282" s="6"/>
      <c r="TRB282" s="6"/>
      <c r="TRC282" s="6"/>
      <c r="TRD282" s="6"/>
      <c r="TRE282" s="6"/>
      <c r="TRF282" s="6"/>
      <c r="TRG282" s="6"/>
      <c r="TRH282" s="6"/>
      <c r="TRI282" s="6"/>
      <c r="TRJ282" s="6"/>
      <c r="TRK282" s="6"/>
      <c r="TRL282" s="6"/>
      <c r="TRM282" s="6"/>
      <c r="TRN282" s="6"/>
      <c r="TRO282" s="6"/>
      <c r="TRP282" s="6"/>
      <c r="TRQ282" s="6"/>
      <c r="TRR282" s="6"/>
      <c r="TRS282" s="6"/>
      <c r="TRT282" s="6"/>
      <c r="TRU282" s="6"/>
      <c r="TRV282" s="6"/>
      <c r="TRW282" s="6"/>
      <c r="TRX282" s="6"/>
      <c r="TRY282" s="6"/>
      <c r="TRZ282" s="6"/>
      <c r="TSA282" s="6"/>
      <c r="TSB282" s="6"/>
      <c r="TSC282" s="6"/>
      <c r="TSD282" s="6"/>
      <c r="TSE282" s="6"/>
      <c r="TSF282" s="6"/>
      <c r="TSG282" s="6"/>
      <c r="TSH282" s="6"/>
      <c r="TSI282" s="6"/>
      <c r="TSJ282" s="6"/>
      <c r="TSK282" s="6"/>
      <c r="TSL282" s="6"/>
      <c r="TSM282" s="6"/>
      <c r="TSN282" s="6"/>
      <c r="TSO282" s="6"/>
      <c r="TSP282" s="6"/>
      <c r="TSQ282" s="6"/>
      <c r="TSR282" s="6"/>
      <c r="TSS282" s="6"/>
      <c r="TST282" s="6"/>
      <c r="TSU282" s="6"/>
      <c r="TSV282" s="6"/>
      <c r="TSW282" s="6"/>
      <c r="TSX282" s="6"/>
      <c r="TSY282" s="6"/>
      <c r="TSZ282" s="6"/>
      <c r="TTA282" s="6"/>
      <c r="TTB282" s="6"/>
      <c r="TTC282" s="6"/>
      <c r="TTD282" s="6"/>
      <c r="TTE282" s="6"/>
      <c r="TTF282" s="6"/>
      <c r="TTG282" s="6"/>
      <c r="TTH282" s="6"/>
      <c r="TTI282" s="6"/>
      <c r="TTJ282" s="6"/>
      <c r="TTK282" s="6"/>
      <c r="TTL282" s="6"/>
      <c r="TTM282" s="6"/>
      <c r="TTN282" s="6"/>
      <c r="TTO282" s="6"/>
      <c r="TTP282" s="6"/>
      <c r="TTQ282" s="6"/>
      <c r="TTR282" s="6"/>
      <c r="TTS282" s="6"/>
      <c r="TTT282" s="6"/>
      <c r="TTU282" s="6"/>
      <c r="TTV282" s="6"/>
      <c r="TTW282" s="6"/>
      <c r="TTX282" s="6"/>
      <c r="TTY282" s="6"/>
      <c r="TTZ282" s="6"/>
      <c r="TUA282" s="6"/>
      <c r="TUB282" s="6"/>
      <c r="TUC282" s="6"/>
      <c r="TUD282" s="6"/>
      <c r="TUE282" s="6"/>
      <c r="TUF282" s="6"/>
      <c r="TUG282" s="6"/>
      <c r="TUH282" s="6"/>
      <c r="TUI282" s="6"/>
      <c r="TUJ282" s="6"/>
      <c r="TUK282" s="6"/>
      <c r="TUL282" s="6"/>
      <c r="TUM282" s="6"/>
      <c r="TUN282" s="6"/>
      <c r="TUO282" s="6"/>
      <c r="TUP282" s="6"/>
      <c r="TUQ282" s="6"/>
      <c r="TUR282" s="6"/>
      <c r="TUS282" s="6"/>
      <c r="TUT282" s="6"/>
      <c r="TUU282" s="6"/>
      <c r="TUV282" s="6"/>
      <c r="TUW282" s="6"/>
      <c r="TUX282" s="6"/>
      <c r="TUY282" s="6"/>
      <c r="TUZ282" s="6"/>
      <c r="TVA282" s="6"/>
      <c r="TVB282" s="6"/>
      <c r="TVC282" s="6"/>
      <c r="TVD282" s="6"/>
      <c r="TVE282" s="6"/>
      <c r="TVF282" s="6"/>
      <c r="TVG282" s="6"/>
      <c r="TVH282" s="6"/>
      <c r="TVI282" s="6"/>
      <c r="TVJ282" s="6"/>
      <c r="TVK282" s="6"/>
      <c r="TVL282" s="6"/>
      <c r="TVM282" s="6"/>
      <c r="TVN282" s="6"/>
      <c r="TVO282" s="6"/>
      <c r="TVP282" s="6"/>
      <c r="TVQ282" s="6"/>
      <c r="TVR282" s="6"/>
      <c r="TVS282" s="6"/>
      <c r="TVT282" s="6"/>
      <c r="TVU282" s="6"/>
      <c r="TVV282" s="6"/>
      <c r="TVW282" s="6"/>
      <c r="TVX282" s="6"/>
      <c r="TVY282" s="6"/>
      <c r="TVZ282" s="6"/>
      <c r="TWA282" s="6"/>
      <c r="TWB282" s="6"/>
      <c r="TWC282" s="6"/>
      <c r="TWD282" s="6"/>
      <c r="TWE282" s="6"/>
      <c r="TWF282" s="6"/>
      <c r="TWG282" s="6"/>
      <c r="TWH282" s="6"/>
      <c r="TWI282" s="6"/>
      <c r="TWJ282" s="6"/>
      <c r="TWK282" s="6"/>
      <c r="TWL282" s="6"/>
      <c r="TWM282" s="6"/>
      <c r="TWN282" s="6"/>
      <c r="TWO282" s="6"/>
      <c r="TWP282" s="6"/>
      <c r="TWQ282" s="6"/>
      <c r="TWR282" s="6"/>
      <c r="TWS282" s="6"/>
      <c r="TWT282" s="6"/>
      <c r="TWU282" s="6"/>
      <c r="TWV282" s="6"/>
      <c r="TWW282" s="6"/>
      <c r="TWX282" s="6"/>
      <c r="TWY282" s="6"/>
      <c r="TWZ282" s="6"/>
      <c r="TXA282" s="6"/>
      <c r="TXB282" s="6"/>
      <c r="TXC282" s="6"/>
      <c r="TXD282" s="6"/>
      <c r="TXE282" s="6"/>
      <c r="TXF282" s="6"/>
      <c r="TXG282" s="6"/>
      <c r="TXH282" s="6"/>
      <c r="TXI282" s="6"/>
      <c r="TXJ282" s="6"/>
      <c r="TXK282" s="6"/>
      <c r="TXL282" s="6"/>
      <c r="TXM282" s="6"/>
      <c r="TXN282" s="6"/>
      <c r="TXO282" s="6"/>
      <c r="TXP282" s="6"/>
      <c r="TXQ282" s="6"/>
      <c r="TXR282" s="6"/>
      <c r="TXS282" s="6"/>
      <c r="TXT282" s="6"/>
      <c r="TXU282" s="6"/>
      <c r="TXV282" s="6"/>
      <c r="TXW282" s="6"/>
      <c r="TXX282" s="6"/>
      <c r="TXY282" s="6"/>
      <c r="TXZ282" s="6"/>
      <c r="TYA282" s="6"/>
      <c r="TYB282" s="6"/>
      <c r="TYC282" s="6"/>
      <c r="TYD282" s="6"/>
      <c r="TYE282" s="6"/>
      <c r="TYF282" s="6"/>
      <c r="TYG282" s="6"/>
      <c r="TYH282" s="6"/>
      <c r="TYI282" s="6"/>
      <c r="TYJ282" s="6"/>
      <c r="TYK282" s="6"/>
      <c r="TYL282" s="6"/>
      <c r="TYM282" s="6"/>
      <c r="TYN282" s="6"/>
      <c r="TYO282" s="6"/>
      <c r="TYP282" s="6"/>
      <c r="TYQ282" s="6"/>
      <c r="TYR282" s="6"/>
      <c r="TYS282" s="6"/>
      <c r="TYT282" s="6"/>
      <c r="TYU282" s="6"/>
      <c r="TYV282" s="6"/>
      <c r="TYW282" s="6"/>
      <c r="TYX282" s="6"/>
      <c r="TYY282" s="6"/>
      <c r="TYZ282" s="6"/>
      <c r="TZA282" s="6"/>
      <c r="TZB282" s="6"/>
      <c r="TZC282" s="6"/>
      <c r="TZD282" s="6"/>
      <c r="TZE282" s="6"/>
      <c r="TZF282" s="6"/>
      <c r="TZG282" s="6"/>
      <c r="TZH282" s="6"/>
      <c r="TZI282" s="6"/>
      <c r="TZJ282" s="6"/>
      <c r="TZK282" s="6"/>
      <c r="TZL282" s="6"/>
      <c r="TZM282" s="6"/>
      <c r="TZN282" s="6"/>
      <c r="TZO282" s="6"/>
      <c r="TZP282" s="6"/>
      <c r="TZQ282" s="6"/>
      <c r="TZR282" s="6"/>
      <c r="TZS282" s="6"/>
      <c r="TZT282" s="6"/>
      <c r="TZU282" s="6"/>
      <c r="TZV282" s="6"/>
      <c r="TZW282" s="6"/>
      <c r="TZX282" s="6"/>
      <c r="TZY282" s="6"/>
      <c r="TZZ282" s="6"/>
      <c r="UAA282" s="6"/>
      <c r="UAB282" s="6"/>
      <c r="UAC282" s="6"/>
      <c r="UAD282" s="6"/>
      <c r="UAE282" s="6"/>
      <c r="UAF282" s="6"/>
      <c r="UAG282" s="6"/>
      <c r="UAH282" s="6"/>
      <c r="UAI282" s="6"/>
      <c r="UAJ282" s="6"/>
      <c r="UAK282" s="6"/>
      <c r="UAL282" s="6"/>
      <c r="UAM282" s="6"/>
      <c r="UAN282" s="6"/>
      <c r="UAO282" s="6"/>
      <c r="UAP282" s="6"/>
      <c r="UAQ282" s="6"/>
      <c r="UAR282" s="6"/>
      <c r="UAS282" s="6"/>
      <c r="UAT282" s="6"/>
      <c r="UAU282" s="6"/>
      <c r="UAV282" s="6"/>
      <c r="UAW282" s="6"/>
      <c r="UAX282" s="6"/>
      <c r="UAY282" s="6"/>
      <c r="UAZ282" s="6"/>
      <c r="UBA282" s="6"/>
      <c r="UBB282" s="6"/>
      <c r="UBC282" s="6"/>
      <c r="UBD282" s="6"/>
      <c r="UBE282" s="6"/>
      <c r="UBF282" s="6"/>
      <c r="UBG282" s="6"/>
      <c r="UBH282" s="6"/>
      <c r="UBI282" s="6"/>
      <c r="UBJ282" s="6"/>
      <c r="UBK282" s="6"/>
      <c r="UBL282" s="6"/>
      <c r="UBM282" s="6"/>
      <c r="UBN282" s="6"/>
      <c r="UBO282" s="6"/>
      <c r="UBP282" s="6"/>
      <c r="UBQ282" s="6"/>
      <c r="UBR282" s="6"/>
      <c r="UBS282" s="6"/>
      <c r="UBT282" s="6"/>
      <c r="UBU282" s="6"/>
      <c r="UBV282" s="6"/>
      <c r="UBW282" s="6"/>
      <c r="UBX282" s="6"/>
      <c r="UBY282" s="6"/>
      <c r="UBZ282" s="6"/>
      <c r="UCA282" s="6"/>
      <c r="UCB282" s="6"/>
      <c r="UCC282" s="6"/>
      <c r="UCD282" s="6"/>
      <c r="UCE282" s="6"/>
      <c r="UCF282" s="6"/>
      <c r="UCG282" s="6"/>
      <c r="UCH282" s="6"/>
      <c r="UCI282" s="6"/>
      <c r="UCJ282" s="6"/>
      <c r="UCK282" s="6"/>
      <c r="UCL282" s="6"/>
      <c r="UCM282" s="6"/>
      <c r="UCN282" s="6"/>
      <c r="UCO282" s="6"/>
      <c r="UCP282" s="6"/>
      <c r="UCQ282" s="6"/>
      <c r="UCR282" s="6"/>
      <c r="UCS282" s="6"/>
      <c r="UCT282" s="6"/>
      <c r="UCU282" s="6"/>
      <c r="UCV282" s="6"/>
      <c r="UCW282" s="6"/>
      <c r="UCX282" s="6"/>
      <c r="UCY282" s="6"/>
      <c r="UCZ282" s="6"/>
      <c r="UDA282" s="6"/>
      <c r="UDB282" s="6"/>
      <c r="UDC282" s="6"/>
      <c r="UDD282" s="6"/>
      <c r="UDE282" s="6"/>
      <c r="UDF282" s="6"/>
      <c r="UDG282" s="6"/>
      <c r="UDH282" s="6"/>
      <c r="UDI282" s="6"/>
      <c r="UDJ282" s="6"/>
      <c r="UDK282" s="6"/>
      <c r="UDL282" s="6"/>
      <c r="UDM282" s="6"/>
      <c r="UDN282" s="6"/>
      <c r="UDO282" s="6"/>
      <c r="UDP282" s="6"/>
      <c r="UDQ282" s="6"/>
      <c r="UDR282" s="6"/>
      <c r="UDS282" s="6"/>
      <c r="UDT282" s="6"/>
      <c r="UDU282" s="6"/>
      <c r="UDV282" s="6"/>
      <c r="UDW282" s="6"/>
      <c r="UDX282" s="6"/>
      <c r="UDY282" s="6"/>
      <c r="UDZ282" s="6"/>
      <c r="UEA282" s="6"/>
      <c r="UEB282" s="6"/>
      <c r="UEC282" s="6"/>
      <c r="UED282" s="6"/>
      <c r="UEE282" s="6"/>
      <c r="UEF282" s="6"/>
      <c r="UEG282" s="6"/>
      <c r="UEH282" s="6"/>
      <c r="UEI282" s="6"/>
      <c r="UEJ282" s="6"/>
      <c r="UEK282" s="6"/>
      <c r="UEL282" s="6"/>
      <c r="UEM282" s="6"/>
      <c r="UEN282" s="6"/>
      <c r="UEO282" s="6"/>
      <c r="UEP282" s="6"/>
      <c r="UEQ282" s="6"/>
      <c r="UER282" s="6"/>
      <c r="UES282" s="6"/>
      <c r="UET282" s="6"/>
      <c r="UEU282" s="6"/>
      <c r="UEV282" s="6"/>
      <c r="UEW282" s="6"/>
      <c r="UEX282" s="6"/>
      <c r="UEY282" s="6"/>
      <c r="UEZ282" s="6"/>
      <c r="UFA282" s="6"/>
      <c r="UFB282" s="6"/>
      <c r="UFC282" s="6"/>
      <c r="UFD282" s="6"/>
      <c r="UFE282" s="6"/>
      <c r="UFF282" s="6"/>
      <c r="UFG282" s="6"/>
      <c r="UFH282" s="6"/>
      <c r="UFI282" s="6"/>
      <c r="UFJ282" s="6"/>
      <c r="UFK282" s="6"/>
      <c r="UFL282" s="6"/>
      <c r="UFM282" s="6"/>
      <c r="UFN282" s="6"/>
      <c r="UFO282" s="6"/>
      <c r="UFP282" s="6"/>
      <c r="UFQ282" s="6"/>
      <c r="UFR282" s="6"/>
      <c r="UFS282" s="6"/>
      <c r="UFT282" s="6"/>
      <c r="UFU282" s="6"/>
      <c r="UFV282" s="6"/>
      <c r="UFW282" s="6"/>
      <c r="UFX282" s="6"/>
      <c r="UFY282" s="6"/>
      <c r="UFZ282" s="6"/>
      <c r="UGA282" s="6"/>
      <c r="UGB282" s="6"/>
      <c r="UGC282" s="6"/>
      <c r="UGD282" s="6"/>
      <c r="UGE282" s="6"/>
      <c r="UGF282" s="6"/>
      <c r="UGG282" s="6"/>
      <c r="UGH282" s="6"/>
      <c r="UGI282" s="6"/>
      <c r="UGJ282" s="6"/>
      <c r="UGK282" s="6"/>
      <c r="UGL282" s="6"/>
      <c r="UGM282" s="6"/>
      <c r="UGN282" s="6"/>
      <c r="UGO282" s="6"/>
      <c r="UGP282" s="6"/>
      <c r="UGQ282" s="6"/>
      <c r="UGR282" s="6"/>
      <c r="UGS282" s="6"/>
      <c r="UGT282" s="6"/>
      <c r="UGU282" s="6"/>
      <c r="UGV282" s="6"/>
      <c r="UGW282" s="6"/>
      <c r="UGX282" s="6"/>
      <c r="UGY282" s="6"/>
      <c r="UGZ282" s="6"/>
      <c r="UHA282" s="6"/>
      <c r="UHB282" s="6"/>
      <c r="UHC282" s="6"/>
      <c r="UHD282" s="6"/>
      <c r="UHE282" s="6"/>
      <c r="UHF282" s="6"/>
      <c r="UHG282" s="6"/>
      <c r="UHH282" s="6"/>
      <c r="UHI282" s="6"/>
      <c r="UHJ282" s="6"/>
      <c r="UHK282" s="6"/>
      <c r="UHL282" s="6"/>
      <c r="UHM282" s="6"/>
      <c r="UHN282" s="6"/>
      <c r="UHO282" s="6"/>
      <c r="UHP282" s="6"/>
      <c r="UHQ282" s="6"/>
      <c r="UHR282" s="6"/>
      <c r="UHS282" s="6"/>
      <c r="UHT282" s="6"/>
      <c r="UHU282" s="6"/>
      <c r="UHV282" s="6"/>
      <c r="UHW282" s="6"/>
      <c r="UHX282" s="6"/>
      <c r="UHY282" s="6"/>
      <c r="UHZ282" s="6"/>
      <c r="UIA282" s="6"/>
      <c r="UIB282" s="6"/>
      <c r="UIC282" s="6"/>
      <c r="UID282" s="6"/>
      <c r="UIE282" s="6"/>
      <c r="UIF282" s="6"/>
      <c r="UIG282" s="6"/>
      <c r="UIH282" s="6"/>
      <c r="UII282" s="6"/>
      <c r="UIJ282" s="6"/>
      <c r="UIK282" s="6"/>
      <c r="UIL282" s="6"/>
      <c r="UIM282" s="6"/>
      <c r="UIN282" s="6"/>
      <c r="UIO282" s="6"/>
      <c r="UIP282" s="6"/>
      <c r="UIQ282" s="6"/>
      <c r="UIR282" s="6"/>
      <c r="UIS282" s="6"/>
      <c r="UIT282" s="6"/>
      <c r="UIU282" s="6"/>
      <c r="UIV282" s="6"/>
      <c r="UIW282" s="6"/>
      <c r="UIX282" s="6"/>
      <c r="UIY282" s="6"/>
      <c r="UIZ282" s="6"/>
      <c r="UJA282" s="6"/>
      <c r="UJB282" s="6"/>
      <c r="UJC282" s="6"/>
      <c r="UJD282" s="6"/>
      <c r="UJE282" s="6"/>
      <c r="UJF282" s="6"/>
      <c r="UJG282" s="6"/>
      <c r="UJH282" s="6"/>
      <c r="UJI282" s="6"/>
      <c r="UJJ282" s="6"/>
      <c r="UJK282" s="6"/>
      <c r="UJL282" s="6"/>
      <c r="UJM282" s="6"/>
      <c r="UJN282" s="6"/>
      <c r="UJO282" s="6"/>
      <c r="UJP282" s="6"/>
      <c r="UJQ282" s="6"/>
      <c r="UJR282" s="6"/>
      <c r="UJS282" s="6"/>
      <c r="UJT282" s="6"/>
      <c r="UJU282" s="6"/>
      <c r="UJV282" s="6"/>
      <c r="UJW282" s="6"/>
      <c r="UJX282" s="6"/>
      <c r="UJY282" s="6"/>
      <c r="UJZ282" s="6"/>
      <c r="UKA282" s="6"/>
      <c r="UKB282" s="6"/>
      <c r="UKC282" s="6"/>
      <c r="UKD282" s="6"/>
      <c r="UKE282" s="6"/>
      <c r="UKF282" s="6"/>
      <c r="UKG282" s="6"/>
      <c r="UKH282" s="6"/>
      <c r="UKI282" s="6"/>
      <c r="UKJ282" s="6"/>
      <c r="UKK282" s="6"/>
      <c r="UKL282" s="6"/>
      <c r="UKM282" s="6"/>
      <c r="UKN282" s="6"/>
      <c r="UKO282" s="6"/>
      <c r="UKP282" s="6"/>
      <c r="UKQ282" s="6"/>
      <c r="UKR282" s="6"/>
      <c r="UKS282" s="6"/>
      <c r="UKT282" s="6"/>
      <c r="UKU282" s="6"/>
      <c r="UKV282" s="6"/>
      <c r="UKW282" s="6"/>
      <c r="UKX282" s="6"/>
      <c r="UKY282" s="6"/>
      <c r="UKZ282" s="6"/>
      <c r="ULA282" s="6"/>
      <c r="ULB282" s="6"/>
      <c r="ULC282" s="6"/>
      <c r="ULD282" s="6"/>
      <c r="ULE282" s="6"/>
      <c r="ULF282" s="6"/>
      <c r="ULG282" s="6"/>
      <c r="ULH282" s="6"/>
      <c r="ULI282" s="6"/>
      <c r="ULJ282" s="6"/>
      <c r="ULK282" s="6"/>
      <c r="ULL282" s="6"/>
      <c r="ULM282" s="6"/>
      <c r="ULN282" s="6"/>
      <c r="ULO282" s="6"/>
      <c r="ULP282" s="6"/>
      <c r="ULQ282" s="6"/>
      <c r="ULR282" s="6"/>
      <c r="ULS282" s="6"/>
      <c r="ULT282" s="6"/>
      <c r="ULU282" s="6"/>
      <c r="ULV282" s="6"/>
      <c r="ULW282" s="6"/>
      <c r="ULX282" s="6"/>
      <c r="ULY282" s="6"/>
      <c r="ULZ282" s="6"/>
      <c r="UMA282" s="6"/>
      <c r="UMB282" s="6"/>
      <c r="UMC282" s="6"/>
      <c r="UMD282" s="6"/>
      <c r="UME282" s="6"/>
      <c r="UMF282" s="6"/>
      <c r="UMG282" s="6"/>
      <c r="UMH282" s="6"/>
      <c r="UMI282" s="6"/>
      <c r="UMJ282" s="6"/>
      <c r="UMK282" s="6"/>
      <c r="UML282" s="6"/>
      <c r="UMM282" s="6"/>
      <c r="UMN282" s="6"/>
      <c r="UMO282" s="6"/>
      <c r="UMP282" s="6"/>
      <c r="UMQ282" s="6"/>
      <c r="UMR282" s="6"/>
      <c r="UMS282" s="6"/>
      <c r="UMT282" s="6"/>
      <c r="UMU282" s="6"/>
      <c r="UMV282" s="6"/>
      <c r="UMW282" s="6"/>
      <c r="UMX282" s="6"/>
      <c r="UMY282" s="6"/>
      <c r="UMZ282" s="6"/>
      <c r="UNA282" s="6"/>
      <c r="UNB282" s="6"/>
      <c r="UNC282" s="6"/>
      <c r="UND282" s="6"/>
      <c r="UNE282" s="6"/>
      <c r="UNF282" s="6"/>
      <c r="UNG282" s="6"/>
      <c r="UNH282" s="6"/>
      <c r="UNI282" s="6"/>
      <c r="UNJ282" s="6"/>
      <c r="UNK282" s="6"/>
      <c r="UNL282" s="6"/>
      <c r="UNM282" s="6"/>
      <c r="UNN282" s="6"/>
      <c r="UNO282" s="6"/>
      <c r="UNP282" s="6"/>
      <c r="UNQ282" s="6"/>
      <c r="UNR282" s="6"/>
      <c r="UNS282" s="6"/>
      <c r="UNT282" s="6"/>
      <c r="UNU282" s="6"/>
      <c r="UNV282" s="6"/>
      <c r="UNW282" s="6"/>
      <c r="UNX282" s="6"/>
      <c r="UNY282" s="6"/>
      <c r="UNZ282" s="6"/>
      <c r="UOA282" s="6"/>
      <c r="UOB282" s="6"/>
      <c r="UOC282" s="6"/>
      <c r="UOD282" s="6"/>
      <c r="UOE282" s="6"/>
      <c r="UOF282" s="6"/>
      <c r="UOG282" s="6"/>
      <c r="UOH282" s="6"/>
      <c r="UOI282" s="6"/>
      <c r="UOJ282" s="6"/>
      <c r="UOK282" s="6"/>
      <c r="UOL282" s="6"/>
      <c r="UOM282" s="6"/>
      <c r="UON282" s="6"/>
      <c r="UOO282" s="6"/>
      <c r="UOP282" s="6"/>
      <c r="UOQ282" s="6"/>
      <c r="UOR282" s="6"/>
      <c r="UOS282" s="6"/>
      <c r="UOT282" s="6"/>
      <c r="UOU282" s="6"/>
      <c r="UOV282" s="6"/>
      <c r="UOW282" s="6"/>
      <c r="UOX282" s="6"/>
      <c r="UOY282" s="6"/>
      <c r="UOZ282" s="6"/>
      <c r="UPA282" s="6"/>
      <c r="UPB282" s="6"/>
      <c r="UPC282" s="6"/>
      <c r="UPD282" s="6"/>
      <c r="UPE282" s="6"/>
      <c r="UPF282" s="6"/>
      <c r="UPG282" s="6"/>
      <c r="UPH282" s="6"/>
      <c r="UPI282" s="6"/>
      <c r="UPJ282" s="6"/>
      <c r="UPK282" s="6"/>
      <c r="UPL282" s="6"/>
      <c r="UPM282" s="6"/>
      <c r="UPN282" s="6"/>
      <c r="UPO282" s="6"/>
      <c r="UPP282" s="6"/>
      <c r="UPQ282" s="6"/>
      <c r="UPR282" s="6"/>
      <c r="UPS282" s="6"/>
      <c r="UPT282" s="6"/>
      <c r="UPU282" s="6"/>
      <c r="UPV282" s="6"/>
      <c r="UPW282" s="6"/>
      <c r="UPX282" s="6"/>
      <c r="UPY282" s="6"/>
      <c r="UPZ282" s="6"/>
      <c r="UQA282" s="6"/>
      <c r="UQB282" s="6"/>
      <c r="UQC282" s="6"/>
      <c r="UQD282" s="6"/>
      <c r="UQE282" s="6"/>
      <c r="UQF282" s="6"/>
      <c r="UQG282" s="6"/>
      <c r="UQH282" s="6"/>
      <c r="UQI282" s="6"/>
      <c r="UQJ282" s="6"/>
      <c r="UQK282" s="6"/>
      <c r="UQL282" s="6"/>
      <c r="UQM282" s="6"/>
      <c r="UQN282" s="6"/>
      <c r="UQO282" s="6"/>
      <c r="UQP282" s="6"/>
      <c r="UQQ282" s="6"/>
      <c r="UQR282" s="6"/>
      <c r="UQS282" s="6"/>
      <c r="UQT282" s="6"/>
      <c r="UQU282" s="6"/>
      <c r="UQV282" s="6"/>
      <c r="UQW282" s="6"/>
      <c r="UQX282" s="6"/>
      <c r="UQY282" s="6"/>
      <c r="UQZ282" s="6"/>
      <c r="URA282" s="6"/>
      <c r="URB282" s="6"/>
      <c r="URC282" s="6"/>
      <c r="URD282" s="6"/>
      <c r="URE282" s="6"/>
      <c r="URF282" s="6"/>
      <c r="URG282" s="6"/>
      <c r="URH282" s="6"/>
      <c r="URI282" s="6"/>
      <c r="URJ282" s="6"/>
      <c r="URK282" s="6"/>
      <c r="URL282" s="6"/>
      <c r="URM282" s="6"/>
      <c r="URN282" s="6"/>
      <c r="URO282" s="6"/>
      <c r="URP282" s="6"/>
      <c r="URQ282" s="6"/>
      <c r="URR282" s="6"/>
      <c r="URS282" s="6"/>
      <c r="URT282" s="6"/>
      <c r="URU282" s="6"/>
      <c r="URV282" s="6"/>
      <c r="URW282" s="6"/>
      <c r="URX282" s="6"/>
      <c r="URY282" s="6"/>
      <c r="URZ282" s="6"/>
      <c r="USA282" s="6"/>
      <c r="USB282" s="6"/>
      <c r="USC282" s="6"/>
      <c r="USD282" s="6"/>
      <c r="USE282" s="6"/>
      <c r="USF282" s="6"/>
      <c r="USG282" s="6"/>
      <c r="USH282" s="6"/>
      <c r="USI282" s="6"/>
      <c r="USJ282" s="6"/>
      <c r="USK282" s="6"/>
      <c r="USL282" s="6"/>
      <c r="USM282" s="6"/>
      <c r="USN282" s="6"/>
      <c r="USO282" s="6"/>
      <c r="USP282" s="6"/>
      <c r="USQ282" s="6"/>
      <c r="USR282" s="6"/>
      <c r="USS282" s="6"/>
      <c r="UST282" s="6"/>
      <c r="USU282" s="6"/>
      <c r="USV282" s="6"/>
      <c r="USW282" s="6"/>
      <c r="USX282" s="6"/>
      <c r="USY282" s="6"/>
      <c r="USZ282" s="6"/>
      <c r="UTA282" s="6"/>
      <c r="UTB282" s="6"/>
      <c r="UTC282" s="6"/>
      <c r="UTD282" s="6"/>
      <c r="UTE282" s="6"/>
      <c r="UTF282" s="6"/>
      <c r="UTG282" s="6"/>
      <c r="UTH282" s="6"/>
      <c r="UTI282" s="6"/>
      <c r="UTJ282" s="6"/>
      <c r="UTK282" s="6"/>
      <c r="UTL282" s="6"/>
      <c r="UTM282" s="6"/>
      <c r="UTN282" s="6"/>
      <c r="UTO282" s="6"/>
      <c r="UTP282" s="6"/>
      <c r="UTQ282" s="6"/>
      <c r="UTR282" s="6"/>
      <c r="UTS282" s="6"/>
      <c r="UTT282" s="6"/>
      <c r="UTU282" s="6"/>
      <c r="UTV282" s="6"/>
      <c r="UTW282" s="6"/>
      <c r="UTX282" s="6"/>
      <c r="UTY282" s="6"/>
      <c r="UTZ282" s="6"/>
      <c r="UUA282" s="6"/>
      <c r="UUB282" s="6"/>
      <c r="UUC282" s="6"/>
      <c r="UUD282" s="6"/>
      <c r="UUE282" s="6"/>
      <c r="UUF282" s="6"/>
      <c r="UUG282" s="6"/>
      <c r="UUH282" s="6"/>
      <c r="UUI282" s="6"/>
      <c r="UUJ282" s="6"/>
      <c r="UUK282" s="6"/>
      <c r="UUL282" s="6"/>
      <c r="UUM282" s="6"/>
      <c r="UUN282" s="6"/>
      <c r="UUO282" s="6"/>
      <c r="UUP282" s="6"/>
      <c r="UUQ282" s="6"/>
      <c r="UUR282" s="6"/>
      <c r="UUS282" s="6"/>
      <c r="UUT282" s="6"/>
      <c r="UUU282" s="6"/>
      <c r="UUV282" s="6"/>
      <c r="UUW282" s="6"/>
      <c r="UUX282" s="6"/>
      <c r="UUY282" s="6"/>
      <c r="UUZ282" s="6"/>
      <c r="UVA282" s="6"/>
      <c r="UVB282" s="6"/>
      <c r="UVC282" s="6"/>
      <c r="UVD282" s="6"/>
      <c r="UVE282" s="6"/>
      <c r="UVF282" s="6"/>
      <c r="UVG282" s="6"/>
      <c r="UVH282" s="6"/>
      <c r="UVI282" s="6"/>
      <c r="UVJ282" s="6"/>
      <c r="UVK282" s="6"/>
      <c r="UVL282" s="6"/>
      <c r="UVM282" s="6"/>
      <c r="UVN282" s="6"/>
      <c r="UVO282" s="6"/>
      <c r="UVP282" s="6"/>
      <c r="UVQ282" s="6"/>
      <c r="UVR282" s="6"/>
      <c r="UVS282" s="6"/>
      <c r="UVT282" s="6"/>
      <c r="UVU282" s="6"/>
      <c r="UVV282" s="6"/>
      <c r="UVW282" s="6"/>
      <c r="UVX282" s="6"/>
      <c r="UVY282" s="6"/>
      <c r="UVZ282" s="6"/>
      <c r="UWA282" s="6"/>
      <c r="UWB282" s="6"/>
      <c r="UWC282" s="6"/>
      <c r="UWD282" s="6"/>
      <c r="UWE282" s="6"/>
      <c r="UWF282" s="6"/>
      <c r="UWG282" s="6"/>
      <c r="UWH282" s="6"/>
      <c r="UWI282" s="6"/>
      <c r="UWJ282" s="6"/>
      <c r="UWK282" s="6"/>
      <c r="UWL282" s="6"/>
      <c r="UWM282" s="6"/>
      <c r="UWN282" s="6"/>
      <c r="UWO282" s="6"/>
      <c r="UWP282" s="6"/>
      <c r="UWQ282" s="6"/>
      <c r="UWR282" s="6"/>
      <c r="UWS282" s="6"/>
      <c r="UWT282" s="6"/>
      <c r="UWU282" s="6"/>
      <c r="UWV282" s="6"/>
      <c r="UWW282" s="6"/>
      <c r="UWX282" s="6"/>
      <c r="UWY282" s="6"/>
      <c r="UWZ282" s="6"/>
      <c r="UXA282" s="6"/>
      <c r="UXB282" s="6"/>
      <c r="UXC282" s="6"/>
      <c r="UXD282" s="6"/>
      <c r="UXE282" s="6"/>
      <c r="UXF282" s="6"/>
      <c r="UXG282" s="6"/>
      <c r="UXH282" s="6"/>
      <c r="UXI282" s="6"/>
      <c r="UXJ282" s="6"/>
      <c r="UXK282" s="6"/>
      <c r="UXL282" s="6"/>
      <c r="UXM282" s="6"/>
      <c r="UXN282" s="6"/>
      <c r="UXO282" s="6"/>
      <c r="UXP282" s="6"/>
      <c r="UXQ282" s="6"/>
      <c r="UXR282" s="6"/>
      <c r="UXS282" s="6"/>
      <c r="UXT282" s="6"/>
      <c r="UXU282" s="6"/>
      <c r="UXV282" s="6"/>
      <c r="UXW282" s="6"/>
      <c r="UXX282" s="6"/>
      <c r="UXY282" s="6"/>
      <c r="UXZ282" s="6"/>
      <c r="UYA282" s="6"/>
      <c r="UYB282" s="6"/>
      <c r="UYC282" s="6"/>
      <c r="UYD282" s="6"/>
      <c r="UYE282" s="6"/>
      <c r="UYF282" s="6"/>
      <c r="UYG282" s="6"/>
      <c r="UYH282" s="6"/>
      <c r="UYI282" s="6"/>
      <c r="UYJ282" s="6"/>
      <c r="UYK282" s="6"/>
      <c r="UYL282" s="6"/>
      <c r="UYM282" s="6"/>
      <c r="UYN282" s="6"/>
      <c r="UYO282" s="6"/>
      <c r="UYP282" s="6"/>
      <c r="UYQ282" s="6"/>
      <c r="UYR282" s="6"/>
      <c r="UYS282" s="6"/>
      <c r="UYT282" s="6"/>
      <c r="UYU282" s="6"/>
      <c r="UYV282" s="6"/>
      <c r="UYW282" s="6"/>
      <c r="UYX282" s="6"/>
      <c r="UYY282" s="6"/>
      <c r="UYZ282" s="6"/>
      <c r="UZA282" s="6"/>
      <c r="UZB282" s="6"/>
      <c r="UZC282" s="6"/>
      <c r="UZD282" s="6"/>
      <c r="UZE282" s="6"/>
      <c r="UZF282" s="6"/>
      <c r="UZG282" s="6"/>
      <c r="UZH282" s="6"/>
      <c r="UZI282" s="6"/>
      <c r="UZJ282" s="6"/>
      <c r="UZK282" s="6"/>
      <c r="UZL282" s="6"/>
      <c r="UZM282" s="6"/>
      <c r="UZN282" s="6"/>
      <c r="UZO282" s="6"/>
      <c r="UZP282" s="6"/>
      <c r="UZQ282" s="6"/>
      <c r="UZR282" s="6"/>
      <c r="UZS282" s="6"/>
      <c r="UZT282" s="6"/>
      <c r="UZU282" s="6"/>
      <c r="UZV282" s="6"/>
      <c r="UZW282" s="6"/>
      <c r="UZX282" s="6"/>
      <c r="UZY282" s="6"/>
      <c r="UZZ282" s="6"/>
      <c r="VAA282" s="6"/>
      <c r="VAB282" s="6"/>
      <c r="VAC282" s="6"/>
      <c r="VAD282" s="6"/>
      <c r="VAE282" s="6"/>
      <c r="VAF282" s="6"/>
      <c r="VAG282" s="6"/>
      <c r="VAH282" s="6"/>
      <c r="VAI282" s="6"/>
      <c r="VAJ282" s="6"/>
      <c r="VAK282" s="6"/>
      <c r="VAL282" s="6"/>
      <c r="VAM282" s="6"/>
      <c r="VAN282" s="6"/>
      <c r="VAO282" s="6"/>
      <c r="VAP282" s="6"/>
      <c r="VAQ282" s="6"/>
      <c r="VAR282" s="6"/>
      <c r="VAS282" s="6"/>
      <c r="VAT282" s="6"/>
      <c r="VAU282" s="6"/>
      <c r="VAV282" s="6"/>
      <c r="VAW282" s="6"/>
      <c r="VAX282" s="6"/>
      <c r="VAY282" s="6"/>
      <c r="VAZ282" s="6"/>
      <c r="VBA282" s="6"/>
      <c r="VBB282" s="6"/>
      <c r="VBC282" s="6"/>
      <c r="VBD282" s="6"/>
      <c r="VBE282" s="6"/>
      <c r="VBF282" s="6"/>
      <c r="VBG282" s="6"/>
      <c r="VBH282" s="6"/>
      <c r="VBI282" s="6"/>
      <c r="VBJ282" s="6"/>
      <c r="VBK282" s="6"/>
      <c r="VBL282" s="6"/>
      <c r="VBM282" s="6"/>
      <c r="VBN282" s="6"/>
      <c r="VBO282" s="6"/>
      <c r="VBP282" s="6"/>
      <c r="VBQ282" s="6"/>
      <c r="VBR282" s="6"/>
      <c r="VBS282" s="6"/>
      <c r="VBT282" s="6"/>
      <c r="VBU282" s="6"/>
      <c r="VBV282" s="6"/>
      <c r="VBW282" s="6"/>
      <c r="VBX282" s="6"/>
      <c r="VBY282" s="6"/>
      <c r="VBZ282" s="6"/>
      <c r="VCA282" s="6"/>
      <c r="VCB282" s="6"/>
      <c r="VCC282" s="6"/>
      <c r="VCD282" s="6"/>
      <c r="VCE282" s="6"/>
      <c r="VCF282" s="6"/>
      <c r="VCG282" s="6"/>
      <c r="VCH282" s="6"/>
      <c r="VCI282" s="6"/>
      <c r="VCJ282" s="6"/>
      <c r="VCK282" s="6"/>
      <c r="VCL282" s="6"/>
      <c r="VCM282" s="6"/>
      <c r="VCN282" s="6"/>
      <c r="VCO282" s="6"/>
      <c r="VCP282" s="6"/>
      <c r="VCQ282" s="6"/>
      <c r="VCR282" s="6"/>
      <c r="VCS282" s="6"/>
      <c r="VCT282" s="6"/>
      <c r="VCU282" s="6"/>
      <c r="VCV282" s="6"/>
      <c r="VCW282" s="6"/>
      <c r="VCX282" s="6"/>
      <c r="VCY282" s="6"/>
      <c r="VCZ282" s="6"/>
      <c r="VDA282" s="6"/>
      <c r="VDB282" s="6"/>
      <c r="VDC282" s="6"/>
      <c r="VDD282" s="6"/>
      <c r="VDE282" s="6"/>
      <c r="VDF282" s="6"/>
      <c r="VDG282" s="6"/>
      <c r="VDH282" s="6"/>
      <c r="VDI282" s="6"/>
      <c r="VDJ282" s="6"/>
      <c r="VDK282" s="6"/>
      <c r="VDL282" s="6"/>
      <c r="VDM282" s="6"/>
      <c r="VDN282" s="6"/>
      <c r="VDO282" s="6"/>
      <c r="VDP282" s="6"/>
      <c r="VDQ282" s="6"/>
      <c r="VDR282" s="6"/>
      <c r="VDS282" s="6"/>
      <c r="VDT282" s="6"/>
      <c r="VDU282" s="6"/>
      <c r="VDV282" s="6"/>
      <c r="VDW282" s="6"/>
      <c r="VDX282" s="6"/>
      <c r="VDY282" s="6"/>
      <c r="VDZ282" s="6"/>
      <c r="VEA282" s="6"/>
      <c r="VEB282" s="6"/>
      <c r="VEC282" s="6"/>
      <c r="VED282" s="6"/>
      <c r="VEE282" s="6"/>
      <c r="VEF282" s="6"/>
      <c r="VEG282" s="6"/>
      <c r="VEH282" s="6"/>
      <c r="VEI282" s="6"/>
      <c r="VEJ282" s="6"/>
      <c r="VEK282" s="6"/>
      <c r="VEL282" s="6"/>
      <c r="VEM282" s="6"/>
      <c r="VEN282" s="6"/>
      <c r="VEO282" s="6"/>
      <c r="VEP282" s="6"/>
      <c r="VEQ282" s="6"/>
      <c r="VER282" s="6"/>
      <c r="VES282" s="6"/>
      <c r="VET282" s="6"/>
      <c r="VEU282" s="6"/>
      <c r="VEV282" s="6"/>
      <c r="VEW282" s="6"/>
      <c r="VEX282" s="6"/>
      <c r="VEY282" s="6"/>
      <c r="VEZ282" s="6"/>
      <c r="VFA282" s="6"/>
      <c r="VFB282" s="6"/>
      <c r="VFC282" s="6"/>
      <c r="VFD282" s="6"/>
      <c r="VFE282" s="6"/>
      <c r="VFF282" s="6"/>
      <c r="VFG282" s="6"/>
      <c r="VFH282" s="6"/>
      <c r="VFI282" s="6"/>
      <c r="VFJ282" s="6"/>
      <c r="VFK282" s="6"/>
      <c r="VFL282" s="6"/>
      <c r="VFM282" s="6"/>
      <c r="VFN282" s="6"/>
      <c r="VFO282" s="6"/>
      <c r="VFP282" s="6"/>
      <c r="VFQ282" s="6"/>
      <c r="VFR282" s="6"/>
      <c r="VFS282" s="6"/>
      <c r="VFT282" s="6"/>
      <c r="VFU282" s="6"/>
      <c r="VFV282" s="6"/>
      <c r="VFW282" s="6"/>
      <c r="VFX282" s="6"/>
      <c r="VFY282" s="6"/>
      <c r="VFZ282" s="6"/>
      <c r="VGA282" s="6"/>
      <c r="VGB282" s="6"/>
      <c r="VGC282" s="6"/>
      <c r="VGD282" s="6"/>
      <c r="VGE282" s="6"/>
      <c r="VGF282" s="6"/>
      <c r="VGG282" s="6"/>
      <c r="VGH282" s="6"/>
      <c r="VGI282" s="6"/>
      <c r="VGJ282" s="6"/>
      <c r="VGK282" s="6"/>
      <c r="VGL282" s="6"/>
      <c r="VGM282" s="6"/>
      <c r="VGN282" s="6"/>
      <c r="VGO282" s="6"/>
      <c r="VGP282" s="6"/>
      <c r="VGQ282" s="6"/>
      <c r="VGR282" s="6"/>
      <c r="VGS282" s="6"/>
      <c r="VGT282" s="6"/>
      <c r="VGU282" s="6"/>
      <c r="VGV282" s="6"/>
      <c r="VGW282" s="6"/>
      <c r="VGX282" s="6"/>
      <c r="VGY282" s="6"/>
      <c r="VGZ282" s="6"/>
      <c r="VHA282" s="6"/>
      <c r="VHB282" s="6"/>
      <c r="VHC282" s="6"/>
      <c r="VHD282" s="6"/>
      <c r="VHE282" s="6"/>
      <c r="VHF282" s="6"/>
      <c r="VHG282" s="6"/>
      <c r="VHH282" s="6"/>
      <c r="VHI282" s="6"/>
      <c r="VHJ282" s="6"/>
      <c r="VHK282" s="6"/>
      <c r="VHL282" s="6"/>
      <c r="VHM282" s="6"/>
      <c r="VHN282" s="6"/>
      <c r="VHO282" s="6"/>
      <c r="VHP282" s="6"/>
      <c r="VHQ282" s="6"/>
      <c r="VHR282" s="6"/>
      <c r="VHS282" s="6"/>
      <c r="VHT282" s="6"/>
      <c r="VHU282" s="6"/>
      <c r="VHV282" s="6"/>
      <c r="VHW282" s="6"/>
      <c r="VHX282" s="6"/>
      <c r="VHY282" s="6"/>
      <c r="VHZ282" s="6"/>
      <c r="VIA282" s="6"/>
      <c r="VIB282" s="6"/>
      <c r="VIC282" s="6"/>
      <c r="VID282" s="6"/>
      <c r="VIE282" s="6"/>
      <c r="VIF282" s="6"/>
      <c r="VIG282" s="6"/>
      <c r="VIH282" s="6"/>
      <c r="VII282" s="6"/>
      <c r="VIJ282" s="6"/>
      <c r="VIK282" s="6"/>
      <c r="VIL282" s="6"/>
      <c r="VIM282" s="6"/>
      <c r="VIN282" s="6"/>
      <c r="VIO282" s="6"/>
      <c r="VIP282" s="6"/>
      <c r="VIQ282" s="6"/>
      <c r="VIR282" s="6"/>
      <c r="VIS282" s="6"/>
      <c r="VIT282" s="6"/>
      <c r="VIU282" s="6"/>
      <c r="VIV282" s="6"/>
      <c r="VIW282" s="6"/>
      <c r="VIX282" s="6"/>
      <c r="VIY282" s="6"/>
      <c r="VIZ282" s="6"/>
      <c r="VJA282" s="6"/>
      <c r="VJB282" s="6"/>
      <c r="VJC282" s="6"/>
      <c r="VJD282" s="6"/>
      <c r="VJE282" s="6"/>
      <c r="VJF282" s="6"/>
      <c r="VJG282" s="6"/>
      <c r="VJH282" s="6"/>
      <c r="VJI282" s="6"/>
      <c r="VJJ282" s="6"/>
      <c r="VJK282" s="6"/>
      <c r="VJL282" s="6"/>
      <c r="VJM282" s="6"/>
      <c r="VJN282" s="6"/>
      <c r="VJO282" s="6"/>
      <c r="VJP282" s="6"/>
      <c r="VJQ282" s="6"/>
      <c r="VJR282" s="6"/>
      <c r="VJS282" s="6"/>
      <c r="VJT282" s="6"/>
      <c r="VJU282" s="6"/>
      <c r="VJV282" s="6"/>
      <c r="VJW282" s="6"/>
      <c r="VJX282" s="6"/>
      <c r="VJY282" s="6"/>
      <c r="VJZ282" s="6"/>
      <c r="VKA282" s="6"/>
      <c r="VKB282" s="6"/>
      <c r="VKC282" s="6"/>
      <c r="VKD282" s="6"/>
      <c r="VKE282" s="6"/>
      <c r="VKF282" s="6"/>
      <c r="VKG282" s="6"/>
      <c r="VKH282" s="6"/>
      <c r="VKI282" s="6"/>
      <c r="VKJ282" s="6"/>
      <c r="VKK282" s="6"/>
      <c r="VKL282" s="6"/>
      <c r="VKM282" s="6"/>
      <c r="VKN282" s="6"/>
      <c r="VKO282" s="6"/>
      <c r="VKP282" s="6"/>
      <c r="VKQ282" s="6"/>
      <c r="VKR282" s="6"/>
      <c r="VKS282" s="6"/>
      <c r="VKT282" s="6"/>
      <c r="VKU282" s="6"/>
      <c r="VKV282" s="6"/>
      <c r="VKW282" s="6"/>
      <c r="VKX282" s="6"/>
      <c r="VKY282" s="6"/>
      <c r="VKZ282" s="6"/>
      <c r="VLA282" s="6"/>
      <c r="VLB282" s="6"/>
      <c r="VLC282" s="6"/>
      <c r="VLD282" s="6"/>
      <c r="VLE282" s="6"/>
      <c r="VLF282" s="6"/>
      <c r="VLG282" s="6"/>
      <c r="VLH282" s="6"/>
      <c r="VLI282" s="6"/>
      <c r="VLJ282" s="6"/>
      <c r="VLK282" s="6"/>
      <c r="VLL282" s="6"/>
      <c r="VLM282" s="6"/>
      <c r="VLN282" s="6"/>
      <c r="VLO282" s="6"/>
      <c r="VLP282" s="6"/>
      <c r="VLQ282" s="6"/>
      <c r="VLR282" s="6"/>
      <c r="VLS282" s="6"/>
      <c r="VLT282" s="6"/>
      <c r="VLU282" s="6"/>
      <c r="VLV282" s="6"/>
      <c r="VLW282" s="6"/>
      <c r="VLX282" s="6"/>
      <c r="VLY282" s="6"/>
      <c r="VLZ282" s="6"/>
      <c r="VMA282" s="6"/>
      <c r="VMB282" s="6"/>
      <c r="VMC282" s="6"/>
      <c r="VMD282" s="6"/>
      <c r="VME282" s="6"/>
      <c r="VMF282" s="6"/>
      <c r="VMG282" s="6"/>
      <c r="VMH282" s="6"/>
      <c r="VMI282" s="6"/>
      <c r="VMJ282" s="6"/>
      <c r="VMK282" s="6"/>
      <c r="VML282" s="6"/>
      <c r="VMM282" s="6"/>
      <c r="VMN282" s="6"/>
      <c r="VMO282" s="6"/>
      <c r="VMP282" s="6"/>
      <c r="VMQ282" s="6"/>
      <c r="VMR282" s="6"/>
      <c r="VMS282" s="6"/>
      <c r="VMT282" s="6"/>
      <c r="VMU282" s="6"/>
      <c r="VMV282" s="6"/>
      <c r="VMW282" s="6"/>
      <c r="VMX282" s="6"/>
      <c r="VMY282" s="6"/>
      <c r="VMZ282" s="6"/>
      <c r="VNA282" s="6"/>
      <c r="VNB282" s="6"/>
      <c r="VNC282" s="6"/>
      <c r="VND282" s="6"/>
      <c r="VNE282" s="6"/>
      <c r="VNF282" s="6"/>
      <c r="VNG282" s="6"/>
      <c r="VNH282" s="6"/>
      <c r="VNI282" s="6"/>
      <c r="VNJ282" s="6"/>
      <c r="VNK282" s="6"/>
      <c r="VNL282" s="6"/>
      <c r="VNM282" s="6"/>
      <c r="VNN282" s="6"/>
      <c r="VNO282" s="6"/>
      <c r="VNP282" s="6"/>
      <c r="VNQ282" s="6"/>
      <c r="VNR282" s="6"/>
      <c r="VNS282" s="6"/>
      <c r="VNT282" s="6"/>
      <c r="VNU282" s="6"/>
      <c r="VNV282" s="6"/>
      <c r="VNW282" s="6"/>
      <c r="VNX282" s="6"/>
      <c r="VNY282" s="6"/>
      <c r="VNZ282" s="6"/>
      <c r="VOA282" s="6"/>
      <c r="VOB282" s="6"/>
      <c r="VOC282" s="6"/>
      <c r="VOD282" s="6"/>
      <c r="VOE282" s="6"/>
      <c r="VOF282" s="6"/>
      <c r="VOG282" s="6"/>
      <c r="VOH282" s="6"/>
      <c r="VOI282" s="6"/>
      <c r="VOJ282" s="6"/>
      <c r="VOK282" s="6"/>
      <c r="VOL282" s="6"/>
      <c r="VOM282" s="6"/>
      <c r="VON282" s="6"/>
      <c r="VOO282" s="6"/>
      <c r="VOP282" s="6"/>
      <c r="VOQ282" s="6"/>
      <c r="VOR282" s="6"/>
      <c r="VOS282" s="6"/>
      <c r="VOT282" s="6"/>
      <c r="VOU282" s="6"/>
      <c r="VOV282" s="6"/>
      <c r="VOW282" s="6"/>
      <c r="VOX282" s="6"/>
      <c r="VOY282" s="6"/>
      <c r="VOZ282" s="6"/>
      <c r="VPA282" s="6"/>
      <c r="VPB282" s="6"/>
      <c r="VPC282" s="6"/>
      <c r="VPD282" s="6"/>
      <c r="VPE282" s="6"/>
      <c r="VPF282" s="6"/>
      <c r="VPG282" s="6"/>
      <c r="VPH282" s="6"/>
      <c r="VPI282" s="6"/>
      <c r="VPJ282" s="6"/>
      <c r="VPK282" s="6"/>
      <c r="VPL282" s="6"/>
      <c r="VPM282" s="6"/>
      <c r="VPN282" s="6"/>
      <c r="VPO282" s="6"/>
      <c r="VPP282" s="6"/>
      <c r="VPQ282" s="6"/>
      <c r="VPR282" s="6"/>
      <c r="VPS282" s="6"/>
      <c r="VPT282" s="6"/>
      <c r="VPU282" s="6"/>
      <c r="VPV282" s="6"/>
      <c r="VPW282" s="6"/>
      <c r="VPX282" s="6"/>
      <c r="VPY282" s="6"/>
      <c r="VPZ282" s="6"/>
      <c r="VQA282" s="6"/>
      <c r="VQB282" s="6"/>
      <c r="VQC282" s="6"/>
      <c r="VQD282" s="6"/>
      <c r="VQE282" s="6"/>
      <c r="VQF282" s="6"/>
      <c r="VQG282" s="6"/>
      <c r="VQH282" s="6"/>
      <c r="VQI282" s="6"/>
      <c r="VQJ282" s="6"/>
      <c r="VQK282" s="6"/>
      <c r="VQL282" s="6"/>
      <c r="VQM282" s="6"/>
      <c r="VQN282" s="6"/>
      <c r="VQO282" s="6"/>
      <c r="VQP282" s="6"/>
      <c r="VQQ282" s="6"/>
      <c r="VQR282" s="6"/>
      <c r="VQS282" s="6"/>
      <c r="VQT282" s="6"/>
      <c r="VQU282" s="6"/>
      <c r="VQV282" s="6"/>
      <c r="VQW282" s="6"/>
      <c r="VQX282" s="6"/>
      <c r="VQY282" s="6"/>
      <c r="VQZ282" s="6"/>
      <c r="VRA282" s="6"/>
      <c r="VRB282" s="6"/>
      <c r="VRC282" s="6"/>
      <c r="VRD282" s="6"/>
      <c r="VRE282" s="6"/>
      <c r="VRF282" s="6"/>
      <c r="VRG282" s="6"/>
      <c r="VRH282" s="6"/>
      <c r="VRI282" s="6"/>
      <c r="VRJ282" s="6"/>
      <c r="VRK282" s="6"/>
      <c r="VRL282" s="6"/>
      <c r="VRM282" s="6"/>
      <c r="VRN282" s="6"/>
      <c r="VRO282" s="6"/>
      <c r="VRP282" s="6"/>
      <c r="VRQ282" s="6"/>
      <c r="VRR282" s="6"/>
      <c r="VRS282" s="6"/>
      <c r="VRT282" s="6"/>
      <c r="VRU282" s="6"/>
      <c r="VRV282" s="6"/>
      <c r="VRW282" s="6"/>
      <c r="VRX282" s="6"/>
      <c r="VRY282" s="6"/>
      <c r="VRZ282" s="6"/>
      <c r="VSA282" s="6"/>
      <c r="VSB282" s="6"/>
      <c r="VSC282" s="6"/>
      <c r="VSD282" s="6"/>
      <c r="VSE282" s="6"/>
      <c r="VSF282" s="6"/>
      <c r="VSG282" s="6"/>
      <c r="VSH282" s="6"/>
      <c r="VSI282" s="6"/>
      <c r="VSJ282" s="6"/>
      <c r="VSK282" s="6"/>
      <c r="VSL282" s="6"/>
      <c r="VSM282" s="6"/>
      <c r="VSN282" s="6"/>
      <c r="VSO282" s="6"/>
      <c r="VSP282" s="6"/>
      <c r="VSQ282" s="6"/>
      <c r="VSR282" s="6"/>
      <c r="VSS282" s="6"/>
      <c r="VST282" s="6"/>
      <c r="VSU282" s="6"/>
      <c r="VSV282" s="6"/>
      <c r="VSW282" s="6"/>
      <c r="VSX282" s="6"/>
      <c r="VSY282" s="6"/>
      <c r="VSZ282" s="6"/>
      <c r="VTA282" s="6"/>
      <c r="VTB282" s="6"/>
      <c r="VTC282" s="6"/>
      <c r="VTD282" s="6"/>
      <c r="VTE282" s="6"/>
      <c r="VTF282" s="6"/>
      <c r="VTG282" s="6"/>
      <c r="VTH282" s="6"/>
      <c r="VTI282" s="6"/>
      <c r="VTJ282" s="6"/>
      <c r="VTK282" s="6"/>
      <c r="VTL282" s="6"/>
      <c r="VTM282" s="6"/>
      <c r="VTN282" s="6"/>
      <c r="VTO282" s="6"/>
      <c r="VTP282" s="6"/>
      <c r="VTQ282" s="6"/>
      <c r="VTR282" s="6"/>
      <c r="VTS282" s="6"/>
      <c r="VTT282" s="6"/>
      <c r="VTU282" s="6"/>
      <c r="VTV282" s="6"/>
      <c r="VTW282" s="6"/>
      <c r="VTX282" s="6"/>
      <c r="VTY282" s="6"/>
      <c r="VTZ282" s="6"/>
      <c r="VUA282" s="6"/>
      <c r="VUB282" s="6"/>
      <c r="VUC282" s="6"/>
      <c r="VUD282" s="6"/>
      <c r="VUE282" s="6"/>
      <c r="VUF282" s="6"/>
      <c r="VUG282" s="6"/>
      <c r="VUH282" s="6"/>
      <c r="VUI282" s="6"/>
      <c r="VUJ282" s="6"/>
      <c r="VUK282" s="6"/>
      <c r="VUL282" s="6"/>
      <c r="VUM282" s="6"/>
      <c r="VUN282" s="6"/>
      <c r="VUO282" s="6"/>
      <c r="VUP282" s="6"/>
      <c r="VUQ282" s="6"/>
      <c r="VUR282" s="6"/>
      <c r="VUS282" s="6"/>
      <c r="VUT282" s="6"/>
      <c r="VUU282" s="6"/>
      <c r="VUV282" s="6"/>
      <c r="VUW282" s="6"/>
      <c r="VUX282" s="6"/>
      <c r="VUY282" s="6"/>
      <c r="VUZ282" s="6"/>
      <c r="VVA282" s="6"/>
      <c r="VVB282" s="6"/>
      <c r="VVC282" s="6"/>
      <c r="VVD282" s="6"/>
      <c r="VVE282" s="6"/>
      <c r="VVF282" s="6"/>
      <c r="VVG282" s="6"/>
      <c r="VVH282" s="6"/>
      <c r="VVI282" s="6"/>
      <c r="VVJ282" s="6"/>
      <c r="VVK282" s="6"/>
      <c r="VVL282" s="6"/>
      <c r="VVM282" s="6"/>
      <c r="VVN282" s="6"/>
      <c r="VVO282" s="6"/>
      <c r="VVP282" s="6"/>
      <c r="VVQ282" s="6"/>
      <c r="VVR282" s="6"/>
      <c r="VVS282" s="6"/>
      <c r="VVT282" s="6"/>
      <c r="VVU282" s="6"/>
      <c r="VVV282" s="6"/>
      <c r="VVW282" s="6"/>
      <c r="VVX282" s="6"/>
      <c r="VVY282" s="6"/>
      <c r="VVZ282" s="6"/>
      <c r="VWA282" s="6"/>
      <c r="VWB282" s="6"/>
      <c r="VWC282" s="6"/>
      <c r="VWD282" s="6"/>
      <c r="VWE282" s="6"/>
      <c r="VWF282" s="6"/>
      <c r="VWG282" s="6"/>
      <c r="VWH282" s="6"/>
      <c r="VWI282" s="6"/>
      <c r="VWJ282" s="6"/>
      <c r="VWK282" s="6"/>
      <c r="VWL282" s="6"/>
      <c r="VWM282" s="6"/>
      <c r="VWN282" s="6"/>
      <c r="VWO282" s="6"/>
      <c r="VWP282" s="6"/>
      <c r="VWQ282" s="6"/>
      <c r="VWR282" s="6"/>
      <c r="VWS282" s="6"/>
      <c r="VWT282" s="6"/>
      <c r="VWU282" s="6"/>
      <c r="VWV282" s="6"/>
      <c r="VWW282" s="6"/>
      <c r="VWX282" s="6"/>
      <c r="VWY282" s="6"/>
      <c r="VWZ282" s="6"/>
      <c r="VXA282" s="6"/>
      <c r="VXB282" s="6"/>
      <c r="VXC282" s="6"/>
      <c r="VXD282" s="6"/>
      <c r="VXE282" s="6"/>
      <c r="VXF282" s="6"/>
      <c r="VXG282" s="6"/>
      <c r="VXH282" s="6"/>
      <c r="VXI282" s="6"/>
      <c r="VXJ282" s="6"/>
      <c r="VXK282" s="6"/>
      <c r="VXL282" s="6"/>
      <c r="VXM282" s="6"/>
      <c r="VXN282" s="6"/>
      <c r="VXO282" s="6"/>
      <c r="VXP282" s="6"/>
      <c r="VXQ282" s="6"/>
      <c r="VXR282" s="6"/>
      <c r="VXS282" s="6"/>
      <c r="VXT282" s="6"/>
      <c r="VXU282" s="6"/>
      <c r="VXV282" s="6"/>
      <c r="VXW282" s="6"/>
      <c r="VXX282" s="6"/>
      <c r="VXY282" s="6"/>
      <c r="VXZ282" s="6"/>
      <c r="VYA282" s="6"/>
      <c r="VYB282" s="6"/>
      <c r="VYC282" s="6"/>
      <c r="VYD282" s="6"/>
      <c r="VYE282" s="6"/>
      <c r="VYF282" s="6"/>
      <c r="VYG282" s="6"/>
      <c r="VYH282" s="6"/>
      <c r="VYI282" s="6"/>
      <c r="VYJ282" s="6"/>
      <c r="VYK282" s="6"/>
      <c r="VYL282" s="6"/>
      <c r="VYM282" s="6"/>
      <c r="VYN282" s="6"/>
      <c r="VYO282" s="6"/>
      <c r="VYP282" s="6"/>
      <c r="VYQ282" s="6"/>
      <c r="VYR282" s="6"/>
      <c r="VYS282" s="6"/>
      <c r="VYT282" s="6"/>
      <c r="VYU282" s="6"/>
      <c r="VYV282" s="6"/>
      <c r="VYW282" s="6"/>
      <c r="VYX282" s="6"/>
      <c r="VYY282" s="6"/>
      <c r="VYZ282" s="6"/>
      <c r="VZA282" s="6"/>
      <c r="VZB282" s="6"/>
      <c r="VZC282" s="6"/>
      <c r="VZD282" s="6"/>
      <c r="VZE282" s="6"/>
      <c r="VZF282" s="6"/>
      <c r="VZG282" s="6"/>
      <c r="VZH282" s="6"/>
      <c r="VZI282" s="6"/>
      <c r="VZJ282" s="6"/>
      <c r="VZK282" s="6"/>
      <c r="VZL282" s="6"/>
      <c r="VZM282" s="6"/>
      <c r="VZN282" s="6"/>
      <c r="VZO282" s="6"/>
      <c r="VZP282" s="6"/>
      <c r="VZQ282" s="6"/>
      <c r="VZR282" s="6"/>
      <c r="VZS282" s="6"/>
      <c r="VZT282" s="6"/>
      <c r="VZU282" s="6"/>
      <c r="VZV282" s="6"/>
      <c r="VZW282" s="6"/>
      <c r="VZX282" s="6"/>
      <c r="VZY282" s="6"/>
      <c r="VZZ282" s="6"/>
      <c r="WAA282" s="6"/>
      <c r="WAB282" s="6"/>
      <c r="WAC282" s="6"/>
      <c r="WAD282" s="6"/>
      <c r="WAE282" s="6"/>
      <c r="WAF282" s="6"/>
      <c r="WAG282" s="6"/>
      <c r="WAH282" s="6"/>
      <c r="WAI282" s="6"/>
      <c r="WAJ282" s="6"/>
      <c r="WAK282" s="6"/>
      <c r="WAL282" s="6"/>
      <c r="WAM282" s="6"/>
      <c r="WAN282" s="6"/>
      <c r="WAO282" s="6"/>
      <c r="WAP282" s="6"/>
      <c r="WAQ282" s="6"/>
      <c r="WAR282" s="6"/>
      <c r="WAS282" s="6"/>
      <c r="WAT282" s="6"/>
      <c r="WAU282" s="6"/>
      <c r="WAV282" s="6"/>
      <c r="WAW282" s="6"/>
      <c r="WAX282" s="6"/>
      <c r="WAY282" s="6"/>
      <c r="WAZ282" s="6"/>
      <c r="WBA282" s="6"/>
      <c r="WBB282" s="6"/>
      <c r="WBC282" s="6"/>
      <c r="WBD282" s="6"/>
      <c r="WBE282" s="6"/>
      <c r="WBF282" s="6"/>
      <c r="WBG282" s="6"/>
      <c r="WBH282" s="6"/>
      <c r="WBI282" s="6"/>
      <c r="WBJ282" s="6"/>
      <c r="WBK282" s="6"/>
      <c r="WBL282" s="6"/>
      <c r="WBM282" s="6"/>
      <c r="WBN282" s="6"/>
      <c r="WBO282" s="6"/>
      <c r="WBP282" s="6"/>
      <c r="WBQ282" s="6"/>
      <c r="WBR282" s="6"/>
      <c r="WBS282" s="6"/>
      <c r="WBT282" s="6"/>
      <c r="WBU282" s="6"/>
      <c r="WBV282" s="6"/>
      <c r="WBW282" s="6"/>
      <c r="WBX282" s="6"/>
      <c r="WBY282" s="6"/>
      <c r="WBZ282" s="6"/>
      <c r="WCA282" s="6"/>
      <c r="WCB282" s="6"/>
      <c r="WCC282" s="6"/>
      <c r="WCD282" s="6"/>
      <c r="WCE282" s="6"/>
      <c r="WCF282" s="6"/>
      <c r="WCG282" s="6"/>
      <c r="WCH282" s="6"/>
      <c r="WCI282" s="6"/>
      <c r="WCJ282" s="6"/>
      <c r="WCK282" s="6"/>
      <c r="WCL282" s="6"/>
      <c r="WCM282" s="6"/>
      <c r="WCN282" s="6"/>
      <c r="WCO282" s="6"/>
      <c r="WCP282" s="6"/>
      <c r="WCQ282" s="6"/>
      <c r="WCR282" s="6"/>
      <c r="WCS282" s="6"/>
      <c r="WCT282" s="6"/>
      <c r="WCU282" s="6"/>
      <c r="WCV282" s="6"/>
      <c r="WCW282" s="6"/>
      <c r="WCX282" s="6"/>
      <c r="WCY282" s="6"/>
      <c r="WCZ282" s="6"/>
      <c r="WDA282" s="6"/>
      <c r="WDB282" s="6"/>
      <c r="WDC282" s="6"/>
      <c r="WDD282" s="6"/>
      <c r="WDE282" s="6"/>
      <c r="WDF282" s="6"/>
      <c r="WDG282" s="6"/>
      <c r="WDH282" s="6"/>
      <c r="WDI282" s="6"/>
      <c r="WDJ282" s="6"/>
      <c r="WDK282" s="6"/>
      <c r="WDL282" s="6"/>
      <c r="WDM282" s="6"/>
      <c r="WDN282" s="6"/>
      <c r="WDO282" s="6"/>
      <c r="WDP282" s="6"/>
      <c r="WDQ282" s="6"/>
      <c r="WDR282" s="6"/>
      <c r="WDS282" s="6"/>
      <c r="WDT282" s="6"/>
      <c r="WDU282" s="6"/>
      <c r="WDV282" s="6"/>
      <c r="WDW282" s="6"/>
      <c r="WDX282" s="6"/>
      <c r="WDY282" s="6"/>
      <c r="WDZ282" s="6"/>
      <c r="WEA282" s="6"/>
      <c r="WEB282" s="6"/>
      <c r="WEC282" s="6"/>
      <c r="WED282" s="6"/>
      <c r="WEE282" s="6"/>
      <c r="WEF282" s="6"/>
      <c r="WEG282" s="6"/>
      <c r="WEH282" s="6"/>
      <c r="WEI282" s="6"/>
      <c r="WEJ282" s="6"/>
      <c r="WEK282" s="6"/>
      <c r="WEL282" s="6"/>
      <c r="WEM282" s="6"/>
      <c r="WEN282" s="6"/>
      <c r="WEO282" s="6"/>
      <c r="WEP282" s="6"/>
      <c r="WEQ282" s="6"/>
      <c r="WER282" s="6"/>
      <c r="WES282" s="6"/>
      <c r="WET282" s="6"/>
      <c r="WEU282" s="6"/>
      <c r="WEV282" s="6"/>
      <c r="WEW282" s="6"/>
      <c r="WEX282" s="6"/>
      <c r="WEY282" s="6"/>
      <c r="WEZ282" s="6"/>
      <c r="WFA282" s="6"/>
      <c r="WFB282" s="6"/>
      <c r="WFC282" s="6"/>
      <c r="WFD282" s="6"/>
      <c r="WFE282" s="6"/>
      <c r="WFF282" s="6"/>
      <c r="WFG282" s="6"/>
      <c r="WFH282" s="6"/>
      <c r="WFI282" s="6"/>
      <c r="WFJ282" s="6"/>
      <c r="WFK282" s="6"/>
      <c r="WFL282" s="6"/>
      <c r="WFM282" s="6"/>
      <c r="WFN282" s="6"/>
      <c r="WFO282" s="6"/>
      <c r="WFP282" s="6"/>
      <c r="WFQ282" s="6"/>
      <c r="WFR282" s="6"/>
      <c r="WFS282" s="6"/>
      <c r="WFT282" s="6"/>
      <c r="WFU282" s="6"/>
      <c r="WFV282" s="6"/>
      <c r="WFW282" s="6"/>
      <c r="WFX282" s="6"/>
      <c r="WFY282" s="6"/>
      <c r="WFZ282" s="6"/>
      <c r="WGA282" s="6"/>
      <c r="WGB282" s="6"/>
      <c r="WGC282" s="6"/>
      <c r="WGD282" s="6"/>
      <c r="WGE282" s="6"/>
      <c r="WGF282" s="6"/>
      <c r="WGG282" s="6"/>
      <c r="WGH282" s="6"/>
      <c r="WGI282" s="6"/>
      <c r="WGJ282" s="6"/>
      <c r="WGK282" s="6"/>
      <c r="WGL282" s="6"/>
      <c r="WGM282" s="6"/>
      <c r="WGN282" s="6"/>
      <c r="WGO282" s="6"/>
      <c r="WGP282" s="6"/>
      <c r="WGQ282" s="6"/>
      <c r="WGR282" s="6"/>
      <c r="WGS282" s="6"/>
      <c r="WGT282" s="6"/>
      <c r="WGU282" s="6"/>
      <c r="WGV282" s="6"/>
      <c r="WGW282" s="6"/>
      <c r="WGX282" s="6"/>
      <c r="WGY282" s="6"/>
      <c r="WGZ282" s="6"/>
      <c r="WHA282" s="6"/>
      <c r="WHB282" s="6"/>
      <c r="WHC282" s="6"/>
      <c r="WHD282" s="6"/>
      <c r="WHE282" s="6"/>
      <c r="WHF282" s="6"/>
      <c r="WHG282" s="6"/>
      <c r="WHH282" s="6"/>
      <c r="WHI282" s="6"/>
      <c r="WHJ282" s="6"/>
      <c r="WHK282" s="6"/>
      <c r="WHL282" s="6"/>
      <c r="WHM282" s="6"/>
      <c r="WHN282" s="6"/>
      <c r="WHO282" s="6"/>
      <c r="WHP282" s="6"/>
      <c r="WHQ282" s="6"/>
      <c r="WHR282" s="6"/>
      <c r="WHS282" s="6"/>
      <c r="WHT282" s="6"/>
      <c r="WHU282" s="6"/>
      <c r="WHV282" s="6"/>
      <c r="WHW282" s="6"/>
      <c r="WHX282" s="6"/>
      <c r="WHY282" s="6"/>
      <c r="WHZ282" s="6"/>
      <c r="WIA282" s="6"/>
      <c r="WIB282" s="6"/>
      <c r="WIC282" s="6"/>
      <c r="WID282" s="6"/>
      <c r="WIE282" s="6"/>
      <c r="WIF282" s="6"/>
      <c r="WIG282" s="6"/>
      <c r="WIH282" s="6"/>
      <c r="WII282" s="6"/>
      <c r="WIJ282" s="6"/>
      <c r="WIK282" s="6"/>
      <c r="WIL282" s="6"/>
      <c r="WIM282" s="6"/>
      <c r="WIN282" s="6"/>
      <c r="WIO282" s="6"/>
      <c r="WIP282" s="6"/>
      <c r="WIQ282" s="6"/>
      <c r="WIR282" s="6"/>
      <c r="WIS282" s="6"/>
      <c r="WIT282" s="6"/>
      <c r="WIU282" s="6"/>
      <c r="WIV282" s="6"/>
      <c r="WIW282" s="6"/>
      <c r="WIX282" s="6"/>
      <c r="WIY282" s="6"/>
      <c r="WIZ282" s="6"/>
      <c r="WJA282" s="6"/>
      <c r="WJB282" s="6"/>
      <c r="WJC282" s="6"/>
      <c r="WJD282" s="6"/>
      <c r="WJE282" s="6"/>
      <c r="WJF282" s="6"/>
      <c r="WJG282" s="6"/>
      <c r="WJH282" s="6"/>
      <c r="WJI282" s="6"/>
      <c r="WJJ282" s="6"/>
      <c r="WJK282" s="6"/>
      <c r="WJL282" s="6"/>
      <c r="WJM282" s="6"/>
      <c r="WJN282" s="6"/>
      <c r="WJO282" s="6"/>
      <c r="WJP282" s="6"/>
      <c r="WJQ282" s="6"/>
      <c r="WJR282" s="6"/>
      <c r="WJS282" s="6"/>
      <c r="WJT282" s="6"/>
      <c r="WJU282" s="6"/>
      <c r="WJV282" s="6"/>
      <c r="WJW282" s="6"/>
      <c r="WJX282" s="6"/>
      <c r="WJY282" s="6"/>
      <c r="WJZ282" s="6"/>
      <c r="WKA282" s="6"/>
      <c r="WKB282" s="6"/>
      <c r="WKC282" s="6"/>
      <c r="WKD282" s="6"/>
      <c r="WKE282" s="6"/>
      <c r="WKF282" s="6"/>
      <c r="WKG282" s="6"/>
      <c r="WKH282" s="6"/>
      <c r="WKI282" s="6"/>
      <c r="WKJ282" s="6"/>
      <c r="WKK282" s="6"/>
      <c r="WKL282" s="6"/>
      <c r="WKM282" s="6"/>
      <c r="WKN282" s="6"/>
      <c r="WKO282" s="6"/>
      <c r="WKP282" s="6"/>
      <c r="WKQ282" s="6"/>
      <c r="WKR282" s="6"/>
      <c r="WKS282" s="6"/>
      <c r="WKT282" s="6"/>
      <c r="WKU282" s="6"/>
      <c r="WKV282" s="6"/>
      <c r="WKW282" s="6"/>
      <c r="WKX282" s="6"/>
      <c r="WKY282" s="6"/>
      <c r="WKZ282" s="6"/>
      <c r="WLA282" s="6"/>
      <c r="WLB282" s="6"/>
      <c r="WLC282" s="6"/>
      <c r="WLD282" s="6"/>
      <c r="WLE282" s="6"/>
      <c r="WLF282" s="6"/>
      <c r="WLG282" s="6"/>
      <c r="WLH282" s="6"/>
      <c r="WLI282" s="6"/>
      <c r="WLJ282" s="6"/>
      <c r="WLK282" s="6"/>
      <c r="WLL282" s="6"/>
      <c r="WLM282" s="6"/>
      <c r="WLN282" s="6"/>
      <c r="WLO282" s="6"/>
      <c r="WLP282" s="6"/>
      <c r="WLQ282" s="6"/>
      <c r="WLR282" s="6"/>
      <c r="WLS282" s="6"/>
      <c r="WLT282" s="6"/>
      <c r="WLU282" s="6"/>
      <c r="WLV282" s="6"/>
      <c r="WLW282" s="6"/>
      <c r="WLX282" s="6"/>
      <c r="WLY282" s="6"/>
      <c r="WLZ282" s="6"/>
      <c r="WMA282" s="6"/>
      <c r="WMB282" s="6"/>
      <c r="WMC282" s="6"/>
      <c r="WMD282" s="6"/>
      <c r="WME282" s="6"/>
      <c r="WMF282" s="6"/>
      <c r="WMG282" s="6"/>
      <c r="WMH282" s="6"/>
      <c r="WMI282" s="6"/>
      <c r="WMJ282" s="6"/>
      <c r="WMK282" s="6"/>
      <c r="WML282" s="6"/>
      <c r="WMM282" s="6"/>
      <c r="WMN282" s="6"/>
      <c r="WMO282" s="6"/>
      <c r="WMP282" s="6"/>
      <c r="WMQ282" s="6"/>
      <c r="WMR282" s="6"/>
      <c r="WMS282" s="6"/>
      <c r="WMT282" s="6"/>
      <c r="WMU282" s="6"/>
      <c r="WMV282" s="6"/>
      <c r="WMW282" s="6"/>
      <c r="WMX282" s="6"/>
      <c r="WMY282" s="6"/>
      <c r="WMZ282" s="6"/>
      <c r="WNA282" s="6"/>
      <c r="WNB282" s="6"/>
      <c r="WNC282" s="6"/>
      <c r="WND282" s="6"/>
      <c r="WNE282" s="6"/>
      <c r="WNF282" s="6"/>
      <c r="WNG282" s="6"/>
      <c r="WNH282" s="6"/>
      <c r="WNI282" s="6"/>
      <c r="WNJ282" s="6"/>
      <c r="WNK282" s="6"/>
      <c r="WNL282" s="6"/>
      <c r="WNM282" s="6"/>
      <c r="WNN282" s="6"/>
      <c r="WNO282" s="6"/>
      <c r="WNP282" s="6"/>
      <c r="WNQ282" s="6"/>
      <c r="WNR282" s="6"/>
      <c r="WNS282" s="6"/>
      <c r="WNT282" s="6"/>
      <c r="WNU282" s="6"/>
      <c r="WNV282" s="6"/>
      <c r="WNW282" s="6"/>
      <c r="WNX282" s="6"/>
      <c r="WNY282" s="6"/>
      <c r="WNZ282" s="6"/>
      <c r="WOA282" s="6"/>
      <c r="WOB282" s="6"/>
      <c r="WOC282" s="6"/>
      <c r="WOD282" s="6"/>
      <c r="WOE282" s="6"/>
      <c r="WOF282" s="6"/>
      <c r="WOG282" s="6"/>
      <c r="WOH282" s="6"/>
      <c r="WOI282" s="6"/>
      <c r="WOJ282" s="6"/>
      <c r="WOK282" s="6"/>
      <c r="WOL282" s="6"/>
      <c r="WOM282" s="6"/>
      <c r="WON282" s="6"/>
      <c r="WOO282" s="6"/>
      <c r="WOP282" s="6"/>
      <c r="WOQ282" s="6"/>
      <c r="WOR282" s="6"/>
      <c r="WOS282" s="6"/>
      <c r="WOT282" s="6"/>
      <c r="WOU282" s="6"/>
      <c r="WOV282" s="6"/>
      <c r="WOW282" s="6"/>
      <c r="WOX282" s="6"/>
      <c r="WOY282" s="6"/>
      <c r="WOZ282" s="6"/>
      <c r="WPA282" s="6"/>
      <c r="WPB282" s="6"/>
      <c r="WPC282" s="6"/>
      <c r="WPD282" s="6"/>
      <c r="WPE282" s="6"/>
      <c r="WPF282" s="6"/>
      <c r="WPG282" s="6"/>
      <c r="WPH282" s="6"/>
      <c r="WPI282" s="6"/>
      <c r="WPJ282" s="6"/>
      <c r="WPK282" s="6"/>
      <c r="WPL282" s="6"/>
      <c r="WPM282" s="6"/>
      <c r="WPN282" s="6"/>
      <c r="WPO282" s="6"/>
      <c r="WPP282" s="6"/>
      <c r="WPQ282" s="6"/>
      <c r="WPR282" s="6"/>
      <c r="WPS282" s="6"/>
      <c r="WPT282" s="6"/>
      <c r="WPU282" s="6"/>
      <c r="WPV282" s="6"/>
      <c r="WPW282" s="6"/>
      <c r="WPX282" s="6"/>
      <c r="WPY282" s="6"/>
      <c r="WPZ282" s="6"/>
      <c r="WQA282" s="6"/>
      <c r="WQB282" s="6"/>
      <c r="WQC282" s="6"/>
      <c r="WQD282" s="6"/>
      <c r="WQE282" s="6"/>
      <c r="WQF282" s="6"/>
      <c r="WQG282" s="6"/>
      <c r="WQH282" s="6"/>
      <c r="WQI282" s="6"/>
      <c r="WQJ282" s="6"/>
      <c r="WQK282" s="6"/>
      <c r="WQL282" s="6"/>
      <c r="WQM282" s="6"/>
      <c r="WQN282" s="6"/>
      <c r="WQO282" s="6"/>
      <c r="WQP282" s="6"/>
      <c r="WQQ282" s="6"/>
      <c r="WQR282" s="6"/>
      <c r="WQS282" s="6"/>
      <c r="WQT282" s="6"/>
      <c r="WQU282" s="6"/>
      <c r="WQV282" s="6"/>
      <c r="WQW282" s="6"/>
      <c r="WQX282" s="6"/>
      <c r="WQY282" s="6"/>
      <c r="WQZ282" s="6"/>
      <c r="WRA282" s="6"/>
      <c r="WRB282" s="6"/>
      <c r="WRC282" s="6"/>
      <c r="WRD282" s="6"/>
      <c r="WRE282" s="6"/>
      <c r="WRF282" s="6"/>
      <c r="WRG282" s="6"/>
      <c r="WRH282" s="6"/>
      <c r="WRI282" s="6"/>
      <c r="WRJ282" s="6"/>
      <c r="WRK282" s="6"/>
      <c r="WRL282" s="6"/>
      <c r="WRM282" s="6"/>
      <c r="WRN282" s="6"/>
      <c r="WRO282" s="6"/>
      <c r="WRP282" s="6"/>
      <c r="WRQ282" s="6"/>
      <c r="WRR282" s="6"/>
      <c r="WRS282" s="6"/>
      <c r="WRT282" s="6"/>
      <c r="WRU282" s="6"/>
      <c r="WRV282" s="6"/>
      <c r="WRW282" s="6"/>
      <c r="WRX282" s="6"/>
      <c r="WRY282" s="6"/>
      <c r="WRZ282" s="6"/>
      <c r="WSA282" s="6"/>
      <c r="WSB282" s="6"/>
      <c r="WSC282" s="6"/>
      <c r="WSD282" s="6"/>
      <c r="WSE282" s="6"/>
      <c r="WSF282" s="6"/>
      <c r="WSG282" s="6"/>
      <c r="WSH282" s="6"/>
      <c r="WSI282" s="6"/>
      <c r="WSJ282" s="6"/>
      <c r="WSK282" s="6"/>
      <c r="WSL282" s="6"/>
      <c r="WSM282" s="6"/>
      <c r="WSN282" s="6"/>
      <c r="WSO282" s="6"/>
      <c r="WSP282" s="6"/>
      <c r="WSQ282" s="6"/>
      <c r="WSR282" s="6"/>
      <c r="WSS282" s="6"/>
      <c r="WST282" s="6"/>
      <c r="WSU282" s="6"/>
      <c r="WSV282" s="6"/>
      <c r="WSW282" s="6"/>
      <c r="WSX282" s="6"/>
      <c r="WSY282" s="6"/>
      <c r="WSZ282" s="6"/>
      <c r="WTA282" s="6"/>
      <c r="WTB282" s="6"/>
      <c r="WTC282" s="6"/>
      <c r="WTD282" s="6"/>
      <c r="WTE282" s="6"/>
      <c r="WTF282" s="6"/>
      <c r="WTG282" s="6"/>
      <c r="WTH282" s="6"/>
      <c r="WTI282" s="6"/>
      <c r="WTJ282" s="6"/>
      <c r="WTK282" s="6"/>
      <c r="WTL282" s="6"/>
      <c r="WTM282" s="6"/>
      <c r="WTN282" s="6"/>
      <c r="WTO282" s="6"/>
      <c r="WTP282" s="6"/>
      <c r="WTQ282" s="6"/>
      <c r="WTR282" s="6"/>
      <c r="WTS282" s="6"/>
      <c r="WTT282" s="6"/>
      <c r="WTU282" s="6"/>
      <c r="WTV282" s="6"/>
      <c r="WTW282" s="6"/>
      <c r="WTX282" s="6"/>
      <c r="WTY282" s="6"/>
      <c r="WTZ282" s="6"/>
      <c r="WUA282" s="6"/>
      <c r="WUB282" s="6"/>
      <c r="WUC282" s="6"/>
      <c r="WUD282" s="6"/>
      <c r="WUE282" s="6"/>
      <c r="WUF282" s="6"/>
      <c r="WUG282" s="6"/>
      <c r="WUH282" s="6"/>
      <c r="WUI282" s="6"/>
      <c r="WUJ282" s="6"/>
      <c r="WUK282" s="6"/>
      <c r="WUL282" s="6"/>
      <c r="WUM282" s="6"/>
      <c r="WUN282" s="6"/>
      <c r="WUO282" s="6"/>
      <c r="WUP282" s="6"/>
      <c r="WUQ282" s="6"/>
      <c r="WUR282" s="6"/>
      <c r="WUS282" s="6"/>
      <c r="WUT282" s="6"/>
      <c r="WUU282" s="6"/>
      <c r="WUV282" s="6"/>
      <c r="WUW282" s="6"/>
      <c r="WUX282" s="6"/>
      <c r="WUY282" s="6"/>
      <c r="WUZ282" s="6"/>
      <c r="WVA282" s="6"/>
      <c r="WVB282" s="6"/>
      <c r="WVC282" s="6"/>
      <c r="WVD282" s="6"/>
      <c r="WVE282" s="6"/>
      <c r="WVF282" s="6"/>
      <c r="WVG282" s="6"/>
      <c r="WVH282" s="6"/>
      <c r="WVI282" s="6"/>
      <c r="WVJ282" s="6"/>
      <c r="WVK282" s="6"/>
      <c r="WVL282" s="6"/>
      <c r="WVM282" s="6"/>
      <c r="WVN282" s="6"/>
      <c r="WVO282" s="6"/>
      <c r="WVP282" s="6"/>
      <c r="WVQ282" s="6"/>
      <c r="WVR282" s="6"/>
      <c r="WVS282" s="6"/>
      <c r="WVT282" s="6"/>
      <c r="WVU282" s="6"/>
      <c r="WVV282" s="6"/>
      <c r="WVW282" s="6"/>
      <c r="WVX282" s="6"/>
      <c r="WVY282" s="6"/>
      <c r="WVZ282" s="6"/>
      <c r="WWA282" s="6"/>
      <c r="WWB282" s="6"/>
      <c r="WWC282" s="6"/>
      <c r="WWD282" s="6"/>
      <c r="WWE282" s="6"/>
      <c r="WWF282" s="6"/>
      <c r="WWG282" s="6"/>
      <c r="WWH282" s="6"/>
      <c r="WWI282" s="6"/>
      <c r="WWJ282" s="6"/>
      <c r="WWK282" s="6"/>
      <c r="WWL282" s="6"/>
      <c r="WWM282" s="6"/>
      <c r="WWN282" s="6"/>
      <c r="WWO282" s="6"/>
      <c r="WWP282" s="6"/>
      <c r="WWQ282" s="6"/>
      <c r="WWR282" s="6"/>
      <c r="WWS282" s="6"/>
      <c r="WWT282" s="6"/>
      <c r="WWU282" s="6"/>
      <c r="WWV282" s="6"/>
      <c r="WWW282" s="6"/>
      <c r="WWX282" s="6"/>
      <c r="WWY282" s="6"/>
      <c r="WWZ282" s="6"/>
      <c r="WXA282" s="6"/>
      <c r="WXB282" s="6"/>
      <c r="WXC282" s="6"/>
      <c r="WXD282" s="6"/>
      <c r="WXE282" s="6"/>
      <c r="WXF282" s="6"/>
      <c r="WXG282" s="6"/>
      <c r="WXH282" s="6"/>
      <c r="WXI282" s="6"/>
      <c r="WXJ282" s="6"/>
      <c r="WXK282" s="6"/>
      <c r="WXL282" s="6"/>
      <c r="WXM282" s="6"/>
      <c r="WXN282" s="6"/>
      <c r="WXO282" s="6"/>
      <c r="WXP282" s="6"/>
      <c r="WXQ282" s="6"/>
      <c r="WXR282" s="6"/>
      <c r="WXS282" s="6"/>
      <c r="WXT282" s="6"/>
      <c r="WXU282" s="6"/>
      <c r="WXV282" s="6"/>
      <c r="WXW282" s="6"/>
      <c r="WXX282" s="6"/>
      <c r="WXY282" s="6"/>
      <c r="WXZ282" s="6"/>
      <c r="WYA282" s="6"/>
      <c r="WYB282" s="6"/>
      <c r="WYC282" s="6"/>
      <c r="WYD282" s="6"/>
      <c r="WYE282" s="6"/>
      <c r="WYF282" s="6"/>
      <c r="WYG282" s="6"/>
      <c r="WYH282" s="6"/>
      <c r="WYI282" s="6"/>
      <c r="WYJ282" s="6"/>
      <c r="WYK282" s="6"/>
      <c r="WYL282" s="6"/>
      <c r="WYM282" s="6"/>
      <c r="WYN282" s="6"/>
      <c r="WYO282" s="6"/>
      <c r="WYP282" s="6"/>
      <c r="WYQ282" s="6"/>
      <c r="WYR282" s="6"/>
      <c r="WYS282" s="6"/>
      <c r="WYT282" s="6"/>
      <c r="WYU282" s="6"/>
      <c r="WYV282" s="6"/>
      <c r="WYW282" s="6"/>
      <c r="WYX282" s="6"/>
      <c r="WYY282" s="6"/>
      <c r="WYZ282" s="6"/>
      <c r="WZA282" s="6"/>
      <c r="WZB282" s="6"/>
      <c r="WZC282" s="6"/>
      <c r="WZD282" s="6"/>
      <c r="WZE282" s="6"/>
      <c r="WZF282" s="6"/>
      <c r="WZG282" s="6"/>
      <c r="WZH282" s="6"/>
      <c r="WZI282" s="6"/>
      <c r="WZJ282" s="6"/>
      <c r="WZK282" s="6"/>
      <c r="WZL282" s="6"/>
      <c r="WZM282" s="6"/>
      <c r="WZN282" s="6"/>
      <c r="WZO282" s="6"/>
      <c r="WZP282" s="6"/>
      <c r="WZQ282" s="6"/>
      <c r="WZR282" s="6"/>
      <c r="WZS282" s="6"/>
      <c r="WZT282" s="6"/>
      <c r="WZU282" s="6"/>
      <c r="WZV282" s="6"/>
      <c r="WZW282" s="6"/>
      <c r="WZX282" s="6"/>
      <c r="WZY282" s="6"/>
      <c r="WZZ282" s="6"/>
      <c r="XAA282" s="6"/>
      <c r="XAB282" s="6"/>
      <c r="XAC282" s="6"/>
      <c r="XAD282" s="6"/>
      <c r="XAE282" s="6"/>
      <c r="XAF282" s="6"/>
      <c r="XAG282" s="6"/>
      <c r="XAH282" s="6"/>
      <c r="XAI282" s="6"/>
      <c r="XAJ282" s="6"/>
      <c r="XAK282" s="6"/>
      <c r="XAL282" s="6"/>
      <c r="XAM282" s="6"/>
      <c r="XAN282" s="6"/>
      <c r="XAO282" s="6"/>
      <c r="XAP282" s="6"/>
      <c r="XAQ282" s="6"/>
      <c r="XAR282" s="6"/>
      <c r="XAS282" s="6"/>
      <c r="XAT282" s="6"/>
      <c r="XAU282" s="6"/>
      <c r="XAV282" s="6"/>
      <c r="XAW282" s="6"/>
      <c r="XAX282" s="6"/>
      <c r="XAY282" s="6"/>
      <c r="XAZ282" s="6"/>
      <c r="XBA282" s="6"/>
      <c r="XBB282" s="6"/>
      <c r="XBC282" s="6"/>
      <c r="XBD282" s="6"/>
      <c r="XBE282" s="6"/>
      <c r="XBF282" s="6"/>
      <c r="XBG282" s="6"/>
      <c r="XBH282" s="6"/>
      <c r="XBI282" s="6"/>
      <c r="XBJ282" s="6"/>
      <c r="XBK282" s="6"/>
      <c r="XBL282" s="6"/>
      <c r="XBM282" s="6"/>
      <c r="XBN282" s="6"/>
      <c r="XBO282" s="6"/>
      <c r="XBP282" s="6"/>
      <c r="XBQ282" s="6"/>
      <c r="XBR282" s="6"/>
      <c r="XBS282" s="6"/>
      <c r="XBT282" s="6"/>
      <c r="XBU282" s="6"/>
      <c r="XBV282" s="6"/>
      <c r="XBW282" s="6"/>
      <c r="XBX282" s="6"/>
      <c r="XBY282" s="6"/>
      <c r="XBZ282" s="6"/>
      <c r="XCA282" s="6"/>
      <c r="XCB282" s="6"/>
      <c r="XCC282" s="6"/>
      <c r="XCD282" s="6"/>
      <c r="XCE282" s="6"/>
      <c r="XCF282" s="6"/>
      <c r="XCG282" s="6"/>
      <c r="XCH282" s="6"/>
      <c r="XCI282" s="6"/>
      <c r="XCJ282" s="6"/>
      <c r="XCK282" s="6"/>
      <c r="XCL282" s="6"/>
      <c r="XCM282" s="6"/>
      <c r="XCN282" s="6"/>
      <c r="XCO282" s="6"/>
      <c r="XCP282" s="6"/>
      <c r="XCQ282" s="6"/>
      <c r="XCR282" s="6"/>
      <c r="XCS282" s="6"/>
      <c r="XCT282" s="6"/>
      <c r="XCU282" s="6"/>
      <c r="XCV282" s="6"/>
      <c r="XCW282" s="6"/>
      <c r="XCX282" s="6"/>
      <c r="XCY282" s="6"/>
      <c r="XCZ282" s="6"/>
      <c r="XDA282" s="6"/>
      <c r="XDB282" s="6"/>
      <c r="XDC282" s="6"/>
      <c r="XDD282" s="6"/>
      <c r="XDE282" s="6"/>
      <c r="XDF282" s="6"/>
      <c r="XDG282" s="6"/>
      <c r="XDH282" s="6"/>
      <c r="XDI282" s="6"/>
      <c r="XDJ282" s="6"/>
      <c r="XDK282" s="6"/>
      <c r="XDL282" s="6"/>
      <c r="XDM282" s="6"/>
      <c r="XDN282" s="6"/>
      <c r="XDO282" s="6"/>
      <c r="XDP282" s="6"/>
      <c r="XDQ282" s="6"/>
      <c r="XDR282" s="6"/>
      <c r="XDS282" s="6"/>
      <c r="XDT282" s="6"/>
      <c r="XDU282" s="6"/>
      <c r="XDV282" s="6"/>
      <c r="XDW282" s="6"/>
      <c r="XDX282" s="6"/>
      <c r="XDY282" s="6"/>
      <c r="XDZ282" s="6"/>
      <c r="XEA282" s="6"/>
      <c r="XEB282" s="6"/>
      <c r="XEC282" s="6"/>
      <c r="XED282" s="6"/>
      <c r="XEE282" s="6"/>
      <c r="XEF282" s="6"/>
      <c r="XEG282" s="6"/>
      <c r="XEH282" s="6"/>
      <c r="XEI282" s="6"/>
      <c r="XEJ282" s="6"/>
      <c r="XEK282" s="6"/>
      <c r="XEL282" s="6"/>
      <c r="XEM282" s="6"/>
      <c r="XEN282" s="6"/>
      <c r="XEO282" s="6"/>
      <c r="XEP282" s="6"/>
      <c r="XEQ282" s="6"/>
      <c r="XER282" s="6"/>
      <c r="XES282" s="6"/>
      <c r="XET282" s="6"/>
      <c r="XEU282" s="6"/>
      <c r="XEV282" s="6"/>
      <c r="XEW282" s="6"/>
      <c r="XEX282" s="6"/>
      <c r="XEY282" s="6"/>
      <c r="XEZ282" s="6"/>
      <c r="XFA282" s="6"/>
      <c r="XFB282" s="6"/>
      <c r="XFC282" s="6"/>
    </row>
    <row r="283" spans="1:16383" ht="18.75" hidden="1" x14ac:dyDescent="0.2">
      <c r="A283" s="24"/>
      <c r="B283" s="449" t="s">
        <v>0</v>
      </c>
      <c r="C283" s="449"/>
      <c r="D283" s="449"/>
      <c r="E283" s="449"/>
      <c r="F283" s="449"/>
      <c r="G283" s="5"/>
      <c r="H283" s="5"/>
      <c r="I283" s="5"/>
      <c r="J283" s="5"/>
      <c r="K283" s="5"/>
      <c r="L283" s="2"/>
      <c r="M283" s="2"/>
      <c r="N283" s="2"/>
      <c r="O283" s="11"/>
      <c r="P283" s="5"/>
      <c r="Q283" s="450" t="s">
        <v>23</v>
      </c>
      <c r="R283" s="450"/>
      <c r="S283" s="450"/>
      <c r="T283" s="450"/>
      <c r="U283" s="450"/>
      <c r="V283" s="450"/>
      <c r="W283" s="2"/>
      <c r="X283" s="11"/>
      <c r="Y283" s="5"/>
      <c r="Z283" s="5"/>
      <c r="AA283" s="5"/>
      <c r="AB283" s="5"/>
      <c r="AC283" s="5"/>
      <c r="AD283" s="2"/>
      <c r="AE283" s="2"/>
      <c r="AF283" s="2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  <c r="WV283" s="6"/>
      <c r="WW283" s="6"/>
      <c r="WX283" s="6"/>
      <c r="WY283" s="6"/>
      <c r="WZ283" s="6"/>
      <c r="XA283" s="6"/>
      <c r="XB283" s="6"/>
      <c r="XC283" s="6"/>
      <c r="XD283" s="6"/>
      <c r="XE283" s="6"/>
      <c r="XF283" s="6"/>
      <c r="XG283" s="6"/>
      <c r="XH283" s="6"/>
      <c r="XI283" s="6"/>
      <c r="XJ283" s="6"/>
      <c r="XK283" s="6"/>
      <c r="XL283" s="6"/>
      <c r="XM283" s="6"/>
      <c r="XN283" s="6"/>
      <c r="XO283" s="6"/>
      <c r="XP283" s="6"/>
      <c r="XQ283" s="6"/>
      <c r="XR283" s="6"/>
      <c r="XS283" s="6"/>
      <c r="XT283" s="6"/>
      <c r="XU283" s="6"/>
      <c r="XV283" s="6"/>
      <c r="XW283" s="6"/>
      <c r="XX283" s="6"/>
      <c r="XY283" s="6"/>
      <c r="XZ283" s="6"/>
      <c r="YA283" s="6"/>
      <c r="YB283" s="6"/>
      <c r="YC283" s="6"/>
      <c r="YD283" s="6"/>
      <c r="YE283" s="6"/>
      <c r="YF283" s="6"/>
      <c r="YG283" s="6"/>
      <c r="YH283" s="6"/>
      <c r="YI283" s="6"/>
      <c r="YJ283" s="6"/>
      <c r="YK283" s="6"/>
      <c r="YL283" s="6"/>
      <c r="YM283" s="6"/>
      <c r="YN283" s="6"/>
      <c r="YO283" s="6"/>
      <c r="YP283" s="6"/>
      <c r="YQ283" s="6"/>
      <c r="YR283" s="6"/>
      <c r="YS283" s="6"/>
      <c r="YT283" s="6"/>
      <c r="YU283" s="6"/>
      <c r="YV283" s="6"/>
      <c r="YW283" s="6"/>
      <c r="YX283" s="6"/>
      <c r="YY283" s="6"/>
      <c r="YZ283" s="6"/>
      <c r="ZA283" s="6"/>
      <c r="ZB283" s="6"/>
      <c r="ZC283" s="6"/>
      <c r="ZD283" s="6"/>
      <c r="ZE283" s="6"/>
      <c r="ZF283" s="6"/>
      <c r="ZG283" s="6"/>
      <c r="ZH283" s="6"/>
      <c r="ZI283" s="6"/>
      <c r="ZJ283" s="6"/>
      <c r="ZK283" s="6"/>
      <c r="ZL283" s="6"/>
      <c r="ZM283" s="6"/>
      <c r="ZN283" s="6"/>
      <c r="ZO283" s="6"/>
      <c r="ZP283" s="6"/>
      <c r="ZQ283" s="6"/>
      <c r="ZR283" s="6"/>
      <c r="ZS283" s="6"/>
      <c r="ZT283" s="6"/>
      <c r="ZU283" s="6"/>
      <c r="ZV283" s="6"/>
      <c r="ZW283" s="6"/>
      <c r="ZX283" s="6"/>
      <c r="ZY283" s="6"/>
      <c r="ZZ283" s="6"/>
      <c r="AAA283" s="6"/>
      <c r="AAB283" s="6"/>
      <c r="AAC283" s="6"/>
      <c r="AAD283" s="6"/>
      <c r="AAE283" s="6"/>
      <c r="AAF283" s="6"/>
      <c r="AAG283" s="6"/>
      <c r="AAH283" s="6"/>
      <c r="AAI283" s="6"/>
      <c r="AAJ283" s="6"/>
      <c r="AAK283" s="6"/>
      <c r="AAL283" s="6"/>
      <c r="AAM283" s="6"/>
      <c r="AAN283" s="6"/>
      <c r="AAO283" s="6"/>
      <c r="AAP283" s="6"/>
      <c r="AAQ283" s="6"/>
      <c r="AAR283" s="6"/>
      <c r="AAS283" s="6"/>
      <c r="AAT283" s="6"/>
      <c r="AAU283" s="6"/>
      <c r="AAV283" s="6"/>
      <c r="AAW283" s="6"/>
      <c r="AAX283" s="6"/>
      <c r="AAY283" s="6"/>
      <c r="AAZ283" s="6"/>
      <c r="ABA283" s="6"/>
      <c r="ABB283" s="6"/>
      <c r="ABC283" s="6"/>
      <c r="ABD283" s="6"/>
      <c r="ABE283" s="6"/>
      <c r="ABF283" s="6"/>
      <c r="ABG283" s="6"/>
      <c r="ABH283" s="6"/>
      <c r="ABI283" s="6"/>
      <c r="ABJ283" s="6"/>
      <c r="ABK283" s="6"/>
      <c r="ABL283" s="6"/>
      <c r="ABM283" s="6"/>
      <c r="ABN283" s="6"/>
      <c r="ABO283" s="6"/>
      <c r="ABP283" s="6"/>
      <c r="ABQ283" s="6"/>
      <c r="ABR283" s="6"/>
      <c r="ABS283" s="6"/>
      <c r="ABT283" s="6"/>
      <c r="ABU283" s="6"/>
      <c r="ABV283" s="6"/>
      <c r="ABW283" s="6"/>
      <c r="ABX283" s="6"/>
      <c r="ABY283" s="6"/>
      <c r="ABZ283" s="6"/>
      <c r="ACA283" s="6"/>
      <c r="ACB283" s="6"/>
      <c r="ACC283" s="6"/>
      <c r="ACD283" s="6"/>
      <c r="ACE283" s="6"/>
      <c r="ACF283" s="6"/>
      <c r="ACG283" s="6"/>
      <c r="ACH283" s="6"/>
      <c r="ACI283" s="6"/>
      <c r="ACJ283" s="6"/>
      <c r="ACK283" s="6"/>
      <c r="ACL283" s="6"/>
      <c r="ACM283" s="6"/>
      <c r="ACN283" s="6"/>
      <c r="ACO283" s="6"/>
      <c r="ACP283" s="6"/>
      <c r="ACQ283" s="6"/>
      <c r="ACR283" s="6"/>
      <c r="ACS283" s="6"/>
      <c r="ACT283" s="6"/>
      <c r="ACU283" s="6"/>
      <c r="ACV283" s="6"/>
      <c r="ACW283" s="6"/>
      <c r="ACX283" s="6"/>
      <c r="ACY283" s="6"/>
      <c r="ACZ283" s="6"/>
      <c r="ADA283" s="6"/>
      <c r="ADB283" s="6"/>
      <c r="ADC283" s="6"/>
      <c r="ADD283" s="6"/>
      <c r="ADE283" s="6"/>
      <c r="ADF283" s="6"/>
      <c r="ADG283" s="6"/>
      <c r="ADH283" s="6"/>
      <c r="ADI283" s="6"/>
      <c r="ADJ283" s="6"/>
      <c r="ADK283" s="6"/>
      <c r="ADL283" s="6"/>
      <c r="ADM283" s="6"/>
      <c r="ADN283" s="6"/>
      <c r="ADO283" s="6"/>
      <c r="ADP283" s="6"/>
      <c r="ADQ283" s="6"/>
      <c r="ADR283" s="6"/>
      <c r="ADS283" s="6"/>
      <c r="ADT283" s="6"/>
      <c r="ADU283" s="6"/>
      <c r="ADV283" s="6"/>
      <c r="ADW283" s="6"/>
      <c r="ADX283" s="6"/>
      <c r="ADY283" s="6"/>
      <c r="ADZ283" s="6"/>
      <c r="AEA283" s="6"/>
      <c r="AEB283" s="6"/>
      <c r="AEC283" s="6"/>
      <c r="AED283" s="6"/>
      <c r="AEE283" s="6"/>
      <c r="AEF283" s="6"/>
      <c r="AEG283" s="6"/>
      <c r="AEH283" s="6"/>
      <c r="AEI283" s="6"/>
      <c r="AEJ283" s="6"/>
      <c r="AEK283" s="6"/>
      <c r="AEL283" s="6"/>
      <c r="AEM283" s="6"/>
      <c r="AEN283" s="6"/>
      <c r="AEO283" s="6"/>
      <c r="AEP283" s="6"/>
      <c r="AEQ283" s="6"/>
      <c r="AER283" s="6"/>
      <c r="AES283" s="6"/>
      <c r="AET283" s="6"/>
      <c r="AEU283" s="6"/>
      <c r="AEV283" s="6"/>
      <c r="AEW283" s="6"/>
      <c r="AEX283" s="6"/>
      <c r="AEY283" s="6"/>
      <c r="AEZ283" s="6"/>
      <c r="AFA283" s="6"/>
      <c r="AFB283" s="6"/>
      <c r="AFC283" s="6"/>
      <c r="AFD283" s="6"/>
      <c r="AFE283" s="6"/>
      <c r="AFF283" s="6"/>
      <c r="AFG283" s="6"/>
      <c r="AFH283" s="6"/>
      <c r="AFI283" s="6"/>
      <c r="AFJ283" s="6"/>
      <c r="AFK283" s="6"/>
      <c r="AFL283" s="6"/>
      <c r="AFM283" s="6"/>
      <c r="AFN283" s="6"/>
      <c r="AFO283" s="6"/>
      <c r="AFP283" s="6"/>
      <c r="AFQ283" s="6"/>
      <c r="AFR283" s="6"/>
      <c r="AFS283" s="6"/>
      <c r="AFT283" s="6"/>
      <c r="AFU283" s="6"/>
      <c r="AFV283" s="6"/>
      <c r="AFW283" s="6"/>
      <c r="AFX283" s="6"/>
      <c r="AFY283" s="6"/>
      <c r="AFZ283" s="6"/>
      <c r="AGA283" s="6"/>
      <c r="AGB283" s="6"/>
      <c r="AGC283" s="6"/>
      <c r="AGD283" s="6"/>
      <c r="AGE283" s="6"/>
      <c r="AGF283" s="6"/>
      <c r="AGG283" s="6"/>
      <c r="AGH283" s="6"/>
      <c r="AGI283" s="6"/>
      <c r="AGJ283" s="6"/>
      <c r="AGK283" s="6"/>
      <c r="AGL283" s="6"/>
      <c r="AGM283" s="6"/>
      <c r="AGN283" s="6"/>
      <c r="AGO283" s="6"/>
      <c r="AGP283" s="6"/>
      <c r="AGQ283" s="6"/>
      <c r="AGR283" s="6"/>
      <c r="AGS283" s="6"/>
      <c r="AGT283" s="6"/>
      <c r="AGU283" s="6"/>
      <c r="AGV283" s="6"/>
      <c r="AGW283" s="6"/>
      <c r="AGX283" s="6"/>
      <c r="AGY283" s="6"/>
      <c r="AGZ283" s="6"/>
      <c r="AHA283" s="6"/>
      <c r="AHB283" s="6"/>
      <c r="AHC283" s="6"/>
      <c r="AHD283" s="6"/>
      <c r="AHE283" s="6"/>
      <c r="AHF283" s="6"/>
      <c r="AHG283" s="6"/>
      <c r="AHH283" s="6"/>
      <c r="AHI283" s="6"/>
      <c r="AHJ283" s="6"/>
      <c r="AHK283" s="6"/>
      <c r="AHL283" s="6"/>
      <c r="AHM283" s="6"/>
      <c r="AHN283" s="6"/>
      <c r="AHO283" s="6"/>
      <c r="AHP283" s="6"/>
      <c r="AHQ283" s="6"/>
      <c r="AHR283" s="6"/>
      <c r="AHS283" s="6"/>
      <c r="AHT283" s="6"/>
      <c r="AHU283" s="6"/>
      <c r="AHV283" s="6"/>
      <c r="AHW283" s="6"/>
      <c r="AHX283" s="6"/>
      <c r="AHY283" s="6"/>
      <c r="AHZ283" s="6"/>
      <c r="AIA283" s="6"/>
      <c r="AIB283" s="6"/>
      <c r="AIC283" s="6"/>
      <c r="AID283" s="6"/>
      <c r="AIE283" s="6"/>
      <c r="AIF283" s="6"/>
      <c r="AIG283" s="6"/>
      <c r="AIH283" s="6"/>
      <c r="AII283" s="6"/>
      <c r="AIJ283" s="6"/>
      <c r="AIK283" s="6"/>
      <c r="AIL283" s="6"/>
      <c r="AIM283" s="6"/>
      <c r="AIN283" s="6"/>
      <c r="AIO283" s="6"/>
      <c r="AIP283" s="6"/>
      <c r="AIQ283" s="6"/>
      <c r="AIR283" s="6"/>
      <c r="AIS283" s="6"/>
      <c r="AIT283" s="6"/>
      <c r="AIU283" s="6"/>
      <c r="AIV283" s="6"/>
      <c r="AIW283" s="6"/>
      <c r="AIX283" s="6"/>
      <c r="AIY283" s="6"/>
      <c r="AIZ283" s="6"/>
      <c r="AJA283" s="6"/>
      <c r="AJB283" s="6"/>
      <c r="AJC283" s="6"/>
      <c r="AJD283" s="6"/>
      <c r="AJE283" s="6"/>
      <c r="AJF283" s="6"/>
      <c r="AJG283" s="6"/>
      <c r="AJH283" s="6"/>
      <c r="AJI283" s="6"/>
      <c r="AJJ283" s="6"/>
      <c r="AJK283" s="6"/>
      <c r="AJL283" s="6"/>
      <c r="AJM283" s="6"/>
      <c r="AJN283" s="6"/>
      <c r="AJO283" s="6"/>
      <c r="AJP283" s="6"/>
      <c r="AJQ283" s="6"/>
      <c r="AJR283" s="6"/>
      <c r="AJS283" s="6"/>
      <c r="AJT283" s="6"/>
      <c r="AJU283" s="6"/>
      <c r="AJV283" s="6"/>
      <c r="AJW283" s="6"/>
      <c r="AJX283" s="6"/>
      <c r="AJY283" s="6"/>
      <c r="AJZ283" s="6"/>
      <c r="AKA283" s="6"/>
      <c r="AKB283" s="6"/>
      <c r="AKC283" s="6"/>
      <c r="AKD283" s="6"/>
      <c r="AKE283" s="6"/>
      <c r="AKF283" s="6"/>
      <c r="AKG283" s="6"/>
      <c r="AKH283" s="6"/>
      <c r="AKI283" s="6"/>
      <c r="AKJ283" s="6"/>
      <c r="AKK283" s="6"/>
      <c r="AKL283" s="6"/>
      <c r="AKM283" s="6"/>
      <c r="AKN283" s="6"/>
      <c r="AKO283" s="6"/>
      <c r="AKP283" s="6"/>
      <c r="AKQ283" s="6"/>
      <c r="AKR283" s="6"/>
      <c r="AKS283" s="6"/>
      <c r="AKT283" s="6"/>
      <c r="AKU283" s="6"/>
      <c r="AKV283" s="6"/>
      <c r="AKW283" s="6"/>
      <c r="AKX283" s="6"/>
      <c r="AKY283" s="6"/>
      <c r="AKZ283" s="6"/>
      <c r="ALA283" s="6"/>
      <c r="ALB283" s="6"/>
      <c r="ALC283" s="6"/>
      <c r="ALD283" s="6"/>
      <c r="ALE283" s="6"/>
      <c r="ALF283" s="6"/>
      <c r="ALG283" s="6"/>
      <c r="ALH283" s="6"/>
      <c r="ALI283" s="6"/>
      <c r="ALJ283" s="6"/>
      <c r="ALK283" s="6"/>
      <c r="ALL283" s="6"/>
      <c r="ALM283" s="6"/>
      <c r="ALN283" s="6"/>
      <c r="ALO283" s="6"/>
      <c r="ALP283" s="6"/>
      <c r="ALQ283" s="6"/>
      <c r="ALR283" s="6"/>
      <c r="ALS283" s="6"/>
      <c r="ALT283" s="6"/>
      <c r="ALU283" s="6"/>
      <c r="ALV283" s="6"/>
      <c r="ALW283" s="6"/>
      <c r="ALX283" s="6"/>
      <c r="ALY283" s="6"/>
      <c r="ALZ283" s="6"/>
      <c r="AMA283" s="6"/>
      <c r="AMB283" s="6"/>
      <c r="AMC283" s="6"/>
      <c r="AMD283" s="6"/>
      <c r="AME283" s="6"/>
      <c r="AMF283" s="6"/>
      <c r="AMG283" s="6"/>
      <c r="AMH283" s="6"/>
      <c r="AMI283" s="6"/>
      <c r="AMJ283" s="6"/>
      <c r="AMK283" s="6"/>
      <c r="AML283" s="6"/>
      <c r="AMM283" s="6"/>
      <c r="AMN283" s="6"/>
      <c r="AMO283" s="6"/>
      <c r="AMP283" s="6"/>
      <c r="AMQ283" s="6"/>
      <c r="AMR283" s="6"/>
      <c r="AMS283" s="6"/>
      <c r="AMT283" s="6"/>
      <c r="AMU283" s="6"/>
      <c r="AMV283" s="6"/>
      <c r="AMW283" s="6"/>
      <c r="AMX283" s="6"/>
      <c r="AMY283" s="6"/>
      <c r="AMZ283" s="6"/>
      <c r="ANA283" s="6"/>
      <c r="ANB283" s="6"/>
      <c r="ANC283" s="6"/>
      <c r="AND283" s="6"/>
      <c r="ANE283" s="6"/>
      <c r="ANF283" s="6"/>
      <c r="ANG283" s="6"/>
      <c r="ANH283" s="6"/>
      <c r="ANI283" s="6"/>
      <c r="ANJ283" s="6"/>
      <c r="ANK283" s="6"/>
      <c r="ANL283" s="6"/>
      <c r="ANM283" s="6"/>
      <c r="ANN283" s="6"/>
      <c r="ANO283" s="6"/>
      <c r="ANP283" s="6"/>
      <c r="ANQ283" s="6"/>
      <c r="ANR283" s="6"/>
      <c r="ANS283" s="6"/>
      <c r="ANT283" s="6"/>
      <c r="ANU283" s="6"/>
      <c r="ANV283" s="6"/>
      <c r="ANW283" s="6"/>
      <c r="ANX283" s="6"/>
      <c r="ANY283" s="6"/>
      <c r="ANZ283" s="6"/>
      <c r="AOA283" s="6"/>
      <c r="AOB283" s="6"/>
      <c r="AOC283" s="6"/>
      <c r="AOD283" s="6"/>
      <c r="AOE283" s="6"/>
      <c r="AOF283" s="6"/>
      <c r="AOG283" s="6"/>
      <c r="AOH283" s="6"/>
      <c r="AOI283" s="6"/>
      <c r="AOJ283" s="6"/>
      <c r="AOK283" s="6"/>
      <c r="AOL283" s="6"/>
      <c r="AOM283" s="6"/>
      <c r="AON283" s="6"/>
      <c r="AOO283" s="6"/>
      <c r="AOP283" s="6"/>
      <c r="AOQ283" s="6"/>
      <c r="AOR283" s="6"/>
      <c r="AOS283" s="6"/>
      <c r="AOT283" s="6"/>
      <c r="AOU283" s="6"/>
      <c r="AOV283" s="6"/>
      <c r="AOW283" s="6"/>
      <c r="AOX283" s="6"/>
      <c r="AOY283" s="6"/>
      <c r="AOZ283" s="6"/>
      <c r="APA283" s="6"/>
      <c r="APB283" s="6"/>
      <c r="APC283" s="6"/>
      <c r="APD283" s="6"/>
      <c r="APE283" s="6"/>
      <c r="APF283" s="6"/>
      <c r="APG283" s="6"/>
      <c r="APH283" s="6"/>
      <c r="API283" s="6"/>
      <c r="APJ283" s="6"/>
      <c r="APK283" s="6"/>
      <c r="APL283" s="6"/>
      <c r="APM283" s="6"/>
      <c r="APN283" s="6"/>
      <c r="APO283" s="6"/>
      <c r="APP283" s="6"/>
      <c r="APQ283" s="6"/>
      <c r="APR283" s="6"/>
      <c r="APS283" s="6"/>
      <c r="APT283" s="6"/>
      <c r="APU283" s="6"/>
      <c r="APV283" s="6"/>
      <c r="APW283" s="6"/>
      <c r="APX283" s="6"/>
      <c r="APY283" s="6"/>
      <c r="APZ283" s="6"/>
      <c r="AQA283" s="6"/>
      <c r="AQB283" s="6"/>
      <c r="AQC283" s="6"/>
      <c r="AQD283" s="6"/>
      <c r="AQE283" s="6"/>
      <c r="AQF283" s="6"/>
      <c r="AQG283" s="6"/>
      <c r="AQH283" s="6"/>
      <c r="AQI283" s="6"/>
      <c r="AQJ283" s="6"/>
      <c r="AQK283" s="6"/>
      <c r="AQL283" s="6"/>
      <c r="AQM283" s="6"/>
      <c r="AQN283" s="6"/>
      <c r="AQO283" s="6"/>
      <c r="AQP283" s="6"/>
      <c r="AQQ283" s="6"/>
      <c r="AQR283" s="6"/>
      <c r="AQS283" s="6"/>
      <c r="AQT283" s="6"/>
      <c r="AQU283" s="6"/>
      <c r="AQV283" s="6"/>
      <c r="AQW283" s="6"/>
      <c r="AQX283" s="6"/>
      <c r="AQY283" s="6"/>
      <c r="AQZ283" s="6"/>
      <c r="ARA283" s="6"/>
      <c r="ARB283" s="6"/>
      <c r="ARC283" s="6"/>
      <c r="ARD283" s="6"/>
      <c r="ARE283" s="6"/>
      <c r="ARF283" s="6"/>
      <c r="ARG283" s="6"/>
      <c r="ARH283" s="6"/>
      <c r="ARI283" s="6"/>
      <c r="ARJ283" s="6"/>
      <c r="ARK283" s="6"/>
      <c r="ARL283" s="6"/>
      <c r="ARM283" s="6"/>
      <c r="ARN283" s="6"/>
      <c r="ARO283" s="6"/>
      <c r="ARP283" s="6"/>
      <c r="ARQ283" s="6"/>
      <c r="ARR283" s="6"/>
      <c r="ARS283" s="6"/>
      <c r="ART283" s="6"/>
      <c r="ARU283" s="6"/>
      <c r="ARV283" s="6"/>
      <c r="ARW283" s="6"/>
      <c r="ARX283" s="6"/>
      <c r="ARY283" s="6"/>
      <c r="ARZ283" s="6"/>
      <c r="ASA283" s="6"/>
      <c r="ASB283" s="6"/>
      <c r="ASC283" s="6"/>
      <c r="ASD283" s="6"/>
      <c r="ASE283" s="6"/>
      <c r="ASF283" s="6"/>
      <c r="ASG283" s="6"/>
      <c r="ASH283" s="6"/>
      <c r="ASI283" s="6"/>
      <c r="ASJ283" s="6"/>
      <c r="ASK283" s="6"/>
      <c r="ASL283" s="6"/>
      <c r="ASM283" s="6"/>
      <c r="ASN283" s="6"/>
      <c r="ASO283" s="6"/>
      <c r="ASP283" s="6"/>
      <c r="ASQ283" s="6"/>
      <c r="ASR283" s="6"/>
      <c r="ASS283" s="6"/>
      <c r="AST283" s="6"/>
      <c r="ASU283" s="6"/>
      <c r="ASV283" s="6"/>
      <c r="ASW283" s="6"/>
      <c r="ASX283" s="6"/>
      <c r="ASY283" s="6"/>
      <c r="ASZ283" s="6"/>
      <c r="ATA283" s="6"/>
      <c r="ATB283" s="6"/>
      <c r="ATC283" s="6"/>
      <c r="ATD283" s="6"/>
      <c r="ATE283" s="6"/>
      <c r="ATF283" s="6"/>
      <c r="ATG283" s="6"/>
      <c r="ATH283" s="6"/>
      <c r="ATI283" s="6"/>
      <c r="ATJ283" s="6"/>
      <c r="ATK283" s="6"/>
      <c r="ATL283" s="6"/>
      <c r="ATM283" s="6"/>
      <c r="ATN283" s="6"/>
      <c r="ATO283" s="6"/>
      <c r="ATP283" s="6"/>
      <c r="ATQ283" s="6"/>
      <c r="ATR283" s="6"/>
      <c r="ATS283" s="6"/>
      <c r="ATT283" s="6"/>
      <c r="ATU283" s="6"/>
      <c r="ATV283" s="6"/>
      <c r="ATW283" s="6"/>
      <c r="ATX283" s="6"/>
      <c r="ATY283" s="6"/>
      <c r="ATZ283" s="6"/>
      <c r="AUA283" s="6"/>
      <c r="AUB283" s="6"/>
      <c r="AUC283" s="6"/>
      <c r="AUD283" s="6"/>
      <c r="AUE283" s="6"/>
      <c r="AUF283" s="6"/>
      <c r="AUG283" s="6"/>
      <c r="AUH283" s="6"/>
      <c r="AUI283" s="6"/>
      <c r="AUJ283" s="6"/>
      <c r="AUK283" s="6"/>
      <c r="AUL283" s="6"/>
      <c r="AUM283" s="6"/>
      <c r="AUN283" s="6"/>
      <c r="AUO283" s="6"/>
      <c r="AUP283" s="6"/>
      <c r="AUQ283" s="6"/>
      <c r="AUR283" s="6"/>
      <c r="AUS283" s="6"/>
      <c r="AUT283" s="6"/>
      <c r="AUU283" s="6"/>
      <c r="AUV283" s="6"/>
      <c r="AUW283" s="6"/>
      <c r="AUX283" s="6"/>
      <c r="AUY283" s="6"/>
      <c r="AUZ283" s="6"/>
      <c r="AVA283" s="6"/>
      <c r="AVB283" s="6"/>
      <c r="AVC283" s="6"/>
      <c r="AVD283" s="6"/>
      <c r="AVE283" s="6"/>
      <c r="AVF283" s="6"/>
      <c r="AVG283" s="6"/>
      <c r="AVH283" s="6"/>
      <c r="AVI283" s="6"/>
      <c r="AVJ283" s="6"/>
      <c r="AVK283" s="6"/>
      <c r="AVL283" s="6"/>
      <c r="AVM283" s="6"/>
      <c r="AVN283" s="6"/>
      <c r="AVO283" s="6"/>
      <c r="AVP283" s="6"/>
      <c r="AVQ283" s="6"/>
      <c r="AVR283" s="6"/>
      <c r="AVS283" s="6"/>
      <c r="AVT283" s="6"/>
      <c r="AVU283" s="6"/>
      <c r="AVV283" s="6"/>
      <c r="AVW283" s="6"/>
      <c r="AVX283" s="6"/>
      <c r="AVY283" s="6"/>
      <c r="AVZ283" s="6"/>
      <c r="AWA283" s="6"/>
      <c r="AWB283" s="6"/>
      <c r="AWC283" s="6"/>
      <c r="AWD283" s="6"/>
      <c r="AWE283" s="6"/>
      <c r="AWF283" s="6"/>
      <c r="AWG283" s="6"/>
      <c r="AWH283" s="6"/>
      <c r="AWI283" s="6"/>
      <c r="AWJ283" s="6"/>
      <c r="AWK283" s="6"/>
      <c r="AWL283" s="6"/>
      <c r="AWM283" s="6"/>
      <c r="AWN283" s="6"/>
      <c r="AWO283" s="6"/>
      <c r="AWP283" s="6"/>
      <c r="AWQ283" s="6"/>
      <c r="AWR283" s="6"/>
      <c r="AWS283" s="6"/>
      <c r="AWT283" s="6"/>
      <c r="AWU283" s="6"/>
      <c r="AWV283" s="6"/>
      <c r="AWW283" s="6"/>
      <c r="AWX283" s="6"/>
      <c r="AWY283" s="6"/>
      <c r="AWZ283" s="6"/>
      <c r="AXA283" s="6"/>
      <c r="AXB283" s="6"/>
      <c r="AXC283" s="6"/>
      <c r="AXD283" s="6"/>
      <c r="AXE283" s="6"/>
      <c r="AXF283" s="6"/>
      <c r="AXG283" s="6"/>
      <c r="AXH283" s="6"/>
      <c r="AXI283" s="6"/>
      <c r="AXJ283" s="6"/>
      <c r="AXK283" s="6"/>
      <c r="AXL283" s="6"/>
      <c r="AXM283" s="6"/>
      <c r="AXN283" s="6"/>
      <c r="AXO283" s="6"/>
      <c r="AXP283" s="6"/>
      <c r="AXQ283" s="6"/>
      <c r="AXR283" s="6"/>
      <c r="AXS283" s="6"/>
      <c r="AXT283" s="6"/>
      <c r="AXU283" s="6"/>
      <c r="AXV283" s="6"/>
      <c r="AXW283" s="6"/>
      <c r="AXX283" s="6"/>
      <c r="AXY283" s="6"/>
      <c r="AXZ283" s="6"/>
      <c r="AYA283" s="6"/>
      <c r="AYB283" s="6"/>
      <c r="AYC283" s="6"/>
      <c r="AYD283" s="6"/>
      <c r="AYE283" s="6"/>
      <c r="AYF283" s="6"/>
      <c r="AYG283" s="6"/>
      <c r="AYH283" s="6"/>
      <c r="AYI283" s="6"/>
      <c r="AYJ283" s="6"/>
      <c r="AYK283" s="6"/>
      <c r="AYL283" s="6"/>
      <c r="AYM283" s="6"/>
      <c r="AYN283" s="6"/>
      <c r="AYO283" s="6"/>
      <c r="AYP283" s="6"/>
      <c r="AYQ283" s="6"/>
      <c r="AYR283" s="6"/>
      <c r="AYS283" s="6"/>
      <c r="AYT283" s="6"/>
      <c r="AYU283" s="6"/>
      <c r="AYV283" s="6"/>
      <c r="AYW283" s="6"/>
      <c r="AYX283" s="6"/>
      <c r="AYY283" s="6"/>
      <c r="AYZ283" s="6"/>
      <c r="AZA283" s="6"/>
      <c r="AZB283" s="6"/>
      <c r="AZC283" s="6"/>
      <c r="AZD283" s="6"/>
      <c r="AZE283" s="6"/>
      <c r="AZF283" s="6"/>
      <c r="AZG283" s="6"/>
      <c r="AZH283" s="6"/>
      <c r="AZI283" s="6"/>
      <c r="AZJ283" s="6"/>
      <c r="AZK283" s="6"/>
      <c r="AZL283" s="6"/>
      <c r="AZM283" s="6"/>
      <c r="AZN283" s="6"/>
      <c r="AZO283" s="6"/>
      <c r="AZP283" s="6"/>
      <c r="AZQ283" s="6"/>
      <c r="AZR283" s="6"/>
      <c r="AZS283" s="6"/>
      <c r="AZT283" s="6"/>
      <c r="AZU283" s="6"/>
      <c r="AZV283" s="6"/>
      <c r="AZW283" s="6"/>
      <c r="AZX283" s="6"/>
      <c r="AZY283" s="6"/>
      <c r="AZZ283" s="6"/>
      <c r="BAA283" s="6"/>
      <c r="BAB283" s="6"/>
      <c r="BAC283" s="6"/>
      <c r="BAD283" s="6"/>
      <c r="BAE283" s="6"/>
      <c r="BAF283" s="6"/>
      <c r="BAG283" s="6"/>
      <c r="BAH283" s="6"/>
      <c r="BAI283" s="6"/>
      <c r="BAJ283" s="6"/>
      <c r="BAK283" s="6"/>
      <c r="BAL283" s="6"/>
      <c r="BAM283" s="6"/>
      <c r="BAN283" s="6"/>
      <c r="BAO283" s="6"/>
      <c r="BAP283" s="6"/>
      <c r="BAQ283" s="6"/>
      <c r="BAR283" s="6"/>
      <c r="BAS283" s="6"/>
      <c r="BAT283" s="6"/>
      <c r="BAU283" s="6"/>
      <c r="BAV283" s="6"/>
      <c r="BAW283" s="6"/>
      <c r="BAX283" s="6"/>
      <c r="BAY283" s="6"/>
      <c r="BAZ283" s="6"/>
      <c r="BBA283" s="6"/>
      <c r="BBB283" s="6"/>
      <c r="BBC283" s="6"/>
      <c r="BBD283" s="6"/>
      <c r="BBE283" s="6"/>
      <c r="BBF283" s="6"/>
      <c r="BBG283" s="6"/>
      <c r="BBH283" s="6"/>
      <c r="BBI283" s="6"/>
      <c r="BBJ283" s="6"/>
      <c r="BBK283" s="6"/>
      <c r="BBL283" s="6"/>
      <c r="BBM283" s="6"/>
      <c r="BBN283" s="6"/>
      <c r="BBO283" s="6"/>
      <c r="BBP283" s="6"/>
      <c r="BBQ283" s="6"/>
      <c r="BBR283" s="6"/>
      <c r="BBS283" s="6"/>
      <c r="BBT283" s="6"/>
      <c r="BBU283" s="6"/>
      <c r="BBV283" s="6"/>
      <c r="BBW283" s="6"/>
      <c r="BBX283" s="6"/>
      <c r="BBY283" s="6"/>
      <c r="BBZ283" s="6"/>
      <c r="BCA283" s="6"/>
      <c r="BCB283" s="6"/>
      <c r="BCC283" s="6"/>
      <c r="BCD283" s="6"/>
      <c r="BCE283" s="6"/>
      <c r="BCF283" s="6"/>
      <c r="BCG283" s="6"/>
      <c r="BCH283" s="6"/>
      <c r="BCI283" s="6"/>
      <c r="BCJ283" s="6"/>
      <c r="BCK283" s="6"/>
      <c r="BCL283" s="6"/>
      <c r="BCM283" s="6"/>
      <c r="BCN283" s="6"/>
      <c r="BCO283" s="6"/>
      <c r="BCP283" s="6"/>
      <c r="BCQ283" s="6"/>
      <c r="BCR283" s="6"/>
      <c r="BCS283" s="6"/>
      <c r="BCT283" s="6"/>
      <c r="BCU283" s="6"/>
      <c r="BCV283" s="6"/>
      <c r="BCW283" s="6"/>
      <c r="BCX283" s="6"/>
      <c r="BCY283" s="6"/>
      <c r="BCZ283" s="6"/>
      <c r="BDA283" s="6"/>
      <c r="BDB283" s="6"/>
      <c r="BDC283" s="6"/>
      <c r="BDD283" s="6"/>
      <c r="BDE283" s="6"/>
      <c r="BDF283" s="6"/>
      <c r="BDG283" s="6"/>
      <c r="BDH283" s="6"/>
      <c r="BDI283" s="6"/>
      <c r="BDJ283" s="6"/>
      <c r="BDK283" s="6"/>
      <c r="BDL283" s="6"/>
      <c r="BDM283" s="6"/>
      <c r="BDN283" s="6"/>
      <c r="BDO283" s="6"/>
      <c r="BDP283" s="6"/>
      <c r="BDQ283" s="6"/>
      <c r="BDR283" s="6"/>
      <c r="BDS283" s="6"/>
      <c r="BDT283" s="6"/>
      <c r="BDU283" s="6"/>
      <c r="BDV283" s="6"/>
      <c r="BDW283" s="6"/>
      <c r="BDX283" s="6"/>
      <c r="BDY283" s="6"/>
      <c r="BDZ283" s="6"/>
      <c r="BEA283" s="6"/>
      <c r="BEB283" s="6"/>
      <c r="BEC283" s="6"/>
      <c r="BED283" s="6"/>
      <c r="BEE283" s="6"/>
      <c r="BEF283" s="6"/>
      <c r="BEG283" s="6"/>
      <c r="BEH283" s="6"/>
      <c r="BEI283" s="6"/>
      <c r="BEJ283" s="6"/>
      <c r="BEK283" s="6"/>
      <c r="BEL283" s="6"/>
      <c r="BEM283" s="6"/>
      <c r="BEN283" s="6"/>
      <c r="BEO283" s="6"/>
      <c r="BEP283" s="6"/>
      <c r="BEQ283" s="6"/>
      <c r="BER283" s="6"/>
      <c r="BES283" s="6"/>
      <c r="BET283" s="6"/>
      <c r="BEU283" s="6"/>
      <c r="BEV283" s="6"/>
      <c r="BEW283" s="6"/>
      <c r="BEX283" s="6"/>
      <c r="BEY283" s="6"/>
      <c r="BEZ283" s="6"/>
      <c r="BFA283" s="6"/>
      <c r="BFB283" s="6"/>
      <c r="BFC283" s="6"/>
      <c r="BFD283" s="6"/>
      <c r="BFE283" s="6"/>
      <c r="BFF283" s="6"/>
      <c r="BFG283" s="6"/>
      <c r="BFH283" s="6"/>
      <c r="BFI283" s="6"/>
      <c r="BFJ283" s="6"/>
      <c r="BFK283" s="6"/>
      <c r="BFL283" s="6"/>
      <c r="BFM283" s="6"/>
      <c r="BFN283" s="6"/>
      <c r="BFO283" s="6"/>
      <c r="BFP283" s="6"/>
      <c r="BFQ283" s="6"/>
      <c r="BFR283" s="6"/>
      <c r="BFS283" s="6"/>
      <c r="BFT283" s="6"/>
      <c r="BFU283" s="6"/>
      <c r="BFV283" s="6"/>
      <c r="BFW283" s="6"/>
      <c r="BFX283" s="6"/>
      <c r="BFY283" s="6"/>
      <c r="BFZ283" s="6"/>
      <c r="BGA283" s="6"/>
      <c r="BGB283" s="6"/>
      <c r="BGC283" s="6"/>
      <c r="BGD283" s="6"/>
      <c r="BGE283" s="6"/>
      <c r="BGF283" s="6"/>
      <c r="BGG283" s="6"/>
      <c r="BGH283" s="6"/>
      <c r="BGI283" s="6"/>
      <c r="BGJ283" s="6"/>
      <c r="BGK283" s="6"/>
      <c r="BGL283" s="6"/>
      <c r="BGM283" s="6"/>
      <c r="BGN283" s="6"/>
      <c r="BGO283" s="6"/>
      <c r="BGP283" s="6"/>
      <c r="BGQ283" s="6"/>
      <c r="BGR283" s="6"/>
      <c r="BGS283" s="6"/>
      <c r="BGT283" s="6"/>
      <c r="BGU283" s="6"/>
      <c r="BGV283" s="6"/>
      <c r="BGW283" s="6"/>
      <c r="BGX283" s="6"/>
      <c r="BGY283" s="6"/>
      <c r="BGZ283" s="6"/>
      <c r="BHA283" s="6"/>
      <c r="BHB283" s="6"/>
      <c r="BHC283" s="6"/>
      <c r="BHD283" s="6"/>
      <c r="BHE283" s="6"/>
      <c r="BHF283" s="6"/>
      <c r="BHG283" s="6"/>
      <c r="BHH283" s="6"/>
      <c r="BHI283" s="6"/>
      <c r="BHJ283" s="6"/>
      <c r="BHK283" s="6"/>
      <c r="BHL283" s="6"/>
      <c r="BHM283" s="6"/>
      <c r="BHN283" s="6"/>
      <c r="BHO283" s="6"/>
      <c r="BHP283" s="6"/>
      <c r="BHQ283" s="6"/>
      <c r="BHR283" s="6"/>
      <c r="BHS283" s="6"/>
      <c r="BHT283" s="6"/>
      <c r="BHU283" s="6"/>
      <c r="BHV283" s="6"/>
      <c r="BHW283" s="6"/>
      <c r="BHX283" s="6"/>
      <c r="BHY283" s="6"/>
      <c r="BHZ283" s="6"/>
      <c r="BIA283" s="6"/>
      <c r="BIB283" s="6"/>
      <c r="BIC283" s="6"/>
      <c r="BID283" s="6"/>
      <c r="BIE283" s="6"/>
      <c r="BIF283" s="6"/>
      <c r="BIG283" s="6"/>
      <c r="BIH283" s="6"/>
      <c r="BII283" s="6"/>
      <c r="BIJ283" s="6"/>
      <c r="BIK283" s="6"/>
      <c r="BIL283" s="6"/>
      <c r="BIM283" s="6"/>
      <c r="BIN283" s="6"/>
      <c r="BIO283" s="6"/>
      <c r="BIP283" s="6"/>
      <c r="BIQ283" s="6"/>
      <c r="BIR283" s="6"/>
      <c r="BIS283" s="6"/>
      <c r="BIT283" s="6"/>
      <c r="BIU283" s="6"/>
      <c r="BIV283" s="6"/>
      <c r="BIW283" s="6"/>
      <c r="BIX283" s="6"/>
      <c r="BIY283" s="6"/>
      <c r="BIZ283" s="6"/>
      <c r="BJA283" s="6"/>
      <c r="BJB283" s="6"/>
      <c r="BJC283" s="6"/>
      <c r="BJD283" s="6"/>
      <c r="BJE283" s="6"/>
      <c r="BJF283" s="6"/>
      <c r="BJG283" s="6"/>
      <c r="BJH283" s="6"/>
      <c r="BJI283" s="6"/>
      <c r="BJJ283" s="6"/>
      <c r="BJK283" s="6"/>
      <c r="BJL283" s="6"/>
      <c r="BJM283" s="6"/>
      <c r="BJN283" s="6"/>
      <c r="BJO283" s="6"/>
      <c r="BJP283" s="6"/>
      <c r="BJQ283" s="6"/>
      <c r="BJR283" s="6"/>
      <c r="BJS283" s="6"/>
      <c r="BJT283" s="6"/>
      <c r="BJU283" s="6"/>
      <c r="BJV283" s="6"/>
      <c r="BJW283" s="6"/>
      <c r="BJX283" s="6"/>
      <c r="BJY283" s="6"/>
      <c r="BJZ283" s="6"/>
      <c r="BKA283" s="6"/>
      <c r="BKB283" s="6"/>
      <c r="BKC283" s="6"/>
      <c r="BKD283" s="6"/>
      <c r="BKE283" s="6"/>
      <c r="BKF283" s="6"/>
      <c r="BKG283" s="6"/>
      <c r="BKH283" s="6"/>
      <c r="BKI283" s="6"/>
      <c r="BKJ283" s="6"/>
      <c r="BKK283" s="6"/>
      <c r="BKL283" s="6"/>
      <c r="BKM283" s="6"/>
      <c r="BKN283" s="6"/>
      <c r="BKO283" s="6"/>
      <c r="BKP283" s="6"/>
      <c r="BKQ283" s="6"/>
      <c r="BKR283" s="6"/>
      <c r="BKS283" s="6"/>
      <c r="BKT283" s="6"/>
      <c r="BKU283" s="6"/>
      <c r="BKV283" s="6"/>
      <c r="BKW283" s="6"/>
      <c r="BKX283" s="6"/>
      <c r="BKY283" s="6"/>
      <c r="BKZ283" s="6"/>
      <c r="BLA283" s="6"/>
      <c r="BLB283" s="6"/>
      <c r="BLC283" s="6"/>
      <c r="BLD283" s="6"/>
      <c r="BLE283" s="6"/>
      <c r="BLF283" s="6"/>
      <c r="BLG283" s="6"/>
      <c r="BLH283" s="6"/>
      <c r="BLI283" s="6"/>
      <c r="BLJ283" s="6"/>
      <c r="BLK283" s="6"/>
      <c r="BLL283" s="6"/>
      <c r="BLM283" s="6"/>
      <c r="BLN283" s="6"/>
      <c r="BLO283" s="6"/>
      <c r="BLP283" s="6"/>
      <c r="BLQ283" s="6"/>
      <c r="BLR283" s="6"/>
      <c r="BLS283" s="6"/>
      <c r="BLT283" s="6"/>
      <c r="BLU283" s="6"/>
      <c r="BLV283" s="6"/>
      <c r="BLW283" s="6"/>
      <c r="BLX283" s="6"/>
      <c r="BLY283" s="6"/>
      <c r="BLZ283" s="6"/>
      <c r="BMA283" s="6"/>
      <c r="BMB283" s="6"/>
      <c r="BMC283" s="6"/>
      <c r="BMD283" s="6"/>
      <c r="BME283" s="6"/>
      <c r="BMF283" s="6"/>
      <c r="BMG283" s="6"/>
      <c r="BMH283" s="6"/>
      <c r="BMI283" s="6"/>
      <c r="BMJ283" s="6"/>
      <c r="BMK283" s="6"/>
      <c r="BML283" s="6"/>
      <c r="BMM283" s="6"/>
      <c r="BMN283" s="6"/>
      <c r="BMO283" s="6"/>
      <c r="BMP283" s="6"/>
      <c r="BMQ283" s="6"/>
      <c r="BMR283" s="6"/>
      <c r="BMS283" s="6"/>
      <c r="BMT283" s="6"/>
      <c r="BMU283" s="6"/>
      <c r="BMV283" s="6"/>
      <c r="BMW283" s="6"/>
      <c r="BMX283" s="6"/>
      <c r="BMY283" s="6"/>
      <c r="BMZ283" s="6"/>
      <c r="BNA283" s="6"/>
      <c r="BNB283" s="6"/>
      <c r="BNC283" s="6"/>
      <c r="BND283" s="6"/>
      <c r="BNE283" s="6"/>
      <c r="BNF283" s="6"/>
      <c r="BNG283" s="6"/>
      <c r="BNH283" s="6"/>
      <c r="BNI283" s="6"/>
      <c r="BNJ283" s="6"/>
      <c r="BNK283" s="6"/>
      <c r="BNL283" s="6"/>
      <c r="BNM283" s="6"/>
      <c r="BNN283" s="6"/>
      <c r="BNO283" s="6"/>
      <c r="BNP283" s="6"/>
      <c r="BNQ283" s="6"/>
      <c r="BNR283" s="6"/>
      <c r="BNS283" s="6"/>
      <c r="BNT283" s="6"/>
      <c r="BNU283" s="6"/>
      <c r="BNV283" s="6"/>
      <c r="BNW283" s="6"/>
      <c r="BNX283" s="6"/>
      <c r="BNY283" s="6"/>
      <c r="BNZ283" s="6"/>
      <c r="BOA283" s="6"/>
      <c r="BOB283" s="6"/>
      <c r="BOC283" s="6"/>
      <c r="BOD283" s="6"/>
      <c r="BOE283" s="6"/>
      <c r="BOF283" s="6"/>
      <c r="BOG283" s="6"/>
      <c r="BOH283" s="6"/>
      <c r="BOI283" s="6"/>
      <c r="BOJ283" s="6"/>
      <c r="BOK283" s="6"/>
      <c r="BOL283" s="6"/>
      <c r="BOM283" s="6"/>
      <c r="BON283" s="6"/>
      <c r="BOO283" s="6"/>
      <c r="BOP283" s="6"/>
      <c r="BOQ283" s="6"/>
      <c r="BOR283" s="6"/>
      <c r="BOS283" s="6"/>
      <c r="BOT283" s="6"/>
      <c r="BOU283" s="6"/>
      <c r="BOV283" s="6"/>
      <c r="BOW283" s="6"/>
      <c r="BOX283" s="6"/>
      <c r="BOY283" s="6"/>
      <c r="BOZ283" s="6"/>
      <c r="BPA283" s="6"/>
      <c r="BPB283" s="6"/>
      <c r="BPC283" s="6"/>
      <c r="BPD283" s="6"/>
      <c r="BPE283" s="6"/>
      <c r="BPF283" s="6"/>
      <c r="BPG283" s="6"/>
      <c r="BPH283" s="6"/>
      <c r="BPI283" s="6"/>
      <c r="BPJ283" s="6"/>
      <c r="BPK283" s="6"/>
      <c r="BPL283" s="6"/>
      <c r="BPM283" s="6"/>
      <c r="BPN283" s="6"/>
      <c r="BPO283" s="6"/>
      <c r="BPP283" s="6"/>
      <c r="BPQ283" s="6"/>
      <c r="BPR283" s="6"/>
      <c r="BPS283" s="6"/>
      <c r="BPT283" s="6"/>
      <c r="BPU283" s="6"/>
      <c r="BPV283" s="6"/>
      <c r="BPW283" s="6"/>
      <c r="BPX283" s="6"/>
      <c r="BPY283" s="6"/>
      <c r="BPZ283" s="6"/>
      <c r="BQA283" s="6"/>
      <c r="BQB283" s="6"/>
      <c r="BQC283" s="6"/>
      <c r="BQD283" s="6"/>
      <c r="BQE283" s="6"/>
      <c r="BQF283" s="6"/>
      <c r="BQG283" s="6"/>
      <c r="BQH283" s="6"/>
      <c r="BQI283" s="6"/>
      <c r="BQJ283" s="6"/>
      <c r="BQK283" s="6"/>
      <c r="BQL283" s="6"/>
      <c r="BQM283" s="6"/>
      <c r="BQN283" s="6"/>
      <c r="BQO283" s="6"/>
      <c r="BQP283" s="6"/>
      <c r="BQQ283" s="6"/>
      <c r="BQR283" s="6"/>
      <c r="BQS283" s="6"/>
      <c r="BQT283" s="6"/>
      <c r="BQU283" s="6"/>
      <c r="BQV283" s="6"/>
      <c r="BQW283" s="6"/>
      <c r="BQX283" s="6"/>
      <c r="BQY283" s="6"/>
      <c r="BQZ283" s="6"/>
      <c r="BRA283" s="6"/>
      <c r="BRB283" s="6"/>
      <c r="BRC283" s="6"/>
      <c r="BRD283" s="6"/>
      <c r="BRE283" s="6"/>
      <c r="BRF283" s="6"/>
      <c r="BRG283" s="6"/>
      <c r="BRH283" s="6"/>
      <c r="BRI283" s="6"/>
      <c r="BRJ283" s="6"/>
      <c r="BRK283" s="6"/>
      <c r="BRL283" s="6"/>
      <c r="BRM283" s="6"/>
      <c r="BRN283" s="6"/>
      <c r="BRO283" s="6"/>
      <c r="BRP283" s="6"/>
      <c r="BRQ283" s="6"/>
      <c r="BRR283" s="6"/>
      <c r="BRS283" s="6"/>
      <c r="BRT283" s="6"/>
      <c r="BRU283" s="6"/>
      <c r="BRV283" s="6"/>
      <c r="BRW283" s="6"/>
      <c r="BRX283" s="6"/>
      <c r="BRY283" s="6"/>
      <c r="BRZ283" s="6"/>
      <c r="BSA283" s="6"/>
      <c r="BSB283" s="6"/>
      <c r="BSC283" s="6"/>
      <c r="BSD283" s="6"/>
      <c r="BSE283" s="6"/>
      <c r="BSF283" s="6"/>
      <c r="BSG283" s="6"/>
      <c r="BSH283" s="6"/>
      <c r="BSI283" s="6"/>
      <c r="BSJ283" s="6"/>
      <c r="BSK283" s="6"/>
      <c r="BSL283" s="6"/>
      <c r="BSM283" s="6"/>
      <c r="BSN283" s="6"/>
      <c r="BSO283" s="6"/>
      <c r="BSP283" s="6"/>
      <c r="BSQ283" s="6"/>
      <c r="BSR283" s="6"/>
      <c r="BSS283" s="6"/>
      <c r="BST283" s="6"/>
      <c r="BSU283" s="6"/>
      <c r="BSV283" s="6"/>
      <c r="BSW283" s="6"/>
      <c r="BSX283" s="6"/>
      <c r="BSY283" s="6"/>
      <c r="BSZ283" s="6"/>
      <c r="BTA283" s="6"/>
      <c r="BTB283" s="6"/>
      <c r="BTC283" s="6"/>
      <c r="BTD283" s="6"/>
      <c r="BTE283" s="6"/>
      <c r="BTF283" s="6"/>
      <c r="BTG283" s="6"/>
      <c r="BTH283" s="6"/>
      <c r="BTI283" s="6"/>
      <c r="BTJ283" s="6"/>
      <c r="BTK283" s="6"/>
      <c r="BTL283" s="6"/>
      <c r="BTM283" s="6"/>
      <c r="BTN283" s="6"/>
      <c r="BTO283" s="6"/>
      <c r="BTP283" s="6"/>
      <c r="BTQ283" s="6"/>
      <c r="BTR283" s="6"/>
      <c r="BTS283" s="6"/>
      <c r="BTT283" s="6"/>
      <c r="BTU283" s="6"/>
      <c r="BTV283" s="6"/>
      <c r="BTW283" s="6"/>
      <c r="BTX283" s="6"/>
      <c r="BTY283" s="6"/>
      <c r="BTZ283" s="6"/>
      <c r="BUA283" s="6"/>
      <c r="BUB283" s="6"/>
      <c r="BUC283" s="6"/>
      <c r="BUD283" s="6"/>
      <c r="BUE283" s="6"/>
      <c r="BUF283" s="6"/>
      <c r="BUG283" s="6"/>
      <c r="BUH283" s="6"/>
      <c r="BUI283" s="6"/>
      <c r="BUJ283" s="6"/>
      <c r="BUK283" s="6"/>
      <c r="BUL283" s="6"/>
      <c r="BUM283" s="6"/>
      <c r="BUN283" s="6"/>
      <c r="BUO283" s="6"/>
      <c r="BUP283" s="6"/>
      <c r="BUQ283" s="6"/>
      <c r="BUR283" s="6"/>
      <c r="BUS283" s="6"/>
      <c r="BUT283" s="6"/>
      <c r="BUU283" s="6"/>
      <c r="BUV283" s="6"/>
      <c r="BUW283" s="6"/>
      <c r="BUX283" s="6"/>
      <c r="BUY283" s="6"/>
      <c r="BUZ283" s="6"/>
      <c r="BVA283" s="6"/>
      <c r="BVB283" s="6"/>
      <c r="BVC283" s="6"/>
      <c r="BVD283" s="6"/>
      <c r="BVE283" s="6"/>
      <c r="BVF283" s="6"/>
      <c r="BVG283" s="6"/>
      <c r="BVH283" s="6"/>
      <c r="BVI283" s="6"/>
      <c r="BVJ283" s="6"/>
      <c r="BVK283" s="6"/>
      <c r="BVL283" s="6"/>
      <c r="BVM283" s="6"/>
      <c r="BVN283" s="6"/>
      <c r="BVO283" s="6"/>
      <c r="BVP283" s="6"/>
      <c r="BVQ283" s="6"/>
      <c r="BVR283" s="6"/>
      <c r="BVS283" s="6"/>
      <c r="BVT283" s="6"/>
      <c r="BVU283" s="6"/>
      <c r="BVV283" s="6"/>
      <c r="BVW283" s="6"/>
      <c r="BVX283" s="6"/>
      <c r="BVY283" s="6"/>
      <c r="BVZ283" s="6"/>
      <c r="BWA283" s="6"/>
      <c r="BWB283" s="6"/>
      <c r="BWC283" s="6"/>
      <c r="BWD283" s="6"/>
      <c r="BWE283" s="6"/>
      <c r="BWF283" s="6"/>
      <c r="BWG283" s="6"/>
      <c r="BWH283" s="6"/>
      <c r="BWI283" s="6"/>
      <c r="BWJ283" s="6"/>
      <c r="BWK283" s="6"/>
      <c r="BWL283" s="6"/>
      <c r="BWM283" s="6"/>
      <c r="BWN283" s="6"/>
      <c r="BWO283" s="6"/>
      <c r="BWP283" s="6"/>
      <c r="BWQ283" s="6"/>
      <c r="BWR283" s="6"/>
      <c r="BWS283" s="6"/>
      <c r="BWT283" s="6"/>
      <c r="BWU283" s="6"/>
      <c r="BWV283" s="6"/>
      <c r="BWW283" s="6"/>
      <c r="BWX283" s="6"/>
      <c r="BWY283" s="6"/>
      <c r="BWZ283" s="6"/>
      <c r="BXA283" s="6"/>
      <c r="BXB283" s="6"/>
      <c r="BXC283" s="6"/>
      <c r="BXD283" s="6"/>
      <c r="BXE283" s="6"/>
      <c r="BXF283" s="6"/>
      <c r="BXG283" s="6"/>
      <c r="BXH283" s="6"/>
      <c r="BXI283" s="6"/>
      <c r="BXJ283" s="6"/>
      <c r="BXK283" s="6"/>
      <c r="BXL283" s="6"/>
      <c r="BXM283" s="6"/>
      <c r="BXN283" s="6"/>
      <c r="BXO283" s="6"/>
      <c r="BXP283" s="6"/>
      <c r="BXQ283" s="6"/>
      <c r="BXR283" s="6"/>
      <c r="BXS283" s="6"/>
      <c r="BXT283" s="6"/>
      <c r="BXU283" s="6"/>
      <c r="BXV283" s="6"/>
      <c r="BXW283" s="6"/>
      <c r="BXX283" s="6"/>
      <c r="BXY283" s="6"/>
      <c r="BXZ283" s="6"/>
      <c r="BYA283" s="6"/>
      <c r="BYB283" s="6"/>
      <c r="BYC283" s="6"/>
      <c r="BYD283" s="6"/>
      <c r="BYE283" s="6"/>
      <c r="BYF283" s="6"/>
      <c r="BYG283" s="6"/>
      <c r="BYH283" s="6"/>
      <c r="BYI283" s="6"/>
      <c r="BYJ283" s="6"/>
      <c r="BYK283" s="6"/>
      <c r="BYL283" s="6"/>
      <c r="BYM283" s="6"/>
      <c r="BYN283" s="6"/>
      <c r="BYO283" s="6"/>
      <c r="BYP283" s="6"/>
      <c r="BYQ283" s="6"/>
      <c r="BYR283" s="6"/>
      <c r="BYS283" s="6"/>
      <c r="BYT283" s="6"/>
      <c r="BYU283" s="6"/>
      <c r="BYV283" s="6"/>
      <c r="BYW283" s="6"/>
      <c r="BYX283" s="6"/>
      <c r="BYY283" s="6"/>
      <c r="BYZ283" s="6"/>
      <c r="BZA283" s="6"/>
      <c r="BZB283" s="6"/>
      <c r="BZC283" s="6"/>
      <c r="BZD283" s="6"/>
      <c r="BZE283" s="6"/>
      <c r="BZF283" s="6"/>
      <c r="BZG283" s="6"/>
      <c r="BZH283" s="6"/>
      <c r="BZI283" s="6"/>
      <c r="BZJ283" s="6"/>
      <c r="BZK283" s="6"/>
      <c r="BZL283" s="6"/>
      <c r="BZM283" s="6"/>
      <c r="BZN283" s="6"/>
      <c r="BZO283" s="6"/>
      <c r="BZP283" s="6"/>
      <c r="BZQ283" s="6"/>
      <c r="BZR283" s="6"/>
      <c r="BZS283" s="6"/>
      <c r="BZT283" s="6"/>
      <c r="BZU283" s="6"/>
      <c r="BZV283" s="6"/>
      <c r="BZW283" s="6"/>
      <c r="BZX283" s="6"/>
      <c r="BZY283" s="6"/>
      <c r="BZZ283" s="6"/>
      <c r="CAA283" s="6"/>
      <c r="CAB283" s="6"/>
      <c r="CAC283" s="6"/>
      <c r="CAD283" s="6"/>
      <c r="CAE283" s="6"/>
      <c r="CAF283" s="6"/>
      <c r="CAG283" s="6"/>
      <c r="CAH283" s="6"/>
      <c r="CAI283" s="6"/>
      <c r="CAJ283" s="6"/>
      <c r="CAK283" s="6"/>
      <c r="CAL283" s="6"/>
      <c r="CAM283" s="6"/>
      <c r="CAN283" s="6"/>
      <c r="CAO283" s="6"/>
      <c r="CAP283" s="6"/>
      <c r="CAQ283" s="6"/>
      <c r="CAR283" s="6"/>
      <c r="CAS283" s="6"/>
      <c r="CAT283" s="6"/>
      <c r="CAU283" s="6"/>
      <c r="CAV283" s="6"/>
      <c r="CAW283" s="6"/>
      <c r="CAX283" s="6"/>
      <c r="CAY283" s="6"/>
      <c r="CAZ283" s="6"/>
      <c r="CBA283" s="6"/>
      <c r="CBB283" s="6"/>
      <c r="CBC283" s="6"/>
      <c r="CBD283" s="6"/>
      <c r="CBE283" s="6"/>
      <c r="CBF283" s="6"/>
      <c r="CBG283" s="6"/>
      <c r="CBH283" s="6"/>
      <c r="CBI283" s="6"/>
      <c r="CBJ283" s="6"/>
      <c r="CBK283" s="6"/>
      <c r="CBL283" s="6"/>
      <c r="CBM283" s="6"/>
      <c r="CBN283" s="6"/>
      <c r="CBO283" s="6"/>
      <c r="CBP283" s="6"/>
      <c r="CBQ283" s="6"/>
      <c r="CBR283" s="6"/>
      <c r="CBS283" s="6"/>
      <c r="CBT283" s="6"/>
      <c r="CBU283" s="6"/>
      <c r="CBV283" s="6"/>
      <c r="CBW283" s="6"/>
      <c r="CBX283" s="6"/>
      <c r="CBY283" s="6"/>
      <c r="CBZ283" s="6"/>
      <c r="CCA283" s="6"/>
      <c r="CCB283" s="6"/>
      <c r="CCC283" s="6"/>
      <c r="CCD283" s="6"/>
      <c r="CCE283" s="6"/>
      <c r="CCF283" s="6"/>
      <c r="CCG283" s="6"/>
      <c r="CCH283" s="6"/>
      <c r="CCI283" s="6"/>
      <c r="CCJ283" s="6"/>
      <c r="CCK283" s="6"/>
      <c r="CCL283" s="6"/>
      <c r="CCM283" s="6"/>
      <c r="CCN283" s="6"/>
      <c r="CCO283" s="6"/>
      <c r="CCP283" s="6"/>
      <c r="CCQ283" s="6"/>
      <c r="CCR283" s="6"/>
      <c r="CCS283" s="6"/>
      <c r="CCT283" s="6"/>
      <c r="CCU283" s="6"/>
      <c r="CCV283" s="6"/>
      <c r="CCW283" s="6"/>
      <c r="CCX283" s="6"/>
      <c r="CCY283" s="6"/>
      <c r="CCZ283" s="6"/>
      <c r="CDA283" s="6"/>
      <c r="CDB283" s="6"/>
      <c r="CDC283" s="6"/>
      <c r="CDD283" s="6"/>
      <c r="CDE283" s="6"/>
      <c r="CDF283" s="6"/>
      <c r="CDG283" s="6"/>
      <c r="CDH283" s="6"/>
      <c r="CDI283" s="6"/>
      <c r="CDJ283" s="6"/>
      <c r="CDK283" s="6"/>
      <c r="CDL283" s="6"/>
      <c r="CDM283" s="6"/>
      <c r="CDN283" s="6"/>
      <c r="CDO283" s="6"/>
      <c r="CDP283" s="6"/>
      <c r="CDQ283" s="6"/>
      <c r="CDR283" s="6"/>
      <c r="CDS283" s="6"/>
      <c r="CDT283" s="6"/>
      <c r="CDU283" s="6"/>
      <c r="CDV283" s="6"/>
      <c r="CDW283" s="6"/>
      <c r="CDX283" s="6"/>
      <c r="CDY283" s="6"/>
      <c r="CDZ283" s="6"/>
      <c r="CEA283" s="6"/>
      <c r="CEB283" s="6"/>
      <c r="CEC283" s="6"/>
      <c r="CED283" s="6"/>
      <c r="CEE283" s="6"/>
      <c r="CEF283" s="6"/>
      <c r="CEG283" s="6"/>
      <c r="CEH283" s="6"/>
      <c r="CEI283" s="6"/>
      <c r="CEJ283" s="6"/>
      <c r="CEK283" s="6"/>
      <c r="CEL283" s="6"/>
      <c r="CEM283" s="6"/>
      <c r="CEN283" s="6"/>
      <c r="CEO283" s="6"/>
      <c r="CEP283" s="6"/>
      <c r="CEQ283" s="6"/>
      <c r="CER283" s="6"/>
      <c r="CES283" s="6"/>
      <c r="CET283" s="6"/>
      <c r="CEU283" s="6"/>
      <c r="CEV283" s="6"/>
      <c r="CEW283" s="6"/>
      <c r="CEX283" s="6"/>
      <c r="CEY283" s="6"/>
      <c r="CEZ283" s="6"/>
      <c r="CFA283" s="6"/>
      <c r="CFB283" s="6"/>
      <c r="CFC283" s="6"/>
      <c r="CFD283" s="6"/>
      <c r="CFE283" s="6"/>
      <c r="CFF283" s="6"/>
      <c r="CFG283" s="6"/>
      <c r="CFH283" s="6"/>
      <c r="CFI283" s="6"/>
      <c r="CFJ283" s="6"/>
      <c r="CFK283" s="6"/>
      <c r="CFL283" s="6"/>
      <c r="CFM283" s="6"/>
      <c r="CFN283" s="6"/>
      <c r="CFO283" s="6"/>
      <c r="CFP283" s="6"/>
      <c r="CFQ283" s="6"/>
      <c r="CFR283" s="6"/>
      <c r="CFS283" s="6"/>
      <c r="CFT283" s="6"/>
      <c r="CFU283" s="6"/>
      <c r="CFV283" s="6"/>
      <c r="CFW283" s="6"/>
      <c r="CFX283" s="6"/>
      <c r="CFY283" s="6"/>
      <c r="CFZ283" s="6"/>
      <c r="CGA283" s="6"/>
      <c r="CGB283" s="6"/>
      <c r="CGC283" s="6"/>
      <c r="CGD283" s="6"/>
      <c r="CGE283" s="6"/>
      <c r="CGF283" s="6"/>
      <c r="CGG283" s="6"/>
      <c r="CGH283" s="6"/>
      <c r="CGI283" s="6"/>
      <c r="CGJ283" s="6"/>
      <c r="CGK283" s="6"/>
      <c r="CGL283" s="6"/>
      <c r="CGM283" s="6"/>
      <c r="CGN283" s="6"/>
      <c r="CGO283" s="6"/>
      <c r="CGP283" s="6"/>
      <c r="CGQ283" s="6"/>
      <c r="CGR283" s="6"/>
      <c r="CGS283" s="6"/>
      <c r="CGT283" s="6"/>
      <c r="CGU283" s="6"/>
      <c r="CGV283" s="6"/>
      <c r="CGW283" s="6"/>
      <c r="CGX283" s="6"/>
      <c r="CGY283" s="6"/>
      <c r="CGZ283" s="6"/>
      <c r="CHA283" s="6"/>
      <c r="CHB283" s="6"/>
      <c r="CHC283" s="6"/>
      <c r="CHD283" s="6"/>
      <c r="CHE283" s="6"/>
      <c r="CHF283" s="6"/>
      <c r="CHG283" s="6"/>
      <c r="CHH283" s="6"/>
      <c r="CHI283" s="6"/>
      <c r="CHJ283" s="6"/>
      <c r="CHK283" s="6"/>
      <c r="CHL283" s="6"/>
      <c r="CHM283" s="6"/>
      <c r="CHN283" s="6"/>
      <c r="CHO283" s="6"/>
      <c r="CHP283" s="6"/>
      <c r="CHQ283" s="6"/>
      <c r="CHR283" s="6"/>
      <c r="CHS283" s="6"/>
      <c r="CHT283" s="6"/>
      <c r="CHU283" s="6"/>
      <c r="CHV283" s="6"/>
      <c r="CHW283" s="6"/>
      <c r="CHX283" s="6"/>
      <c r="CHY283" s="6"/>
      <c r="CHZ283" s="6"/>
      <c r="CIA283" s="6"/>
      <c r="CIB283" s="6"/>
      <c r="CIC283" s="6"/>
      <c r="CID283" s="6"/>
      <c r="CIE283" s="6"/>
      <c r="CIF283" s="6"/>
      <c r="CIG283" s="6"/>
      <c r="CIH283" s="6"/>
      <c r="CII283" s="6"/>
      <c r="CIJ283" s="6"/>
      <c r="CIK283" s="6"/>
      <c r="CIL283" s="6"/>
      <c r="CIM283" s="6"/>
      <c r="CIN283" s="6"/>
      <c r="CIO283" s="6"/>
      <c r="CIP283" s="6"/>
      <c r="CIQ283" s="6"/>
      <c r="CIR283" s="6"/>
      <c r="CIS283" s="6"/>
      <c r="CIT283" s="6"/>
      <c r="CIU283" s="6"/>
      <c r="CIV283" s="6"/>
      <c r="CIW283" s="6"/>
      <c r="CIX283" s="6"/>
      <c r="CIY283" s="6"/>
      <c r="CIZ283" s="6"/>
      <c r="CJA283" s="6"/>
      <c r="CJB283" s="6"/>
      <c r="CJC283" s="6"/>
      <c r="CJD283" s="6"/>
      <c r="CJE283" s="6"/>
      <c r="CJF283" s="6"/>
      <c r="CJG283" s="6"/>
      <c r="CJH283" s="6"/>
      <c r="CJI283" s="6"/>
      <c r="CJJ283" s="6"/>
      <c r="CJK283" s="6"/>
      <c r="CJL283" s="6"/>
      <c r="CJM283" s="6"/>
      <c r="CJN283" s="6"/>
      <c r="CJO283" s="6"/>
      <c r="CJP283" s="6"/>
      <c r="CJQ283" s="6"/>
      <c r="CJR283" s="6"/>
      <c r="CJS283" s="6"/>
      <c r="CJT283" s="6"/>
      <c r="CJU283" s="6"/>
      <c r="CJV283" s="6"/>
      <c r="CJW283" s="6"/>
      <c r="CJX283" s="6"/>
      <c r="CJY283" s="6"/>
      <c r="CJZ283" s="6"/>
      <c r="CKA283" s="6"/>
      <c r="CKB283" s="6"/>
      <c r="CKC283" s="6"/>
      <c r="CKD283" s="6"/>
      <c r="CKE283" s="6"/>
      <c r="CKF283" s="6"/>
      <c r="CKG283" s="6"/>
      <c r="CKH283" s="6"/>
      <c r="CKI283" s="6"/>
      <c r="CKJ283" s="6"/>
      <c r="CKK283" s="6"/>
      <c r="CKL283" s="6"/>
      <c r="CKM283" s="6"/>
      <c r="CKN283" s="6"/>
      <c r="CKO283" s="6"/>
      <c r="CKP283" s="6"/>
      <c r="CKQ283" s="6"/>
      <c r="CKR283" s="6"/>
      <c r="CKS283" s="6"/>
      <c r="CKT283" s="6"/>
      <c r="CKU283" s="6"/>
      <c r="CKV283" s="6"/>
      <c r="CKW283" s="6"/>
      <c r="CKX283" s="6"/>
      <c r="CKY283" s="6"/>
      <c r="CKZ283" s="6"/>
      <c r="CLA283" s="6"/>
      <c r="CLB283" s="6"/>
      <c r="CLC283" s="6"/>
      <c r="CLD283" s="6"/>
      <c r="CLE283" s="6"/>
      <c r="CLF283" s="6"/>
      <c r="CLG283" s="6"/>
      <c r="CLH283" s="6"/>
      <c r="CLI283" s="6"/>
      <c r="CLJ283" s="6"/>
      <c r="CLK283" s="6"/>
      <c r="CLL283" s="6"/>
      <c r="CLM283" s="6"/>
      <c r="CLN283" s="6"/>
      <c r="CLO283" s="6"/>
      <c r="CLP283" s="6"/>
      <c r="CLQ283" s="6"/>
      <c r="CLR283" s="6"/>
      <c r="CLS283" s="6"/>
      <c r="CLT283" s="6"/>
      <c r="CLU283" s="6"/>
      <c r="CLV283" s="6"/>
      <c r="CLW283" s="6"/>
      <c r="CLX283" s="6"/>
      <c r="CLY283" s="6"/>
      <c r="CLZ283" s="6"/>
      <c r="CMA283" s="6"/>
      <c r="CMB283" s="6"/>
      <c r="CMC283" s="6"/>
      <c r="CMD283" s="6"/>
      <c r="CME283" s="6"/>
      <c r="CMF283" s="6"/>
      <c r="CMG283" s="6"/>
      <c r="CMH283" s="6"/>
      <c r="CMI283" s="6"/>
      <c r="CMJ283" s="6"/>
      <c r="CMK283" s="6"/>
      <c r="CML283" s="6"/>
      <c r="CMM283" s="6"/>
      <c r="CMN283" s="6"/>
      <c r="CMO283" s="6"/>
      <c r="CMP283" s="6"/>
      <c r="CMQ283" s="6"/>
      <c r="CMR283" s="6"/>
      <c r="CMS283" s="6"/>
      <c r="CMT283" s="6"/>
      <c r="CMU283" s="6"/>
      <c r="CMV283" s="6"/>
      <c r="CMW283" s="6"/>
      <c r="CMX283" s="6"/>
      <c r="CMY283" s="6"/>
      <c r="CMZ283" s="6"/>
      <c r="CNA283" s="6"/>
      <c r="CNB283" s="6"/>
      <c r="CNC283" s="6"/>
      <c r="CND283" s="6"/>
      <c r="CNE283" s="6"/>
      <c r="CNF283" s="6"/>
      <c r="CNG283" s="6"/>
      <c r="CNH283" s="6"/>
      <c r="CNI283" s="6"/>
      <c r="CNJ283" s="6"/>
      <c r="CNK283" s="6"/>
      <c r="CNL283" s="6"/>
      <c r="CNM283" s="6"/>
      <c r="CNN283" s="6"/>
      <c r="CNO283" s="6"/>
      <c r="CNP283" s="6"/>
      <c r="CNQ283" s="6"/>
      <c r="CNR283" s="6"/>
      <c r="CNS283" s="6"/>
      <c r="CNT283" s="6"/>
      <c r="CNU283" s="6"/>
      <c r="CNV283" s="6"/>
      <c r="CNW283" s="6"/>
      <c r="CNX283" s="6"/>
      <c r="CNY283" s="6"/>
      <c r="CNZ283" s="6"/>
      <c r="COA283" s="6"/>
      <c r="COB283" s="6"/>
      <c r="COC283" s="6"/>
      <c r="COD283" s="6"/>
      <c r="COE283" s="6"/>
      <c r="COF283" s="6"/>
      <c r="COG283" s="6"/>
      <c r="COH283" s="6"/>
      <c r="COI283" s="6"/>
      <c r="COJ283" s="6"/>
      <c r="COK283" s="6"/>
      <c r="COL283" s="6"/>
      <c r="COM283" s="6"/>
      <c r="CON283" s="6"/>
      <c r="COO283" s="6"/>
      <c r="COP283" s="6"/>
      <c r="COQ283" s="6"/>
      <c r="COR283" s="6"/>
      <c r="COS283" s="6"/>
      <c r="COT283" s="6"/>
      <c r="COU283" s="6"/>
      <c r="COV283" s="6"/>
      <c r="COW283" s="6"/>
      <c r="COX283" s="6"/>
      <c r="COY283" s="6"/>
      <c r="COZ283" s="6"/>
      <c r="CPA283" s="6"/>
      <c r="CPB283" s="6"/>
      <c r="CPC283" s="6"/>
      <c r="CPD283" s="6"/>
      <c r="CPE283" s="6"/>
      <c r="CPF283" s="6"/>
      <c r="CPG283" s="6"/>
      <c r="CPH283" s="6"/>
      <c r="CPI283" s="6"/>
      <c r="CPJ283" s="6"/>
      <c r="CPK283" s="6"/>
      <c r="CPL283" s="6"/>
      <c r="CPM283" s="6"/>
      <c r="CPN283" s="6"/>
      <c r="CPO283" s="6"/>
      <c r="CPP283" s="6"/>
      <c r="CPQ283" s="6"/>
      <c r="CPR283" s="6"/>
      <c r="CPS283" s="6"/>
      <c r="CPT283" s="6"/>
      <c r="CPU283" s="6"/>
      <c r="CPV283" s="6"/>
      <c r="CPW283" s="6"/>
      <c r="CPX283" s="6"/>
      <c r="CPY283" s="6"/>
      <c r="CPZ283" s="6"/>
      <c r="CQA283" s="6"/>
      <c r="CQB283" s="6"/>
      <c r="CQC283" s="6"/>
      <c r="CQD283" s="6"/>
      <c r="CQE283" s="6"/>
      <c r="CQF283" s="6"/>
      <c r="CQG283" s="6"/>
      <c r="CQH283" s="6"/>
      <c r="CQI283" s="6"/>
      <c r="CQJ283" s="6"/>
      <c r="CQK283" s="6"/>
      <c r="CQL283" s="6"/>
      <c r="CQM283" s="6"/>
      <c r="CQN283" s="6"/>
      <c r="CQO283" s="6"/>
      <c r="CQP283" s="6"/>
      <c r="CQQ283" s="6"/>
      <c r="CQR283" s="6"/>
      <c r="CQS283" s="6"/>
      <c r="CQT283" s="6"/>
      <c r="CQU283" s="6"/>
      <c r="CQV283" s="6"/>
      <c r="CQW283" s="6"/>
      <c r="CQX283" s="6"/>
      <c r="CQY283" s="6"/>
      <c r="CQZ283" s="6"/>
      <c r="CRA283" s="6"/>
      <c r="CRB283" s="6"/>
      <c r="CRC283" s="6"/>
      <c r="CRD283" s="6"/>
      <c r="CRE283" s="6"/>
      <c r="CRF283" s="6"/>
      <c r="CRG283" s="6"/>
      <c r="CRH283" s="6"/>
      <c r="CRI283" s="6"/>
      <c r="CRJ283" s="6"/>
      <c r="CRK283" s="6"/>
      <c r="CRL283" s="6"/>
      <c r="CRM283" s="6"/>
      <c r="CRN283" s="6"/>
      <c r="CRO283" s="6"/>
      <c r="CRP283" s="6"/>
      <c r="CRQ283" s="6"/>
      <c r="CRR283" s="6"/>
      <c r="CRS283" s="6"/>
      <c r="CRT283" s="6"/>
      <c r="CRU283" s="6"/>
      <c r="CRV283" s="6"/>
      <c r="CRW283" s="6"/>
      <c r="CRX283" s="6"/>
      <c r="CRY283" s="6"/>
      <c r="CRZ283" s="6"/>
      <c r="CSA283" s="6"/>
      <c r="CSB283" s="6"/>
      <c r="CSC283" s="6"/>
      <c r="CSD283" s="6"/>
      <c r="CSE283" s="6"/>
      <c r="CSF283" s="6"/>
      <c r="CSG283" s="6"/>
      <c r="CSH283" s="6"/>
      <c r="CSI283" s="6"/>
      <c r="CSJ283" s="6"/>
      <c r="CSK283" s="6"/>
      <c r="CSL283" s="6"/>
      <c r="CSM283" s="6"/>
      <c r="CSN283" s="6"/>
      <c r="CSO283" s="6"/>
      <c r="CSP283" s="6"/>
      <c r="CSQ283" s="6"/>
      <c r="CSR283" s="6"/>
      <c r="CSS283" s="6"/>
      <c r="CST283" s="6"/>
      <c r="CSU283" s="6"/>
      <c r="CSV283" s="6"/>
      <c r="CSW283" s="6"/>
      <c r="CSX283" s="6"/>
      <c r="CSY283" s="6"/>
      <c r="CSZ283" s="6"/>
      <c r="CTA283" s="6"/>
      <c r="CTB283" s="6"/>
      <c r="CTC283" s="6"/>
      <c r="CTD283" s="6"/>
      <c r="CTE283" s="6"/>
      <c r="CTF283" s="6"/>
      <c r="CTG283" s="6"/>
      <c r="CTH283" s="6"/>
      <c r="CTI283" s="6"/>
      <c r="CTJ283" s="6"/>
      <c r="CTK283" s="6"/>
      <c r="CTL283" s="6"/>
      <c r="CTM283" s="6"/>
      <c r="CTN283" s="6"/>
      <c r="CTO283" s="6"/>
      <c r="CTP283" s="6"/>
      <c r="CTQ283" s="6"/>
      <c r="CTR283" s="6"/>
      <c r="CTS283" s="6"/>
      <c r="CTT283" s="6"/>
      <c r="CTU283" s="6"/>
      <c r="CTV283" s="6"/>
      <c r="CTW283" s="6"/>
      <c r="CTX283" s="6"/>
      <c r="CTY283" s="6"/>
      <c r="CTZ283" s="6"/>
      <c r="CUA283" s="6"/>
      <c r="CUB283" s="6"/>
      <c r="CUC283" s="6"/>
      <c r="CUD283" s="6"/>
      <c r="CUE283" s="6"/>
      <c r="CUF283" s="6"/>
      <c r="CUG283" s="6"/>
      <c r="CUH283" s="6"/>
      <c r="CUI283" s="6"/>
      <c r="CUJ283" s="6"/>
      <c r="CUK283" s="6"/>
      <c r="CUL283" s="6"/>
      <c r="CUM283" s="6"/>
      <c r="CUN283" s="6"/>
      <c r="CUO283" s="6"/>
      <c r="CUP283" s="6"/>
      <c r="CUQ283" s="6"/>
      <c r="CUR283" s="6"/>
      <c r="CUS283" s="6"/>
      <c r="CUT283" s="6"/>
      <c r="CUU283" s="6"/>
      <c r="CUV283" s="6"/>
      <c r="CUW283" s="6"/>
      <c r="CUX283" s="6"/>
      <c r="CUY283" s="6"/>
      <c r="CUZ283" s="6"/>
      <c r="CVA283" s="6"/>
      <c r="CVB283" s="6"/>
      <c r="CVC283" s="6"/>
      <c r="CVD283" s="6"/>
      <c r="CVE283" s="6"/>
      <c r="CVF283" s="6"/>
      <c r="CVG283" s="6"/>
      <c r="CVH283" s="6"/>
      <c r="CVI283" s="6"/>
      <c r="CVJ283" s="6"/>
      <c r="CVK283" s="6"/>
      <c r="CVL283" s="6"/>
      <c r="CVM283" s="6"/>
      <c r="CVN283" s="6"/>
      <c r="CVO283" s="6"/>
      <c r="CVP283" s="6"/>
      <c r="CVQ283" s="6"/>
      <c r="CVR283" s="6"/>
      <c r="CVS283" s="6"/>
      <c r="CVT283" s="6"/>
      <c r="CVU283" s="6"/>
      <c r="CVV283" s="6"/>
      <c r="CVW283" s="6"/>
      <c r="CVX283" s="6"/>
      <c r="CVY283" s="6"/>
      <c r="CVZ283" s="6"/>
      <c r="CWA283" s="6"/>
      <c r="CWB283" s="6"/>
      <c r="CWC283" s="6"/>
      <c r="CWD283" s="6"/>
      <c r="CWE283" s="6"/>
      <c r="CWF283" s="6"/>
      <c r="CWG283" s="6"/>
      <c r="CWH283" s="6"/>
      <c r="CWI283" s="6"/>
      <c r="CWJ283" s="6"/>
      <c r="CWK283" s="6"/>
      <c r="CWL283" s="6"/>
      <c r="CWM283" s="6"/>
      <c r="CWN283" s="6"/>
      <c r="CWO283" s="6"/>
      <c r="CWP283" s="6"/>
      <c r="CWQ283" s="6"/>
      <c r="CWR283" s="6"/>
      <c r="CWS283" s="6"/>
      <c r="CWT283" s="6"/>
      <c r="CWU283" s="6"/>
      <c r="CWV283" s="6"/>
      <c r="CWW283" s="6"/>
      <c r="CWX283" s="6"/>
      <c r="CWY283" s="6"/>
      <c r="CWZ283" s="6"/>
      <c r="CXA283" s="6"/>
      <c r="CXB283" s="6"/>
      <c r="CXC283" s="6"/>
      <c r="CXD283" s="6"/>
      <c r="CXE283" s="6"/>
      <c r="CXF283" s="6"/>
      <c r="CXG283" s="6"/>
      <c r="CXH283" s="6"/>
      <c r="CXI283" s="6"/>
      <c r="CXJ283" s="6"/>
      <c r="CXK283" s="6"/>
      <c r="CXL283" s="6"/>
      <c r="CXM283" s="6"/>
      <c r="CXN283" s="6"/>
      <c r="CXO283" s="6"/>
      <c r="CXP283" s="6"/>
      <c r="CXQ283" s="6"/>
      <c r="CXR283" s="6"/>
      <c r="CXS283" s="6"/>
      <c r="CXT283" s="6"/>
      <c r="CXU283" s="6"/>
      <c r="CXV283" s="6"/>
      <c r="CXW283" s="6"/>
      <c r="CXX283" s="6"/>
      <c r="CXY283" s="6"/>
      <c r="CXZ283" s="6"/>
      <c r="CYA283" s="6"/>
      <c r="CYB283" s="6"/>
      <c r="CYC283" s="6"/>
      <c r="CYD283" s="6"/>
      <c r="CYE283" s="6"/>
      <c r="CYF283" s="6"/>
      <c r="CYG283" s="6"/>
      <c r="CYH283" s="6"/>
      <c r="CYI283" s="6"/>
      <c r="CYJ283" s="6"/>
      <c r="CYK283" s="6"/>
      <c r="CYL283" s="6"/>
      <c r="CYM283" s="6"/>
      <c r="CYN283" s="6"/>
      <c r="CYO283" s="6"/>
      <c r="CYP283" s="6"/>
      <c r="CYQ283" s="6"/>
      <c r="CYR283" s="6"/>
      <c r="CYS283" s="6"/>
      <c r="CYT283" s="6"/>
      <c r="CYU283" s="6"/>
      <c r="CYV283" s="6"/>
      <c r="CYW283" s="6"/>
      <c r="CYX283" s="6"/>
      <c r="CYY283" s="6"/>
      <c r="CYZ283" s="6"/>
      <c r="CZA283" s="6"/>
      <c r="CZB283" s="6"/>
      <c r="CZC283" s="6"/>
      <c r="CZD283" s="6"/>
      <c r="CZE283" s="6"/>
      <c r="CZF283" s="6"/>
      <c r="CZG283" s="6"/>
      <c r="CZH283" s="6"/>
      <c r="CZI283" s="6"/>
      <c r="CZJ283" s="6"/>
      <c r="CZK283" s="6"/>
      <c r="CZL283" s="6"/>
      <c r="CZM283" s="6"/>
      <c r="CZN283" s="6"/>
      <c r="CZO283" s="6"/>
      <c r="CZP283" s="6"/>
      <c r="CZQ283" s="6"/>
      <c r="CZR283" s="6"/>
      <c r="CZS283" s="6"/>
      <c r="CZT283" s="6"/>
      <c r="CZU283" s="6"/>
      <c r="CZV283" s="6"/>
      <c r="CZW283" s="6"/>
      <c r="CZX283" s="6"/>
      <c r="CZY283" s="6"/>
      <c r="CZZ283" s="6"/>
      <c r="DAA283" s="6"/>
      <c r="DAB283" s="6"/>
      <c r="DAC283" s="6"/>
      <c r="DAD283" s="6"/>
      <c r="DAE283" s="6"/>
      <c r="DAF283" s="6"/>
      <c r="DAG283" s="6"/>
      <c r="DAH283" s="6"/>
      <c r="DAI283" s="6"/>
      <c r="DAJ283" s="6"/>
      <c r="DAK283" s="6"/>
      <c r="DAL283" s="6"/>
      <c r="DAM283" s="6"/>
      <c r="DAN283" s="6"/>
      <c r="DAO283" s="6"/>
      <c r="DAP283" s="6"/>
      <c r="DAQ283" s="6"/>
      <c r="DAR283" s="6"/>
      <c r="DAS283" s="6"/>
      <c r="DAT283" s="6"/>
      <c r="DAU283" s="6"/>
      <c r="DAV283" s="6"/>
      <c r="DAW283" s="6"/>
      <c r="DAX283" s="6"/>
      <c r="DAY283" s="6"/>
      <c r="DAZ283" s="6"/>
      <c r="DBA283" s="6"/>
      <c r="DBB283" s="6"/>
      <c r="DBC283" s="6"/>
      <c r="DBD283" s="6"/>
      <c r="DBE283" s="6"/>
      <c r="DBF283" s="6"/>
      <c r="DBG283" s="6"/>
      <c r="DBH283" s="6"/>
      <c r="DBI283" s="6"/>
      <c r="DBJ283" s="6"/>
      <c r="DBK283" s="6"/>
      <c r="DBL283" s="6"/>
      <c r="DBM283" s="6"/>
      <c r="DBN283" s="6"/>
      <c r="DBO283" s="6"/>
      <c r="DBP283" s="6"/>
      <c r="DBQ283" s="6"/>
      <c r="DBR283" s="6"/>
      <c r="DBS283" s="6"/>
      <c r="DBT283" s="6"/>
      <c r="DBU283" s="6"/>
      <c r="DBV283" s="6"/>
      <c r="DBW283" s="6"/>
      <c r="DBX283" s="6"/>
      <c r="DBY283" s="6"/>
      <c r="DBZ283" s="6"/>
      <c r="DCA283" s="6"/>
      <c r="DCB283" s="6"/>
      <c r="DCC283" s="6"/>
      <c r="DCD283" s="6"/>
      <c r="DCE283" s="6"/>
      <c r="DCF283" s="6"/>
      <c r="DCG283" s="6"/>
      <c r="DCH283" s="6"/>
      <c r="DCI283" s="6"/>
      <c r="DCJ283" s="6"/>
      <c r="DCK283" s="6"/>
      <c r="DCL283" s="6"/>
      <c r="DCM283" s="6"/>
      <c r="DCN283" s="6"/>
      <c r="DCO283" s="6"/>
      <c r="DCP283" s="6"/>
      <c r="DCQ283" s="6"/>
      <c r="DCR283" s="6"/>
      <c r="DCS283" s="6"/>
      <c r="DCT283" s="6"/>
      <c r="DCU283" s="6"/>
      <c r="DCV283" s="6"/>
      <c r="DCW283" s="6"/>
      <c r="DCX283" s="6"/>
      <c r="DCY283" s="6"/>
      <c r="DCZ283" s="6"/>
      <c r="DDA283" s="6"/>
      <c r="DDB283" s="6"/>
      <c r="DDC283" s="6"/>
      <c r="DDD283" s="6"/>
      <c r="DDE283" s="6"/>
      <c r="DDF283" s="6"/>
      <c r="DDG283" s="6"/>
      <c r="DDH283" s="6"/>
      <c r="DDI283" s="6"/>
      <c r="DDJ283" s="6"/>
      <c r="DDK283" s="6"/>
      <c r="DDL283" s="6"/>
      <c r="DDM283" s="6"/>
      <c r="DDN283" s="6"/>
      <c r="DDO283" s="6"/>
      <c r="DDP283" s="6"/>
      <c r="DDQ283" s="6"/>
      <c r="DDR283" s="6"/>
      <c r="DDS283" s="6"/>
      <c r="DDT283" s="6"/>
      <c r="DDU283" s="6"/>
      <c r="DDV283" s="6"/>
      <c r="DDW283" s="6"/>
      <c r="DDX283" s="6"/>
      <c r="DDY283" s="6"/>
      <c r="DDZ283" s="6"/>
      <c r="DEA283" s="6"/>
      <c r="DEB283" s="6"/>
      <c r="DEC283" s="6"/>
      <c r="DED283" s="6"/>
      <c r="DEE283" s="6"/>
      <c r="DEF283" s="6"/>
      <c r="DEG283" s="6"/>
      <c r="DEH283" s="6"/>
      <c r="DEI283" s="6"/>
      <c r="DEJ283" s="6"/>
      <c r="DEK283" s="6"/>
      <c r="DEL283" s="6"/>
      <c r="DEM283" s="6"/>
      <c r="DEN283" s="6"/>
      <c r="DEO283" s="6"/>
      <c r="DEP283" s="6"/>
      <c r="DEQ283" s="6"/>
      <c r="DER283" s="6"/>
      <c r="DES283" s="6"/>
      <c r="DET283" s="6"/>
      <c r="DEU283" s="6"/>
      <c r="DEV283" s="6"/>
      <c r="DEW283" s="6"/>
      <c r="DEX283" s="6"/>
      <c r="DEY283" s="6"/>
      <c r="DEZ283" s="6"/>
      <c r="DFA283" s="6"/>
      <c r="DFB283" s="6"/>
      <c r="DFC283" s="6"/>
      <c r="DFD283" s="6"/>
      <c r="DFE283" s="6"/>
      <c r="DFF283" s="6"/>
      <c r="DFG283" s="6"/>
      <c r="DFH283" s="6"/>
      <c r="DFI283" s="6"/>
      <c r="DFJ283" s="6"/>
      <c r="DFK283" s="6"/>
      <c r="DFL283" s="6"/>
      <c r="DFM283" s="6"/>
      <c r="DFN283" s="6"/>
      <c r="DFO283" s="6"/>
      <c r="DFP283" s="6"/>
      <c r="DFQ283" s="6"/>
      <c r="DFR283" s="6"/>
      <c r="DFS283" s="6"/>
      <c r="DFT283" s="6"/>
      <c r="DFU283" s="6"/>
      <c r="DFV283" s="6"/>
      <c r="DFW283" s="6"/>
      <c r="DFX283" s="6"/>
      <c r="DFY283" s="6"/>
      <c r="DFZ283" s="6"/>
      <c r="DGA283" s="6"/>
      <c r="DGB283" s="6"/>
      <c r="DGC283" s="6"/>
      <c r="DGD283" s="6"/>
      <c r="DGE283" s="6"/>
      <c r="DGF283" s="6"/>
      <c r="DGG283" s="6"/>
      <c r="DGH283" s="6"/>
      <c r="DGI283" s="6"/>
      <c r="DGJ283" s="6"/>
      <c r="DGK283" s="6"/>
      <c r="DGL283" s="6"/>
      <c r="DGM283" s="6"/>
      <c r="DGN283" s="6"/>
      <c r="DGO283" s="6"/>
      <c r="DGP283" s="6"/>
      <c r="DGQ283" s="6"/>
      <c r="DGR283" s="6"/>
      <c r="DGS283" s="6"/>
      <c r="DGT283" s="6"/>
      <c r="DGU283" s="6"/>
      <c r="DGV283" s="6"/>
      <c r="DGW283" s="6"/>
      <c r="DGX283" s="6"/>
      <c r="DGY283" s="6"/>
      <c r="DGZ283" s="6"/>
      <c r="DHA283" s="6"/>
      <c r="DHB283" s="6"/>
      <c r="DHC283" s="6"/>
      <c r="DHD283" s="6"/>
      <c r="DHE283" s="6"/>
      <c r="DHF283" s="6"/>
      <c r="DHG283" s="6"/>
      <c r="DHH283" s="6"/>
      <c r="DHI283" s="6"/>
      <c r="DHJ283" s="6"/>
      <c r="DHK283" s="6"/>
      <c r="DHL283" s="6"/>
      <c r="DHM283" s="6"/>
      <c r="DHN283" s="6"/>
      <c r="DHO283" s="6"/>
      <c r="DHP283" s="6"/>
      <c r="DHQ283" s="6"/>
      <c r="DHR283" s="6"/>
      <c r="DHS283" s="6"/>
      <c r="DHT283" s="6"/>
      <c r="DHU283" s="6"/>
      <c r="DHV283" s="6"/>
      <c r="DHW283" s="6"/>
      <c r="DHX283" s="6"/>
      <c r="DHY283" s="6"/>
      <c r="DHZ283" s="6"/>
      <c r="DIA283" s="6"/>
      <c r="DIB283" s="6"/>
      <c r="DIC283" s="6"/>
      <c r="DID283" s="6"/>
      <c r="DIE283" s="6"/>
      <c r="DIF283" s="6"/>
      <c r="DIG283" s="6"/>
      <c r="DIH283" s="6"/>
      <c r="DII283" s="6"/>
      <c r="DIJ283" s="6"/>
      <c r="DIK283" s="6"/>
      <c r="DIL283" s="6"/>
      <c r="DIM283" s="6"/>
      <c r="DIN283" s="6"/>
      <c r="DIO283" s="6"/>
      <c r="DIP283" s="6"/>
      <c r="DIQ283" s="6"/>
      <c r="DIR283" s="6"/>
      <c r="DIS283" s="6"/>
      <c r="DIT283" s="6"/>
      <c r="DIU283" s="6"/>
      <c r="DIV283" s="6"/>
      <c r="DIW283" s="6"/>
      <c r="DIX283" s="6"/>
      <c r="DIY283" s="6"/>
      <c r="DIZ283" s="6"/>
      <c r="DJA283" s="6"/>
      <c r="DJB283" s="6"/>
      <c r="DJC283" s="6"/>
      <c r="DJD283" s="6"/>
      <c r="DJE283" s="6"/>
      <c r="DJF283" s="6"/>
      <c r="DJG283" s="6"/>
      <c r="DJH283" s="6"/>
      <c r="DJI283" s="6"/>
      <c r="DJJ283" s="6"/>
      <c r="DJK283" s="6"/>
      <c r="DJL283" s="6"/>
      <c r="DJM283" s="6"/>
      <c r="DJN283" s="6"/>
      <c r="DJO283" s="6"/>
      <c r="DJP283" s="6"/>
      <c r="DJQ283" s="6"/>
      <c r="DJR283" s="6"/>
      <c r="DJS283" s="6"/>
      <c r="DJT283" s="6"/>
      <c r="DJU283" s="6"/>
      <c r="DJV283" s="6"/>
      <c r="DJW283" s="6"/>
      <c r="DJX283" s="6"/>
      <c r="DJY283" s="6"/>
      <c r="DJZ283" s="6"/>
      <c r="DKA283" s="6"/>
      <c r="DKB283" s="6"/>
      <c r="DKC283" s="6"/>
      <c r="DKD283" s="6"/>
      <c r="DKE283" s="6"/>
      <c r="DKF283" s="6"/>
      <c r="DKG283" s="6"/>
      <c r="DKH283" s="6"/>
      <c r="DKI283" s="6"/>
      <c r="DKJ283" s="6"/>
      <c r="DKK283" s="6"/>
      <c r="DKL283" s="6"/>
      <c r="DKM283" s="6"/>
      <c r="DKN283" s="6"/>
      <c r="DKO283" s="6"/>
      <c r="DKP283" s="6"/>
      <c r="DKQ283" s="6"/>
      <c r="DKR283" s="6"/>
      <c r="DKS283" s="6"/>
      <c r="DKT283" s="6"/>
      <c r="DKU283" s="6"/>
      <c r="DKV283" s="6"/>
      <c r="DKW283" s="6"/>
      <c r="DKX283" s="6"/>
      <c r="DKY283" s="6"/>
      <c r="DKZ283" s="6"/>
      <c r="DLA283" s="6"/>
      <c r="DLB283" s="6"/>
      <c r="DLC283" s="6"/>
      <c r="DLD283" s="6"/>
      <c r="DLE283" s="6"/>
      <c r="DLF283" s="6"/>
      <c r="DLG283" s="6"/>
      <c r="DLH283" s="6"/>
      <c r="DLI283" s="6"/>
      <c r="DLJ283" s="6"/>
      <c r="DLK283" s="6"/>
      <c r="DLL283" s="6"/>
      <c r="DLM283" s="6"/>
      <c r="DLN283" s="6"/>
      <c r="DLO283" s="6"/>
      <c r="DLP283" s="6"/>
      <c r="DLQ283" s="6"/>
      <c r="DLR283" s="6"/>
      <c r="DLS283" s="6"/>
      <c r="DLT283" s="6"/>
      <c r="DLU283" s="6"/>
      <c r="DLV283" s="6"/>
      <c r="DLW283" s="6"/>
      <c r="DLX283" s="6"/>
      <c r="DLY283" s="6"/>
      <c r="DLZ283" s="6"/>
      <c r="DMA283" s="6"/>
      <c r="DMB283" s="6"/>
      <c r="DMC283" s="6"/>
      <c r="DMD283" s="6"/>
      <c r="DME283" s="6"/>
      <c r="DMF283" s="6"/>
      <c r="DMG283" s="6"/>
      <c r="DMH283" s="6"/>
      <c r="DMI283" s="6"/>
      <c r="DMJ283" s="6"/>
      <c r="DMK283" s="6"/>
      <c r="DML283" s="6"/>
      <c r="DMM283" s="6"/>
      <c r="DMN283" s="6"/>
      <c r="DMO283" s="6"/>
      <c r="DMP283" s="6"/>
      <c r="DMQ283" s="6"/>
      <c r="DMR283" s="6"/>
      <c r="DMS283" s="6"/>
      <c r="DMT283" s="6"/>
      <c r="DMU283" s="6"/>
      <c r="DMV283" s="6"/>
      <c r="DMW283" s="6"/>
      <c r="DMX283" s="6"/>
      <c r="DMY283" s="6"/>
      <c r="DMZ283" s="6"/>
      <c r="DNA283" s="6"/>
      <c r="DNB283" s="6"/>
      <c r="DNC283" s="6"/>
      <c r="DND283" s="6"/>
      <c r="DNE283" s="6"/>
      <c r="DNF283" s="6"/>
      <c r="DNG283" s="6"/>
      <c r="DNH283" s="6"/>
      <c r="DNI283" s="6"/>
      <c r="DNJ283" s="6"/>
      <c r="DNK283" s="6"/>
      <c r="DNL283" s="6"/>
      <c r="DNM283" s="6"/>
      <c r="DNN283" s="6"/>
      <c r="DNO283" s="6"/>
      <c r="DNP283" s="6"/>
      <c r="DNQ283" s="6"/>
      <c r="DNR283" s="6"/>
      <c r="DNS283" s="6"/>
      <c r="DNT283" s="6"/>
      <c r="DNU283" s="6"/>
      <c r="DNV283" s="6"/>
      <c r="DNW283" s="6"/>
      <c r="DNX283" s="6"/>
      <c r="DNY283" s="6"/>
      <c r="DNZ283" s="6"/>
      <c r="DOA283" s="6"/>
      <c r="DOB283" s="6"/>
      <c r="DOC283" s="6"/>
      <c r="DOD283" s="6"/>
      <c r="DOE283" s="6"/>
      <c r="DOF283" s="6"/>
      <c r="DOG283" s="6"/>
      <c r="DOH283" s="6"/>
      <c r="DOI283" s="6"/>
      <c r="DOJ283" s="6"/>
      <c r="DOK283" s="6"/>
      <c r="DOL283" s="6"/>
      <c r="DOM283" s="6"/>
      <c r="DON283" s="6"/>
      <c r="DOO283" s="6"/>
      <c r="DOP283" s="6"/>
      <c r="DOQ283" s="6"/>
      <c r="DOR283" s="6"/>
      <c r="DOS283" s="6"/>
      <c r="DOT283" s="6"/>
      <c r="DOU283" s="6"/>
      <c r="DOV283" s="6"/>
      <c r="DOW283" s="6"/>
      <c r="DOX283" s="6"/>
      <c r="DOY283" s="6"/>
      <c r="DOZ283" s="6"/>
      <c r="DPA283" s="6"/>
      <c r="DPB283" s="6"/>
      <c r="DPC283" s="6"/>
      <c r="DPD283" s="6"/>
      <c r="DPE283" s="6"/>
      <c r="DPF283" s="6"/>
      <c r="DPG283" s="6"/>
      <c r="DPH283" s="6"/>
      <c r="DPI283" s="6"/>
      <c r="DPJ283" s="6"/>
      <c r="DPK283" s="6"/>
      <c r="DPL283" s="6"/>
      <c r="DPM283" s="6"/>
      <c r="DPN283" s="6"/>
      <c r="DPO283" s="6"/>
      <c r="DPP283" s="6"/>
      <c r="DPQ283" s="6"/>
      <c r="DPR283" s="6"/>
      <c r="DPS283" s="6"/>
      <c r="DPT283" s="6"/>
      <c r="DPU283" s="6"/>
      <c r="DPV283" s="6"/>
      <c r="DPW283" s="6"/>
      <c r="DPX283" s="6"/>
      <c r="DPY283" s="6"/>
      <c r="DPZ283" s="6"/>
      <c r="DQA283" s="6"/>
      <c r="DQB283" s="6"/>
      <c r="DQC283" s="6"/>
      <c r="DQD283" s="6"/>
      <c r="DQE283" s="6"/>
      <c r="DQF283" s="6"/>
      <c r="DQG283" s="6"/>
      <c r="DQH283" s="6"/>
      <c r="DQI283" s="6"/>
      <c r="DQJ283" s="6"/>
      <c r="DQK283" s="6"/>
      <c r="DQL283" s="6"/>
      <c r="DQM283" s="6"/>
      <c r="DQN283" s="6"/>
      <c r="DQO283" s="6"/>
      <c r="DQP283" s="6"/>
      <c r="DQQ283" s="6"/>
      <c r="DQR283" s="6"/>
      <c r="DQS283" s="6"/>
      <c r="DQT283" s="6"/>
      <c r="DQU283" s="6"/>
      <c r="DQV283" s="6"/>
      <c r="DQW283" s="6"/>
      <c r="DQX283" s="6"/>
      <c r="DQY283" s="6"/>
      <c r="DQZ283" s="6"/>
      <c r="DRA283" s="6"/>
      <c r="DRB283" s="6"/>
      <c r="DRC283" s="6"/>
      <c r="DRD283" s="6"/>
      <c r="DRE283" s="6"/>
      <c r="DRF283" s="6"/>
      <c r="DRG283" s="6"/>
      <c r="DRH283" s="6"/>
      <c r="DRI283" s="6"/>
      <c r="DRJ283" s="6"/>
      <c r="DRK283" s="6"/>
      <c r="DRL283" s="6"/>
      <c r="DRM283" s="6"/>
      <c r="DRN283" s="6"/>
      <c r="DRO283" s="6"/>
      <c r="DRP283" s="6"/>
      <c r="DRQ283" s="6"/>
      <c r="DRR283" s="6"/>
      <c r="DRS283" s="6"/>
      <c r="DRT283" s="6"/>
      <c r="DRU283" s="6"/>
      <c r="DRV283" s="6"/>
      <c r="DRW283" s="6"/>
      <c r="DRX283" s="6"/>
      <c r="DRY283" s="6"/>
      <c r="DRZ283" s="6"/>
      <c r="DSA283" s="6"/>
      <c r="DSB283" s="6"/>
      <c r="DSC283" s="6"/>
      <c r="DSD283" s="6"/>
      <c r="DSE283" s="6"/>
      <c r="DSF283" s="6"/>
      <c r="DSG283" s="6"/>
      <c r="DSH283" s="6"/>
      <c r="DSI283" s="6"/>
      <c r="DSJ283" s="6"/>
      <c r="DSK283" s="6"/>
      <c r="DSL283" s="6"/>
      <c r="DSM283" s="6"/>
      <c r="DSN283" s="6"/>
      <c r="DSO283" s="6"/>
      <c r="DSP283" s="6"/>
      <c r="DSQ283" s="6"/>
      <c r="DSR283" s="6"/>
      <c r="DSS283" s="6"/>
      <c r="DST283" s="6"/>
      <c r="DSU283" s="6"/>
      <c r="DSV283" s="6"/>
      <c r="DSW283" s="6"/>
      <c r="DSX283" s="6"/>
      <c r="DSY283" s="6"/>
      <c r="DSZ283" s="6"/>
      <c r="DTA283" s="6"/>
      <c r="DTB283" s="6"/>
      <c r="DTC283" s="6"/>
      <c r="DTD283" s="6"/>
      <c r="DTE283" s="6"/>
      <c r="DTF283" s="6"/>
      <c r="DTG283" s="6"/>
      <c r="DTH283" s="6"/>
      <c r="DTI283" s="6"/>
      <c r="DTJ283" s="6"/>
      <c r="DTK283" s="6"/>
      <c r="DTL283" s="6"/>
      <c r="DTM283" s="6"/>
      <c r="DTN283" s="6"/>
      <c r="DTO283" s="6"/>
      <c r="DTP283" s="6"/>
      <c r="DTQ283" s="6"/>
      <c r="DTR283" s="6"/>
      <c r="DTS283" s="6"/>
      <c r="DTT283" s="6"/>
      <c r="DTU283" s="6"/>
      <c r="DTV283" s="6"/>
      <c r="DTW283" s="6"/>
      <c r="DTX283" s="6"/>
      <c r="DTY283" s="6"/>
      <c r="DTZ283" s="6"/>
      <c r="DUA283" s="6"/>
      <c r="DUB283" s="6"/>
      <c r="DUC283" s="6"/>
      <c r="DUD283" s="6"/>
      <c r="DUE283" s="6"/>
      <c r="DUF283" s="6"/>
      <c r="DUG283" s="6"/>
      <c r="DUH283" s="6"/>
      <c r="DUI283" s="6"/>
      <c r="DUJ283" s="6"/>
      <c r="DUK283" s="6"/>
      <c r="DUL283" s="6"/>
      <c r="DUM283" s="6"/>
      <c r="DUN283" s="6"/>
      <c r="DUO283" s="6"/>
      <c r="DUP283" s="6"/>
      <c r="DUQ283" s="6"/>
      <c r="DUR283" s="6"/>
      <c r="DUS283" s="6"/>
      <c r="DUT283" s="6"/>
      <c r="DUU283" s="6"/>
      <c r="DUV283" s="6"/>
      <c r="DUW283" s="6"/>
      <c r="DUX283" s="6"/>
      <c r="DUY283" s="6"/>
      <c r="DUZ283" s="6"/>
      <c r="DVA283" s="6"/>
      <c r="DVB283" s="6"/>
      <c r="DVC283" s="6"/>
      <c r="DVD283" s="6"/>
      <c r="DVE283" s="6"/>
      <c r="DVF283" s="6"/>
      <c r="DVG283" s="6"/>
      <c r="DVH283" s="6"/>
      <c r="DVI283" s="6"/>
      <c r="DVJ283" s="6"/>
      <c r="DVK283" s="6"/>
      <c r="DVL283" s="6"/>
      <c r="DVM283" s="6"/>
      <c r="DVN283" s="6"/>
      <c r="DVO283" s="6"/>
      <c r="DVP283" s="6"/>
      <c r="DVQ283" s="6"/>
      <c r="DVR283" s="6"/>
      <c r="DVS283" s="6"/>
      <c r="DVT283" s="6"/>
      <c r="DVU283" s="6"/>
      <c r="DVV283" s="6"/>
      <c r="DVW283" s="6"/>
      <c r="DVX283" s="6"/>
      <c r="DVY283" s="6"/>
      <c r="DVZ283" s="6"/>
      <c r="DWA283" s="6"/>
      <c r="DWB283" s="6"/>
      <c r="DWC283" s="6"/>
      <c r="DWD283" s="6"/>
      <c r="DWE283" s="6"/>
      <c r="DWF283" s="6"/>
      <c r="DWG283" s="6"/>
      <c r="DWH283" s="6"/>
      <c r="DWI283" s="6"/>
      <c r="DWJ283" s="6"/>
      <c r="DWK283" s="6"/>
      <c r="DWL283" s="6"/>
      <c r="DWM283" s="6"/>
      <c r="DWN283" s="6"/>
      <c r="DWO283" s="6"/>
      <c r="DWP283" s="6"/>
      <c r="DWQ283" s="6"/>
      <c r="DWR283" s="6"/>
      <c r="DWS283" s="6"/>
      <c r="DWT283" s="6"/>
      <c r="DWU283" s="6"/>
      <c r="DWV283" s="6"/>
      <c r="DWW283" s="6"/>
      <c r="DWX283" s="6"/>
      <c r="DWY283" s="6"/>
      <c r="DWZ283" s="6"/>
      <c r="DXA283" s="6"/>
      <c r="DXB283" s="6"/>
      <c r="DXC283" s="6"/>
      <c r="DXD283" s="6"/>
      <c r="DXE283" s="6"/>
      <c r="DXF283" s="6"/>
      <c r="DXG283" s="6"/>
      <c r="DXH283" s="6"/>
      <c r="DXI283" s="6"/>
      <c r="DXJ283" s="6"/>
      <c r="DXK283" s="6"/>
      <c r="DXL283" s="6"/>
      <c r="DXM283" s="6"/>
      <c r="DXN283" s="6"/>
      <c r="DXO283" s="6"/>
      <c r="DXP283" s="6"/>
      <c r="DXQ283" s="6"/>
      <c r="DXR283" s="6"/>
      <c r="DXS283" s="6"/>
      <c r="DXT283" s="6"/>
      <c r="DXU283" s="6"/>
      <c r="DXV283" s="6"/>
      <c r="DXW283" s="6"/>
      <c r="DXX283" s="6"/>
      <c r="DXY283" s="6"/>
      <c r="DXZ283" s="6"/>
      <c r="DYA283" s="6"/>
      <c r="DYB283" s="6"/>
      <c r="DYC283" s="6"/>
      <c r="DYD283" s="6"/>
      <c r="DYE283" s="6"/>
      <c r="DYF283" s="6"/>
      <c r="DYG283" s="6"/>
      <c r="DYH283" s="6"/>
      <c r="DYI283" s="6"/>
      <c r="DYJ283" s="6"/>
      <c r="DYK283" s="6"/>
      <c r="DYL283" s="6"/>
      <c r="DYM283" s="6"/>
      <c r="DYN283" s="6"/>
      <c r="DYO283" s="6"/>
      <c r="DYP283" s="6"/>
      <c r="DYQ283" s="6"/>
      <c r="DYR283" s="6"/>
      <c r="DYS283" s="6"/>
      <c r="DYT283" s="6"/>
      <c r="DYU283" s="6"/>
      <c r="DYV283" s="6"/>
      <c r="DYW283" s="6"/>
      <c r="DYX283" s="6"/>
      <c r="DYY283" s="6"/>
      <c r="DYZ283" s="6"/>
      <c r="DZA283" s="6"/>
      <c r="DZB283" s="6"/>
      <c r="DZC283" s="6"/>
      <c r="DZD283" s="6"/>
      <c r="DZE283" s="6"/>
      <c r="DZF283" s="6"/>
      <c r="DZG283" s="6"/>
      <c r="DZH283" s="6"/>
      <c r="DZI283" s="6"/>
      <c r="DZJ283" s="6"/>
      <c r="DZK283" s="6"/>
      <c r="DZL283" s="6"/>
      <c r="DZM283" s="6"/>
      <c r="DZN283" s="6"/>
      <c r="DZO283" s="6"/>
      <c r="DZP283" s="6"/>
      <c r="DZQ283" s="6"/>
      <c r="DZR283" s="6"/>
      <c r="DZS283" s="6"/>
      <c r="DZT283" s="6"/>
      <c r="DZU283" s="6"/>
      <c r="DZV283" s="6"/>
      <c r="DZW283" s="6"/>
      <c r="DZX283" s="6"/>
      <c r="DZY283" s="6"/>
      <c r="DZZ283" s="6"/>
      <c r="EAA283" s="6"/>
      <c r="EAB283" s="6"/>
      <c r="EAC283" s="6"/>
      <c r="EAD283" s="6"/>
      <c r="EAE283" s="6"/>
      <c r="EAF283" s="6"/>
      <c r="EAG283" s="6"/>
      <c r="EAH283" s="6"/>
      <c r="EAI283" s="6"/>
      <c r="EAJ283" s="6"/>
      <c r="EAK283" s="6"/>
      <c r="EAL283" s="6"/>
      <c r="EAM283" s="6"/>
      <c r="EAN283" s="6"/>
      <c r="EAO283" s="6"/>
      <c r="EAP283" s="6"/>
      <c r="EAQ283" s="6"/>
      <c r="EAR283" s="6"/>
      <c r="EAS283" s="6"/>
      <c r="EAT283" s="6"/>
      <c r="EAU283" s="6"/>
      <c r="EAV283" s="6"/>
      <c r="EAW283" s="6"/>
      <c r="EAX283" s="6"/>
      <c r="EAY283" s="6"/>
      <c r="EAZ283" s="6"/>
      <c r="EBA283" s="6"/>
      <c r="EBB283" s="6"/>
      <c r="EBC283" s="6"/>
      <c r="EBD283" s="6"/>
      <c r="EBE283" s="6"/>
      <c r="EBF283" s="6"/>
      <c r="EBG283" s="6"/>
      <c r="EBH283" s="6"/>
      <c r="EBI283" s="6"/>
      <c r="EBJ283" s="6"/>
      <c r="EBK283" s="6"/>
      <c r="EBL283" s="6"/>
      <c r="EBM283" s="6"/>
      <c r="EBN283" s="6"/>
      <c r="EBO283" s="6"/>
      <c r="EBP283" s="6"/>
      <c r="EBQ283" s="6"/>
      <c r="EBR283" s="6"/>
      <c r="EBS283" s="6"/>
      <c r="EBT283" s="6"/>
      <c r="EBU283" s="6"/>
      <c r="EBV283" s="6"/>
      <c r="EBW283" s="6"/>
      <c r="EBX283" s="6"/>
      <c r="EBY283" s="6"/>
      <c r="EBZ283" s="6"/>
      <c r="ECA283" s="6"/>
      <c r="ECB283" s="6"/>
      <c r="ECC283" s="6"/>
      <c r="ECD283" s="6"/>
      <c r="ECE283" s="6"/>
      <c r="ECF283" s="6"/>
      <c r="ECG283" s="6"/>
      <c r="ECH283" s="6"/>
      <c r="ECI283" s="6"/>
      <c r="ECJ283" s="6"/>
      <c r="ECK283" s="6"/>
      <c r="ECL283" s="6"/>
      <c r="ECM283" s="6"/>
      <c r="ECN283" s="6"/>
      <c r="ECO283" s="6"/>
      <c r="ECP283" s="6"/>
      <c r="ECQ283" s="6"/>
      <c r="ECR283" s="6"/>
      <c r="ECS283" s="6"/>
      <c r="ECT283" s="6"/>
      <c r="ECU283" s="6"/>
      <c r="ECV283" s="6"/>
      <c r="ECW283" s="6"/>
      <c r="ECX283" s="6"/>
      <c r="ECY283" s="6"/>
      <c r="ECZ283" s="6"/>
      <c r="EDA283" s="6"/>
      <c r="EDB283" s="6"/>
      <c r="EDC283" s="6"/>
      <c r="EDD283" s="6"/>
      <c r="EDE283" s="6"/>
      <c r="EDF283" s="6"/>
      <c r="EDG283" s="6"/>
      <c r="EDH283" s="6"/>
      <c r="EDI283" s="6"/>
      <c r="EDJ283" s="6"/>
      <c r="EDK283" s="6"/>
      <c r="EDL283" s="6"/>
      <c r="EDM283" s="6"/>
      <c r="EDN283" s="6"/>
      <c r="EDO283" s="6"/>
      <c r="EDP283" s="6"/>
      <c r="EDQ283" s="6"/>
      <c r="EDR283" s="6"/>
      <c r="EDS283" s="6"/>
      <c r="EDT283" s="6"/>
      <c r="EDU283" s="6"/>
      <c r="EDV283" s="6"/>
      <c r="EDW283" s="6"/>
      <c r="EDX283" s="6"/>
      <c r="EDY283" s="6"/>
      <c r="EDZ283" s="6"/>
      <c r="EEA283" s="6"/>
      <c r="EEB283" s="6"/>
      <c r="EEC283" s="6"/>
      <c r="EED283" s="6"/>
      <c r="EEE283" s="6"/>
      <c r="EEF283" s="6"/>
      <c r="EEG283" s="6"/>
      <c r="EEH283" s="6"/>
      <c r="EEI283" s="6"/>
      <c r="EEJ283" s="6"/>
      <c r="EEK283" s="6"/>
      <c r="EEL283" s="6"/>
      <c r="EEM283" s="6"/>
      <c r="EEN283" s="6"/>
      <c r="EEO283" s="6"/>
      <c r="EEP283" s="6"/>
      <c r="EEQ283" s="6"/>
      <c r="EER283" s="6"/>
      <c r="EES283" s="6"/>
      <c r="EET283" s="6"/>
      <c r="EEU283" s="6"/>
      <c r="EEV283" s="6"/>
      <c r="EEW283" s="6"/>
      <c r="EEX283" s="6"/>
      <c r="EEY283" s="6"/>
      <c r="EEZ283" s="6"/>
      <c r="EFA283" s="6"/>
      <c r="EFB283" s="6"/>
      <c r="EFC283" s="6"/>
      <c r="EFD283" s="6"/>
      <c r="EFE283" s="6"/>
      <c r="EFF283" s="6"/>
      <c r="EFG283" s="6"/>
      <c r="EFH283" s="6"/>
      <c r="EFI283" s="6"/>
      <c r="EFJ283" s="6"/>
      <c r="EFK283" s="6"/>
      <c r="EFL283" s="6"/>
      <c r="EFM283" s="6"/>
      <c r="EFN283" s="6"/>
      <c r="EFO283" s="6"/>
      <c r="EFP283" s="6"/>
      <c r="EFQ283" s="6"/>
      <c r="EFR283" s="6"/>
      <c r="EFS283" s="6"/>
      <c r="EFT283" s="6"/>
      <c r="EFU283" s="6"/>
      <c r="EFV283" s="6"/>
      <c r="EFW283" s="6"/>
      <c r="EFX283" s="6"/>
      <c r="EFY283" s="6"/>
      <c r="EFZ283" s="6"/>
      <c r="EGA283" s="6"/>
      <c r="EGB283" s="6"/>
      <c r="EGC283" s="6"/>
      <c r="EGD283" s="6"/>
      <c r="EGE283" s="6"/>
      <c r="EGF283" s="6"/>
      <c r="EGG283" s="6"/>
      <c r="EGH283" s="6"/>
      <c r="EGI283" s="6"/>
      <c r="EGJ283" s="6"/>
      <c r="EGK283" s="6"/>
      <c r="EGL283" s="6"/>
      <c r="EGM283" s="6"/>
      <c r="EGN283" s="6"/>
      <c r="EGO283" s="6"/>
      <c r="EGP283" s="6"/>
      <c r="EGQ283" s="6"/>
      <c r="EGR283" s="6"/>
      <c r="EGS283" s="6"/>
      <c r="EGT283" s="6"/>
      <c r="EGU283" s="6"/>
      <c r="EGV283" s="6"/>
      <c r="EGW283" s="6"/>
      <c r="EGX283" s="6"/>
      <c r="EGY283" s="6"/>
      <c r="EGZ283" s="6"/>
      <c r="EHA283" s="6"/>
      <c r="EHB283" s="6"/>
      <c r="EHC283" s="6"/>
      <c r="EHD283" s="6"/>
      <c r="EHE283" s="6"/>
      <c r="EHF283" s="6"/>
      <c r="EHG283" s="6"/>
      <c r="EHH283" s="6"/>
      <c r="EHI283" s="6"/>
      <c r="EHJ283" s="6"/>
      <c r="EHK283" s="6"/>
      <c r="EHL283" s="6"/>
      <c r="EHM283" s="6"/>
      <c r="EHN283" s="6"/>
      <c r="EHO283" s="6"/>
      <c r="EHP283" s="6"/>
      <c r="EHQ283" s="6"/>
      <c r="EHR283" s="6"/>
      <c r="EHS283" s="6"/>
      <c r="EHT283" s="6"/>
      <c r="EHU283" s="6"/>
      <c r="EHV283" s="6"/>
      <c r="EHW283" s="6"/>
      <c r="EHX283" s="6"/>
      <c r="EHY283" s="6"/>
      <c r="EHZ283" s="6"/>
      <c r="EIA283" s="6"/>
      <c r="EIB283" s="6"/>
      <c r="EIC283" s="6"/>
      <c r="EID283" s="6"/>
      <c r="EIE283" s="6"/>
      <c r="EIF283" s="6"/>
      <c r="EIG283" s="6"/>
      <c r="EIH283" s="6"/>
      <c r="EII283" s="6"/>
      <c r="EIJ283" s="6"/>
      <c r="EIK283" s="6"/>
      <c r="EIL283" s="6"/>
      <c r="EIM283" s="6"/>
      <c r="EIN283" s="6"/>
      <c r="EIO283" s="6"/>
      <c r="EIP283" s="6"/>
      <c r="EIQ283" s="6"/>
      <c r="EIR283" s="6"/>
      <c r="EIS283" s="6"/>
      <c r="EIT283" s="6"/>
      <c r="EIU283" s="6"/>
      <c r="EIV283" s="6"/>
      <c r="EIW283" s="6"/>
      <c r="EIX283" s="6"/>
      <c r="EIY283" s="6"/>
      <c r="EIZ283" s="6"/>
      <c r="EJA283" s="6"/>
      <c r="EJB283" s="6"/>
      <c r="EJC283" s="6"/>
      <c r="EJD283" s="6"/>
      <c r="EJE283" s="6"/>
      <c r="EJF283" s="6"/>
      <c r="EJG283" s="6"/>
      <c r="EJH283" s="6"/>
      <c r="EJI283" s="6"/>
      <c r="EJJ283" s="6"/>
      <c r="EJK283" s="6"/>
      <c r="EJL283" s="6"/>
      <c r="EJM283" s="6"/>
      <c r="EJN283" s="6"/>
      <c r="EJO283" s="6"/>
      <c r="EJP283" s="6"/>
      <c r="EJQ283" s="6"/>
      <c r="EJR283" s="6"/>
      <c r="EJS283" s="6"/>
      <c r="EJT283" s="6"/>
      <c r="EJU283" s="6"/>
      <c r="EJV283" s="6"/>
      <c r="EJW283" s="6"/>
      <c r="EJX283" s="6"/>
      <c r="EJY283" s="6"/>
      <c r="EJZ283" s="6"/>
      <c r="EKA283" s="6"/>
      <c r="EKB283" s="6"/>
      <c r="EKC283" s="6"/>
      <c r="EKD283" s="6"/>
      <c r="EKE283" s="6"/>
      <c r="EKF283" s="6"/>
      <c r="EKG283" s="6"/>
      <c r="EKH283" s="6"/>
      <c r="EKI283" s="6"/>
      <c r="EKJ283" s="6"/>
      <c r="EKK283" s="6"/>
      <c r="EKL283" s="6"/>
      <c r="EKM283" s="6"/>
      <c r="EKN283" s="6"/>
      <c r="EKO283" s="6"/>
      <c r="EKP283" s="6"/>
      <c r="EKQ283" s="6"/>
      <c r="EKR283" s="6"/>
      <c r="EKS283" s="6"/>
      <c r="EKT283" s="6"/>
      <c r="EKU283" s="6"/>
      <c r="EKV283" s="6"/>
      <c r="EKW283" s="6"/>
      <c r="EKX283" s="6"/>
      <c r="EKY283" s="6"/>
      <c r="EKZ283" s="6"/>
      <c r="ELA283" s="6"/>
      <c r="ELB283" s="6"/>
      <c r="ELC283" s="6"/>
      <c r="ELD283" s="6"/>
      <c r="ELE283" s="6"/>
      <c r="ELF283" s="6"/>
      <c r="ELG283" s="6"/>
      <c r="ELH283" s="6"/>
      <c r="ELI283" s="6"/>
      <c r="ELJ283" s="6"/>
      <c r="ELK283" s="6"/>
      <c r="ELL283" s="6"/>
      <c r="ELM283" s="6"/>
      <c r="ELN283" s="6"/>
      <c r="ELO283" s="6"/>
      <c r="ELP283" s="6"/>
      <c r="ELQ283" s="6"/>
      <c r="ELR283" s="6"/>
      <c r="ELS283" s="6"/>
      <c r="ELT283" s="6"/>
      <c r="ELU283" s="6"/>
      <c r="ELV283" s="6"/>
      <c r="ELW283" s="6"/>
      <c r="ELX283" s="6"/>
      <c r="ELY283" s="6"/>
      <c r="ELZ283" s="6"/>
      <c r="EMA283" s="6"/>
      <c r="EMB283" s="6"/>
      <c r="EMC283" s="6"/>
      <c r="EMD283" s="6"/>
      <c r="EME283" s="6"/>
      <c r="EMF283" s="6"/>
      <c r="EMG283" s="6"/>
      <c r="EMH283" s="6"/>
      <c r="EMI283" s="6"/>
      <c r="EMJ283" s="6"/>
      <c r="EMK283" s="6"/>
      <c r="EML283" s="6"/>
      <c r="EMM283" s="6"/>
      <c r="EMN283" s="6"/>
      <c r="EMO283" s="6"/>
      <c r="EMP283" s="6"/>
      <c r="EMQ283" s="6"/>
      <c r="EMR283" s="6"/>
      <c r="EMS283" s="6"/>
      <c r="EMT283" s="6"/>
      <c r="EMU283" s="6"/>
      <c r="EMV283" s="6"/>
      <c r="EMW283" s="6"/>
      <c r="EMX283" s="6"/>
      <c r="EMY283" s="6"/>
      <c r="EMZ283" s="6"/>
      <c r="ENA283" s="6"/>
      <c r="ENB283" s="6"/>
      <c r="ENC283" s="6"/>
      <c r="END283" s="6"/>
      <c r="ENE283" s="6"/>
      <c r="ENF283" s="6"/>
      <c r="ENG283" s="6"/>
      <c r="ENH283" s="6"/>
      <c r="ENI283" s="6"/>
      <c r="ENJ283" s="6"/>
      <c r="ENK283" s="6"/>
      <c r="ENL283" s="6"/>
      <c r="ENM283" s="6"/>
      <c r="ENN283" s="6"/>
      <c r="ENO283" s="6"/>
      <c r="ENP283" s="6"/>
      <c r="ENQ283" s="6"/>
      <c r="ENR283" s="6"/>
      <c r="ENS283" s="6"/>
      <c r="ENT283" s="6"/>
      <c r="ENU283" s="6"/>
      <c r="ENV283" s="6"/>
      <c r="ENW283" s="6"/>
      <c r="ENX283" s="6"/>
      <c r="ENY283" s="6"/>
      <c r="ENZ283" s="6"/>
      <c r="EOA283" s="6"/>
      <c r="EOB283" s="6"/>
      <c r="EOC283" s="6"/>
      <c r="EOD283" s="6"/>
      <c r="EOE283" s="6"/>
      <c r="EOF283" s="6"/>
      <c r="EOG283" s="6"/>
      <c r="EOH283" s="6"/>
      <c r="EOI283" s="6"/>
      <c r="EOJ283" s="6"/>
      <c r="EOK283" s="6"/>
      <c r="EOL283" s="6"/>
      <c r="EOM283" s="6"/>
      <c r="EON283" s="6"/>
      <c r="EOO283" s="6"/>
      <c r="EOP283" s="6"/>
      <c r="EOQ283" s="6"/>
      <c r="EOR283" s="6"/>
      <c r="EOS283" s="6"/>
      <c r="EOT283" s="6"/>
      <c r="EOU283" s="6"/>
      <c r="EOV283" s="6"/>
      <c r="EOW283" s="6"/>
      <c r="EOX283" s="6"/>
      <c r="EOY283" s="6"/>
      <c r="EOZ283" s="6"/>
      <c r="EPA283" s="6"/>
      <c r="EPB283" s="6"/>
      <c r="EPC283" s="6"/>
      <c r="EPD283" s="6"/>
      <c r="EPE283" s="6"/>
      <c r="EPF283" s="6"/>
      <c r="EPG283" s="6"/>
      <c r="EPH283" s="6"/>
      <c r="EPI283" s="6"/>
      <c r="EPJ283" s="6"/>
      <c r="EPK283" s="6"/>
      <c r="EPL283" s="6"/>
      <c r="EPM283" s="6"/>
      <c r="EPN283" s="6"/>
      <c r="EPO283" s="6"/>
      <c r="EPP283" s="6"/>
      <c r="EPQ283" s="6"/>
      <c r="EPR283" s="6"/>
      <c r="EPS283" s="6"/>
      <c r="EPT283" s="6"/>
      <c r="EPU283" s="6"/>
      <c r="EPV283" s="6"/>
      <c r="EPW283" s="6"/>
      <c r="EPX283" s="6"/>
      <c r="EPY283" s="6"/>
      <c r="EPZ283" s="6"/>
      <c r="EQA283" s="6"/>
      <c r="EQB283" s="6"/>
      <c r="EQC283" s="6"/>
      <c r="EQD283" s="6"/>
      <c r="EQE283" s="6"/>
      <c r="EQF283" s="6"/>
      <c r="EQG283" s="6"/>
      <c r="EQH283" s="6"/>
      <c r="EQI283" s="6"/>
      <c r="EQJ283" s="6"/>
      <c r="EQK283" s="6"/>
      <c r="EQL283" s="6"/>
      <c r="EQM283" s="6"/>
      <c r="EQN283" s="6"/>
      <c r="EQO283" s="6"/>
      <c r="EQP283" s="6"/>
      <c r="EQQ283" s="6"/>
      <c r="EQR283" s="6"/>
      <c r="EQS283" s="6"/>
      <c r="EQT283" s="6"/>
      <c r="EQU283" s="6"/>
      <c r="EQV283" s="6"/>
      <c r="EQW283" s="6"/>
      <c r="EQX283" s="6"/>
      <c r="EQY283" s="6"/>
      <c r="EQZ283" s="6"/>
      <c r="ERA283" s="6"/>
      <c r="ERB283" s="6"/>
      <c r="ERC283" s="6"/>
      <c r="ERD283" s="6"/>
      <c r="ERE283" s="6"/>
      <c r="ERF283" s="6"/>
      <c r="ERG283" s="6"/>
      <c r="ERH283" s="6"/>
      <c r="ERI283" s="6"/>
      <c r="ERJ283" s="6"/>
      <c r="ERK283" s="6"/>
      <c r="ERL283" s="6"/>
      <c r="ERM283" s="6"/>
      <c r="ERN283" s="6"/>
      <c r="ERO283" s="6"/>
      <c r="ERP283" s="6"/>
      <c r="ERQ283" s="6"/>
      <c r="ERR283" s="6"/>
      <c r="ERS283" s="6"/>
      <c r="ERT283" s="6"/>
      <c r="ERU283" s="6"/>
      <c r="ERV283" s="6"/>
      <c r="ERW283" s="6"/>
      <c r="ERX283" s="6"/>
      <c r="ERY283" s="6"/>
      <c r="ERZ283" s="6"/>
      <c r="ESA283" s="6"/>
      <c r="ESB283" s="6"/>
      <c r="ESC283" s="6"/>
      <c r="ESD283" s="6"/>
      <c r="ESE283" s="6"/>
      <c r="ESF283" s="6"/>
      <c r="ESG283" s="6"/>
      <c r="ESH283" s="6"/>
      <c r="ESI283" s="6"/>
      <c r="ESJ283" s="6"/>
      <c r="ESK283" s="6"/>
      <c r="ESL283" s="6"/>
      <c r="ESM283" s="6"/>
      <c r="ESN283" s="6"/>
      <c r="ESO283" s="6"/>
      <c r="ESP283" s="6"/>
      <c r="ESQ283" s="6"/>
      <c r="ESR283" s="6"/>
      <c r="ESS283" s="6"/>
      <c r="EST283" s="6"/>
      <c r="ESU283" s="6"/>
      <c r="ESV283" s="6"/>
      <c r="ESW283" s="6"/>
      <c r="ESX283" s="6"/>
      <c r="ESY283" s="6"/>
      <c r="ESZ283" s="6"/>
      <c r="ETA283" s="6"/>
      <c r="ETB283" s="6"/>
      <c r="ETC283" s="6"/>
      <c r="ETD283" s="6"/>
      <c r="ETE283" s="6"/>
      <c r="ETF283" s="6"/>
      <c r="ETG283" s="6"/>
      <c r="ETH283" s="6"/>
      <c r="ETI283" s="6"/>
      <c r="ETJ283" s="6"/>
      <c r="ETK283" s="6"/>
      <c r="ETL283" s="6"/>
      <c r="ETM283" s="6"/>
      <c r="ETN283" s="6"/>
      <c r="ETO283" s="6"/>
      <c r="ETP283" s="6"/>
      <c r="ETQ283" s="6"/>
      <c r="ETR283" s="6"/>
      <c r="ETS283" s="6"/>
      <c r="ETT283" s="6"/>
      <c r="ETU283" s="6"/>
      <c r="ETV283" s="6"/>
      <c r="ETW283" s="6"/>
      <c r="ETX283" s="6"/>
      <c r="ETY283" s="6"/>
      <c r="ETZ283" s="6"/>
      <c r="EUA283" s="6"/>
      <c r="EUB283" s="6"/>
      <c r="EUC283" s="6"/>
      <c r="EUD283" s="6"/>
      <c r="EUE283" s="6"/>
      <c r="EUF283" s="6"/>
      <c r="EUG283" s="6"/>
      <c r="EUH283" s="6"/>
      <c r="EUI283" s="6"/>
      <c r="EUJ283" s="6"/>
      <c r="EUK283" s="6"/>
      <c r="EUL283" s="6"/>
      <c r="EUM283" s="6"/>
      <c r="EUN283" s="6"/>
      <c r="EUO283" s="6"/>
      <c r="EUP283" s="6"/>
      <c r="EUQ283" s="6"/>
      <c r="EUR283" s="6"/>
      <c r="EUS283" s="6"/>
      <c r="EUT283" s="6"/>
      <c r="EUU283" s="6"/>
      <c r="EUV283" s="6"/>
      <c r="EUW283" s="6"/>
      <c r="EUX283" s="6"/>
      <c r="EUY283" s="6"/>
      <c r="EUZ283" s="6"/>
      <c r="EVA283" s="6"/>
      <c r="EVB283" s="6"/>
      <c r="EVC283" s="6"/>
      <c r="EVD283" s="6"/>
      <c r="EVE283" s="6"/>
      <c r="EVF283" s="6"/>
      <c r="EVG283" s="6"/>
      <c r="EVH283" s="6"/>
      <c r="EVI283" s="6"/>
      <c r="EVJ283" s="6"/>
      <c r="EVK283" s="6"/>
      <c r="EVL283" s="6"/>
      <c r="EVM283" s="6"/>
      <c r="EVN283" s="6"/>
      <c r="EVO283" s="6"/>
      <c r="EVP283" s="6"/>
      <c r="EVQ283" s="6"/>
      <c r="EVR283" s="6"/>
      <c r="EVS283" s="6"/>
      <c r="EVT283" s="6"/>
      <c r="EVU283" s="6"/>
      <c r="EVV283" s="6"/>
      <c r="EVW283" s="6"/>
      <c r="EVX283" s="6"/>
      <c r="EVY283" s="6"/>
      <c r="EVZ283" s="6"/>
      <c r="EWA283" s="6"/>
      <c r="EWB283" s="6"/>
      <c r="EWC283" s="6"/>
      <c r="EWD283" s="6"/>
      <c r="EWE283" s="6"/>
      <c r="EWF283" s="6"/>
      <c r="EWG283" s="6"/>
      <c r="EWH283" s="6"/>
      <c r="EWI283" s="6"/>
      <c r="EWJ283" s="6"/>
      <c r="EWK283" s="6"/>
      <c r="EWL283" s="6"/>
      <c r="EWM283" s="6"/>
      <c r="EWN283" s="6"/>
      <c r="EWO283" s="6"/>
      <c r="EWP283" s="6"/>
      <c r="EWQ283" s="6"/>
      <c r="EWR283" s="6"/>
      <c r="EWS283" s="6"/>
      <c r="EWT283" s="6"/>
      <c r="EWU283" s="6"/>
      <c r="EWV283" s="6"/>
      <c r="EWW283" s="6"/>
      <c r="EWX283" s="6"/>
      <c r="EWY283" s="6"/>
      <c r="EWZ283" s="6"/>
      <c r="EXA283" s="6"/>
      <c r="EXB283" s="6"/>
      <c r="EXC283" s="6"/>
      <c r="EXD283" s="6"/>
      <c r="EXE283" s="6"/>
      <c r="EXF283" s="6"/>
      <c r="EXG283" s="6"/>
      <c r="EXH283" s="6"/>
      <c r="EXI283" s="6"/>
      <c r="EXJ283" s="6"/>
      <c r="EXK283" s="6"/>
      <c r="EXL283" s="6"/>
      <c r="EXM283" s="6"/>
      <c r="EXN283" s="6"/>
      <c r="EXO283" s="6"/>
      <c r="EXP283" s="6"/>
      <c r="EXQ283" s="6"/>
      <c r="EXR283" s="6"/>
      <c r="EXS283" s="6"/>
      <c r="EXT283" s="6"/>
      <c r="EXU283" s="6"/>
      <c r="EXV283" s="6"/>
      <c r="EXW283" s="6"/>
      <c r="EXX283" s="6"/>
      <c r="EXY283" s="6"/>
      <c r="EXZ283" s="6"/>
      <c r="EYA283" s="6"/>
      <c r="EYB283" s="6"/>
      <c r="EYC283" s="6"/>
      <c r="EYD283" s="6"/>
      <c r="EYE283" s="6"/>
      <c r="EYF283" s="6"/>
      <c r="EYG283" s="6"/>
      <c r="EYH283" s="6"/>
      <c r="EYI283" s="6"/>
      <c r="EYJ283" s="6"/>
      <c r="EYK283" s="6"/>
      <c r="EYL283" s="6"/>
      <c r="EYM283" s="6"/>
      <c r="EYN283" s="6"/>
      <c r="EYO283" s="6"/>
      <c r="EYP283" s="6"/>
      <c r="EYQ283" s="6"/>
      <c r="EYR283" s="6"/>
      <c r="EYS283" s="6"/>
      <c r="EYT283" s="6"/>
      <c r="EYU283" s="6"/>
      <c r="EYV283" s="6"/>
      <c r="EYW283" s="6"/>
      <c r="EYX283" s="6"/>
      <c r="EYY283" s="6"/>
      <c r="EYZ283" s="6"/>
      <c r="EZA283" s="6"/>
      <c r="EZB283" s="6"/>
      <c r="EZC283" s="6"/>
      <c r="EZD283" s="6"/>
      <c r="EZE283" s="6"/>
      <c r="EZF283" s="6"/>
      <c r="EZG283" s="6"/>
      <c r="EZH283" s="6"/>
      <c r="EZI283" s="6"/>
      <c r="EZJ283" s="6"/>
      <c r="EZK283" s="6"/>
      <c r="EZL283" s="6"/>
      <c r="EZM283" s="6"/>
      <c r="EZN283" s="6"/>
      <c r="EZO283" s="6"/>
      <c r="EZP283" s="6"/>
      <c r="EZQ283" s="6"/>
      <c r="EZR283" s="6"/>
      <c r="EZS283" s="6"/>
      <c r="EZT283" s="6"/>
      <c r="EZU283" s="6"/>
      <c r="EZV283" s="6"/>
      <c r="EZW283" s="6"/>
      <c r="EZX283" s="6"/>
      <c r="EZY283" s="6"/>
      <c r="EZZ283" s="6"/>
      <c r="FAA283" s="6"/>
      <c r="FAB283" s="6"/>
      <c r="FAC283" s="6"/>
      <c r="FAD283" s="6"/>
      <c r="FAE283" s="6"/>
      <c r="FAF283" s="6"/>
      <c r="FAG283" s="6"/>
      <c r="FAH283" s="6"/>
      <c r="FAI283" s="6"/>
      <c r="FAJ283" s="6"/>
      <c r="FAK283" s="6"/>
      <c r="FAL283" s="6"/>
      <c r="FAM283" s="6"/>
      <c r="FAN283" s="6"/>
      <c r="FAO283" s="6"/>
      <c r="FAP283" s="6"/>
      <c r="FAQ283" s="6"/>
      <c r="FAR283" s="6"/>
      <c r="FAS283" s="6"/>
      <c r="FAT283" s="6"/>
      <c r="FAU283" s="6"/>
      <c r="FAV283" s="6"/>
      <c r="FAW283" s="6"/>
      <c r="FAX283" s="6"/>
      <c r="FAY283" s="6"/>
      <c r="FAZ283" s="6"/>
      <c r="FBA283" s="6"/>
      <c r="FBB283" s="6"/>
      <c r="FBC283" s="6"/>
      <c r="FBD283" s="6"/>
      <c r="FBE283" s="6"/>
      <c r="FBF283" s="6"/>
      <c r="FBG283" s="6"/>
      <c r="FBH283" s="6"/>
      <c r="FBI283" s="6"/>
      <c r="FBJ283" s="6"/>
      <c r="FBK283" s="6"/>
      <c r="FBL283" s="6"/>
      <c r="FBM283" s="6"/>
      <c r="FBN283" s="6"/>
      <c r="FBO283" s="6"/>
      <c r="FBP283" s="6"/>
      <c r="FBQ283" s="6"/>
      <c r="FBR283" s="6"/>
      <c r="FBS283" s="6"/>
      <c r="FBT283" s="6"/>
      <c r="FBU283" s="6"/>
      <c r="FBV283" s="6"/>
      <c r="FBW283" s="6"/>
      <c r="FBX283" s="6"/>
      <c r="FBY283" s="6"/>
      <c r="FBZ283" s="6"/>
      <c r="FCA283" s="6"/>
      <c r="FCB283" s="6"/>
      <c r="FCC283" s="6"/>
      <c r="FCD283" s="6"/>
      <c r="FCE283" s="6"/>
      <c r="FCF283" s="6"/>
      <c r="FCG283" s="6"/>
      <c r="FCH283" s="6"/>
      <c r="FCI283" s="6"/>
      <c r="FCJ283" s="6"/>
      <c r="FCK283" s="6"/>
      <c r="FCL283" s="6"/>
      <c r="FCM283" s="6"/>
      <c r="FCN283" s="6"/>
      <c r="FCO283" s="6"/>
      <c r="FCP283" s="6"/>
      <c r="FCQ283" s="6"/>
      <c r="FCR283" s="6"/>
      <c r="FCS283" s="6"/>
      <c r="FCT283" s="6"/>
      <c r="FCU283" s="6"/>
      <c r="FCV283" s="6"/>
      <c r="FCW283" s="6"/>
      <c r="FCX283" s="6"/>
      <c r="FCY283" s="6"/>
      <c r="FCZ283" s="6"/>
      <c r="FDA283" s="6"/>
      <c r="FDB283" s="6"/>
      <c r="FDC283" s="6"/>
      <c r="FDD283" s="6"/>
      <c r="FDE283" s="6"/>
      <c r="FDF283" s="6"/>
      <c r="FDG283" s="6"/>
      <c r="FDH283" s="6"/>
      <c r="FDI283" s="6"/>
      <c r="FDJ283" s="6"/>
      <c r="FDK283" s="6"/>
      <c r="FDL283" s="6"/>
      <c r="FDM283" s="6"/>
      <c r="FDN283" s="6"/>
      <c r="FDO283" s="6"/>
      <c r="FDP283" s="6"/>
      <c r="FDQ283" s="6"/>
      <c r="FDR283" s="6"/>
      <c r="FDS283" s="6"/>
      <c r="FDT283" s="6"/>
      <c r="FDU283" s="6"/>
      <c r="FDV283" s="6"/>
      <c r="FDW283" s="6"/>
      <c r="FDX283" s="6"/>
      <c r="FDY283" s="6"/>
      <c r="FDZ283" s="6"/>
      <c r="FEA283" s="6"/>
      <c r="FEB283" s="6"/>
      <c r="FEC283" s="6"/>
      <c r="FED283" s="6"/>
      <c r="FEE283" s="6"/>
      <c r="FEF283" s="6"/>
      <c r="FEG283" s="6"/>
      <c r="FEH283" s="6"/>
      <c r="FEI283" s="6"/>
      <c r="FEJ283" s="6"/>
      <c r="FEK283" s="6"/>
      <c r="FEL283" s="6"/>
      <c r="FEM283" s="6"/>
      <c r="FEN283" s="6"/>
      <c r="FEO283" s="6"/>
      <c r="FEP283" s="6"/>
      <c r="FEQ283" s="6"/>
      <c r="FER283" s="6"/>
      <c r="FES283" s="6"/>
      <c r="FET283" s="6"/>
      <c r="FEU283" s="6"/>
      <c r="FEV283" s="6"/>
      <c r="FEW283" s="6"/>
      <c r="FEX283" s="6"/>
      <c r="FEY283" s="6"/>
      <c r="FEZ283" s="6"/>
      <c r="FFA283" s="6"/>
      <c r="FFB283" s="6"/>
      <c r="FFC283" s="6"/>
      <c r="FFD283" s="6"/>
      <c r="FFE283" s="6"/>
      <c r="FFF283" s="6"/>
      <c r="FFG283" s="6"/>
      <c r="FFH283" s="6"/>
      <c r="FFI283" s="6"/>
      <c r="FFJ283" s="6"/>
      <c r="FFK283" s="6"/>
      <c r="FFL283" s="6"/>
      <c r="FFM283" s="6"/>
      <c r="FFN283" s="6"/>
      <c r="FFO283" s="6"/>
      <c r="FFP283" s="6"/>
      <c r="FFQ283" s="6"/>
      <c r="FFR283" s="6"/>
      <c r="FFS283" s="6"/>
      <c r="FFT283" s="6"/>
      <c r="FFU283" s="6"/>
      <c r="FFV283" s="6"/>
      <c r="FFW283" s="6"/>
      <c r="FFX283" s="6"/>
      <c r="FFY283" s="6"/>
      <c r="FFZ283" s="6"/>
      <c r="FGA283" s="6"/>
      <c r="FGB283" s="6"/>
      <c r="FGC283" s="6"/>
      <c r="FGD283" s="6"/>
      <c r="FGE283" s="6"/>
      <c r="FGF283" s="6"/>
      <c r="FGG283" s="6"/>
      <c r="FGH283" s="6"/>
      <c r="FGI283" s="6"/>
      <c r="FGJ283" s="6"/>
      <c r="FGK283" s="6"/>
      <c r="FGL283" s="6"/>
      <c r="FGM283" s="6"/>
      <c r="FGN283" s="6"/>
      <c r="FGO283" s="6"/>
      <c r="FGP283" s="6"/>
      <c r="FGQ283" s="6"/>
      <c r="FGR283" s="6"/>
      <c r="FGS283" s="6"/>
      <c r="FGT283" s="6"/>
      <c r="FGU283" s="6"/>
      <c r="FGV283" s="6"/>
      <c r="FGW283" s="6"/>
      <c r="FGX283" s="6"/>
      <c r="FGY283" s="6"/>
      <c r="FGZ283" s="6"/>
      <c r="FHA283" s="6"/>
      <c r="FHB283" s="6"/>
      <c r="FHC283" s="6"/>
      <c r="FHD283" s="6"/>
      <c r="FHE283" s="6"/>
      <c r="FHF283" s="6"/>
      <c r="FHG283" s="6"/>
      <c r="FHH283" s="6"/>
      <c r="FHI283" s="6"/>
      <c r="FHJ283" s="6"/>
      <c r="FHK283" s="6"/>
      <c r="FHL283" s="6"/>
      <c r="FHM283" s="6"/>
      <c r="FHN283" s="6"/>
      <c r="FHO283" s="6"/>
      <c r="FHP283" s="6"/>
      <c r="FHQ283" s="6"/>
      <c r="FHR283" s="6"/>
      <c r="FHS283" s="6"/>
      <c r="FHT283" s="6"/>
      <c r="FHU283" s="6"/>
      <c r="FHV283" s="6"/>
      <c r="FHW283" s="6"/>
      <c r="FHX283" s="6"/>
      <c r="FHY283" s="6"/>
      <c r="FHZ283" s="6"/>
      <c r="FIA283" s="6"/>
      <c r="FIB283" s="6"/>
      <c r="FIC283" s="6"/>
      <c r="FID283" s="6"/>
      <c r="FIE283" s="6"/>
      <c r="FIF283" s="6"/>
      <c r="FIG283" s="6"/>
      <c r="FIH283" s="6"/>
      <c r="FII283" s="6"/>
      <c r="FIJ283" s="6"/>
      <c r="FIK283" s="6"/>
      <c r="FIL283" s="6"/>
      <c r="FIM283" s="6"/>
      <c r="FIN283" s="6"/>
      <c r="FIO283" s="6"/>
      <c r="FIP283" s="6"/>
      <c r="FIQ283" s="6"/>
      <c r="FIR283" s="6"/>
      <c r="FIS283" s="6"/>
      <c r="FIT283" s="6"/>
      <c r="FIU283" s="6"/>
      <c r="FIV283" s="6"/>
      <c r="FIW283" s="6"/>
      <c r="FIX283" s="6"/>
      <c r="FIY283" s="6"/>
      <c r="FIZ283" s="6"/>
      <c r="FJA283" s="6"/>
      <c r="FJB283" s="6"/>
      <c r="FJC283" s="6"/>
      <c r="FJD283" s="6"/>
      <c r="FJE283" s="6"/>
      <c r="FJF283" s="6"/>
      <c r="FJG283" s="6"/>
      <c r="FJH283" s="6"/>
      <c r="FJI283" s="6"/>
      <c r="FJJ283" s="6"/>
      <c r="FJK283" s="6"/>
      <c r="FJL283" s="6"/>
      <c r="FJM283" s="6"/>
      <c r="FJN283" s="6"/>
      <c r="FJO283" s="6"/>
      <c r="FJP283" s="6"/>
      <c r="FJQ283" s="6"/>
      <c r="FJR283" s="6"/>
      <c r="FJS283" s="6"/>
      <c r="FJT283" s="6"/>
      <c r="FJU283" s="6"/>
      <c r="FJV283" s="6"/>
      <c r="FJW283" s="6"/>
      <c r="FJX283" s="6"/>
      <c r="FJY283" s="6"/>
      <c r="FJZ283" s="6"/>
      <c r="FKA283" s="6"/>
      <c r="FKB283" s="6"/>
      <c r="FKC283" s="6"/>
      <c r="FKD283" s="6"/>
      <c r="FKE283" s="6"/>
      <c r="FKF283" s="6"/>
      <c r="FKG283" s="6"/>
      <c r="FKH283" s="6"/>
      <c r="FKI283" s="6"/>
      <c r="FKJ283" s="6"/>
      <c r="FKK283" s="6"/>
      <c r="FKL283" s="6"/>
      <c r="FKM283" s="6"/>
      <c r="FKN283" s="6"/>
      <c r="FKO283" s="6"/>
      <c r="FKP283" s="6"/>
      <c r="FKQ283" s="6"/>
      <c r="FKR283" s="6"/>
      <c r="FKS283" s="6"/>
      <c r="FKT283" s="6"/>
      <c r="FKU283" s="6"/>
      <c r="FKV283" s="6"/>
      <c r="FKW283" s="6"/>
      <c r="FKX283" s="6"/>
      <c r="FKY283" s="6"/>
      <c r="FKZ283" s="6"/>
      <c r="FLA283" s="6"/>
      <c r="FLB283" s="6"/>
      <c r="FLC283" s="6"/>
      <c r="FLD283" s="6"/>
      <c r="FLE283" s="6"/>
      <c r="FLF283" s="6"/>
      <c r="FLG283" s="6"/>
      <c r="FLH283" s="6"/>
      <c r="FLI283" s="6"/>
      <c r="FLJ283" s="6"/>
      <c r="FLK283" s="6"/>
      <c r="FLL283" s="6"/>
      <c r="FLM283" s="6"/>
      <c r="FLN283" s="6"/>
      <c r="FLO283" s="6"/>
      <c r="FLP283" s="6"/>
      <c r="FLQ283" s="6"/>
      <c r="FLR283" s="6"/>
      <c r="FLS283" s="6"/>
      <c r="FLT283" s="6"/>
      <c r="FLU283" s="6"/>
      <c r="FLV283" s="6"/>
      <c r="FLW283" s="6"/>
      <c r="FLX283" s="6"/>
      <c r="FLY283" s="6"/>
      <c r="FLZ283" s="6"/>
      <c r="FMA283" s="6"/>
      <c r="FMB283" s="6"/>
      <c r="FMC283" s="6"/>
      <c r="FMD283" s="6"/>
      <c r="FME283" s="6"/>
      <c r="FMF283" s="6"/>
      <c r="FMG283" s="6"/>
      <c r="FMH283" s="6"/>
      <c r="FMI283" s="6"/>
      <c r="FMJ283" s="6"/>
      <c r="FMK283" s="6"/>
      <c r="FML283" s="6"/>
      <c r="FMM283" s="6"/>
      <c r="FMN283" s="6"/>
      <c r="FMO283" s="6"/>
      <c r="FMP283" s="6"/>
      <c r="FMQ283" s="6"/>
      <c r="FMR283" s="6"/>
      <c r="FMS283" s="6"/>
      <c r="FMT283" s="6"/>
      <c r="FMU283" s="6"/>
      <c r="FMV283" s="6"/>
      <c r="FMW283" s="6"/>
      <c r="FMX283" s="6"/>
      <c r="FMY283" s="6"/>
      <c r="FMZ283" s="6"/>
      <c r="FNA283" s="6"/>
      <c r="FNB283" s="6"/>
      <c r="FNC283" s="6"/>
      <c r="FND283" s="6"/>
      <c r="FNE283" s="6"/>
      <c r="FNF283" s="6"/>
      <c r="FNG283" s="6"/>
      <c r="FNH283" s="6"/>
      <c r="FNI283" s="6"/>
      <c r="FNJ283" s="6"/>
      <c r="FNK283" s="6"/>
      <c r="FNL283" s="6"/>
      <c r="FNM283" s="6"/>
      <c r="FNN283" s="6"/>
      <c r="FNO283" s="6"/>
      <c r="FNP283" s="6"/>
      <c r="FNQ283" s="6"/>
      <c r="FNR283" s="6"/>
      <c r="FNS283" s="6"/>
      <c r="FNT283" s="6"/>
      <c r="FNU283" s="6"/>
      <c r="FNV283" s="6"/>
      <c r="FNW283" s="6"/>
      <c r="FNX283" s="6"/>
      <c r="FNY283" s="6"/>
      <c r="FNZ283" s="6"/>
      <c r="FOA283" s="6"/>
      <c r="FOB283" s="6"/>
      <c r="FOC283" s="6"/>
      <c r="FOD283" s="6"/>
      <c r="FOE283" s="6"/>
      <c r="FOF283" s="6"/>
      <c r="FOG283" s="6"/>
      <c r="FOH283" s="6"/>
      <c r="FOI283" s="6"/>
      <c r="FOJ283" s="6"/>
      <c r="FOK283" s="6"/>
      <c r="FOL283" s="6"/>
      <c r="FOM283" s="6"/>
      <c r="FON283" s="6"/>
      <c r="FOO283" s="6"/>
      <c r="FOP283" s="6"/>
      <c r="FOQ283" s="6"/>
      <c r="FOR283" s="6"/>
      <c r="FOS283" s="6"/>
      <c r="FOT283" s="6"/>
      <c r="FOU283" s="6"/>
      <c r="FOV283" s="6"/>
      <c r="FOW283" s="6"/>
      <c r="FOX283" s="6"/>
      <c r="FOY283" s="6"/>
      <c r="FOZ283" s="6"/>
      <c r="FPA283" s="6"/>
      <c r="FPB283" s="6"/>
      <c r="FPC283" s="6"/>
      <c r="FPD283" s="6"/>
      <c r="FPE283" s="6"/>
      <c r="FPF283" s="6"/>
      <c r="FPG283" s="6"/>
      <c r="FPH283" s="6"/>
      <c r="FPI283" s="6"/>
      <c r="FPJ283" s="6"/>
      <c r="FPK283" s="6"/>
      <c r="FPL283" s="6"/>
      <c r="FPM283" s="6"/>
      <c r="FPN283" s="6"/>
      <c r="FPO283" s="6"/>
      <c r="FPP283" s="6"/>
      <c r="FPQ283" s="6"/>
      <c r="FPR283" s="6"/>
      <c r="FPS283" s="6"/>
      <c r="FPT283" s="6"/>
      <c r="FPU283" s="6"/>
      <c r="FPV283" s="6"/>
      <c r="FPW283" s="6"/>
      <c r="FPX283" s="6"/>
      <c r="FPY283" s="6"/>
      <c r="FPZ283" s="6"/>
      <c r="FQA283" s="6"/>
      <c r="FQB283" s="6"/>
      <c r="FQC283" s="6"/>
      <c r="FQD283" s="6"/>
      <c r="FQE283" s="6"/>
      <c r="FQF283" s="6"/>
      <c r="FQG283" s="6"/>
      <c r="FQH283" s="6"/>
      <c r="FQI283" s="6"/>
      <c r="FQJ283" s="6"/>
      <c r="FQK283" s="6"/>
      <c r="FQL283" s="6"/>
      <c r="FQM283" s="6"/>
      <c r="FQN283" s="6"/>
      <c r="FQO283" s="6"/>
      <c r="FQP283" s="6"/>
      <c r="FQQ283" s="6"/>
      <c r="FQR283" s="6"/>
      <c r="FQS283" s="6"/>
      <c r="FQT283" s="6"/>
      <c r="FQU283" s="6"/>
      <c r="FQV283" s="6"/>
      <c r="FQW283" s="6"/>
      <c r="FQX283" s="6"/>
      <c r="FQY283" s="6"/>
      <c r="FQZ283" s="6"/>
      <c r="FRA283" s="6"/>
      <c r="FRB283" s="6"/>
      <c r="FRC283" s="6"/>
      <c r="FRD283" s="6"/>
      <c r="FRE283" s="6"/>
      <c r="FRF283" s="6"/>
      <c r="FRG283" s="6"/>
      <c r="FRH283" s="6"/>
      <c r="FRI283" s="6"/>
      <c r="FRJ283" s="6"/>
      <c r="FRK283" s="6"/>
      <c r="FRL283" s="6"/>
      <c r="FRM283" s="6"/>
      <c r="FRN283" s="6"/>
      <c r="FRO283" s="6"/>
      <c r="FRP283" s="6"/>
      <c r="FRQ283" s="6"/>
      <c r="FRR283" s="6"/>
      <c r="FRS283" s="6"/>
      <c r="FRT283" s="6"/>
      <c r="FRU283" s="6"/>
      <c r="FRV283" s="6"/>
      <c r="FRW283" s="6"/>
      <c r="FRX283" s="6"/>
      <c r="FRY283" s="6"/>
      <c r="FRZ283" s="6"/>
      <c r="FSA283" s="6"/>
      <c r="FSB283" s="6"/>
      <c r="FSC283" s="6"/>
      <c r="FSD283" s="6"/>
      <c r="FSE283" s="6"/>
      <c r="FSF283" s="6"/>
      <c r="FSG283" s="6"/>
      <c r="FSH283" s="6"/>
      <c r="FSI283" s="6"/>
      <c r="FSJ283" s="6"/>
      <c r="FSK283" s="6"/>
      <c r="FSL283" s="6"/>
      <c r="FSM283" s="6"/>
      <c r="FSN283" s="6"/>
      <c r="FSO283" s="6"/>
      <c r="FSP283" s="6"/>
      <c r="FSQ283" s="6"/>
      <c r="FSR283" s="6"/>
      <c r="FSS283" s="6"/>
      <c r="FST283" s="6"/>
      <c r="FSU283" s="6"/>
      <c r="FSV283" s="6"/>
      <c r="FSW283" s="6"/>
      <c r="FSX283" s="6"/>
      <c r="FSY283" s="6"/>
      <c r="FSZ283" s="6"/>
      <c r="FTA283" s="6"/>
      <c r="FTB283" s="6"/>
      <c r="FTC283" s="6"/>
      <c r="FTD283" s="6"/>
      <c r="FTE283" s="6"/>
      <c r="FTF283" s="6"/>
      <c r="FTG283" s="6"/>
      <c r="FTH283" s="6"/>
      <c r="FTI283" s="6"/>
      <c r="FTJ283" s="6"/>
      <c r="FTK283" s="6"/>
      <c r="FTL283" s="6"/>
      <c r="FTM283" s="6"/>
      <c r="FTN283" s="6"/>
      <c r="FTO283" s="6"/>
      <c r="FTP283" s="6"/>
      <c r="FTQ283" s="6"/>
      <c r="FTR283" s="6"/>
      <c r="FTS283" s="6"/>
      <c r="FTT283" s="6"/>
      <c r="FTU283" s="6"/>
      <c r="FTV283" s="6"/>
      <c r="FTW283" s="6"/>
      <c r="FTX283" s="6"/>
      <c r="FTY283" s="6"/>
      <c r="FTZ283" s="6"/>
      <c r="FUA283" s="6"/>
      <c r="FUB283" s="6"/>
      <c r="FUC283" s="6"/>
      <c r="FUD283" s="6"/>
      <c r="FUE283" s="6"/>
      <c r="FUF283" s="6"/>
      <c r="FUG283" s="6"/>
      <c r="FUH283" s="6"/>
      <c r="FUI283" s="6"/>
      <c r="FUJ283" s="6"/>
      <c r="FUK283" s="6"/>
      <c r="FUL283" s="6"/>
      <c r="FUM283" s="6"/>
      <c r="FUN283" s="6"/>
      <c r="FUO283" s="6"/>
      <c r="FUP283" s="6"/>
      <c r="FUQ283" s="6"/>
      <c r="FUR283" s="6"/>
      <c r="FUS283" s="6"/>
      <c r="FUT283" s="6"/>
      <c r="FUU283" s="6"/>
      <c r="FUV283" s="6"/>
      <c r="FUW283" s="6"/>
      <c r="FUX283" s="6"/>
      <c r="FUY283" s="6"/>
      <c r="FUZ283" s="6"/>
      <c r="FVA283" s="6"/>
      <c r="FVB283" s="6"/>
      <c r="FVC283" s="6"/>
      <c r="FVD283" s="6"/>
      <c r="FVE283" s="6"/>
      <c r="FVF283" s="6"/>
      <c r="FVG283" s="6"/>
      <c r="FVH283" s="6"/>
      <c r="FVI283" s="6"/>
      <c r="FVJ283" s="6"/>
      <c r="FVK283" s="6"/>
      <c r="FVL283" s="6"/>
      <c r="FVM283" s="6"/>
      <c r="FVN283" s="6"/>
      <c r="FVO283" s="6"/>
      <c r="FVP283" s="6"/>
      <c r="FVQ283" s="6"/>
      <c r="FVR283" s="6"/>
      <c r="FVS283" s="6"/>
      <c r="FVT283" s="6"/>
      <c r="FVU283" s="6"/>
      <c r="FVV283" s="6"/>
      <c r="FVW283" s="6"/>
      <c r="FVX283" s="6"/>
      <c r="FVY283" s="6"/>
      <c r="FVZ283" s="6"/>
      <c r="FWA283" s="6"/>
      <c r="FWB283" s="6"/>
      <c r="FWC283" s="6"/>
      <c r="FWD283" s="6"/>
      <c r="FWE283" s="6"/>
      <c r="FWF283" s="6"/>
      <c r="FWG283" s="6"/>
      <c r="FWH283" s="6"/>
      <c r="FWI283" s="6"/>
      <c r="FWJ283" s="6"/>
      <c r="FWK283" s="6"/>
      <c r="FWL283" s="6"/>
      <c r="FWM283" s="6"/>
      <c r="FWN283" s="6"/>
      <c r="FWO283" s="6"/>
      <c r="FWP283" s="6"/>
      <c r="FWQ283" s="6"/>
      <c r="FWR283" s="6"/>
      <c r="FWS283" s="6"/>
      <c r="FWT283" s="6"/>
      <c r="FWU283" s="6"/>
      <c r="FWV283" s="6"/>
      <c r="FWW283" s="6"/>
      <c r="FWX283" s="6"/>
      <c r="FWY283" s="6"/>
      <c r="FWZ283" s="6"/>
      <c r="FXA283" s="6"/>
      <c r="FXB283" s="6"/>
      <c r="FXC283" s="6"/>
      <c r="FXD283" s="6"/>
      <c r="FXE283" s="6"/>
      <c r="FXF283" s="6"/>
      <c r="FXG283" s="6"/>
      <c r="FXH283" s="6"/>
      <c r="FXI283" s="6"/>
      <c r="FXJ283" s="6"/>
      <c r="FXK283" s="6"/>
      <c r="FXL283" s="6"/>
      <c r="FXM283" s="6"/>
      <c r="FXN283" s="6"/>
      <c r="FXO283" s="6"/>
      <c r="FXP283" s="6"/>
      <c r="FXQ283" s="6"/>
      <c r="FXR283" s="6"/>
      <c r="FXS283" s="6"/>
      <c r="FXT283" s="6"/>
      <c r="FXU283" s="6"/>
      <c r="FXV283" s="6"/>
      <c r="FXW283" s="6"/>
      <c r="FXX283" s="6"/>
      <c r="FXY283" s="6"/>
      <c r="FXZ283" s="6"/>
      <c r="FYA283" s="6"/>
      <c r="FYB283" s="6"/>
      <c r="FYC283" s="6"/>
      <c r="FYD283" s="6"/>
      <c r="FYE283" s="6"/>
      <c r="FYF283" s="6"/>
      <c r="FYG283" s="6"/>
      <c r="FYH283" s="6"/>
      <c r="FYI283" s="6"/>
      <c r="FYJ283" s="6"/>
      <c r="FYK283" s="6"/>
      <c r="FYL283" s="6"/>
      <c r="FYM283" s="6"/>
      <c r="FYN283" s="6"/>
      <c r="FYO283" s="6"/>
      <c r="FYP283" s="6"/>
      <c r="FYQ283" s="6"/>
      <c r="FYR283" s="6"/>
      <c r="FYS283" s="6"/>
      <c r="FYT283" s="6"/>
      <c r="FYU283" s="6"/>
      <c r="FYV283" s="6"/>
      <c r="FYW283" s="6"/>
      <c r="FYX283" s="6"/>
      <c r="FYY283" s="6"/>
      <c r="FYZ283" s="6"/>
      <c r="FZA283" s="6"/>
      <c r="FZB283" s="6"/>
      <c r="FZC283" s="6"/>
      <c r="FZD283" s="6"/>
      <c r="FZE283" s="6"/>
      <c r="FZF283" s="6"/>
      <c r="FZG283" s="6"/>
      <c r="FZH283" s="6"/>
      <c r="FZI283" s="6"/>
      <c r="FZJ283" s="6"/>
      <c r="FZK283" s="6"/>
      <c r="FZL283" s="6"/>
      <c r="FZM283" s="6"/>
      <c r="FZN283" s="6"/>
      <c r="FZO283" s="6"/>
      <c r="FZP283" s="6"/>
      <c r="FZQ283" s="6"/>
      <c r="FZR283" s="6"/>
      <c r="FZS283" s="6"/>
      <c r="FZT283" s="6"/>
      <c r="FZU283" s="6"/>
      <c r="FZV283" s="6"/>
      <c r="FZW283" s="6"/>
      <c r="FZX283" s="6"/>
      <c r="FZY283" s="6"/>
      <c r="FZZ283" s="6"/>
      <c r="GAA283" s="6"/>
      <c r="GAB283" s="6"/>
      <c r="GAC283" s="6"/>
      <c r="GAD283" s="6"/>
      <c r="GAE283" s="6"/>
      <c r="GAF283" s="6"/>
      <c r="GAG283" s="6"/>
      <c r="GAH283" s="6"/>
      <c r="GAI283" s="6"/>
      <c r="GAJ283" s="6"/>
      <c r="GAK283" s="6"/>
      <c r="GAL283" s="6"/>
      <c r="GAM283" s="6"/>
      <c r="GAN283" s="6"/>
      <c r="GAO283" s="6"/>
      <c r="GAP283" s="6"/>
      <c r="GAQ283" s="6"/>
      <c r="GAR283" s="6"/>
      <c r="GAS283" s="6"/>
      <c r="GAT283" s="6"/>
      <c r="GAU283" s="6"/>
      <c r="GAV283" s="6"/>
      <c r="GAW283" s="6"/>
      <c r="GAX283" s="6"/>
      <c r="GAY283" s="6"/>
      <c r="GAZ283" s="6"/>
      <c r="GBA283" s="6"/>
      <c r="GBB283" s="6"/>
      <c r="GBC283" s="6"/>
      <c r="GBD283" s="6"/>
      <c r="GBE283" s="6"/>
      <c r="GBF283" s="6"/>
      <c r="GBG283" s="6"/>
      <c r="GBH283" s="6"/>
      <c r="GBI283" s="6"/>
      <c r="GBJ283" s="6"/>
      <c r="GBK283" s="6"/>
      <c r="GBL283" s="6"/>
      <c r="GBM283" s="6"/>
      <c r="GBN283" s="6"/>
      <c r="GBO283" s="6"/>
      <c r="GBP283" s="6"/>
      <c r="GBQ283" s="6"/>
      <c r="GBR283" s="6"/>
      <c r="GBS283" s="6"/>
      <c r="GBT283" s="6"/>
      <c r="GBU283" s="6"/>
      <c r="GBV283" s="6"/>
      <c r="GBW283" s="6"/>
      <c r="GBX283" s="6"/>
      <c r="GBY283" s="6"/>
      <c r="GBZ283" s="6"/>
      <c r="GCA283" s="6"/>
      <c r="GCB283" s="6"/>
      <c r="GCC283" s="6"/>
      <c r="GCD283" s="6"/>
      <c r="GCE283" s="6"/>
      <c r="GCF283" s="6"/>
      <c r="GCG283" s="6"/>
      <c r="GCH283" s="6"/>
      <c r="GCI283" s="6"/>
      <c r="GCJ283" s="6"/>
      <c r="GCK283" s="6"/>
      <c r="GCL283" s="6"/>
      <c r="GCM283" s="6"/>
      <c r="GCN283" s="6"/>
      <c r="GCO283" s="6"/>
      <c r="GCP283" s="6"/>
      <c r="GCQ283" s="6"/>
      <c r="GCR283" s="6"/>
      <c r="GCS283" s="6"/>
      <c r="GCT283" s="6"/>
      <c r="GCU283" s="6"/>
      <c r="GCV283" s="6"/>
      <c r="GCW283" s="6"/>
      <c r="GCX283" s="6"/>
      <c r="GCY283" s="6"/>
      <c r="GCZ283" s="6"/>
      <c r="GDA283" s="6"/>
      <c r="GDB283" s="6"/>
      <c r="GDC283" s="6"/>
      <c r="GDD283" s="6"/>
      <c r="GDE283" s="6"/>
      <c r="GDF283" s="6"/>
      <c r="GDG283" s="6"/>
      <c r="GDH283" s="6"/>
      <c r="GDI283" s="6"/>
      <c r="GDJ283" s="6"/>
      <c r="GDK283" s="6"/>
      <c r="GDL283" s="6"/>
      <c r="GDM283" s="6"/>
      <c r="GDN283" s="6"/>
      <c r="GDO283" s="6"/>
      <c r="GDP283" s="6"/>
      <c r="GDQ283" s="6"/>
      <c r="GDR283" s="6"/>
      <c r="GDS283" s="6"/>
      <c r="GDT283" s="6"/>
      <c r="GDU283" s="6"/>
      <c r="GDV283" s="6"/>
      <c r="GDW283" s="6"/>
      <c r="GDX283" s="6"/>
      <c r="GDY283" s="6"/>
      <c r="GDZ283" s="6"/>
      <c r="GEA283" s="6"/>
      <c r="GEB283" s="6"/>
      <c r="GEC283" s="6"/>
      <c r="GED283" s="6"/>
      <c r="GEE283" s="6"/>
      <c r="GEF283" s="6"/>
      <c r="GEG283" s="6"/>
      <c r="GEH283" s="6"/>
      <c r="GEI283" s="6"/>
      <c r="GEJ283" s="6"/>
      <c r="GEK283" s="6"/>
      <c r="GEL283" s="6"/>
      <c r="GEM283" s="6"/>
      <c r="GEN283" s="6"/>
      <c r="GEO283" s="6"/>
      <c r="GEP283" s="6"/>
      <c r="GEQ283" s="6"/>
      <c r="GER283" s="6"/>
      <c r="GES283" s="6"/>
      <c r="GET283" s="6"/>
      <c r="GEU283" s="6"/>
      <c r="GEV283" s="6"/>
      <c r="GEW283" s="6"/>
      <c r="GEX283" s="6"/>
      <c r="GEY283" s="6"/>
      <c r="GEZ283" s="6"/>
      <c r="GFA283" s="6"/>
      <c r="GFB283" s="6"/>
      <c r="GFC283" s="6"/>
      <c r="GFD283" s="6"/>
      <c r="GFE283" s="6"/>
      <c r="GFF283" s="6"/>
      <c r="GFG283" s="6"/>
      <c r="GFH283" s="6"/>
      <c r="GFI283" s="6"/>
      <c r="GFJ283" s="6"/>
      <c r="GFK283" s="6"/>
      <c r="GFL283" s="6"/>
      <c r="GFM283" s="6"/>
      <c r="GFN283" s="6"/>
      <c r="GFO283" s="6"/>
      <c r="GFP283" s="6"/>
      <c r="GFQ283" s="6"/>
      <c r="GFR283" s="6"/>
      <c r="GFS283" s="6"/>
      <c r="GFT283" s="6"/>
      <c r="GFU283" s="6"/>
      <c r="GFV283" s="6"/>
      <c r="GFW283" s="6"/>
      <c r="GFX283" s="6"/>
      <c r="GFY283" s="6"/>
      <c r="GFZ283" s="6"/>
      <c r="GGA283" s="6"/>
      <c r="GGB283" s="6"/>
      <c r="GGC283" s="6"/>
      <c r="GGD283" s="6"/>
      <c r="GGE283" s="6"/>
      <c r="GGF283" s="6"/>
      <c r="GGG283" s="6"/>
      <c r="GGH283" s="6"/>
      <c r="GGI283" s="6"/>
      <c r="GGJ283" s="6"/>
      <c r="GGK283" s="6"/>
      <c r="GGL283" s="6"/>
      <c r="GGM283" s="6"/>
      <c r="GGN283" s="6"/>
      <c r="GGO283" s="6"/>
      <c r="GGP283" s="6"/>
      <c r="GGQ283" s="6"/>
      <c r="GGR283" s="6"/>
      <c r="GGS283" s="6"/>
      <c r="GGT283" s="6"/>
      <c r="GGU283" s="6"/>
      <c r="GGV283" s="6"/>
      <c r="GGW283" s="6"/>
      <c r="GGX283" s="6"/>
      <c r="GGY283" s="6"/>
      <c r="GGZ283" s="6"/>
      <c r="GHA283" s="6"/>
      <c r="GHB283" s="6"/>
      <c r="GHC283" s="6"/>
      <c r="GHD283" s="6"/>
      <c r="GHE283" s="6"/>
      <c r="GHF283" s="6"/>
      <c r="GHG283" s="6"/>
      <c r="GHH283" s="6"/>
      <c r="GHI283" s="6"/>
      <c r="GHJ283" s="6"/>
      <c r="GHK283" s="6"/>
      <c r="GHL283" s="6"/>
      <c r="GHM283" s="6"/>
      <c r="GHN283" s="6"/>
      <c r="GHO283" s="6"/>
      <c r="GHP283" s="6"/>
      <c r="GHQ283" s="6"/>
      <c r="GHR283" s="6"/>
      <c r="GHS283" s="6"/>
      <c r="GHT283" s="6"/>
      <c r="GHU283" s="6"/>
      <c r="GHV283" s="6"/>
      <c r="GHW283" s="6"/>
      <c r="GHX283" s="6"/>
      <c r="GHY283" s="6"/>
      <c r="GHZ283" s="6"/>
      <c r="GIA283" s="6"/>
      <c r="GIB283" s="6"/>
      <c r="GIC283" s="6"/>
      <c r="GID283" s="6"/>
      <c r="GIE283" s="6"/>
      <c r="GIF283" s="6"/>
      <c r="GIG283" s="6"/>
      <c r="GIH283" s="6"/>
      <c r="GII283" s="6"/>
      <c r="GIJ283" s="6"/>
      <c r="GIK283" s="6"/>
      <c r="GIL283" s="6"/>
      <c r="GIM283" s="6"/>
      <c r="GIN283" s="6"/>
      <c r="GIO283" s="6"/>
      <c r="GIP283" s="6"/>
      <c r="GIQ283" s="6"/>
      <c r="GIR283" s="6"/>
      <c r="GIS283" s="6"/>
      <c r="GIT283" s="6"/>
      <c r="GIU283" s="6"/>
      <c r="GIV283" s="6"/>
      <c r="GIW283" s="6"/>
      <c r="GIX283" s="6"/>
      <c r="GIY283" s="6"/>
      <c r="GIZ283" s="6"/>
      <c r="GJA283" s="6"/>
      <c r="GJB283" s="6"/>
      <c r="GJC283" s="6"/>
      <c r="GJD283" s="6"/>
      <c r="GJE283" s="6"/>
      <c r="GJF283" s="6"/>
      <c r="GJG283" s="6"/>
      <c r="GJH283" s="6"/>
      <c r="GJI283" s="6"/>
      <c r="GJJ283" s="6"/>
      <c r="GJK283" s="6"/>
      <c r="GJL283" s="6"/>
      <c r="GJM283" s="6"/>
      <c r="GJN283" s="6"/>
      <c r="GJO283" s="6"/>
      <c r="GJP283" s="6"/>
      <c r="GJQ283" s="6"/>
      <c r="GJR283" s="6"/>
      <c r="GJS283" s="6"/>
      <c r="GJT283" s="6"/>
      <c r="GJU283" s="6"/>
      <c r="GJV283" s="6"/>
      <c r="GJW283" s="6"/>
      <c r="GJX283" s="6"/>
      <c r="GJY283" s="6"/>
      <c r="GJZ283" s="6"/>
      <c r="GKA283" s="6"/>
      <c r="GKB283" s="6"/>
      <c r="GKC283" s="6"/>
      <c r="GKD283" s="6"/>
      <c r="GKE283" s="6"/>
      <c r="GKF283" s="6"/>
      <c r="GKG283" s="6"/>
      <c r="GKH283" s="6"/>
      <c r="GKI283" s="6"/>
      <c r="GKJ283" s="6"/>
      <c r="GKK283" s="6"/>
      <c r="GKL283" s="6"/>
      <c r="GKM283" s="6"/>
      <c r="GKN283" s="6"/>
      <c r="GKO283" s="6"/>
      <c r="GKP283" s="6"/>
      <c r="GKQ283" s="6"/>
      <c r="GKR283" s="6"/>
      <c r="GKS283" s="6"/>
      <c r="GKT283" s="6"/>
      <c r="GKU283" s="6"/>
      <c r="GKV283" s="6"/>
      <c r="GKW283" s="6"/>
      <c r="GKX283" s="6"/>
      <c r="GKY283" s="6"/>
      <c r="GKZ283" s="6"/>
      <c r="GLA283" s="6"/>
      <c r="GLB283" s="6"/>
      <c r="GLC283" s="6"/>
      <c r="GLD283" s="6"/>
      <c r="GLE283" s="6"/>
      <c r="GLF283" s="6"/>
      <c r="GLG283" s="6"/>
      <c r="GLH283" s="6"/>
      <c r="GLI283" s="6"/>
      <c r="GLJ283" s="6"/>
      <c r="GLK283" s="6"/>
      <c r="GLL283" s="6"/>
      <c r="GLM283" s="6"/>
      <c r="GLN283" s="6"/>
      <c r="GLO283" s="6"/>
      <c r="GLP283" s="6"/>
      <c r="GLQ283" s="6"/>
      <c r="GLR283" s="6"/>
      <c r="GLS283" s="6"/>
      <c r="GLT283" s="6"/>
      <c r="GLU283" s="6"/>
      <c r="GLV283" s="6"/>
      <c r="GLW283" s="6"/>
      <c r="GLX283" s="6"/>
      <c r="GLY283" s="6"/>
      <c r="GLZ283" s="6"/>
      <c r="GMA283" s="6"/>
      <c r="GMB283" s="6"/>
      <c r="GMC283" s="6"/>
      <c r="GMD283" s="6"/>
      <c r="GME283" s="6"/>
      <c r="GMF283" s="6"/>
      <c r="GMG283" s="6"/>
      <c r="GMH283" s="6"/>
      <c r="GMI283" s="6"/>
      <c r="GMJ283" s="6"/>
      <c r="GMK283" s="6"/>
      <c r="GML283" s="6"/>
      <c r="GMM283" s="6"/>
      <c r="GMN283" s="6"/>
      <c r="GMO283" s="6"/>
      <c r="GMP283" s="6"/>
      <c r="GMQ283" s="6"/>
      <c r="GMR283" s="6"/>
      <c r="GMS283" s="6"/>
      <c r="GMT283" s="6"/>
      <c r="GMU283" s="6"/>
      <c r="GMV283" s="6"/>
      <c r="GMW283" s="6"/>
      <c r="GMX283" s="6"/>
      <c r="GMY283" s="6"/>
      <c r="GMZ283" s="6"/>
      <c r="GNA283" s="6"/>
      <c r="GNB283" s="6"/>
      <c r="GNC283" s="6"/>
      <c r="GND283" s="6"/>
      <c r="GNE283" s="6"/>
      <c r="GNF283" s="6"/>
      <c r="GNG283" s="6"/>
      <c r="GNH283" s="6"/>
      <c r="GNI283" s="6"/>
      <c r="GNJ283" s="6"/>
      <c r="GNK283" s="6"/>
      <c r="GNL283" s="6"/>
      <c r="GNM283" s="6"/>
      <c r="GNN283" s="6"/>
      <c r="GNO283" s="6"/>
      <c r="GNP283" s="6"/>
      <c r="GNQ283" s="6"/>
      <c r="GNR283" s="6"/>
      <c r="GNS283" s="6"/>
      <c r="GNT283" s="6"/>
      <c r="GNU283" s="6"/>
      <c r="GNV283" s="6"/>
      <c r="GNW283" s="6"/>
      <c r="GNX283" s="6"/>
      <c r="GNY283" s="6"/>
      <c r="GNZ283" s="6"/>
      <c r="GOA283" s="6"/>
      <c r="GOB283" s="6"/>
      <c r="GOC283" s="6"/>
      <c r="GOD283" s="6"/>
      <c r="GOE283" s="6"/>
      <c r="GOF283" s="6"/>
      <c r="GOG283" s="6"/>
      <c r="GOH283" s="6"/>
      <c r="GOI283" s="6"/>
      <c r="GOJ283" s="6"/>
      <c r="GOK283" s="6"/>
      <c r="GOL283" s="6"/>
      <c r="GOM283" s="6"/>
      <c r="GON283" s="6"/>
      <c r="GOO283" s="6"/>
      <c r="GOP283" s="6"/>
      <c r="GOQ283" s="6"/>
      <c r="GOR283" s="6"/>
      <c r="GOS283" s="6"/>
      <c r="GOT283" s="6"/>
      <c r="GOU283" s="6"/>
      <c r="GOV283" s="6"/>
      <c r="GOW283" s="6"/>
      <c r="GOX283" s="6"/>
      <c r="GOY283" s="6"/>
      <c r="GOZ283" s="6"/>
      <c r="GPA283" s="6"/>
      <c r="GPB283" s="6"/>
      <c r="GPC283" s="6"/>
      <c r="GPD283" s="6"/>
      <c r="GPE283" s="6"/>
      <c r="GPF283" s="6"/>
      <c r="GPG283" s="6"/>
      <c r="GPH283" s="6"/>
      <c r="GPI283" s="6"/>
      <c r="GPJ283" s="6"/>
      <c r="GPK283" s="6"/>
      <c r="GPL283" s="6"/>
      <c r="GPM283" s="6"/>
      <c r="GPN283" s="6"/>
      <c r="GPO283" s="6"/>
      <c r="GPP283" s="6"/>
      <c r="GPQ283" s="6"/>
      <c r="GPR283" s="6"/>
      <c r="GPS283" s="6"/>
      <c r="GPT283" s="6"/>
      <c r="GPU283" s="6"/>
      <c r="GPV283" s="6"/>
      <c r="GPW283" s="6"/>
      <c r="GPX283" s="6"/>
      <c r="GPY283" s="6"/>
      <c r="GPZ283" s="6"/>
      <c r="GQA283" s="6"/>
      <c r="GQB283" s="6"/>
      <c r="GQC283" s="6"/>
      <c r="GQD283" s="6"/>
      <c r="GQE283" s="6"/>
      <c r="GQF283" s="6"/>
      <c r="GQG283" s="6"/>
      <c r="GQH283" s="6"/>
      <c r="GQI283" s="6"/>
      <c r="GQJ283" s="6"/>
      <c r="GQK283" s="6"/>
      <c r="GQL283" s="6"/>
      <c r="GQM283" s="6"/>
      <c r="GQN283" s="6"/>
      <c r="GQO283" s="6"/>
      <c r="GQP283" s="6"/>
      <c r="GQQ283" s="6"/>
      <c r="GQR283" s="6"/>
      <c r="GQS283" s="6"/>
      <c r="GQT283" s="6"/>
      <c r="GQU283" s="6"/>
      <c r="GQV283" s="6"/>
      <c r="GQW283" s="6"/>
      <c r="GQX283" s="6"/>
      <c r="GQY283" s="6"/>
      <c r="GQZ283" s="6"/>
      <c r="GRA283" s="6"/>
      <c r="GRB283" s="6"/>
      <c r="GRC283" s="6"/>
      <c r="GRD283" s="6"/>
      <c r="GRE283" s="6"/>
      <c r="GRF283" s="6"/>
      <c r="GRG283" s="6"/>
      <c r="GRH283" s="6"/>
      <c r="GRI283" s="6"/>
      <c r="GRJ283" s="6"/>
      <c r="GRK283" s="6"/>
      <c r="GRL283" s="6"/>
      <c r="GRM283" s="6"/>
      <c r="GRN283" s="6"/>
      <c r="GRO283" s="6"/>
      <c r="GRP283" s="6"/>
      <c r="GRQ283" s="6"/>
      <c r="GRR283" s="6"/>
      <c r="GRS283" s="6"/>
      <c r="GRT283" s="6"/>
      <c r="GRU283" s="6"/>
      <c r="GRV283" s="6"/>
      <c r="GRW283" s="6"/>
      <c r="GRX283" s="6"/>
      <c r="GRY283" s="6"/>
      <c r="GRZ283" s="6"/>
      <c r="GSA283" s="6"/>
      <c r="GSB283" s="6"/>
      <c r="GSC283" s="6"/>
      <c r="GSD283" s="6"/>
      <c r="GSE283" s="6"/>
      <c r="GSF283" s="6"/>
      <c r="GSG283" s="6"/>
      <c r="GSH283" s="6"/>
      <c r="GSI283" s="6"/>
      <c r="GSJ283" s="6"/>
      <c r="GSK283" s="6"/>
      <c r="GSL283" s="6"/>
      <c r="GSM283" s="6"/>
      <c r="GSN283" s="6"/>
      <c r="GSO283" s="6"/>
      <c r="GSP283" s="6"/>
      <c r="GSQ283" s="6"/>
      <c r="GSR283" s="6"/>
      <c r="GSS283" s="6"/>
      <c r="GST283" s="6"/>
      <c r="GSU283" s="6"/>
      <c r="GSV283" s="6"/>
      <c r="GSW283" s="6"/>
      <c r="GSX283" s="6"/>
      <c r="GSY283" s="6"/>
      <c r="GSZ283" s="6"/>
      <c r="GTA283" s="6"/>
      <c r="GTB283" s="6"/>
      <c r="GTC283" s="6"/>
      <c r="GTD283" s="6"/>
      <c r="GTE283" s="6"/>
      <c r="GTF283" s="6"/>
      <c r="GTG283" s="6"/>
      <c r="GTH283" s="6"/>
      <c r="GTI283" s="6"/>
      <c r="GTJ283" s="6"/>
      <c r="GTK283" s="6"/>
      <c r="GTL283" s="6"/>
      <c r="GTM283" s="6"/>
      <c r="GTN283" s="6"/>
      <c r="GTO283" s="6"/>
      <c r="GTP283" s="6"/>
      <c r="GTQ283" s="6"/>
      <c r="GTR283" s="6"/>
      <c r="GTS283" s="6"/>
      <c r="GTT283" s="6"/>
      <c r="GTU283" s="6"/>
      <c r="GTV283" s="6"/>
      <c r="GTW283" s="6"/>
      <c r="GTX283" s="6"/>
      <c r="GTY283" s="6"/>
      <c r="GTZ283" s="6"/>
      <c r="GUA283" s="6"/>
      <c r="GUB283" s="6"/>
      <c r="GUC283" s="6"/>
      <c r="GUD283" s="6"/>
      <c r="GUE283" s="6"/>
      <c r="GUF283" s="6"/>
      <c r="GUG283" s="6"/>
      <c r="GUH283" s="6"/>
      <c r="GUI283" s="6"/>
      <c r="GUJ283" s="6"/>
      <c r="GUK283" s="6"/>
      <c r="GUL283" s="6"/>
      <c r="GUM283" s="6"/>
      <c r="GUN283" s="6"/>
      <c r="GUO283" s="6"/>
      <c r="GUP283" s="6"/>
      <c r="GUQ283" s="6"/>
      <c r="GUR283" s="6"/>
      <c r="GUS283" s="6"/>
      <c r="GUT283" s="6"/>
      <c r="GUU283" s="6"/>
      <c r="GUV283" s="6"/>
      <c r="GUW283" s="6"/>
      <c r="GUX283" s="6"/>
      <c r="GUY283" s="6"/>
      <c r="GUZ283" s="6"/>
      <c r="GVA283" s="6"/>
      <c r="GVB283" s="6"/>
      <c r="GVC283" s="6"/>
      <c r="GVD283" s="6"/>
      <c r="GVE283" s="6"/>
      <c r="GVF283" s="6"/>
      <c r="GVG283" s="6"/>
      <c r="GVH283" s="6"/>
      <c r="GVI283" s="6"/>
      <c r="GVJ283" s="6"/>
      <c r="GVK283" s="6"/>
      <c r="GVL283" s="6"/>
      <c r="GVM283" s="6"/>
      <c r="GVN283" s="6"/>
      <c r="GVO283" s="6"/>
      <c r="GVP283" s="6"/>
      <c r="GVQ283" s="6"/>
      <c r="GVR283" s="6"/>
      <c r="GVS283" s="6"/>
      <c r="GVT283" s="6"/>
      <c r="GVU283" s="6"/>
      <c r="GVV283" s="6"/>
      <c r="GVW283" s="6"/>
      <c r="GVX283" s="6"/>
      <c r="GVY283" s="6"/>
      <c r="GVZ283" s="6"/>
      <c r="GWA283" s="6"/>
      <c r="GWB283" s="6"/>
      <c r="GWC283" s="6"/>
      <c r="GWD283" s="6"/>
      <c r="GWE283" s="6"/>
      <c r="GWF283" s="6"/>
      <c r="GWG283" s="6"/>
      <c r="GWH283" s="6"/>
      <c r="GWI283" s="6"/>
      <c r="GWJ283" s="6"/>
      <c r="GWK283" s="6"/>
      <c r="GWL283" s="6"/>
      <c r="GWM283" s="6"/>
      <c r="GWN283" s="6"/>
      <c r="GWO283" s="6"/>
      <c r="GWP283" s="6"/>
      <c r="GWQ283" s="6"/>
      <c r="GWR283" s="6"/>
      <c r="GWS283" s="6"/>
      <c r="GWT283" s="6"/>
      <c r="GWU283" s="6"/>
      <c r="GWV283" s="6"/>
      <c r="GWW283" s="6"/>
      <c r="GWX283" s="6"/>
      <c r="GWY283" s="6"/>
      <c r="GWZ283" s="6"/>
      <c r="GXA283" s="6"/>
      <c r="GXB283" s="6"/>
      <c r="GXC283" s="6"/>
      <c r="GXD283" s="6"/>
      <c r="GXE283" s="6"/>
      <c r="GXF283" s="6"/>
      <c r="GXG283" s="6"/>
      <c r="GXH283" s="6"/>
      <c r="GXI283" s="6"/>
      <c r="GXJ283" s="6"/>
      <c r="GXK283" s="6"/>
      <c r="GXL283" s="6"/>
      <c r="GXM283" s="6"/>
      <c r="GXN283" s="6"/>
      <c r="GXO283" s="6"/>
      <c r="GXP283" s="6"/>
      <c r="GXQ283" s="6"/>
      <c r="GXR283" s="6"/>
      <c r="GXS283" s="6"/>
      <c r="GXT283" s="6"/>
      <c r="GXU283" s="6"/>
      <c r="GXV283" s="6"/>
      <c r="GXW283" s="6"/>
      <c r="GXX283" s="6"/>
      <c r="GXY283" s="6"/>
      <c r="GXZ283" s="6"/>
      <c r="GYA283" s="6"/>
      <c r="GYB283" s="6"/>
      <c r="GYC283" s="6"/>
      <c r="GYD283" s="6"/>
      <c r="GYE283" s="6"/>
      <c r="GYF283" s="6"/>
      <c r="GYG283" s="6"/>
      <c r="GYH283" s="6"/>
      <c r="GYI283" s="6"/>
      <c r="GYJ283" s="6"/>
      <c r="GYK283" s="6"/>
      <c r="GYL283" s="6"/>
      <c r="GYM283" s="6"/>
      <c r="GYN283" s="6"/>
      <c r="GYO283" s="6"/>
      <c r="GYP283" s="6"/>
      <c r="GYQ283" s="6"/>
      <c r="GYR283" s="6"/>
      <c r="GYS283" s="6"/>
      <c r="GYT283" s="6"/>
      <c r="GYU283" s="6"/>
      <c r="GYV283" s="6"/>
      <c r="GYW283" s="6"/>
      <c r="GYX283" s="6"/>
      <c r="GYY283" s="6"/>
      <c r="GYZ283" s="6"/>
      <c r="GZA283" s="6"/>
      <c r="GZB283" s="6"/>
      <c r="GZC283" s="6"/>
      <c r="GZD283" s="6"/>
      <c r="GZE283" s="6"/>
      <c r="GZF283" s="6"/>
      <c r="GZG283" s="6"/>
      <c r="GZH283" s="6"/>
      <c r="GZI283" s="6"/>
      <c r="GZJ283" s="6"/>
      <c r="GZK283" s="6"/>
      <c r="GZL283" s="6"/>
      <c r="GZM283" s="6"/>
      <c r="GZN283" s="6"/>
      <c r="GZO283" s="6"/>
      <c r="GZP283" s="6"/>
      <c r="GZQ283" s="6"/>
      <c r="GZR283" s="6"/>
      <c r="GZS283" s="6"/>
      <c r="GZT283" s="6"/>
      <c r="GZU283" s="6"/>
      <c r="GZV283" s="6"/>
      <c r="GZW283" s="6"/>
      <c r="GZX283" s="6"/>
      <c r="GZY283" s="6"/>
      <c r="GZZ283" s="6"/>
      <c r="HAA283" s="6"/>
      <c r="HAB283" s="6"/>
      <c r="HAC283" s="6"/>
      <c r="HAD283" s="6"/>
      <c r="HAE283" s="6"/>
      <c r="HAF283" s="6"/>
      <c r="HAG283" s="6"/>
      <c r="HAH283" s="6"/>
      <c r="HAI283" s="6"/>
      <c r="HAJ283" s="6"/>
      <c r="HAK283" s="6"/>
      <c r="HAL283" s="6"/>
      <c r="HAM283" s="6"/>
      <c r="HAN283" s="6"/>
      <c r="HAO283" s="6"/>
      <c r="HAP283" s="6"/>
      <c r="HAQ283" s="6"/>
      <c r="HAR283" s="6"/>
      <c r="HAS283" s="6"/>
      <c r="HAT283" s="6"/>
      <c r="HAU283" s="6"/>
      <c r="HAV283" s="6"/>
      <c r="HAW283" s="6"/>
      <c r="HAX283" s="6"/>
      <c r="HAY283" s="6"/>
      <c r="HAZ283" s="6"/>
      <c r="HBA283" s="6"/>
      <c r="HBB283" s="6"/>
      <c r="HBC283" s="6"/>
      <c r="HBD283" s="6"/>
      <c r="HBE283" s="6"/>
      <c r="HBF283" s="6"/>
      <c r="HBG283" s="6"/>
      <c r="HBH283" s="6"/>
      <c r="HBI283" s="6"/>
      <c r="HBJ283" s="6"/>
      <c r="HBK283" s="6"/>
      <c r="HBL283" s="6"/>
      <c r="HBM283" s="6"/>
      <c r="HBN283" s="6"/>
      <c r="HBO283" s="6"/>
      <c r="HBP283" s="6"/>
      <c r="HBQ283" s="6"/>
      <c r="HBR283" s="6"/>
      <c r="HBS283" s="6"/>
      <c r="HBT283" s="6"/>
      <c r="HBU283" s="6"/>
      <c r="HBV283" s="6"/>
      <c r="HBW283" s="6"/>
      <c r="HBX283" s="6"/>
      <c r="HBY283" s="6"/>
      <c r="HBZ283" s="6"/>
      <c r="HCA283" s="6"/>
      <c r="HCB283" s="6"/>
      <c r="HCC283" s="6"/>
      <c r="HCD283" s="6"/>
      <c r="HCE283" s="6"/>
      <c r="HCF283" s="6"/>
      <c r="HCG283" s="6"/>
      <c r="HCH283" s="6"/>
      <c r="HCI283" s="6"/>
      <c r="HCJ283" s="6"/>
      <c r="HCK283" s="6"/>
      <c r="HCL283" s="6"/>
      <c r="HCM283" s="6"/>
      <c r="HCN283" s="6"/>
      <c r="HCO283" s="6"/>
      <c r="HCP283" s="6"/>
      <c r="HCQ283" s="6"/>
      <c r="HCR283" s="6"/>
      <c r="HCS283" s="6"/>
      <c r="HCT283" s="6"/>
      <c r="HCU283" s="6"/>
      <c r="HCV283" s="6"/>
      <c r="HCW283" s="6"/>
      <c r="HCX283" s="6"/>
      <c r="HCY283" s="6"/>
      <c r="HCZ283" s="6"/>
      <c r="HDA283" s="6"/>
      <c r="HDB283" s="6"/>
      <c r="HDC283" s="6"/>
      <c r="HDD283" s="6"/>
      <c r="HDE283" s="6"/>
      <c r="HDF283" s="6"/>
      <c r="HDG283" s="6"/>
      <c r="HDH283" s="6"/>
      <c r="HDI283" s="6"/>
      <c r="HDJ283" s="6"/>
      <c r="HDK283" s="6"/>
      <c r="HDL283" s="6"/>
      <c r="HDM283" s="6"/>
      <c r="HDN283" s="6"/>
      <c r="HDO283" s="6"/>
      <c r="HDP283" s="6"/>
      <c r="HDQ283" s="6"/>
      <c r="HDR283" s="6"/>
      <c r="HDS283" s="6"/>
      <c r="HDT283" s="6"/>
      <c r="HDU283" s="6"/>
      <c r="HDV283" s="6"/>
      <c r="HDW283" s="6"/>
      <c r="HDX283" s="6"/>
      <c r="HDY283" s="6"/>
      <c r="HDZ283" s="6"/>
      <c r="HEA283" s="6"/>
      <c r="HEB283" s="6"/>
      <c r="HEC283" s="6"/>
      <c r="HED283" s="6"/>
      <c r="HEE283" s="6"/>
      <c r="HEF283" s="6"/>
      <c r="HEG283" s="6"/>
      <c r="HEH283" s="6"/>
      <c r="HEI283" s="6"/>
      <c r="HEJ283" s="6"/>
      <c r="HEK283" s="6"/>
      <c r="HEL283" s="6"/>
      <c r="HEM283" s="6"/>
      <c r="HEN283" s="6"/>
      <c r="HEO283" s="6"/>
      <c r="HEP283" s="6"/>
      <c r="HEQ283" s="6"/>
      <c r="HER283" s="6"/>
      <c r="HES283" s="6"/>
      <c r="HET283" s="6"/>
      <c r="HEU283" s="6"/>
      <c r="HEV283" s="6"/>
      <c r="HEW283" s="6"/>
      <c r="HEX283" s="6"/>
      <c r="HEY283" s="6"/>
      <c r="HEZ283" s="6"/>
      <c r="HFA283" s="6"/>
      <c r="HFB283" s="6"/>
      <c r="HFC283" s="6"/>
      <c r="HFD283" s="6"/>
      <c r="HFE283" s="6"/>
      <c r="HFF283" s="6"/>
      <c r="HFG283" s="6"/>
      <c r="HFH283" s="6"/>
      <c r="HFI283" s="6"/>
      <c r="HFJ283" s="6"/>
      <c r="HFK283" s="6"/>
      <c r="HFL283" s="6"/>
      <c r="HFM283" s="6"/>
      <c r="HFN283" s="6"/>
      <c r="HFO283" s="6"/>
      <c r="HFP283" s="6"/>
      <c r="HFQ283" s="6"/>
      <c r="HFR283" s="6"/>
      <c r="HFS283" s="6"/>
      <c r="HFT283" s="6"/>
      <c r="HFU283" s="6"/>
      <c r="HFV283" s="6"/>
      <c r="HFW283" s="6"/>
      <c r="HFX283" s="6"/>
      <c r="HFY283" s="6"/>
      <c r="HFZ283" s="6"/>
      <c r="HGA283" s="6"/>
      <c r="HGB283" s="6"/>
      <c r="HGC283" s="6"/>
      <c r="HGD283" s="6"/>
      <c r="HGE283" s="6"/>
      <c r="HGF283" s="6"/>
      <c r="HGG283" s="6"/>
      <c r="HGH283" s="6"/>
      <c r="HGI283" s="6"/>
      <c r="HGJ283" s="6"/>
      <c r="HGK283" s="6"/>
      <c r="HGL283" s="6"/>
      <c r="HGM283" s="6"/>
      <c r="HGN283" s="6"/>
      <c r="HGO283" s="6"/>
      <c r="HGP283" s="6"/>
      <c r="HGQ283" s="6"/>
      <c r="HGR283" s="6"/>
      <c r="HGS283" s="6"/>
      <c r="HGT283" s="6"/>
      <c r="HGU283" s="6"/>
      <c r="HGV283" s="6"/>
      <c r="HGW283" s="6"/>
      <c r="HGX283" s="6"/>
      <c r="HGY283" s="6"/>
      <c r="HGZ283" s="6"/>
      <c r="HHA283" s="6"/>
      <c r="HHB283" s="6"/>
      <c r="HHC283" s="6"/>
      <c r="HHD283" s="6"/>
      <c r="HHE283" s="6"/>
      <c r="HHF283" s="6"/>
      <c r="HHG283" s="6"/>
      <c r="HHH283" s="6"/>
      <c r="HHI283" s="6"/>
      <c r="HHJ283" s="6"/>
      <c r="HHK283" s="6"/>
      <c r="HHL283" s="6"/>
      <c r="HHM283" s="6"/>
      <c r="HHN283" s="6"/>
      <c r="HHO283" s="6"/>
      <c r="HHP283" s="6"/>
      <c r="HHQ283" s="6"/>
      <c r="HHR283" s="6"/>
      <c r="HHS283" s="6"/>
      <c r="HHT283" s="6"/>
      <c r="HHU283" s="6"/>
      <c r="HHV283" s="6"/>
      <c r="HHW283" s="6"/>
      <c r="HHX283" s="6"/>
      <c r="HHY283" s="6"/>
      <c r="HHZ283" s="6"/>
      <c r="HIA283" s="6"/>
      <c r="HIB283" s="6"/>
      <c r="HIC283" s="6"/>
      <c r="HID283" s="6"/>
      <c r="HIE283" s="6"/>
      <c r="HIF283" s="6"/>
      <c r="HIG283" s="6"/>
      <c r="HIH283" s="6"/>
      <c r="HII283" s="6"/>
      <c r="HIJ283" s="6"/>
      <c r="HIK283" s="6"/>
      <c r="HIL283" s="6"/>
      <c r="HIM283" s="6"/>
      <c r="HIN283" s="6"/>
      <c r="HIO283" s="6"/>
      <c r="HIP283" s="6"/>
      <c r="HIQ283" s="6"/>
      <c r="HIR283" s="6"/>
      <c r="HIS283" s="6"/>
      <c r="HIT283" s="6"/>
      <c r="HIU283" s="6"/>
      <c r="HIV283" s="6"/>
      <c r="HIW283" s="6"/>
      <c r="HIX283" s="6"/>
      <c r="HIY283" s="6"/>
      <c r="HIZ283" s="6"/>
      <c r="HJA283" s="6"/>
      <c r="HJB283" s="6"/>
      <c r="HJC283" s="6"/>
      <c r="HJD283" s="6"/>
      <c r="HJE283" s="6"/>
      <c r="HJF283" s="6"/>
      <c r="HJG283" s="6"/>
      <c r="HJH283" s="6"/>
      <c r="HJI283" s="6"/>
      <c r="HJJ283" s="6"/>
      <c r="HJK283" s="6"/>
      <c r="HJL283" s="6"/>
      <c r="HJM283" s="6"/>
      <c r="HJN283" s="6"/>
      <c r="HJO283" s="6"/>
      <c r="HJP283" s="6"/>
      <c r="HJQ283" s="6"/>
      <c r="HJR283" s="6"/>
      <c r="HJS283" s="6"/>
      <c r="HJT283" s="6"/>
      <c r="HJU283" s="6"/>
      <c r="HJV283" s="6"/>
      <c r="HJW283" s="6"/>
      <c r="HJX283" s="6"/>
      <c r="HJY283" s="6"/>
      <c r="HJZ283" s="6"/>
      <c r="HKA283" s="6"/>
      <c r="HKB283" s="6"/>
      <c r="HKC283" s="6"/>
      <c r="HKD283" s="6"/>
      <c r="HKE283" s="6"/>
      <c r="HKF283" s="6"/>
      <c r="HKG283" s="6"/>
      <c r="HKH283" s="6"/>
      <c r="HKI283" s="6"/>
      <c r="HKJ283" s="6"/>
      <c r="HKK283" s="6"/>
      <c r="HKL283" s="6"/>
      <c r="HKM283" s="6"/>
      <c r="HKN283" s="6"/>
      <c r="HKO283" s="6"/>
      <c r="HKP283" s="6"/>
      <c r="HKQ283" s="6"/>
      <c r="HKR283" s="6"/>
      <c r="HKS283" s="6"/>
      <c r="HKT283" s="6"/>
      <c r="HKU283" s="6"/>
      <c r="HKV283" s="6"/>
      <c r="HKW283" s="6"/>
      <c r="HKX283" s="6"/>
      <c r="HKY283" s="6"/>
      <c r="HKZ283" s="6"/>
      <c r="HLA283" s="6"/>
      <c r="HLB283" s="6"/>
      <c r="HLC283" s="6"/>
      <c r="HLD283" s="6"/>
      <c r="HLE283" s="6"/>
      <c r="HLF283" s="6"/>
      <c r="HLG283" s="6"/>
      <c r="HLH283" s="6"/>
      <c r="HLI283" s="6"/>
      <c r="HLJ283" s="6"/>
      <c r="HLK283" s="6"/>
      <c r="HLL283" s="6"/>
      <c r="HLM283" s="6"/>
      <c r="HLN283" s="6"/>
      <c r="HLO283" s="6"/>
      <c r="HLP283" s="6"/>
      <c r="HLQ283" s="6"/>
      <c r="HLR283" s="6"/>
      <c r="HLS283" s="6"/>
      <c r="HLT283" s="6"/>
      <c r="HLU283" s="6"/>
      <c r="HLV283" s="6"/>
      <c r="HLW283" s="6"/>
      <c r="HLX283" s="6"/>
      <c r="HLY283" s="6"/>
      <c r="HLZ283" s="6"/>
      <c r="HMA283" s="6"/>
      <c r="HMB283" s="6"/>
      <c r="HMC283" s="6"/>
      <c r="HMD283" s="6"/>
      <c r="HME283" s="6"/>
      <c r="HMF283" s="6"/>
      <c r="HMG283" s="6"/>
      <c r="HMH283" s="6"/>
      <c r="HMI283" s="6"/>
      <c r="HMJ283" s="6"/>
      <c r="HMK283" s="6"/>
      <c r="HML283" s="6"/>
      <c r="HMM283" s="6"/>
      <c r="HMN283" s="6"/>
      <c r="HMO283" s="6"/>
      <c r="HMP283" s="6"/>
      <c r="HMQ283" s="6"/>
      <c r="HMR283" s="6"/>
      <c r="HMS283" s="6"/>
      <c r="HMT283" s="6"/>
      <c r="HMU283" s="6"/>
      <c r="HMV283" s="6"/>
      <c r="HMW283" s="6"/>
      <c r="HMX283" s="6"/>
      <c r="HMY283" s="6"/>
      <c r="HMZ283" s="6"/>
      <c r="HNA283" s="6"/>
      <c r="HNB283" s="6"/>
      <c r="HNC283" s="6"/>
      <c r="HND283" s="6"/>
      <c r="HNE283" s="6"/>
      <c r="HNF283" s="6"/>
      <c r="HNG283" s="6"/>
      <c r="HNH283" s="6"/>
      <c r="HNI283" s="6"/>
      <c r="HNJ283" s="6"/>
      <c r="HNK283" s="6"/>
      <c r="HNL283" s="6"/>
      <c r="HNM283" s="6"/>
      <c r="HNN283" s="6"/>
      <c r="HNO283" s="6"/>
      <c r="HNP283" s="6"/>
      <c r="HNQ283" s="6"/>
      <c r="HNR283" s="6"/>
      <c r="HNS283" s="6"/>
      <c r="HNT283" s="6"/>
      <c r="HNU283" s="6"/>
      <c r="HNV283" s="6"/>
      <c r="HNW283" s="6"/>
      <c r="HNX283" s="6"/>
      <c r="HNY283" s="6"/>
      <c r="HNZ283" s="6"/>
      <c r="HOA283" s="6"/>
      <c r="HOB283" s="6"/>
      <c r="HOC283" s="6"/>
      <c r="HOD283" s="6"/>
      <c r="HOE283" s="6"/>
      <c r="HOF283" s="6"/>
      <c r="HOG283" s="6"/>
      <c r="HOH283" s="6"/>
      <c r="HOI283" s="6"/>
      <c r="HOJ283" s="6"/>
      <c r="HOK283" s="6"/>
      <c r="HOL283" s="6"/>
      <c r="HOM283" s="6"/>
      <c r="HON283" s="6"/>
      <c r="HOO283" s="6"/>
      <c r="HOP283" s="6"/>
      <c r="HOQ283" s="6"/>
      <c r="HOR283" s="6"/>
      <c r="HOS283" s="6"/>
      <c r="HOT283" s="6"/>
      <c r="HOU283" s="6"/>
      <c r="HOV283" s="6"/>
      <c r="HOW283" s="6"/>
      <c r="HOX283" s="6"/>
      <c r="HOY283" s="6"/>
      <c r="HOZ283" s="6"/>
      <c r="HPA283" s="6"/>
      <c r="HPB283" s="6"/>
      <c r="HPC283" s="6"/>
      <c r="HPD283" s="6"/>
      <c r="HPE283" s="6"/>
      <c r="HPF283" s="6"/>
      <c r="HPG283" s="6"/>
      <c r="HPH283" s="6"/>
      <c r="HPI283" s="6"/>
      <c r="HPJ283" s="6"/>
      <c r="HPK283" s="6"/>
      <c r="HPL283" s="6"/>
      <c r="HPM283" s="6"/>
      <c r="HPN283" s="6"/>
      <c r="HPO283" s="6"/>
      <c r="HPP283" s="6"/>
      <c r="HPQ283" s="6"/>
      <c r="HPR283" s="6"/>
      <c r="HPS283" s="6"/>
      <c r="HPT283" s="6"/>
      <c r="HPU283" s="6"/>
      <c r="HPV283" s="6"/>
      <c r="HPW283" s="6"/>
      <c r="HPX283" s="6"/>
      <c r="HPY283" s="6"/>
      <c r="HPZ283" s="6"/>
      <c r="HQA283" s="6"/>
      <c r="HQB283" s="6"/>
      <c r="HQC283" s="6"/>
      <c r="HQD283" s="6"/>
      <c r="HQE283" s="6"/>
      <c r="HQF283" s="6"/>
      <c r="HQG283" s="6"/>
      <c r="HQH283" s="6"/>
      <c r="HQI283" s="6"/>
      <c r="HQJ283" s="6"/>
      <c r="HQK283" s="6"/>
      <c r="HQL283" s="6"/>
      <c r="HQM283" s="6"/>
      <c r="HQN283" s="6"/>
      <c r="HQO283" s="6"/>
      <c r="HQP283" s="6"/>
      <c r="HQQ283" s="6"/>
      <c r="HQR283" s="6"/>
      <c r="HQS283" s="6"/>
      <c r="HQT283" s="6"/>
      <c r="HQU283" s="6"/>
      <c r="HQV283" s="6"/>
      <c r="HQW283" s="6"/>
      <c r="HQX283" s="6"/>
      <c r="HQY283" s="6"/>
      <c r="HQZ283" s="6"/>
      <c r="HRA283" s="6"/>
      <c r="HRB283" s="6"/>
      <c r="HRC283" s="6"/>
      <c r="HRD283" s="6"/>
      <c r="HRE283" s="6"/>
      <c r="HRF283" s="6"/>
      <c r="HRG283" s="6"/>
      <c r="HRH283" s="6"/>
      <c r="HRI283" s="6"/>
      <c r="HRJ283" s="6"/>
      <c r="HRK283" s="6"/>
      <c r="HRL283" s="6"/>
      <c r="HRM283" s="6"/>
      <c r="HRN283" s="6"/>
      <c r="HRO283" s="6"/>
      <c r="HRP283" s="6"/>
      <c r="HRQ283" s="6"/>
      <c r="HRR283" s="6"/>
      <c r="HRS283" s="6"/>
      <c r="HRT283" s="6"/>
      <c r="HRU283" s="6"/>
      <c r="HRV283" s="6"/>
      <c r="HRW283" s="6"/>
      <c r="HRX283" s="6"/>
      <c r="HRY283" s="6"/>
      <c r="HRZ283" s="6"/>
      <c r="HSA283" s="6"/>
      <c r="HSB283" s="6"/>
      <c r="HSC283" s="6"/>
      <c r="HSD283" s="6"/>
      <c r="HSE283" s="6"/>
      <c r="HSF283" s="6"/>
      <c r="HSG283" s="6"/>
      <c r="HSH283" s="6"/>
      <c r="HSI283" s="6"/>
      <c r="HSJ283" s="6"/>
      <c r="HSK283" s="6"/>
      <c r="HSL283" s="6"/>
      <c r="HSM283" s="6"/>
      <c r="HSN283" s="6"/>
      <c r="HSO283" s="6"/>
      <c r="HSP283" s="6"/>
      <c r="HSQ283" s="6"/>
      <c r="HSR283" s="6"/>
      <c r="HSS283" s="6"/>
      <c r="HST283" s="6"/>
      <c r="HSU283" s="6"/>
      <c r="HSV283" s="6"/>
      <c r="HSW283" s="6"/>
      <c r="HSX283" s="6"/>
      <c r="HSY283" s="6"/>
      <c r="HSZ283" s="6"/>
      <c r="HTA283" s="6"/>
      <c r="HTB283" s="6"/>
      <c r="HTC283" s="6"/>
      <c r="HTD283" s="6"/>
      <c r="HTE283" s="6"/>
      <c r="HTF283" s="6"/>
      <c r="HTG283" s="6"/>
      <c r="HTH283" s="6"/>
      <c r="HTI283" s="6"/>
      <c r="HTJ283" s="6"/>
      <c r="HTK283" s="6"/>
      <c r="HTL283" s="6"/>
      <c r="HTM283" s="6"/>
      <c r="HTN283" s="6"/>
      <c r="HTO283" s="6"/>
      <c r="HTP283" s="6"/>
      <c r="HTQ283" s="6"/>
      <c r="HTR283" s="6"/>
      <c r="HTS283" s="6"/>
      <c r="HTT283" s="6"/>
      <c r="HTU283" s="6"/>
      <c r="HTV283" s="6"/>
      <c r="HTW283" s="6"/>
      <c r="HTX283" s="6"/>
      <c r="HTY283" s="6"/>
      <c r="HTZ283" s="6"/>
      <c r="HUA283" s="6"/>
      <c r="HUB283" s="6"/>
      <c r="HUC283" s="6"/>
      <c r="HUD283" s="6"/>
      <c r="HUE283" s="6"/>
      <c r="HUF283" s="6"/>
      <c r="HUG283" s="6"/>
      <c r="HUH283" s="6"/>
      <c r="HUI283" s="6"/>
      <c r="HUJ283" s="6"/>
      <c r="HUK283" s="6"/>
      <c r="HUL283" s="6"/>
      <c r="HUM283" s="6"/>
      <c r="HUN283" s="6"/>
      <c r="HUO283" s="6"/>
      <c r="HUP283" s="6"/>
      <c r="HUQ283" s="6"/>
      <c r="HUR283" s="6"/>
      <c r="HUS283" s="6"/>
      <c r="HUT283" s="6"/>
      <c r="HUU283" s="6"/>
      <c r="HUV283" s="6"/>
      <c r="HUW283" s="6"/>
      <c r="HUX283" s="6"/>
      <c r="HUY283" s="6"/>
      <c r="HUZ283" s="6"/>
      <c r="HVA283" s="6"/>
      <c r="HVB283" s="6"/>
      <c r="HVC283" s="6"/>
      <c r="HVD283" s="6"/>
      <c r="HVE283" s="6"/>
      <c r="HVF283" s="6"/>
      <c r="HVG283" s="6"/>
      <c r="HVH283" s="6"/>
      <c r="HVI283" s="6"/>
      <c r="HVJ283" s="6"/>
      <c r="HVK283" s="6"/>
      <c r="HVL283" s="6"/>
      <c r="HVM283" s="6"/>
      <c r="HVN283" s="6"/>
      <c r="HVO283" s="6"/>
      <c r="HVP283" s="6"/>
      <c r="HVQ283" s="6"/>
      <c r="HVR283" s="6"/>
      <c r="HVS283" s="6"/>
      <c r="HVT283" s="6"/>
      <c r="HVU283" s="6"/>
      <c r="HVV283" s="6"/>
      <c r="HVW283" s="6"/>
      <c r="HVX283" s="6"/>
      <c r="HVY283" s="6"/>
      <c r="HVZ283" s="6"/>
      <c r="HWA283" s="6"/>
      <c r="HWB283" s="6"/>
      <c r="HWC283" s="6"/>
      <c r="HWD283" s="6"/>
      <c r="HWE283" s="6"/>
      <c r="HWF283" s="6"/>
      <c r="HWG283" s="6"/>
      <c r="HWH283" s="6"/>
      <c r="HWI283" s="6"/>
      <c r="HWJ283" s="6"/>
      <c r="HWK283" s="6"/>
      <c r="HWL283" s="6"/>
      <c r="HWM283" s="6"/>
      <c r="HWN283" s="6"/>
      <c r="HWO283" s="6"/>
      <c r="HWP283" s="6"/>
      <c r="HWQ283" s="6"/>
      <c r="HWR283" s="6"/>
      <c r="HWS283" s="6"/>
      <c r="HWT283" s="6"/>
      <c r="HWU283" s="6"/>
      <c r="HWV283" s="6"/>
      <c r="HWW283" s="6"/>
      <c r="HWX283" s="6"/>
      <c r="HWY283" s="6"/>
      <c r="HWZ283" s="6"/>
      <c r="HXA283" s="6"/>
      <c r="HXB283" s="6"/>
      <c r="HXC283" s="6"/>
      <c r="HXD283" s="6"/>
      <c r="HXE283" s="6"/>
      <c r="HXF283" s="6"/>
      <c r="HXG283" s="6"/>
      <c r="HXH283" s="6"/>
      <c r="HXI283" s="6"/>
      <c r="HXJ283" s="6"/>
      <c r="HXK283" s="6"/>
      <c r="HXL283" s="6"/>
      <c r="HXM283" s="6"/>
      <c r="HXN283" s="6"/>
      <c r="HXO283" s="6"/>
      <c r="HXP283" s="6"/>
      <c r="HXQ283" s="6"/>
      <c r="HXR283" s="6"/>
      <c r="HXS283" s="6"/>
      <c r="HXT283" s="6"/>
      <c r="HXU283" s="6"/>
      <c r="HXV283" s="6"/>
      <c r="HXW283" s="6"/>
      <c r="HXX283" s="6"/>
      <c r="HXY283" s="6"/>
      <c r="HXZ283" s="6"/>
      <c r="HYA283" s="6"/>
      <c r="HYB283" s="6"/>
      <c r="HYC283" s="6"/>
      <c r="HYD283" s="6"/>
      <c r="HYE283" s="6"/>
      <c r="HYF283" s="6"/>
      <c r="HYG283" s="6"/>
      <c r="HYH283" s="6"/>
      <c r="HYI283" s="6"/>
      <c r="HYJ283" s="6"/>
      <c r="HYK283" s="6"/>
      <c r="HYL283" s="6"/>
      <c r="HYM283" s="6"/>
      <c r="HYN283" s="6"/>
      <c r="HYO283" s="6"/>
      <c r="HYP283" s="6"/>
      <c r="HYQ283" s="6"/>
      <c r="HYR283" s="6"/>
      <c r="HYS283" s="6"/>
      <c r="HYT283" s="6"/>
      <c r="HYU283" s="6"/>
      <c r="HYV283" s="6"/>
      <c r="HYW283" s="6"/>
      <c r="HYX283" s="6"/>
      <c r="HYY283" s="6"/>
      <c r="HYZ283" s="6"/>
      <c r="HZA283" s="6"/>
      <c r="HZB283" s="6"/>
      <c r="HZC283" s="6"/>
      <c r="HZD283" s="6"/>
      <c r="HZE283" s="6"/>
      <c r="HZF283" s="6"/>
      <c r="HZG283" s="6"/>
      <c r="HZH283" s="6"/>
      <c r="HZI283" s="6"/>
      <c r="HZJ283" s="6"/>
      <c r="HZK283" s="6"/>
      <c r="HZL283" s="6"/>
      <c r="HZM283" s="6"/>
      <c r="HZN283" s="6"/>
      <c r="HZO283" s="6"/>
      <c r="HZP283" s="6"/>
      <c r="HZQ283" s="6"/>
      <c r="HZR283" s="6"/>
      <c r="HZS283" s="6"/>
      <c r="HZT283" s="6"/>
      <c r="HZU283" s="6"/>
      <c r="HZV283" s="6"/>
      <c r="HZW283" s="6"/>
      <c r="HZX283" s="6"/>
      <c r="HZY283" s="6"/>
      <c r="HZZ283" s="6"/>
      <c r="IAA283" s="6"/>
      <c r="IAB283" s="6"/>
      <c r="IAC283" s="6"/>
      <c r="IAD283" s="6"/>
      <c r="IAE283" s="6"/>
      <c r="IAF283" s="6"/>
      <c r="IAG283" s="6"/>
      <c r="IAH283" s="6"/>
      <c r="IAI283" s="6"/>
      <c r="IAJ283" s="6"/>
      <c r="IAK283" s="6"/>
      <c r="IAL283" s="6"/>
      <c r="IAM283" s="6"/>
      <c r="IAN283" s="6"/>
      <c r="IAO283" s="6"/>
      <c r="IAP283" s="6"/>
      <c r="IAQ283" s="6"/>
      <c r="IAR283" s="6"/>
      <c r="IAS283" s="6"/>
      <c r="IAT283" s="6"/>
      <c r="IAU283" s="6"/>
      <c r="IAV283" s="6"/>
      <c r="IAW283" s="6"/>
      <c r="IAX283" s="6"/>
      <c r="IAY283" s="6"/>
      <c r="IAZ283" s="6"/>
      <c r="IBA283" s="6"/>
      <c r="IBB283" s="6"/>
      <c r="IBC283" s="6"/>
      <c r="IBD283" s="6"/>
      <c r="IBE283" s="6"/>
      <c r="IBF283" s="6"/>
      <c r="IBG283" s="6"/>
      <c r="IBH283" s="6"/>
      <c r="IBI283" s="6"/>
      <c r="IBJ283" s="6"/>
      <c r="IBK283" s="6"/>
      <c r="IBL283" s="6"/>
      <c r="IBM283" s="6"/>
      <c r="IBN283" s="6"/>
      <c r="IBO283" s="6"/>
      <c r="IBP283" s="6"/>
      <c r="IBQ283" s="6"/>
      <c r="IBR283" s="6"/>
      <c r="IBS283" s="6"/>
      <c r="IBT283" s="6"/>
      <c r="IBU283" s="6"/>
      <c r="IBV283" s="6"/>
      <c r="IBW283" s="6"/>
      <c r="IBX283" s="6"/>
      <c r="IBY283" s="6"/>
      <c r="IBZ283" s="6"/>
      <c r="ICA283" s="6"/>
      <c r="ICB283" s="6"/>
      <c r="ICC283" s="6"/>
      <c r="ICD283" s="6"/>
      <c r="ICE283" s="6"/>
      <c r="ICF283" s="6"/>
      <c r="ICG283" s="6"/>
      <c r="ICH283" s="6"/>
      <c r="ICI283" s="6"/>
      <c r="ICJ283" s="6"/>
      <c r="ICK283" s="6"/>
      <c r="ICL283" s="6"/>
      <c r="ICM283" s="6"/>
      <c r="ICN283" s="6"/>
      <c r="ICO283" s="6"/>
      <c r="ICP283" s="6"/>
      <c r="ICQ283" s="6"/>
      <c r="ICR283" s="6"/>
      <c r="ICS283" s="6"/>
      <c r="ICT283" s="6"/>
      <c r="ICU283" s="6"/>
      <c r="ICV283" s="6"/>
      <c r="ICW283" s="6"/>
      <c r="ICX283" s="6"/>
      <c r="ICY283" s="6"/>
      <c r="ICZ283" s="6"/>
      <c r="IDA283" s="6"/>
      <c r="IDB283" s="6"/>
      <c r="IDC283" s="6"/>
      <c r="IDD283" s="6"/>
      <c r="IDE283" s="6"/>
      <c r="IDF283" s="6"/>
      <c r="IDG283" s="6"/>
      <c r="IDH283" s="6"/>
      <c r="IDI283" s="6"/>
      <c r="IDJ283" s="6"/>
      <c r="IDK283" s="6"/>
      <c r="IDL283" s="6"/>
      <c r="IDM283" s="6"/>
      <c r="IDN283" s="6"/>
      <c r="IDO283" s="6"/>
      <c r="IDP283" s="6"/>
      <c r="IDQ283" s="6"/>
      <c r="IDR283" s="6"/>
      <c r="IDS283" s="6"/>
      <c r="IDT283" s="6"/>
      <c r="IDU283" s="6"/>
      <c r="IDV283" s="6"/>
      <c r="IDW283" s="6"/>
      <c r="IDX283" s="6"/>
      <c r="IDY283" s="6"/>
      <c r="IDZ283" s="6"/>
      <c r="IEA283" s="6"/>
      <c r="IEB283" s="6"/>
      <c r="IEC283" s="6"/>
      <c r="IED283" s="6"/>
      <c r="IEE283" s="6"/>
      <c r="IEF283" s="6"/>
      <c r="IEG283" s="6"/>
      <c r="IEH283" s="6"/>
      <c r="IEI283" s="6"/>
      <c r="IEJ283" s="6"/>
      <c r="IEK283" s="6"/>
      <c r="IEL283" s="6"/>
      <c r="IEM283" s="6"/>
      <c r="IEN283" s="6"/>
      <c r="IEO283" s="6"/>
      <c r="IEP283" s="6"/>
      <c r="IEQ283" s="6"/>
      <c r="IER283" s="6"/>
      <c r="IES283" s="6"/>
      <c r="IET283" s="6"/>
      <c r="IEU283" s="6"/>
      <c r="IEV283" s="6"/>
      <c r="IEW283" s="6"/>
      <c r="IEX283" s="6"/>
      <c r="IEY283" s="6"/>
      <c r="IEZ283" s="6"/>
      <c r="IFA283" s="6"/>
      <c r="IFB283" s="6"/>
      <c r="IFC283" s="6"/>
      <c r="IFD283" s="6"/>
      <c r="IFE283" s="6"/>
      <c r="IFF283" s="6"/>
      <c r="IFG283" s="6"/>
      <c r="IFH283" s="6"/>
      <c r="IFI283" s="6"/>
      <c r="IFJ283" s="6"/>
      <c r="IFK283" s="6"/>
      <c r="IFL283" s="6"/>
      <c r="IFM283" s="6"/>
      <c r="IFN283" s="6"/>
      <c r="IFO283" s="6"/>
      <c r="IFP283" s="6"/>
      <c r="IFQ283" s="6"/>
      <c r="IFR283" s="6"/>
      <c r="IFS283" s="6"/>
      <c r="IFT283" s="6"/>
      <c r="IFU283" s="6"/>
      <c r="IFV283" s="6"/>
      <c r="IFW283" s="6"/>
      <c r="IFX283" s="6"/>
      <c r="IFY283" s="6"/>
      <c r="IFZ283" s="6"/>
      <c r="IGA283" s="6"/>
      <c r="IGB283" s="6"/>
      <c r="IGC283" s="6"/>
      <c r="IGD283" s="6"/>
      <c r="IGE283" s="6"/>
      <c r="IGF283" s="6"/>
      <c r="IGG283" s="6"/>
      <c r="IGH283" s="6"/>
      <c r="IGI283" s="6"/>
      <c r="IGJ283" s="6"/>
      <c r="IGK283" s="6"/>
      <c r="IGL283" s="6"/>
      <c r="IGM283" s="6"/>
      <c r="IGN283" s="6"/>
      <c r="IGO283" s="6"/>
      <c r="IGP283" s="6"/>
      <c r="IGQ283" s="6"/>
      <c r="IGR283" s="6"/>
      <c r="IGS283" s="6"/>
      <c r="IGT283" s="6"/>
      <c r="IGU283" s="6"/>
      <c r="IGV283" s="6"/>
      <c r="IGW283" s="6"/>
      <c r="IGX283" s="6"/>
      <c r="IGY283" s="6"/>
      <c r="IGZ283" s="6"/>
      <c r="IHA283" s="6"/>
      <c r="IHB283" s="6"/>
      <c r="IHC283" s="6"/>
      <c r="IHD283" s="6"/>
      <c r="IHE283" s="6"/>
      <c r="IHF283" s="6"/>
      <c r="IHG283" s="6"/>
      <c r="IHH283" s="6"/>
      <c r="IHI283" s="6"/>
      <c r="IHJ283" s="6"/>
      <c r="IHK283" s="6"/>
      <c r="IHL283" s="6"/>
      <c r="IHM283" s="6"/>
      <c r="IHN283" s="6"/>
      <c r="IHO283" s="6"/>
      <c r="IHP283" s="6"/>
      <c r="IHQ283" s="6"/>
      <c r="IHR283" s="6"/>
      <c r="IHS283" s="6"/>
      <c r="IHT283" s="6"/>
      <c r="IHU283" s="6"/>
      <c r="IHV283" s="6"/>
      <c r="IHW283" s="6"/>
      <c r="IHX283" s="6"/>
      <c r="IHY283" s="6"/>
      <c r="IHZ283" s="6"/>
      <c r="IIA283" s="6"/>
      <c r="IIB283" s="6"/>
      <c r="IIC283" s="6"/>
      <c r="IID283" s="6"/>
      <c r="IIE283" s="6"/>
      <c r="IIF283" s="6"/>
      <c r="IIG283" s="6"/>
      <c r="IIH283" s="6"/>
      <c r="III283" s="6"/>
      <c r="IIJ283" s="6"/>
      <c r="IIK283" s="6"/>
      <c r="IIL283" s="6"/>
      <c r="IIM283" s="6"/>
      <c r="IIN283" s="6"/>
      <c r="IIO283" s="6"/>
      <c r="IIP283" s="6"/>
      <c r="IIQ283" s="6"/>
      <c r="IIR283" s="6"/>
      <c r="IIS283" s="6"/>
      <c r="IIT283" s="6"/>
      <c r="IIU283" s="6"/>
      <c r="IIV283" s="6"/>
      <c r="IIW283" s="6"/>
      <c r="IIX283" s="6"/>
      <c r="IIY283" s="6"/>
      <c r="IIZ283" s="6"/>
      <c r="IJA283" s="6"/>
      <c r="IJB283" s="6"/>
      <c r="IJC283" s="6"/>
      <c r="IJD283" s="6"/>
      <c r="IJE283" s="6"/>
      <c r="IJF283" s="6"/>
      <c r="IJG283" s="6"/>
      <c r="IJH283" s="6"/>
      <c r="IJI283" s="6"/>
      <c r="IJJ283" s="6"/>
      <c r="IJK283" s="6"/>
      <c r="IJL283" s="6"/>
      <c r="IJM283" s="6"/>
      <c r="IJN283" s="6"/>
      <c r="IJO283" s="6"/>
      <c r="IJP283" s="6"/>
      <c r="IJQ283" s="6"/>
      <c r="IJR283" s="6"/>
      <c r="IJS283" s="6"/>
      <c r="IJT283" s="6"/>
      <c r="IJU283" s="6"/>
      <c r="IJV283" s="6"/>
      <c r="IJW283" s="6"/>
      <c r="IJX283" s="6"/>
      <c r="IJY283" s="6"/>
      <c r="IJZ283" s="6"/>
      <c r="IKA283" s="6"/>
      <c r="IKB283" s="6"/>
      <c r="IKC283" s="6"/>
      <c r="IKD283" s="6"/>
      <c r="IKE283" s="6"/>
      <c r="IKF283" s="6"/>
      <c r="IKG283" s="6"/>
      <c r="IKH283" s="6"/>
      <c r="IKI283" s="6"/>
      <c r="IKJ283" s="6"/>
      <c r="IKK283" s="6"/>
      <c r="IKL283" s="6"/>
      <c r="IKM283" s="6"/>
      <c r="IKN283" s="6"/>
      <c r="IKO283" s="6"/>
      <c r="IKP283" s="6"/>
      <c r="IKQ283" s="6"/>
      <c r="IKR283" s="6"/>
      <c r="IKS283" s="6"/>
      <c r="IKT283" s="6"/>
      <c r="IKU283" s="6"/>
      <c r="IKV283" s="6"/>
      <c r="IKW283" s="6"/>
      <c r="IKX283" s="6"/>
      <c r="IKY283" s="6"/>
      <c r="IKZ283" s="6"/>
      <c r="ILA283" s="6"/>
      <c r="ILB283" s="6"/>
      <c r="ILC283" s="6"/>
      <c r="ILD283" s="6"/>
      <c r="ILE283" s="6"/>
      <c r="ILF283" s="6"/>
      <c r="ILG283" s="6"/>
      <c r="ILH283" s="6"/>
      <c r="ILI283" s="6"/>
      <c r="ILJ283" s="6"/>
      <c r="ILK283" s="6"/>
      <c r="ILL283" s="6"/>
      <c r="ILM283" s="6"/>
      <c r="ILN283" s="6"/>
      <c r="ILO283" s="6"/>
      <c r="ILP283" s="6"/>
      <c r="ILQ283" s="6"/>
      <c r="ILR283" s="6"/>
      <c r="ILS283" s="6"/>
      <c r="ILT283" s="6"/>
      <c r="ILU283" s="6"/>
      <c r="ILV283" s="6"/>
      <c r="ILW283" s="6"/>
      <c r="ILX283" s="6"/>
      <c r="ILY283" s="6"/>
      <c r="ILZ283" s="6"/>
      <c r="IMA283" s="6"/>
      <c r="IMB283" s="6"/>
      <c r="IMC283" s="6"/>
      <c r="IMD283" s="6"/>
      <c r="IME283" s="6"/>
      <c r="IMF283" s="6"/>
      <c r="IMG283" s="6"/>
      <c r="IMH283" s="6"/>
      <c r="IMI283" s="6"/>
      <c r="IMJ283" s="6"/>
      <c r="IMK283" s="6"/>
      <c r="IML283" s="6"/>
      <c r="IMM283" s="6"/>
      <c r="IMN283" s="6"/>
      <c r="IMO283" s="6"/>
      <c r="IMP283" s="6"/>
      <c r="IMQ283" s="6"/>
      <c r="IMR283" s="6"/>
      <c r="IMS283" s="6"/>
      <c r="IMT283" s="6"/>
      <c r="IMU283" s="6"/>
      <c r="IMV283" s="6"/>
      <c r="IMW283" s="6"/>
      <c r="IMX283" s="6"/>
      <c r="IMY283" s="6"/>
      <c r="IMZ283" s="6"/>
      <c r="INA283" s="6"/>
      <c r="INB283" s="6"/>
      <c r="INC283" s="6"/>
      <c r="IND283" s="6"/>
      <c r="INE283" s="6"/>
      <c r="INF283" s="6"/>
      <c r="ING283" s="6"/>
      <c r="INH283" s="6"/>
      <c r="INI283" s="6"/>
      <c r="INJ283" s="6"/>
      <c r="INK283" s="6"/>
      <c r="INL283" s="6"/>
      <c r="INM283" s="6"/>
      <c r="INN283" s="6"/>
      <c r="INO283" s="6"/>
      <c r="INP283" s="6"/>
      <c r="INQ283" s="6"/>
      <c r="INR283" s="6"/>
      <c r="INS283" s="6"/>
      <c r="INT283" s="6"/>
      <c r="INU283" s="6"/>
      <c r="INV283" s="6"/>
      <c r="INW283" s="6"/>
      <c r="INX283" s="6"/>
      <c r="INY283" s="6"/>
      <c r="INZ283" s="6"/>
      <c r="IOA283" s="6"/>
      <c r="IOB283" s="6"/>
      <c r="IOC283" s="6"/>
      <c r="IOD283" s="6"/>
      <c r="IOE283" s="6"/>
      <c r="IOF283" s="6"/>
      <c r="IOG283" s="6"/>
      <c r="IOH283" s="6"/>
      <c r="IOI283" s="6"/>
      <c r="IOJ283" s="6"/>
      <c r="IOK283" s="6"/>
      <c r="IOL283" s="6"/>
      <c r="IOM283" s="6"/>
      <c r="ION283" s="6"/>
      <c r="IOO283" s="6"/>
      <c r="IOP283" s="6"/>
      <c r="IOQ283" s="6"/>
      <c r="IOR283" s="6"/>
      <c r="IOS283" s="6"/>
      <c r="IOT283" s="6"/>
      <c r="IOU283" s="6"/>
      <c r="IOV283" s="6"/>
      <c r="IOW283" s="6"/>
      <c r="IOX283" s="6"/>
      <c r="IOY283" s="6"/>
      <c r="IOZ283" s="6"/>
      <c r="IPA283" s="6"/>
      <c r="IPB283" s="6"/>
      <c r="IPC283" s="6"/>
      <c r="IPD283" s="6"/>
      <c r="IPE283" s="6"/>
      <c r="IPF283" s="6"/>
      <c r="IPG283" s="6"/>
      <c r="IPH283" s="6"/>
      <c r="IPI283" s="6"/>
      <c r="IPJ283" s="6"/>
      <c r="IPK283" s="6"/>
      <c r="IPL283" s="6"/>
      <c r="IPM283" s="6"/>
      <c r="IPN283" s="6"/>
      <c r="IPO283" s="6"/>
      <c r="IPP283" s="6"/>
      <c r="IPQ283" s="6"/>
      <c r="IPR283" s="6"/>
      <c r="IPS283" s="6"/>
      <c r="IPT283" s="6"/>
      <c r="IPU283" s="6"/>
      <c r="IPV283" s="6"/>
      <c r="IPW283" s="6"/>
      <c r="IPX283" s="6"/>
      <c r="IPY283" s="6"/>
      <c r="IPZ283" s="6"/>
      <c r="IQA283" s="6"/>
      <c r="IQB283" s="6"/>
      <c r="IQC283" s="6"/>
      <c r="IQD283" s="6"/>
      <c r="IQE283" s="6"/>
      <c r="IQF283" s="6"/>
      <c r="IQG283" s="6"/>
      <c r="IQH283" s="6"/>
      <c r="IQI283" s="6"/>
      <c r="IQJ283" s="6"/>
      <c r="IQK283" s="6"/>
      <c r="IQL283" s="6"/>
      <c r="IQM283" s="6"/>
      <c r="IQN283" s="6"/>
      <c r="IQO283" s="6"/>
      <c r="IQP283" s="6"/>
      <c r="IQQ283" s="6"/>
      <c r="IQR283" s="6"/>
      <c r="IQS283" s="6"/>
      <c r="IQT283" s="6"/>
      <c r="IQU283" s="6"/>
      <c r="IQV283" s="6"/>
      <c r="IQW283" s="6"/>
      <c r="IQX283" s="6"/>
      <c r="IQY283" s="6"/>
      <c r="IQZ283" s="6"/>
      <c r="IRA283" s="6"/>
      <c r="IRB283" s="6"/>
      <c r="IRC283" s="6"/>
      <c r="IRD283" s="6"/>
      <c r="IRE283" s="6"/>
      <c r="IRF283" s="6"/>
      <c r="IRG283" s="6"/>
      <c r="IRH283" s="6"/>
      <c r="IRI283" s="6"/>
      <c r="IRJ283" s="6"/>
      <c r="IRK283" s="6"/>
      <c r="IRL283" s="6"/>
      <c r="IRM283" s="6"/>
      <c r="IRN283" s="6"/>
      <c r="IRO283" s="6"/>
      <c r="IRP283" s="6"/>
      <c r="IRQ283" s="6"/>
      <c r="IRR283" s="6"/>
      <c r="IRS283" s="6"/>
      <c r="IRT283" s="6"/>
      <c r="IRU283" s="6"/>
      <c r="IRV283" s="6"/>
      <c r="IRW283" s="6"/>
      <c r="IRX283" s="6"/>
      <c r="IRY283" s="6"/>
      <c r="IRZ283" s="6"/>
      <c r="ISA283" s="6"/>
      <c r="ISB283" s="6"/>
      <c r="ISC283" s="6"/>
      <c r="ISD283" s="6"/>
      <c r="ISE283" s="6"/>
      <c r="ISF283" s="6"/>
      <c r="ISG283" s="6"/>
      <c r="ISH283" s="6"/>
      <c r="ISI283" s="6"/>
      <c r="ISJ283" s="6"/>
      <c r="ISK283" s="6"/>
      <c r="ISL283" s="6"/>
      <c r="ISM283" s="6"/>
      <c r="ISN283" s="6"/>
      <c r="ISO283" s="6"/>
      <c r="ISP283" s="6"/>
      <c r="ISQ283" s="6"/>
      <c r="ISR283" s="6"/>
      <c r="ISS283" s="6"/>
      <c r="IST283" s="6"/>
      <c r="ISU283" s="6"/>
      <c r="ISV283" s="6"/>
      <c r="ISW283" s="6"/>
      <c r="ISX283" s="6"/>
      <c r="ISY283" s="6"/>
      <c r="ISZ283" s="6"/>
      <c r="ITA283" s="6"/>
      <c r="ITB283" s="6"/>
      <c r="ITC283" s="6"/>
      <c r="ITD283" s="6"/>
      <c r="ITE283" s="6"/>
      <c r="ITF283" s="6"/>
      <c r="ITG283" s="6"/>
      <c r="ITH283" s="6"/>
      <c r="ITI283" s="6"/>
      <c r="ITJ283" s="6"/>
      <c r="ITK283" s="6"/>
      <c r="ITL283" s="6"/>
      <c r="ITM283" s="6"/>
      <c r="ITN283" s="6"/>
      <c r="ITO283" s="6"/>
      <c r="ITP283" s="6"/>
      <c r="ITQ283" s="6"/>
      <c r="ITR283" s="6"/>
      <c r="ITS283" s="6"/>
      <c r="ITT283" s="6"/>
      <c r="ITU283" s="6"/>
      <c r="ITV283" s="6"/>
      <c r="ITW283" s="6"/>
      <c r="ITX283" s="6"/>
      <c r="ITY283" s="6"/>
      <c r="ITZ283" s="6"/>
      <c r="IUA283" s="6"/>
      <c r="IUB283" s="6"/>
      <c r="IUC283" s="6"/>
      <c r="IUD283" s="6"/>
      <c r="IUE283" s="6"/>
      <c r="IUF283" s="6"/>
      <c r="IUG283" s="6"/>
      <c r="IUH283" s="6"/>
      <c r="IUI283" s="6"/>
      <c r="IUJ283" s="6"/>
      <c r="IUK283" s="6"/>
      <c r="IUL283" s="6"/>
      <c r="IUM283" s="6"/>
      <c r="IUN283" s="6"/>
      <c r="IUO283" s="6"/>
      <c r="IUP283" s="6"/>
      <c r="IUQ283" s="6"/>
      <c r="IUR283" s="6"/>
      <c r="IUS283" s="6"/>
      <c r="IUT283" s="6"/>
      <c r="IUU283" s="6"/>
      <c r="IUV283" s="6"/>
      <c r="IUW283" s="6"/>
      <c r="IUX283" s="6"/>
      <c r="IUY283" s="6"/>
      <c r="IUZ283" s="6"/>
      <c r="IVA283" s="6"/>
      <c r="IVB283" s="6"/>
      <c r="IVC283" s="6"/>
      <c r="IVD283" s="6"/>
      <c r="IVE283" s="6"/>
      <c r="IVF283" s="6"/>
      <c r="IVG283" s="6"/>
      <c r="IVH283" s="6"/>
      <c r="IVI283" s="6"/>
      <c r="IVJ283" s="6"/>
      <c r="IVK283" s="6"/>
      <c r="IVL283" s="6"/>
      <c r="IVM283" s="6"/>
      <c r="IVN283" s="6"/>
      <c r="IVO283" s="6"/>
      <c r="IVP283" s="6"/>
      <c r="IVQ283" s="6"/>
      <c r="IVR283" s="6"/>
      <c r="IVS283" s="6"/>
      <c r="IVT283" s="6"/>
      <c r="IVU283" s="6"/>
      <c r="IVV283" s="6"/>
      <c r="IVW283" s="6"/>
      <c r="IVX283" s="6"/>
      <c r="IVY283" s="6"/>
      <c r="IVZ283" s="6"/>
      <c r="IWA283" s="6"/>
      <c r="IWB283" s="6"/>
      <c r="IWC283" s="6"/>
      <c r="IWD283" s="6"/>
      <c r="IWE283" s="6"/>
      <c r="IWF283" s="6"/>
      <c r="IWG283" s="6"/>
      <c r="IWH283" s="6"/>
      <c r="IWI283" s="6"/>
      <c r="IWJ283" s="6"/>
      <c r="IWK283" s="6"/>
      <c r="IWL283" s="6"/>
      <c r="IWM283" s="6"/>
      <c r="IWN283" s="6"/>
      <c r="IWO283" s="6"/>
      <c r="IWP283" s="6"/>
      <c r="IWQ283" s="6"/>
      <c r="IWR283" s="6"/>
      <c r="IWS283" s="6"/>
      <c r="IWT283" s="6"/>
      <c r="IWU283" s="6"/>
      <c r="IWV283" s="6"/>
      <c r="IWW283" s="6"/>
      <c r="IWX283" s="6"/>
      <c r="IWY283" s="6"/>
      <c r="IWZ283" s="6"/>
      <c r="IXA283" s="6"/>
      <c r="IXB283" s="6"/>
      <c r="IXC283" s="6"/>
      <c r="IXD283" s="6"/>
      <c r="IXE283" s="6"/>
      <c r="IXF283" s="6"/>
      <c r="IXG283" s="6"/>
      <c r="IXH283" s="6"/>
      <c r="IXI283" s="6"/>
      <c r="IXJ283" s="6"/>
      <c r="IXK283" s="6"/>
      <c r="IXL283" s="6"/>
      <c r="IXM283" s="6"/>
      <c r="IXN283" s="6"/>
      <c r="IXO283" s="6"/>
      <c r="IXP283" s="6"/>
      <c r="IXQ283" s="6"/>
      <c r="IXR283" s="6"/>
      <c r="IXS283" s="6"/>
      <c r="IXT283" s="6"/>
      <c r="IXU283" s="6"/>
      <c r="IXV283" s="6"/>
      <c r="IXW283" s="6"/>
      <c r="IXX283" s="6"/>
      <c r="IXY283" s="6"/>
      <c r="IXZ283" s="6"/>
      <c r="IYA283" s="6"/>
      <c r="IYB283" s="6"/>
      <c r="IYC283" s="6"/>
      <c r="IYD283" s="6"/>
      <c r="IYE283" s="6"/>
      <c r="IYF283" s="6"/>
      <c r="IYG283" s="6"/>
      <c r="IYH283" s="6"/>
      <c r="IYI283" s="6"/>
      <c r="IYJ283" s="6"/>
      <c r="IYK283" s="6"/>
      <c r="IYL283" s="6"/>
      <c r="IYM283" s="6"/>
      <c r="IYN283" s="6"/>
      <c r="IYO283" s="6"/>
      <c r="IYP283" s="6"/>
      <c r="IYQ283" s="6"/>
      <c r="IYR283" s="6"/>
      <c r="IYS283" s="6"/>
      <c r="IYT283" s="6"/>
      <c r="IYU283" s="6"/>
      <c r="IYV283" s="6"/>
      <c r="IYW283" s="6"/>
      <c r="IYX283" s="6"/>
      <c r="IYY283" s="6"/>
      <c r="IYZ283" s="6"/>
      <c r="IZA283" s="6"/>
      <c r="IZB283" s="6"/>
      <c r="IZC283" s="6"/>
      <c r="IZD283" s="6"/>
      <c r="IZE283" s="6"/>
      <c r="IZF283" s="6"/>
      <c r="IZG283" s="6"/>
      <c r="IZH283" s="6"/>
      <c r="IZI283" s="6"/>
      <c r="IZJ283" s="6"/>
      <c r="IZK283" s="6"/>
      <c r="IZL283" s="6"/>
      <c r="IZM283" s="6"/>
      <c r="IZN283" s="6"/>
      <c r="IZO283" s="6"/>
      <c r="IZP283" s="6"/>
      <c r="IZQ283" s="6"/>
      <c r="IZR283" s="6"/>
      <c r="IZS283" s="6"/>
      <c r="IZT283" s="6"/>
      <c r="IZU283" s="6"/>
      <c r="IZV283" s="6"/>
      <c r="IZW283" s="6"/>
      <c r="IZX283" s="6"/>
      <c r="IZY283" s="6"/>
      <c r="IZZ283" s="6"/>
      <c r="JAA283" s="6"/>
      <c r="JAB283" s="6"/>
      <c r="JAC283" s="6"/>
      <c r="JAD283" s="6"/>
      <c r="JAE283" s="6"/>
      <c r="JAF283" s="6"/>
      <c r="JAG283" s="6"/>
      <c r="JAH283" s="6"/>
      <c r="JAI283" s="6"/>
      <c r="JAJ283" s="6"/>
      <c r="JAK283" s="6"/>
      <c r="JAL283" s="6"/>
      <c r="JAM283" s="6"/>
      <c r="JAN283" s="6"/>
      <c r="JAO283" s="6"/>
      <c r="JAP283" s="6"/>
      <c r="JAQ283" s="6"/>
      <c r="JAR283" s="6"/>
      <c r="JAS283" s="6"/>
      <c r="JAT283" s="6"/>
      <c r="JAU283" s="6"/>
      <c r="JAV283" s="6"/>
      <c r="JAW283" s="6"/>
      <c r="JAX283" s="6"/>
      <c r="JAY283" s="6"/>
      <c r="JAZ283" s="6"/>
      <c r="JBA283" s="6"/>
      <c r="JBB283" s="6"/>
      <c r="JBC283" s="6"/>
      <c r="JBD283" s="6"/>
      <c r="JBE283" s="6"/>
      <c r="JBF283" s="6"/>
      <c r="JBG283" s="6"/>
      <c r="JBH283" s="6"/>
      <c r="JBI283" s="6"/>
      <c r="JBJ283" s="6"/>
      <c r="JBK283" s="6"/>
      <c r="JBL283" s="6"/>
      <c r="JBM283" s="6"/>
      <c r="JBN283" s="6"/>
      <c r="JBO283" s="6"/>
      <c r="JBP283" s="6"/>
      <c r="JBQ283" s="6"/>
      <c r="JBR283" s="6"/>
      <c r="JBS283" s="6"/>
      <c r="JBT283" s="6"/>
      <c r="JBU283" s="6"/>
      <c r="JBV283" s="6"/>
      <c r="JBW283" s="6"/>
      <c r="JBX283" s="6"/>
      <c r="JBY283" s="6"/>
      <c r="JBZ283" s="6"/>
      <c r="JCA283" s="6"/>
      <c r="JCB283" s="6"/>
      <c r="JCC283" s="6"/>
      <c r="JCD283" s="6"/>
      <c r="JCE283" s="6"/>
      <c r="JCF283" s="6"/>
      <c r="JCG283" s="6"/>
      <c r="JCH283" s="6"/>
      <c r="JCI283" s="6"/>
      <c r="JCJ283" s="6"/>
      <c r="JCK283" s="6"/>
      <c r="JCL283" s="6"/>
      <c r="JCM283" s="6"/>
      <c r="JCN283" s="6"/>
      <c r="JCO283" s="6"/>
      <c r="JCP283" s="6"/>
      <c r="JCQ283" s="6"/>
      <c r="JCR283" s="6"/>
      <c r="JCS283" s="6"/>
      <c r="JCT283" s="6"/>
      <c r="JCU283" s="6"/>
      <c r="JCV283" s="6"/>
      <c r="JCW283" s="6"/>
      <c r="JCX283" s="6"/>
      <c r="JCY283" s="6"/>
      <c r="JCZ283" s="6"/>
      <c r="JDA283" s="6"/>
      <c r="JDB283" s="6"/>
      <c r="JDC283" s="6"/>
      <c r="JDD283" s="6"/>
      <c r="JDE283" s="6"/>
      <c r="JDF283" s="6"/>
      <c r="JDG283" s="6"/>
      <c r="JDH283" s="6"/>
      <c r="JDI283" s="6"/>
      <c r="JDJ283" s="6"/>
      <c r="JDK283" s="6"/>
      <c r="JDL283" s="6"/>
      <c r="JDM283" s="6"/>
      <c r="JDN283" s="6"/>
      <c r="JDO283" s="6"/>
      <c r="JDP283" s="6"/>
      <c r="JDQ283" s="6"/>
      <c r="JDR283" s="6"/>
      <c r="JDS283" s="6"/>
      <c r="JDT283" s="6"/>
      <c r="JDU283" s="6"/>
      <c r="JDV283" s="6"/>
      <c r="JDW283" s="6"/>
      <c r="JDX283" s="6"/>
      <c r="JDY283" s="6"/>
      <c r="JDZ283" s="6"/>
      <c r="JEA283" s="6"/>
      <c r="JEB283" s="6"/>
      <c r="JEC283" s="6"/>
      <c r="JED283" s="6"/>
      <c r="JEE283" s="6"/>
      <c r="JEF283" s="6"/>
      <c r="JEG283" s="6"/>
      <c r="JEH283" s="6"/>
      <c r="JEI283" s="6"/>
      <c r="JEJ283" s="6"/>
      <c r="JEK283" s="6"/>
      <c r="JEL283" s="6"/>
      <c r="JEM283" s="6"/>
      <c r="JEN283" s="6"/>
      <c r="JEO283" s="6"/>
      <c r="JEP283" s="6"/>
      <c r="JEQ283" s="6"/>
      <c r="JER283" s="6"/>
      <c r="JES283" s="6"/>
      <c r="JET283" s="6"/>
      <c r="JEU283" s="6"/>
      <c r="JEV283" s="6"/>
      <c r="JEW283" s="6"/>
      <c r="JEX283" s="6"/>
      <c r="JEY283" s="6"/>
      <c r="JEZ283" s="6"/>
      <c r="JFA283" s="6"/>
      <c r="JFB283" s="6"/>
      <c r="JFC283" s="6"/>
      <c r="JFD283" s="6"/>
      <c r="JFE283" s="6"/>
      <c r="JFF283" s="6"/>
      <c r="JFG283" s="6"/>
      <c r="JFH283" s="6"/>
      <c r="JFI283" s="6"/>
      <c r="JFJ283" s="6"/>
      <c r="JFK283" s="6"/>
      <c r="JFL283" s="6"/>
      <c r="JFM283" s="6"/>
      <c r="JFN283" s="6"/>
      <c r="JFO283" s="6"/>
      <c r="JFP283" s="6"/>
      <c r="JFQ283" s="6"/>
      <c r="JFR283" s="6"/>
      <c r="JFS283" s="6"/>
      <c r="JFT283" s="6"/>
      <c r="JFU283" s="6"/>
      <c r="JFV283" s="6"/>
      <c r="JFW283" s="6"/>
      <c r="JFX283" s="6"/>
      <c r="JFY283" s="6"/>
      <c r="JFZ283" s="6"/>
      <c r="JGA283" s="6"/>
      <c r="JGB283" s="6"/>
      <c r="JGC283" s="6"/>
      <c r="JGD283" s="6"/>
      <c r="JGE283" s="6"/>
      <c r="JGF283" s="6"/>
      <c r="JGG283" s="6"/>
      <c r="JGH283" s="6"/>
      <c r="JGI283" s="6"/>
      <c r="JGJ283" s="6"/>
      <c r="JGK283" s="6"/>
      <c r="JGL283" s="6"/>
      <c r="JGM283" s="6"/>
      <c r="JGN283" s="6"/>
      <c r="JGO283" s="6"/>
      <c r="JGP283" s="6"/>
      <c r="JGQ283" s="6"/>
      <c r="JGR283" s="6"/>
      <c r="JGS283" s="6"/>
      <c r="JGT283" s="6"/>
      <c r="JGU283" s="6"/>
      <c r="JGV283" s="6"/>
      <c r="JGW283" s="6"/>
      <c r="JGX283" s="6"/>
      <c r="JGY283" s="6"/>
      <c r="JGZ283" s="6"/>
      <c r="JHA283" s="6"/>
      <c r="JHB283" s="6"/>
      <c r="JHC283" s="6"/>
      <c r="JHD283" s="6"/>
      <c r="JHE283" s="6"/>
      <c r="JHF283" s="6"/>
      <c r="JHG283" s="6"/>
      <c r="JHH283" s="6"/>
      <c r="JHI283" s="6"/>
      <c r="JHJ283" s="6"/>
      <c r="JHK283" s="6"/>
      <c r="JHL283" s="6"/>
      <c r="JHM283" s="6"/>
      <c r="JHN283" s="6"/>
      <c r="JHO283" s="6"/>
      <c r="JHP283" s="6"/>
      <c r="JHQ283" s="6"/>
      <c r="JHR283" s="6"/>
      <c r="JHS283" s="6"/>
      <c r="JHT283" s="6"/>
      <c r="JHU283" s="6"/>
      <c r="JHV283" s="6"/>
      <c r="JHW283" s="6"/>
      <c r="JHX283" s="6"/>
      <c r="JHY283" s="6"/>
      <c r="JHZ283" s="6"/>
      <c r="JIA283" s="6"/>
      <c r="JIB283" s="6"/>
      <c r="JIC283" s="6"/>
      <c r="JID283" s="6"/>
      <c r="JIE283" s="6"/>
      <c r="JIF283" s="6"/>
      <c r="JIG283" s="6"/>
      <c r="JIH283" s="6"/>
      <c r="JII283" s="6"/>
      <c r="JIJ283" s="6"/>
      <c r="JIK283" s="6"/>
      <c r="JIL283" s="6"/>
      <c r="JIM283" s="6"/>
      <c r="JIN283" s="6"/>
      <c r="JIO283" s="6"/>
      <c r="JIP283" s="6"/>
      <c r="JIQ283" s="6"/>
      <c r="JIR283" s="6"/>
      <c r="JIS283" s="6"/>
      <c r="JIT283" s="6"/>
      <c r="JIU283" s="6"/>
      <c r="JIV283" s="6"/>
      <c r="JIW283" s="6"/>
      <c r="JIX283" s="6"/>
      <c r="JIY283" s="6"/>
      <c r="JIZ283" s="6"/>
      <c r="JJA283" s="6"/>
      <c r="JJB283" s="6"/>
      <c r="JJC283" s="6"/>
      <c r="JJD283" s="6"/>
      <c r="JJE283" s="6"/>
      <c r="JJF283" s="6"/>
      <c r="JJG283" s="6"/>
      <c r="JJH283" s="6"/>
      <c r="JJI283" s="6"/>
      <c r="JJJ283" s="6"/>
      <c r="JJK283" s="6"/>
      <c r="JJL283" s="6"/>
      <c r="JJM283" s="6"/>
      <c r="JJN283" s="6"/>
      <c r="JJO283" s="6"/>
      <c r="JJP283" s="6"/>
      <c r="JJQ283" s="6"/>
      <c r="JJR283" s="6"/>
      <c r="JJS283" s="6"/>
      <c r="JJT283" s="6"/>
      <c r="JJU283" s="6"/>
      <c r="JJV283" s="6"/>
      <c r="JJW283" s="6"/>
      <c r="JJX283" s="6"/>
      <c r="JJY283" s="6"/>
      <c r="JJZ283" s="6"/>
      <c r="JKA283" s="6"/>
      <c r="JKB283" s="6"/>
      <c r="JKC283" s="6"/>
      <c r="JKD283" s="6"/>
      <c r="JKE283" s="6"/>
      <c r="JKF283" s="6"/>
      <c r="JKG283" s="6"/>
      <c r="JKH283" s="6"/>
      <c r="JKI283" s="6"/>
      <c r="JKJ283" s="6"/>
      <c r="JKK283" s="6"/>
      <c r="JKL283" s="6"/>
      <c r="JKM283" s="6"/>
      <c r="JKN283" s="6"/>
      <c r="JKO283" s="6"/>
      <c r="JKP283" s="6"/>
      <c r="JKQ283" s="6"/>
      <c r="JKR283" s="6"/>
      <c r="JKS283" s="6"/>
      <c r="JKT283" s="6"/>
      <c r="JKU283" s="6"/>
      <c r="JKV283" s="6"/>
      <c r="JKW283" s="6"/>
      <c r="JKX283" s="6"/>
      <c r="JKY283" s="6"/>
      <c r="JKZ283" s="6"/>
      <c r="JLA283" s="6"/>
      <c r="JLB283" s="6"/>
      <c r="JLC283" s="6"/>
      <c r="JLD283" s="6"/>
      <c r="JLE283" s="6"/>
      <c r="JLF283" s="6"/>
      <c r="JLG283" s="6"/>
      <c r="JLH283" s="6"/>
      <c r="JLI283" s="6"/>
      <c r="JLJ283" s="6"/>
      <c r="JLK283" s="6"/>
      <c r="JLL283" s="6"/>
      <c r="JLM283" s="6"/>
      <c r="JLN283" s="6"/>
      <c r="JLO283" s="6"/>
      <c r="JLP283" s="6"/>
      <c r="JLQ283" s="6"/>
      <c r="JLR283" s="6"/>
      <c r="JLS283" s="6"/>
      <c r="JLT283" s="6"/>
      <c r="JLU283" s="6"/>
      <c r="JLV283" s="6"/>
      <c r="JLW283" s="6"/>
      <c r="JLX283" s="6"/>
      <c r="JLY283" s="6"/>
      <c r="JLZ283" s="6"/>
      <c r="JMA283" s="6"/>
      <c r="JMB283" s="6"/>
      <c r="JMC283" s="6"/>
      <c r="JMD283" s="6"/>
      <c r="JME283" s="6"/>
      <c r="JMF283" s="6"/>
      <c r="JMG283" s="6"/>
      <c r="JMH283" s="6"/>
      <c r="JMI283" s="6"/>
      <c r="JMJ283" s="6"/>
      <c r="JMK283" s="6"/>
      <c r="JML283" s="6"/>
      <c r="JMM283" s="6"/>
      <c r="JMN283" s="6"/>
      <c r="JMO283" s="6"/>
      <c r="JMP283" s="6"/>
      <c r="JMQ283" s="6"/>
      <c r="JMR283" s="6"/>
      <c r="JMS283" s="6"/>
      <c r="JMT283" s="6"/>
      <c r="JMU283" s="6"/>
      <c r="JMV283" s="6"/>
      <c r="JMW283" s="6"/>
      <c r="JMX283" s="6"/>
      <c r="JMY283" s="6"/>
      <c r="JMZ283" s="6"/>
      <c r="JNA283" s="6"/>
      <c r="JNB283" s="6"/>
      <c r="JNC283" s="6"/>
      <c r="JND283" s="6"/>
      <c r="JNE283" s="6"/>
      <c r="JNF283" s="6"/>
      <c r="JNG283" s="6"/>
      <c r="JNH283" s="6"/>
      <c r="JNI283" s="6"/>
      <c r="JNJ283" s="6"/>
      <c r="JNK283" s="6"/>
      <c r="JNL283" s="6"/>
      <c r="JNM283" s="6"/>
      <c r="JNN283" s="6"/>
      <c r="JNO283" s="6"/>
      <c r="JNP283" s="6"/>
      <c r="JNQ283" s="6"/>
      <c r="JNR283" s="6"/>
      <c r="JNS283" s="6"/>
      <c r="JNT283" s="6"/>
      <c r="JNU283" s="6"/>
      <c r="JNV283" s="6"/>
      <c r="JNW283" s="6"/>
      <c r="JNX283" s="6"/>
      <c r="JNY283" s="6"/>
      <c r="JNZ283" s="6"/>
      <c r="JOA283" s="6"/>
      <c r="JOB283" s="6"/>
      <c r="JOC283" s="6"/>
      <c r="JOD283" s="6"/>
      <c r="JOE283" s="6"/>
      <c r="JOF283" s="6"/>
      <c r="JOG283" s="6"/>
      <c r="JOH283" s="6"/>
      <c r="JOI283" s="6"/>
      <c r="JOJ283" s="6"/>
      <c r="JOK283" s="6"/>
      <c r="JOL283" s="6"/>
      <c r="JOM283" s="6"/>
      <c r="JON283" s="6"/>
      <c r="JOO283" s="6"/>
      <c r="JOP283" s="6"/>
      <c r="JOQ283" s="6"/>
      <c r="JOR283" s="6"/>
      <c r="JOS283" s="6"/>
      <c r="JOT283" s="6"/>
      <c r="JOU283" s="6"/>
      <c r="JOV283" s="6"/>
      <c r="JOW283" s="6"/>
      <c r="JOX283" s="6"/>
      <c r="JOY283" s="6"/>
      <c r="JOZ283" s="6"/>
      <c r="JPA283" s="6"/>
      <c r="JPB283" s="6"/>
      <c r="JPC283" s="6"/>
      <c r="JPD283" s="6"/>
      <c r="JPE283" s="6"/>
      <c r="JPF283" s="6"/>
      <c r="JPG283" s="6"/>
      <c r="JPH283" s="6"/>
      <c r="JPI283" s="6"/>
      <c r="JPJ283" s="6"/>
      <c r="JPK283" s="6"/>
      <c r="JPL283" s="6"/>
      <c r="JPM283" s="6"/>
      <c r="JPN283" s="6"/>
      <c r="JPO283" s="6"/>
      <c r="JPP283" s="6"/>
      <c r="JPQ283" s="6"/>
      <c r="JPR283" s="6"/>
      <c r="JPS283" s="6"/>
      <c r="JPT283" s="6"/>
      <c r="JPU283" s="6"/>
      <c r="JPV283" s="6"/>
      <c r="JPW283" s="6"/>
      <c r="JPX283" s="6"/>
      <c r="JPY283" s="6"/>
      <c r="JPZ283" s="6"/>
      <c r="JQA283" s="6"/>
      <c r="JQB283" s="6"/>
      <c r="JQC283" s="6"/>
      <c r="JQD283" s="6"/>
      <c r="JQE283" s="6"/>
      <c r="JQF283" s="6"/>
      <c r="JQG283" s="6"/>
      <c r="JQH283" s="6"/>
      <c r="JQI283" s="6"/>
      <c r="JQJ283" s="6"/>
      <c r="JQK283" s="6"/>
      <c r="JQL283" s="6"/>
      <c r="JQM283" s="6"/>
      <c r="JQN283" s="6"/>
      <c r="JQO283" s="6"/>
      <c r="JQP283" s="6"/>
      <c r="JQQ283" s="6"/>
      <c r="JQR283" s="6"/>
      <c r="JQS283" s="6"/>
      <c r="JQT283" s="6"/>
      <c r="JQU283" s="6"/>
      <c r="JQV283" s="6"/>
      <c r="JQW283" s="6"/>
      <c r="JQX283" s="6"/>
      <c r="JQY283" s="6"/>
      <c r="JQZ283" s="6"/>
      <c r="JRA283" s="6"/>
      <c r="JRB283" s="6"/>
      <c r="JRC283" s="6"/>
      <c r="JRD283" s="6"/>
      <c r="JRE283" s="6"/>
      <c r="JRF283" s="6"/>
      <c r="JRG283" s="6"/>
      <c r="JRH283" s="6"/>
      <c r="JRI283" s="6"/>
      <c r="JRJ283" s="6"/>
      <c r="JRK283" s="6"/>
      <c r="JRL283" s="6"/>
      <c r="JRM283" s="6"/>
      <c r="JRN283" s="6"/>
      <c r="JRO283" s="6"/>
      <c r="JRP283" s="6"/>
      <c r="JRQ283" s="6"/>
      <c r="JRR283" s="6"/>
      <c r="JRS283" s="6"/>
      <c r="JRT283" s="6"/>
      <c r="JRU283" s="6"/>
      <c r="JRV283" s="6"/>
      <c r="JRW283" s="6"/>
      <c r="JRX283" s="6"/>
      <c r="JRY283" s="6"/>
      <c r="JRZ283" s="6"/>
      <c r="JSA283" s="6"/>
      <c r="JSB283" s="6"/>
      <c r="JSC283" s="6"/>
      <c r="JSD283" s="6"/>
      <c r="JSE283" s="6"/>
      <c r="JSF283" s="6"/>
      <c r="JSG283" s="6"/>
      <c r="JSH283" s="6"/>
      <c r="JSI283" s="6"/>
      <c r="JSJ283" s="6"/>
      <c r="JSK283" s="6"/>
      <c r="JSL283" s="6"/>
      <c r="JSM283" s="6"/>
      <c r="JSN283" s="6"/>
      <c r="JSO283" s="6"/>
      <c r="JSP283" s="6"/>
      <c r="JSQ283" s="6"/>
      <c r="JSR283" s="6"/>
      <c r="JSS283" s="6"/>
      <c r="JST283" s="6"/>
      <c r="JSU283" s="6"/>
      <c r="JSV283" s="6"/>
      <c r="JSW283" s="6"/>
      <c r="JSX283" s="6"/>
      <c r="JSY283" s="6"/>
      <c r="JSZ283" s="6"/>
      <c r="JTA283" s="6"/>
      <c r="JTB283" s="6"/>
      <c r="JTC283" s="6"/>
      <c r="JTD283" s="6"/>
      <c r="JTE283" s="6"/>
      <c r="JTF283" s="6"/>
      <c r="JTG283" s="6"/>
      <c r="JTH283" s="6"/>
      <c r="JTI283" s="6"/>
      <c r="JTJ283" s="6"/>
      <c r="JTK283" s="6"/>
      <c r="JTL283" s="6"/>
      <c r="JTM283" s="6"/>
      <c r="JTN283" s="6"/>
      <c r="JTO283" s="6"/>
      <c r="JTP283" s="6"/>
      <c r="JTQ283" s="6"/>
      <c r="JTR283" s="6"/>
      <c r="JTS283" s="6"/>
      <c r="JTT283" s="6"/>
      <c r="JTU283" s="6"/>
      <c r="JTV283" s="6"/>
      <c r="JTW283" s="6"/>
      <c r="JTX283" s="6"/>
      <c r="JTY283" s="6"/>
      <c r="JTZ283" s="6"/>
      <c r="JUA283" s="6"/>
      <c r="JUB283" s="6"/>
      <c r="JUC283" s="6"/>
      <c r="JUD283" s="6"/>
      <c r="JUE283" s="6"/>
      <c r="JUF283" s="6"/>
      <c r="JUG283" s="6"/>
      <c r="JUH283" s="6"/>
      <c r="JUI283" s="6"/>
      <c r="JUJ283" s="6"/>
      <c r="JUK283" s="6"/>
      <c r="JUL283" s="6"/>
      <c r="JUM283" s="6"/>
      <c r="JUN283" s="6"/>
      <c r="JUO283" s="6"/>
      <c r="JUP283" s="6"/>
      <c r="JUQ283" s="6"/>
      <c r="JUR283" s="6"/>
      <c r="JUS283" s="6"/>
      <c r="JUT283" s="6"/>
      <c r="JUU283" s="6"/>
      <c r="JUV283" s="6"/>
      <c r="JUW283" s="6"/>
      <c r="JUX283" s="6"/>
      <c r="JUY283" s="6"/>
      <c r="JUZ283" s="6"/>
      <c r="JVA283" s="6"/>
      <c r="JVB283" s="6"/>
      <c r="JVC283" s="6"/>
      <c r="JVD283" s="6"/>
      <c r="JVE283" s="6"/>
      <c r="JVF283" s="6"/>
      <c r="JVG283" s="6"/>
      <c r="JVH283" s="6"/>
      <c r="JVI283" s="6"/>
      <c r="JVJ283" s="6"/>
      <c r="JVK283" s="6"/>
      <c r="JVL283" s="6"/>
      <c r="JVM283" s="6"/>
      <c r="JVN283" s="6"/>
      <c r="JVO283" s="6"/>
      <c r="JVP283" s="6"/>
      <c r="JVQ283" s="6"/>
      <c r="JVR283" s="6"/>
      <c r="JVS283" s="6"/>
      <c r="JVT283" s="6"/>
      <c r="JVU283" s="6"/>
      <c r="JVV283" s="6"/>
      <c r="JVW283" s="6"/>
      <c r="JVX283" s="6"/>
      <c r="JVY283" s="6"/>
      <c r="JVZ283" s="6"/>
      <c r="JWA283" s="6"/>
      <c r="JWB283" s="6"/>
      <c r="JWC283" s="6"/>
      <c r="JWD283" s="6"/>
      <c r="JWE283" s="6"/>
      <c r="JWF283" s="6"/>
      <c r="JWG283" s="6"/>
      <c r="JWH283" s="6"/>
      <c r="JWI283" s="6"/>
      <c r="JWJ283" s="6"/>
      <c r="JWK283" s="6"/>
      <c r="JWL283" s="6"/>
      <c r="JWM283" s="6"/>
      <c r="JWN283" s="6"/>
      <c r="JWO283" s="6"/>
      <c r="JWP283" s="6"/>
      <c r="JWQ283" s="6"/>
      <c r="JWR283" s="6"/>
      <c r="JWS283" s="6"/>
      <c r="JWT283" s="6"/>
      <c r="JWU283" s="6"/>
      <c r="JWV283" s="6"/>
      <c r="JWW283" s="6"/>
      <c r="JWX283" s="6"/>
      <c r="JWY283" s="6"/>
      <c r="JWZ283" s="6"/>
      <c r="JXA283" s="6"/>
      <c r="JXB283" s="6"/>
      <c r="JXC283" s="6"/>
      <c r="JXD283" s="6"/>
      <c r="JXE283" s="6"/>
      <c r="JXF283" s="6"/>
      <c r="JXG283" s="6"/>
      <c r="JXH283" s="6"/>
      <c r="JXI283" s="6"/>
      <c r="JXJ283" s="6"/>
      <c r="JXK283" s="6"/>
      <c r="JXL283" s="6"/>
      <c r="JXM283" s="6"/>
      <c r="JXN283" s="6"/>
      <c r="JXO283" s="6"/>
      <c r="JXP283" s="6"/>
      <c r="JXQ283" s="6"/>
      <c r="JXR283" s="6"/>
      <c r="JXS283" s="6"/>
      <c r="JXT283" s="6"/>
      <c r="JXU283" s="6"/>
      <c r="JXV283" s="6"/>
      <c r="JXW283" s="6"/>
      <c r="JXX283" s="6"/>
      <c r="JXY283" s="6"/>
      <c r="JXZ283" s="6"/>
      <c r="JYA283" s="6"/>
      <c r="JYB283" s="6"/>
      <c r="JYC283" s="6"/>
      <c r="JYD283" s="6"/>
      <c r="JYE283" s="6"/>
      <c r="JYF283" s="6"/>
      <c r="JYG283" s="6"/>
      <c r="JYH283" s="6"/>
      <c r="JYI283" s="6"/>
      <c r="JYJ283" s="6"/>
      <c r="JYK283" s="6"/>
      <c r="JYL283" s="6"/>
      <c r="JYM283" s="6"/>
      <c r="JYN283" s="6"/>
      <c r="JYO283" s="6"/>
      <c r="JYP283" s="6"/>
      <c r="JYQ283" s="6"/>
      <c r="JYR283" s="6"/>
      <c r="JYS283" s="6"/>
      <c r="JYT283" s="6"/>
      <c r="JYU283" s="6"/>
      <c r="JYV283" s="6"/>
      <c r="JYW283" s="6"/>
      <c r="JYX283" s="6"/>
      <c r="JYY283" s="6"/>
      <c r="JYZ283" s="6"/>
      <c r="JZA283" s="6"/>
      <c r="JZB283" s="6"/>
      <c r="JZC283" s="6"/>
      <c r="JZD283" s="6"/>
      <c r="JZE283" s="6"/>
      <c r="JZF283" s="6"/>
      <c r="JZG283" s="6"/>
      <c r="JZH283" s="6"/>
      <c r="JZI283" s="6"/>
      <c r="JZJ283" s="6"/>
      <c r="JZK283" s="6"/>
      <c r="JZL283" s="6"/>
      <c r="JZM283" s="6"/>
      <c r="JZN283" s="6"/>
      <c r="JZO283" s="6"/>
      <c r="JZP283" s="6"/>
      <c r="JZQ283" s="6"/>
      <c r="JZR283" s="6"/>
      <c r="JZS283" s="6"/>
      <c r="JZT283" s="6"/>
      <c r="JZU283" s="6"/>
      <c r="JZV283" s="6"/>
      <c r="JZW283" s="6"/>
      <c r="JZX283" s="6"/>
      <c r="JZY283" s="6"/>
      <c r="JZZ283" s="6"/>
      <c r="KAA283" s="6"/>
      <c r="KAB283" s="6"/>
      <c r="KAC283" s="6"/>
      <c r="KAD283" s="6"/>
      <c r="KAE283" s="6"/>
      <c r="KAF283" s="6"/>
      <c r="KAG283" s="6"/>
      <c r="KAH283" s="6"/>
      <c r="KAI283" s="6"/>
      <c r="KAJ283" s="6"/>
      <c r="KAK283" s="6"/>
      <c r="KAL283" s="6"/>
      <c r="KAM283" s="6"/>
      <c r="KAN283" s="6"/>
      <c r="KAO283" s="6"/>
      <c r="KAP283" s="6"/>
      <c r="KAQ283" s="6"/>
      <c r="KAR283" s="6"/>
      <c r="KAS283" s="6"/>
      <c r="KAT283" s="6"/>
      <c r="KAU283" s="6"/>
      <c r="KAV283" s="6"/>
      <c r="KAW283" s="6"/>
      <c r="KAX283" s="6"/>
      <c r="KAY283" s="6"/>
      <c r="KAZ283" s="6"/>
      <c r="KBA283" s="6"/>
      <c r="KBB283" s="6"/>
      <c r="KBC283" s="6"/>
      <c r="KBD283" s="6"/>
      <c r="KBE283" s="6"/>
      <c r="KBF283" s="6"/>
      <c r="KBG283" s="6"/>
      <c r="KBH283" s="6"/>
      <c r="KBI283" s="6"/>
      <c r="KBJ283" s="6"/>
      <c r="KBK283" s="6"/>
      <c r="KBL283" s="6"/>
      <c r="KBM283" s="6"/>
      <c r="KBN283" s="6"/>
      <c r="KBO283" s="6"/>
      <c r="KBP283" s="6"/>
      <c r="KBQ283" s="6"/>
      <c r="KBR283" s="6"/>
      <c r="KBS283" s="6"/>
      <c r="KBT283" s="6"/>
      <c r="KBU283" s="6"/>
      <c r="KBV283" s="6"/>
      <c r="KBW283" s="6"/>
      <c r="KBX283" s="6"/>
      <c r="KBY283" s="6"/>
      <c r="KBZ283" s="6"/>
      <c r="KCA283" s="6"/>
      <c r="KCB283" s="6"/>
      <c r="KCC283" s="6"/>
      <c r="KCD283" s="6"/>
      <c r="KCE283" s="6"/>
      <c r="KCF283" s="6"/>
      <c r="KCG283" s="6"/>
      <c r="KCH283" s="6"/>
      <c r="KCI283" s="6"/>
      <c r="KCJ283" s="6"/>
      <c r="KCK283" s="6"/>
      <c r="KCL283" s="6"/>
      <c r="KCM283" s="6"/>
      <c r="KCN283" s="6"/>
      <c r="KCO283" s="6"/>
      <c r="KCP283" s="6"/>
      <c r="KCQ283" s="6"/>
      <c r="KCR283" s="6"/>
      <c r="KCS283" s="6"/>
      <c r="KCT283" s="6"/>
      <c r="KCU283" s="6"/>
      <c r="KCV283" s="6"/>
      <c r="KCW283" s="6"/>
      <c r="KCX283" s="6"/>
      <c r="KCY283" s="6"/>
      <c r="KCZ283" s="6"/>
      <c r="KDA283" s="6"/>
      <c r="KDB283" s="6"/>
      <c r="KDC283" s="6"/>
      <c r="KDD283" s="6"/>
      <c r="KDE283" s="6"/>
      <c r="KDF283" s="6"/>
      <c r="KDG283" s="6"/>
      <c r="KDH283" s="6"/>
      <c r="KDI283" s="6"/>
      <c r="KDJ283" s="6"/>
      <c r="KDK283" s="6"/>
      <c r="KDL283" s="6"/>
      <c r="KDM283" s="6"/>
      <c r="KDN283" s="6"/>
      <c r="KDO283" s="6"/>
      <c r="KDP283" s="6"/>
      <c r="KDQ283" s="6"/>
      <c r="KDR283" s="6"/>
      <c r="KDS283" s="6"/>
      <c r="KDT283" s="6"/>
      <c r="KDU283" s="6"/>
      <c r="KDV283" s="6"/>
      <c r="KDW283" s="6"/>
      <c r="KDX283" s="6"/>
      <c r="KDY283" s="6"/>
      <c r="KDZ283" s="6"/>
      <c r="KEA283" s="6"/>
      <c r="KEB283" s="6"/>
      <c r="KEC283" s="6"/>
      <c r="KED283" s="6"/>
      <c r="KEE283" s="6"/>
      <c r="KEF283" s="6"/>
      <c r="KEG283" s="6"/>
      <c r="KEH283" s="6"/>
      <c r="KEI283" s="6"/>
      <c r="KEJ283" s="6"/>
      <c r="KEK283" s="6"/>
      <c r="KEL283" s="6"/>
      <c r="KEM283" s="6"/>
      <c r="KEN283" s="6"/>
      <c r="KEO283" s="6"/>
      <c r="KEP283" s="6"/>
      <c r="KEQ283" s="6"/>
      <c r="KER283" s="6"/>
      <c r="KES283" s="6"/>
      <c r="KET283" s="6"/>
      <c r="KEU283" s="6"/>
      <c r="KEV283" s="6"/>
      <c r="KEW283" s="6"/>
      <c r="KEX283" s="6"/>
      <c r="KEY283" s="6"/>
      <c r="KEZ283" s="6"/>
      <c r="KFA283" s="6"/>
      <c r="KFB283" s="6"/>
      <c r="KFC283" s="6"/>
      <c r="KFD283" s="6"/>
      <c r="KFE283" s="6"/>
      <c r="KFF283" s="6"/>
      <c r="KFG283" s="6"/>
      <c r="KFH283" s="6"/>
      <c r="KFI283" s="6"/>
      <c r="KFJ283" s="6"/>
      <c r="KFK283" s="6"/>
      <c r="KFL283" s="6"/>
      <c r="KFM283" s="6"/>
      <c r="KFN283" s="6"/>
      <c r="KFO283" s="6"/>
      <c r="KFP283" s="6"/>
      <c r="KFQ283" s="6"/>
      <c r="KFR283" s="6"/>
      <c r="KFS283" s="6"/>
      <c r="KFT283" s="6"/>
      <c r="KFU283" s="6"/>
      <c r="KFV283" s="6"/>
      <c r="KFW283" s="6"/>
      <c r="KFX283" s="6"/>
      <c r="KFY283" s="6"/>
      <c r="KFZ283" s="6"/>
      <c r="KGA283" s="6"/>
      <c r="KGB283" s="6"/>
      <c r="KGC283" s="6"/>
      <c r="KGD283" s="6"/>
      <c r="KGE283" s="6"/>
      <c r="KGF283" s="6"/>
      <c r="KGG283" s="6"/>
      <c r="KGH283" s="6"/>
      <c r="KGI283" s="6"/>
      <c r="KGJ283" s="6"/>
      <c r="KGK283" s="6"/>
      <c r="KGL283" s="6"/>
      <c r="KGM283" s="6"/>
      <c r="KGN283" s="6"/>
      <c r="KGO283" s="6"/>
      <c r="KGP283" s="6"/>
      <c r="KGQ283" s="6"/>
      <c r="KGR283" s="6"/>
      <c r="KGS283" s="6"/>
      <c r="KGT283" s="6"/>
      <c r="KGU283" s="6"/>
      <c r="KGV283" s="6"/>
      <c r="KGW283" s="6"/>
      <c r="KGX283" s="6"/>
      <c r="KGY283" s="6"/>
      <c r="KGZ283" s="6"/>
      <c r="KHA283" s="6"/>
      <c r="KHB283" s="6"/>
      <c r="KHC283" s="6"/>
      <c r="KHD283" s="6"/>
      <c r="KHE283" s="6"/>
      <c r="KHF283" s="6"/>
      <c r="KHG283" s="6"/>
      <c r="KHH283" s="6"/>
      <c r="KHI283" s="6"/>
      <c r="KHJ283" s="6"/>
      <c r="KHK283" s="6"/>
      <c r="KHL283" s="6"/>
      <c r="KHM283" s="6"/>
      <c r="KHN283" s="6"/>
      <c r="KHO283" s="6"/>
      <c r="KHP283" s="6"/>
      <c r="KHQ283" s="6"/>
      <c r="KHR283" s="6"/>
      <c r="KHS283" s="6"/>
      <c r="KHT283" s="6"/>
      <c r="KHU283" s="6"/>
      <c r="KHV283" s="6"/>
      <c r="KHW283" s="6"/>
      <c r="KHX283" s="6"/>
      <c r="KHY283" s="6"/>
      <c r="KHZ283" s="6"/>
      <c r="KIA283" s="6"/>
      <c r="KIB283" s="6"/>
      <c r="KIC283" s="6"/>
      <c r="KID283" s="6"/>
      <c r="KIE283" s="6"/>
      <c r="KIF283" s="6"/>
      <c r="KIG283" s="6"/>
      <c r="KIH283" s="6"/>
      <c r="KII283" s="6"/>
      <c r="KIJ283" s="6"/>
      <c r="KIK283" s="6"/>
      <c r="KIL283" s="6"/>
      <c r="KIM283" s="6"/>
      <c r="KIN283" s="6"/>
      <c r="KIO283" s="6"/>
      <c r="KIP283" s="6"/>
      <c r="KIQ283" s="6"/>
      <c r="KIR283" s="6"/>
      <c r="KIS283" s="6"/>
      <c r="KIT283" s="6"/>
      <c r="KIU283" s="6"/>
      <c r="KIV283" s="6"/>
      <c r="KIW283" s="6"/>
      <c r="KIX283" s="6"/>
      <c r="KIY283" s="6"/>
      <c r="KIZ283" s="6"/>
      <c r="KJA283" s="6"/>
      <c r="KJB283" s="6"/>
      <c r="KJC283" s="6"/>
      <c r="KJD283" s="6"/>
      <c r="KJE283" s="6"/>
      <c r="KJF283" s="6"/>
      <c r="KJG283" s="6"/>
      <c r="KJH283" s="6"/>
      <c r="KJI283" s="6"/>
      <c r="KJJ283" s="6"/>
      <c r="KJK283" s="6"/>
      <c r="KJL283" s="6"/>
      <c r="KJM283" s="6"/>
      <c r="KJN283" s="6"/>
      <c r="KJO283" s="6"/>
      <c r="KJP283" s="6"/>
      <c r="KJQ283" s="6"/>
      <c r="KJR283" s="6"/>
      <c r="KJS283" s="6"/>
      <c r="KJT283" s="6"/>
      <c r="KJU283" s="6"/>
      <c r="KJV283" s="6"/>
      <c r="KJW283" s="6"/>
      <c r="KJX283" s="6"/>
      <c r="KJY283" s="6"/>
      <c r="KJZ283" s="6"/>
      <c r="KKA283" s="6"/>
      <c r="KKB283" s="6"/>
      <c r="KKC283" s="6"/>
      <c r="KKD283" s="6"/>
      <c r="KKE283" s="6"/>
      <c r="KKF283" s="6"/>
      <c r="KKG283" s="6"/>
      <c r="KKH283" s="6"/>
      <c r="KKI283" s="6"/>
      <c r="KKJ283" s="6"/>
      <c r="KKK283" s="6"/>
      <c r="KKL283" s="6"/>
      <c r="KKM283" s="6"/>
      <c r="KKN283" s="6"/>
      <c r="KKO283" s="6"/>
      <c r="KKP283" s="6"/>
      <c r="KKQ283" s="6"/>
      <c r="KKR283" s="6"/>
      <c r="KKS283" s="6"/>
      <c r="KKT283" s="6"/>
      <c r="KKU283" s="6"/>
      <c r="KKV283" s="6"/>
      <c r="KKW283" s="6"/>
      <c r="KKX283" s="6"/>
      <c r="KKY283" s="6"/>
      <c r="KKZ283" s="6"/>
      <c r="KLA283" s="6"/>
      <c r="KLB283" s="6"/>
      <c r="KLC283" s="6"/>
      <c r="KLD283" s="6"/>
      <c r="KLE283" s="6"/>
      <c r="KLF283" s="6"/>
      <c r="KLG283" s="6"/>
      <c r="KLH283" s="6"/>
      <c r="KLI283" s="6"/>
      <c r="KLJ283" s="6"/>
      <c r="KLK283" s="6"/>
      <c r="KLL283" s="6"/>
      <c r="KLM283" s="6"/>
      <c r="KLN283" s="6"/>
      <c r="KLO283" s="6"/>
      <c r="KLP283" s="6"/>
      <c r="KLQ283" s="6"/>
      <c r="KLR283" s="6"/>
      <c r="KLS283" s="6"/>
      <c r="KLT283" s="6"/>
      <c r="KLU283" s="6"/>
      <c r="KLV283" s="6"/>
      <c r="KLW283" s="6"/>
      <c r="KLX283" s="6"/>
      <c r="KLY283" s="6"/>
      <c r="KLZ283" s="6"/>
      <c r="KMA283" s="6"/>
      <c r="KMB283" s="6"/>
      <c r="KMC283" s="6"/>
      <c r="KMD283" s="6"/>
      <c r="KME283" s="6"/>
      <c r="KMF283" s="6"/>
      <c r="KMG283" s="6"/>
      <c r="KMH283" s="6"/>
      <c r="KMI283" s="6"/>
      <c r="KMJ283" s="6"/>
      <c r="KMK283" s="6"/>
      <c r="KML283" s="6"/>
      <c r="KMM283" s="6"/>
      <c r="KMN283" s="6"/>
      <c r="KMO283" s="6"/>
      <c r="KMP283" s="6"/>
      <c r="KMQ283" s="6"/>
      <c r="KMR283" s="6"/>
      <c r="KMS283" s="6"/>
      <c r="KMT283" s="6"/>
      <c r="KMU283" s="6"/>
      <c r="KMV283" s="6"/>
      <c r="KMW283" s="6"/>
      <c r="KMX283" s="6"/>
      <c r="KMY283" s="6"/>
      <c r="KMZ283" s="6"/>
      <c r="KNA283" s="6"/>
      <c r="KNB283" s="6"/>
      <c r="KNC283" s="6"/>
      <c r="KND283" s="6"/>
      <c r="KNE283" s="6"/>
      <c r="KNF283" s="6"/>
      <c r="KNG283" s="6"/>
      <c r="KNH283" s="6"/>
      <c r="KNI283" s="6"/>
      <c r="KNJ283" s="6"/>
      <c r="KNK283" s="6"/>
      <c r="KNL283" s="6"/>
      <c r="KNM283" s="6"/>
      <c r="KNN283" s="6"/>
      <c r="KNO283" s="6"/>
      <c r="KNP283" s="6"/>
      <c r="KNQ283" s="6"/>
      <c r="KNR283" s="6"/>
      <c r="KNS283" s="6"/>
      <c r="KNT283" s="6"/>
      <c r="KNU283" s="6"/>
      <c r="KNV283" s="6"/>
      <c r="KNW283" s="6"/>
      <c r="KNX283" s="6"/>
      <c r="KNY283" s="6"/>
      <c r="KNZ283" s="6"/>
      <c r="KOA283" s="6"/>
      <c r="KOB283" s="6"/>
      <c r="KOC283" s="6"/>
      <c r="KOD283" s="6"/>
      <c r="KOE283" s="6"/>
      <c r="KOF283" s="6"/>
      <c r="KOG283" s="6"/>
      <c r="KOH283" s="6"/>
      <c r="KOI283" s="6"/>
      <c r="KOJ283" s="6"/>
      <c r="KOK283" s="6"/>
      <c r="KOL283" s="6"/>
      <c r="KOM283" s="6"/>
      <c r="KON283" s="6"/>
      <c r="KOO283" s="6"/>
      <c r="KOP283" s="6"/>
      <c r="KOQ283" s="6"/>
      <c r="KOR283" s="6"/>
      <c r="KOS283" s="6"/>
      <c r="KOT283" s="6"/>
      <c r="KOU283" s="6"/>
      <c r="KOV283" s="6"/>
      <c r="KOW283" s="6"/>
      <c r="KOX283" s="6"/>
      <c r="KOY283" s="6"/>
      <c r="KOZ283" s="6"/>
      <c r="KPA283" s="6"/>
      <c r="KPB283" s="6"/>
      <c r="KPC283" s="6"/>
      <c r="KPD283" s="6"/>
      <c r="KPE283" s="6"/>
      <c r="KPF283" s="6"/>
      <c r="KPG283" s="6"/>
      <c r="KPH283" s="6"/>
      <c r="KPI283" s="6"/>
      <c r="KPJ283" s="6"/>
      <c r="KPK283" s="6"/>
      <c r="KPL283" s="6"/>
      <c r="KPM283" s="6"/>
      <c r="KPN283" s="6"/>
      <c r="KPO283" s="6"/>
      <c r="KPP283" s="6"/>
      <c r="KPQ283" s="6"/>
      <c r="KPR283" s="6"/>
      <c r="KPS283" s="6"/>
      <c r="KPT283" s="6"/>
      <c r="KPU283" s="6"/>
      <c r="KPV283" s="6"/>
      <c r="KPW283" s="6"/>
      <c r="KPX283" s="6"/>
      <c r="KPY283" s="6"/>
      <c r="KPZ283" s="6"/>
      <c r="KQA283" s="6"/>
      <c r="KQB283" s="6"/>
      <c r="KQC283" s="6"/>
      <c r="KQD283" s="6"/>
      <c r="KQE283" s="6"/>
      <c r="KQF283" s="6"/>
      <c r="KQG283" s="6"/>
      <c r="KQH283" s="6"/>
      <c r="KQI283" s="6"/>
      <c r="KQJ283" s="6"/>
      <c r="KQK283" s="6"/>
      <c r="KQL283" s="6"/>
      <c r="KQM283" s="6"/>
      <c r="KQN283" s="6"/>
      <c r="KQO283" s="6"/>
      <c r="KQP283" s="6"/>
      <c r="KQQ283" s="6"/>
      <c r="KQR283" s="6"/>
      <c r="KQS283" s="6"/>
      <c r="KQT283" s="6"/>
      <c r="KQU283" s="6"/>
      <c r="KQV283" s="6"/>
      <c r="KQW283" s="6"/>
      <c r="KQX283" s="6"/>
      <c r="KQY283" s="6"/>
      <c r="KQZ283" s="6"/>
      <c r="KRA283" s="6"/>
      <c r="KRB283" s="6"/>
      <c r="KRC283" s="6"/>
      <c r="KRD283" s="6"/>
      <c r="KRE283" s="6"/>
      <c r="KRF283" s="6"/>
      <c r="KRG283" s="6"/>
      <c r="KRH283" s="6"/>
      <c r="KRI283" s="6"/>
      <c r="KRJ283" s="6"/>
      <c r="KRK283" s="6"/>
      <c r="KRL283" s="6"/>
      <c r="KRM283" s="6"/>
      <c r="KRN283" s="6"/>
      <c r="KRO283" s="6"/>
      <c r="KRP283" s="6"/>
      <c r="KRQ283" s="6"/>
      <c r="KRR283" s="6"/>
      <c r="KRS283" s="6"/>
      <c r="KRT283" s="6"/>
      <c r="KRU283" s="6"/>
      <c r="KRV283" s="6"/>
      <c r="KRW283" s="6"/>
      <c r="KRX283" s="6"/>
      <c r="KRY283" s="6"/>
      <c r="KRZ283" s="6"/>
      <c r="KSA283" s="6"/>
      <c r="KSB283" s="6"/>
      <c r="KSC283" s="6"/>
      <c r="KSD283" s="6"/>
      <c r="KSE283" s="6"/>
      <c r="KSF283" s="6"/>
      <c r="KSG283" s="6"/>
      <c r="KSH283" s="6"/>
      <c r="KSI283" s="6"/>
      <c r="KSJ283" s="6"/>
      <c r="KSK283" s="6"/>
      <c r="KSL283" s="6"/>
      <c r="KSM283" s="6"/>
      <c r="KSN283" s="6"/>
      <c r="KSO283" s="6"/>
      <c r="KSP283" s="6"/>
      <c r="KSQ283" s="6"/>
      <c r="KSR283" s="6"/>
      <c r="KSS283" s="6"/>
      <c r="KST283" s="6"/>
      <c r="KSU283" s="6"/>
      <c r="KSV283" s="6"/>
      <c r="KSW283" s="6"/>
      <c r="KSX283" s="6"/>
      <c r="KSY283" s="6"/>
      <c r="KSZ283" s="6"/>
      <c r="KTA283" s="6"/>
      <c r="KTB283" s="6"/>
      <c r="KTC283" s="6"/>
      <c r="KTD283" s="6"/>
      <c r="KTE283" s="6"/>
      <c r="KTF283" s="6"/>
      <c r="KTG283" s="6"/>
      <c r="KTH283" s="6"/>
      <c r="KTI283" s="6"/>
      <c r="KTJ283" s="6"/>
      <c r="KTK283" s="6"/>
      <c r="KTL283" s="6"/>
      <c r="KTM283" s="6"/>
      <c r="KTN283" s="6"/>
      <c r="KTO283" s="6"/>
      <c r="KTP283" s="6"/>
      <c r="KTQ283" s="6"/>
      <c r="KTR283" s="6"/>
      <c r="KTS283" s="6"/>
      <c r="KTT283" s="6"/>
      <c r="KTU283" s="6"/>
      <c r="KTV283" s="6"/>
      <c r="KTW283" s="6"/>
      <c r="KTX283" s="6"/>
      <c r="KTY283" s="6"/>
      <c r="KTZ283" s="6"/>
      <c r="KUA283" s="6"/>
      <c r="KUB283" s="6"/>
      <c r="KUC283" s="6"/>
      <c r="KUD283" s="6"/>
      <c r="KUE283" s="6"/>
      <c r="KUF283" s="6"/>
      <c r="KUG283" s="6"/>
      <c r="KUH283" s="6"/>
      <c r="KUI283" s="6"/>
      <c r="KUJ283" s="6"/>
      <c r="KUK283" s="6"/>
      <c r="KUL283" s="6"/>
      <c r="KUM283" s="6"/>
      <c r="KUN283" s="6"/>
      <c r="KUO283" s="6"/>
      <c r="KUP283" s="6"/>
      <c r="KUQ283" s="6"/>
      <c r="KUR283" s="6"/>
      <c r="KUS283" s="6"/>
      <c r="KUT283" s="6"/>
      <c r="KUU283" s="6"/>
      <c r="KUV283" s="6"/>
      <c r="KUW283" s="6"/>
      <c r="KUX283" s="6"/>
      <c r="KUY283" s="6"/>
      <c r="KUZ283" s="6"/>
      <c r="KVA283" s="6"/>
      <c r="KVB283" s="6"/>
      <c r="KVC283" s="6"/>
      <c r="KVD283" s="6"/>
      <c r="KVE283" s="6"/>
      <c r="KVF283" s="6"/>
      <c r="KVG283" s="6"/>
      <c r="KVH283" s="6"/>
      <c r="KVI283" s="6"/>
      <c r="KVJ283" s="6"/>
      <c r="KVK283" s="6"/>
      <c r="KVL283" s="6"/>
      <c r="KVM283" s="6"/>
      <c r="KVN283" s="6"/>
      <c r="KVO283" s="6"/>
      <c r="KVP283" s="6"/>
      <c r="KVQ283" s="6"/>
      <c r="KVR283" s="6"/>
      <c r="KVS283" s="6"/>
      <c r="KVT283" s="6"/>
      <c r="KVU283" s="6"/>
      <c r="KVV283" s="6"/>
      <c r="KVW283" s="6"/>
      <c r="KVX283" s="6"/>
      <c r="KVY283" s="6"/>
      <c r="KVZ283" s="6"/>
      <c r="KWA283" s="6"/>
      <c r="KWB283" s="6"/>
      <c r="KWC283" s="6"/>
      <c r="KWD283" s="6"/>
      <c r="KWE283" s="6"/>
      <c r="KWF283" s="6"/>
      <c r="KWG283" s="6"/>
      <c r="KWH283" s="6"/>
      <c r="KWI283" s="6"/>
      <c r="KWJ283" s="6"/>
      <c r="KWK283" s="6"/>
      <c r="KWL283" s="6"/>
      <c r="KWM283" s="6"/>
      <c r="KWN283" s="6"/>
      <c r="KWO283" s="6"/>
      <c r="KWP283" s="6"/>
      <c r="KWQ283" s="6"/>
      <c r="KWR283" s="6"/>
      <c r="KWS283" s="6"/>
      <c r="KWT283" s="6"/>
      <c r="KWU283" s="6"/>
      <c r="KWV283" s="6"/>
      <c r="KWW283" s="6"/>
      <c r="KWX283" s="6"/>
      <c r="KWY283" s="6"/>
      <c r="KWZ283" s="6"/>
      <c r="KXA283" s="6"/>
      <c r="KXB283" s="6"/>
      <c r="KXC283" s="6"/>
      <c r="KXD283" s="6"/>
      <c r="KXE283" s="6"/>
      <c r="KXF283" s="6"/>
      <c r="KXG283" s="6"/>
      <c r="KXH283" s="6"/>
      <c r="KXI283" s="6"/>
      <c r="KXJ283" s="6"/>
      <c r="KXK283" s="6"/>
      <c r="KXL283" s="6"/>
      <c r="KXM283" s="6"/>
      <c r="KXN283" s="6"/>
      <c r="KXO283" s="6"/>
      <c r="KXP283" s="6"/>
      <c r="KXQ283" s="6"/>
      <c r="KXR283" s="6"/>
      <c r="KXS283" s="6"/>
      <c r="KXT283" s="6"/>
      <c r="KXU283" s="6"/>
      <c r="KXV283" s="6"/>
      <c r="KXW283" s="6"/>
      <c r="KXX283" s="6"/>
      <c r="KXY283" s="6"/>
      <c r="KXZ283" s="6"/>
      <c r="KYA283" s="6"/>
      <c r="KYB283" s="6"/>
      <c r="KYC283" s="6"/>
      <c r="KYD283" s="6"/>
      <c r="KYE283" s="6"/>
      <c r="KYF283" s="6"/>
      <c r="KYG283" s="6"/>
      <c r="KYH283" s="6"/>
      <c r="KYI283" s="6"/>
      <c r="KYJ283" s="6"/>
      <c r="KYK283" s="6"/>
      <c r="KYL283" s="6"/>
      <c r="KYM283" s="6"/>
      <c r="KYN283" s="6"/>
      <c r="KYO283" s="6"/>
      <c r="KYP283" s="6"/>
      <c r="KYQ283" s="6"/>
      <c r="KYR283" s="6"/>
      <c r="KYS283" s="6"/>
      <c r="KYT283" s="6"/>
      <c r="KYU283" s="6"/>
      <c r="KYV283" s="6"/>
      <c r="KYW283" s="6"/>
      <c r="KYX283" s="6"/>
      <c r="KYY283" s="6"/>
      <c r="KYZ283" s="6"/>
      <c r="KZA283" s="6"/>
      <c r="KZB283" s="6"/>
      <c r="KZC283" s="6"/>
      <c r="KZD283" s="6"/>
      <c r="KZE283" s="6"/>
      <c r="KZF283" s="6"/>
      <c r="KZG283" s="6"/>
      <c r="KZH283" s="6"/>
      <c r="KZI283" s="6"/>
      <c r="KZJ283" s="6"/>
      <c r="KZK283" s="6"/>
      <c r="KZL283" s="6"/>
      <c r="KZM283" s="6"/>
      <c r="KZN283" s="6"/>
      <c r="KZO283" s="6"/>
      <c r="KZP283" s="6"/>
      <c r="KZQ283" s="6"/>
      <c r="KZR283" s="6"/>
      <c r="KZS283" s="6"/>
      <c r="KZT283" s="6"/>
      <c r="KZU283" s="6"/>
      <c r="KZV283" s="6"/>
      <c r="KZW283" s="6"/>
      <c r="KZX283" s="6"/>
      <c r="KZY283" s="6"/>
      <c r="KZZ283" s="6"/>
      <c r="LAA283" s="6"/>
      <c r="LAB283" s="6"/>
      <c r="LAC283" s="6"/>
      <c r="LAD283" s="6"/>
      <c r="LAE283" s="6"/>
      <c r="LAF283" s="6"/>
      <c r="LAG283" s="6"/>
      <c r="LAH283" s="6"/>
      <c r="LAI283" s="6"/>
      <c r="LAJ283" s="6"/>
      <c r="LAK283" s="6"/>
      <c r="LAL283" s="6"/>
      <c r="LAM283" s="6"/>
      <c r="LAN283" s="6"/>
      <c r="LAO283" s="6"/>
      <c r="LAP283" s="6"/>
      <c r="LAQ283" s="6"/>
      <c r="LAR283" s="6"/>
      <c r="LAS283" s="6"/>
      <c r="LAT283" s="6"/>
      <c r="LAU283" s="6"/>
      <c r="LAV283" s="6"/>
      <c r="LAW283" s="6"/>
      <c r="LAX283" s="6"/>
      <c r="LAY283" s="6"/>
      <c r="LAZ283" s="6"/>
      <c r="LBA283" s="6"/>
      <c r="LBB283" s="6"/>
      <c r="LBC283" s="6"/>
      <c r="LBD283" s="6"/>
      <c r="LBE283" s="6"/>
      <c r="LBF283" s="6"/>
      <c r="LBG283" s="6"/>
      <c r="LBH283" s="6"/>
      <c r="LBI283" s="6"/>
      <c r="LBJ283" s="6"/>
      <c r="LBK283" s="6"/>
      <c r="LBL283" s="6"/>
      <c r="LBM283" s="6"/>
      <c r="LBN283" s="6"/>
      <c r="LBO283" s="6"/>
      <c r="LBP283" s="6"/>
      <c r="LBQ283" s="6"/>
      <c r="LBR283" s="6"/>
      <c r="LBS283" s="6"/>
      <c r="LBT283" s="6"/>
      <c r="LBU283" s="6"/>
      <c r="LBV283" s="6"/>
      <c r="LBW283" s="6"/>
      <c r="LBX283" s="6"/>
      <c r="LBY283" s="6"/>
      <c r="LBZ283" s="6"/>
      <c r="LCA283" s="6"/>
      <c r="LCB283" s="6"/>
      <c r="LCC283" s="6"/>
      <c r="LCD283" s="6"/>
      <c r="LCE283" s="6"/>
      <c r="LCF283" s="6"/>
      <c r="LCG283" s="6"/>
      <c r="LCH283" s="6"/>
      <c r="LCI283" s="6"/>
      <c r="LCJ283" s="6"/>
      <c r="LCK283" s="6"/>
      <c r="LCL283" s="6"/>
      <c r="LCM283" s="6"/>
      <c r="LCN283" s="6"/>
      <c r="LCO283" s="6"/>
      <c r="LCP283" s="6"/>
      <c r="LCQ283" s="6"/>
      <c r="LCR283" s="6"/>
      <c r="LCS283" s="6"/>
      <c r="LCT283" s="6"/>
      <c r="LCU283" s="6"/>
      <c r="LCV283" s="6"/>
      <c r="LCW283" s="6"/>
      <c r="LCX283" s="6"/>
      <c r="LCY283" s="6"/>
      <c r="LCZ283" s="6"/>
      <c r="LDA283" s="6"/>
      <c r="LDB283" s="6"/>
      <c r="LDC283" s="6"/>
      <c r="LDD283" s="6"/>
      <c r="LDE283" s="6"/>
      <c r="LDF283" s="6"/>
      <c r="LDG283" s="6"/>
      <c r="LDH283" s="6"/>
      <c r="LDI283" s="6"/>
      <c r="LDJ283" s="6"/>
      <c r="LDK283" s="6"/>
      <c r="LDL283" s="6"/>
      <c r="LDM283" s="6"/>
      <c r="LDN283" s="6"/>
      <c r="LDO283" s="6"/>
      <c r="LDP283" s="6"/>
      <c r="LDQ283" s="6"/>
      <c r="LDR283" s="6"/>
      <c r="LDS283" s="6"/>
      <c r="LDT283" s="6"/>
      <c r="LDU283" s="6"/>
      <c r="LDV283" s="6"/>
      <c r="LDW283" s="6"/>
      <c r="LDX283" s="6"/>
      <c r="LDY283" s="6"/>
      <c r="LDZ283" s="6"/>
      <c r="LEA283" s="6"/>
      <c r="LEB283" s="6"/>
      <c r="LEC283" s="6"/>
      <c r="LED283" s="6"/>
      <c r="LEE283" s="6"/>
      <c r="LEF283" s="6"/>
      <c r="LEG283" s="6"/>
      <c r="LEH283" s="6"/>
      <c r="LEI283" s="6"/>
      <c r="LEJ283" s="6"/>
      <c r="LEK283" s="6"/>
      <c r="LEL283" s="6"/>
      <c r="LEM283" s="6"/>
      <c r="LEN283" s="6"/>
      <c r="LEO283" s="6"/>
      <c r="LEP283" s="6"/>
      <c r="LEQ283" s="6"/>
      <c r="LER283" s="6"/>
      <c r="LES283" s="6"/>
      <c r="LET283" s="6"/>
      <c r="LEU283" s="6"/>
      <c r="LEV283" s="6"/>
      <c r="LEW283" s="6"/>
      <c r="LEX283" s="6"/>
      <c r="LEY283" s="6"/>
      <c r="LEZ283" s="6"/>
      <c r="LFA283" s="6"/>
      <c r="LFB283" s="6"/>
      <c r="LFC283" s="6"/>
      <c r="LFD283" s="6"/>
      <c r="LFE283" s="6"/>
      <c r="LFF283" s="6"/>
      <c r="LFG283" s="6"/>
      <c r="LFH283" s="6"/>
      <c r="LFI283" s="6"/>
      <c r="LFJ283" s="6"/>
      <c r="LFK283" s="6"/>
      <c r="LFL283" s="6"/>
      <c r="LFM283" s="6"/>
      <c r="LFN283" s="6"/>
      <c r="LFO283" s="6"/>
      <c r="LFP283" s="6"/>
      <c r="LFQ283" s="6"/>
      <c r="LFR283" s="6"/>
      <c r="LFS283" s="6"/>
      <c r="LFT283" s="6"/>
      <c r="LFU283" s="6"/>
      <c r="LFV283" s="6"/>
      <c r="LFW283" s="6"/>
      <c r="LFX283" s="6"/>
      <c r="LFY283" s="6"/>
      <c r="LFZ283" s="6"/>
      <c r="LGA283" s="6"/>
      <c r="LGB283" s="6"/>
      <c r="LGC283" s="6"/>
      <c r="LGD283" s="6"/>
      <c r="LGE283" s="6"/>
      <c r="LGF283" s="6"/>
      <c r="LGG283" s="6"/>
      <c r="LGH283" s="6"/>
      <c r="LGI283" s="6"/>
      <c r="LGJ283" s="6"/>
      <c r="LGK283" s="6"/>
      <c r="LGL283" s="6"/>
      <c r="LGM283" s="6"/>
      <c r="LGN283" s="6"/>
      <c r="LGO283" s="6"/>
      <c r="LGP283" s="6"/>
      <c r="LGQ283" s="6"/>
      <c r="LGR283" s="6"/>
      <c r="LGS283" s="6"/>
      <c r="LGT283" s="6"/>
      <c r="LGU283" s="6"/>
      <c r="LGV283" s="6"/>
      <c r="LGW283" s="6"/>
      <c r="LGX283" s="6"/>
      <c r="LGY283" s="6"/>
      <c r="LGZ283" s="6"/>
      <c r="LHA283" s="6"/>
      <c r="LHB283" s="6"/>
      <c r="LHC283" s="6"/>
      <c r="LHD283" s="6"/>
      <c r="LHE283" s="6"/>
      <c r="LHF283" s="6"/>
      <c r="LHG283" s="6"/>
      <c r="LHH283" s="6"/>
      <c r="LHI283" s="6"/>
      <c r="LHJ283" s="6"/>
      <c r="LHK283" s="6"/>
      <c r="LHL283" s="6"/>
      <c r="LHM283" s="6"/>
      <c r="LHN283" s="6"/>
      <c r="LHO283" s="6"/>
      <c r="LHP283" s="6"/>
      <c r="LHQ283" s="6"/>
      <c r="LHR283" s="6"/>
      <c r="LHS283" s="6"/>
      <c r="LHT283" s="6"/>
      <c r="LHU283" s="6"/>
      <c r="LHV283" s="6"/>
      <c r="LHW283" s="6"/>
      <c r="LHX283" s="6"/>
      <c r="LHY283" s="6"/>
      <c r="LHZ283" s="6"/>
      <c r="LIA283" s="6"/>
      <c r="LIB283" s="6"/>
      <c r="LIC283" s="6"/>
      <c r="LID283" s="6"/>
      <c r="LIE283" s="6"/>
      <c r="LIF283" s="6"/>
      <c r="LIG283" s="6"/>
      <c r="LIH283" s="6"/>
      <c r="LII283" s="6"/>
      <c r="LIJ283" s="6"/>
      <c r="LIK283" s="6"/>
      <c r="LIL283" s="6"/>
      <c r="LIM283" s="6"/>
      <c r="LIN283" s="6"/>
      <c r="LIO283" s="6"/>
      <c r="LIP283" s="6"/>
      <c r="LIQ283" s="6"/>
      <c r="LIR283" s="6"/>
      <c r="LIS283" s="6"/>
      <c r="LIT283" s="6"/>
      <c r="LIU283" s="6"/>
      <c r="LIV283" s="6"/>
      <c r="LIW283" s="6"/>
      <c r="LIX283" s="6"/>
      <c r="LIY283" s="6"/>
      <c r="LIZ283" s="6"/>
      <c r="LJA283" s="6"/>
      <c r="LJB283" s="6"/>
      <c r="LJC283" s="6"/>
      <c r="LJD283" s="6"/>
      <c r="LJE283" s="6"/>
      <c r="LJF283" s="6"/>
      <c r="LJG283" s="6"/>
      <c r="LJH283" s="6"/>
      <c r="LJI283" s="6"/>
      <c r="LJJ283" s="6"/>
      <c r="LJK283" s="6"/>
      <c r="LJL283" s="6"/>
      <c r="LJM283" s="6"/>
      <c r="LJN283" s="6"/>
      <c r="LJO283" s="6"/>
      <c r="LJP283" s="6"/>
      <c r="LJQ283" s="6"/>
      <c r="LJR283" s="6"/>
      <c r="LJS283" s="6"/>
      <c r="LJT283" s="6"/>
      <c r="LJU283" s="6"/>
      <c r="LJV283" s="6"/>
      <c r="LJW283" s="6"/>
      <c r="LJX283" s="6"/>
      <c r="LJY283" s="6"/>
      <c r="LJZ283" s="6"/>
      <c r="LKA283" s="6"/>
      <c r="LKB283" s="6"/>
      <c r="LKC283" s="6"/>
      <c r="LKD283" s="6"/>
      <c r="LKE283" s="6"/>
      <c r="LKF283" s="6"/>
      <c r="LKG283" s="6"/>
      <c r="LKH283" s="6"/>
      <c r="LKI283" s="6"/>
      <c r="LKJ283" s="6"/>
      <c r="LKK283" s="6"/>
      <c r="LKL283" s="6"/>
      <c r="LKM283" s="6"/>
      <c r="LKN283" s="6"/>
      <c r="LKO283" s="6"/>
      <c r="LKP283" s="6"/>
      <c r="LKQ283" s="6"/>
      <c r="LKR283" s="6"/>
      <c r="LKS283" s="6"/>
      <c r="LKT283" s="6"/>
      <c r="LKU283" s="6"/>
      <c r="LKV283" s="6"/>
      <c r="LKW283" s="6"/>
      <c r="LKX283" s="6"/>
      <c r="LKY283" s="6"/>
      <c r="LKZ283" s="6"/>
      <c r="LLA283" s="6"/>
      <c r="LLB283" s="6"/>
      <c r="LLC283" s="6"/>
      <c r="LLD283" s="6"/>
      <c r="LLE283" s="6"/>
      <c r="LLF283" s="6"/>
      <c r="LLG283" s="6"/>
      <c r="LLH283" s="6"/>
      <c r="LLI283" s="6"/>
      <c r="LLJ283" s="6"/>
      <c r="LLK283" s="6"/>
      <c r="LLL283" s="6"/>
      <c r="LLM283" s="6"/>
      <c r="LLN283" s="6"/>
      <c r="LLO283" s="6"/>
      <c r="LLP283" s="6"/>
      <c r="LLQ283" s="6"/>
      <c r="LLR283" s="6"/>
      <c r="LLS283" s="6"/>
      <c r="LLT283" s="6"/>
      <c r="LLU283" s="6"/>
      <c r="LLV283" s="6"/>
      <c r="LLW283" s="6"/>
      <c r="LLX283" s="6"/>
      <c r="LLY283" s="6"/>
      <c r="LLZ283" s="6"/>
      <c r="LMA283" s="6"/>
      <c r="LMB283" s="6"/>
      <c r="LMC283" s="6"/>
      <c r="LMD283" s="6"/>
      <c r="LME283" s="6"/>
      <c r="LMF283" s="6"/>
      <c r="LMG283" s="6"/>
      <c r="LMH283" s="6"/>
      <c r="LMI283" s="6"/>
      <c r="LMJ283" s="6"/>
      <c r="LMK283" s="6"/>
      <c r="LML283" s="6"/>
      <c r="LMM283" s="6"/>
      <c r="LMN283" s="6"/>
      <c r="LMO283" s="6"/>
      <c r="LMP283" s="6"/>
      <c r="LMQ283" s="6"/>
      <c r="LMR283" s="6"/>
      <c r="LMS283" s="6"/>
      <c r="LMT283" s="6"/>
      <c r="LMU283" s="6"/>
      <c r="LMV283" s="6"/>
      <c r="LMW283" s="6"/>
      <c r="LMX283" s="6"/>
      <c r="LMY283" s="6"/>
      <c r="LMZ283" s="6"/>
      <c r="LNA283" s="6"/>
      <c r="LNB283" s="6"/>
      <c r="LNC283" s="6"/>
      <c r="LND283" s="6"/>
      <c r="LNE283" s="6"/>
      <c r="LNF283" s="6"/>
      <c r="LNG283" s="6"/>
      <c r="LNH283" s="6"/>
      <c r="LNI283" s="6"/>
      <c r="LNJ283" s="6"/>
      <c r="LNK283" s="6"/>
      <c r="LNL283" s="6"/>
      <c r="LNM283" s="6"/>
      <c r="LNN283" s="6"/>
      <c r="LNO283" s="6"/>
      <c r="LNP283" s="6"/>
      <c r="LNQ283" s="6"/>
      <c r="LNR283" s="6"/>
      <c r="LNS283" s="6"/>
      <c r="LNT283" s="6"/>
      <c r="LNU283" s="6"/>
      <c r="LNV283" s="6"/>
      <c r="LNW283" s="6"/>
      <c r="LNX283" s="6"/>
      <c r="LNY283" s="6"/>
      <c r="LNZ283" s="6"/>
      <c r="LOA283" s="6"/>
      <c r="LOB283" s="6"/>
      <c r="LOC283" s="6"/>
      <c r="LOD283" s="6"/>
      <c r="LOE283" s="6"/>
      <c r="LOF283" s="6"/>
      <c r="LOG283" s="6"/>
      <c r="LOH283" s="6"/>
      <c r="LOI283" s="6"/>
      <c r="LOJ283" s="6"/>
      <c r="LOK283" s="6"/>
      <c r="LOL283" s="6"/>
      <c r="LOM283" s="6"/>
      <c r="LON283" s="6"/>
      <c r="LOO283" s="6"/>
      <c r="LOP283" s="6"/>
      <c r="LOQ283" s="6"/>
      <c r="LOR283" s="6"/>
      <c r="LOS283" s="6"/>
      <c r="LOT283" s="6"/>
      <c r="LOU283" s="6"/>
      <c r="LOV283" s="6"/>
      <c r="LOW283" s="6"/>
      <c r="LOX283" s="6"/>
      <c r="LOY283" s="6"/>
      <c r="LOZ283" s="6"/>
      <c r="LPA283" s="6"/>
      <c r="LPB283" s="6"/>
      <c r="LPC283" s="6"/>
      <c r="LPD283" s="6"/>
      <c r="LPE283" s="6"/>
      <c r="LPF283" s="6"/>
      <c r="LPG283" s="6"/>
      <c r="LPH283" s="6"/>
      <c r="LPI283" s="6"/>
      <c r="LPJ283" s="6"/>
      <c r="LPK283" s="6"/>
      <c r="LPL283" s="6"/>
      <c r="LPM283" s="6"/>
      <c r="LPN283" s="6"/>
      <c r="LPO283" s="6"/>
      <c r="LPP283" s="6"/>
      <c r="LPQ283" s="6"/>
      <c r="LPR283" s="6"/>
      <c r="LPS283" s="6"/>
      <c r="LPT283" s="6"/>
      <c r="LPU283" s="6"/>
      <c r="LPV283" s="6"/>
      <c r="LPW283" s="6"/>
      <c r="LPX283" s="6"/>
      <c r="LPY283" s="6"/>
      <c r="LPZ283" s="6"/>
      <c r="LQA283" s="6"/>
      <c r="LQB283" s="6"/>
      <c r="LQC283" s="6"/>
      <c r="LQD283" s="6"/>
      <c r="LQE283" s="6"/>
      <c r="LQF283" s="6"/>
      <c r="LQG283" s="6"/>
      <c r="LQH283" s="6"/>
      <c r="LQI283" s="6"/>
      <c r="LQJ283" s="6"/>
      <c r="LQK283" s="6"/>
      <c r="LQL283" s="6"/>
      <c r="LQM283" s="6"/>
      <c r="LQN283" s="6"/>
      <c r="LQO283" s="6"/>
      <c r="LQP283" s="6"/>
      <c r="LQQ283" s="6"/>
      <c r="LQR283" s="6"/>
      <c r="LQS283" s="6"/>
      <c r="LQT283" s="6"/>
      <c r="LQU283" s="6"/>
      <c r="LQV283" s="6"/>
      <c r="LQW283" s="6"/>
      <c r="LQX283" s="6"/>
      <c r="LQY283" s="6"/>
      <c r="LQZ283" s="6"/>
      <c r="LRA283" s="6"/>
      <c r="LRB283" s="6"/>
      <c r="LRC283" s="6"/>
      <c r="LRD283" s="6"/>
      <c r="LRE283" s="6"/>
      <c r="LRF283" s="6"/>
      <c r="LRG283" s="6"/>
      <c r="LRH283" s="6"/>
      <c r="LRI283" s="6"/>
      <c r="LRJ283" s="6"/>
      <c r="LRK283" s="6"/>
      <c r="LRL283" s="6"/>
      <c r="LRM283" s="6"/>
      <c r="LRN283" s="6"/>
      <c r="LRO283" s="6"/>
      <c r="LRP283" s="6"/>
      <c r="LRQ283" s="6"/>
      <c r="LRR283" s="6"/>
      <c r="LRS283" s="6"/>
      <c r="LRT283" s="6"/>
      <c r="LRU283" s="6"/>
      <c r="LRV283" s="6"/>
      <c r="LRW283" s="6"/>
      <c r="LRX283" s="6"/>
      <c r="LRY283" s="6"/>
      <c r="LRZ283" s="6"/>
      <c r="LSA283" s="6"/>
      <c r="LSB283" s="6"/>
      <c r="LSC283" s="6"/>
      <c r="LSD283" s="6"/>
      <c r="LSE283" s="6"/>
      <c r="LSF283" s="6"/>
      <c r="LSG283" s="6"/>
      <c r="LSH283" s="6"/>
      <c r="LSI283" s="6"/>
      <c r="LSJ283" s="6"/>
      <c r="LSK283" s="6"/>
      <c r="LSL283" s="6"/>
      <c r="LSM283" s="6"/>
      <c r="LSN283" s="6"/>
      <c r="LSO283" s="6"/>
      <c r="LSP283" s="6"/>
      <c r="LSQ283" s="6"/>
      <c r="LSR283" s="6"/>
      <c r="LSS283" s="6"/>
      <c r="LST283" s="6"/>
      <c r="LSU283" s="6"/>
      <c r="LSV283" s="6"/>
      <c r="LSW283" s="6"/>
      <c r="LSX283" s="6"/>
      <c r="LSY283" s="6"/>
      <c r="LSZ283" s="6"/>
      <c r="LTA283" s="6"/>
      <c r="LTB283" s="6"/>
      <c r="LTC283" s="6"/>
      <c r="LTD283" s="6"/>
      <c r="LTE283" s="6"/>
      <c r="LTF283" s="6"/>
      <c r="LTG283" s="6"/>
      <c r="LTH283" s="6"/>
      <c r="LTI283" s="6"/>
      <c r="LTJ283" s="6"/>
      <c r="LTK283" s="6"/>
      <c r="LTL283" s="6"/>
      <c r="LTM283" s="6"/>
      <c r="LTN283" s="6"/>
      <c r="LTO283" s="6"/>
      <c r="LTP283" s="6"/>
      <c r="LTQ283" s="6"/>
      <c r="LTR283" s="6"/>
      <c r="LTS283" s="6"/>
      <c r="LTT283" s="6"/>
      <c r="LTU283" s="6"/>
      <c r="LTV283" s="6"/>
      <c r="LTW283" s="6"/>
      <c r="LTX283" s="6"/>
      <c r="LTY283" s="6"/>
      <c r="LTZ283" s="6"/>
      <c r="LUA283" s="6"/>
      <c r="LUB283" s="6"/>
      <c r="LUC283" s="6"/>
      <c r="LUD283" s="6"/>
      <c r="LUE283" s="6"/>
      <c r="LUF283" s="6"/>
      <c r="LUG283" s="6"/>
      <c r="LUH283" s="6"/>
      <c r="LUI283" s="6"/>
      <c r="LUJ283" s="6"/>
      <c r="LUK283" s="6"/>
      <c r="LUL283" s="6"/>
      <c r="LUM283" s="6"/>
      <c r="LUN283" s="6"/>
      <c r="LUO283" s="6"/>
      <c r="LUP283" s="6"/>
      <c r="LUQ283" s="6"/>
      <c r="LUR283" s="6"/>
      <c r="LUS283" s="6"/>
      <c r="LUT283" s="6"/>
      <c r="LUU283" s="6"/>
      <c r="LUV283" s="6"/>
      <c r="LUW283" s="6"/>
      <c r="LUX283" s="6"/>
      <c r="LUY283" s="6"/>
      <c r="LUZ283" s="6"/>
      <c r="LVA283" s="6"/>
      <c r="LVB283" s="6"/>
      <c r="LVC283" s="6"/>
      <c r="LVD283" s="6"/>
      <c r="LVE283" s="6"/>
      <c r="LVF283" s="6"/>
      <c r="LVG283" s="6"/>
      <c r="LVH283" s="6"/>
      <c r="LVI283" s="6"/>
      <c r="LVJ283" s="6"/>
      <c r="LVK283" s="6"/>
      <c r="LVL283" s="6"/>
      <c r="LVM283" s="6"/>
      <c r="LVN283" s="6"/>
      <c r="LVO283" s="6"/>
      <c r="LVP283" s="6"/>
      <c r="LVQ283" s="6"/>
      <c r="LVR283" s="6"/>
      <c r="LVS283" s="6"/>
      <c r="LVT283" s="6"/>
      <c r="LVU283" s="6"/>
      <c r="LVV283" s="6"/>
      <c r="LVW283" s="6"/>
      <c r="LVX283" s="6"/>
      <c r="LVY283" s="6"/>
      <c r="LVZ283" s="6"/>
      <c r="LWA283" s="6"/>
      <c r="LWB283" s="6"/>
      <c r="LWC283" s="6"/>
      <c r="LWD283" s="6"/>
      <c r="LWE283" s="6"/>
      <c r="LWF283" s="6"/>
      <c r="LWG283" s="6"/>
      <c r="LWH283" s="6"/>
      <c r="LWI283" s="6"/>
      <c r="LWJ283" s="6"/>
      <c r="LWK283" s="6"/>
      <c r="LWL283" s="6"/>
      <c r="LWM283" s="6"/>
      <c r="LWN283" s="6"/>
      <c r="LWO283" s="6"/>
      <c r="LWP283" s="6"/>
      <c r="LWQ283" s="6"/>
      <c r="LWR283" s="6"/>
      <c r="LWS283" s="6"/>
      <c r="LWT283" s="6"/>
      <c r="LWU283" s="6"/>
      <c r="LWV283" s="6"/>
      <c r="LWW283" s="6"/>
      <c r="LWX283" s="6"/>
      <c r="LWY283" s="6"/>
      <c r="LWZ283" s="6"/>
      <c r="LXA283" s="6"/>
      <c r="LXB283" s="6"/>
      <c r="LXC283" s="6"/>
      <c r="LXD283" s="6"/>
      <c r="LXE283" s="6"/>
      <c r="LXF283" s="6"/>
      <c r="LXG283" s="6"/>
      <c r="LXH283" s="6"/>
      <c r="LXI283" s="6"/>
      <c r="LXJ283" s="6"/>
      <c r="LXK283" s="6"/>
      <c r="LXL283" s="6"/>
      <c r="LXM283" s="6"/>
      <c r="LXN283" s="6"/>
      <c r="LXO283" s="6"/>
      <c r="LXP283" s="6"/>
      <c r="LXQ283" s="6"/>
      <c r="LXR283" s="6"/>
      <c r="LXS283" s="6"/>
      <c r="LXT283" s="6"/>
      <c r="LXU283" s="6"/>
      <c r="LXV283" s="6"/>
      <c r="LXW283" s="6"/>
      <c r="LXX283" s="6"/>
      <c r="LXY283" s="6"/>
      <c r="LXZ283" s="6"/>
      <c r="LYA283" s="6"/>
      <c r="LYB283" s="6"/>
      <c r="LYC283" s="6"/>
      <c r="LYD283" s="6"/>
      <c r="LYE283" s="6"/>
      <c r="LYF283" s="6"/>
      <c r="LYG283" s="6"/>
      <c r="LYH283" s="6"/>
      <c r="LYI283" s="6"/>
      <c r="LYJ283" s="6"/>
      <c r="LYK283" s="6"/>
      <c r="LYL283" s="6"/>
      <c r="LYM283" s="6"/>
      <c r="LYN283" s="6"/>
      <c r="LYO283" s="6"/>
      <c r="LYP283" s="6"/>
      <c r="LYQ283" s="6"/>
      <c r="LYR283" s="6"/>
      <c r="LYS283" s="6"/>
      <c r="LYT283" s="6"/>
      <c r="LYU283" s="6"/>
      <c r="LYV283" s="6"/>
      <c r="LYW283" s="6"/>
      <c r="LYX283" s="6"/>
      <c r="LYY283" s="6"/>
      <c r="LYZ283" s="6"/>
      <c r="LZA283" s="6"/>
      <c r="LZB283" s="6"/>
      <c r="LZC283" s="6"/>
      <c r="LZD283" s="6"/>
      <c r="LZE283" s="6"/>
      <c r="LZF283" s="6"/>
      <c r="LZG283" s="6"/>
      <c r="LZH283" s="6"/>
      <c r="LZI283" s="6"/>
      <c r="LZJ283" s="6"/>
      <c r="LZK283" s="6"/>
      <c r="LZL283" s="6"/>
      <c r="LZM283" s="6"/>
      <c r="LZN283" s="6"/>
      <c r="LZO283" s="6"/>
      <c r="LZP283" s="6"/>
      <c r="LZQ283" s="6"/>
      <c r="LZR283" s="6"/>
      <c r="LZS283" s="6"/>
      <c r="LZT283" s="6"/>
      <c r="LZU283" s="6"/>
      <c r="LZV283" s="6"/>
      <c r="LZW283" s="6"/>
      <c r="LZX283" s="6"/>
      <c r="LZY283" s="6"/>
      <c r="LZZ283" s="6"/>
      <c r="MAA283" s="6"/>
      <c r="MAB283" s="6"/>
      <c r="MAC283" s="6"/>
      <c r="MAD283" s="6"/>
      <c r="MAE283" s="6"/>
      <c r="MAF283" s="6"/>
      <c r="MAG283" s="6"/>
      <c r="MAH283" s="6"/>
      <c r="MAI283" s="6"/>
      <c r="MAJ283" s="6"/>
      <c r="MAK283" s="6"/>
      <c r="MAL283" s="6"/>
      <c r="MAM283" s="6"/>
      <c r="MAN283" s="6"/>
      <c r="MAO283" s="6"/>
      <c r="MAP283" s="6"/>
      <c r="MAQ283" s="6"/>
      <c r="MAR283" s="6"/>
      <c r="MAS283" s="6"/>
      <c r="MAT283" s="6"/>
      <c r="MAU283" s="6"/>
      <c r="MAV283" s="6"/>
      <c r="MAW283" s="6"/>
      <c r="MAX283" s="6"/>
      <c r="MAY283" s="6"/>
      <c r="MAZ283" s="6"/>
      <c r="MBA283" s="6"/>
      <c r="MBB283" s="6"/>
      <c r="MBC283" s="6"/>
      <c r="MBD283" s="6"/>
      <c r="MBE283" s="6"/>
      <c r="MBF283" s="6"/>
      <c r="MBG283" s="6"/>
      <c r="MBH283" s="6"/>
      <c r="MBI283" s="6"/>
      <c r="MBJ283" s="6"/>
      <c r="MBK283" s="6"/>
      <c r="MBL283" s="6"/>
      <c r="MBM283" s="6"/>
      <c r="MBN283" s="6"/>
      <c r="MBO283" s="6"/>
      <c r="MBP283" s="6"/>
      <c r="MBQ283" s="6"/>
      <c r="MBR283" s="6"/>
      <c r="MBS283" s="6"/>
      <c r="MBT283" s="6"/>
      <c r="MBU283" s="6"/>
      <c r="MBV283" s="6"/>
      <c r="MBW283" s="6"/>
      <c r="MBX283" s="6"/>
      <c r="MBY283" s="6"/>
      <c r="MBZ283" s="6"/>
      <c r="MCA283" s="6"/>
      <c r="MCB283" s="6"/>
      <c r="MCC283" s="6"/>
      <c r="MCD283" s="6"/>
      <c r="MCE283" s="6"/>
      <c r="MCF283" s="6"/>
      <c r="MCG283" s="6"/>
      <c r="MCH283" s="6"/>
      <c r="MCI283" s="6"/>
      <c r="MCJ283" s="6"/>
      <c r="MCK283" s="6"/>
      <c r="MCL283" s="6"/>
      <c r="MCM283" s="6"/>
      <c r="MCN283" s="6"/>
      <c r="MCO283" s="6"/>
      <c r="MCP283" s="6"/>
      <c r="MCQ283" s="6"/>
      <c r="MCR283" s="6"/>
      <c r="MCS283" s="6"/>
      <c r="MCT283" s="6"/>
      <c r="MCU283" s="6"/>
      <c r="MCV283" s="6"/>
      <c r="MCW283" s="6"/>
      <c r="MCX283" s="6"/>
      <c r="MCY283" s="6"/>
      <c r="MCZ283" s="6"/>
      <c r="MDA283" s="6"/>
      <c r="MDB283" s="6"/>
      <c r="MDC283" s="6"/>
      <c r="MDD283" s="6"/>
      <c r="MDE283" s="6"/>
      <c r="MDF283" s="6"/>
      <c r="MDG283" s="6"/>
      <c r="MDH283" s="6"/>
      <c r="MDI283" s="6"/>
      <c r="MDJ283" s="6"/>
      <c r="MDK283" s="6"/>
      <c r="MDL283" s="6"/>
      <c r="MDM283" s="6"/>
      <c r="MDN283" s="6"/>
      <c r="MDO283" s="6"/>
      <c r="MDP283" s="6"/>
      <c r="MDQ283" s="6"/>
      <c r="MDR283" s="6"/>
      <c r="MDS283" s="6"/>
      <c r="MDT283" s="6"/>
      <c r="MDU283" s="6"/>
      <c r="MDV283" s="6"/>
      <c r="MDW283" s="6"/>
      <c r="MDX283" s="6"/>
      <c r="MDY283" s="6"/>
      <c r="MDZ283" s="6"/>
      <c r="MEA283" s="6"/>
      <c r="MEB283" s="6"/>
      <c r="MEC283" s="6"/>
      <c r="MED283" s="6"/>
      <c r="MEE283" s="6"/>
      <c r="MEF283" s="6"/>
      <c r="MEG283" s="6"/>
      <c r="MEH283" s="6"/>
      <c r="MEI283" s="6"/>
      <c r="MEJ283" s="6"/>
      <c r="MEK283" s="6"/>
      <c r="MEL283" s="6"/>
      <c r="MEM283" s="6"/>
      <c r="MEN283" s="6"/>
      <c r="MEO283" s="6"/>
      <c r="MEP283" s="6"/>
      <c r="MEQ283" s="6"/>
      <c r="MER283" s="6"/>
      <c r="MES283" s="6"/>
      <c r="MET283" s="6"/>
      <c r="MEU283" s="6"/>
      <c r="MEV283" s="6"/>
      <c r="MEW283" s="6"/>
      <c r="MEX283" s="6"/>
      <c r="MEY283" s="6"/>
      <c r="MEZ283" s="6"/>
      <c r="MFA283" s="6"/>
      <c r="MFB283" s="6"/>
      <c r="MFC283" s="6"/>
      <c r="MFD283" s="6"/>
      <c r="MFE283" s="6"/>
      <c r="MFF283" s="6"/>
      <c r="MFG283" s="6"/>
      <c r="MFH283" s="6"/>
      <c r="MFI283" s="6"/>
      <c r="MFJ283" s="6"/>
      <c r="MFK283" s="6"/>
      <c r="MFL283" s="6"/>
      <c r="MFM283" s="6"/>
      <c r="MFN283" s="6"/>
      <c r="MFO283" s="6"/>
      <c r="MFP283" s="6"/>
      <c r="MFQ283" s="6"/>
      <c r="MFR283" s="6"/>
      <c r="MFS283" s="6"/>
      <c r="MFT283" s="6"/>
      <c r="MFU283" s="6"/>
      <c r="MFV283" s="6"/>
      <c r="MFW283" s="6"/>
      <c r="MFX283" s="6"/>
      <c r="MFY283" s="6"/>
      <c r="MFZ283" s="6"/>
      <c r="MGA283" s="6"/>
      <c r="MGB283" s="6"/>
      <c r="MGC283" s="6"/>
      <c r="MGD283" s="6"/>
      <c r="MGE283" s="6"/>
      <c r="MGF283" s="6"/>
      <c r="MGG283" s="6"/>
      <c r="MGH283" s="6"/>
      <c r="MGI283" s="6"/>
      <c r="MGJ283" s="6"/>
      <c r="MGK283" s="6"/>
      <c r="MGL283" s="6"/>
      <c r="MGM283" s="6"/>
      <c r="MGN283" s="6"/>
      <c r="MGO283" s="6"/>
      <c r="MGP283" s="6"/>
      <c r="MGQ283" s="6"/>
      <c r="MGR283" s="6"/>
      <c r="MGS283" s="6"/>
      <c r="MGT283" s="6"/>
      <c r="MGU283" s="6"/>
      <c r="MGV283" s="6"/>
      <c r="MGW283" s="6"/>
      <c r="MGX283" s="6"/>
      <c r="MGY283" s="6"/>
      <c r="MGZ283" s="6"/>
      <c r="MHA283" s="6"/>
      <c r="MHB283" s="6"/>
      <c r="MHC283" s="6"/>
      <c r="MHD283" s="6"/>
      <c r="MHE283" s="6"/>
      <c r="MHF283" s="6"/>
      <c r="MHG283" s="6"/>
      <c r="MHH283" s="6"/>
      <c r="MHI283" s="6"/>
      <c r="MHJ283" s="6"/>
      <c r="MHK283" s="6"/>
      <c r="MHL283" s="6"/>
      <c r="MHM283" s="6"/>
      <c r="MHN283" s="6"/>
      <c r="MHO283" s="6"/>
      <c r="MHP283" s="6"/>
      <c r="MHQ283" s="6"/>
      <c r="MHR283" s="6"/>
      <c r="MHS283" s="6"/>
      <c r="MHT283" s="6"/>
      <c r="MHU283" s="6"/>
      <c r="MHV283" s="6"/>
      <c r="MHW283" s="6"/>
      <c r="MHX283" s="6"/>
      <c r="MHY283" s="6"/>
      <c r="MHZ283" s="6"/>
      <c r="MIA283" s="6"/>
      <c r="MIB283" s="6"/>
      <c r="MIC283" s="6"/>
      <c r="MID283" s="6"/>
      <c r="MIE283" s="6"/>
      <c r="MIF283" s="6"/>
      <c r="MIG283" s="6"/>
      <c r="MIH283" s="6"/>
      <c r="MII283" s="6"/>
      <c r="MIJ283" s="6"/>
      <c r="MIK283" s="6"/>
      <c r="MIL283" s="6"/>
      <c r="MIM283" s="6"/>
      <c r="MIN283" s="6"/>
      <c r="MIO283" s="6"/>
      <c r="MIP283" s="6"/>
      <c r="MIQ283" s="6"/>
      <c r="MIR283" s="6"/>
      <c r="MIS283" s="6"/>
      <c r="MIT283" s="6"/>
      <c r="MIU283" s="6"/>
      <c r="MIV283" s="6"/>
      <c r="MIW283" s="6"/>
      <c r="MIX283" s="6"/>
      <c r="MIY283" s="6"/>
      <c r="MIZ283" s="6"/>
      <c r="MJA283" s="6"/>
      <c r="MJB283" s="6"/>
      <c r="MJC283" s="6"/>
      <c r="MJD283" s="6"/>
      <c r="MJE283" s="6"/>
      <c r="MJF283" s="6"/>
      <c r="MJG283" s="6"/>
      <c r="MJH283" s="6"/>
      <c r="MJI283" s="6"/>
      <c r="MJJ283" s="6"/>
      <c r="MJK283" s="6"/>
      <c r="MJL283" s="6"/>
      <c r="MJM283" s="6"/>
      <c r="MJN283" s="6"/>
      <c r="MJO283" s="6"/>
      <c r="MJP283" s="6"/>
      <c r="MJQ283" s="6"/>
      <c r="MJR283" s="6"/>
      <c r="MJS283" s="6"/>
      <c r="MJT283" s="6"/>
      <c r="MJU283" s="6"/>
      <c r="MJV283" s="6"/>
      <c r="MJW283" s="6"/>
      <c r="MJX283" s="6"/>
      <c r="MJY283" s="6"/>
      <c r="MJZ283" s="6"/>
      <c r="MKA283" s="6"/>
      <c r="MKB283" s="6"/>
      <c r="MKC283" s="6"/>
      <c r="MKD283" s="6"/>
      <c r="MKE283" s="6"/>
      <c r="MKF283" s="6"/>
      <c r="MKG283" s="6"/>
      <c r="MKH283" s="6"/>
      <c r="MKI283" s="6"/>
      <c r="MKJ283" s="6"/>
      <c r="MKK283" s="6"/>
      <c r="MKL283" s="6"/>
      <c r="MKM283" s="6"/>
      <c r="MKN283" s="6"/>
      <c r="MKO283" s="6"/>
      <c r="MKP283" s="6"/>
      <c r="MKQ283" s="6"/>
      <c r="MKR283" s="6"/>
      <c r="MKS283" s="6"/>
      <c r="MKT283" s="6"/>
      <c r="MKU283" s="6"/>
      <c r="MKV283" s="6"/>
      <c r="MKW283" s="6"/>
      <c r="MKX283" s="6"/>
      <c r="MKY283" s="6"/>
      <c r="MKZ283" s="6"/>
      <c r="MLA283" s="6"/>
      <c r="MLB283" s="6"/>
      <c r="MLC283" s="6"/>
      <c r="MLD283" s="6"/>
      <c r="MLE283" s="6"/>
      <c r="MLF283" s="6"/>
      <c r="MLG283" s="6"/>
      <c r="MLH283" s="6"/>
      <c r="MLI283" s="6"/>
      <c r="MLJ283" s="6"/>
      <c r="MLK283" s="6"/>
      <c r="MLL283" s="6"/>
      <c r="MLM283" s="6"/>
      <c r="MLN283" s="6"/>
      <c r="MLO283" s="6"/>
      <c r="MLP283" s="6"/>
      <c r="MLQ283" s="6"/>
      <c r="MLR283" s="6"/>
      <c r="MLS283" s="6"/>
      <c r="MLT283" s="6"/>
      <c r="MLU283" s="6"/>
      <c r="MLV283" s="6"/>
      <c r="MLW283" s="6"/>
      <c r="MLX283" s="6"/>
      <c r="MLY283" s="6"/>
      <c r="MLZ283" s="6"/>
      <c r="MMA283" s="6"/>
      <c r="MMB283" s="6"/>
      <c r="MMC283" s="6"/>
      <c r="MMD283" s="6"/>
      <c r="MME283" s="6"/>
      <c r="MMF283" s="6"/>
      <c r="MMG283" s="6"/>
      <c r="MMH283" s="6"/>
      <c r="MMI283" s="6"/>
      <c r="MMJ283" s="6"/>
      <c r="MMK283" s="6"/>
      <c r="MML283" s="6"/>
      <c r="MMM283" s="6"/>
      <c r="MMN283" s="6"/>
      <c r="MMO283" s="6"/>
      <c r="MMP283" s="6"/>
      <c r="MMQ283" s="6"/>
      <c r="MMR283" s="6"/>
      <c r="MMS283" s="6"/>
      <c r="MMT283" s="6"/>
      <c r="MMU283" s="6"/>
      <c r="MMV283" s="6"/>
      <c r="MMW283" s="6"/>
      <c r="MMX283" s="6"/>
      <c r="MMY283" s="6"/>
      <c r="MMZ283" s="6"/>
      <c r="MNA283" s="6"/>
      <c r="MNB283" s="6"/>
      <c r="MNC283" s="6"/>
      <c r="MND283" s="6"/>
      <c r="MNE283" s="6"/>
      <c r="MNF283" s="6"/>
      <c r="MNG283" s="6"/>
      <c r="MNH283" s="6"/>
      <c r="MNI283" s="6"/>
      <c r="MNJ283" s="6"/>
      <c r="MNK283" s="6"/>
      <c r="MNL283" s="6"/>
      <c r="MNM283" s="6"/>
      <c r="MNN283" s="6"/>
      <c r="MNO283" s="6"/>
      <c r="MNP283" s="6"/>
      <c r="MNQ283" s="6"/>
      <c r="MNR283" s="6"/>
      <c r="MNS283" s="6"/>
      <c r="MNT283" s="6"/>
      <c r="MNU283" s="6"/>
      <c r="MNV283" s="6"/>
      <c r="MNW283" s="6"/>
      <c r="MNX283" s="6"/>
      <c r="MNY283" s="6"/>
      <c r="MNZ283" s="6"/>
      <c r="MOA283" s="6"/>
      <c r="MOB283" s="6"/>
      <c r="MOC283" s="6"/>
      <c r="MOD283" s="6"/>
      <c r="MOE283" s="6"/>
      <c r="MOF283" s="6"/>
      <c r="MOG283" s="6"/>
      <c r="MOH283" s="6"/>
      <c r="MOI283" s="6"/>
      <c r="MOJ283" s="6"/>
      <c r="MOK283" s="6"/>
      <c r="MOL283" s="6"/>
      <c r="MOM283" s="6"/>
      <c r="MON283" s="6"/>
      <c r="MOO283" s="6"/>
      <c r="MOP283" s="6"/>
      <c r="MOQ283" s="6"/>
      <c r="MOR283" s="6"/>
      <c r="MOS283" s="6"/>
      <c r="MOT283" s="6"/>
      <c r="MOU283" s="6"/>
      <c r="MOV283" s="6"/>
      <c r="MOW283" s="6"/>
      <c r="MOX283" s="6"/>
      <c r="MOY283" s="6"/>
      <c r="MOZ283" s="6"/>
      <c r="MPA283" s="6"/>
      <c r="MPB283" s="6"/>
      <c r="MPC283" s="6"/>
      <c r="MPD283" s="6"/>
      <c r="MPE283" s="6"/>
      <c r="MPF283" s="6"/>
      <c r="MPG283" s="6"/>
      <c r="MPH283" s="6"/>
      <c r="MPI283" s="6"/>
      <c r="MPJ283" s="6"/>
      <c r="MPK283" s="6"/>
      <c r="MPL283" s="6"/>
      <c r="MPM283" s="6"/>
      <c r="MPN283" s="6"/>
      <c r="MPO283" s="6"/>
      <c r="MPP283" s="6"/>
      <c r="MPQ283" s="6"/>
      <c r="MPR283" s="6"/>
      <c r="MPS283" s="6"/>
      <c r="MPT283" s="6"/>
      <c r="MPU283" s="6"/>
      <c r="MPV283" s="6"/>
      <c r="MPW283" s="6"/>
      <c r="MPX283" s="6"/>
      <c r="MPY283" s="6"/>
      <c r="MPZ283" s="6"/>
      <c r="MQA283" s="6"/>
      <c r="MQB283" s="6"/>
      <c r="MQC283" s="6"/>
      <c r="MQD283" s="6"/>
      <c r="MQE283" s="6"/>
      <c r="MQF283" s="6"/>
      <c r="MQG283" s="6"/>
      <c r="MQH283" s="6"/>
      <c r="MQI283" s="6"/>
      <c r="MQJ283" s="6"/>
      <c r="MQK283" s="6"/>
      <c r="MQL283" s="6"/>
      <c r="MQM283" s="6"/>
      <c r="MQN283" s="6"/>
      <c r="MQO283" s="6"/>
      <c r="MQP283" s="6"/>
      <c r="MQQ283" s="6"/>
      <c r="MQR283" s="6"/>
      <c r="MQS283" s="6"/>
      <c r="MQT283" s="6"/>
      <c r="MQU283" s="6"/>
      <c r="MQV283" s="6"/>
      <c r="MQW283" s="6"/>
      <c r="MQX283" s="6"/>
      <c r="MQY283" s="6"/>
      <c r="MQZ283" s="6"/>
      <c r="MRA283" s="6"/>
      <c r="MRB283" s="6"/>
      <c r="MRC283" s="6"/>
      <c r="MRD283" s="6"/>
      <c r="MRE283" s="6"/>
      <c r="MRF283" s="6"/>
      <c r="MRG283" s="6"/>
      <c r="MRH283" s="6"/>
      <c r="MRI283" s="6"/>
      <c r="MRJ283" s="6"/>
      <c r="MRK283" s="6"/>
      <c r="MRL283" s="6"/>
      <c r="MRM283" s="6"/>
      <c r="MRN283" s="6"/>
      <c r="MRO283" s="6"/>
      <c r="MRP283" s="6"/>
      <c r="MRQ283" s="6"/>
      <c r="MRR283" s="6"/>
      <c r="MRS283" s="6"/>
      <c r="MRT283" s="6"/>
      <c r="MRU283" s="6"/>
      <c r="MRV283" s="6"/>
      <c r="MRW283" s="6"/>
      <c r="MRX283" s="6"/>
      <c r="MRY283" s="6"/>
      <c r="MRZ283" s="6"/>
      <c r="MSA283" s="6"/>
      <c r="MSB283" s="6"/>
      <c r="MSC283" s="6"/>
      <c r="MSD283" s="6"/>
      <c r="MSE283" s="6"/>
      <c r="MSF283" s="6"/>
      <c r="MSG283" s="6"/>
      <c r="MSH283" s="6"/>
      <c r="MSI283" s="6"/>
      <c r="MSJ283" s="6"/>
      <c r="MSK283" s="6"/>
      <c r="MSL283" s="6"/>
      <c r="MSM283" s="6"/>
      <c r="MSN283" s="6"/>
      <c r="MSO283" s="6"/>
      <c r="MSP283" s="6"/>
      <c r="MSQ283" s="6"/>
      <c r="MSR283" s="6"/>
      <c r="MSS283" s="6"/>
      <c r="MST283" s="6"/>
      <c r="MSU283" s="6"/>
      <c r="MSV283" s="6"/>
      <c r="MSW283" s="6"/>
      <c r="MSX283" s="6"/>
      <c r="MSY283" s="6"/>
      <c r="MSZ283" s="6"/>
      <c r="MTA283" s="6"/>
      <c r="MTB283" s="6"/>
      <c r="MTC283" s="6"/>
      <c r="MTD283" s="6"/>
      <c r="MTE283" s="6"/>
      <c r="MTF283" s="6"/>
      <c r="MTG283" s="6"/>
      <c r="MTH283" s="6"/>
      <c r="MTI283" s="6"/>
      <c r="MTJ283" s="6"/>
      <c r="MTK283" s="6"/>
      <c r="MTL283" s="6"/>
      <c r="MTM283" s="6"/>
      <c r="MTN283" s="6"/>
      <c r="MTO283" s="6"/>
      <c r="MTP283" s="6"/>
      <c r="MTQ283" s="6"/>
      <c r="MTR283" s="6"/>
      <c r="MTS283" s="6"/>
      <c r="MTT283" s="6"/>
      <c r="MTU283" s="6"/>
      <c r="MTV283" s="6"/>
      <c r="MTW283" s="6"/>
      <c r="MTX283" s="6"/>
      <c r="MTY283" s="6"/>
      <c r="MTZ283" s="6"/>
      <c r="MUA283" s="6"/>
      <c r="MUB283" s="6"/>
      <c r="MUC283" s="6"/>
      <c r="MUD283" s="6"/>
      <c r="MUE283" s="6"/>
      <c r="MUF283" s="6"/>
      <c r="MUG283" s="6"/>
      <c r="MUH283" s="6"/>
      <c r="MUI283" s="6"/>
      <c r="MUJ283" s="6"/>
      <c r="MUK283" s="6"/>
      <c r="MUL283" s="6"/>
      <c r="MUM283" s="6"/>
      <c r="MUN283" s="6"/>
      <c r="MUO283" s="6"/>
      <c r="MUP283" s="6"/>
      <c r="MUQ283" s="6"/>
      <c r="MUR283" s="6"/>
      <c r="MUS283" s="6"/>
      <c r="MUT283" s="6"/>
      <c r="MUU283" s="6"/>
      <c r="MUV283" s="6"/>
      <c r="MUW283" s="6"/>
      <c r="MUX283" s="6"/>
      <c r="MUY283" s="6"/>
      <c r="MUZ283" s="6"/>
      <c r="MVA283" s="6"/>
      <c r="MVB283" s="6"/>
      <c r="MVC283" s="6"/>
      <c r="MVD283" s="6"/>
      <c r="MVE283" s="6"/>
      <c r="MVF283" s="6"/>
      <c r="MVG283" s="6"/>
      <c r="MVH283" s="6"/>
      <c r="MVI283" s="6"/>
      <c r="MVJ283" s="6"/>
      <c r="MVK283" s="6"/>
      <c r="MVL283" s="6"/>
      <c r="MVM283" s="6"/>
      <c r="MVN283" s="6"/>
      <c r="MVO283" s="6"/>
      <c r="MVP283" s="6"/>
      <c r="MVQ283" s="6"/>
      <c r="MVR283" s="6"/>
      <c r="MVS283" s="6"/>
      <c r="MVT283" s="6"/>
      <c r="MVU283" s="6"/>
      <c r="MVV283" s="6"/>
      <c r="MVW283" s="6"/>
      <c r="MVX283" s="6"/>
      <c r="MVY283" s="6"/>
      <c r="MVZ283" s="6"/>
      <c r="MWA283" s="6"/>
      <c r="MWB283" s="6"/>
      <c r="MWC283" s="6"/>
      <c r="MWD283" s="6"/>
      <c r="MWE283" s="6"/>
      <c r="MWF283" s="6"/>
      <c r="MWG283" s="6"/>
      <c r="MWH283" s="6"/>
      <c r="MWI283" s="6"/>
      <c r="MWJ283" s="6"/>
      <c r="MWK283" s="6"/>
      <c r="MWL283" s="6"/>
      <c r="MWM283" s="6"/>
      <c r="MWN283" s="6"/>
      <c r="MWO283" s="6"/>
      <c r="MWP283" s="6"/>
      <c r="MWQ283" s="6"/>
      <c r="MWR283" s="6"/>
      <c r="MWS283" s="6"/>
      <c r="MWT283" s="6"/>
      <c r="MWU283" s="6"/>
      <c r="MWV283" s="6"/>
      <c r="MWW283" s="6"/>
      <c r="MWX283" s="6"/>
      <c r="MWY283" s="6"/>
      <c r="MWZ283" s="6"/>
      <c r="MXA283" s="6"/>
      <c r="MXB283" s="6"/>
      <c r="MXC283" s="6"/>
      <c r="MXD283" s="6"/>
      <c r="MXE283" s="6"/>
      <c r="MXF283" s="6"/>
      <c r="MXG283" s="6"/>
      <c r="MXH283" s="6"/>
      <c r="MXI283" s="6"/>
      <c r="MXJ283" s="6"/>
      <c r="MXK283" s="6"/>
      <c r="MXL283" s="6"/>
      <c r="MXM283" s="6"/>
      <c r="MXN283" s="6"/>
      <c r="MXO283" s="6"/>
      <c r="MXP283" s="6"/>
      <c r="MXQ283" s="6"/>
      <c r="MXR283" s="6"/>
      <c r="MXS283" s="6"/>
      <c r="MXT283" s="6"/>
      <c r="MXU283" s="6"/>
      <c r="MXV283" s="6"/>
      <c r="MXW283" s="6"/>
      <c r="MXX283" s="6"/>
      <c r="MXY283" s="6"/>
      <c r="MXZ283" s="6"/>
      <c r="MYA283" s="6"/>
      <c r="MYB283" s="6"/>
      <c r="MYC283" s="6"/>
      <c r="MYD283" s="6"/>
      <c r="MYE283" s="6"/>
      <c r="MYF283" s="6"/>
      <c r="MYG283" s="6"/>
      <c r="MYH283" s="6"/>
      <c r="MYI283" s="6"/>
      <c r="MYJ283" s="6"/>
      <c r="MYK283" s="6"/>
      <c r="MYL283" s="6"/>
      <c r="MYM283" s="6"/>
      <c r="MYN283" s="6"/>
      <c r="MYO283" s="6"/>
      <c r="MYP283" s="6"/>
      <c r="MYQ283" s="6"/>
      <c r="MYR283" s="6"/>
      <c r="MYS283" s="6"/>
      <c r="MYT283" s="6"/>
      <c r="MYU283" s="6"/>
      <c r="MYV283" s="6"/>
      <c r="MYW283" s="6"/>
      <c r="MYX283" s="6"/>
      <c r="MYY283" s="6"/>
      <c r="MYZ283" s="6"/>
      <c r="MZA283" s="6"/>
      <c r="MZB283" s="6"/>
      <c r="MZC283" s="6"/>
      <c r="MZD283" s="6"/>
      <c r="MZE283" s="6"/>
      <c r="MZF283" s="6"/>
      <c r="MZG283" s="6"/>
      <c r="MZH283" s="6"/>
      <c r="MZI283" s="6"/>
      <c r="MZJ283" s="6"/>
      <c r="MZK283" s="6"/>
      <c r="MZL283" s="6"/>
      <c r="MZM283" s="6"/>
      <c r="MZN283" s="6"/>
      <c r="MZO283" s="6"/>
      <c r="MZP283" s="6"/>
      <c r="MZQ283" s="6"/>
      <c r="MZR283" s="6"/>
      <c r="MZS283" s="6"/>
      <c r="MZT283" s="6"/>
      <c r="MZU283" s="6"/>
      <c r="MZV283" s="6"/>
      <c r="MZW283" s="6"/>
      <c r="MZX283" s="6"/>
      <c r="MZY283" s="6"/>
      <c r="MZZ283" s="6"/>
      <c r="NAA283" s="6"/>
      <c r="NAB283" s="6"/>
      <c r="NAC283" s="6"/>
      <c r="NAD283" s="6"/>
      <c r="NAE283" s="6"/>
      <c r="NAF283" s="6"/>
      <c r="NAG283" s="6"/>
      <c r="NAH283" s="6"/>
      <c r="NAI283" s="6"/>
      <c r="NAJ283" s="6"/>
      <c r="NAK283" s="6"/>
      <c r="NAL283" s="6"/>
      <c r="NAM283" s="6"/>
      <c r="NAN283" s="6"/>
      <c r="NAO283" s="6"/>
      <c r="NAP283" s="6"/>
      <c r="NAQ283" s="6"/>
      <c r="NAR283" s="6"/>
      <c r="NAS283" s="6"/>
      <c r="NAT283" s="6"/>
      <c r="NAU283" s="6"/>
      <c r="NAV283" s="6"/>
      <c r="NAW283" s="6"/>
      <c r="NAX283" s="6"/>
      <c r="NAY283" s="6"/>
      <c r="NAZ283" s="6"/>
      <c r="NBA283" s="6"/>
      <c r="NBB283" s="6"/>
      <c r="NBC283" s="6"/>
      <c r="NBD283" s="6"/>
      <c r="NBE283" s="6"/>
      <c r="NBF283" s="6"/>
      <c r="NBG283" s="6"/>
      <c r="NBH283" s="6"/>
      <c r="NBI283" s="6"/>
      <c r="NBJ283" s="6"/>
      <c r="NBK283" s="6"/>
      <c r="NBL283" s="6"/>
      <c r="NBM283" s="6"/>
      <c r="NBN283" s="6"/>
      <c r="NBO283" s="6"/>
      <c r="NBP283" s="6"/>
      <c r="NBQ283" s="6"/>
      <c r="NBR283" s="6"/>
      <c r="NBS283" s="6"/>
      <c r="NBT283" s="6"/>
      <c r="NBU283" s="6"/>
      <c r="NBV283" s="6"/>
      <c r="NBW283" s="6"/>
      <c r="NBX283" s="6"/>
      <c r="NBY283" s="6"/>
      <c r="NBZ283" s="6"/>
      <c r="NCA283" s="6"/>
      <c r="NCB283" s="6"/>
      <c r="NCC283" s="6"/>
      <c r="NCD283" s="6"/>
      <c r="NCE283" s="6"/>
      <c r="NCF283" s="6"/>
      <c r="NCG283" s="6"/>
      <c r="NCH283" s="6"/>
      <c r="NCI283" s="6"/>
      <c r="NCJ283" s="6"/>
      <c r="NCK283" s="6"/>
      <c r="NCL283" s="6"/>
      <c r="NCM283" s="6"/>
      <c r="NCN283" s="6"/>
      <c r="NCO283" s="6"/>
      <c r="NCP283" s="6"/>
      <c r="NCQ283" s="6"/>
      <c r="NCR283" s="6"/>
      <c r="NCS283" s="6"/>
      <c r="NCT283" s="6"/>
      <c r="NCU283" s="6"/>
      <c r="NCV283" s="6"/>
      <c r="NCW283" s="6"/>
      <c r="NCX283" s="6"/>
      <c r="NCY283" s="6"/>
      <c r="NCZ283" s="6"/>
      <c r="NDA283" s="6"/>
      <c r="NDB283" s="6"/>
      <c r="NDC283" s="6"/>
      <c r="NDD283" s="6"/>
      <c r="NDE283" s="6"/>
      <c r="NDF283" s="6"/>
      <c r="NDG283" s="6"/>
      <c r="NDH283" s="6"/>
      <c r="NDI283" s="6"/>
      <c r="NDJ283" s="6"/>
      <c r="NDK283" s="6"/>
      <c r="NDL283" s="6"/>
      <c r="NDM283" s="6"/>
      <c r="NDN283" s="6"/>
      <c r="NDO283" s="6"/>
      <c r="NDP283" s="6"/>
      <c r="NDQ283" s="6"/>
      <c r="NDR283" s="6"/>
      <c r="NDS283" s="6"/>
      <c r="NDT283" s="6"/>
      <c r="NDU283" s="6"/>
      <c r="NDV283" s="6"/>
      <c r="NDW283" s="6"/>
      <c r="NDX283" s="6"/>
      <c r="NDY283" s="6"/>
      <c r="NDZ283" s="6"/>
      <c r="NEA283" s="6"/>
      <c r="NEB283" s="6"/>
      <c r="NEC283" s="6"/>
      <c r="NED283" s="6"/>
      <c r="NEE283" s="6"/>
      <c r="NEF283" s="6"/>
      <c r="NEG283" s="6"/>
      <c r="NEH283" s="6"/>
      <c r="NEI283" s="6"/>
      <c r="NEJ283" s="6"/>
      <c r="NEK283" s="6"/>
      <c r="NEL283" s="6"/>
      <c r="NEM283" s="6"/>
      <c r="NEN283" s="6"/>
      <c r="NEO283" s="6"/>
      <c r="NEP283" s="6"/>
      <c r="NEQ283" s="6"/>
      <c r="NER283" s="6"/>
      <c r="NES283" s="6"/>
      <c r="NET283" s="6"/>
      <c r="NEU283" s="6"/>
      <c r="NEV283" s="6"/>
      <c r="NEW283" s="6"/>
      <c r="NEX283" s="6"/>
      <c r="NEY283" s="6"/>
      <c r="NEZ283" s="6"/>
      <c r="NFA283" s="6"/>
      <c r="NFB283" s="6"/>
      <c r="NFC283" s="6"/>
      <c r="NFD283" s="6"/>
      <c r="NFE283" s="6"/>
      <c r="NFF283" s="6"/>
      <c r="NFG283" s="6"/>
      <c r="NFH283" s="6"/>
      <c r="NFI283" s="6"/>
      <c r="NFJ283" s="6"/>
      <c r="NFK283" s="6"/>
      <c r="NFL283" s="6"/>
      <c r="NFM283" s="6"/>
      <c r="NFN283" s="6"/>
      <c r="NFO283" s="6"/>
      <c r="NFP283" s="6"/>
      <c r="NFQ283" s="6"/>
      <c r="NFR283" s="6"/>
      <c r="NFS283" s="6"/>
      <c r="NFT283" s="6"/>
      <c r="NFU283" s="6"/>
      <c r="NFV283" s="6"/>
      <c r="NFW283" s="6"/>
      <c r="NFX283" s="6"/>
      <c r="NFY283" s="6"/>
      <c r="NFZ283" s="6"/>
      <c r="NGA283" s="6"/>
      <c r="NGB283" s="6"/>
      <c r="NGC283" s="6"/>
      <c r="NGD283" s="6"/>
      <c r="NGE283" s="6"/>
      <c r="NGF283" s="6"/>
      <c r="NGG283" s="6"/>
      <c r="NGH283" s="6"/>
      <c r="NGI283" s="6"/>
      <c r="NGJ283" s="6"/>
      <c r="NGK283" s="6"/>
      <c r="NGL283" s="6"/>
      <c r="NGM283" s="6"/>
      <c r="NGN283" s="6"/>
      <c r="NGO283" s="6"/>
      <c r="NGP283" s="6"/>
      <c r="NGQ283" s="6"/>
      <c r="NGR283" s="6"/>
      <c r="NGS283" s="6"/>
      <c r="NGT283" s="6"/>
      <c r="NGU283" s="6"/>
      <c r="NGV283" s="6"/>
      <c r="NGW283" s="6"/>
      <c r="NGX283" s="6"/>
      <c r="NGY283" s="6"/>
      <c r="NGZ283" s="6"/>
      <c r="NHA283" s="6"/>
      <c r="NHB283" s="6"/>
      <c r="NHC283" s="6"/>
      <c r="NHD283" s="6"/>
      <c r="NHE283" s="6"/>
      <c r="NHF283" s="6"/>
      <c r="NHG283" s="6"/>
      <c r="NHH283" s="6"/>
      <c r="NHI283" s="6"/>
      <c r="NHJ283" s="6"/>
      <c r="NHK283" s="6"/>
      <c r="NHL283" s="6"/>
      <c r="NHM283" s="6"/>
      <c r="NHN283" s="6"/>
      <c r="NHO283" s="6"/>
      <c r="NHP283" s="6"/>
      <c r="NHQ283" s="6"/>
      <c r="NHR283" s="6"/>
      <c r="NHS283" s="6"/>
      <c r="NHT283" s="6"/>
      <c r="NHU283" s="6"/>
      <c r="NHV283" s="6"/>
      <c r="NHW283" s="6"/>
      <c r="NHX283" s="6"/>
      <c r="NHY283" s="6"/>
      <c r="NHZ283" s="6"/>
      <c r="NIA283" s="6"/>
      <c r="NIB283" s="6"/>
      <c r="NIC283" s="6"/>
      <c r="NID283" s="6"/>
      <c r="NIE283" s="6"/>
      <c r="NIF283" s="6"/>
      <c r="NIG283" s="6"/>
      <c r="NIH283" s="6"/>
      <c r="NII283" s="6"/>
      <c r="NIJ283" s="6"/>
      <c r="NIK283" s="6"/>
      <c r="NIL283" s="6"/>
      <c r="NIM283" s="6"/>
      <c r="NIN283" s="6"/>
      <c r="NIO283" s="6"/>
      <c r="NIP283" s="6"/>
      <c r="NIQ283" s="6"/>
      <c r="NIR283" s="6"/>
      <c r="NIS283" s="6"/>
      <c r="NIT283" s="6"/>
      <c r="NIU283" s="6"/>
      <c r="NIV283" s="6"/>
      <c r="NIW283" s="6"/>
      <c r="NIX283" s="6"/>
      <c r="NIY283" s="6"/>
      <c r="NIZ283" s="6"/>
      <c r="NJA283" s="6"/>
      <c r="NJB283" s="6"/>
      <c r="NJC283" s="6"/>
      <c r="NJD283" s="6"/>
      <c r="NJE283" s="6"/>
      <c r="NJF283" s="6"/>
      <c r="NJG283" s="6"/>
      <c r="NJH283" s="6"/>
      <c r="NJI283" s="6"/>
      <c r="NJJ283" s="6"/>
      <c r="NJK283" s="6"/>
      <c r="NJL283" s="6"/>
      <c r="NJM283" s="6"/>
      <c r="NJN283" s="6"/>
      <c r="NJO283" s="6"/>
      <c r="NJP283" s="6"/>
      <c r="NJQ283" s="6"/>
      <c r="NJR283" s="6"/>
      <c r="NJS283" s="6"/>
      <c r="NJT283" s="6"/>
      <c r="NJU283" s="6"/>
      <c r="NJV283" s="6"/>
      <c r="NJW283" s="6"/>
      <c r="NJX283" s="6"/>
      <c r="NJY283" s="6"/>
      <c r="NJZ283" s="6"/>
      <c r="NKA283" s="6"/>
      <c r="NKB283" s="6"/>
      <c r="NKC283" s="6"/>
      <c r="NKD283" s="6"/>
      <c r="NKE283" s="6"/>
      <c r="NKF283" s="6"/>
      <c r="NKG283" s="6"/>
      <c r="NKH283" s="6"/>
      <c r="NKI283" s="6"/>
      <c r="NKJ283" s="6"/>
      <c r="NKK283" s="6"/>
      <c r="NKL283" s="6"/>
      <c r="NKM283" s="6"/>
      <c r="NKN283" s="6"/>
      <c r="NKO283" s="6"/>
      <c r="NKP283" s="6"/>
      <c r="NKQ283" s="6"/>
      <c r="NKR283" s="6"/>
      <c r="NKS283" s="6"/>
      <c r="NKT283" s="6"/>
      <c r="NKU283" s="6"/>
      <c r="NKV283" s="6"/>
      <c r="NKW283" s="6"/>
      <c r="NKX283" s="6"/>
      <c r="NKY283" s="6"/>
      <c r="NKZ283" s="6"/>
      <c r="NLA283" s="6"/>
      <c r="NLB283" s="6"/>
      <c r="NLC283" s="6"/>
      <c r="NLD283" s="6"/>
      <c r="NLE283" s="6"/>
      <c r="NLF283" s="6"/>
      <c r="NLG283" s="6"/>
      <c r="NLH283" s="6"/>
      <c r="NLI283" s="6"/>
      <c r="NLJ283" s="6"/>
      <c r="NLK283" s="6"/>
      <c r="NLL283" s="6"/>
      <c r="NLM283" s="6"/>
      <c r="NLN283" s="6"/>
      <c r="NLO283" s="6"/>
      <c r="NLP283" s="6"/>
      <c r="NLQ283" s="6"/>
      <c r="NLR283" s="6"/>
      <c r="NLS283" s="6"/>
      <c r="NLT283" s="6"/>
      <c r="NLU283" s="6"/>
      <c r="NLV283" s="6"/>
      <c r="NLW283" s="6"/>
      <c r="NLX283" s="6"/>
      <c r="NLY283" s="6"/>
      <c r="NLZ283" s="6"/>
      <c r="NMA283" s="6"/>
      <c r="NMB283" s="6"/>
      <c r="NMC283" s="6"/>
      <c r="NMD283" s="6"/>
      <c r="NME283" s="6"/>
      <c r="NMF283" s="6"/>
      <c r="NMG283" s="6"/>
      <c r="NMH283" s="6"/>
      <c r="NMI283" s="6"/>
      <c r="NMJ283" s="6"/>
      <c r="NMK283" s="6"/>
      <c r="NML283" s="6"/>
      <c r="NMM283" s="6"/>
      <c r="NMN283" s="6"/>
      <c r="NMO283" s="6"/>
      <c r="NMP283" s="6"/>
      <c r="NMQ283" s="6"/>
      <c r="NMR283" s="6"/>
      <c r="NMS283" s="6"/>
      <c r="NMT283" s="6"/>
      <c r="NMU283" s="6"/>
      <c r="NMV283" s="6"/>
      <c r="NMW283" s="6"/>
      <c r="NMX283" s="6"/>
      <c r="NMY283" s="6"/>
      <c r="NMZ283" s="6"/>
      <c r="NNA283" s="6"/>
      <c r="NNB283" s="6"/>
      <c r="NNC283" s="6"/>
      <c r="NND283" s="6"/>
      <c r="NNE283" s="6"/>
      <c r="NNF283" s="6"/>
      <c r="NNG283" s="6"/>
      <c r="NNH283" s="6"/>
      <c r="NNI283" s="6"/>
      <c r="NNJ283" s="6"/>
      <c r="NNK283" s="6"/>
      <c r="NNL283" s="6"/>
      <c r="NNM283" s="6"/>
      <c r="NNN283" s="6"/>
      <c r="NNO283" s="6"/>
      <c r="NNP283" s="6"/>
      <c r="NNQ283" s="6"/>
      <c r="NNR283" s="6"/>
      <c r="NNS283" s="6"/>
      <c r="NNT283" s="6"/>
      <c r="NNU283" s="6"/>
      <c r="NNV283" s="6"/>
      <c r="NNW283" s="6"/>
      <c r="NNX283" s="6"/>
      <c r="NNY283" s="6"/>
      <c r="NNZ283" s="6"/>
      <c r="NOA283" s="6"/>
      <c r="NOB283" s="6"/>
      <c r="NOC283" s="6"/>
      <c r="NOD283" s="6"/>
      <c r="NOE283" s="6"/>
      <c r="NOF283" s="6"/>
      <c r="NOG283" s="6"/>
      <c r="NOH283" s="6"/>
      <c r="NOI283" s="6"/>
      <c r="NOJ283" s="6"/>
      <c r="NOK283" s="6"/>
      <c r="NOL283" s="6"/>
      <c r="NOM283" s="6"/>
      <c r="NON283" s="6"/>
      <c r="NOO283" s="6"/>
      <c r="NOP283" s="6"/>
      <c r="NOQ283" s="6"/>
      <c r="NOR283" s="6"/>
      <c r="NOS283" s="6"/>
      <c r="NOT283" s="6"/>
      <c r="NOU283" s="6"/>
      <c r="NOV283" s="6"/>
      <c r="NOW283" s="6"/>
      <c r="NOX283" s="6"/>
      <c r="NOY283" s="6"/>
      <c r="NOZ283" s="6"/>
      <c r="NPA283" s="6"/>
      <c r="NPB283" s="6"/>
      <c r="NPC283" s="6"/>
      <c r="NPD283" s="6"/>
      <c r="NPE283" s="6"/>
      <c r="NPF283" s="6"/>
      <c r="NPG283" s="6"/>
      <c r="NPH283" s="6"/>
      <c r="NPI283" s="6"/>
      <c r="NPJ283" s="6"/>
      <c r="NPK283" s="6"/>
      <c r="NPL283" s="6"/>
      <c r="NPM283" s="6"/>
      <c r="NPN283" s="6"/>
      <c r="NPO283" s="6"/>
      <c r="NPP283" s="6"/>
      <c r="NPQ283" s="6"/>
      <c r="NPR283" s="6"/>
      <c r="NPS283" s="6"/>
      <c r="NPT283" s="6"/>
      <c r="NPU283" s="6"/>
      <c r="NPV283" s="6"/>
      <c r="NPW283" s="6"/>
      <c r="NPX283" s="6"/>
      <c r="NPY283" s="6"/>
      <c r="NPZ283" s="6"/>
      <c r="NQA283" s="6"/>
      <c r="NQB283" s="6"/>
      <c r="NQC283" s="6"/>
      <c r="NQD283" s="6"/>
      <c r="NQE283" s="6"/>
      <c r="NQF283" s="6"/>
      <c r="NQG283" s="6"/>
      <c r="NQH283" s="6"/>
      <c r="NQI283" s="6"/>
      <c r="NQJ283" s="6"/>
      <c r="NQK283" s="6"/>
      <c r="NQL283" s="6"/>
      <c r="NQM283" s="6"/>
      <c r="NQN283" s="6"/>
      <c r="NQO283" s="6"/>
      <c r="NQP283" s="6"/>
      <c r="NQQ283" s="6"/>
      <c r="NQR283" s="6"/>
      <c r="NQS283" s="6"/>
      <c r="NQT283" s="6"/>
      <c r="NQU283" s="6"/>
      <c r="NQV283" s="6"/>
      <c r="NQW283" s="6"/>
      <c r="NQX283" s="6"/>
      <c r="NQY283" s="6"/>
      <c r="NQZ283" s="6"/>
      <c r="NRA283" s="6"/>
      <c r="NRB283" s="6"/>
      <c r="NRC283" s="6"/>
      <c r="NRD283" s="6"/>
      <c r="NRE283" s="6"/>
      <c r="NRF283" s="6"/>
      <c r="NRG283" s="6"/>
      <c r="NRH283" s="6"/>
      <c r="NRI283" s="6"/>
      <c r="NRJ283" s="6"/>
      <c r="NRK283" s="6"/>
      <c r="NRL283" s="6"/>
      <c r="NRM283" s="6"/>
      <c r="NRN283" s="6"/>
      <c r="NRO283" s="6"/>
      <c r="NRP283" s="6"/>
      <c r="NRQ283" s="6"/>
      <c r="NRR283" s="6"/>
      <c r="NRS283" s="6"/>
      <c r="NRT283" s="6"/>
      <c r="NRU283" s="6"/>
      <c r="NRV283" s="6"/>
      <c r="NRW283" s="6"/>
      <c r="NRX283" s="6"/>
      <c r="NRY283" s="6"/>
      <c r="NRZ283" s="6"/>
      <c r="NSA283" s="6"/>
      <c r="NSB283" s="6"/>
      <c r="NSC283" s="6"/>
      <c r="NSD283" s="6"/>
      <c r="NSE283" s="6"/>
      <c r="NSF283" s="6"/>
      <c r="NSG283" s="6"/>
      <c r="NSH283" s="6"/>
      <c r="NSI283" s="6"/>
      <c r="NSJ283" s="6"/>
      <c r="NSK283" s="6"/>
      <c r="NSL283" s="6"/>
      <c r="NSM283" s="6"/>
      <c r="NSN283" s="6"/>
      <c r="NSO283" s="6"/>
      <c r="NSP283" s="6"/>
      <c r="NSQ283" s="6"/>
      <c r="NSR283" s="6"/>
      <c r="NSS283" s="6"/>
      <c r="NST283" s="6"/>
      <c r="NSU283" s="6"/>
      <c r="NSV283" s="6"/>
      <c r="NSW283" s="6"/>
      <c r="NSX283" s="6"/>
      <c r="NSY283" s="6"/>
      <c r="NSZ283" s="6"/>
      <c r="NTA283" s="6"/>
      <c r="NTB283" s="6"/>
      <c r="NTC283" s="6"/>
      <c r="NTD283" s="6"/>
      <c r="NTE283" s="6"/>
      <c r="NTF283" s="6"/>
      <c r="NTG283" s="6"/>
      <c r="NTH283" s="6"/>
      <c r="NTI283" s="6"/>
      <c r="NTJ283" s="6"/>
      <c r="NTK283" s="6"/>
      <c r="NTL283" s="6"/>
      <c r="NTM283" s="6"/>
      <c r="NTN283" s="6"/>
      <c r="NTO283" s="6"/>
      <c r="NTP283" s="6"/>
      <c r="NTQ283" s="6"/>
      <c r="NTR283" s="6"/>
      <c r="NTS283" s="6"/>
      <c r="NTT283" s="6"/>
      <c r="NTU283" s="6"/>
      <c r="NTV283" s="6"/>
      <c r="NTW283" s="6"/>
      <c r="NTX283" s="6"/>
      <c r="NTY283" s="6"/>
      <c r="NTZ283" s="6"/>
      <c r="NUA283" s="6"/>
      <c r="NUB283" s="6"/>
      <c r="NUC283" s="6"/>
      <c r="NUD283" s="6"/>
      <c r="NUE283" s="6"/>
      <c r="NUF283" s="6"/>
      <c r="NUG283" s="6"/>
      <c r="NUH283" s="6"/>
      <c r="NUI283" s="6"/>
      <c r="NUJ283" s="6"/>
      <c r="NUK283" s="6"/>
      <c r="NUL283" s="6"/>
      <c r="NUM283" s="6"/>
      <c r="NUN283" s="6"/>
      <c r="NUO283" s="6"/>
      <c r="NUP283" s="6"/>
      <c r="NUQ283" s="6"/>
      <c r="NUR283" s="6"/>
      <c r="NUS283" s="6"/>
      <c r="NUT283" s="6"/>
      <c r="NUU283" s="6"/>
      <c r="NUV283" s="6"/>
      <c r="NUW283" s="6"/>
      <c r="NUX283" s="6"/>
      <c r="NUY283" s="6"/>
      <c r="NUZ283" s="6"/>
      <c r="NVA283" s="6"/>
      <c r="NVB283" s="6"/>
      <c r="NVC283" s="6"/>
      <c r="NVD283" s="6"/>
      <c r="NVE283" s="6"/>
      <c r="NVF283" s="6"/>
      <c r="NVG283" s="6"/>
      <c r="NVH283" s="6"/>
      <c r="NVI283" s="6"/>
      <c r="NVJ283" s="6"/>
      <c r="NVK283" s="6"/>
      <c r="NVL283" s="6"/>
      <c r="NVM283" s="6"/>
      <c r="NVN283" s="6"/>
      <c r="NVO283" s="6"/>
      <c r="NVP283" s="6"/>
      <c r="NVQ283" s="6"/>
      <c r="NVR283" s="6"/>
      <c r="NVS283" s="6"/>
      <c r="NVT283" s="6"/>
      <c r="NVU283" s="6"/>
      <c r="NVV283" s="6"/>
      <c r="NVW283" s="6"/>
      <c r="NVX283" s="6"/>
      <c r="NVY283" s="6"/>
      <c r="NVZ283" s="6"/>
      <c r="NWA283" s="6"/>
      <c r="NWB283" s="6"/>
      <c r="NWC283" s="6"/>
      <c r="NWD283" s="6"/>
      <c r="NWE283" s="6"/>
      <c r="NWF283" s="6"/>
      <c r="NWG283" s="6"/>
      <c r="NWH283" s="6"/>
      <c r="NWI283" s="6"/>
      <c r="NWJ283" s="6"/>
      <c r="NWK283" s="6"/>
      <c r="NWL283" s="6"/>
      <c r="NWM283" s="6"/>
      <c r="NWN283" s="6"/>
      <c r="NWO283" s="6"/>
      <c r="NWP283" s="6"/>
      <c r="NWQ283" s="6"/>
      <c r="NWR283" s="6"/>
      <c r="NWS283" s="6"/>
      <c r="NWT283" s="6"/>
      <c r="NWU283" s="6"/>
      <c r="NWV283" s="6"/>
      <c r="NWW283" s="6"/>
      <c r="NWX283" s="6"/>
      <c r="NWY283" s="6"/>
      <c r="NWZ283" s="6"/>
      <c r="NXA283" s="6"/>
      <c r="NXB283" s="6"/>
      <c r="NXC283" s="6"/>
      <c r="NXD283" s="6"/>
      <c r="NXE283" s="6"/>
      <c r="NXF283" s="6"/>
      <c r="NXG283" s="6"/>
      <c r="NXH283" s="6"/>
      <c r="NXI283" s="6"/>
      <c r="NXJ283" s="6"/>
      <c r="NXK283" s="6"/>
      <c r="NXL283" s="6"/>
      <c r="NXM283" s="6"/>
      <c r="NXN283" s="6"/>
      <c r="NXO283" s="6"/>
      <c r="NXP283" s="6"/>
      <c r="NXQ283" s="6"/>
      <c r="NXR283" s="6"/>
      <c r="NXS283" s="6"/>
      <c r="NXT283" s="6"/>
      <c r="NXU283" s="6"/>
      <c r="NXV283" s="6"/>
      <c r="NXW283" s="6"/>
      <c r="NXX283" s="6"/>
      <c r="NXY283" s="6"/>
      <c r="NXZ283" s="6"/>
      <c r="NYA283" s="6"/>
      <c r="NYB283" s="6"/>
      <c r="NYC283" s="6"/>
      <c r="NYD283" s="6"/>
      <c r="NYE283" s="6"/>
      <c r="NYF283" s="6"/>
      <c r="NYG283" s="6"/>
      <c r="NYH283" s="6"/>
      <c r="NYI283" s="6"/>
      <c r="NYJ283" s="6"/>
      <c r="NYK283" s="6"/>
      <c r="NYL283" s="6"/>
      <c r="NYM283" s="6"/>
      <c r="NYN283" s="6"/>
      <c r="NYO283" s="6"/>
      <c r="NYP283" s="6"/>
      <c r="NYQ283" s="6"/>
      <c r="NYR283" s="6"/>
      <c r="NYS283" s="6"/>
      <c r="NYT283" s="6"/>
      <c r="NYU283" s="6"/>
      <c r="NYV283" s="6"/>
      <c r="NYW283" s="6"/>
      <c r="NYX283" s="6"/>
      <c r="NYY283" s="6"/>
      <c r="NYZ283" s="6"/>
      <c r="NZA283" s="6"/>
      <c r="NZB283" s="6"/>
      <c r="NZC283" s="6"/>
      <c r="NZD283" s="6"/>
      <c r="NZE283" s="6"/>
      <c r="NZF283" s="6"/>
      <c r="NZG283" s="6"/>
      <c r="NZH283" s="6"/>
      <c r="NZI283" s="6"/>
      <c r="NZJ283" s="6"/>
      <c r="NZK283" s="6"/>
      <c r="NZL283" s="6"/>
      <c r="NZM283" s="6"/>
      <c r="NZN283" s="6"/>
      <c r="NZO283" s="6"/>
      <c r="NZP283" s="6"/>
      <c r="NZQ283" s="6"/>
      <c r="NZR283" s="6"/>
      <c r="NZS283" s="6"/>
      <c r="NZT283" s="6"/>
      <c r="NZU283" s="6"/>
      <c r="NZV283" s="6"/>
      <c r="NZW283" s="6"/>
      <c r="NZX283" s="6"/>
      <c r="NZY283" s="6"/>
      <c r="NZZ283" s="6"/>
      <c r="OAA283" s="6"/>
      <c r="OAB283" s="6"/>
      <c r="OAC283" s="6"/>
      <c r="OAD283" s="6"/>
      <c r="OAE283" s="6"/>
      <c r="OAF283" s="6"/>
      <c r="OAG283" s="6"/>
      <c r="OAH283" s="6"/>
      <c r="OAI283" s="6"/>
      <c r="OAJ283" s="6"/>
      <c r="OAK283" s="6"/>
      <c r="OAL283" s="6"/>
      <c r="OAM283" s="6"/>
      <c r="OAN283" s="6"/>
      <c r="OAO283" s="6"/>
      <c r="OAP283" s="6"/>
      <c r="OAQ283" s="6"/>
      <c r="OAR283" s="6"/>
      <c r="OAS283" s="6"/>
      <c r="OAT283" s="6"/>
      <c r="OAU283" s="6"/>
      <c r="OAV283" s="6"/>
      <c r="OAW283" s="6"/>
      <c r="OAX283" s="6"/>
      <c r="OAY283" s="6"/>
      <c r="OAZ283" s="6"/>
      <c r="OBA283" s="6"/>
      <c r="OBB283" s="6"/>
      <c r="OBC283" s="6"/>
      <c r="OBD283" s="6"/>
      <c r="OBE283" s="6"/>
      <c r="OBF283" s="6"/>
      <c r="OBG283" s="6"/>
      <c r="OBH283" s="6"/>
      <c r="OBI283" s="6"/>
      <c r="OBJ283" s="6"/>
      <c r="OBK283" s="6"/>
      <c r="OBL283" s="6"/>
      <c r="OBM283" s="6"/>
      <c r="OBN283" s="6"/>
      <c r="OBO283" s="6"/>
      <c r="OBP283" s="6"/>
      <c r="OBQ283" s="6"/>
      <c r="OBR283" s="6"/>
      <c r="OBS283" s="6"/>
      <c r="OBT283" s="6"/>
      <c r="OBU283" s="6"/>
      <c r="OBV283" s="6"/>
      <c r="OBW283" s="6"/>
      <c r="OBX283" s="6"/>
      <c r="OBY283" s="6"/>
      <c r="OBZ283" s="6"/>
      <c r="OCA283" s="6"/>
      <c r="OCB283" s="6"/>
      <c r="OCC283" s="6"/>
      <c r="OCD283" s="6"/>
      <c r="OCE283" s="6"/>
      <c r="OCF283" s="6"/>
      <c r="OCG283" s="6"/>
      <c r="OCH283" s="6"/>
      <c r="OCI283" s="6"/>
      <c r="OCJ283" s="6"/>
      <c r="OCK283" s="6"/>
      <c r="OCL283" s="6"/>
      <c r="OCM283" s="6"/>
      <c r="OCN283" s="6"/>
      <c r="OCO283" s="6"/>
      <c r="OCP283" s="6"/>
      <c r="OCQ283" s="6"/>
      <c r="OCR283" s="6"/>
      <c r="OCS283" s="6"/>
      <c r="OCT283" s="6"/>
      <c r="OCU283" s="6"/>
      <c r="OCV283" s="6"/>
      <c r="OCW283" s="6"/>
      <c r="OCX283" s="6"/>
      <c r="OCY283" s="6"/>
      <c r="OCZ283" s="6"/>
      <c r="ODA283" s="6"/>
      <c r="ODB283" s="6"/>
      <c r="ODC283" s="6"/>
      <c r="ODD283" s="6"/>
      <c r="ODE283" s="6"/>
      <c r="ODF283" s="6"/>
      <c r="ODG283" s="6"/>
      <c r="ODH283" s="6"/>
      <c r="ODI283" s="6"/>
      <c r="ODJ283" s="6"/>
      <c r="ODK283" s="6"/>
      <c r="ODL283" s="6"/>
      <c r="ODM283" s="6"/>
      <c r="ODN283" s="6"/>
      <c r="ODO283" s="6"/>
      <c r="ODP283" s="6"/>
      <c r="ODQ283" s="6"/>
      <c r="ODR283" s="6"/>
      <c r="ODS283" s="6"/>
      <c r="ODT283" s="6"/>
      <c r="ODU283" s="6"/>
      <c r="ODV283" s="6"/>
      <c r="ODW283" s="6"/>
      <c r="ODX283" s="6"/>
      <c r="ODY283" s="6"/>
      <c r="ODZ283" s="6"/>
      <c r="OEA283" s="6"/>
      <c r="OEB283" s="6"/>
      <c r="OEC283" s="6"/>
      <c r="OED283" s="6"/>
      <c r="OEE283" s="6"/>
      <c r="OEF283" s="6"/>
      <c r="OEG283" s="6"/>
      <c r="OEH283" s="6"/>
      <c r="OEI283" s="6"/>
      <c r="OEJ283" s="6"/>
      <c r="OEK283" s="6"/>
      <c r="OEL283" s="6"/>
      <c r="OEM283" s="6"/>
      <c r="OEN283" s="6"/>
      <c r="OEO283" s="6"/>
      <c r="OEP283" s="6"/>
      <c r="OEQ283" s="6"/>
      <c r="OER283" s="6"/>
      <c r="OES283" s="6"/>
      <c r="OET283" s="6"/>
      <c r="OEU283" s="6"/>
      <c r="OEV283" s="6"/>
      <c r="OEW283" s="6"/>
      <c r="OEX283" s="6"/>
      <c r="OEY283" s="6"/>
      <c r="OEZ283" s="6"/>
      <c r="OFA283" s="6"/>
      <c r="OFB283" s="6"/>
      <c r="OFC283" s="6"/>
      <c r="OFD283" s="6"/>
      <c r="OFE283" s="6"/>
      <c r="OFF283" s="6"/>
      <c r="OFG283" s="6"/>
      <c r="OFH283" s="6"/>
      <c r="OFI283" s="6"/>
      <c r="OFJ283" s="6"/>
      <c r="OFK283" s="6"/>
      <c r="OFL283" s="6"/>
      <c r="OFM283" s="6"/>
      <c r="OFN283" s="6"/>
      <c r="OFO283" s="6"/>
      <c r="OFP283" s="6"/>
      <c r="OFQ283" s="6"/>
      <c r="OFR283" s="6"/>
      <c r="OFS283" s="6"/>
      <c r="OFT283" s="6"/>
      <c r="OFU283" s="6"/>
      <c r="OFV283" s="6"/>
      <c r="OFW283" s="6"/>
      <c r="OFX283" s="6"/>
      <c r="OFY283" s="6"/>
      <c r="OFZ283" s="6"/>
      <c r="OGA283" s="6"/>
      <c r="OGB283" s="6"/>
      <c r="OGC283" s="6"/>
      <c r="OGD283" s="6"/>
      <c r="OGE283" s="6"/>
      <c r="OGF283" s="6"/>
      <c r="OGG283" s="6"/>
      <c r="OGH283" s="6"/>
      <c r="OGI283" s="6"/>
      <c r="OGJ283" s="6"/>
      <c r="OGK283" s="6"/>
      <c r="OGL283" s="6"/>
      <c r="OGM283" s="6"/>
      <c r="OGN283" s="6"/>
      <c r="OGO283" s="6"/>
      <c r="OGP283" s="6"/>
      <c r="OGQ283" s="6"/>
      <c r="OGR283" s="6"/>
      <c r="OGS283" s="6"/>
      <c r="OGT283" s="6"/>
      <c r="OGU283" s="6"/>
      <c r="OGV283" s="6"/>
      <c r="OGW283" s="6"/>
      <c r="OGX283" s="6"/>
      <c r="OGY283" s="6"/>
      <c r="OGZ283" s="6"/>
      <c r="OHA283" s="6"/>
      <c r="OHB283" s="6"/>
      <c r="OHC283" s="6"/>
      <c r="OHD283" s="6"/>
      <c r="OHE283" s="6"/>
      <c r="OHF283" s="6"/>
      <c r="OHG283" s="6"/>
      <c r="OHH283" s="6"/>
      <c r="OHI283" s="6"/>
      <c r="OHJ283" s="6"/>
      <c r="OHK283" s="6"/>
      <c r="OHL283" s="6"/>
      <c r="OHM283" s="6"/>
      <c r="OHN283" s="6"/>
      <c r="OHO283" s="6"/>
      <c r="OHP283" s="6"/>
      <c r="OHQ283" s="6"/>
      <c r="OHR283" s="6"/>
      <c r="OHS283" s="6"/>
      <c r="OHT283" s="6"/>
      <c r="OHU283" s="6"/>
      <c r="OHV283" s="6"/>
      <c r="OHW283" s="6"/>
      <c r="OHX283" s="6"/>
      <c r="OHY283" s="6"/>
      <c r="OHZ283" s="6"/>
      <c r="OIA283" s="6"/>
      <c r="OIB283" s="6"/>
      <c r="OIC283" s="6"/>
      <c r="OID283" s="6"/>
      <c r="OIE283" s="6"/>
      <c r="OIF283" s="6"/>
      <c r="OIG283" s="6"/>
      <c r="OIH283" s="6"/>
      <c r="OII283" s="6"/>
      <c r="OIJ283" s="6"/>
      <c r="OIK283" s="6"/>
      <c r="OIL283" s="6"/>
      <c r="OIM283" s="6"/>
      <c r="OIN283" s="6"/>
      <c r="OIO283" s="6"/>
      <c r="OIP283" s="6"/>
      <c r="OIQ283" s="6"/>
      <c r="OIR283" s="6"/>
      <c r="OIS283" s="6"/>
      <c r="OIT283" s="6"/>
      <c r="OIU283" s="6"/>
      <c r="OIV283" s="6"/>
      <c r="OIW283" s="6"/>
      <c r="OIX283" s="6"/>
      <c r="OIY283" s="6"/>
      <c r="OIZ283" s="6"/>
      <c r="OJA283" s="6"/>
      <c r="OJB283" s="6"/>
      <c r="OJC283" s="6"/>
      <c r="OJD283" s="6"/>
      <c r="OJE283" s="6"/>
      <c r="OJF283" s="6"/>
      <c r="OJG283" s="6"/>
      <c r="OJH283" s="6"/>
      <c r="OJI283" s="6"/>
      <c r="OJJ283" s="6"/>
      <c r="OJK283" s="6"/>
      <c r="OJL283" s="6"/>
      <c r="OJM283" s="6"/>
      <c r="OJN283" s="6"/>
      <c r="OJO283" s="6"/>
      <c r="OJP283" s="6"/>
      <c r="OJQ283" s="6"/>
      <c r="OJR283" s="6"/>
      <c r="OJS283" s="6"/>
      <c r="OJT283" s="6"/>
      <c r="OJU283" s="6"/>
      <c r="OJV283" s="6"/>
      <c r="OJW283" s="6"/>
      <c r="OJX283" s="6"/>
      <c r="OJY283" s="6"/>
      <c r="OJZ283" s="6"/>
      <c r="OKA283" s="6"/>
      <c r="OKB283" s="6"/>
      <c r="OKC283" s="6"/>
      <c r="OKD283" s="6"/>
      <c r="OKE283" s="6"/>
      <c r="OKF283" s="6"/>
      <c r="OKG283" s="6"/>
      <c r="OKH283" s="6"/>
      <c r="OKI283" s="6"/>
      <c r="OKJ283" s="6"/>
      <c r="OKK283" s="6"/>
      <c r="OKL283" s="6"/>
      <c r="OKM283" s="6"/>
      <c r="OKN283" s="6"/>
      <c r="OKO283" s="6"/>
      <c r="OKP283" s="6"/>
      <c r="OKQ283" s="6"/>
      <c r="OKR283" s="6"/>
      <c r="OKS283" s="6"/>
      <c r="OKT283" s="6"/>
      <c r="OKU283" s="6"/>
      <c r="OKV283" s="6"/>
      <c r="OKW283" s="6"/>
      <c r="OKX283" s="6"/>
      <c r="OKY283" s="6"/>
      <c r="OKZ283" s="6"/>
      <c r="OLA283" s="6"/>
      <c r="OLB283" s="6"/>
      <c r="OLC283" s="6"/>
      <c r="OLD283" s="6"/>
      <c r="OLE283" s="6"/>
      <c r="OLF283" s="6"/>
      <c r="OLG283" s="6"/>
      <c r="OLH283" s="6"/>
      <c r="OLI283" s="6"/>
      <c r="OLJ283" s="6"/>
      <c r="OLK283" s="6"/>
      <c r="OLL283" s="6"/>
      <c r="OLM283" s="6"/>
      <c r="OLN283" s="6"/>
      <c r="OLO283" s="6"/>
      <c r="OLP283" s="6"/>
      <c r="OLQ283" s="6"/>
      <c r="OLR283" s="6"/>
      <c r="OLS283" s="6"/>
      <c r="OLT283" s="6"/>
      <c r="OLU283" s="6"/>
      <c r="OLV283" s="6"/>
      <c r="OLW283" s="6"/>
      <c r="OLX283" s="6"/>
      <c r="OLY283" s="6"/>
      <c r="OLZ283" s="6"/>
      <c r="OMA283" s="6"/>
      <c r="OMB283" s="6"/>
      <c r="OMC283" s="6"/>
      <c r="OMD283" s="6"/>
      <c r="OME283" s="6"/>
      <c r="OMF283" s="6"/>
      <c r="OMG283" s="6"/>
      <c r="OMH283" s="6"/>
      <c r="OMI283" s="6"/>
      <c r="OMJ283" s="6"/>
      <c r="OMK283" s="6"/>
      <c r="OML283" s="6"/>
      <c r="OMM283" s="6"/>
      <c r="OMN283" s="6"/>
      <c r="OMO283" s="6"/>
      <c r="OMP283" s="6"/>
      <c r="OMQ283" s="6"/>
      <c r="OMR283" s="6"/>
      <c r="OMS283" s="6"/>
      <c r="OMT283" s="6"/>
      <c r="OMU283" s="6"/>
      <c r="OMV283" s="6"/>
      <c r="OMW283" s="6"/>
      <c r="OMX283" s="6"/>
      <c r="OMY283" s="6"/>
      <c r="OMZ283" s="6"/>
      <c r="ONA283" s="6"/>
      <c r="ONB283" s="6"/>
      <c r="ONC283" s="6"/>
      <c r="OND283" s="6"/>
      <c r="ONE283" s="6"/>
      <c r="ONF283" s="6"/>
      <c r="ONG283" s="6"/>
      <c r="ONH283" s="6"/>
      <c r="ONI283" s="6"/>
      <c r="ONJ283" s="6"/>
      <c r="ONK283" s="6"/>
      <c r="ONL283" s="6"/>
      <c r="ONM283" s="6"/>
      <c r="ONN283" s="6"/>
      <c r="ONO283" s="6"/>
      <c r="ONP283" s="6"/>
      <c r="ONQ283" s="6"/>
      <c r="ONR283" s="6"/>
      <c r="ONS283" s="6"/>
      <c r="ONT283" s="6"/>
      <c r="ONU283" s="6"/>
      <c r="ONV283" s="6"/>
      <c r="ONW283" s="6"/>
      <c r="ONX283" s="6"/>
      <c r="ONY283" s="6"/>
      <c r="ONZ283" s="6"/>
      <c r="OOA283" s="6"/>
      <c r="OOB283" s="6"/>
      <c r="OOC283" s="6"/>
      <c r="OOD283" s="6"/>
      <c r="OOE283" s="6"/>
      <c r="OOF283" s="6"/>
      <c r="OOG283" s="6"/>
      <c r="OOH283" s="6"/>
      <c r="OOI283" s="6"/>
      <c r="OOJ283" s="6"/>
      <c r="OOK283" s="6"/>
      <c r="OOL283" s="6"/>
      <c r="OOM283" s="6"/>
      <c r="OON283" s="6"/>
      <c r="OOO283" s="6"/>
      <c r="OOP283" s="6"/>
      <c r="OOQ283" s="6"/>
      <c r="OOR283" s="6"/>
      <c r="OOS283" s="6"/>
      <c r="OOT283" s="6"/>
      <c r="OOU283" s="6"/>
      <c r="OOV283" s="6"/>
      <c r="OOW283" s="6"/>
      <c r="OOX283" s="6"/>
      <c r="OOY283" s="6"/>
      <c r="OOZ283" s="6"/>
      <c r="OPA283" s="6"/>
      <c r="OPB283" s="6"/>
      <c r="OPC283" s="6"/>
      <c r="OPD283" s="6"/>
      <c r="OPE283" s="6"/>
      <c r="OPF283" s="6"/>
      <c r="OPG283" s="6"/>
      <c r="OPH283" s="6"/>
      <c r="OPI283" s="6"/>
      <c r="OPJ283" s="6"/>
      <c r="OPK283" s="6"/>
      <c r="OPL283" s="6"/>
      <c r="OPM283" s="6"/>
      <c r="OPN283" s="6"/>
      <c r="OPO283" s="6"/>
      <c r="OPP283" s="6"/>
      <c r="OPQ283" s="6"/>
      <c r="OPR283" s="6"/>
      <c r="OPS283" s="6"/>
      <c r="OPT283" s="6"/>
      <c r="OPU283" s="6"/>
      <c r="OPV283" s="6"/>
      <c r="OPW283" s="6"/>
      <c r="OPX283" s="6"/>
      <c r="OPY283" s="6"/>
      <c r="OPZ283" s="6"/>
      <c r="OQA283" s="6"/>
      <c r="OQB283" s="6"/>
      <c r="OQC283" s="6"/>
      <c r="OQD283" s="6"/>
      <c r="OQE283" s="6"/>
      <c r="OQF283" s="6"/>
      <c r="OQG283" s="6"/>
      <c r="OQH283" s="6"/>
      <c r="OQI283" s="6"/>
      <c r="OQJ283" s="6"/>
      <c r="OQK283" s="6"/>
      <c r="OQL283" s="6"/>
      <c r="OQM283" s="6"/>
      <c r="OQN283" s="6"/>
      <c r="OQO283" s="6"/>
      <c r="OQP283" s="6"/>
      <c r="OQQ283" s="6"/>
      <c r="OQR283" s="6"/>
      <c r="OQS283" s="6"/>
      <c r="OQT283" s="6"/>
      <c r="OQU283" s="6"/>
      <c r="OQV283" s="6"/>
      <c r="OQW283" s="6"/>
      <c r="OQX283" s="6"/>
      <c r="OQY283" s="6"/>
      <c r="OQZ283" s="6"/>
      <c r="ORA283" s="6"/>
      <c r="ORB283" s="6"/>
      <c r="ORC283" s="6"/>
      <c r="ORD283" s="6"/>
      <c r="ORE283" s="6"/>
      <c r="ORF283" s="6"/>
      <c r="ORG283" s="6"/>
      <c r="ORH283" s="6"/>
      <c r="ORI283" s="6"/>
      <c r="ORJ283" s="6"/>
      <c r="ORK283" s="6"/>
      <c r="ORL283" s="6"/>
      <c r="ORM283" s="6"/>
      <c r="ORN283" s="6"/>
      <c r="ORO283" s="6"/>
      <c r="ORP283" s="6"/>
      <c r="ORQ283" s="6"/>
      <c r="ORR283" s="6"/>
      <c r="ORS283" s="6"/>
      <c r="ORT283" s="6"/>
      <c r="ORU283" s="6"/>
      <c r="ORV283" s="6"/>
      <c r="ORW283" s="6"/>
      <c r="ORX283" s="6"/>
      <c r="ORY283" s="6"/>
      <c r="ORZ283" s="6"/>
      <c r="OSA283" s="6"/>
      <c r="OSB283" s="6"/>
      <c r="OSC283" s="6"/>
      <c r="OSD283" s="6"/>
      <c r="OSE283" s="6"/>
      <c r="OSF283" s="6"/>
      <c r="OSG283" s="6"/>
      <c r="OSH283" s="6"/>
      <c r="OSI283" s="6"/>
      <c r="OSJ283" s="6"/>
      <c r="OSK283" s="6"/>
      <c r="OSL283" s="6"/>
      <c r="OSM283" s="6"/>
      <c r="OSN283" s="6"/>
      <c r="OSO283" s="6"/>
      <c r="OSP283" s="6"/>
      <c r="OSQ283" s="6"/>
      <c r="OSR283" s="6"/>
      <c r="OSS283" s="6"/>
      <c r="OST283" s="6"/>
      <c r="OSU283" s="6"/>
      <c r="OSV283" s="6"/>
      <c r="OSW283" s="6"/>
      <c r="OSX283" s="6"/>
      <c r="OSY283" s="6"/>
      <c r="OSZ283" s="6"/>
      <c r="OTA283" s="6"/>
      <c r="OTB283" s="6"/>
      <c r="OTC283" s="6"/>
      <c r="OTD283" s="6"/>
      <c r="OTE283" s="6"/>
      <c r="OTF283" s="6"/>
      <c r="OTG283" s="6"/>
      <c r="OTH283" s="6"/>
      <c r="OTI283" s="6"/>
      <c r="OTJ283" s="6"/>
      <c r="OTK283" s="6"/>
      <c r="OTL283" s="6"/>
      <c r="OTM283" s="6"/>
      <c r="OTN283" s="6"/>
      <c r="OTO283" s="6"/>
      <c r="OTP283" s="6"/>
      <c r="OTQ283" s="6"/>
      <c r="OTR283" s="6"/>
      <c r="OTS283" s="6"/>
      <c r="OTT283" s="6"/>
      <c r="OTU283" s="6"/>
      <c r="OTV283" s="6"/>
      <c r="OTW283" s="6"/>
      <c r="OTX283" s="6"/>
      <c r="OTY283" s="6"/>
      <c r="OTZ283" s="6"/>
      <c r="OUA283" s="6"/>
      <c r="OUB283" s="6"/>
      <c r="OUC283" s="6"/>
      <c r="OUD283" s="6"/>
      <c r="OUE283" s="6"/>
      <c r="OUF283" s="6"/>
      <c r="OUG283" s="6"/>
      <c r="OUH283" s="6"/>
      <c r="OUI283" s="6"/>
      <c r="OUJ283" s="6"/>
      <c r="OUK283" s="6"/>
      <c r="OUL283" s="6"/>
      <c r="OUM283" s="6"/>
      <c r="OUN283" s="6"/>
      <c r="OUO283" s="6"/>
      <c r="OUP283" s="6"/>
      <c r="OUQ283" s="6"/>
      <c r="OUR283" s="6"/>
      <c r="OUS283" s="6"/>
      <c r="OUT283" s="6"/>
      <c r="OUU283" s="6"/>
      <c r="OUV283" s="6"/>
      <c r="OUW283" s="6"/>
      <c r="OUX283" s="6"/>
      <c r="OUY283" s="6"/>
      <c r="OUZ283" s="6"/>
      <c r="OVA283" s="6"/>
      <c r="OVB283" s="6"/>
      <c r="OVC283" s="6"/>
      <c r="OVD283" s="6"/>
      <c r="OVE283" s="6"/>
      <c r="OVF283" s="6"/>
      <c r="OVG283" s="6"/>
      <c r="OVH283" s="6"/>
      <c r="OVI283" s="6"/>
      <c r="OVJ283" s="6"/>
      <c r="OVK283" s="6"/>
      <c r="OVL283" s="6"/>
      <c r="OVM283" s="6"/>
      <c r="OVN283" s="6"/>
      <c r="OVO283" s="6"/>
      <c r="OVP283" s="6"/>
      <c r="OVQ283" s="6"/>
      <c r="OVR283" s="6"/>
      <c r="OVS283" s="6"/>
      <c r="OVT283" s="6"/>
      <c r="OVU283" s="6"/>
      <c r="OVV283" s="6"/>
      <c r="OVW283" s="6"/>
      <c r="OVX283" s="6"/>
      <c r="OVY283" s="6"/>
      <c r="OVZ283" s="6"/>
      <c r="OWA283" s="6"/>
      <c r="OWB283" s="6"/>
      <c r="OWC283" s="6"/>
      <c r="OWD283" s="6"/>
      <c r="OWE283" s="6"/>
      <c r="OWF283" s="6"/>
      <c r="OWG283" s="6"/>
      <c r="OWH283" s="6"/>
      <c r="OWI283" s="6"/>
      <c r="OWJ283" s="6"/>
      <c r="OWK283" s="6"/>
      <c r="OWL283" s="6"/>
      <c r="OWM283" s="6"/>
      <c r="OWN283" s="6"/>
      <c r="OWO283" s="6"/>
      <c r="OWP283" s="6"/>
      <c r="OWQ283" s="6"/>
      <c r="OWR283" s="6"/>
      <c r="OWS283" s="6"/>
      <c r="OWT283" s="6"/>
      <c r="OWU283" s="6"/>
      <c r="OWV283" s="6"/>
      <c r="OWW283" s="6"/>
      <c r="OWX283" s="6"/>
      <c r="OWY283" s="6"/>
      <c r="OWZ283" s="6"/>
      <c r="OXA283" s="6"/>
      <c r="OXB283" s="6"/>
      <c r="OXC283" s="6"/>
      <c r="OXD283" s="6"/>
      <c r="OXE283" s="6"/>
      <c r="OXF283" s="6"/>
      <c r="OXG283" s="6"/>
      <c r="OXH283" s="6"/>
      <c r="OXI283" s="6"/>
      <c r="OXJ283" s="6"/>
      <c r="OXK283" s="6"/>
      <c r="OXL283" s="6"/>
      <c r="OXM283" s="6"/>
      <c r="OXN283" s="6"/>
      <c r="OXO283" s="6"/>
      <c r="OXP283" s="6"/>
      <c r="OXQ283" s="6"/>
      <c r="OXR283" s="6"/>
      <c r="OXS283" s="6"/>
      <c r="OXT283" s="6"/>
      <c r="OXU283" s="6"/>
      <c r="OXV283" s="6"/>
      <c r="OXW283" s="6"/>
      <c r="OXX283" s="6"/>
      <c r="OXY283" s="6"/>
      <c r="OXZ283" s="6"/>
      <c r="OYA283" s="6"/>
      <c r="OYB283" s="6"/>
      <c r="OYC283" s="6"/>
      <c r="OYD283" s="6"/>
      <c r="OYE283" s="6"/>
      <c r="OYF283" s="6"/>
      <c r="OYG283" s="6"/>
      <c r="OYH283" s="6"/>
      <c r="OYI283" s="6"/>
      <c r="OYJ283" s="6"/>
      <c r="OYK283" s="6"/>
      <c r="OYL283" s="6"/>
      <c r="OYM283" s="6"/>
      <c r="OYN283" s="6"/>
      <c r="OYO283" s="6"/>
      <c r="OYP283" s="6"/>
      <c r="OYQ283" s="6"/>
      <c r="OYR283" s="6"/>
      <c r="OYS283" s="6"/>
      <c r="OYT283" s="6"/>
      <c r="OYU283" s="6"/>
      <c r="OYV283" s="6"/>
      <c r="OYW283" s="6"/>
      <c r="OYX283" s="6"/>
      <c r="OYY283" s="6"/>
      <c r="OYZ283" s="6"/>
      <c r="OZA283" s="6"/>
      <c r="OZB283" s="6"/>
      <c r="OZC283" s="6"/>
      <c r="OZD283" s="6"/>
      <c r="OZE283" s="6"/>
      <c r="OZF283" s="6"/>
      <c r="OZG283" s="6"/>
      <c r="OZH283" s="6"/>
      <c r="OZI283" s="6"/>
      <c r="OZJ283" s="6"/>
      <c r="OZK283" s="6"/>
      <c r="OZL283" s="6"/>
      <c r="OZM283" s="6"/>
      <c r="OZN283" s="6"/>
      <c r="OZO283" s="6"/>
      <c r="OZP283" s="6"/>
      <c r="OZQ283" s="6"/>
      <c r="OZR283" s="6"/>
      <c r="OZS283" s="6"/>
      <c r="OZT283" s="6"/>
      <c r="OZU283" s="6"/>
      <c r="OZV283" s="6"/>
      <c r="OZW283" s="6"/>
      <c r="OZX283" s="6"/>
      <c r="OZY283" s="6"/>
      <c r="OZZ283" s="6"/>
      <c r="PAA283" s="6"/>
      <c r="PAB283" s="6"/>
      <c r="PAC283" s="6"/>
      <c r="PAD283" s="6"/>
      <c r="PAE283" s="6"/>
      <c r="PAF283" s="6"/>
      <c r="PAG283" s="6"/>
      <c r="PAH283" s="6"/>
      <c r="PAI283" s="6"/>
      <c r="PAJ283" s="6"/>
      <c r="PAK283" s="6"/>
      <c r="PAL283" s="6"/>
      <c r="PAM283" s="6"/>
      <c r="PAN283" s="6"/>
      <c r="PAO283" s="6"/>
      <c r="PAP283" s="6"/>
      <c r="PAQ283" s="6"/>
      <c r="PAR283" s="6"/>
      <c r="PAS283" s="6"/>
      <c r="PAT283" s="6"/>
      <c r="PAU283" s="6"/>
      <c r="PAV283" s="6"/>
      <c r="PAW283" s="6"/>
      <c r="PAX283" s="6"/>
      <c r="PAY283" s="6"/>
      <c r="PAZ283" s="6"/>
      <c r="PBA283" s="6"/>
      <c r="PBB283" s="6"/>
      <c r="PBC283" s="6"/>
      <c r="PBD283" s="6"/>
      <c r="PBE283" s="6"/>
      <c r="PBF283" s="6"/>
      <c r="PBG283" s="6"/>
      <c r="PBH283" s="6"/>
      <c r="PBI283" s="6"/>
      <c r="PBJ283" s="6"/>
      <c r="PBK283" s="6"/>
      <c r="PBL283" s="6"/>
      <c r="PBM283" s="6"/>
      <c r="PBN283" s="6"/>
      <c r="PBO283" s="6"/>
      <c r="PBP283" s="6"/>
      <c r="PBQ283" s="6"/>
      <c r="PBR283" s="6"/>
      <c r="PBS283" s="6"/>
      <c r="PBT283" s="6"/>
      <c r="PBU283" s="6"/>
      <c r="PBV283" s="6"/>
      <c r="PBW283" s="6"/>
      <c r="PBX283" s="6"/>
      <c r="PBY283" s="6"/>
      <c r="PBZ283" s="6"/>
      <c r="PCA283" s="6"/>
      <c r="PCB283" s="6"/>
      <c r="PCC283" s="6"/>
      <c r="PCD283" s="6"/>
      <c r="PCE283" s="6"/>
      <c r="PCF283" s="6"/>
      <c r="PCG283" s="6"/>
      <c r="PCH283" s="6"/>
      <c r="PCI283" s="6"/>
      <c r="PCJ283" s="6"/>
      <c r="PCK283" s="6"/>
      <c r="PCL283" s="6"/>
      <c r="PCM283" s="6"/>
      <c r="PCN283" s="6"/>
      <c r="PCO283" s="6"/>
      <c r="PCP283" s="6"/>
      <c r="PCQ283" s="6"/>
      <c r="PCR283" s="6"/>
      <c r="PCS283" s="6"/>
      <c r="PCT283" s="6"/>
      <c r="PCU283" s="6"/>
      <c r="PCV283" s="6"/>
      <c r="PCW283" s="6"/>
      <c r="PCX283" s="6"/>
      <c r="PCY283" s="6"/>
      <c r="PCZ283" s="6"/>
      <c r="PDA283" s="6"/>
      <c r="PDB283" s="6"/>
      <c r="PDC283" s="6"/>
      <c r="PDD283" s="6"/>
      <c r="PDE283" s="6"/>
      <c r="PDF283" s="6"/>
      <c r="PDG283" s="6"/>
      <c r="PDH283" s="6"/>
      <c r="PDI283" s="6"/>
      <c r="PDJ283" s="6"/>
      <c r="PDK283" s="6"/>
      <c r="PDL283" s="6"/>
      <c r="PDM283" s="6"/>
      <c r="PDN283" s="6"/>
      <c r="PDO283" s="6"/>
      <c r="PDP283" s="6"/>
      <c r="PDQ283" s="6"/>
      <c r="PDR283" s="6"/>
      <c r="PDS283" s="6"/>
      <c r="PDT283" s="6"/>
      <c r="PDU283" s="6"/>
      <c r="PDV283" s="6"/>
      <c r="PDW283" s="6"/>
      <c r="PDX283" s="6"/>
      <c r="PDY283" s="6"/>
      <c r="PDZ283" s="6"/>
      <c r="PEA283" s="6"/>
      <c r="PEB283" s="6"/>
      <c r="PEC283" s="6"/>
      <c r="PED283" s="6"/>
      <c r="PEE283" s="6"/>
      <c r="PEF283" s="6"/>
      <c r="PEG283" s="6"/>
      <c r="PEH283" s="6"/>
      <c r="PEI283" s="6"/>
      <c r="PEJ283" s="6"/>
      <c r="PEK283" s="6"/>
      <c r="PEL283" s="6"/>
      <c r="PEM283" s="6"/>
      <c r="PEN283" s="6"/>
      <c r="PEO283" s="6"/>
      <c r="PEP283" s="6"/>
      <c r="PEQ283" s="6"/>
      <c r="PER283" s="6"/>
      <c r="PES283" s="6"/>
      <c r="PET283" s="6"/>
      <c r="PEU283" s="6"/>
      <c r="PEV283" s="6"/>
      <c r="PEW283" s="6"/>
      <c r="PEX283" s="6"/>
      <c r="PEY283" s="6"/>
      <c r="PEZ283" s="6"/>
      <c r="PFA283" s="6"/>
      <c r="PFB283" s="6"/>
      <c r="PFC283" s="6"/>
      <c r="PFD283" s="6"/>
      <c r="PFE283" s="6"/>
      <c r="PFF283" s="6"/>
      <c r="PFG283" s="6"/>
      <c r="PFH283" s="6"/>
      <c r="PFI283" s="6"/>
      <c r="PFJ283" s="6"/>
      <c r="PFK283" s="6"/>
      <c r="PFL283" s="6"/>
      <c r="PFM283" s="6"/>
      <c r="PFN283" s="6"/>
      <c r="PFO283" s="6"/>
      <c r="PFP283" s="6"/>
      <c r="PFQ283" s="6"/>
      <c r="PFR283" s="6"/>
      <c r="PFS283" s="6"/>
      <c r="PFT283" s="6"/>
      <c r="PFU283" s="6"/>
      <c r="PFV283" s="6"/>
      <c r="PFW283" s="6"/>
      <c r="PFX283" s="6"/>
      <c r="PFY283" s="6"/>
      <c r="PFZ283" s="6"/>
      <c r="PGA283" s="6"/>
      <c r="PGB283" s="6"/>
      <c r="PGC283" s="6"/>
      <c r="PGD283" s="6"/>
      <c r="PGE283" s="6"/>
      <c r="PGF283" s="6"/>
      <c r="PGG283" s="6"/>
      <c r="PGH283" s="6"/>
      <c r="PGI283" s="6"/>
      <c r="PGJ283" s="6"/>
      <c r="PGK283" s="6"/>
      <c r="PGL283" s="6"/>
      <c r="PGM283" s="6"/>
      <c r="PGN283" s="6"/>
      <c r="PGO283" s="6"/>
      <c r="PGP283" s="6"/>
      <c r="PGQ283" s="6"/>
      <c r="PGR283" s="6"/>
      <c r="PGS283" s="6"/>
      <c r="PGT283" s="6"/>
      <c r="PGU283" s="6"/>
      <c r="PGV283" s="6"/>
      <c r="PGW283" s="6"/>
      <c r="PGX283" s="6"/>
      <c r="PGY283" s="6"/>
      <c r="PGZ283" s="6"/>
      <c r="PHA283" s="6"/>
      <c r="PHB283" s="6"/>
      <c r="PHC283" s="6"/>
      <c r="PHD283" s="6"/>
      <c r="PHE283" s="6"/>
      <c r="PHF283" s="6"/>
      <c r="PHG283" s="6"/>
      <c r="PHH283" s="6"/>
      <c r="PHI283" s="6"/>
      <c r="PHJ283" s="6"/>
      <c r="PHK283" s="6"/>
      <c r="PHL283" s="6"/>
      <c r="PHM283" s="6"/>
      <c r="PHN283" s="6"/>
      <c r="PHO283" s="6"/>
      <c r="PHP283" s="6"/>
      <c r="PHQ283" s="6"/>
      <c r="PHR283" s="6"/>
      <c r="PHS283" s="6"/>
      <c r="PHT283" s="6"/>
      <c r="PHU283" s="6"/>
      <c r="PHV283" s="6"/>
      <c r="PHW283" s="6"/>
      <c r="PHX283" s="6"/>
      <c r="PHY283" s="6"/>
      <c r="PHZ283" s="6"/>
      <c r="PIA283" s="6"/>
      <c r="PIB283" s="6"/>
      <c r="PIC283" s="6"/>
      <c r="PID283" s="6"/>
      <c r="PIE283" s="6"/>
      <c r="PIF283" s="6"/>
      <c r="PIG283" s="6"/>
      <c r="PIH283" s="6"/>
      <c r="PII283" s="6"/>
      <c r="PIJ283" s="6"/>
      <c r="PIK283" s="6"/>
      <c r="PIL283" s="6"/>
      <c r="PIM283" s="6"/>
      <c r="PIN283" s="6"/>
      <c r="PIO283" s="6"/>
      <c r="PIP283" s="6"/>
      <c r="PIQ283" s="6"/>
      <c r="PIR283" s="6"/>
      <c r="PIS283" s="6"/>
      <c r="PIT283" s="6"/>
      <c r="PIU283" s="6"/>
      <c r="PIV283" s="6"/>
      <c r="PIW283" s="6"/>
      <c r="PIX283" s="6"/>
      <c r="PIY283" s="6"/>
      <c r="PIZ283" s="6"/>
      <c r="PJA283" s="6"/>
      <c r="PJB283" s="6"/>
      <c r="PJC283" s="6"/>
      <c r="PJD283" s="6"/>
      <c r="PJE283" s="6"/>
      <c r="PJF283" s="6"/>
      <c r="PJG283" s="6"/>
      <c r="PJH283" s="6"/>
      <c r="PJI283" s="6"/>
      <c r="PJJ283" s="6"/>
      <c r="PJK283" s="6"/>
      <c r="PJL283" s="6"/>
      <c r="PJM283" s="6"/>
      <c r="PJN283" s="6"/>
      <c r="PJO283" s="6"/>
      <c r="PJP283" s="6"/>
      <c r="PJQ283" s="6"/>
      <c r="PJR283" s="6"/>
      <c r="PJS283" s="6"/>
      <c r="PJT283" s="6"/>
      <c r="PJU283" s="6"/>
      <c r="PJV283" s="6"/>
      <c r="PJW283" s="6"/>
      <c r="PJX283" s="6"/>
      <c r="PJY283" s="6"/>
      <c r="PJZ283" s="6"/>
      <c r="PKA283" s="6"/>
      <c r="PKB283" s="6"/>
      <c r="PKC283" s="6"/>
      <c r="PKD283" s="6"/>
      <c r="PKE283" s="6"/>
      <c r="PKF283" s="6"/>
      <c r="PKG283" s="6"/>
      <c r="PKH283" s="6"/>
      <c r="PKI283" s="6"/>
      <c r="PKJ283" s="6"/>
      <c r="PKK283" s="6"/>
      <c r="PKL283" s="6"/>
      <c r="PKM283" s="6"/>
      <c r="PKN283" s="6"/>
      <c r="PKO283" s="6"/>
      <c r="PKP283" s="6"/>
      <c r="PKQ283" s="6"/>
      <c r="PKR283" s="6"/>
      <c r="PKS283" s="6"/>
      <c r="PKT283" s="6"/>
      <c r="PKU283" s="6"/>
      <c r="PKV283" s="6"/>
      <c r="PKW283" s="6"/>
      <c r="PKX283" s="6"/>
      <c r="PKY283" s="6"/>
      <c r="PKZ283" s="6"/>
      <c r="PLA283" s="6"/>
      <c r="PLB283" s="6"/>
      <c r="PLC283" s="6"/>
      <c r="PLD283" s="6"/>
      <c r="PLE283" s="6"/>
      <c r="PLF283" s="6"/>
      <c r="PLG283" s="6"/>
      <c r="PLH283" s="6"/>
      <c r="PLI283" s="6"/>
      <c r="PLJ283" s="6"/>
      <c r="PLK283" s="6"/>
      <c r="PLL283" s="6"/>
      <c r="PLM283" s="6"/>
      <c r="PLN283" s="6"/>
      <c r="PLO283" s="6"/>
      <c r="PLP283" s="6"/>
      <c r="PLQ283" s="6"/>
      <c r="PLR283" s="6"/>
      <c r="PLS283" s="6"/>
      <c r="PLT283" s="6"/>
      <c r="PLU283" s="6"/>
      <c r="PLV283" s="6"/>
      <c r="PLW283" s="6"/>
      <c r="PLX283" s="6"/>
      <c r="PLY283" s="6"/>
      <c r="PLZ283" s="6"/>
      <c r="PMA283" s="6"/>
      <c r="PMB283" s="6"/>
      <c r="PMC283" s="6"/>
      <c r="PMD283" s="6"/>
      <c r="PME283" s="6"/>
      <c r="PMF283" s="6"/>
      <c r="PMG283" s="6"/>
      <c r="PMH283" s="6"/>
      <c r="PMI283" s="6"/>
      <c r="PMJ283" s="6"/>
      <c r="PMK283" s="6"/>
      <c r="PML283" s="6"/>
      <c r="PMM283" s="6"/>
      <c r="PMN283" s="6"/>
      <c r="PMO283" s="6"/>
      <c r="PMP283" s="6"/>
      <c r="PMQ283" s="6"/>
      <c r="PMR283" s="6"/>
      <c r="PMS283" s="6"/>
      <c r="PMT283" s="6"/>
      <c r="PMU283" s="6"/>
      <c r="PMV283" s="6"/>
      <c r="PMW283" s="6"/>
      <c r="PMX283" s="6"/>
      <c r="PMY283" s="6"/>
      <c r="PMZ283" s="6"/>
      <c r="PNA283" s="6"/>
      <c r="PNB283" s="6"/>
      <c r="PNC283" s="6"/>
      <c r="PND283" s="6"/>
      <c r="PNE283" s="6"/>
      <c r="PNF283" s="6"/>
      <c r="PNG283" s="6"/>
      <c r="PNH283" s="6"/>
      <c r="PNI283" s="6"/>
      <c r="PNJ283" s="6"/>
      <c r="PNK283" s="6"/>
      <c r="PNL283" s="6"/>
      <c r="PNM283" s="6"/>
      <c r="PNN283" s="6"/>
      <c r="PNO283" s="6"/>
      <c r="PNP283" s="6"/>
      <c r="PNQ283" s="6"/>
      <c r="PNR283" s="6"/>
      <c r="PNS283" s="6"/>
      <c r="PNT283" s="6"/>
      <c r="PNU283" s="6"/>
      <c r="PNV283" s="6"/>
      <c r="PNW283" s="6"/>
      <c r="PNX283" s="6"/>
      <c r="PNY283" s="6"/>
      <c r="PNZ283" s="6"/>
      <c r="POA283" s="6"/>
      <c r="POB283" s="6"/>
      <c r="POC283" s="6"/>
      <c r="POD283" s="6"/>
      <c r="POE283" s="6"/>
      <c r="POF283" s="6"/>
      <c r="POG283" s="6"/>
      <c r="POH283" s="6"/>
      <c r="POI283" s="6"/>
      <c r="POJ283" s="6"/>
      <c r="POK283" s="6"/>
      <c r="POL283" s="6"/>
      <c r="POM283" s="6"/>
      <c r="PON283" s="6"/>
      <c r="POO283" s="6"/>
      <c r="POP283" s="6"/>
      <c r="POQ283" s="6"/>
      <c r="POR283" s="6"/>
      <c r="POS283" s="6"/>
      <c r="POT283" s="6"/>
      <c r="POU283" s="6"/>
      <c r="POV283" s="6"/>
      <c r="POW283" s="6"/>
      <c r="POX283" s="6"/>
      <c r="POY283" s="6"/>
      <c r="POZ283" s="6"/>
      <c r="PPA283" s="6"/>
      <c r="PPB283" s="6"/>
      <c r="PPC283" s="6"/>
      <c r="PPD283" s="6"/>
      <c r="PPE283" s="6"/>
      <c r="PPF283" s="6"/>
      <c r="PPG283" s="6"/>
      <c r="PPH283" s="6"/>
      <c r="PPI283" s="6"/>
      <c r="PPJ283" s="6"/>
      <c r="PPK283" s="6"/>
      <c r="PPL283" s="6"/>
      <c r="PPM283" s="6"/>
      <c r="PPN283" s="6"/>
      <c r="PPO283" s="6"/>
      <c r="PPP283" s="6"/>
      <c r="PPQ283" s="6"/>
      <c r="PPR283" s="6"/>
      <c r="PPS283" s="6"/>
      <c r="PPT283" s="6"/>
      <c r="PPU283" s="6"/>
      <c r="PPV283" s="6"/>
      <c r="PPW283" s="6"/>
      <c r="PPX283" s="6"/>
      <c r="PPY283" s="6"/>
      <c r="PPZ283" s="6"/>
      <c r="PQA283" s="6"/>
      <c r="PQB283" s="6"/>
      <c r="PQC283" s="6"/>
      <c r="PQD283" s="6"/>
      <c r="PQE283" s="6"/>
      <c r="PQF283" s="6"/>
      <c r="PQG283" s="6"/>
      <c r="PQH283" s="6"/>
      <c r="PQI283" s="6"/>
      <c r="PQJ283" s="6"/>
      <c r="PQK283" s="6"/>
      <c r="PQL283" s="6"/>
      <c r="PQM283" s="6"/>
      <c r="PQN283" s="6"/>
      <c r="PQO283" s="6"/>
      <c r="PQP283" s="6"/>
      <c r="PQQ283" s="6"/>
      <c r="PQR283" s="6"/>
      <c r="PQS283" s="6"/>
      <c r="PQT283" s="6"/>
      <c r="PQU283" s="6"/>
      <c r="PQV283" s="6"/>
      <c r="PQW283" s="6"/>
      <c r="PQX283" s="6"/>
      <c r="PQY283" s="6"/>
      <c r="PQZ283" s="6"/>
      <c r="PRA283" s="6"/>
      <c r="PRB283" s="6"/>
      <c r="PRC283" s="6"/>
      <c r="PRD283" s="6"/>
      <c r="PRE283" s="6"/>
      <c r="PRF283" s="6"/>
      <c r="PRG283" s="6"/>
      <c r="PRH283" s="6"/>
      <c r="PRI283" s="6"/>
      <c r="PRJ283" s="6"/>
      <c r="PRK283" s="6"/>
      <c r="PRL283" s="6"/>
      <c r="PRM283" s="6"/>
      <c r="PRN283" s="6"/>
      <c r="PRO283" s="6"/>
      <c r="PRP283" s="6"/>
      <c r="PRQ283" s="6"/>
      <c r="PRR283" s="6"/>
      <c r="PRS283" s="6"/>
      <c r="PRT283" s="6"/>
      <c r="PRU283" s="6"/>
      <c r="PRV283" s="6"/>
      <c r="PRW283" s="6"/>
      <c r="PRX283" s="6"/>
      <c r="PRY283" s="6"/>
      <c r="PRZ283" s="6"/>
      <c r="PSA283" s="6"/>
      <c r="PSB283" s="6"/>
      <c r="PSC283" s="6"/>
      <c r="PSD283" s="6"/>
      <c r="PSE283" s="6"/>
      <c r="PSF283" s="6"/>
      <c r="PSG283" s="6"/>
      <c r="PSH283" s="6"/>
      <c r="PSI283" s="6"/>
      <c r="PSJ283" s="6"/>
      <c r="PSK283" s="6"/>
      <c r="PSL283" s="6"/>
      <c r="PSM283" s="6"/>
      <c r="PSN283" s="6"/>
      <c r="PSO283" s="6"/>
      <c r="PSP283" s="6"/>
      <c r="PSQ283" s="6"/>
      <c r="PSR283" s="6"/>
      <c r="PSS283" s="6"/>
      <c r="PST283" s="6"/>
      <c r="PSU283" s="6"/>
      <c r="PSV283" s="6"/>
      <c r="PSW283" s="6"/>
      <c r="PSX283" s="6"/>
      <c r="PSY283" s="6"/>
      <c r="PSZ283" s="6"/>
      <c r="PTA283" s="6"/>
      <c r="PTB283" s="6"/>
      <c r="PTC283" s="6"/>
      <c r="PTD283" s="6"/>
      <c r="PTE283" s="6"/>
      <c r="PTF283" s="6"/>
      <c r="PTG283" s="6"/>
      <c r="PTH283" s="6"/>
      <c r="PTI283" s="6"/>
      <c r="PTJ283" s="6"/>
      <c r="PTK283" s="6"/>
      <c r="PTL283" s="6"/>
      <c r="PTM283" s="6"/>
      <c r="PTN283" s="6"/>
      <c r="PTO283" s="6"/>
      <c r="PTP283" s="6"/>
      <c r="PTQ283" s="6"/>
      <c r="PTR283" s="6"/>
      <c r="PTS283" s="6"/>
      <c r="PTT283" s="6"/>
      <c r="PTU283" s="6"/>
      <c r="PTV283" s="6"/>
      <c r="PTW283" s="6"/>
      <c r="PTX283" s="6"/>
      <c r="PTY283" s="6"/>
      <c r="PTZ283" s="6"/>
      <c r="PUA283" s="6"/>
      <c r="PUB283" s="6"/>
      <c r="PUC283" s="6"/>
      <c r="PUD283" s="6"/>
      <c r="PUE283" s="6"/>
      <c r="PUF283" s="6"/>
      <c r="PUG283" s="6"/>
      <c r="PUH283" s="6"/>
      <c r="PUI283" s="6"/>
      <c r="PUJ283" s="6"/>
      <c r="PUK283" s="6"/>
      <c r="PUL283" s="6"/>
      <c r="PUM283" s="6"/>
      <c r="PUN283" s="6"/>
      <c r="PUO283" s="6"/>
      <c r="PUP283" s="6"/>
      <c r="PUQ283" s="6"/>
      <c r="PUR283" s="6"/>
      <c r="PUS283" s="6"/>
      <c r="PUT283" s="6"/>
      <c r="PUU283" s="6"/>
      <c r="PUV283" s="6"/>
      <c r="PUW283" s="6"/>
      <c r="PUX283" s="6"/>
      <c r="PUY283" s="6"/>
      <c r="PUZ283" s="6"/>
      <c r="PVA283" s="6"/>
      <c r="PVB283" s="6"/>
      <c r="PVC283" s="6"/>
      <c r="PVD283" s="6"/>
      <c r="PVE283" s="6"/>
      <c r="PVF283" s="6"/>
      <c r="PVG283" s="6"/>
      <c r="PVH283" s="6"/>
      <c r="PVI283" s="6"/>
      <c r="PVJ283" s="6"/>
      <c r="PVK283" s="6"/>
      <c r="PVL283" s="6"/>
      <c r="PVM283" s="6"/>
      <c r="PVN283" s="6"/>
      <c r="PVO283" s="6"/>
      <c r="PVP283" s="6"/>
      <c r="PVQ283" s="6"/>
      <c r="PVR283" s="6"/>
      <c r="PVS283" s="6"/>
      <c r="PVT283" s="6"/>
      <c r="PVU283" s="6"/>
      <c r="PVV283" s="6"/>
      <c r="PVW283" s="6"/>
      <c r="PVX283" s="6"/>
      <c r="PVY283" s="6"/>
      <c r="PVZ283" s="6"/>
      <c r="PWA283" s="6"/>
      <c r="PWB283" s="6"/>
      <c r="PWC283" s="6"/>
      <c r="PWD283" s="6"/>
      <c r="PWE283" s="6"/>
      <c r="PWF283" s="6"/>
      <c r="PWG283" s="6"/>
      <c r="PWH283" s="6"/>
      <c r="PWI283" s="6"/>
      <c r="PWJ283" s="6"/>
      <c r="PWK283" s="6"/>
      <c r="PWL283" s="6"/>
      <c r="PWM283" s="6"/>
      <c r="PWN283" s="6"/>
      <c r="PWO283" s="6"/>
      <c r="PWP283" s="6"/>
      <c r="PWQ283" s="6"/>
      <c r="PWR283" s="6"/>
      <c r="PWS283" s="6"/>
      <c r="PWT283" s="6"/>
      <c r="PWU283" s="6"/>
      <c r="PWV283" s="6"/>
      <c r="PWW283" s="6"/>
      <c r="PWX283" s="6"/>
      <c r="PWY283" s="6"/>
      <c r="PWZ283" s="6"/>
      <c r="PXA283" s="6"/>
      <c r="PXB283" s="6"/>
      <c r="PXC283" s="6"/>
      <c r="PXD283" s="6"/>
      <c r="PXE283" s="6"/>
      <c r="PXF283" s="6"/>
      <c r="PXG283" s="6"/>
      <c r="PXH283" s="6"/>
      <c r="PXI283" s="6"/>
      <c r="PXJ283" s="6"/>
      <c r="PXK283" s="6"/>
      <c r="PXL283" s="6"/>
      <c r="PXM283" s="6"/>
      <c r="PXN283" s="6"/>
      <c r="PXO283" s="6"/>
      <c r="PXP283" s="6"/>
      <c r="PXQ283" s="6"/>
      <c r="PXR283" s="6"/>
      <c r="PXS283" s="6"/>
      <c r="PXT283" s="6"/>
      <c r="PXU283" s="6"/>
      <c r="PXV283" s="6"/>
      <c r="PXW283" s="6"/>
      <c r="PXX283" s="6"/>
      <c r="PXY283" s="6"/>
      <c r="PXZ283" s="6"/>
      <c r="PYA283" s="6"/>
      <c r="PYB283" s="6"/>
      <c r="PYC283" s="6"/>
      <c r="PYD283" s="6"/>
      <c r="PYE283" s="6"/>
      <c r="PYF283" s="6"/>
      <c r="PYG283" s="6"/>
      <c r="PYH283" s="6"/>
      <c r="PYI283" s="6"/>
      <c r="PYJ283" s="6"/>
      <c r="PYK283" s="6"/>
      <c r="PYL283" s="6"/>
      <c r="PYM283" s="6"/>
      <c r="PYN283" s="6"/>
      <c r="PYO283" s="6"/>
      <c r="PYP283" s="6"/>
      <c r="PYQ283" s="6"/>
      <c r="PYR283" s="6"/>
      <c r="PYS283" s="6"/>
      <c r="PYT283" s="6"/>
      <c r="PYU283" s="6"/>
      <c r="PYV283" s="6"/>
      <c r="PYW283" s="6"/>
      <c r="PYX283" s="6"/>
      <c r="PYY283" s="6"/>
      <c r="PYZ283" s="6"/>
      <c r="PZA283" s="6"/>
      <c r="PZB283" s="6"/>
      <c r="PZC283" s="6"/>
      <c r="PZD283" s="6"/>
      <c r="PZE283" s="6"/>
      <c r="PZF283" s="6"/>
      <c r="PZG283" s="6"/>
      <c r="PZH283" s="6"/>
      <c r="PZI283" s="6"/>
      <c r="PZJ283" s="6"/>
      <c r="PZK283" s="6"/>
      <c r="PZL283" s="6"/>
      <c r="PZM283" s="6"/>
      <c r="PZN283" s="6"/>
      <c r="PZO283" s="6"/>
      <c r="PZP283" s="6"/>
      <c r="PZQ283" s="6"/>
      <c r="PZR283" s="6"/>
      <c r="PZS283" s="6"/>
      <c r="PZT283" s="6"/>
      <c r="PZU283" s="6"/>
      <c r="PZV283" s="6"/>
      <c r="PZW283" s="6"/>
      <c r="PZX283" s="6"/>
      <c r="PZY283" s="6"/>
      <c r="PZZ283" s="6"/>
      <c r="QAA283" s="6"/>
      <c r="QAB283" s="6"/>
      <c r="QAC283" s="6"/>
      <c r="QAD283" s="6"/>
      <c r="QAE283" s="6"/>
      <c r="QAF283" s="6"/>
      <c r="QAG283" s="6"/>
      <c r="QAH283" s="6"/>
      <c r="QAI283" s="6"/>
      <c r="QAJ283" s="6"/>
      <c r="QAK283" s="6"/>
      <c r="QAL283" s="6"/>
      <c r="QAM283" s="6"/>
      <c r="QAN283" s="6"/>
      <c r="QAO283" s="6"/>
      <c r="QAP283" s="6"/>
      <c r="QAQ283" s="6"/>
      <c r="QAR283" s="6"/>
      <c r="QAS283" s="6"/>
      <c r="QAT283" s="6"/>
      <c r="QAU283" s="6"/>
      <c r="QAV283" s="6"/>
      <c r="QAW283" s="6"/>
      <c r="QAX283" s="6"/>
      <c r="QAY283" s="6"/>
      <c r="QAZ283" s="6"/>
      <c r="QBA283" s="6"/>
      <c r="QBB283" s="6"/>
      <c r="QBC283" s="6"/>
      <c r="QBD283" s="6"/>
      <c r="QBE283" s="6"/>
      <c r="QBF283" s="6"/>
      <c r="QBG283" s="6"/>
      <c r="QBH283" s="6"/>
      <c r="QBI283" s="6"/>
      <c r="QBJ283" s="6"/>
      <c r="QBK283" s="6"/>
      <c r="QBL283" s="6"/>
      <c r="QBM283" s="6"/>
      <c r="QBN283" s="6"/>
      <c r="QBO283" s="6"/>
      <c r="QBP283" s="6"/>
      <c r="QBQ283" s="6"/>
      <c r="QBR283" s="6"/>
      <c r="QBS283" s="6"/>
      <c r="QBT283" s="6"/>
      <c r="QBU283" s="6"/>
      <c r="QBV283" s="6"/>
      <c r="QBW283" s="6"/>
      <c r="QBX283" s="6"/>
      <c r="QBY283" s="6"/>
      <c r="QBZ283" s="6"/>
      <c r="QCA283" s="6"/>
      <c r="QCB283" s="6"/>
      <c r="QCC283" s="6"/>
      <c r="QCD283" s="6"/>
      <c r="QCE283" s="6"/>
      <c r="QCF283" s="6"/>
      <c r="QCG283" s="6"/>
      <c r="QCH283" s="6"/>
      <c r="QCI283" s="6"/>
      <c r="QCJ283" s="6"/>
      <c r="QCK283" s="6"/>
      <c r="QCL283" s="6"/>
      <c r="QCM283" s="6"/>
      <c r="QCN283" s="6"/>
      <c r="QCO283" s="6"/>
      <c r="QCP283" s="6"/>
      <c r="QCQ283" s="6"/>
      <c r="QCR283" s="6"/>
      <c r="QCS283" s="6"/>
      <c r="QCT283" s="6"/>
      <c r="QCU283" s="6"/>
      <c r="QCV283" s="6"/>
      <c r="QCW283" s="6"/>
      <c r="QCX283" s="6"/>
      <c r="QCY283" s="6"/>
      <c r="QCZ283" s="6"/>
      <c r="QDA283" s="6"/>
      <c r="QDB283" s="6"/>
      <c r="QDC283" s="6"/>
      <c r="QDD283" s="6"/>
      <c r="QDE283" s="6"/>
      <c r="QDF283" s="6"/>
      <c r="QDG283" s="6"/>
      <c r="QDH283" s="6"/>
      <c r="QDI283" s="6"/>
      <c r="QDJ283" s="6"/>
      <c r="QDK283" s="6"/>
      <c r="QDL283" s="6"/>
      <c r="QDM283" s="6"/>
      <c r="QDN283" s="6"/>
      <c r="QDO283" s="6"/>
      <c r="QDP283" s="6"/>
      <c r="QDQ283" s="6"/>
      <c r="QDR283" s="6"/>
      <c r="QDS283" s="6"/>
      <c r="QDT283" s="6"/>
      <c r="QDU283" s="6"/>
      <c r="QDV283" s="6"/>
      <c r="QDW283" s="6"/>
      <c r="QDX283" s="6"/>
      <c r="QDY283" s="6"/>
      <c r="QDZ283" s="6"/>
      <c r="QEA283" s="6"/>
      <c r="QEB283" s="6"/>
      <c r="QEC283" s="6"/>
      <c r="QED283" s="6"/>
      <c r="QEE283" s="6"/>
      <c r="QEF283" s="6"/>
      <c r="QEG283" s="6"/>
      <c r="QEH283" s="6"/>
      <c r="QEI283" s="6"/>
      <c r="QEJ283" s="6"/>
      <c r="QEK283" s="6"/>
      <c r="QEL283" s="6"/>
      <c r="QEM283" s="6"/>
      <c r="QEN283" s="6"/>
      <c r="QEO283" s="6"/>
      <c r="QEP283" s="6"/>
      <c r="QEQ283" s="6"/>
      <c r="QER283" s="6"/>
      <c r="QES283" s="6"/>
      <c r="QET283" s="6"/>
      <c r="QEU283" s="6"/>
      <c r="QEV283" s="6"/>
      <c r="QEW283" s="6"/>
      <c r="QEX283" s="6"/>
      <c r="QEY283" s="6"/>
      <c r="QEZ283" s="6"/>
      <c r="QFA283" s="6"/>
      <c r="QFB283" s="6"/>
      <c r="QFC283" s="6"/>
      <c r="QFD283" s="6"/>
      <c r="QFE283" s="6"/>
      <c r="QFF283" s="6"/>
      <c r="QFG283" s="6"/>
      <c r="QFH283" s="6"/>
      <c r="QFI283" s="6"/>
      <c r="QFJ283" s="6"/>
      <c r="QFK283" s="6"/>
      <c r="QFL283" s="6"/>
      <c r="QFM283" s="6"/>
      <c r="QFN283" s="6"/>
      <c r="QFO283" s="6"/>
      <c r="QFP283" s="6"/>
      <c r="QFQ283" s="6"/>
      <c r="QFR283" s="6"/>
      <c r="QFS283" s="6"/>
      <c r="QFT283" s="6"/>
      <c r="QFU283" s="6"/>
      <c r="QFV283" s="6"/>
      <c r="QFW283" s="6"/>
      <c r="QFX283" s="6"/>
      <c r="QFY283" s="6"/>
      <c r="QFZ283" s="6"/>
      <c r="QGA283" s="6"/>
      <c r="QGB283" s="6"/>
      <c r="QGC283" s="6"/>
      <c r="QGD283" s="6"/>
      <c r="QGE283" s="6"/>
      <c r="QGF283" s="6"/>
      <c r="QGG283" s="6"/>
      <c r="QGH283" s="6"/>
      <c r="QGI283" s="6"/>
      <c r="QGJ283" s="6"/>
      <c r="QGK283" s="6"/>
      <c r="QGL283" s="6"/>
      <c r="QGM283" s="6"/>
      <c r="QGN283" s="6"/>
      <c r="QGO283" s="6"/>
      <c r="QGP283" s="6"/>
      <c r="QGQ283" s="6"/>
      <c r="QGR283" s="6"/>
      <c r="QGS283" s="6"/>
      <c r="QGT283" s="6"/>
      <c r="QGU283" s="6"/>
      <c r="QGV283" s="6"/>
      <c r="QGW283" s="6"/>
      <c r="QGX283" s="6"/>
      <c r="QGY283" s="6"/>
      <c r="QGZ283" s="6"/>
      <c r="QHA283" s="6"/>
      <c r="QHB283" s="6"/>
      <c r="QHC283" s="6"/>
      <c r="QHD283" s="6"/>
      <c r="QHE283" s="6"/>
      <c r="QHF283" s="6"/>
      <c r="QHG283" s="6"/>
      <c r="QHH283" s="6"/>
      <c r="QHI283" s="6"/>
      <c r="QHJ283" s="6"/>
      <c r="QHK283" s="6"/>
      <c r="QHL283" s="6"/>
      <c r="QHM283" s="6"/>
      <c r="QHN283" s="6"/>
      <c r="QHO283" s="6"/>
      <c r="QHP283" s="6"/>
      <c r="QHQ283" s="6"/>
      <c r="QHR283" s="6"/>
      <c r="QHS283" s="6"/>
      <c r="QHT283" s="6"/>
      <c r="QHU283" s="6"/>
      <c r="QHV283" s="6"/>
      <c r="QHW283" s="6"/>
      <c r="QHX283" s="6"/>
      <c r="QHY283" s="6"/>
      <c r="QHZ283" s="6"/>
      <c r="QIA283" s="6"/>
      <c r="QIB283" s="6"/>
      <c r="QIC283" s="6"/>
      <c r="QID283" s="6"/>
      <c r="QIE283" s="6"/>
      <c r="QIF283" s="6"/>
      <c r="QIG283" s="6"/>
      <c r="QIH283" s="6"/>
      <c r="QII283" s="6"/>
      <c r="QIJ283" s="6"/>
      <c r="QIK283" s="6"/>
      <c r="QIL283" s="6"/>
      <c r="QIM283" s="6"/>
      <c r="QIN283" s="6"/>
      <c r="QIO283" s="6"/>
      <c r="QIP283" s="6"/>
      <c r="QIQ283" s="6"/>
      <c r="QIR283" s="6"/>
      <c r="QIS283" s="6"/>
      <c r="QIT283" s="6"/>
      <c r="QIU283" s="6"/>
      <c r="QIV283" s="6"/>
      <c r="QIW283" s="6"/>
      <c r="QIX283" s="6"/>
      <c r="QIY283" s="6"/>
      <c r="QIZ283" s="6"/>
      <c r="QJA283" s="6"/>
      <c r="QJB283" s="6"/>
      <c r="QJC283" s="6"/>
      <c r="QJD283" s="6"/>
      <c r="QJE283" s="6"/>
      <c r="QJF283" s="6"/>
      <c r="QJG283" s="6"/>
      <c r="QJH283" s="6"/>
      <c r="QJI283" s="6"/>
      <c r="QJJ283" s="6"/>
      <c r="QJK283" s="6"/>
      <c r="QJL283" s="6"/>
      <c r="QJM283" s="6"/>
      <c r="QJN283" s="6"/>
      <c r="QJO283" s="6"/>
      <c r="QJP283" s="6"/>
      <c r="QJQ283" s="6"/>
      <c r="QJR283" s="6"/>
      <c r="QJS283" s="6"/>
      <c r="QJT283" s="6"/>
      <c r="QJU283" s="6"/>
      <c r="QJV283" s="6"/>
      <c r="QJW283" s="6"/>
      <c r="QJX283" s="6"/>
      <c r="QJY283" s="6"/>
      <c r="QJZ283" s="6"/>
      <c r="QKA283" s="6"/>
      <c r="QKB283" s="6"/>
      <c r="QKC283" s="6"/>
      <c r="QKD283" s="6"/>
      <c r="QKE283" s="6"/>
      <c r="QKF283" s="6"/>
      <c r="QKG283" s="6"/>
      <c r="QKH283" s="6"/>
      <c r="QKI283" s="6"/>
      <c r="QKJ283" s="6"/>
      <c r="QKK283" s="6"/>
      <c r="QKL283" s="6"/>
      <c r="QKM283" s="6"/>
      <c r="QKN283" s="6"/>
      <c r="QKO283" s="6"/>
      <c r="QKP283" s="6"/>
      <c r="QKQ283" s="6"/>
      <c r="QKR283" s="6"/>
      <c r="QKS283" s="6"/>
      <c r="QKT283" s="6"/>
      <c r="QKU283" s="6"/>
      <c r="QKV283" s="6"/>
      <c r="QKW283" s="6"/>
      <c r="QKX283" s="6"/>
      <c r="QKY283" s="6"/>
      <c r="QKZ283" s="6"/>
      <c r="QLA283" s="6"/>
      <c r="QLB283" s="6"/>
      <c r="QLC283" s="6"/>
      <c r="QLD283" s="6"/>
      <c r="QLE283" s="6"/>
      <c r="QLF283" s="6"/>
      <c r="QLG283" s="6"/>
      <c r="QLH283" s="6"/>
      <c r="QLI283" s="6"/>
      <c r="QLJ283" s="6"/>
      <c r="QLK283" s="6"/>
      <c r="QLL283" s="6"/>
      <c r="QLM283" s="6"/>
      <c r="QLN283" s="6"/>
      <c r="QLO283" s="6"/>
      <c r="QLP283" s="6"/>
      <c r="QLQ283" s="6"/>
      <c r="QLR283" s="6"/>
      <c r="QLS283" s="6"/>
      <c r="QLT283" s="6"/>
      <c r="QLU283" s="6"/>
      <c r="QLV283" s="6"/>
      <c r="QLW283" s="6"/>
      <c r="QLX283" s="6"/>
      <c r="QLY283" s="6"/>
      <c r="QLZ283" s="6"/>
      <c r="QMA283" s="6"/>
      <c r="QMB283" s="6"/>
      <c r="QMC283" s="6"/>
      <c r="QMD283" s="6"/>
      <c r="QME283" s="6"/>
      <c r="QMF283" s="6"/>
      <c r="QMG283" s="6"/>
      <c r="QMH283" s="6"/>
      <c r="QMI283" s="6"/>
      <c r="QMJ283" s="6"/>
      <c r="QMK283" s="6"/>
      <c r="QML283" s="6"/>
      <c r="QMM283" s="6"/>
      <c r="QMN283" s="6"/>
      <c r="QMO283" s="6"/>
      <c r="QMP283" s="6"/>
      <c r="QMQ283" s="6"/>
      <c r="QMR283" s="6"/>
      <c r="QMS283" s="6"/>
      <c r="QMT283" s="6"/>
      <c r="QMU283" s="6"/>
      <c r="QMV283" s="6"/>
      <c r="QMW283" s="6"/>
      <c r="QMX283" s="6"/>
      <c r="QMY283" s="6"/>
      <c r="QMZ283" s="6"/>
      <c r="QNA283" s="6"/>
      <c r="QNB283" s="6"/>
      <c r="QNC283" s="6"/>
      <c r="QND283" s="6"/>
      <c r="QNE283" s="6"/>
      <c r="QNF283" s="6"/>
      <c r="QNG283" s="6"/>
      <c r="QNH283" s="6"/>
      <c r="QNI283" s="6"/>
      <c r="QNJ283" s="6"/>
      <c r="QNK283" s="6"/>
      <c r="QNL283" s="6"/>
      <c r="QNM283" s="6"/>
      <c r="QNN283" s="6"/>
      <c r="QNO283" s="6"/>
      <c r="QNP283" s="6"/>
      <c r="QNQ283" s="6"/>
      <c r="QNR283" s="6"/>
      <c r="QNS283" s="6"/>
      <c r="QNT283" s="6"/>
      <c r="QNU283" s="6"/>
      <c r="QNV283" s="6"/>
      <c r="QNW283" s="6"/>
      <c r="QNX283" s="6"/>
      <c r="QNY283" s="6"/>
      <c r="QNZ283" s="6"/>
      <c r="QOA283" s="6"/>
      <c r="QOB283" s="6"/>
      <c r="QOC283" s="6"/>
      <c r="QOD283" s="6"/>
      <c r="QOE283" s="6"/>
      <c r="QOF283" s="6"/>
      <c r="QOG283" s="6"/>
      <c r="QOH283" s="6"/>
      <c r="QOI283" s="6"/>
      <c r="QOJ283" s="6"/>
      <c r="QOK283" s="6"/>
      <c r="QOL283" s="6"/>
      <c r="QOM283" s="6"/>
      <c r="QON283" s="6"/>
      <c r="QOO283" s="6"/>
      <c r="QOP283" s="6"/>
      <c r="QOQ283" s="6"/>
      <c r="QOR283" s="6"/>
      <c r="QOS283" s="6"/>
      <c r="QOT283" s="6"/>
      <c r="QOU283" s="6"/>
      <c r="QOV283" s="6"/>
      <c r="QOW283" s="6"/>
      <c r="QOX283" s="6"/>
      <c r="QOY283" s="6"/>
      <c r="QOZ283" s="6"/>
      <c r="QPA283" s="6"/>
      <c r="QPB283" s="6"/>
      <c r="QPC283" s="6"/>
      <c r="QPD283" s="6"/>
      <c r="QPE283" s="6"/>
      <c r="QPF283" s="6"/>
      <c r="QPG283" s="6"/>
      <c r="QPH283" s="6"/>
      <c r="QPI283" s="6"/>
      <c r="QPJ283" s="6"/>
      <c r="QPK283" s="6"/>
      <c r="QPL283" s="6"/>
      <c r="QPM283" s="6"/>
      <c r="QPN283" s="6"/>
      <c r="QPO283" s="6"/>
      <c r="QPP283" s="6"/>
      <c r="QPQ283" s="6"/>
      <c r="QPR283" s="6"/>
      <c r="QPS283" s="6"/>
      <c r="QPT283" s="6"/>
      <c r="QPU283" s="6"/>
      <c r="QPV283" s="6"/>
      <c r="QPW283" s="6"/>
      <c r="QPX283" s="6"/>
      <c r="QPY283" s="6"/>
      <c r="QPZ283" s="6"/>
      <c r="QQA283" s="6"/>
      <c r="QQB283" s="6"/>
      <c r="QQC283" s="6"/>
      <c r="QQD283" s="6"/>
      <c r="QQE283" s="6"/>
      <c r="QQF283" s="6"/>
      <c r="QQG283" s="6"/>
      <c r="QQH283" s="6"/>
      <c r="QQI283" s="6"/>
      <c r="QQJ283" s="6"/>
      <c r="QQK283" s="6"/>
      <c r="QQL283" s="6"/>
      <c r="QQM283" s="6"/>
      <c r="QQN283" s="6"/>
      <c r="QQO283" s="6"/>
      <c r="QQP283" s="6"/>
      <c r="QQQ283" s="6"/>
      <c r="QQR283" s="6"/>
      <c r="QQS283" s="6"/>
      <c r="QQT283" s="6"/>
      <c r="QQU283" s="6"/>
      <c r="QQV283" s="6"/>
      <c r="QQW283" s="6"/>
      <c r="QQX283" s="6"/>
      <c r="QQY283" s="6"/>
      <c r="QQZ283" s="6"/>
      <c r="QRA283" s="6"/>
      <c r="QRB283" s="6"/>
      <c r="QRC283" s="6"/>
      <c r="QRD283" s="6"/>
      <c r="QRE283" s="6"/>
      <c r="QRF283" s="6"/>
      <c r="QRG283" s="6"/>
      <c r="QRH283" s="6"/>
      <c r="QRI283" s="6"/>
      <c r="QRJ283" s="6"/>
      <c r="QRK283" s="6"/>
      <c r="QRL283" s="6"/>
      <c r="QRM283" s="6"/>
      <c r="QRN283" s="6"/>
      <c r="QRO283" s="6"/>
      <c r="QRP283" s="6"/>
      <c r="QRQ283" s="6"/>
      <c r="QRR283" s="6"/>
      <c r="QRS283" s="6"/>
      <c r="QRT283" s="6"/>
      <c r="QRU283" s="6"/>
      <c r="QRV283" s="6"/>
      <c r="QRW283" s="6"/>
      <c r="QRX283" s="6"/>
      <c r="QRY283" s="6"/>
      <c r="QRZ283" s="6"/>
      <c r="QSA283" s="6"/>
      <c r="QSB283" s="6"/>
      <c r="QSC283" s="6"/>
      <c r="QSD283" s="6"/>
      <c r="QSE283" s="6"/>
      <c r="QSF283" s="6"/>
      <c r="QSG283" s="6"/>
      <c r="QSH283" s="6"/>
      <c r="QSI283" s="6"/>
      <c r="QSJ283" s="6"/>
      <c r="QSK283" s="6"/>
      <c r="QSL283" s="6"/>
      <c r="QSM283" s="6"/>
      <c r="QSN283" s="6"/>
      <c r="QSO283" s="6"/>
      <c r="QSP283" s="6"/>
      <c r="QSQ283" s="6"/>
      <c r="QSR283" s="6"/>
      <c r="QSS283" s="6"/>
      <c r="QST283" s="6"/>
      <c r="QSU283" s="6"/>
      <c r="QSV283" s="6"/>
      <c r="QSW283" s="6"/>
      <c r="QSX283" s="6"/>
      <c r="QSY283" s="6"/>
      <c r="QSZ283" s="6"/>
      <c r="QTA283" s="6"/>
      <c r="QTB283" s="6"/>
      <c r="QTC283" s="6"/>
      <c r="QTD283" s="6"/>
      <c r="QTE283" s="6"/>
      <c r="QTF283" s="6"/>
      <c r="QTG283" s="6"/>
      <c r="QTH283" s="6"/>
      <c r="QTI283" s="6"/>
      <c r="QTJ283" s="6"/>
      <c r="QTK283" s="6"/>
      <c r="QTL283" s="6"/>
      <c r="QTM283" s="6"/>
      <c r="QTN283" s="6"/>
      <c r="QTO283" s="6"/>
      <c r="QTP283" s="6"/>
      <c r="QTQ283" s="6"/>
      <c r="QTR283" s="6"/>
      <c r="QTS283" s="6"/>
      <c r="QTT283" s="6"/>
      <c r="QTU283" s="6"/>
      <c r="QTV283" s="6"/>
      <c r="QTW283" s="6"/>
      <c r="QTX283" s="6"/>
      <c r="QTY283" s="6"/>
      <c r="QTZ283" s="6"/>
      <c r="QUA283" s="6"/>
      <c r="QUB283" s="6"/>
      <c r="QUC283" s="6"/>
      <c r="QUD283" s="6"/>
      <c r="QUE283" s="6"/>
      <c r="QUF283" s="6"/>
      <c r="QUG283" s="6"/>
      <c r="QUH283" s="6"/>
      <c r="QUI283" s="6"/>
      <c r="QUJ283" s="6"/>
      <c r="QUK283" s="6"/>
      <c r="QUL283" s="6"/>
      <c r="QUM283" s="6"/>
      <c r="QUN283" s="6"/>
      <c r="QUO283" s="6"/>
      <c r="QUP283" s="6"/>
      <c r="QUQ283" s="6"/>
      <c r="QUR283" s="6"/>
      <c r="QUS283" s="6"/>
      <c r="QUT283" s="6"/>
      <c r="QUU283" s="6"/>
      <c r="QUV283" s="6"/>
      <c r="QUW283" s="6"/>
      <c r="QUX283" s="6"/>
      <c r="QUY283" s="6"/>
      <c r="QUZ283" s="6"/>
      <c r="QVA283" s="6"/>
      <c r="QVB283" s="6"/>
      <c r="QVC283" s="6"/>
      <c r="QVD283" s="6"/>
      <c r="QVE283" s="6"/>
      <c r="QVF283" s="6"/>
      <c r="QVG283" s="6"/>
      <c r="QVH283" s="6"/>
      <c r="QVI283" s="6"/>
      <c r="QVJ283" s="6"/>
      <c r="QVK283" s="6"/>
      <c r="QVL283" s="6"/>
      <c r="QVM283" s="6"/>
      <c r="QVN283" s="6"/>
      <c r="QVO283" s="6"/>
      <c r="QVP283" s="6"/>
      <c r="QVQ283" s="6"/>
      <c r="QVR283" s="6"/>
      <c r="QVS283" s="6"/>
      <c r="QVT283" s="6"/>
      <c r="QVU283" s="6"/>
      <c r="QVV283" s="6"/>
      <c r="QVW283" s="6"/>
      <c r="QVX283" s="6"/>
      <c r="QVY283" s="6"/>
      <c r="QVZ283" s="6"/>
      <c r="QWA283" s="6"/>
      <c r="QWB283" s="6"/>
      <c r="QWC283" s="6"/>
      <c r="QWD283" s="6"/>
      <c r="QWE283" s="6"/>
      <c r="QWF283" s="6"/>
      <c r="QWG283" s="6"/>
      <c r="QWH283" s="6"/>
      <c r="QWI283" s="6"/>
      <c r="QWJ283" s="6"/>
      <c r="QWK283" s="6"/>
      <c r="QWL283" s="6"/>
      <c r="QWM283" s="6"/>
      <c r="QWN283" s="6"/>
      <c r="QWO283" s="6"/>
      <c r="QWP283" s="6"/>
      <c r="QWQ283" s="6"/>
      <c r="QWR283" s="6"/>
      <c r="QWS283" s="6"/>
      <c r="QWT283" s="6"/>
      <c r="QWU283" s="6"/>
      <c r="QWV283" s="6"/>
      <c r="QWW283" s="6"/>
      <c r="QWX283" s="6"/>
      <c r="QWY283" s="6"/>
      <c r="QWZ283" s="6"/>
      <c r="QXA283" s="6"/>
      <c r="QXB283" s="6"/>
      <c r="QXC283" s="6"/>
      <c r="QXD283" s="6"/>
      <c r="QXE283" s="6"/>
      <c r="QXF283" s="6"/>
      <c r="QXG283" s="6"/>
      <c r="QXH283" s="6"/>
      <c r="QXI283" s="6"/>
      <c r="QXJ283" s="6"/>
      <c r="QXK283" s="6"/>
      <c r="QXL283" s="6"/>
      <c r="QXM283" s="6"/>
      <c r="QXN283" s="6"/>
      <c r="QXO283" s="6"/>
      <c r="QXP283" s="6"/>
      <c r="QXQ283" s="6"/>
      <c r="QXR283" s="6"/>
      <c r="QXS283" s="6"/>
      <c r="QXT283" s="6"/>
      <c r="QXU283" s="6"/>
      <c r="QXV283" s="6"/>
      <c r="QXW283" s="6"/>
      <c r="QXX283" s="6"/>
      <c r="QXY283" s="6"/>
      <c r="QXZ283" s="6"/>
      <c r="QYA283" s="6"/>
      <c r="QYB283" s="6"/>
      <c r="QYC283" s="6"/>
      <c r="QYD283" s="6"/>
      <c r="QYE283" s="6"/>
      <c r="QYF283" s="6"/>
      <c r="QYG283" s="6"/>
      <c r="QYH283" s="6"/>
      <c r="QYI283" s="6"/>
      <c r="QYJ283" s="6"/>
      <c r="QYK283" s="6"/>
      <c r="QYL283" s="6"/>
      <c r="QYM283" s="6"/>
      <c r="QYN283" s="6"/>
      <c r="QYO283" s="6"/>
      <c r="QYP283" s="6"/>
      <c r="QYQ283" s="6"/>
      <c r="QYR283" s="6"/>
      <c r="QYS283" s="6"/>
      <c r="QYT283" s="6"/>
      <c r="QYU283" s="6"/>
      <c r="QYV283" s="6"/>
      <c r="QYW283" s="6"/>
      <c r="QYX283" s="6"/>
      <c r="QYY283" s="6"/>
      <c r="QYZ283" s="6"/>
      <c r="QZA283" s="6"/>
      <c r="QZB283" s="6"/>
      <c r="QZC283" s="6"/>
      <c r="QZD283" s="6"/>
      <c r="QZE283" s="6"/>
      <c r="QZF283" s="6"/>
      <c r="QZG283" s="6"/>
      <c r="QZH283" s="6"/>
      <c r="QZI283" s="6"/>
      <c r="QZJ283" s="6"/>
      <c r="QZK283" s="6"/>
      <c r="QZL283" s="6"/>
      <c r="QZM283" s="6"/>
      <c r="QZN283" s="6"/>
      <c r="QZO283" s="6"/>
      <c r="QZP283" s="6"/>
      <c r="QZQ283" s="6"/>
      <c r="QZR283" s="6"/>
      <c r="QZS283" s="6"/>
      <c r="QZT283" s="6"/>
      <c r="QZU283" s="6"/>
      <c r="QZV283" s="6"/>
      <c r="QZW283" s="6"/>
      <c r="QZX283" s="6"/>
      <c r="QZY283" s="6"/>
      <c r="QZZ283" s="6"/>
      <c r="RAA283" s="6"/>
      <c r="RAB283" s="6"/>
      <c r="RAC283" s="6"/>
      <c r="RAD283" s="6"/>
      <c r="RAE283" s="6"/>
      <c r="RAF283" s="6"/>
      <c r="RAG283" s="6"/>
      <c r="RAH283" s="6"/>
      <c r="RAI283" s="6"/>
      <c r="RAJ283" s="6"/>
      <c r="RAK283" s="6"/>
      <c r="RAL283" s="6"/>
      <c r="RAM283" s="6"/>
      <c r="RAN283" s="6"/>
      <c r="RAO283" s="6"/>
      <c r="RAP283" s="6"/>
      <c r="RAQ283" s="6"/>
      <c r="RAR283" s="6"/>
      <c r="RAS283" s="6"/>
      <c r="RAT283" s="6"/>
      <c r="RAU283" s="6"/>
      <c r="RAV283" s="6"/>
      <c r="RAW283" s="6"/>
      <c r="RAX283" s="6"/>
      <c r="RAY283" s="6"/>
      <c r="RAZ283" s="6"/>
      <c r="RBA283" s="6"/>
      <c r="RBB283" s="6"/>
      <c r="RBC283" s="6"/>
      <c r="RBD283" s="6"/>
      <c r="RBE283" s="6"/>
      <c r="RBF283" s="6"/>
      <c r="RBG283" s="6"/>
      <c r="RBH283" s="6"/>
      <c r="RBI283" s="6"/>
      <c r="RBJ283" s="6"/>
      <c r="RBK283" s="6"/>
      <c r="RBL283" s="6"/>
      <c r="RBM283" s="6"/>
      <c r="RBN283" s="6"/>
      <c r="RBO283" s="6"/>
      <c r="RBP283" s="6"/>
      <c r="RBQ283" s="6"/>
      <c r="RBR283" s="6"/>
      <c r="RBS283" s="6"/>
      <c r="RBT283" s="6"/>
      <c r="RBU283" s="6"/>
      <c r="RBV283" s="6"/>
      <c r="RBW283" s="6"/>
      <c r="RBX283" s="6"/>
      <c r="RBY283" s="6"/>
      <c r="RBZ283" s="6"/>
      <c r="RCA283" s="6"/>
      <c r="RCB283" s="6"/>
      <c r="RCC283" s="6"/>
      <c r="RCD283" s="6"/>
      <c r="RCE283" s="6"/>
      <c r="RCF283" s="6"/>
      <c r="RCG283" s="6"/>
      <c r="RCH283" s="6"/>
      <c r="RCI283" s="6"/>
      <c r="RCJ283" s="6"/>
      <c r="RCK283" s="6"/>
      <c r="RCL283" s="6"/>
      <c r="RCM283" s="6"/>
      <c r="RCN283" s="6"/>
      <c r="RCO283" s="6"/>
      <c r="RCP283" s="6"/>
      <c r="RCQ283" s="6"/>
      <c r="RCR283" s="6"/>
      <c r="RCS283" s="6"/>
      <c r="RCT283" s="6"/>
      <c r="RCU283" s="6"/>
      <c r="RCV283" s="6"/>
      <c r="RCW283" s="6"/>
      <c r="RCX283" s="6"/>
      <c r="RCY283" s="6"/>
      <c r="RCZ283" s="6"/>
      <c r="RDA283" s="6"/>
      <c r="RDB283" s="6"/>
      <c r="RDC283" s="6"/>
      <c r="RDD283" s="6"/>
      <c r="RDE283" s="6"/>
      <c r="RDF283" s="6"/>
      <c r="RDG283" s="6"/>
      <c r="RDH283" s="6"/>
      <c r="RDI283" s="6"/>
      <c r="RDJ283" s="6"/>
      <c r="RDK283" s="6"/>
      <c r="RDL283" s="6"/>
      <c r="RDM283" s="6"/>
      <c r="RDN283" s="6"/>
      <c r="RDO283" s="6"/>
      <c r="RDP283" s="6"/>
      <c r="RDQ283" s="6"/>
      <c r="RDR283" s="6"/>
      <c r="RDS283" s="6"/>
      <c r="RDT283" s="6"/>
      <c r="RDU283" s="6"/>
      <c r="RDV283" s="6"/>
      <c r="RDW283" s="6"/>
      <c r="RDX283" s="6"/>
      <c r="RDY283" s="6"/>
      <c r="RDZ283" s="6"/>
      <c r="REA283" s="6"/>
      <c r="REB283" s="6"/>
      <c r="REC283" s="6"/>
      <c r="RED283" s="6"/>
      <c r="REE283" s="6"/>
      <c r="REF283" s="6"/>
      <c r="REG283" s="6"/>
      <c r="REH283" s="6"/>
      <c r="REI283" s="6"/>
      <c r="REJ283" s="6"/>
      <c r="REK283" s="6"/>
      <c r="REL283" s="6"/>
      <c r="REM283" s="6"/>
      <c r="REN283" s="6"/>
      <c r="REO283" s="6"/>
      <c r="REP283" s="6"/>
      <c r="REQ283" s="6"/>
      <c r="RER283" s="6"/>
      <c r="RES283" s="6"/>
      <c r="RET283" s="6"/>
      <c r="REU283" s="6"/>
      <c r="REV283" s="6"/>
      <c r="REW283" s="6"/>
      <c r="REX283" s="6"/>
      <c r="REY283" s="6"/>
      <c r="REZ283" s="6"/>
      <c r="RFA283" s="6"/>
      <c r="RFB283" s="6"/>
      <c r="RFC283" s="6"/>
      <c r="RFD283" s="6"/>
      <c r="RFE283" s="6"/>
      <c r="RFF283" s="6"/>
      <c r="RFG283" s="6"/>
      <c r="RFH283" s="6"/>
      <c r="RFI283" s="6"/>
      <c r="RFJ283" s="6"/>
      <c r="RFK283" s="6"/>
      <c r="RFL283" s="6"/>
      <c r="RFM283" s="6"/>
      <c r="RFN283" s="6"/>
      <c r="RFO283" s="6"/>
      <c r="RFP283" s="6"/>
      <c r="RFQ283" s="6"/>
      <c r="RFR283" s="6"/>
      <c r="RFS283" s="6"/>
      <c r="RFT283" s="6"/>
      <c r="RFU283" s="6"/>
      <c r="RFV283" s="6"/>
      <c r="RFW283" s="6"/>
      <c r="RFX283" s="6"/>
      <c r="RFY283" s="6"/>
      <c r="RFZ283" s="6"/>
      <c r="RGA283" s="6"/>
      <c r="RGB283" s="6"/>
      <c r="RGC283" s="6"/>
      <c r="RGD283" s="6"/>
      <c r="RGE283" s="6"/>
      <c r="RGF283" s="6"/>
      <c r="RGG283" s="6"/>
      <c r="RGH283" s="6"/>
      <c r="RGI283" s="6"/>
      <c r="RGJ283" s="6"/>
      <c r="RGK283" s="6"/>
      <c r="RGL283" s="6"/>
      <c r="RGM283" s="6"/>
      <c r="RGN283" s="6"/>
      <c r="RGO283" s="6"/>
      <c r="RGP283" s="6"/>
      <c r="RGQ283" s="6"/>
      <c r="RGR283" s="6"/>
      <c r="RGS283" s="6"/>
      <c r="RGT283" s="6"/>
      <c r="RGU283" s="6"/>
      <c r="RGV283" s="6"/>
      <c r="RGW283" s="6"/>
      <c r="RGX283" s="6"/>
      <c r="RGY283" s="6"/>
      <c r="RGZ283" s="6"/>
      <c r="RHA283" s="6"/>
      <c r="RHB283" s="6"/>
      <c r="RHC283" s="6"/>
      <c r="RHD283" s="6"/>
      <c r="RHE283" s="6"/>
      <c r="RHF283" s="6"/>
      <c r="RHG283" s="6"/>
      <c r="RHH283" s="6"/>
      <c r="RHI283" s="6"/>
      <c r="RHJ283" s="6"/>
      <c r="RHK283" s="6"/>
      <c r="RHL283" s="6"/>
      <c r="RHM283" s="6"/>
      <c r="RHN283" s="6"/>
      <c r="RHO283" s="6"/>
      <c r="RHP283" s="6"/>
      <c r="RHQ283" s="6"/>
      <c r="RHR283" s="6"/>
      <c r="RHS283" s="6"/>
      <c r="RHT283" s="6"/>
      <c r="RHU283" s="6"/>
      <c r="RHV283" s="6"/>
      <c r="RHW283" s="6"/>
      <c r="RHX283" s="6"/>
      <c r="RHY283" s="6"/>
      <c r="RHZ283" s="6"/>
      <c r="RIA283" s="6"/>
      <c r="RIB283" s="6"/>
      <c r="RIC283" s="6"/>
      <c r="RID283" s="6"/>
      <c r="RIE283" s="6"/>
      <c r="RIF283" s="6"/>
      <c r="RIG283" s="6"/>
      <c r="RIH283" s="6"/>
      <c r="RII283" s="6"/>
      <c r="RIJ283" s="6"/>
      <c r="RIK283" s="6"/>
      <c r="RIL283" s="6"/>
      <c r="RIM283" s="6"/>
      <c r="RIN283" s="6"/>
      <c r="RIO283" s="6"/>
      <c r="RIP283" s="6"/>
      <c r="RIQ283" s="6"/>
      <c r="RIR283" s="6"/>
      <c r="RIS283" s="6"/>
      <c r="RIT283" s="6"/>
      <c r="RIU283" s="6"/>
      <c r="RIV283" s="6"/>
      <c r="RIW283" s="6"/>
      <c r="RIX283" s="6"/>
      <c r="RIY283" s="6"/>
      <c r="RIZ283" s="6"/>
      <c r="RJA283" s="6"/>
      <c r="RJB283" s="6"/>
      <c r="RJC283" s="6"/>
      <c r="RJD283" s="6"/>
      <c r="RJE283" s="6"/>
      <c r="RJF283" s="6"/>
      <c r="RJG283" s="6"/>
      <c r="RJH283" s="6"/>
      <c r="RJI283" s="6"/>
      <c r="RJJ283" s="6"/>
      <c r="RJK283" s="6"/>
      <c r="RJL283" s="6"/>
      <c r="RJM283" s="6"/>
      <c r="RJN283" s="6"/>
      <c r="RJO283" s="6"/>
      <c r="RJP283" s="6"/>
      <c r="RJQ283" s="6"/>
      <c r="RJR283" s="6"/>
      <c r="RJS283" s="6"/>
      <c r="RJT283" s="6"/>
      <c r="RJU283" s="6"/>
      <c r="RJV283" s="6"/>
      <c r="RJW283" s="6"/>
      <c r="RJX283" s="6"/>
      <c r="RJY283" s="6"/>
      <c r="RJZ283" s="6"/>
      <c r="RKA283" s="6"/>
      <c r="RKB283" s="6"/>
      <c r="RKC283" s="6"/>
      <c r="RKD283" s="6"/>
      <c r="RKE283" s="6"/>
      <c r="RKF283" s="6"/>
      <c r="RKG283" s="6"/>
      <c r="RKH283" s="6"/>
      <c r="RKI283" s="6"/>
      <c r="RKJ283" s="6"/>
      <c r="RKK283" s="6"/>
      <c r="RKL283" s="6"/>
      <c r="RKM283" s="6"/>
      <c r="RKN283" s="6"/>
      <c r="RKO283" s="6"/>
      <c r="RKP283" s="6"/>
      <c r="RKQ283" s="6"/>
      <c r="RKR283" s="6"/>
      <c r="RKS283" s="6"/>
      <c r="RKT283" s="6"/>
      <c r="RKU283" s="6"/>
      <c r="RKV283" s="6"/>
      <c r="RKW283" s="6"/>
      <c r="RKX283" s="6"/>
      <c r="RKY283" s="6"/>
      <c r="RKZ283" s="6"/>
      <c r="RLA283" s="6"/>
      <c r="RLB283" s="6"/>
      <c r="RLC283" s="6"/>
      <c r="RLD283" s="6"/>
      <c r="RLE283" s="6"/>
      <c r="RLF283" s="6"/>
      <c r="RLG283" s="6"/>
      <c r="RLH283" s="6"/>
      <c r="RLI283" s="6"/>
      <c r="RLJ283" s="6"/>
      <c r="RLK283" s="6"/>
      <c r="RLL283" s="6"/>
      <c r="RLM283" s="6"/>
      <c r="RLN283" s="6"/>
      <c r="RLO283" s="6"/>
      <c r="RLP283" s="6"/>
      <c r="RLQ283" s="6"/>
      <c r="RLR283" s="6"/>
      <c r="RLS283" s="6"/>
      <c r="RLT283" s="6"/>
      <c r="RLU283" s="6"/>
      <c r="RLV283" s="6"/>
      <c r="RLW283" s="6"/>
      <c r="RLX283" s="6"/>
      <c r="RLY283" s="6"/>
      <c r="RLZ283" s="6"/>
      <c r="RMA283" s="6"/>
      <c r="RMB283" s="6"/>
      <c r="RMC283" s="6"/>
      <c r="RMD283" s="6"/>
      <c r="RME283" s="6"/>
      <c r="RMF283" s="6"/>
      <c r="RMG283" s="6"/>
      <c r="RMH283" s="6"/>
      <c r="RMI283" s="6"/>
      <c r="RMJ283" s="6"/>
      <c r="RMK283" s="6"/>
      <c r="RML283" s="6"/>
      <c r="RMM283" s="6"/>
      <c r="RMN283" s="6"/>
      <c r="RMO283" s="6"/>
      <c r="RMP283" s="6"/>
      <c r="RMQ283" s="6"/>
      <c r="RMR283" s="6"/>
      <c r="RMS283" s="6"/>
      <c r="RMT283" s="6"/>
      <c r="RMU283" s="6"/>
      <c r="RMV283" s="6"/>
      <c r="RMW283" s="6"/>
      <c r="RMX283" s="6"/>
      <c r="RMY283" s="6"/>
      <c r="RMZ283" s="6"/>
      <c r="RNA283" s="6"/>
      <c r="RNB283" s="6"/>
      <c r="RNC283" s="6"/>
      <c r="RND283" s="6"/>
      <c r="RNE283" s="6"/>
      <c r="RNF283" s="6"/>
      <c r="RNG283" s="6"/>
      <c r="RNH283" s="6"/>
      <c r="RNI283" s="6"/>
      <c r="RNJ283" s="6"/>
      <c r="RNK283" s="6"/>
      <c r="RNL283" s="6"/>
      <c r="RNM283" s="6"/>
      <c r="RNN283" s="6"/>
      <c r="RNO283" s="6"/>
      <c r="RNP283" s="6"/>
      <c r="RNQ283" s="6"/>
      <c r="RNR283" s="6"/>
      <c r="RNS283" s="6"/>
      <c r="RNT283" s="6"/>
      <c r="RNU283" s="6"/>
      <c r="RNV283" s="6"/>
      <c r="RNW283" s="6"/>
      <c r="RNX283" s="6"/>
      <c r="RNY283" s="6"/>
      <c r="RNZ283" s="6"/>
      <c r="ROA283" s="6"/>
      <c r="ROB283" s="6"/>
      <c r="ROC283" s="6"/>
      <c r="ROD283" s="6"/>
      <c r="ROE283" s="6"/>
      <c r="ROF283" s="6"/>
      <c r="ROG283" s="6"/>
      <c r="ROH283" s="6"/>
      <c r="ROI283" s="6"/>
      <c r="ROJ283" s="6"/>
      <c r="ROK283" s="6"/>
      <c r="ROL283" s="6"/>
      <c r="ROM283" s="6"/>
      <c r="RON283" s="6"/>
      <c r="ROO283" s="6"/>
      <c r="ROP283" s="6"/>
      <c r="ROQ283" s="6"/>
      <c r="ROR283" s="6"/>
      <c r="ROS283" s="6"/>
      <c r="ROT283" s="6"/>
      <c r="ROU283" s="6"/>
      <c r="ROV283" s="6"/>
      <c r="ROW283" s="6"/>
      <c r="ROX283" s="6"/>
      <c r="ROY283" s="6"/>
      <c r="ROZ283" s="6"/>
      <c r="RPA283" s="6"/>
      <c r="RPB283" s="6"/>
      <c r="RPC283" s="6"/>
      <c r="RPD283" s="6"/>
      <c r="RPE283" s="6"/>
      <c r="RPF283" s="6"/>
      <c r="RPG283" s="6"/>
      <c r="RPH283" s="6"/>
      <c r="RPI283" s="6"/>
      <c r="RPJ283" s="6"/>
      <c r="RPK283" s="6"/>
      <c r="RPL283" s="6"/>
      <c r="RPM283" s="6"/>
      <c r="RPN283" s="6"/>
      <c r="RPO283" s="6"/>
      <c r="RPP283" s="6"/>
      <c r="RPQ283" s="6"/>
      <c r="RPR283" s="6"/>
      <c r="RPS283" s="6"/>
      <c r="RPT283" s="6"/>
      <c r="RPU283" s="6"/>
      <c r="RPV283" s="6"/>
      <c r="RPW283" s="6"/>
      <c r="RPX283" s="6"/>
      <c r="RPY283" s="6"/>
      <c r="RPZ283" s="6"/>
      <c r="RQA283" s="6"/>
      <c r="RQB283" s="6"/>
      <c r="RQC283" s="6"/>
      <c r="RQD283" s="6"/>
      <c r="RQE283" s="6"/>
      <c r="RQF283" s="6"/>
      <c r="RQG283" s="6"/>
      <c r="RQH283" s="6"/>
      <c r="RQI283" s="6"/>
      <c r="RQJ283" s="6"/>
      <c r="RQK283" s="6"/>
      <c r="RQL283" s="6"/>
      <c r="RQM283" s="6"/>
      <c r="RQN283" s="6"/>
      <c r="RQO283" s="6"/>
      <c r="RQP283" s="6"/>
      <c r="RQQ283" s="6"/>
      <c r="RQR283" s="6"/>
      <c r="RQS283" s="6"/>
      <c r="RQT283" s="6"/>
      <c r="RQU283" s="6"/>
      <c r="RQV283" s="6"/>
      <c r="RQW283" s="6"/>
      <c r="RQX283" s="6"/>
      <c r="RQY283" s="6"/>
      <c r="RQZ283" s="6"/>
      <c r="RRA283" s="6"/>
      <c r="RRB283" s="6"/>
      <c r="RRC283" s="6"/>
      <c r="RRD283" s="6"/>
      <c r="RRE283" s="6"/>
      <c r="RRF283" s="6"/>
      <c r="RRG283" s="6"/>
      <c r="RRH283" s="6"/>
      <c r="RRI283" s="6"/>
      <c r="RRJ283" s="6"/>
      <c r="RRK283" s="6"/>
      <c r="RRL283" s="6"/>
      <c r="RRM283" s="6"/>
      <c r="RRN283" s="6"/>
      <c r="RRO283" s="6"/>
      <c r="RRP283" s="6"/>
      <c r="RRQ283" s="6"/>
      <c r="RRR283" s="6"/>
      <c r="RRS283" s="6"/>
      <c r="RRT283" s="6"/>
      <c r="RRU283" s="6"/>
      <c r="RRV283" s="6"/>
      <c r="RRW283" s="6"/>
      <c r="RRX283" s="6"/>
      <c r="RRY283" s="6"/>
      <c r="RRZ283" s="6"/>
      <c r="RSA283" s="6"/>
      <c r="RSB283" s="6"/>
      <c r="RSC283" s="6"/>
      <c r="RSD283" s="6"/>
      <c r="RSE283" s="6"/>
      <c r="RSF283" s="6"/>
      <c r="RSG283" s="6"/>
      <c r="RSH283" s="6"/>
      <c r="RSI283" s="6"/>
      <c r="RSJ283" s="6"/>
      <c r="RSK283" s="6"/>
      <c r="RSL283" s="6"/>
      <c r="RSM283" s="6"/>
      <c r="RSN283" s="6"/>
      <c r="RSO283" s="6"/>
      <c r="RSP283" s="6"/>
      <c r="RSQ283" s="6"/>
      <c r="RSR283" s="6"/>
      <c r="RSS283" s="6"/>
      <c r="RST283" s="6"/>
      <c r="RSU283" s="6"/>
      <c r="RSV283" s="6"/>
      <c r="RSW283" s="6"/>
      <c r="RSX283" s="6"/>
      <c r="RSY283" s="6"/>
      <c r="RSZ283" s="6"/>
      <c r="RTA283" s="6"/>
      <c r="RTB283" s="6"/>
      <c r="RTC283" s="6"/>
      <c r="RTD283" s="6"/>
      <c r="RTE283" s="6"/>
      <c r="RTF283" s="6"/>
      <c r="RTG283" s="6"/>
      <c r="RTH283" s="6"/>
      <c r="RTI283" s="6"/>
      <c r="RTJ283" s="6"/>
      <c r="RTK283" s="6"/>
      <c r="RTL283" s="6"/>
      <c r="RTM283" s="6"/>
      <c r="RTN283" s="6"/>
      <c r="RTO283" s="6"/>
      <c r="RTP283" s="6"/>
      <c r="RTQ283" s="6"/>
      <c r="RTR283" s="6"/>
      <c r="RTS283" s="6"/>
      <c r="RTT283" s="6"/>
      <c r="RTU283" s="6"/>
      <c r="RTV283" s="6"/>
      <c r="RTW283" s="6"/>
      <c r="RTX283" s="6"/>
      <c r="RTY283" s="6"/>
      <c r="RTZ283" s="6"/>
      <c r="RUA283" s="6"/>
      <c r="RUB283" s="6"/>
      <c r="RUC283" s="6"/>
      <c r="RUD283" s="6"/>
      <c r="RUE283" s="6"/>
      <c r="RUF283" s="6"/>
      <c r="RUG283" s="6"/>
      <c r="RUH283" s="6"/>
      <c r="RUI283" s="6"/>
      <c r="RUJ283" s="6"/>
      <c r="RUK283" s="6"/>
      <c r="RUL283" s="6"/>
      <c r="RUM283" s="6"/>
      <c r="RUN283" s="6"/>
      <c r="RUO283" s="6"/>
      <c r="RUP283" s="6"/>
      <c r="RUQ283" s="6"/>
      <c r="RUR283" s="6"/>
      <c r="RUS283" s="6"/>
      <c r="RUT283" s="6"/>
      <c r="RUU283" s="6"/>
      <c r="RUV283" s="6"/>
      <c r="RUW283" s="6"/>
      <c r="RUX283" s="6"/>
      <c r="RUY283" s="6"/>
      <c r="RUZ283" s="6"/>
      <c r="RVA283" s="6"/>
      <c r="RVB283" s="6"/>
      <c r="RVC283" s="6"/>
      <c r="RVD283" s="6"/>
      <c r="RVE283" s="6"/>
      <c r="RVF283" s="6"/>
      <c r="RVG283" s="6"/>
      <c r="RVH283" s="6"/>
      <c r="RVI283" s="6"/>
      <c r="RVJ283" s="6"/>
      <c r="RVK283" s="6"/>
      <c r="RVL283" s="6"/>
      <c r="RVM283" s="6"/>
      <c r="RVN283" s="6"/>
      <c r="RVO283" s="6"/>
      <c r="RVP283" s="6"/>
      <c r="RVQ283" s="6"/>
      <c r="RVR283" s="6"/>
      <c r="RVS283" s="6"/>
      <c r="RVT283" s="6"/>
      <c r="RVU283" s="6"/>
      <c r="RVV283" s="6"/>
      <c r="RVW283" s="6"/>
      <c r="RVX283" s="6"/>
      <c r="RVY283" s="6"/>
      <c r="RVZ283" s="6"/>
      <c r="RWA283" s="6"/>
      <c r="RWB283" s="6"/>
      <c r="RWC283" s="6"/>
      <c r="RWD283" s="6"/>
      <c r="RWE283" s="6"/>
      <c r="RWF283" s="6"/>
      <c r="RWG283" s="6"/>
      <c r="RWH283" s="6"/>
      <c r="RWI283" s="6"/>
      <c r="RWJ283" s="6"/>
      <c r="RWK283" s="6"/>
      <c r="RWL283" s="6"/>
      <c r="RWM283" s="6"/>
      <c r="RWN283" s="6"/>
      <c r="RWO283" s="6"/>
      <c r="RWP283" s="6"/>
      <c r="RWQ283" s="6"/>
      <c r="RWR283" s="6"/>
      <c r="RWS283" s="6"/>
      <c r="RWT283" s="6"/>
      <c r="RWU283" s="6"/>
      <c r="RWV283" s="6"/>
      <c r="RWW283" s="6"/>
      <c r="RWX283" s="6"/>
      <c r="RWY283" s="6"/>
      <c r="RWZ283" s="6"/>
      <c r="RXA283" s="6"/>
      <c r="RXB283" s="6"/>
      <c r="RXC283" s="6"/>
      <c r="RXD283" s="6"/>
      <c r="RXE283" s="6"/>
      <c r="RXF283" s="6"/>
      <c r="RXG283" s="6"/>
      <c r="RXH283" s="6"/>
      <c r="RXI283" s="6"/>
      <c r="RXJ283" s="6"/>
      <c r="RXK283" s="6"/>
      <c r="RXL283" s="6"/>
      <c r="RXM283" s="6"/>
      <c r="RXN283" s="6"/>
      <c r="RXO283" s="6"/>
      <c r="RXP283" s="6"/>
      <c r="RXQ283" s="6"/>
      <c r="RXR283" s="6"/>
      <c r="RXS283" s="6"/>
      <c r="RXT283" s="6"/>
      <c r="RXU283" s="6"/>
      <c r="RXV283" s="6"/>
      <c r="RXW283" s="6"/>
      <c r="RXX283" s="6"/>
      <c r="RXY283" s="6"/>
      <c r="RXZ283" s="6"/>
      <c r="RYA283" s="6"/>
      <c r="RYB283" s="6"/>
      <c r="RYC283" s="6"/>
      <c r="RYD283" s="6"/>
      <c r="RYE283" s="6"/>
      <c r="RYF283" s="6"/>
      <c r="RYG283" s="6"/>
      <c r="RYH283" s="6"/>
      <c r="RYI283" s="6"/>
      <c r="RYJ283" s="6"/>
      <c r="RYK283" s="6"/>
      <c r="RYL283" s="6"/>
      <c r="RYM283" s="6"/>
      <c r="RYN283" s="6"/>
      <c r="RYO283" s="6"/>
      <c r="RYP283" s="6"/>
      <c r="RYQ283" s="6"/>
      <c r="RYR283" s="6"/>
      <c r="RYS283" s="6"/>
      <c r="RYT283" s="6"/>
      <c r="RYU283" s="6"/>
      <c r="RYV283" s="6"/>
      <c r="RYW283" s="6"/>
      <c r="RYX283" s="6"/>
      <c r="RYY283" s="6"/>
      <c r="RYZ283" s="6"/>
      <c r="RZA283" s="6"/>
      <c r="RZB283" s="6"/>
      <c r="RZC283" s="6"/>
      <c r="RZD283" s="6"/>
      <c r="RZE283" s="6"/>
      <c r="RZF283" s="6"/>
      <c r="RZG283" s="6"/>
      <c r="RZH283" s="6"/>
      <c r="RZI283" s="6"/>
      <c r="RZJ283" s="6"/>
      <c r="RZK283" s="6"/>
      <c r="RZL283" s="6"/>
      <c r="RZM283" s="6"/>
      <c r="RZN283" s="6"/>
      <c r="RZO283" s="6"/>
      <c r="RZP283" s="6"/>
      <c r="RZQ283" s="6"/>
      <c r="RZR283" s="6"/>
      <c r="RZS283" s="6"/>
      <c r="RZT283" s="6"/>
      <c r="RZU283" s="6"/>
      <c r="RZV283" s="6"/>
      <c r="RZW283" s="6"/>
      <c r="RZX283" s="6"/>
      <c r="RZY283" s="6"/>
      <c r="RZZ283" s="6"/>
      <c r="SAA283" s="6"/>
      <c r="SAB283" s="6"/>
      <c r="SAC283" s="6"/>
      <c r="SAD283" s="6"/>
      <c r="SAE283" s="6"/>
      <c r="SAF283" s="6"/>
      <c r="SAG283" s="6"/>
      <c r="SAH283" s="6"/>
      <c r="SAI283" s="6"/>
      <c r="SAJ283" s="6"/>
      <c r="SAK283" s="6"/>
      <c r="SAL283" s="6"/>
      <c r="SAM283" s="6"/>
      <c r="SAN283" s="6"/>
      <c r="SAO283" s="6"/>
      <c r="SAP283" s="6"/>
      <c r="SAQ283" s="6"/>
      <c r="SAR283" s="6"/>
      <c r="SAS283" s="6"/>
      <c r="SAT283" s="6"/>
      <c r="SAU283" s="6"/>
      <c r="SAV283" s="6"/>
      <c r="SAW283" s="6"/>
      <c r="SAX283" s="6"/>
      <c r="SAY283" s="6"/>
      <c r="SAZ283" s="6"/>
      <c r="SBA283" s="6"/>
      <c r="SBB283" s="6"/>
      <c r="SBC283" s="6"/>
      <c r="SBD283" s="6"/>
      <c r="SBE283" s="6"/>
      <c r="SBF283" s="6"/>
      <c r="SBG283" s="6"/>
      <c r="SBH283" s="6"/>
      <c r="SBI283" s="6"/>
      <c r="SBJ283" s="6"/>
      <c r="SBK283" s="6"/>
      <c r="SBL283" s="6"/>
      <c r="SBM283" s="6"/>
      <c r="SBN283" s="6"/>
      <c r="SBO283" s="6"/>
      <c r="SBP283" s="6"/>
      <c r="SBQ283" s="6"/>
      <c r="SBR283" s="6"/>
      <c r="SBS283" s="6"/>
      <c r="SBT283" s="6"/>
      <c r="SBU283" s="6"/>
      <c r="SBV283" s="6"/>
      <c r="SBW283" s="6"/>
      <c r="SBX283" s="6"/>
      <c r="SBY283" s="6"/>
      <c r="SBZ283" s="6"/>
      <c r="SCA283" s="6"/>
      <c r="SCB283" s="6"/>
      <c r="SCC283" s="6"/>
      <c r="SCD283" s="6"/>
      <c r="SCE283" s="6"/>
      <c r="SCF283" s="6"/>
      <c r="SCG283" s="6"/>
      <c r="SCH283" s="6"/>
      <c r="SCI283" s="6"/>
      <c r="SCJ283" s="6"/>
      <c r="SCK283" s="6"/>
      <c r="SCL283" s="6"/>
      <c r="SCM283" s="6"/>
      <c r="SCN283" s="6"/>
      <c r="SCO283" s="6"/>
      <c r="SCP283" s="6"/>
      <c r="SCQ283" s="6"/>
      <c r="SCR283" s="6"/>
      <c r="SCS283" s="6"/>
      <c r="SCT283" s="6"/>
      <c r="SCU283" s="6"/>
      <c r="SCV283" s="6"/>
      <c r="SCW283" s="6"/>
      <c r="SCX283" s="6"/>
      <c r="SCY283" s="6"/>
      <c r="SCZ283" s="6"/>
      <c r="SDA283" s="6"/>
      <c r="SDB283" s="6"/>
      <c r="SDC283" s="6"/>
      <c r="SDD283" s="6"/>
      <c r="SDE283" s="6"/>
      <c r="SDF283" s="6"/>
      <c r="SDG283" s="6"/>
      <c r="SDH283" s="6"/>
      <c r="SDI283" s="6"/>
      <c r="SDJ283" s="6"/>
      <c r="SDK283" s="6"/>
      <c r="SDL283" s="6"/>
      <c r="SDM283" s="6"/>
      <c r="SDN283" s="6"/>
      <c r="SDO283" s="6"/>
      <c r="SDP283" s="6"/>
      <c r="SDQ283" s="6"/>
      <c r="SDR283" s="6"/>
      <c r="SDS283" s="6"/>
      <c r="SDT283" s="6"/>
      <c r="SDU283" s="6"/>
      <c r="SDV283" s="6"/>
      <c r="SDW283" s="6"/>
      <c r="SDX283" s="6"/>
      <c r="SDY283" s="6"/>
      <c r="SDZ283" s="6"/>
      <c r="SEA283" s="6"/>
      <c r="SEB283" s="6"/>
      <c r="SEC283" s="6"/>
      <c r="SED283" s="6"/>
      <c r="SEE283" s="6"/>
      <c r="SEF283" s="6"/>
      <c r="SEG283" s="6"/>
      <c r="SEH283" s="6"/>
      <c r="SEI283" s="6"/>
      <c r="SEJ283" s="6"/>
      <c r="SEK283" s="6"/>
      <c r="SEL283" s="6"/>
      <c r="SEM283" s="6"/>
      <c r="SEN283" s="6"/>
      <c r="SEO283" s="6"/>
      <c r="SEP283" s="6"/>
      <c r="SEQ283" s="6"/>
      <c r="SER283" s="6"/>
      <c r="SES283" s="6"/>
      <c r="SET283" s="6"/>
      <c r="SEU283" s="6"/>
      <c r="SEV283" s="6"/>
      <c r="SEW283" s="6"/>
      <c r="SEX283" s="6"/>
      <c r="SEY283" s="6"/>
      <c r="SEZ283" s="6"/>
      <c r="SFA283" s="6"/>
      <c r="SFB283" s="6"/>
      <c r="SFC283" s="6"/>
      <c r="SFD283" s="6"/>
      <c r="SFE283" s="6"/>
      <c r="SFF283" s="6"/>
      <c r="SFG283" s="6"/>
      <c r="SFH283" s="6"/>
      <c r="SFI283" s="6"/>
      <c r="SFJ283" s="6"/>
      <c r="SFK283" s="6"/>
      <c r="SFL283" s="6"/>
      <c r="SFM283" s="6"/>
      <c r="SFN283" s="6"/>
      <c r="SFO283" s="6"/>
      <c r="SFP283" s="6"/>
      <c r="SFQ283" s="6"/>
      <c r="SFR283" s="6"/>
      <c r="SFS283" s="6"/>
      <c r="SFT283" s="6"/>
      <c r="SFU283" s="6"/>
      <c r="SFV283" s="6"/>
      <c r="SFW283" s="6"/>
      <c r="SFX283" s="6"/>
      <c r="SFY283" s="6"/>
      <c r="SFZ283" s="6"/>
      <c r="SGA283" s="6"/>
      <c r="SGB283" s="6"/>
      <c r="SGC283" s="6"/>
      <c r="SGD283" s="6"/>
      <c r="SGE283" s="6"/>
      <c r="SGF283" s="6"/>
      <c r="SGG283" s="6"/>
      <c r="SGH283" s="6"/>
      <c r="SGI283" s="6"/>
      <c r="SGJ283" s="6"/>
      <c r="SGK283" s="6"/>
      <c r="SGL283" s="6"/>
      <c r="SGM283" s="6"/>
      <c r="SGN283" s="6"/>
      <c r="SGO283" s="6"/>
      <c r="SGP283" s="6"/>
      <c r="SGQ283" s="6"/>
      <c r="SGR283" s="6"/>
      <c r="SGS283" s="6"/>
      <c r="SGT283" s="6"/>
      <c r="SGU283" s="6"/>
      <c r="SGV283" s="6"/>
      <c r="SGW283" s="6"/>
      <c r="SGX283" s="6"/>
      <c r="SGY283" s="6"/>
      <c r="SGZ283" s="6"/>
      <c r="SHA283" s="6"/>
      <c r="SHB283" s="6"/>
      <c r="SHC283" s="6"/>
      <c r="SHD283" s="6"/>
      <c r="SHE283" s="6"/>
      <c r="SHF283" s="6"/>
      <c r="SHG283" s="6"/>
      <c r="SHH283" s="6"/>
      <c r="SHI283" s="6"/>
      <c r="SHJ283" s="6"/>
      <c r="SHK283" s="6"/>
      <c r="SHL283" s="6"/>
      <c r="SHM283" s="6"/>
      <c r="SHN283" s="6"/>
      <c r="SHO283" s="6"/>
      <c r="SHP283" s="6"/>
      <c r="SHQ283" s="6"/>
      <c r="SHR283" s="6"/>
      <c r="SHS283" s="6"/>
      <c r="SHT283" s="6"/>
      <c r="SHU283" s="6"/>
      <c r="SHV283" s="6"/>
      <c r="SHW283" s="6"/>
      <c r="SHX283" s="6"/>
      <c r="SHY283" s="6"/>
      <c r="SHZ283" s="6"/>
      <c r="SIA283" s="6"/>
      <c r="SIB283" s="6"/>
      <c r="SIC283" s="6"/>
      <c r="SID283" s="6"/>
      <c r="SIE283" s="6"/>
      <c r="SIF283" s="6"/>
      <c r="SIG283" s="6"/>
      <c r="SIH283" s="6"/>
      <c r="SII283" s="6"/>
      <c r="SIJ283" s="6"/>
      <c r="SIK283" s="6"/>
      <c r="SIL283" s="6"/>
      <c r="SIM283" s="6"/>
      <c r="SIN283" s="6"/>
      <c r="SIO283" s="6"/>
      <c r="SIP283" s="6"/>
      <c r="SIQ283" s="6"/>
      <c r="SIR283" s="6"/>
      <c r="SIS283" s="6"/>
      <c r="SIT283" s="6"/>
      <c r="SIU283" s="6"/>
      <c r="SIV283" s="6"/>
      <c r="SIW283" s="6"/>
      <c r="SIX283" s="6"/>
      <c r="SIY283" s="6"/>
      <c r="SIZ283" s="6"/>
      <c r="SJA283" s="6"/>
      <c r="SJB283" s="6"/>
      <c r="SJC283" s="6"/>
      <c r="SJD283" s="6"/>
      <c r="SJE283" s="6"/>
      <c r="SJF283" s="6"/>
      <c r="SJG283" s="6"/>
      <c r="SJH283" s="6"/>
      <c r="SJI283" s="6"/>
      <c r="SJJ283" s="6"/>
      <c r="SJK283" s="6"/>
      <c r="SJL283" s="6"/>
      <c r="SJM283" s="6"/>
      <c r="SJN283" s="6"/>
      <c r="SJO283" s="6"/>
      <c r="SJP283" s="6"/>
      <c r="SJQ283" s="6"/>
      <c r="SJR283" s="6"/>
      <c r="SJS283" s="6"/>
      <c r="SJT283" s="6"/>
      <c r="SJU283" s="6"/>
      <c r="SJV283" s="6"/>
      <c r="SJW283" s="6"/>
      <c r="SJX283" s="6"/>
      <c r="SJY283" s="6"/>
      <c r="SJZ283" s="6"/>
      <c r="SKA283" s="6"/>
      <c r="SKB283" s="6"/>
      <c r="SKC283" s="6"/>
      <c r="SKD283" s="6"/>
      <c r="SKE283" s="6"/>
      <c r="SKF283" s="6"/>
      <c r="SKG283" s="6"/>
      <c r="SKH283" s="6"/>
      <c r="SKI283" s="6"/>
      <c r="SKJ283" s="6"/>
      <c r="SKK283" s="6"/>
      <c r="SKL283" s="6"/>
      <c r="SKM283" s="6"/>
      <c r="SKN283" s="6"/>
      <c r="SKO283" s="6"/>
      <c r="SKP283" s="6"/>
      <c r="SKQ283" s="6"/>
      <c r="SKR283" s="6"/>
      <c r="SKS283" s="6"/>
      <c r="SKT283" s="6"/>
      <c r="SKU283" s="6"/>
      <c r="SKV283" s="6"/>
      <c r="SKW283" s="6"/>
      <c r="SKX283" s="6"/>
      <c r="SKY283" s="6"/>
      <c r="SKZ283" s="6"/>
      <c r="SLA283" s="6"/>
      <c r="SLB283" s="6"/>
      <c r="SLC283" s="6"/>
      <c r="SLD283" s="6"/>
      <c r="SLE283" s="6"/>
      <c r="SLF283" s="6"/>
      <c r="SLG283" s="6"/>
      <c r="SLH283" s="6"/>
      <c r="SLI283" s="6"/>
      <c r="SLJ283" s="6"/>
      <c r="SLK283" s="6"/>
      <c r="SLL283" s="6"/>
      <c r="SLM283" s="6"/>
      <c r="SLN283" s="6"/>
      <c r="SLO283" s="6"/>
      <c r="SLP283" s="6"/>
      <c r="SLQ283" s="6"/>
      <c r="SLR283" s="6"/>
      <c r="SLS283" s="6"/>
      <c r="SLT283" s="6"/>
      <c r="SLU283" s="6"/>
      <c r="SLV283" s="6"/>
      <c r="SLW283" s="6"/>
      <c r="SLX283" s="6"/>
      <c r="SLY283" s="6"/>
      <c r="SLZ283" s="6"/>
      <c r="SMA283" s="6"/>
      <c r="SMB283" s="6"/>
      <c r="SMC283" s="6"/>
      <c r="SMD283" s="6"/>
      <c r="SME283" s="6"/>
      <c r="SMF283" s="6"/>
      <c r="SMG283" s="6"/>
      <c r="SMH283" s="6"/>
      <c r="SMI283" s="6"/>
      <c r="SMJ283" s="6"/>
      <c r="SMK283" s="6"/>
      <c r="SML283" s="6"/>
      <c r="SMM283" s="6"/>
      <c r="SMN283" s="6"/>
      <c r="SMO283" s="6"/>
      <c r="SMP283" s="6"/>
      <c r="SMQ283" s="6"/>
      <c r="SMR283" s="6"/>
      <c r="SMS283" s="6"/>
      <c r="SMT283" s="6"/>
      <c r="SMU283" s="6"/>
      <c r="SMV283" s="6"/>
      <c r="SMW283" s="6"/>
      <c r="SMX283" s="6"/>
      <c r="SMY283" s="6"/>
      <c r="SMZ283" s="6"/>
      <c r="SNA283" s="6"/>
      <c r="SNB283" s="6"/>
      <c r="SNC283" s="6"/>
      <c r="SND283" s="6"/>
      <c r="SNE283" s="6"/>
      <c r="SNF283" s="6"/>
      <c r="SNG283" s="6"/>
      <c r="SNH283" s="6"/>
      <c r="SNI283" s="6"/>
      <c r="SNJ283" s="6"/>
      <c r="SNK283" s="6"/>
      <c r="SNL283" s="6"/>
      <c r="SNM283" s="6"/>
      <c r="SNN283" s="6"/>
      <c r="SNO283" s="6"/>
      <c r="SNP283" s="6"/>
      <c r="SNQ283" s="6"/>
      <c r="SNR283" s="6"/>
      <c r="SNS283" s="6"/>
      <c r="SNT283" s="6"/>
      <c r="SNU283" s="6"/>
      <c r="SNV283" s="6"/>
      <c r="SNW283" s="6"/>
      <c r="SNX283" s="6"/>
      <c r="SNY283" s="6"/>
      <c r="SNZ283" s="6"/>
      <c r="SOA283" s="6"/>
      <c r="SOB283" s="6"/>
      <c r="SOC283" s="6"/>
      <c r="SOD283" s="6"/>
      <c r="SOE283" s="6"/>
      <c r="SOF283" s="6"/>
      <c r="SOG283" s="6"/>
      <c r="SOH283" s="6"/>
      <c r="SOI283" s="6"/>
      <c r="SOJ283" s="6"/>
      <c r="SOK283" s="6"/>
      <c r="SOL283" s="6"/>
      <c r="SOM283" s="6"/>
      <c r="SON283" s="6"/>
      <c r="SOO283" s="6"/>
      <c r="SOP283" s="6"/>
      <c r="SOQ283" s="6"/>
      <c r="SOR283" s="6"/>
      <c r="SOS283" s="6"/>
      <c r="SOT283" s="6"/>
      <c r="SOU283" s="6"/>
      <c r="SOV283" s="6"/>
      <c r="SOW283" s="6"/>
      <c r="SOX283" s="6"/>
      <c r="SOY283" s="6"/>
      <c r="SOZ283" s="6"/>
      <c r="SPA283" s="6"/>
      <c r="SPB283" s="6"/>
      <c r="SPC283" s="6"/>
      <c r="SPD283" s="6"/>
      <c r="SPE283" s="6"/>
      <c r="SPF283" s="6"/>
      <c r="SPG283" s="6"/>
      <c r="SPH283" s="6"/>
      <c r="SPI283" s="6"/>
      <c r="SPJ283" s="6"/>
      <c r="SPK283" s="6"/>
      <c r="SPL283" s="6"/>
      <c r="SPM283" s="6"/>
      <c r="SPN283" s="6"/>
      <c r="SPO283" s="6"/>
      <c r="SPP283" s="6"/>
      <c r="SPQ283" s="6"/>
      <c r="SPR283" s="6"/>
      <c r="SPS283" s="6"/>
      <c r="SPT283" s="6"/>
      <c r="SPU283" s="6"/>
      <c r="SPV283" s="6"/>
      <c r="SPW283" s="6"/>
      <c r="SPX283" s="6"/>
      <c r="SPY283" s="6"/>
      <c r="SPZ283" s="6"/>
      <c r="SQA283" s="6"/>
      <c r="SQB283" s="6"/>
      <c r="SQC283" s="6"/>
      <c r="SQD283" s="6"/>
      <c r="SQE283" s="6"/>
      <c r="SQF283" s="6"/>
      <c r="SQG283" s="6"/>
      <c r="SQH283" s="6"/>
      <c r="SQI283" s="6"/>
      <c r="SQJ283" s="6"/>
      <c r="SQK283" s="6"/>
      <c r="SQL283" s="6"/>
      <c r="SQM283" s="6"/>
      <c r="SQN283" s="6"/>
      <c r="SQO283" s="6"/>
      <c r="SQP283" s="6"/>
      <c r="SQQ283" s="6"/>
      <c r="SQR283" s="6"/>
      <c r="SQS283" s="6"/>
      <c r="SQT283" s="6"/>
      <c r="SQU283" s="6"/>
      <c r="SQV283" s="6"/>
      <c r="SQW283" s="6"/>
      <c r="SQX283" s="6"/>
      <c r="SQY283" s="6"/>
      <c r="SQZ283" s="6"/>
      <c r="SRA283" s="6"/>
      <c r="SRB283" s="6"/>
      <c r="SRC283" s="6"/>
      <c r="SRD283" s="6"/>
      <c r="SRE283" s="6"/>
      <c r="SRF283" s="6"/>
      <c r="SRG283" s="6"/>
      <c r="SRH283" s="6"/>
      <c r="SRI283" s="6"/>
      <c r="SRJ283" s="6"/>
      <c r="SRK283" s="6"/>
      <c r="SRL283" s="6"/>
      <c r="SRM283" s="6"/>
      <c r="SRN283" s="6"/>
      <c r="SRO283" s="6"/>
      <c r="SRP283" s="6"/>
      <c r="SRQ283" s="6"/>
      <c r="SRR283" s="6"/>
      <c r="SRS283" s="6"/>
      <c r="SRT283" s="6"/>
      <c r="SRU283" s="6"/>
      <c r="SRV283" s="6"/>
      <c r="SRW283" s="6"/>
      <c r="SRX283" s="6"/>
      <c r="SRY283" s="6"/>
      <c r="SRZ283" s="6"/>
      <c r="SSA283" s="6"/>
      <c r="SSB283" s="6"/>
      <c r="SSC283" s="6"/>
      <c r="SSD283" s="6"/>
      <c r="SSE283" s="6"/>
      <c r="SSF283" s="6"/>
      <c r="SSG283" s="6"/>
      <c r="SSH283" s="6"/>
      <c r="SSI283" s="6"/>
      <c r="SSJ283" s="6"/>
      <c r="SSK283" s="6"/>
      <c r="SSL283" s="6"/>
      <c r="SSM283" s="6"/>
      <c r="SSN283" s="6"/>
      <c r="SSO283" s="6"/>
      <c r="SSP283" s="6"/>
      <c r="SSQ283" s="6"/>
      <c r="SSR283" s="6"/>
      <c r="SSS283" s="6"/>
      <c r="SST283" s="6"/>
      <c r="SSU283" s="6"/>
      <c r="SSV283" s="6"/>
      <c r="SSW283" s="6"/>
      <c r="SSX283" s="6"/>
      <c r="SSY283" s="6"/>
      <c r="SSZ283" s="6"/>
      <c r="STA283" s="6"/>
      <c r="STB283" s="6"/>
      <c r="STC283" s="6"/>
      <c r="STD283" s="6"/>
      <c r="STE283" s="6"/>
      <c r="STF283" s="6"/>
      <c r="STG283" s="6"/>
      <c r="STH283" s="6"/>
      <c r="STI283" s="6"/>
      <c r="STJ283" s="6"/>
      <c r="STK283" s="6"/>
      <c r="STL283" s="6"/>
      <c r="STM283" s="6"/>
      <c r="STN283" s="6"/>
      <c r="STO283" s="6"/>
      <c r="STP283" s="6"/>
      <c r="STQ283" s="6"/>
      <c r="STR283" s="6"/>
      <c r="STS283" s="6"/>
      <c r="STT283" s="6"/>
      <c r="STU283" s="6"/>
      <c r="STV283" s="6"/>
      <c r="STW283" s="6"/>
      <c r="STX283" s="6"/>
      <c r="STY283" s="6"/>
      <c r="STZ283" s="6"/>
      <c r="SUA283" s="6"/>
      <c r="SUB283" s="6"/>
      <c r="SUC283" s="6"/>
      <c r="SUD283" s="6"/>
      <c r="SUE283" s="6"/>
      <c r="SUF283" s="6"/>
      <c r="SUG283" s="6"/>
      <c r="SUH283" s="6"/>
      <c r="SUI283" s="6"/>
      <c r="SUJ283" s="6"/>
      <c r="SUK283" s="6"/>
      <c r="SUL283" s="6"/>
      <c r="SUM283" s="6"/>
      <c r="SUN283" s="6"/>
      <c r="SUO283" s="6"/>
      <c r="SUP283" s="6"/>
      <c r="SUQ283" s="6"/>
      <c r="SUR283" s="6"/>
      <c r="SUS283" s="6"/>
      <c r="SUT283" s="6"/>
      <c r="SUU283" s="6"/>
      <c r="SUV283" s="6"/>
      <c r="SUW283" s="6"/>
      <c r="SUX283" s="6"/>
      <c r="SUY283" s="6"/>
      <c r="SUZ283" s="6"/>
      <c r="SVA283" s="6"/>
      <c r="SVB283" s="6"/>
      <c r="SVC283" s="6"/>
      <c r="SVD283" s="6"/>
      <c r="SVE283" s="6"/>
      <c r="SVF283" s="6"/>
      <c r="SVG283" s="6"/>
      <c r="SVH283" s="6"/>
      <c r="SVI283" s="6"/>
      <c r="SVJ283" s="6"/>
      <c r="SVK283" s="6"/>
      <c r="SVL283" s="6"/>
      <c r="SVM283" s="6"/>
      <c r="SVN283" s="6"/>
      <c r="SVO283" s="6"/>
      <c r="SVP283" s="6"/>
      <c r="SVQ283" s="6"/>
      <c r="SVR283" s="6"/>
      <c r="SVS283" s="6"/>
      <c r="SVT283" s="6"/>
      <c r="SVU283" s="6"/>
      <c r="SVV283" s="6"/>
      <c r="SVW283" s="6"/>
      <c r="SVX283" s="6"/>
      <c r="SVY283" s="6"/>
      <c r="SVZ283" s="6"/>
      <c r="SWA283" s="6"/>
      <c r="SWB283" s="6"/>
      <c r="SWC283" s="6"/>
      <c r="SWD283" s="6"/>
      <c r="SWE283" s="6"/>
      <c r="SWF283" s="6"/>
      <c r="SWG283" s="6"/>
      <c r="SWH283" s="6"/>
      <c r="SWI283" s="6"/>
      <c r="SWJ283" s="6"/>
      <c r="SWK283" s="6"/>
      <c r="SWL283" s="6"/>
      <c r="SWM283" s="6"/>
      <c r="SWN283" s="6"/>
      <c r="SWO283" s="6"/>
      <c r="SWP283" s="6"/>
      <c r="SWQ283" s="6"/>
      <c r="SWR283" s="6"/>
      <c r="SWS283" s="6"/>
      <c r="SWT283" s="6"/>
      <c r="SWU283" s="6"/>
      <c r="SWV283" s="6"/>
      <c r="SWW283" s="6"/>
      <c r="SWX283" s="6"/>
      <c r="SWY283" s="6"/>
      <c r="SWZ283" s="6"/>
      <c r="SXA283" s="6"/>
      <c r="SXB283" s="6"/>
      <c r="SXC283" s="6"/>
      <c r="SXD283" s="6"/>
      <c r="SXE283" s="6"/>
      <c r="SXF283" s="6"/>
      <c r="SXG283" s="6"/>
      <c r="SXH283" s="6"/>
      <c r="SXI283" s="6"/>
      <c r="SXJ283" s="6"/>
      <c r="SXK283" s="6"/>
      <c r="SXL283" s="6"/>
      <c r="SXM283" s="6"/>
      <c r="SXN283" s="6"/>
      <c r="SXO283" s="6"/>
      <c r="SXP283" s="6"/>
      <c r="SXQ283" s="6"/>
      <c r="SXR283" s="6"/>
      <c r="SXS283" s="6"/>
      <c r="SXT283" s="6"/>
      <c r="SXU283" s="6"/>
      <c r="SXV283" s="6"/>
      <c r="SXW283" s="6"/>
      <c r="SXX283" s="6"/>
      <c r="SXY283" s="6"/>
      <c r="SXZ283" s="6"/>
      <c r="SYA283" s="6"/>
      <c r="SYB283" s="6"/>
      <c r="SYC283" s="6"/>
      <c r="SYD283" s="6"/>
      <c r="SYE283" s="6"/>
      <c r="SYF283" s="6"/>
      <c r="SYG283" s="6"/>
      <c r="SYH283" s="6"/>
      <c r="SYI283" s="6"/>
      <c r="SYJ283" s="6"/>
      <c r="SYK283" s="6"/>
      <c r="SYL283" s="6"/>
      <c r="SYM283" s="6"/>
      <c r="SYN283" s="6"/>
      <c r="SYO283" s="6"/>
      <c r="SYP283" s="6"/>
      <c r="SYQ283" s="6"/>
      <c r="SYR283" s="6"/>
      <c r="SYS283" s="6"/>
      <c r="SYT283" s="6"/>
      <c r="SYU283" s="6"/>
      <c r="SYV283" s="6"/>
      <c r="SYW283" s="6"/>
      <c r="SYX283" s="6"/>
      <c r="SYY283" s="6"/>
      <c r="SYZ283" s="6"/>
      <c r="SZA283" s="6"/>
      <c r="SZB283" s="6"/>
      <c r="SZC283" s="6"/>
      <c r="SZD283" s="6"/>
      <c r="SZE283" s="6"/>
      <c r="SZF283" s="6"/>
      <c r="SZG283" s="6"/>
      <c r="SZH283" s="6"/>
      <c r="SZI283" s="6"/>
      <c r="SZJ283" s="6"/>
      <c r="SZK283" s="6"/>
      <c r="SZL283" s="6"/>
      <c r="SZM283" s="6"/>
      <c r="SZN283" s="6"/>
      <c r="SZO283" s="6"/>
      <c r="SZP283" s="6"/>
      <c r="SZQ283" s="6"/>
      <c r="SZR283" s="6"/>
      <c r="SZS283" s="6"/>
      <c r="SZT283" s="6"/>
      <c r="SZU283" s="6"/>
      <c r="SZV283" s="6"/>
      <c r="SZW283" s="6"/>
      <c r="SZX283" s="6"/>
      <c r="SZY283" s="6"/>
      <c r="SZZ283" s="6"/>
      <c r="TAA283" s="6"/>
      <c r="TAB283" s="6"/>
      <c r="TAC283" s="6"/>
      <c r="TAD283" s="6"/>
      <c r="TAE283" s="6"/>
      <c r="TAF283" s="6"/>
      <c r="TAG283" s="6"/>
      <c r="TAH283" s="6"/>
      <c r="TAI283" s="6"/>
      <c r="TAJ283" s="6"/>
      <c r="TAK283" s="6"/>
      <c r="TAL283" s="6"/>
      <c r="TAM283" s="6"/>
      <c r="TAN283" s="6"/>
      <c r="TAO283" s="6"/>
      <c r="TAP283" s="6"/>
      <c r="TAQ283" s="6"/>
      <c r="TAR283" s="6"/>
      <c r="TAS283" s="6"/>
      <c r="TAT283" s="6"/>
      <c r="TAU283" s="6"/>
      <c r="TAV283" s="6"/>
      <c r="TAW283" s="6"/>
      <c r="TAX283" s="6"/>
      <c r="TAY283" s="6"/>
      <c r="TAZ283" s="6"/>
      <c r="TBA283" s="6"/>
      <c r="TBB283" s="6"/>
      <c r="TBC283" s="6"/>
      <c r="TBD283" s="6"/>
      <c r="TBE283" s="6"/>
      <c r="TBF283" s="6"/>
      <c r="TBG283" s="6"/>
      <c r="TBH283" s="6"/>
      <c r="TBI283" s="6"/>
      <c r="TBJ283" s="6"/>
      <c r="TBK283" s="6"/>
      <c r="TBL283" s="6"/>
      <c r="TBM283" s="6"/>
      <c r="TBN283" s="6"/>
      <c r="TBO283" s="6"/>
      <c r="TBP283" s="6"/>
      <c r="TBQ283" s="6"/>
      <c r="TBR283" s="6"/>
      <c r="TBS283" s="6"/>
      <c r="TBT283" s="6"/>
      <c r="TBU283" s="6"/>
      <c r="TBV283" s="6"/>
      <c r="TBW283" s="6"/>
      <c r="TBX283" s="6"/>
      <c r="TBY283" s="6"/>
      <c r="TBZ283" s="6"/>
      <c r="TCA283" s="6"/>
      <c r="TCB283" s="6"/>
      <c r="TCC283" s="6"/>
      <c r="TCD283" s="6"/>
      <c r="TCE283" s="6"/>
      <c r="TCF283" s="6"/>
      <c r="TCG283" s="6"/>
      <c r="TCH283" s="6"/>
      <c r="TCI283" s="6"/>
      <c r="TCJ283" s="6"/>
      <c r="TCK283" s="6"/>
      <c r="TCL283" s="6"/>
      <c r="TCM283" s="6"/>
      <c r="TCN283" s="6"/>
      <c r="TCO283" s="6"/>
      <c r="TCP283" s="6"/>
      <c r="TCQ283" s="6"/>
      <c r="TCR283" s="6"/>
      <c r="TCS283" s="6"/>
      <c r="TCT283" s="6"/>
      <c r="TCU283" s="6"/>
      <c r="TCV283" s="6"/>
      <c r="TCW283" s="6"/>
      <c r="TCX283" s="6"/>
      <c r="TCY283" s="6"/>
      <c r="TCZ283" s="6"/>
      <c r="TDA283" s="6"/>
      <c r="TDB283" s="6"/>
      <c r="TDC283" s="6"/>
      <c r="TDD283" s="6"/>
      <c r="TDE283" s="6"/>
      <c r="TDF283" s="6"/>
      <c r="TDG283" s="6"/>
      <c r="TDH283" s="6"/>
      <c r="TDI283" s="6"/>
      <c r="TDJ283" s="6"/>
      <c r="TDK283" s="6"/>
      <c r="TDL283" s="6"/>
      <c r="TDM283" s="6"/>
      <c r="TDN283" s="6"/>
      <c r="TDO283" s="6"/>
      <c r="TDP283" s="6"/>
      <c r="TDQ283" s="6"/>
      <c r="TDR283" s="6"/>
      <c r="TDS283" s="6"/>
      <c r="TDT283" s="6"/>
      <c r="TDU283" s="6"/>
      <c r="TDV283" s="6"/>
      <c r="TDW283" s="6"/>
      <c r="TDX283" s="6"/>
      <c r="TDY283" s="6"/>
      <c r="TDZ283" s="6"/>
      <c r="TEA283" s="6"/>
      <c r="TEB283" s="6"/>
      <c r="TEC283" s="6"/>
      <c r="TED283" s="6"/>
      <c r="TEE283" s="6"/>
      <c r="TEF283" s="6"/>
      <c r="TEG283" s="6"/>
      <c r="TEH283" s="6"/>
      <c r="TEI283" s="6"/>
      <c r="TEJ283" s="6"/>
      <c r="TEK283" s="6"/>
      <c r="TEL283" s="6"/>
      <c r="TEM283" s="6"/>
      <c r="TEN283" s="6"/>
      <c r="TEO283" s="6"/>
      <c r="TEP283" s="6"/>
      <c r="TEQ283" s="6"/>
      <c r="TER283" s="6"/>
      <c r="TES283" s="6"/>
      <c r="TET283" s="6"/>
      <c r="TEU283" s="6"/>
      <c r="TEV283" s="6"/>
      <c r="TEW283" s="6"/>
      <c r="TEX283" s="6"/>
      <c r="TEY283" s="6"/>
      <c r="TEZ283" s="6"/>
      <c r="TFA283" s="6"/>
      <c r="TFB283" s="6"/>
      <c r="TFC283" s="6"/>
      <c r="TFD283" s="6"/>
      <c r="TFE283" s="6"/>
      <c r="TFF283" s="6"/>
      <c r="TFG283" s="6"/>
      <c r="TFH283" s="6"/>
      <c r="TFI283" s="6"/>
      <c r="TFJ283" s="6"/>
      <c r="TFK283" s="6"/>
      <c r="TFL283" s="6"/>
      <c r="TFM283" s="6"/>
      <c r="TFN283" s="6"/>
      <c r="TFO283" s="6"/>
      <c r="TFP283" s="6"/>
      <c r="TFQ283" s="6"/>
      <c r="TFR283" s="6"/>
      <c r="TFS283" s="6"/>
      <c r="TFT283" s="6"/>
      <c r="TFU283" s="6"/>
      <c r="TFV283" s="6"/>
      <c r="TFW283" s="6"/>
      <c r="TFX283" s="6"/>
      <c r="TFY283" s="6"/>
      <c r="TFZ283" s="6"/>
      <c r="TGA283" s="6"/>
      <c r="TGB283" s="6"/>
      <c r="TGC283" s="6"/>
      <c r="TGD283" s="6"/>
      <c r="TGE283" s="6"/>
      <c r="TGF283" s="6"/>
      <c r="TGG283" s="6"/>
      <c r="TGH283" s="6"/>
      <c r="TGI283" s="6"/>
      <c r="TGJ283" s="6"/>
      <c r="TGK283" s="6"/>
      <c r="TGL283" s="6"/>
      <c r="TGM283" s="6"/>
      <c r="TGN283" s="6"/>
      <c r="TGO283" s="6"/>
      <c r="TGP283" s="6"/>
      <c r="TGQ283" s="6"/>
      <c r="TGR283" s="6"/>
      <c r="TGS283" s="6"/>
      <c r="TGT283" s="6"/>
      <c r="TGU283" s="6"/>
      <c r="TGV283" s="6"/>
      <c r="TGW283" s="6"/>
      <c r="TGX283" s="6"/>
      <c r="TGY283" s="6"/>
      <c r="TGZ283" s="6"/>
      <c r="THA283" s="6"/>
      <c r="THB283" s="6"/>
      <c r="THC283" s="6"/>
      <c r="THD283" s="6"/>
      <c r="THE283" s="6"/>
      <c r="THF283" s="6"/>
      <c r="THG283" s="6"/>
      <c r="THH283" s="6"/>
      <c r="THI283" s="6"/>
      <c r="THJ283" s="6"/>
      <c r="THK283" s="6"/>
      <c r="THL283" s="6"/>
      <c r="THM283" s="6"/>
      <c r="THN283" s="6"/>
      <c r="THO283" s="6"/>
      <c r="THP283" s="6"/>
      <c r="THQ283" s="6"/>
      <c r="THR283" s="6"/>
      <c r="THS283" s="6"/>
      <c r="THT283" s="6"/>
      <c r="THU283" s="6"/>
      <c r="THV283" s="6"/>
      <c r="THW283" s="6"/>
      <c r="THX283" s="6"/>
      <c r="THY283" s="6"/>
      <c r="THZ283" s="6"/>
      <c r="TIA283" s="6"/>
      <c r="TIB283" s="6"/>
      <c r="TIC283" s="6"/>
      <c r="TID283" s="6"/>
      <c r="TIE283" s="6"/>
      <c r="TIF283" s="6"/>
      <c r="TIG283" s="6"/>
      <c r="TIH283" s="6"/>
      <c r="TII283" s="6"/>
      <c r="TIJ283" s="6"/>
      <c r="TIK283" s="6"/>
      <c r="TIL283" s="6"/>
      <c r="TIM283" s="6"/>
      <c r="TIN283" s="6"/>
      <c r="TIO283" s="6"/>
      <c r="TIP283" s="6"/>
      <c r="TIQ283" s="6"/>
      <c r="TIR283" s="6"/>
      <c r="TIS283" s="6"/>
      <c r="TIT283" s="6"/>
      <c r="TIU283" s="6"/>
      <c r="TIV283" s="6"/>
      <c r="TIW283" s="6"/>
      <c r="TIX283" s="6"/>
      <c r="TIY283" s="6"/>
      <c r="TIZ283" s="6"/>
      <c r="TJA283" s="6"/>
      <c r="TJB283" s="6"/>
      <c r="TJC283" s="6"/>
      <c r="TJD283" s="6"/>
      <c r="TJE283" s="6"/>
      <c r="TJF283" s="6"/>
      <c r="TJG283" s="6"/>
      <c r="TJH283" s="6"/>
      <c r="TJI283" s="6"/>
      <c r="TJJ283" s="6"/>
      <c r="TJK283" s="6"/>
      <c r="TJL283" s="6"/>
      <c r="TJM283" s="6"/>
      <c r="TJN283" s="6"/>
      <c r="TJO283" s="6"/>
      <c r="TJP283" s="6"/>
      <c r="TJQ283" s="6"/>
      <c r="TJR283" s="6"/>
      <c r="TJS283" s="6"/>
      <c r="TJT283" s="6"/>
      <c r="TJU283" s="6"/>
      <c r="TJV283" s="6"/>
      <c r="TJW283" s="6"/>
      <c r="TJX283" s="6"/>
      <c r="TJY283" s="6"/>
      <c r="TJZ283" s="6"/>
      <c r="TKA283" s="6"/>
      <c r="TKB283" s="6"/>
      <c r="TKC283" s="6"/>
      <c r="TKD283" s="6"/>
      <c r="TKE283" s="6"/>
      <c r="TKF283" s="6"/>
      <c r="TKG283" s="6"/>
      <c r="TKH283" s="6"/>
      <c r="TKI283" s="6"/>
      <c r="TKJ283" s="6"/>
      <c r="TKK283" s="6"/>
      <c r="TKL283" s="6"/>
      <c r="TKM283" s="6"/>
      <c r="TKN283" s="6"/>
      <c r="TKO283" s="6"/>
      <c r="TKP283" s="6"/>
      <c r="TKQ283" s="6"/>
      <c r="TKR283" s="6"/>
      <c r="TKS283" s="6"/>
      <c r="TKT283" s="6"/>
      <c r="TKU283" s="6"/>
      <c r="TKV283" s="6"/>
      <c r="TKW283" s="6"/>
      <c r="TKX283" s="6"/>
      <c r="TKY283" s="6"/>
      <c r="TKZ283" s="6"/>
      <c r="TLA283" s="6"/>
      <c r="TLB283" s="6"/>
      <c r="TLC283" s="6"/>
      <c r="TLD283" s="6"/>
      <c r="TLE283" s="6"/>
      <c r="TLF283" s="6"/>
      <c r="TLG283" s="6"/>
      <c r="TLH283" s="6"/>
      <c r="TLI283" s="6"/>
      <c r="TLJ283" s="6"/>
      <c r="TLK283" s="6"/>
      <c r="TLL283" s="6"/>
      <c r="TLM283" s="6"/>
      <c r="TLN283" s="6"/>
      <c r="TLO283" s="6"/>
      <c r="TLP283" s="6"/>
      <c r="TLQ283" s="6"/>
      <c r="TLR283" s="6"/>
      <c r="TLS283" s="6"/>
      <c r="TLT283" s="6"/>
      <c r="TLU283" s="6"/>
      <c r="TLV283" s="6"/>
      <c r="TLW283" s="6"/>
      <c r="TLX283" s="6"/>
      <c r="TLY283" s="6"/>
      <c r="TLZ283" s="6"/>
      <c r="TMA283" s="6"/>
      <c r="TMB283" s="6"/>
      <c r="TMC283" s="6"/>
      <c r="TMD283" s="6"/>
      <c r="TME283" s="6"/>
      <c r="TMF283" s="6"/>
      <c r="TMG283" s="6"/>
      <c r="TMH283" s="6"/>
      <c r="TMI283" s="6"/>
      <c r="TMJ283" s="6"/>
      <c r="TMK283" s="6"/>
      <c r="TML283" s="6"/>
      <c r="TMM283" s="6"/>
      <c r="TMN283" s="6"/>
      <c r="TMO283" s="6"/>
      <c r="TMP283" s="6"/>
      <c r="TMQ283" s="6"/>
      <c r="TMR283" s="6"/>
      <c r="TMS283" s="6"/>
      <c r="TMT283" s="6"/>
      <c r="TMU283" s="6"/>
      <c r="TMV283" s="6"/>
      <c r="TMW283" s="6"/>
      <c r="TMX283" s="6"/>
      <c r="TMY283" s="6"/>
      <c r="TMZ283" s="6"/>
      <c r="TNA283" s="6"/>
      <c r="TNB283" s="6"/>
      <c r="TNC283" s="6"/>
      <c r="TND283" s="6"/>
      <c r="TNE283" s="6"/>
      <c r="TNF283" s="6"/>
      <c r="TNG283" s="6"/>
      <c r="TNH283" s="6"/>
      <c r="TNI283" s="6"/>
      <c r="TNJ283" s="6"/>
      <c r="TNK283" s="6"/>
      <c r="TNL283" s="6"/>
      <c r="TNM283" s="6"/>
      <c r="TNN283" s="6"/>
      <c r="TNO283" s="6"/>
      <c r="TNP283" s="6"/>
      <c r="TNQ283" s="6"/>
      <c r="TNR283" s="6"/>
      <c r="TNS283" s="6"/>
      <c r="TNT283" s="6"/>
      <c r="TNU283" s="6"/>
      <c r="TNV283" s="6"/>
      <c r="TNW283" s="6"/>
      <c r="TNX283" s="6"/>
      <c r="TNY283" s="6"/>
      <c r="TNZ283" s="6"/>
      <c r="TOA283" s="6"/>
      <c r="TOB283" s="6"/>
      <c r="TOC283" s="6"/>
      <c r="TOD283" s="6"/>
      <c r="TOE283" s="6"/>
      <c r="TOF283" s="6"/>
      <c r="TOG283" s="6"/>
      <c r="TOH283" s="6"/>
      <c r="TOI283" s="6"/>
      <c r="TOJ283" s="6"/>
      <c r="TOK283" s="6"/>
      <c r="TOL283" s="6"/>
      <c r="TOM283" s="6"/>
      <c r="TON283" s="6"/>
      <c r="TOO283" s="6"/>
      <c r="TOP283" s="6"/>
      <c r="TOQ283" s="6"/>
      <c r="TOR283" s="6"/>
      <c r="TOS283" s="6"/>
      <c r="TOT283" s="6"/>
      <c r="TOU283" s="6"/>
      <c r="TOV283" s="6"/>
      <c r="TOW283" s="6"/>
      <c r="TOX283" s="6"/>
      <c r="TOY283" s="6"/>
      <c r="TOZ283" s="6"/>
      <c r="TPA283" s="6"/>
      <c r="TPB283" s="6"/>
      <c r="TPC283" s="6"/>
      <c r="TPD283" s="6"/>
      <c r="TPE283" s="6"/>
      <c r="TPF283" s="6"/>
      <c r="TPG283" s="6"/>
      <c r="TPH283" s="6"/>
      <c r="TPI283" s="6"/>
      <c r="TPJ283" s="6"/>
      <c r="TPK283" s="6"/>
      <c r="TPL283" s="6"/>
      <c r="TPM283" s="6"/>
      <c r="TPN283" s="6"/>
      <c r="TPO283" s="6"/>
      <c r="TPP283" s="6"/>
      <c r="TPQ283" s="6"/>
      <c r="TPR283" s="6"/>
      <c r="TPS283" s="6"/>
      <c r="TPT283" s="6"/>
      <c r="TPU283" s="6"/>
      <c r="TPV283" s="6"/>
      <c r="TPW283" s="6"/>
      <c r="TPX283" s="6"/>
      <c r="TPY283" s="6"/>
      <c r="TPZ283" s="6"/>
      <c r="TQA283" s="6"/>
      <c r="TQB283" s="6"/>
      <c r="TQC283" s="6"/>
      <c r="TQD283" s="6"/>
      <c r="TQE283" s="6"/>
      <c r="TQF283" s="6"/>
      <c r="TQG283" s="6"/>
      <c r="TQH283" s="6"/>
      <c r="TQI283" s="6"/>
      <c r="TQJ283" s="6"/>
      <c r="TQK283" s="6"/>
      <c r="TQL283" s="6"/>
      <c r="TQM283" s="6"/>
      <c r="TQN283" s="6"/>
      <c r="TQO283" s="6"/>
      <c r="TQP283" s="6"/>
      <c r="TQQ283" s="6"/>
      <c r="TQR283" s="6"/>
      <c r="TQS283" s="6"/>
      <c r="TQT283" s="6"/>
      <c r="TQU283" s="6"/>
      <c r="TQV283" s="6"/>
      <c r="TQW283" s="6"/>
      <c r="TQX283" s="6"/>
      <c r="TQY283" s="6"/>
      <c r="TQZ283" s="6"/>
      <c r="TRA283" s="6"/>
      <c r="TRB283" s="6"/>
      <c r="TRC283" s="6"/>
      <c r="TRD283" s="6"/>
      <c r="TRE283" s="6"/>
      <c r="TRF283" s="6"/>
      <c r="TRG283" s="6"/>
      <c r="TRH283" s="6"/>
      <c r="TRI283" s="6"/>
      <c r="TRJ283" s="6"/>
      <c r="TRK283" s="6"/>
      <c r="TRL283" s="6"/>
      <c r="TRM283" s="6"/>
      <c r="TRN283" s="6"/>
      <c r="TRO283" s="6"/>
      <c r="TRP283" s="6"/>
      <c r="TRQ283" s="6"/>
      <c r="TRR283" s="6"/>
      <c r="TRS283" s="6"/>
      <c r="TRT283" s="6"/>
      <c r="TRU283" s="6"/>
      <c r="TRV283" s="6"/>
      <c r="TRW283" s="6"/>
      <c r="TRX283" s="6"/>
      <c r="TRY283" s="6"/>
      <c r="TRZ283" s="6"/>
      <c r="TSA283" s="6"/>
      <c r="TSB283" s="6"/>
      <c r="TSC283" s="6"/>
      <c r="TSD283" s="6"/>
      <c r="TSE283" s="6"/>
      <c r="TSF283" s="6"/>
      <c r="TSG283" s="6"/>
      <c r="TSH283" s="6"/>
      <c r="TSI283" s="6"/>
      <c r="TSJ283" s="6"/>
      <c r="TSK283" s="6"/>
      <c r="TSL283" s="6"/>
      <c r="TSM283" s="6"/>
      <c r="TSN283" s="6"/>
      <c r="TSO283" s="6"/>
      <c r="TSP283" s="6"/>
      <c r="TSQ283" s="6"/>
      <c r="TSR283" s="6"/>
      <c r="TSS283" s="6"/>
      <c r="TST283" s="6"/>
      <c r="TSU283" s="6"/>
      <c r="TSV283" s="6"/>
      <c r="TSW283" s="6"/>
      <c r="TSX283" s="6"/>
      <c r="TSY283" s="6"/>
      <c r="TSZ283" s="6"/>
      <c r="TTA283" s="6"/>
      <c r="TTB283" s="6"/>
      <c r="TTC283" s="6"/>
      <c r="TTD283" s="6"/>
      <c r="TTE283" s="6"/>
      <c r="TTF283" s="6"/>
      <c r="TTG283" s="6"/>
      <c r="TTH283" s="6"/>
      <c r="TTI283" s="6"/>
      <c r="TTJ283" s="6"/>
      <c r="TTK283" s="6"/>
      <c r="TTL283" s="6"/>
      <c r="TTM283" s="6"/>
      <c r="TTN283" s="6"/>
      <c r="TTO283" s="6"/>
      <c r="TTP283" s="6"/>
      <c r="TTQ283" s="6"/>
      <c r="TTR283" s="6"/>
      <c r="TTS283" s="6"/>
      <c r="TTT283" s="6"/>
      <c r="TTU283" s="6"/>
      <c r="TTV283" s="6"/>
      <c r="TTW283" s="6"/>
      <c r="TTX283" s="6"/>
      <c r="TTY283" s="6"/>
      <c r="TTZ283" s="6"/>
      <c r="TUA283" s="6"/>
      <c r="TUB283" s="6"/>
      <c r="TUC283" s="6"/>
      <c r="TUD283" s="6"/>
      <c r="TUE283" s="6"/>
      <c r="TUF283" s="6"/>
      <c r="TUG283" s="6"/>
      <c r="TUH283" s="6"/>
      <c r="TUI283" s="6"/>
      <c r="TUJ283" s="6"/>
      <c r="TUK283" s="6"/>
      <c r="TUL283" s="6"/>
      <c r="TUM283" s="6"/>
      <c r="TUN283" s="6"/>
      <c r="TUO283" s="6"/>
      <c r="TUP283" s="6"/>
      <c r="TUQ283" s="6"/>
      <c r="TUR283" s="6"/>
      <c r="TUS283" s="6"/>
      <c r="TUT283" s="6"/>
      <c r="TUU283" s="6"/>
      <c r="TUV283" s="6"/>
      <c r="TUW283" s="6"/>
      <c r="TUX283" s="6"/>
      <c r="TUY283" s="6"/>
      <c r="TUZ283" s="6"/>
      <c r="TVA283" s="6"/>
      <c r="TVB283" s="6"/>
      <c r="TVC283" s="6"/>
      <c r="TVD283" s="6"/>
      <c r="TVE283" s="6"/>
      <c r="TVF283" s="6"/>
      <c r="TVG283" s="6"/>
      <c r="TVH283" s="6"/>
      <c r="TVI283" s="6"/>
      <c r="TVJ283" s="6"/>
      <c r="TVK283" s="6"/>
      <c r="TVL283" s="6"/>
      <c r="TVM283" s="6"/>
      <c r="TVN283" s="6"/>
      <c r="TVO283" s="6"/>
      <c r="TVP283" s="6"/>
      <c r="TVQ283" s="6"/>
      <c r="TVR283" s="6"/>
      <c r="TVS283" s="6"/>
      <c r="TVT283" s="6"/>
      <c r="TVU283" s="6"/>
      <c r="TVV283" s="6"/>
      <c r="TVW283" s="6"/>
      <c r="TVX283" s="6"/>
      <c r="TVY283" s="6"/>
      <c r="TVZ283" s="6"/>
      <c r="TWA283" s="6"/>
      <c r="TWB283" s="6"/>
      <c r="TWC283" s="6"/>
      <c r="TWD283" s="6"/>
      <c r="TWE283" s="6"/>
      <c r="TWF283" s="6"/>
      <c r="TWG283" s="6"/>
      <c r="TWH283" s="6"/>
      <c r="TWI283" s="6"/>
      <c r="TWJ283" s="6"/>
      <c r="TWK283" s="6"/>
      <c r="TWL283" s="6"/>
      <c r="TWM283" s="6"/>
      <c r="TWN283" s="6"/>
      <c r="TWO283" s="6"/>
      <c r="TWP283" s="6"/>
      <c r="TWQ283" s="6"/>
      <c r="TWR283" s="6"/>
      <c r="TWS283" s="6"/>
      <c r="TWT283" s="6"/>
      <c r="TWU283" s="6"/>
      <c r="TWV283" s="6"/>
      <c r="TWW283" s="6"/>
      <c r="TWX283" s="6"/>
      <c r="TWY283" s="6"/>
      <c r="TWZ283" s="6"/>
      <c r="TXA283" s="6"/>
      <c r="TXB283" s="6"/>
      <c r="TXC283" s="6"/>
      <c r="TXD283" s="6"/>
      <c r="TXE283" s="6"/>
      <c r="TXF283" s="6"/>
      <c r="TXG283" s="6"/>
      <c r="TXH283" s="6"/>
      <c r="TXI283" s="6"/>
      <c r="TXJ283" s="6"/>
      <c r="TXK283" s="6"/>
      <c r="TXL283" s="6"/>
      <c r="TXM283" s="6"/>
      <c r="TXN283" s="6"/>
      <c r="TXO283" s="6"/>
      <c r="TXP283" s="6"/>
      <c r="TXQ283" s="6"/>
      <c r="TXR283" s="6"/>
      <c r="TXS283" s="6"/>
      <c r="TXT283" s="6"/>
      <c r="TXU283" s="6"/>
      <c r="TXV283" s="6"/>
      <c r="TXW283" s="6"/>
      <c r="TXX283" s="6"/>
      <c r="TXY283" s="6"/>
      <c r="TXZ283" s="6"/>
      <c r="TYA283" s="6"/>
      <c r="TYB283" s="6"/>
      <c r="TYC283" s="6"/>
      <c r="TYD283" s="6"/>
      <c r="TYE283" s="6"/>
      <c r="TYF283" s="6"/>
      <c r="TYG283" s="6"/>
      <c r="TYH283" s="6"/>
      <c r="TYI283" s="6"/>
      <c r="TYJ283" s="6"/>
      <c r="TYK283" s="6"/>
      <c r="TYL283" s="6"/>
      <c r="TYM283" s="6"/>
      <c r="TYN283" s="6"/>
      <c r="TYO283" s="6"/>
      <c r="TYP283" s="6"/>
      <c r="TYQ283" s="6"/>
      <c r="TYR283" s="6"/>
      <c r="TYS283" s="6"/>
      <c r="TYT283" s="6"/>
      <c r="TYU283" s="6"/>
      <c r="TYV283" s="6"/>
      <c r="TYW283" s="6"/>
      <c r="TYX283" s="6"/>
      <c r="TYY283" s="6"/>
      <c r="TYZ283" s="6"/>
      <c r="TZA283" s="6"/>
      <c r="TZB283" s="6"/>
      <c r="TZC283" s="6"/>
      <c r="TZD283" s="6"/>
      <c r="TZE283" s="6"/>
      <c r="TZF283" s="6"/>
      <c r="TZG283" s="6"/>
      <c r="TZH283" s="6"/>
      <c r="TZI283" s="6"/>
      <c r="TZJ283" s="6"/>
      <c r="TZK283" s="6"/>
      <c r="TZL283" s="6"/>
      <c r="TZM283" s="6"/>
      <c r="TZN283" s="6"/>
      <c r="TZO283" s="6"/>
      <c r="TZP283" s="6"/>
      <c r="TZQ283" s="6"/>
      <c r="TZR283" s="6"/>
      <c r="TZS283" s="6"/>
      <c r="TZT283" s="6"/>
      <c r="TZU283" s="6"/>
      <c r="TZV283" s="6"/>
      <c r="TZW283" s="6"/>
      <c r="TZX283" s="6"/>
      <c r="TZY283" s="6"/>
      <c r="TZZ283" s="6"/>
      <c r="UAA283" s="6"/>
      <c r="UAB283" s="6"/>
      <c r="UAC283" s="6"/>
      <c r="UAD283" s="6"/>
      <c r="UAE283" s="6"/>
      <c r="UAF283" s="6"/>
      <c r="UAG283" s="6"/>
      <c r="UAH283" s="6"/>
      <c r="UAI283" s="6"/>
      <c r="UAJ283" s="6"/>
      <c r="UAK283" s="6"/>
      <c r="UAL283" s="6"/>
      <c r="UAM283" s="6"/>
      <c r="UAN283" s="6"/>
      <c r="UAO283" s="6"/>
      <c r="UAP283" s="6"/>
      <c r="UAQ283" s="6"/>
      <c r="UAR283" s="6"/>
      <c r="UAS283" s="6"/>
      <c r="UAT283" s="6"/>
      <c r="UAU283" s="6"/>
      <c r="UAV283" s="6"/>
      <c r="UAW283" s="6"/>
      <c r="UAX283" s="6"/>
      <c r="UAY283" s="6"/>
      <c r="UAZ283" s="6"/>
      <c r="UBA283" s="6"/>
      <c r="UBB283" s="6"/>
      <c r="UBC283" s="6"/>
      <c r="UBD283" s="6"/>
      <c r="UBE283" s="6"/>
      <c r="UBF283" s="6"/>
      <c r="UBG283" s="6"/>
      <c r="UBH283" s="6"/>
      <c r="UBI283" s="6"/>
      <c r="UBJ283" s="6"/>
      <c r="UBK283" s="6"/>
      <c r="UBL283" s="6"/>
      <c r="UBM283" s="6"/>
      <c r="UBN283" s="6"/>
      <c r="UBO283" s="6"/>
      <c r="UBP283" s="6"/>
      <c r="UBQ283" s="6"/>
      <c r="UBR283" s="6"/>
      <c r="UBS283" s="6"/>
      <c r="UBT283" s="6"/>
      <c r="UBU283" s="6"/>
      <c r="UBV283" s="6"/>
      <c r="UBW283" s="6"/>
      <c r="UBX283" s="6"/>
      <c r="UBY283" s="6"/>
      <c r="UBZ283" s="6"/>
      <c r="UCA283" s="6"/>
      <c r="UCB283" s="6"/>
      <c r="UCC283" s="6"/>
      <c r="UCD283" s="6"/>
      <c r="UCE283" s="6"/>
      <c r="UCF283" s="6"/>
      <c r="UCG283" s="6"/>
      <c r="UCH283" s="6"/>
      <c r="UCI283" s="6"/>
      <c r="UCJ283" s="6"/>
      <c r="UCK283" s="6"/>
      <c r="UCL283" s="6"/>
      <c r="UCM283" s="6"/>
      <c r="UCN283" s="6"/>
      <c r="UCO283" s="6"/>
      <c r="UCP283" s="6"/>
      <c r="UCQ283" s="6"/>
      <c r="UCR283" s="6"/>
      <c r="UCS283" s="6"/>
      <c r="UCT283" s="6"/>
      <c r="UCU283" s="6"/>
      <c r="UCV283" s="6"/>
      <c r="UCW283" s="6"/>
      <c r="UCX283" s="6"/>
      <c r="UCY283" s="6"/>
      <c r="UCZ283" s="6"/>
      <c r="UDA283" s="6"/>
      <c r="UDB283" s="6"/>
      <c r="UDC283" s="6"/>
      <c r="UDD283" s="6"/>
      <c r="UDE283" s="6"/>
      <c r="UDF283" s="6"/>
      <c r="UDG283" s="6"/>
      <c r="UDH283" s="6"/>
      <c r="UDI283" s="6"/>
      <c r="UDJ283" s="6"/>
      <c r="UDK283" s="6"/>
      <c r="UDL283" s="6"/>
      <c r="UDM283" s="6"/>
      <c r="UDN283" s="6"/>
      <c r="UDO283" s="6"/>
      <c r="UDP283" s="6"/>
      <c r="UDQ283" s="6"/>
      <c r="UDR283" s="6"/>
      <c r="UDS283" s="6"/>
      <c r="UDT283" s="6"/>
      <c r="UDU283" s="6"/>
      <c r="UDV283" s="6"/>
      <c r="UDW283" s="6"/>
      <c r="UDX283" s="6"/>
      <c r="UDY283" s="6"/>
      <c r="UDZ283" s="6"/>
      <c r="UEA283" s="6"/>
      <c r="UEB283" s="6"/>
      <c r="UEC283" s="6"/>
      <c r="UED283" s="6"/>
      <c r="UEE283" s="6"/>
      <c r="UEF283" s="6"/>
      <c r="UEG283" s="6"/>
      <c r="UEH283" s="6"/>
      <c r="UEI283" s="6"/>
      <c r="UEJ283" s="6"/>
      <c r="UEK283" s="6"/>
      <c r="UEL283" s="6"/>
      <c r="UEM283" s="6"/>
      <c r="UEN283" s="6"/>
      <c r="UEO283" s="6"/>
      <c r="UEP283" s="6"/>
      <c r="UEQ283" s="6"/>
      <c r="UER283" s="6"/>
      <c r="UES283" s="6"/>
      <c r="UET283" s="6"/>
      <c r="UEU283" s="6"/>
      <c r="UEV283" s="6"/>
      <c r="UEW283" s="6"/>
      <c r="UEX283" s="6"/>
      <c r="UEY283" s="6"/>
      <c r="UEZ283" s="6"/>
      <c r="UFA283" s="6"/>
      <c r="UFB283" s="6"/>
      <c r="UFC283" s="6"/>
      <c r="UFD283" s="6"/>
      <c r="UFE283" s="6"/>
      <c r="UFF283" s="6"/>
      <c r="UFG283" s="6"/>
      <c r="UFH283" s="6"/>
      <c r="UFI283" s="6"/>
      <c r="UFJ283" s="6"/>
      <c r="UFK283" s="6"/>
      <c r="UFL283" s="6"/>
      <c r="UFM283" s="6"/>
      <c r="UFN283" s="6"/>
      <c r="UFO283" s="6"/>
      <c r="UFP283" s="6"/>
      <c r="UFQ283" s="6"/>
      <c r="UFR283" s="6"/>
      <c r="UFS283" s="6"/>
      <c r="UFT283" s="6"/>
      <c r="UFU283" s="6"/>
      <c r="UFV283" s="6"/>
      <c r="UFW283" s="6"/>
      <c r="UFX283" s="6"/>
      <c r="UFY283" s="6"/>
      <c r="UFZ283" s="6"/>
      <c r="UGA283" s="6"/>
      <c r="UGB283" s="6"/>
      <c r="UGC283" s="6"/>
      <c r="UGD283" s="6"/>
      <c r="UGE283" s="6"/>
      <c r="UGF283" s="6"/>
      <c r="UGG283" s="6"/>
      <c r="UGH283" s="6"/>
      <c r="UGI283" s="6"/>
      <c r="UGJ283" s="6"/>
      <c r="UGK283" s="6"/>
      <c r="UGL283" s="6"/>
      <c r="UGM283" s="6"/>
      <c r="UGN283" s="6"/>
      <c r="UGO283" s="6"/>
      <c r="UGP283" s="6"/>
      <c r="UGQ283" s="6"/>
      <c r="UGR283" s="6"/>
      <c r="UGS283" s="6"/>
      <c r="UGT283" s="6"/>
      <c r="UGU283" s="6"/>
      <c r="UGV283" s="6"/>
      <c r="UGW283" s="6"/>
      <c r="UGX283" s="6"/>
      <c r="UGY283" s="6"/>
      <c r="UGZ283" s="6"/>
      <c r="UHA283" s="6"/>
      <c r="UHB283" s="6"/>
      <c r="UHC283" s="6"/>
      <c r="UHD283" s="6"/>
      <c r="UHE283" s="6"/>
      <c r="UHF283" s="6"/>
      <c r="UHG283" s="6"/>
      <c r="UHH283" s="6"/>
      <c r="UHI283" s="6"/>
      <c r="UHJ283" s="6"/>
      <c r="UHK283" s="6"/>
      <c r="UHL283" s="6"/>
      <c r="UHM283" s="6"/>
      <c r="UHN283" s="6"/>
      <c r="UHO283" s="6"/>
      <c r="UHP283" s="6"/>
      <c r="UHQ283" s="6"/>
      <c r="UHR283" s="6"/>
      <c r="UHS283" s="6"/>
      <c r="UHT283" s="6"/>
      <c r="UHU283" s="6"/>
      <c r="UHV283" s="6"/>
      <c r="UHW283" s="6"/>
      <c r="UHX283" s="6"/>
      <c r="UHY283" s="6"/>
      <c r="UHZ283" s="6"/>
      <c r="UIA283" s="6"/>
      <c r="UIB283" s="6"/>
      <c r="UIC283" s="6"/>
      <c r="UID283" s="6"/>
      <c r="UIE283" s="6"/>
      <c r="UIF283" s="6"/>
      <c r="UIG283" s="6"/>
      <c r="UIH283" s="6"/>
      <c r="UII283" s="6"/>
      <c r="UIJ283" s="6"/>
      <c r="UIK283" s="6"/>
      <c r="UIL283" s="6"/>
      <c r="UIM283" s="6"/>
      <c r="UIN283" s="6"/>
      <c r="UIO283" s="6"/>
      <c r="UIP283" s="6"/>
      <c r="UIQ283" s="6"/>
      <c r="UIR283" s="6"/>
      <c r="UIS283" s="6"/>
      <c r="UIT283" s="6"/>
      <c r="UIU283" s="6"/>
      <c r="UIV283" s="6"/>
      <c r="UIW283" s="6"/>
      <c r="UIX283" s="6"/>
      <c r="UIY283" s="6"/>
      <c r="UIZ283" s="6"/>
      <c r="UJA283" s="6"/>
      <c r="UJB283" s="6"/>
      <c r="UJC283" s="6"/>
      <c r="UJD283" s="6"/>
      <c r="UJE283" s="6"/>
      <c r="UJF283" s="6"/>
      <c r="UJG283" s="6"/>
      <c r="UJH283" s="6"/>
      <c r="UJI283" s="6"/>
      <c r="UJJ283" s="6"/>
      <c r="UJK283" s="6"/>
      <c r="UJL283" s="6"/>
      <c r="UJM283" s="6"/>
      <c r="UJN283" s="6"/>
      <c r="UJO283" s="6"/>
      <c r="UJP283" s="6"/>
      <c r="UJQ283" s="6"/>
      <c r="UJR283" s="6"/>
      <c r="UJS283" s="6"/>
      <c r="UJT283" s="6"/>
      <c r="UJU283" s="6"/>
      <c r="UJV283" s="6"/>
      <c r="UJW283" s="6"/>
      <c r="UJX283" s="6"/>
      <c r="UJY283" s="6"/>
      <c r="UJZ283" s="6"/>
      <c r="UKA283" s="6"/>
      <c r="UKB283" s="6"/>
      <c r="UKC283" s="6"/>
      <c r="UKD283" s="6"/>
      <c r="UKE283" s="6"/>
      <c r="UKF283" s="6"/>
      <c r="UKG283" s="6"/>
      <c r="UKH283" s="6"/>
      <c r="UKI283" s="6"/>
      <c r="UKJ283" s="6"/>
      <c r="UKK283" s="6"/>
      <c r="UKL283" s="6"/>
      <c r="UKM283" s="6"/>
      <c r="UKN283" s="6"/>
      <c r="UKO283" s="6"/>
      <c r="UKP283" s="6"/>
      <c r="UKQ283" s="6"/>
      <c r="UKR283" s="6"/>
      <c r="UKS283" s="6"/>
      <c r="UKT283" s="6"/>
      <c r="UKU283" s="6"/>
      <c r="UKV283" s="6"/>
      <c r="UKW283" s="6"/>
      <c r="UKX283" s="6"/>
      <c r="UKY283" s="6"/>
      <c r="UKZ283" s="6"/>
      <c r="ULA283" s="6"/>
      <c r="ULB283" s="6"/>
      <c r="ULC283" s="6"/>
      <c r="ULD283" s="6"/>
      <c r="ULE283" s="6"/>
      <c r="ULF283" s="6"/>
      <c r="ULG283" s="6"/>
      <c r="ULH283" s="6"/>
      <c r="ULI283" s="6"/>
      <c r="ULJ283" s="6"/>
      <c r="ULK283" s="6"/>
      <c r="ULL283" s="6"/>
      <c r="ULM283" s="6"/>
      <c r="ULN283" s="6"/>
      <c r="ULO283" s="6"/>
      <c r="ULP283" s="6"/>
      <c r="ULQ283" s="6"/>
      <c r="ULR283" s="6"/>
      <c r="ULS283" s="6"/>
      <c r="ULT283" s="6"/>
      <c r="ULU283" s="6"/>
      <c r="ULV283" s="6"/>
      <c r="ULW283" s="6"/>
      <c r="ULX283" s="6"/>
      <c r="ULY283" s="6"/>
      <c r="ULZ283" s="6"/>
      <c r="UMA283" s="6"/>
      <c r="UMB283" s="6"/>
      <c r="UMC283" s="6"/>
      <c r="UMD283" s="6"/>
      <c r="UME283" s="6"/>
      <c r="UMF283" s="6"/>
      <c r="UMG283" s="6"/>
      <c r="UMH283" s="6"/>
      <c r="UMI283" s="6"/>
      <c r="UMJ283" s="6"/>
      <c r="UMK283" s="6"/>
      <c r="UML283" s="6"/>
      <c r="UMM283" s="6"/>
      <c r="UMN283" s="6"/>
      <c r="UMO283" s="6"/>
      <c r="UMP283" s="6"/>
      <c r="UMQ283" s="6"/>
      <c r="UMR283" s="6"/>
      <c r="UMS283" s="6"/>
      <c r="UMT283" s="6"/>
      <c r="UMU283" s="6"/>
      <c r="UMV283" s="6"/>
      <c r="UMW283" s="6"/>
      <c r="UMX283" s="6"/>
      <c r="UMY283" s="6"/>
      <c r="UMZ283" s="6"/>
      <c r="UNA283" s="6"/>
      <c r="UNB283" s="6"/>
      <c r="UNC283" s="6"/>
      <c r="UND283" s="6"/>
      <c r="UNE283" s="6"/>
      <c r="UNF283" s="6"/>
      <c r="UNG283" s="6"/>
      <c r="UNH283" s="6"/>
      <c r="UNI283" s="6"/>
      <c r="UNJ283" s="6"/>
      <c r="UNK283" s="6"/>
      <c r="UNL283" s="6"/>
      <c r="UNM283" s="6"/>
      <c r="UNN283" s="6"/>
      <c r="UNO283" s="6"/>
      <c r="UNP283" s="6"/>
      <c r="UNQ283" s="6"/>
      <c r="UNR283" s="6"/>
      <c r="UNS283" s="6"/>
      <c r="UNT283" s="6"/>
      <c r="UNU283" s="6"/>
      <c r="UNV283" s="6"/>
      <c r="UNW283" s="6"/>
      <c r="UNX283" s="6"/>
      <c r="UNY283" s="6"/>
      <c r="UNZ283" s="6"/>
      <c r="UOA283" s="6"/>
      <c r="UOB283" s="6"/>
      <c r="UOC283" s="6"/>
      <c r="UOD283" s="6"/>
      <c r="UOE283" s="6"/>
      <c r="UOF283" s="6"/>
      <c r="UOG283" s="6"/>
      <c r="UOH283" s="6"/>
      <c r="UOI283" s="6"/>
      <c r="UOJ283" s="6"/>
      <c r="UOK283" s="6"/>
      <c r="UOL283" s="6"/>
      <c r="UOM283" s="6"/>
      <c r="UON283" s="6"/>
      <c r="UOO283" s="6"/>
      <c r="UOP283" s="6"/>
      <c r="UOQ283" s="6"/>
      <c r="UOR283" s="6"/>
      <c r="UOS283" s="6"/>
      <c r="UOT283" s="6"/>
      <c r="UOU283" s="6"/>
      <c r="UOV283" s="6"/>
      <c r="UOW283" s="6"/>
      <c r="UOX283" s="6"/>
      <c r="UOY283" s="6"/>
      <c r="UOZ283" s="6"/>
      <c r="UPA283" s="6"/>
      <c r="UPB283" s="6"/>
      <c r="UPC283" s="6"/>
      <c r="UPD283" s="6"/>
      <c r="UPE283" s="6"/>
      <c r="UPF283" s="6"/>
      <c r="UPG283" s="6"/>
      <c r="UPH283" s="6"/>
      <c r="UPI283" s="6"/>
      <c r="UPJ283" s="6"/>
      <c r="UPK283" s="6"/>
      <c r="UPL283" s="6"/>
      <c r="UPM283" s="6"/>
      <c r="UPN283" s="6"/>
      <c r="UPO283" s="6"/>
      <c r="UPP283" s="6"/>
      <c r="UPQ283" s="6"/>
      <c r="UPR283" s="6"/>
      <c r="UPS283" s="6"/>
      <c r="UPT283" s="6"/>
      <c r="UPU283" s="6"/>
      <c r="UPV283" s="6"/>
      <c r="UPW283" s="6"/>
      <c r="UPX283" s="6"/>
      <c r="UPY283" s="6"/>
      <c r="UPZ283" s="6"/>
      <c r="UQA283" s="6"/>
      <c r="UQB283" s="6"/>
      <c r="UQC283" s="6"/>
      <c r="UQD283" s="6"/>
      <c r="UQE283" s="6"/>
      <c r="UQF283" s="6"/>
      <c r="UQG283" s="6"/>
      <c r="UQH283" s="6"/>
      <c r="UQI283" s="6"/>
      <c r="UQJ283" s="6"/>
      <c r="UQK283" s="6"/>
      <c r="UQL283" s="6"/>
      <c r="UQM283" s="6"/>
      <c r="UQN283" s="6"/>
      <c r="UQO283" s="6"/>
      <c r="UQP283" s="6"/>
      <c r="UQQ283" s="6"/>
      <c r="UQR283" s="6"/>
      <c r="UQS283" s="6"/>
      <c r="UQT283" s="6"/>
      <c r="UQU283" s="6"/>
      <c r="UQV283" s="6"/>
      <c r="UQW283" s="6"/>
      <c r="UQX283" s="6"/>
      <c r="UQY283" s="6"/>
      <c r="UQZ283" s="6"/>
      <c r="URA283" s="6"/>
      <c r="URB283" s="6"/>
      <c r="URC283" s="6"/>
      <c r="URD283" s="6"/>
      <c r="URE283" s="6"/>
      <c r="URF283" s="6"/>
      <c r="URG283" s="6"/>
      <c r="URH283" s="6"/>
      <c r="URI283" s="6"/>
      <c r="URJ283" s="6"/>
      <c r="URK283" s="6"/>
      <c r="URL283" s="6"/>
      <c r="URM283" s="6"/>
      <c r="URN283" s="6"/>
      <c r="URO283" s="6"/>
      <c r="URP283" s="6"/>
      <c r="URQ283" s="6"/>
      <c r="URR283" s="6"/>
      <c r="URS283" s="6"/>
      <c r="URT283" s="6"/>
      <c r="URU283" s="6"/>
      <c r="URV283" s="6"/>
      <c r="URW283" s="6"/>
      <c r="URX283" s="6"/>
      <c r="URY283" s="6"/>
      <c r="URZ283" s="6"/>
      <c r="USA283" s="6"/>
      <c r="USB283" s="6"/>
      <c r="USC283" s="6"/>
      <c r="USD283" s="6"/>
      <c r="USE283" s="6"/>
      <c r="USF283" s="6"/>
      <c r="USG283" s="6"/>
      <c r="USH283" s="6"/>
      <c r="USI283" s="6"/>
      <c r="USJ283" s="6"/>
      <c r="USK283" s="6"/>
      <c r="USL283" s="6"/>
      <c r="USM283" s="6"/>
      <c r="USN283" s="6"/>
      <c r="USO283" s="6"/>
      <c r="USP283" s="6"/>
      <c r="USQ283" s="6"/>
      <c r="USR283" s="6"/>
      <c r="USS283" s="6"/>
      <c r="UST283" s="6"/>
      <c r="USU283" s="6"/>
      <c r="USV283" s="6"/>
      <c r="USW283" s="6"/>
      <c r="USX283" s="6"/>
      <c r="USY283" s="6"/>
      <c r="USZ283" s="6"/>
      <c r="UTA283" s="6"/>
      <c r="UTB283" s="6"/>
      <c r="UTC283" s="6"/>
      <c r="UTD283" s="6"/>
      <c r="UTE283" s="6"/>
      <c r="UTF283" s="6"/>
      <c r="UTG283" s="6"/>
      <c r="UTH283" s="6"/>
      <c r="UTI283" s="6"/>
      <c r="UTJ283" s="6"/>
      <c r="UTK283" s="6"/>
      <c r="UTL283" s="6"/>
      <c r="UTM283" s="6"/>
      <c r="UTN283" s="6"/>
      <c r="UTO283" s="6"/>
      <c r="UTP283" s="6"/>
      <c r="UTQ283" s="6"/>
      <c r="UTR283" s="6"/>
      <c r="UTS283" s="6"/>
      <c r="UTT283" s="6"/>
      <c r="UTU283" s="6"/>
      <c r="UTV283" s="6"/>
      <c r="UTW283" s="6"/>
      <c r="UTX283" s="6"/>
      <c r="UTY283" s="6"/>
      <c r="UTZ283" s="6"/>
      <c r="UUA283" s="6"/>
      <c r="UUB283" s="6"/>
      <c r="UUC283" s="6"/>
      <c r="UUD283" s="6"/>
      <c r="UUE283" s="6"/>
      <c r="UUF283" s="6"/>
      <c r="UUG283" s="6"/>
      <c r="UUH283" s="6"/>
      <c r="UUI283" s="6"/>
      <c r="UUJ283" s="6"/>
      <c r="UUK283" s="6"/>
      <c r="UUL283" s="6"/>
      <c r="UUM283" s="6"/>
      <c r="UUN283" s="6"/>
      <c r="UUO283" s="6"/>
      <c r="UUP283" s="6"/>
      <c r="UUQ283" s="6"/>
      <c r="UUR283" s="6"/>
      <c r="UUS283" s="6"/>
      <c r="UUT283" s="6"/>
      <c r="UUU283" s="6"/>
      <c r="UUV283" s="6"/>
      <c r="UUW283" s="6"/>
      <c r="UUX283" s="6"/>
      <c r="UUY283" s="6"/>
      <c r="UUZ283" s="6"/>
      <c r="UVA283" s="6"/>
      <c r="UVB283" s="6"/>
      <c r="UVC283" s="6"/>
      <c r="UVD283" s="6"/>
      <c r="UVE283" s="6"/>
      <c r="UVF283" s="6"/>
      <c r="UVG283" s="6"/>
      <c r="UVH283" s="6"/>
      <c r="UVI283" s="6"/>
      <c r="UVJ283" s="6"/>
      <c r="UVK283" s="6"/>
      <c r="UVL283" s="6"/>
      <c r="UVM283" s="6"/>
      <c r="UVN283" s="6"/>
      <c r="UVO283" s="6"/>
      <c r="UVP283" s="6"/>
      <c r="UVQ283" s="6"/>
      <c r="UVR283" s="6"/>
      <c r="UVS283" s="6"/>
      <c r="UVT283" s="6"/>
      <c r="UVU283" s="6"/>
      <c r="UVV283" s="6"/>
      <c r="UVW283" s="6"/>
      <c r="UVX283" s="6"/>
      <c r="UVY283" s="6"/>
      <c r="UVZ283" s="6"/>
      <c r="UWA283" s="6"/>
      <c r="UWB283" s="6"/>
      <c r="UWC283" s="6"/>
      <c r="UWD283" s="6"/>
      <c r="UWE283" s="6"/>
      <c r="UWF283" s="6"/>
      <c r="UWG283" s="6"/>
      <c r="UWH283" s="6"/>
      <c r="UWI283" s="6"/>
      <c r="UWJ283" s="6"/>
      <c r="UWK283" s="6"/>
      <c r="UWL283" s="6"/>
      <c r="UWM283" s="6"/>
      <c r="UWN283" s="6"/>
      <c r="UWO283" s="6"/>
      <c r="UWP283" s="6"/>
      <c r="UWQ283" s="6"/>
      <c r="UWR283" s="6"/>
      <c r="UWS283" s="6"/>
      <c r="UWT283" s="6"/>
      <c r="UWU283" s="6"/>
      <c r="UWV283" s="6"/>
      <c r="UWW283" s="6"/>
      <c r="UWX283" s="6"/>
      <c r="UWY283" s="6"/>
      <c r="UWZ283" s="6"/>
      <c r="UXA283" s="6"/>
      <c r="UXB283" s="6"/>
      <c r="UXC283" s="6"/>
      <c r="UXD283" s="6"/>
      <c r="UXE283" s="6"/>
      <c r="UXF283" s="6"/>
      <c r="UXG283" s="6"/>
      <c r="UXH283" s="6"/>
      <c r="UXI283" s="6"/>
      <c r="UXJ283" s="6"/>
      <c r="UXK283" s="6"/>
      <c r="UXL283" s="6"/>
      <c r="UXM283" s="6"/>
      <c r="UXN283" s="6"/>
      <c r="UXO283" s="6"/>
      <c r="UXP283" s="6"/>
      <c r="UXQ283" s="6"/>
      <c r="UXR283" s="6"/>
      <c r="UXS283" s="6"/>
      <c r="UXT283" s="6"/>
      <c r="UXU283" s="6"/>
      <c r="UXV283" s="6"/>
      <c r="UXW283" s="6"/>
      <c r="UXX283" s="6"/>
      <c r="UXY283" s="6"/>
      <c r="UXZ283" s="6"/>
      <c r="UYA283" s="6"/>
      <c r="UYB283" s="6"/>
      <c r="UYC283" s="6"/>
      <c r="UYD283" s="6"/>
      <c r="UYE283" s="6"/>
      <c r="UYF283" s="6"/>
      <c r="UYG283" s="6"/>
      <c r="UYH283" s="6"/>
      <c r="UYI283" s="6"/>
      <c r="UYJ283" s="6"/>
      <c r="UYK283" s="6"/>
      <c r="UYL283" s="6"/>
      <c r="UYM283" s="6"/>
      <c r="UYN283" s="6"/>
      <c r="UYO283" s="6"/>
      <c r="UYP283" s="6"/>
      <c r="UYQ283" s="6"/>
      <c r="UYR283" s="6"/>
      <c r="UYS283" s="6"/>
      <c r="UYT283" s="6"/>
      <c r="UYU283" s="6"/>
      <c r="UYV283" s="6"/>
      <c r="UYW283" s="6"/>
      <c r="UYX283" s="6"/>
      <c r="UYY283" s="6"/>
      <c r="UYZ283" s="6"/>
      <c r="UZA283" s="6"/>
      <c r="UZB283" s="6"/>
      <c r="UZC283" s="6"/>
      <c r="UZD283" s="6"/>
      <c r="UZE283" s="6"/>
      <c r="UZF283" s="6"/>
      <c r="UZG283" s="6"/>
      <c r="UZH283" s="6"/>
      <c r="UZI283" s="6"/>
      <c r="UZJ283" s="6"/>
      <c r="UZK283" s="6"/>
      <c r="UZL283" s="6"/>
      <c r="UZM283" s="6"/>
      <c r="UZN283" s="6"/>
      <c r="UZO283" s="6"/>
      <c r="UZP283" s="6"/>
      <c r="UZQ283" s="6"/>
      <c r="UZR283" s="6"/>
      <c r="UZS283" s="6"/>
      <c r="UZT283" s="6"/>
      <c r="UZU283" s="6"/>
      <c r="UZV283" s="6"/>
      <c r="UZW283" s="6"/>
      <c r="UZX283" s="6"/>
      <c r="UZY283" s="6"/>
      <c r="UZZ283" s="6"/>
      <c r="VAA283" s="6"/>
      <c r="VAB283" s="6"/>
      <c r="VAC283" s="6"/>
      <c r="VAD283" s="6"/>
      <c r="VAE283" s="6"/>
      <c r="VAF283" s="6"/>
      <c r="VAG283" s="6"/>
      <c r="VAH283" s="6"/>
      <c r="VAI283" s="6"/>
      <c r="VAJ283" s="6"/>
      <c r="VAK283" s="6"/>
      <c r="VAL283" s="6"/>
      <c r="VAM283" s="6"/>
      <c r="VAN283" s="6"/>
      <c r="VAO283" s="6"/>
      <c r="VAP283" s="6"/>
      <c r="VAQ283" s="6"/>
      <c r="VAR283" s="6"/>
      <c r="VAS283" s="6"/>
      <c r="VAT283" s="6"/>
      <c r="VAU283" s="6"/>
      <c r="VAV283" s="6"/>
      <c r="VAW283" s="6"/>
      <c r="VAX283" s="6"/>
      <c r="VAY283" s="6"/>
      <c r="VAZ283" s="6"/>
      <c r="VBA283" s="6"/>
      <c r="VBB283" s="6"/>
      <c r="VBC283" s="6"/>
      <c r="VBD283" s="6"/>
      <c r="VBE283" s="6"/>
      <c r="VBF283" s="6"/>
      <c r="VBG283" s="6"/>
      <c r="VBH283" s="6"/>
      <c r="VBI283" s="6"/>
      <c r="VBJ283" s="6"/>
      <c r="VBK283" s="6"/>
      <c r="VBL283" s="6"/>
      <c r="VBM283" s="6"/>
      <c r="VBN283" s="6"/>
      <c r="VBO283" s="6"/>
      <c r="VBP283" s="6"/>
      <c r="VBQ283" s="6"/>
      <c r="VBR283" s="6"/>
      <c r="VBS283" s="6"/>
      <c r="VBT283" s="6"/>
      <c r="VBU283" s="6"/>
      <c r="VBV283" s="6"/>
      <c r="VBW283" s="6"/>
      <c r="VBX283" s="6"/>
      <c r="VBY283" s="6"/>
      <c r="VBZ283" s="6"/>
      <c r="VCA283" s="6"/>
      <c r="VCB283" s="6"/>
      <c r="VCC283" s="6"/>
      <c r="VCD283" s="6"/>
      <c r="VCE283" s="6"/>
      <c r="VCF283" s="6"/>
      <c r="VCG283" s="6"/>
      <c r="VCH283" s="6"/>
      <c r="VCI283" s="6"/>
      <c r="VCJ283" s="6"/>
      <c r="VCK283" s="6"/>
      <c r="VCL283" s="6"/>
      <c r="VCM283" s="6"/>
      <c r="VCN283" s="6"/>
      <c r="VCO283" s="6"/>
      <c r="VCP283" s="6"/>
      <c r="VCQ283" s="6"/>
      <c r="VCR283" s="6"/>
      <c r="VCS283" s="6"/>
      <c r="VCT283" s="6"/>
      <c r="VCU283" s="6"/>
      <c r="VCV283" s="6"/>
      <c r="VCW283" s="6"/>
      <c r="VCX283" s="6"/>
      <c r="VCY283" s="6"/>
      <c r="VCZ283" s="6"/>
      <c r="VDA283" s="6"/>
      <c r="VDB283" s="6"/>
      <c r="VDC283" s="6"/>
      <c r="VDD283" s="6"/>
      <c r="VDE283" s="6"/>
      <c r="VDF283" s="6"/>
      <c r="VDG283" s="6"/>
      <c r="VDH283" s="6"/>
      <c r="VDI283" s="6"/>
      <c r="VDJ283" s="6"/>
      <c r="VDK283" s="6"/>
      <c r="VDL283" s="6"/>
      <c r="VDM283" s="6"/>
      <c r="VDN283" s="6"/>
      <c r="VDO283" s="6"/>
      <c r="VDP283" s="6"/>
      <c r="VDQ283" s="6"/>
      <c r="VDR283" s="6"/>
      <c r="VDS283" s="6"/>
      <c r="VDT283" s="6"/>
      <c r="VDU283" s="6"/>
      <c r="VDV283" s="6"/>
      <c r="VDW283" s="6"/>
      <c r="VDX283" s="6"/>
      <c r="VDY283" s="6"/>
      <c r="VDZ283" s="6"/>
      <c r="VEA283" s="6"/>
      <c r="VEB283" s="6"/>
      <c r="VEC283" s="6"/>
      <c r="VED283" s="6"/>
      <c r="VEE283" s="6"/>
      <c r="VEF283" s="6"/>
      <c r="VEG283" s="6"/>
      <c r="VEH283" s="6"/>
      <c r="VEI283" s="6"/>
      <c r="VEJ283" s="6"/>
      <c r="VEK283" s="6"/>
      <c r="VEL283" s="6"/>
      <c r="VEM283" s="6"/>
      <c r="VEN283" s="6"/>
      <c r="VEO283" s="6"/>
      <c r="VEP283" s="6"/>
      <c r="VEQ283" s="6"/>
      <c r="VER283" s="6"/>
      <c r="VES283" s="6"/>
      <c r="VET283" s="6"/>
      <c r="VEU283" s="6"/>
      <c r="VEV283" s="6"/>
      <c r="VEW283" s="6"/>
      <c r="VEX283" s="6"/>
      <c r="VEY283" s="6"/>
      <c r="VEZ283" s="6"/>
      <c r="VFA283" s="6"/>
      <c r="VFB283" s="6"/>
      <c r="VFC283" s="6"/>
      <c r="VFD283" s="6"/>
      <c r="VFE283" s="6"/>
      <c r="VFF283" s="6"/>
      <c r="VFG283" s="6"/>
      <c r="VFH283" s="6"/>
      <c r="VFI283" s="6"/>
      <c r="VFJ283" s="6"/>
      <c r="VFK283" s="6"/>
      <c r="VFL283" s="6"/>
      <c r="VFM283" s="6"/>
      <c r="VFN283" s="6"/>
      <c r="VFO283" s="6"/>
      <c r="VFP283" s="6"/>
      <c r="VFQ283" s="6"/>
      <c r="VFR283" s="6"/>
      <c r="VFS283" s="6"/>
      <c r="VFT283" s="6"/>
      <c r="VFU283" s="6"/>
      <c r="VFV283" s="6"/>
      <c r="VFW283" s="6"/>
      <c r="VFX283" s="6"/>
      <c r="VFY283" s="6"/>
      <c r="VFZ283" s="6"/>
      <c r="VGA283" s="6"/>
      <c r="VGB283" s="6"/>
      <c r="VGC283" s="6"/>
      <c r="VGD283" s="6"/>
      <c r="VGE283" s="6"/>
      <c r="VGF283" s="6"/>
      <c r="VGG283" s="6"/>
      <c r="VGH283" s="6"/>
      <c r="VGI283" s="6"/>
      <c r="VGJ283" s="6"/>
      <c r="VGK283" s="6"/>
      <c r="VGL283" s="6"/>
      <c r="VGM283" s="6"/>
      <c r="VGN283" s="6"/>
      <c r="VGO283" s="6"/>
      <c r="VGP283" s="6"/>
      <c r="VGQ283" s="6"/>
      <c r="VGR283" s="6"/>
      <c r="VGS283" s="6"/>
      <c r="VGT283" s="6"/>
      <c r="VGU283" s="6"/>
      <c r="VGV283" s="6"/>
      <c r="VGW283" s="6"/>
      <c r="VGX283" s="6"/>
      <c r="VGY283" s="6"/>
      <c r="VGZ283" s="6"/>
      <c r="VHA283" s="6"/>
      <c r="VHB283" s="6"/>
      <c r="VHC283" s="6"/>
      <c r="VHD283" s="6"/>
      <c r="VHE283" s="6"/>
      <c r="VHF283" s="6"/>
      <c r="VHG283" s="6"/>
      <c r="VHH283" s="6"/>
      <c r="VHI283" s="6"/>
      <c r="VHJ283" s="6"/>
      <c r="VHK283" s="6"/>
      <c r="VHL283" s="6"/>
      <c r="VHM283" s="6"/>
      <c r="VHN283" s="6"/>
      <c r="VHO283" s="6"/>
      <c r="VHP283" s="6"/>
      <c r="VHQ283" s="6"/>
      <c r="VHR283" s="6"/>
      <c r="VHS283" s="6"/>
      <c r="VHT283" s="6"/>
      <c r="VHU283" s="6"/>
      <c r="VHV283" s="6"/>
      <c r="VHW283" s="6"/>
      <c r="VHX283" s="6"/>
      <c r="VHY283" s="6"/>
      <c r="VHZ283" s="6"/>
      <c r="VIA283" s="6"/>
      <c r="VIB283" s="6"/>
      <c r="VIC283" s="6"/>
      <c r="VID283" s="6"/>
      <c r="VIE283" s="6"/>
      <c r="VIF283" s="6"/>
      <c r="VIG283" s="6"/>
      <c r="VIH283" s="6"/>
      <c r="VII283" s="6"/>
      <c r="VIJ283" s="6"/>
      <c r="VIK283" s="6"/>
      <c r="VIL283" s="6"/>
      <c r="VIM283" s="6"/>
      <c r="VIN283" s="6"/>
      <c r="VIO283" s="6"/>
      <c r="VIP283" s="6"/>
      <c r="VIQ283" s="6"/>
      <c r="VIR283" s="6"/>
      <c r="VIS283" s="6"/>
      <c r="VIT283" s="6"/>
      <c r="VIU283" s="6"/>
      <c r="VIV283" s="6"/>
      <c r="VIW283" s="6"/>
      <c r="VIX283" s="6"/>
      <c r="VIY283" s="6"/>
      <c r="VIZ283" s="6"/>
      <c r="VJA283" s="6"/>
      <c r="VJB283" s="6"/>
      <c r="VJC283" s="6"/>
      <c r="VJD283" s="6"/>
      <c r="VJE283" s="6"/>
      <c r="VJF283" s="6"/>
      <c r="VJG283" s="6"/>
      <c r="VJH283" s="6"/>
      <c r="VJI283" s="6"/>
      <c r="VJJ283" s="6"/>
      <c r="VJK283" s="6"/>
      <c r="VJL283" s="6"/>
      <c r="VJM283" s="6"/>
      <c r="VJN283" s="6"/>
      <c r="VJO283" s="6"/>
      <c r="VJP283" s="6"/>
      <c r="VJQ283" s="6"/>
      <c r="VJR283" s="6"/>
      <c r="VJS283" s="6"/>
      <c r="VJT283" s="6"/>
      <c r="VJU283" s="6"/>
      <c r="VJV283" s="6"/>
      <c r="VJW283" s="6"/>
      <c r="VJX283" s="6"/>
      <c r="VJY283" s="6"/>
      <c r="VJZ283" s="6"/>
      <c r="VKA283" s="6"/>
      <c r="VKB283" s="6"/>
      <c r="VKC283" s="6"/>
      <c r="VKD283" s="6"/>
      <c r="VKE283" s="6"/>
      <c r="VKF283" s="6"/>
      <c r="VKG283" s="6"/>
      <c r="VKH283" s="6"/>
      <c r="VKI283" s="6"/>
      <c r="VKJ283" s="6"/>
      <c r="VKK283" s="6"/>
      <c r="VKL283" s="6"/>
      <c r="VKM283" s="6"/>
      <c r="VKN283" s="6"/>
      <c r="VKO283" s="6"/>
      <c r="VKP283" s="6"/>
      <c r="VKQ283" s="6"/>
      <c r="VKR283" s="6"/>
      <c r="VKS283" s="6"/>
      <c r="VKT283" s="6"/>
      <c r="VKU283" s="6"/>
      <c r="VKV283" s="6"/>
      <c r="VKW283" s="6"/>
      <c r="VKX283" s="6"/>
      <c r="VKY283" s="6"/>
      <c r="VKZ283" s="6"/>
      <c r="VLA283" s="6"/>
      <c r="VLB283" s="6"/>
      <c r="VLC283" s="6"/>
      <c r="VLD283" s="6"/>
      <c r="VLE283" s="6"/>
      <c r="VLF283" s="6"/>
      <c r="VLG283" s="6"/>
      <c r="VLH283" s="6"/>
      <c r="VLI283" s="6"/>
      <c r="VLJ283" s="6"/>
      <c r="VLK283" s="6"/>
      <c r="VLL283" s="6"/>
      <c r="VLM283" s="6"/>
      <c r="VLN283" s="6"/>
      <c r="VLO283" s="6"/>
      <c r="VLP283" s="6"/>
      <c r="VLQ283" s="6"/>
      <c r="VLR283" s="6"/>
      <c r="VLS283" s="6"/>
      <c r="VLT283" s="6"/>
      <c r="VLU283" s="6"/>
      <c r="VLV283" s="6"/>
      <c r="VLW283" s="6"/>
      <c r="VLX283" s="6"/>
      <c r="VLY283" s="6"/>
      <c r="VLZ283" s="6"/>
      <c r="VMA283" s="6"/>
      <c r="VMB283" s="6"/>
      <c r="VMC283" s="6"/>
      <c r="VMD283" s="6"/>
      <c r="VME283" s="6"/>
      <c r="VMF283" s="6"/>
      <c r="VMG283" s="6"/>
      <c r="VMH283" s="6"/>
      <c r="VMI283" s="6"/>
      <c r="VMJ283" s="6"/>
      <c r="VMK283" s="6"/>
      <c r="VML283" s="6"/>
      <c r="VMM283" s="6"/>
      <c r="VMN283" s="6"/>
      <c r="VMO283" s="6"/>
      <c r="VMP283" s="6"/>
      <c r="VMQ283" s="6"/>
      <c r="VMR283" s="6"/>
      <c r="VMS283" s="6"/>
      <c r="VMT283" s="6"/>
      <c r="VMU283" s="6"/>
      <c r="VMV283" s="6"/>
      <c r="VMW283" s="6"/>
      <c r="VMX283" s="6"/>
      <c r="VMY283" s="6"/>
      <c r="VMZ283" s="6"/>
      <c r="VNA283" s="6"/>
      <c r="VNB283" s="6"/>
      <c r="VNC283" s="6"/>
      <c r="VND283" s="6"/>
      <c r="VNE283" s="6"/>
      <c r="VNF283" s="6"/>
      <c r="VNG283" s="6"/>
      <c r="VNH283" s="6"/>
      <c r="VNI283" s="6"/>
      <c r="VNJ283" s="6"/>
      <c r="VNK283" s="6"/>
      <c r="VNL283" s="6"/>
      <c r="VNM283" s="6"/>
      <c r="VNN283" s="6"/>
      <c r="VNO283" s="6"/>
      <c r="VNP283" s="6"/>
      <c r="VNQ283" s="6"/>
      <c r="VNR283" s="6"/>
      <c r="VNS283" s="6"/>
      <c r="VNT283" s="6"/>
      <c r="VNU283" s="6"/>
      <c r="VNV283" s="6"/>
      <c r="VNW283" s="6"/>
      <c r="VNX283" s="6"/>
      <c r="VNY283" s="6"/>
      <c r="VNZ283" s="6"/>
      <c r="VOA283" s="6"/>
      <c r="VOB283" s="6"/>
      <c r="VOC283" s="6"/>
      <c r="VOD283" s="6"/>
      <c r="VOE283" s="6"/>
      <c r="VOF283" s="6"/>
      <c r="VOG283" s="6"/>
      <c r="VOH283" s="6"/>
      <c r="VOI283" s="6"/>
      <c r="VOJ283" s="6"/>
      <c r="VOK283" s="6"/>
      <c r="VOL283" s="6"/>
      <c r="VOM283" s="6"/>
      <c r="VON283" s="6"/>
      <c r="VOO283" s="6"/>
      <c r="VOP283" s="6"/>
      <c r="VOQ283" s="6"/>
      <c r="VOR283" s="6"/>
      <c r="VOS283" s="6"/>
      <c r="VOT283" s="6"/>
      <c r="VOU283" s="6"/>
      <c r="VOV283" s="6"/>
      <c r="VOW283" s="6"/>
      <c r="VOX283" s="6"/>
      <c r="VOY283" s="6"/>
      <c r="VOZ283" s="6"/>
      <c r="VPA283" s="6"/>
      <c r="VPB283" s="6"/>
      <c r="VPC283" s="6"/>
      <c r="VPD283" s="6"/>
      <c r="VPE283" s="6"/>
      <c r="VPF283" s="6"/>
      <c r="VPG283" s="6"/>
      <c r="VPH283" s="6"/>
      <c r="VPI283" s="6"/>
      <c r="VPJ283" s="6"/>
      <c r="VPK283" s="6"/>
      <c r="VPL283" s="6"/>
      <c r="VPM283" s="6"/>
      <c r="VPN283" s="6"/>
      <c r="VPO283" s="6"/>
      <c r="VPP283" s="6"/>
      <c r="VPQ283" s="6"/>
      <c r="VPR283" s="6"/>
      <c r="VPS283" s="6"/>
      <c r="VPT283" s="6"/>
      <c r="VPU283" s="6"/>
      <c r="VPV283" s="6"/>
      <c r="VPW283" s="6"/>
      <c r="VPX283" s="6"/>
      <c r="VPY283" s="6"/>
      <c r="VPZ283" s="6"/>
      <c r="VQA283" s="6"/>
      <c r="VQB283" s="6"/>
      <c r="VQC283" s="6"/>
      <c r="VQD283" s="6"/>
      <c r="VQE283" s="6"/>
      <c r="VQF283" s="6"/>
      <c r="VQG283" s="6"/>
      <c r="VQH283" s="6"/>
      <c r="VQI283" s="6"/>
      <c r="VQJ283" s="6"/>
      <c r="VQK283" s="6"/>
      <c r="VQL283" s="6"/>
      <c r="VQM283" s="6"/>
      <c r="VQN283" s="6"/>
      <c r="VQO283" s="6"/>
      <c r="VQP283" s="6"/>
      <c r="VQQ283" s="6"/>
      <c r="VQR283" s="6"/>
      <c r="VQS283" s="6"/>
      <c r="VQT283" s="6"/>
      <c r="VQU283" s="6"/>
      <c r="VQV283" s="6"/>
      <c r="VQW283" s="6"/>
      <c r="VQX283" s="6"/>
      <c r="VQY283" s="6"/>
      <c r="VQZ283" s="6"/>
      <c r="VRA283" s="6"/>
      <c r="VRB283" s="6"/>
      <c r="VRC283" s="6"/>
      <c r="VRD283" s="6"/>
      <c r="VRE283" s="6"/>
      <c r="VRF283" s="6"/>
      <c r="VRG283" s="6"/>
      <c r="VRH283" s="6"/>
      <c r="VRI283" s="6"/>
      <c r="VRJ283" s="6"/>
      <c r="VRK283" s="6"/>
      <c r="VRL283" s="6"/>
      <c r="VRM283" s="6"/>
      <c r="VRN283" s="6"/>
      <c r="VRO283" s="6"/>
      <c r="VRP283" s="6"/>
      <c r="VRQ283" s="6"/>
      <c r="VRR283" s="6"/>
      <c r="VRS283" s="6"/>
      <c r="VRT283" s="6"/>
      <c r="VRU283" s="6"/>
      <c r="VRV283" s="6"/>
      <c r="VRW283" s="6"/>
      <c r="VRX283" s="6"/>
      <c r="VRY283" s="6"/>
      <c r="VRZ283" s="6"/>
      <c r="VSA283" s="6"/>
      <c r="VSB283" s="6"/>
      <c r="VSC283" s="6"/>
      <c r="VSD283" s="6"/>
      <c r="VSE283" s="6"/>
      <c r="VSF283" s="6"/>
      <c r="VSG283" s="6"/>
      <c r="VSH283" s="6"/>
      <c r="VSI283" s="6"/>
      <c r="VSJ283" s="6"/>
      <c r="VSK283" s="6"/>
      <c r="VSL283" s="6"/>
      <c r="VSM283" s="6"/>
      <c r="VSN283" s="6"/>
      <c r="VSO283" s="6"/>
      <c r="VSP283" s="6"/>
      <c r="VSQ283" s="6"/>
      <c r="VSR283" s="6"/>
      <c r="VSS283" s="6"/>
      <c r="VST283" s="6"/>
      <c r="VSU283" s="6"/>
      <c r="VSV283" s="6"/>
      <c r="VSW283" s="6"/>
      <c r="VSX283" s="6"/>
      <c r="VSY283" s="6"/>
      <c r="VSZ283" s="6"/>
      <c r="VTA283" s="6"/>
      <c r="VTB283" s="6"/>
      <c r="VTC283" s="6"/>
      <c r="VTD283" s="6"/>
      <c r="VTE283" s="6"/>
      <c r="VTF283" s="6"/>
      <c r="VTG283" s="6"/>
      <c r="VTH283" s="6"/>
      <c r="VTI283" s="6"/>
      <c r="VTJ283" s="6"/>
      <c r="VTK283" s="6"/>
      <c r="VTL283" s="6"/>
      <c r="VTM283" s="6"/>
      <c r="VTN283" s="6"/>
      <c r="VTO283" s="6"/>
      <c r="VTP283" s="6"/>
      <c r="VTQ283" s="6"/>
      <c r="VTR283" s="6"/>
      <c r="VTS283" s="6"/>
      <c r="VTT283" s="6"/>
      <c r="VTU283" s="6"/>
      <c r="VTV283" s="6"/>
      <c r="VTW283" s="6"/>
      <c r="VTX283" s="6"/>
      <c r="VTY283" s="6"/>
      <c r="VTZ283" s="6"/>
      <c r="VUA283" s="6"/>
      <c r="VUB283" s="6"/>
      <c r="VUC283" s="6"/>
      <c r="VUD283" s="6"/>
      <c r="VUE283" s="6"/>
      <c r="VUF283" s="6"/>
      <c r="VUG283" s="6"/>
      <c r="VUH283" s="6"/>
      <c r="VUI283" s="6"/>
      <c r="VUJ283" s="6"/>
      <c r="VUK283" s="6"/>
      <c r="VUL283" s="6"/>
      <c r="VUM283" s="6"/>
      <c r="VUN283" s="6"/>
      <c r="VUO283" s="6"/>
      <c r="VUP283" s="6"/>
      <c r="VUQ283" s="6"/>
      <c r="VUR283" s="6"/>
      <c r="VUS283" s="6"/>
      <c r="VUT283" s="6"/>
      <c r="VUU283" s="6"/>
      <c r="VUV283" s="6"/>
      <c r="VUW283" s="6"/>
      <c r="VUX283" s="6"/>
      <c r="VUY283" s="6"/>
      <c r="VUZ283" s="6"/>
      <c r="VVA283" s="6"/>
      <c r="VVB283" s="6"/>
      <c r="VVC283" s="6"/>
      <c r="VVD283" s="6"/>
      <c r="VVE283" s="6"/>
      <c r="VVF283" s="6"/>
      <c r="VVG283" s="6"/>
      <c r="VVH283" s="6"/>
      <c r="VVI283" s="6"/>
      <c r="VVJ283" s="6"/>
      <c r="VVK283" s="6"/>
      <c r="VVL283" s="6"/>
      <c r="VVM283" s="6"/>
      <c r="VVN283" s="6"/>
      <c r="VVO283" s="6"/>
      <c r="VVP283" s="6"/>
      <c r="VVQ283" s="6"/>
      <c r="VVR283" s="6"/>
      <c r="VVS283" s="6"/>
      <c r="VVT283" s="6"/>
      <c r="VVU283" s="6"/>
      <c r="VVV283" s="6"/>
      <c r="VVW283" s="6"/>
      <c r="VVX283" s="6"/>
      <c r="VVY283" s="6"/>
      <c r="VVZ283" s="6"/>
      <c r="VWA283" s="6"/>
      <c r="VWB283" s="6"/>
      <c r="VWC283" s="6"/>
      <c r="VWD283" s="6"/>
      <c r="VWE283" s="6"/>
      <c r="VWF283" s="6"/>
      <c r="VWG283" s="6"/>
      <c r="VWH283" s="6"/>
      <c r="VWI283" s="6"/>
      <c r="VWJ283" s="6"/>
      <c r="VWK283" s="6"/>
      <c r="VWL283" s="6"/>
      <c r="VWM283" s="6"/>
      <c r="VWN283" s="6"/>
      <c r="VWO283" s="6"/>
      <c r="VWP283" s="6"/>
      <c r="VWQ283" s="6"/>
      <c r="VWR283" s="6"/>
      <c r="VWS283" s="6"/>
      <c r="VWT283" s="6"/>
      <c r="VWU283" s="6"/>
      <c r="VWV283" s="6"/>
      <c r="VWW283" s="6"/>
      <c r="VWX283" s="6"/>
      <c r="VWY283" s="6"/>
      <c r="VWZ283" s="6"/>
      <c r="VXA283" s="6"/>
      <c r="VXB283" s="6"/>
      <c r="VXC283" s="6"/>
      <c r="VXD283" s="6"/>
      <c r="VXE283" s="6"/>
      <c r="VXF283" s="6"/>
      <c r="VXG283" s="6"/>
      <c r="VXH283" s="6"/>
      <c r="VXI283" s="6"/>
      <c r="VXJ283" s="6"/>
      <c r="VXK283" s="6"/>
      <c r="VXL283" s="6"/>
      <c r="VXM283" s="6"/>
      <c r="VXN283" s="6"/>
      <c r="VXO283" s="6"/>
      <c r="VXP283" s="6"/>
      <c r="VXQ283" s="6"/>
      <c r="VXR283" s="6"/>
      <c r="VXS283" s="6"/>
      <c r="VXT283" s="6"/>
      <c r="VXU283" s="6"/>
      <c r="VXV283" s="6"/>
      <c r="VXW283" s="6"/>
      <c r="VXX283" s="6"/>
      <c r="VXY283" s="6"/>
      <c r="VXZ283" s="6"/>
      <c r="VYA283" s="6"/>
      <c r="VYB283" s="6"/>
      <c r="VYC283" s="6"/>
      <c r="VYD283" s="6"/>
      <c r="VYE283" s="6"/>
      <c r="VYF283" s="6"/>
      <c r="VYG283" s="6"/>
      <c r="VYH283" s="6"/>
      <c r="VYI283" s="6"/>
      <c r="VYJ283" s="6"/>
      <c r="VYK283" s="6"/>
      <c r="VYL283" s="6"/>
      <c r="VYM283" s="6"/>
      <c r="VYN283" s="6"/>
      <c r="VYO283" s="6"/>
      <c r="VYP283" s="6"/>
      <c r="VYQ283" s="6"/>
      <c r="VYR283" s="6"/>
      <c r="VYS283" s="6"/>
      <c r="VYT283" s="6"/>
      <c r="VYU283" s="6"/>
      <c r="VYV283" s="6"/>
      <c r="VYW283" s="6"/>
      <c r="VYX283" s="6"/>
      <c r="VYY283" s="6"/>
      <c r="VYZ283" s="6"/>
      <c r="VZA283" s="6"/>
      <c r="VZB283" s="6"/>
      <c r="VZC283" s="6"/>
      <c r="VZD283" s="6"/>
      <c r="VZE283" s="6"/>
      <c r="VZF283" s="6"/>
      <c r="VZG283" s="6"/>
      <c r="VZH283" s="6"/>
      <c r="VZI283" s="6"/>
      <c r="VZJ283" s="6"/>
      <c r="VZK283" s="6"/>
      <c r="VZL283" s="6"/>
      <c r="VZM283" s="6"/>
      <c r="VZN283" s="6"/>
      <c r="VZO283" s="6"/>
      <c r="VZP283" s="6"/>
      <c r="VZQ283" s="6"/>
      <c r="VZR283" s="6"/>
      <c r="VZS283" s="6"/>
      <c r="VZT283" s="6"/>
      <c r="VZU283" s="6"/>
      <c r="VZV283" s="6"/>
      <c r="VZW283" s="6"/>
      <c r="VZX283" s="6"/>
      <c r="VZY283" s="6"/>
      <c r="VZZ283" s="6"/>
      <c r="WAA283" s="6"/>
      <c r="WAB283" s="6"/>
      <c r="WAC283" s="6"/>
      <c r="WAD283" s="6"/>
      <c r="WAE283" s="6"/>
      <c r="WAF283" s="6"/>
      <c r="WAG283" s="6"/>
      <c r="WAH283" s="6"/>
      <c r="WAI283" s="6"/>
      <c r="WAJ283" s="6"/>
      <c r="WAK283" s="6"/>
      <c r="WAL283" s="6"/>
      <c r="WAM283" s="6"/>
      <c r="WAN283" s="6"/>
      <c r="WAO283" s="6"/>
      <c r="WAP283" s="6"/>
      <c r="WAQ283" s="6"/>
      <c r="WAR283" s="6"/>
      <c r="WAS283" s="6"/>
      <c r="WAT283" s="6"/>
      <c r="WAU283" s="6"/>
      <c r="WAV283" s="6"/>
      <c r="WAW283" s="6"/>
      <c r="WAX283" s="6"/>
      <c r="WAY283" s="6"/>
      <c r="WAZ283" s="6"/>
      <c r="WBA283" s="6"/>
      <c r="WBB283" s="6"/>
      <c r="WBC283" s="6"/>
      <c r="WBD283" s="6"/>
      <c r="WBE283" s="6"/>
      <c r="WBF283" s="6"/>
      <c r="WBG283" s="6"/>
      <c r="WBH283" s="6"/>
      <c r="WBI283" s="6"/>
      <c r="WBJ283" s="6"/>
      <c r="WBK283" s="6"/>
      <c r="WBL283" s="6"/>
      <c r="WBM283" s="6"/>
      <c r="WBN283" s="6"/>
      <c r="WBO283" s="6"/>
      <c r="WBP283" s="6"/>
      <c r="WBQ283" s="6"/>
      <c r="WBR283" s="6"/>
      <c r="WBS283" s="6"/>
      <c r="WBT283" s="6"/>
      <c r="WBU283" s="6"/>
      <c r="WBV283" s="6"/>
      <c r="WBW283" s="6"/>
      <c r="WBX283" s="6"/>
      <c r="WBY283" s="6"/>
      <c r="WBZ283" s="6"/>
      <c r="WCA283" s="6"/>
      <c r="WCB283" s="6"/>
      <c r="WCC283" s="6"/>
      <c r="WCD283" s="6"/>
      <c r="WCE283" s="6"/>
      <c r="WCF283" s="6"/>
      <c r="WCG283" s="6"/>
      <c r="WCH283" s="6"/>
      <c r="WCI283" s="6"/>
      <c r="WCJ283" s="6"/>
      <c r="WCK283" s="6"/>
      <c r="WCL283" s="6"/>
      <c r="WCM283" s="6"/>
      <c r="WCN283" s="6"/>
      <c r="WCO283" s="6"/>
      <c r="WCP283" s="6"/>
      <c r="WCQ283" s="6"/>
      <c r="WCR283" s="6"/>
      <c r="WCS283" s="6"/>
      <c r="WCT283" s="6"/>
      <c r="WCU283" s="6"/>
      <c r="WCV283" s="6"/>
      <c r="WCW283" s="6"/>
      <c r="WCX283" s="6"/>
      <c r="WCY283" s="6"/>
      <c r="WCZ283" s="6"/>
      <c r="WDA283" s="6"/>
      <c r="WDB283" s="6"/>
      <c r="WDC283" s="6"/>
      <c r="WDD283" s="6"/>
      <c r="WDE283" s="6"/>
      <c r="WDF283" s="6"/>
      <c r="WDG283" s="6"/>
      <c r="WDH283" s="6"/>
      <c r="WDI283" s="6"/>
      <c r="WDJ283" s="6"/>
      <c r="WDK283" s="6"/>
      <c r="WDL283" s="6"/>
      <c r="WDM283" s="6"/>
      <c r="WDN283" s="6"/>
      <c r="WDO283" s="6"/>
      <c r="WDP283" s="6"/>
      <c r="WDQ283" s="6"/>
      <c r="WDR283" s="6"/>
      <c r="WDS283" s="6"/>
      <c r="WDT283" s="6"/>
      <c r="WDU283" s="6"/>
      <c r="WDV283" s="6"/>
      <c r="WDW283" s="6"/>
      <c r="WDX283" s="6"/>
      <c r="WDY283" s="6"/>
      <c r="WDZ283" s="6"/>
      <c r="WEA283" s="6"/>
      <c r="WEB283" s="6"/>
      <c r="WEC283" s="6"/>
      <c r="WED283" s="6"/>
      <c r="WEE283" s="6"/>
      <c r="WEF283" s="6"/>
      <c r="WEG283" s="6"/>
      <c r="WEH283" s="6"/>
      <c r="WEI283" s="6"/>
      <c r="WEJ283" s="6"/>
      <c r="WEK283" s="6"/>
      <c r="WEL283" s="6"/>
      <c r="WEM283" s="6"/>
      <c r="WEN283" s="6"/>
      <c r="WEO283" s="6"/>
      <c r="WEP283" s="6"/>
      <c r="WEQ283" s="6"/>
      <c r="WER283" s="6"/>
      <c r="WES283" s="6"/>
      <c r="WET283" s="6"/>
      <c r="WEU283" s="6"/>
      <c r="WEV283" s="6"/>
      <c r="WEW283" s="6"/>
      <c r="WEX283" s="6"/>
      <c r="WEY283" s="6"/>
      <c r="WEZ283" s="6"/>
      <c r="WFA283" s="6"/>
      <c r="WFB283" s="6"/>
      <c r="WFC283" s="6"/>
      <c r="WFD283" s="6"/>
      <c r="WFE283" s="6"/>
      <c r="WFF283" s="6"/>
      <c r="WFG283" s="6"/>
      <c r="WFH283" s="6"/>
      <c r="WFI283" s="6"/>
      <c r="WFJ283" s="6"/>
      <c r="WFK283" s="6"/>
      <c r="WFL283" s="6"/>
      <c r="WFM283" s="6"/>
      <c r="WFN283" s="6"/>
      <c r="WFO283" s="6"/>
      <c r="WFP283" s="6"/>
      <c r="WFQ283" s="6"/>
      <c r="WFR283" s="6"/>
      <c r="WFS283" s="6"/>
      <c r="WFT283" s="6"/>
      <c r="WFU283" s="6"/>
      <c r="WFV283" s="6"/>
      <c r="WFW283" s="6"/>
      <c r="WFX283" s="6"/>
      <c r="WFY283" s="6"/>
      <c r="WFZ283" s="6"/>
      <c r="WGA283" s="6"/>
      <c r="WGB283" s="6"/>
      <c r="WGC283" s="6"/>
      <c r="WGD283" s="6"/>
      <c r="WGE283" s="6"/>
      <c r="WGF283" s="6"/>
      <c r="WGG283" s="6"/>
      <c r="WGH283" s="6"/>
      <c r="WGI283" s="6"/>
      <c r="WGJ283" s="6"/>
      <c r="WGK283" s="6"/>
      <c r="WGL283" s="6"/>
      <c r="WGM283" s="6"/>
      <c r="WGN283" s="6"/>
      <c r="WGO283" s="6"/>
      <c r="WGP283" s="6"/>
      <c r="WGQ283" s="6"/>
      <c r="WGR283" s="6"/>
      <c r="WGS283" s="6"/>
      <c r="WGT283" s="6"/>
      <c r="WGU283" s="6"/>
      <c r="WGV283" s="6"/>
      <c r="WGW283" s="6"/>
      <c r="WGX283" s="6"/>
      <c r="WGY283" s="6"/>
      <c r="WGZ283" s="6"/>
      <c r="WHA283" s="6"/>
      <c r="WHB283" s="6"/>
      <c r="WHC283" s="6"/>
      <c r="WHD283" s="6"/>
      <c r="WHE283" s="6"/>
      <c r="WHF283" s="6"/>
      <c r="WHG283" s="6"/>
      <c r="WHH283" s="6"/>
      <c r="WHI283" s="6"/>
      <c r="WHJ283" s="6"/>
      <c r="WHK283" s="6"/>
      <c r="WHL283" s="6"/>
      <c r="WHM283" s="6"/>
      <c r="WHN283" s="6"/>
      <c r="WHO283" s="6"/>
      <c r="WHP283" s="6"/>
      <c r="WHQ283" s="6"/>
      <c r="WHR283" s="6"/>
      <c r="WHS283" s="6"/>
      <c r="WHT283" s="6"/>
      <c r="WHU283" s="6"/>
      <c r="WHV283" s="6"/>
      <c r="WHW283" s="6"/>
      <c r="WHX283" s="6"/>
      <c r="WHY283" s="6"/>
      <c r="WHZ283" s="6"/>
      <c r="WIA283" s="6"/>
      <c r="WIB283" s="6"/>
      <c r="WIC283" s="6"/>
      <c r="WID283" s="6"/>
      <c r="WIE283" s="6"/>
      <c r="WIF283" s="6"/>
      <c r="WIG283" s="6"/>
      <c r="WIH283" s="6"/>
      <c r="WII283" s="6"/>
      <c r="WIJ283" s="6"/>
      <c r="WIK283" s="6"/>
      <c r="WIL283" s="6"/>
      <c r="WIM283" s="6"/>
      <c r="WIN283" s="6"/>
      <c r="WIO283" s="6"/>
      <c r="WIP283" s="6"/>
      <c r="WIQ283" s="6"/>
      <c r="WIR283" s="6"/>
      <c r="WIS283" s="6"/>
      <c r="WIT283" s="6"/>
      <c r="WIU283" s="6"/>
      <c r="WIV283" s="6"/>
      <c r="WIW283" s="6"/>
      <c r="WIX283" s="6"/>
      <c r="WIY283" s="6"/>
      <c r="WIZ283" s="6"/>
      <c r="WJA283" s="6"/>
      <c r="WJB283" s="6"/>
      <c r="WJC283" s="6"/>
      <c r="WJD283" s="6"/>
      <c r="WJE283" s="6"/>
      <c r="WJF283" s="6"/>
      <c r="WJG283" s="6"/>
      <c r="WJH283" s="6"/>
      <c r="WJI283" s="6"/>
      <c r="WJJ283" s="6"/>
      <c r="WJK283" s="6"/>
      <c r="WJL283" s="6"/>
      <c r="WJM283" s="6"/>
      <c r="WJN283" s="6"/>
      <c r="WJO283" s="6"/>
      <c r="WJP283" s="6"/>
      <c r="WJQ283" s="6"/>
      <c r="WJR283" s="6"/>
      <c r="WJS283" s="6"/>
      <c r="WJT283" s="6"/>
      <c r="WJU283" s="6"/>
      <c r="WJV283" s="6"/>
      <c r="WJW283" s="6"/>
      <c r="WJX283" s="6"/>
      <c r="WJY283" s="6"/>
      <c r="WJZ283" s="6"/>
      <c r="WKA283" s="6"/>
      <c r="WKB283" s="6"/>
      <c r="WKC283" s="6"/>
      <c r="WKD283" s="6"/>
      <c r="WKE283" s="6"/>
      <c r="WKF283" s="6"/>
      <c r="WKG283" s="6"/>
      <c r="WKH283" s="6"/>
      <c r="WKI283" s="6"/>
      <c r="WKJ283" s="6"/>
      <c r="WKK283" s="6"/>
      <c r="WKL283" s="6"/>
      <c r="WKM283" s="6"/>
      <c r="WKN283" s="6"/>
      <c r="WKO283" s="6"/>
      <c r="WKP283" s="6"/>
      <c r="WKQ283" s="6"/>
      <c r="WKR283" s="6"/>
      <c r="WKS283" s="6"/>
      <c r="WKT283" s="6"/>
      <c r="WKU283" s="6"/>
      <c r="WKV283" s="6"/>
      <c r="WKW283" s="6"/>
      <c r="WKX283" s="6"/>
      <c r="WKY283" s="6"/>
      <c r="WKZ283" s="6"/>
      <c r="WLA283" s="6"/>
      <c r="WLB283" s="6"/>
      <c r="WLC283" s="6"/>
      <c r="WLD283" s="6"/>
      <c r="WLE283" s="6"/>
      <c r="WLF283" s="6"/>
      <c r="WLG283" s="6"/>
      <c r="WLH283" s="6"/>
      <c r="WLI283" s="6"/>
      <c r="WLJ283" s="6"/>
      <c r="WLK283" s="6"/>
      <c r="WLL283" s="6"/>
      <c r="WLM283" s="6"/>
      <c r="WLN283" s="6"/>
      <c r="WLO283" s="6"/>
      <c r="WLP283" s="6"/>
      <c r="WLQ283" s="6"/>
      <c r="WLR283" s="6"/>
      <c r="WLS283" s="6"/>
      <c r="WLT283" s="6"/>
      <c r="WLU283" s="6"/>
      <c r="WLV283" s="6"/>
      <c r="WLW283" s="6"/>
      <c r="WLX283" s="6"/>
      <c r="WLY283" s="6"/>
      <c r="WLZ283" s="6"/>
      <c r="WMA283" s="6"/>
      <c r="WMB283" s="6"/>
      <c r="WMC283" s="6"/>
      <c r="WMD283" s="6"/>
      <c r="WME283" s="6"/>
      <c r="WMF283" s="6"/>
      <c r="WMG283" s="6"/>
      <c r="WMH283" s="6"/>
      <c r="WMI283" s="6"/>
      <c r="WMJ283" s="6"/>
      <c r="WMK283" s="6"/>
      <c r="WML283" s="6"/>
      <c r="WMM283" s="6"/>
      <c r="WMN283" s="6"/>
      <c r="WMO283" s="6"/>
      <c r="WMP283" s="6"/>
      <c r="WMQ283" s="6"/>
      <c r="WMR283" s="6"/>
      <c r="WMS283" s="6"/>
      <c r="WMT283" s="6"/>
      <c r="WMU283" s="6"/>
      <c r="WMV283" s="6"/>
      <c r="WMW283" s="6"/>
      <c r="WMX283" s="6"/>
      <c r="WMY283" s="6"/>
      <c r="WMZ283" s="6"/>
      <c r="WNA283" s="6"/>
      <c r="WNB283" s="6"/>
      <c r="WNC283" s="6"/>
      <c r="WND283" s="6"/>
      <c r="WNE283" s="6"/>
      <c r="WNF283" s="6"/>
      <c r="WNG283" s="6"/>
      <c r="WNH283" s="6"/>
      <c r="WNI283" s="6"/>
      <c r="WNJ283" s="6"/>
      <c r="WNK283" s="6"/>
      <c r="WNL283" s="6"/>
      <c r="WNM283" s="6"/>
      <c r="WNN283" s="6"/>
      <c r="WNO283" s="6"/>
      <c r="WNP283" s="6"/>
      <c r="WNQ283" s="6"/>
      <c r="WNR283" s="6"/>
      <c r="WNS283" s="6"/>
      <c r="WNT283" s="6"/>
      <c r="WNU283" s="6"/>
      <c r="WNV283" s="6"/>
      <c r="WNW283" s="6"/>
      <c r="WNX283" s="6"/>
      <c r="WNY283" s="6"/>
      <c r="WNZ283" s="6"/>
      <c r="WOA283" s="6"/>
      <c r="WOB283" s="6"/>
      <c r="WOC283" s="6"/>
      <c r="WOD283" s="6"/>
      <c r="WOE283" s="6"/>
      <c r="WOF283" s="6"/>
      <c r="WOG283" s="6"/>
      <c r="WOH283" s="6"/>
      <c r="WOI283" s="6"/>
      <c r="WOJ283" s="6"/>
      <c r="WOK283" s="6"/>
      <c r="WOL283" s="6"/>
      <c r="WOM283" s="6"/>
      <c r="WON283" s="6"/>
      <c r="WOO283" s="6"/>
      <c r="WOP283" s="6"/>
      <c r="WOQ283" s="6"/>
      <c r="WOR283" s="6"/>
      <c r="WOS283" s="6"/>
      <c r="WOT283" s="6"/>
      <c r="WOU283" s="6"/>
      <c r="WOV283" s="6"/>
      <c r="WOW283" s="6"/>
      <c r="WOX283" s="6"/>
      <c r="WOY283" s="6"/>
      <c r="WOZ283" s="6"/>
      <c r="WPA283" s="6"/>
      <c r="WPB283" s="6"/>
      <c r="WPC283" s="6"/>
      <c r="WPD283" s="6"/>
      <c r="WPE283" s="6"/>
      <c r="WPF283" s="6"/>
      <c r="WPG283" s="6"/>
      <c r="WPH283" s="6"/>
      <c r="WPI283" s="6"/>
      <c r="WPJ283" s="6"/>
      <c r="WPK283" s="6"/>
      <c r="WPL283" s="6"/>
      <c r="WPM283" s="6"/>
      <c r="WPN283" s="6"/>
      <c r="WPO283" s="6"/>
      <c r="WPP283" s="6"/>
      <c r="WPQ283" s="6"/>
      <c r="WPR283" s="6"/>
      <c r="WPS283" s="6"/>
      <c r="WPT283" s="6"/>
      <c r="WPU283" s="6"/>
      <c r="WPV283" s="6"/>
      <c r="WPW283" s="6"/>
      <c r="WPX283" s="6"/>
      <c r="WPY283" s="6"/>
      <c r="WPZ283" s="6"/>
      <c r="WQA283" s="6"/>
      <c r="WQB283" s="6"/>
      <c r="WQC283" s="6"/>
      <c r="WQD283" s="6"/>
      <c r="WQE283" s="6"/>
      <c r="WQF283" s="6"/>
      <c r="WQG283" s="6"/>
      <c r="WQH283" s="6"/>
      <c r="WQI283" s="6"/>
      <c r="WQJ283" s="6"/>
      <c r="WQK283" s="6"/>
      <c r="WQL283" s="6"/>
      <c r="WQM283" s="6"/>
      <c r="WQN283" s="6"/>
      <c r="WQO283" s="6"/>
      <c r="WQP283" s="6"/>
      <c r="WQQ283" s="6"/>
      <c r="WQR283" s="6"/>
      <c r="WQS283" s="6"/>
      <c r="WQT283" s="6"/>
      <c r="WQU283" s="6"/>
      <c r="WQV283" s="6"/>
      <c r="WQW283" s="6"/>
      <c r="WQX283" s="6"/>
      <c r="WQY283" s="6"/>
      <c r="WQZ283" s="6"/>
      <c r="WRA283" s="6"/>
      <c r="WRB283" s="6"/>
      <c r="WRC283" s="6"/>
      <c r="WRD283" s="6"/>
      <c r="WRE283" s="6"/>
      <c r="WRF283" s="6"/>
      <c r="WRG283" s="6"/>
      <c r="WRH283" s="6"/>
      <c r="WRI283" s="6"/>
      <c r="WRJ283" s="6"/>
      <c r="WRK283" s="6"/>
      <c r="WRL283" s="6"/>
      <c r="WRM283" s="6"/>
      <c r="WRN283" s="6"/>
      <c r="WRO283" s="6"/>
      <c r="WRP283" s="6"/>
      <c r="WRQ283" s="6"/>
      <c r="WRR283" s="6"/>
      <c r="WRS283" s="6"/>
      <c r="WRT283" s="6"/>
      <c r="WRU283" s="6"/>
      <c r="WRV283" s="6"/>
      <c r="WRW283" s="6"/>
      <c r="WRX283" s="6"/>
      <c r="WRY283" s="6"/>
      <c r="WRZ283" s="6"/>
      <c r="WSA283" s="6"/>
      <c r="WSB283" s="6"/>
      <c r="WSC283" s="6"/>
      <c r="WSD283" s="6"/>
      <c r="WSE283" s="6"/>
      <c r="WSF283" s="6"/>
      <c r="WSG283" s="6"/>
      <c r="WSH283" s="6"/>
      <c r="WSI283" s="6"/>
      <c r="WSJ283" s="6"/>
      <c r="WSK283" s="6"/>
      <c r="WSL283" s="6"/>
      <c r="WSM283" s="6"/>
      <c r="WSN283" s="6"/>
      <c r="WSO283" s="6"/>
      <c r="WSP283" s="6"/>
      <c r="WSQ283" s="6"/>
      <c r="WSR283" s="6"/>
      <c r="WSS283" s="6"/>
      <c r="WST283" s="6"/>
      <c r="WSU283" s="6"/>
      <c r="WSV283" s="6"/>
      <c r="WSW283" s="6"/>
      <c r="WSX283" s="6"/>
      <c r="WSY283" s="6"/>
      <c r="WSZ283" s="6"/>
      <c r="WTA283" s="6"/>
      <c r="WTB283" s="6"/>
      <c r="WTC283" s="6"/>
      <c r="WTD283" s="6"/>
      <c r="WTE283" s="6"/>
      <c r="WTF283" s="6"/>
      <c r="WTG283" s="6"/>
      <c r="WTH283" s="6"/>
      <c r="WTI283" s="6"/>
      <c r="WTJ283" s="6"/>
      <c r="WTK283" s="6"/>
      <c r="WTL283" s="6"/>
      <c r="WTM283" s="6"/>
      <c r="WTN283" s="6"/>
      <c r="WTO283" s="6"/>
      <c r="WTP283" s="6"/>
      <c r="WTQ283" s="6"/>
      <c r="WTR283" s="6"/>
      <c r="WTS283" s="6"/>
      <c r="WTT283" s="6"/>
      <c r="WTU283" s="6"/>
      <c r="WTV283" s="6"/>
      <c r="WTW283" s="6"/>
      <c r="WTX283" s="6"/>
      <c r="WTY283" s="6"/>
      <c r="WTZ283" s="6"/>
      <c r="WUA283" s="6"/>
      <c r="WUB283" s="6"/>
      <c r="WUC283" s="6"/>
      <c r="WUD283" s="6"/>
      <c r="WUE283" s="6"/>
      <c r="WUF283" s="6"/>
      <c r="WUG283" s="6"/>
      <c r="WUH283" s="6"/>
      <c r="WUI283" s="6"/>
      <c r="WUJ283" s="6"/>
      <c r="WUK283" s="6"/>
      <c r="WUL283" s="6"/>
      <c r="WUM283" s="6"/>
      <c r="WUN283" s="6"/>
      <c r="WUO283" s="6"/>
      <c r="WUP283" s="6"/>
      <c r="WUQ283" s="6"/>
      <c r="WUR283" s="6"/>
      <c r="WUS283" s="6"/>
      <c r="WUT283" s="6"/>
      <c r="WUU283" s="6"/>
      <c r="WUV283" s="6"/>
      <c r="WUW283" s="6"/>
      <c r="WUX283" s="6"/>
      <c r="WUY283" s="6"/>
      <c r="WUZ283" s="6"/>
      <c r="WVA283" s="6"/>
      <c r="WVB283" s="6"/>
      <c r="WVC283" s="6"/>
      <c r="WVD283" s="6"/>
      <c r="WVE283" s="6"/>
      <c r="WVF283" s="6"/>
      <c r="WVG283" s="6"/>
      <c r="WVH283" s="6"/>
      <c r="WVI283" s="6"/>
      <c r="WVJ283" s="6"/>
      <c r="WVK283" s="6"/>
      <c r="WVL283" s="6"/>
      <c r="WVM283" s="6"/>
      <c r="WVN283" s="6"/>
      <c r="WVO283" s="6"/>
      <c r="WVP283" s="6"/>
      <c r="WVQ283" s="6"/>
      <c r="WVR283" s="6"/>
      <c r="WVS283" s="6"/>
      <c r="WVT283" s="6"/>
      <c r="WVU283" s="6"/>
      <c r="WVV283" s="6"/>
      <c r="WVW283" s="6"/>
      <c r="WVX283" s="6"/>
      <c r="WVY283" s="6"/>
      <c r="WVZ283" s="6"/>
      <c r="WWA283" s="6"/>
      <c r="WWB283" s="6"/>
      <c r="WWC283" s="6"/>
      <c r="WWD283" s="6"/>
      <c r="WWE283" s="6"/>
      <c r="WWF283" s="6"/>
      <c r="WWG283" s="6"/>
      <c r="WWH283" s="6"/>
      <c r="WWI283" s="6"/>
      <c r="WWJ283" s="6"/>
      <c r="WWK283" s="6"/>
      <c r="WWL283" s="6"/>
      <c r="WWM283" s="6"/>
      <c r="WWN283" s="6"/>
      <c r="WWO283" s="6"/>
      <c r="WWP283" s="6"/>
      <c r="WWQ283" s="6"/>
      <c r="WWR283" s="6"/>
      <c r="WWS283" s="6"/>
      <c r="WWT283" s="6"/>
      <c r="WWU283" s="6"/>
      <c r="WWV283" s="6"/>
      <c r="WWW283" s="6"/>
      <c r="WWX283" s="6"/>
      <c r="WWY283" s="6"/>
      <c r="WWZ283" s="6"/>
      <c r="WXA283" s="6"/>
      <c r="WXB283" s="6"/>
      <c r="WXC283" s="6"/>
      <c r="WXD283" s="6"/>
      <c r="WXE283" s="6"/>
      <c r="WXF283" s="6"/>
      <c r="WXG283" s="6"/>
      <c r="WXH283" s="6"/>
      <c r="WXI283" s="6"/>
      <c r="WXJ283" s="6"/>
      <c r="WXK283" s="6"/>
      <c r="WXL283" s="6"/>
      <c r="WXM283" s="6"/>
      <c r="WXN283" s="6"/>
      <c r="WXO283" s="6"/>
      <c r="WXP283" s="6"/>
      <c r="WXQ283" s="6"/>
      <c r="WXR283" s="6"/>
      <c r="WXS283" s="6"/>
      <c r="WXT283" s="6"/>
      <c r="WXU283" s="6"/>
      <c r="WXV283" s="6"/>
      <c r="WXW283" s="6"/>
      <c r="WXX283" s="6"/>
      <c r="WXY283" s="6"/>
      <c r="WXZ283" s="6"/>
      <c r="WYA283" s="6"/>
      <c r="WYB283" s="6"/>
      <c r="WYC283" s="6"/>
      <c r="WYD283" s="6"/>
      <c r="WYE283" s="6"/>
      <c r="WYF283" s="6"/>
      <c r="WYG283" s="6"/>
      <c r="WYH283" s="6"/>
      <c r="WYI283" s="6"/>
      <c r="WYJ283" s="6"/>
      <c r="WYK283" s="6"/>
      <c r="WYL283" s="6"/>
      <c r="WYM283" s="6"/>
      <c r="WYN283" s="6"/>
      <c r="WYO283" s="6"/>
      <c r="WYP283" s="6"/>
      <c r="WYQ283" s="6"/>
      <c r="WYR283" s="6"/>
      <c r="WYS283" s="6"/>
      <c r="WYT283" s="6"/>
      <c r="WYU283" s="6"/>
      <c r="WYV283" s="6"/>
      <c r="WYW283" s="6"/>
      <c r="WYX283" s="6"/>
      <c r="WYY283" s="6"/>
      <c r="WYZ283" s="6"/>
      <c r="WZA283" s="6"/>
      <c r="WZB283" s="6"/>
      <c r="WZC283" s="6"/>
      <c r="WZD283" s="6"/>
      <c r="WZE283" s="6"/>
      <c r="WZF283" s="6"/>
      <c r="WZG283" s="6"/>
      <c r="WZH283" s="6"/>
      <c r="WZI283" s="6"/>
      <c r="WZJ283" s="6"/>
      <c r="WZK283" s="6"/>
      <c r="WZL283" s="6"/>
      <c r="WZM283" s="6"/>
      <c r="WZN283" s="6"/>
      <c r="WZO283" s="6"/>
      <c r="WZP283" s="6"/>
      <c r="WZQ283" s="6"/>
      <c r="WZR283" s="6"/>
      <c r="WZS283" s="6"/>
      <c r="WZT283" s="6"/>
      <c r="WZU283" s="6"/>
      <c r="WZV283" s="6"/>
      <c r="WZW283" s="6"/>
      <c r="WZX283" s="6"/>
      <c r="WZY283" s="6"/>
      <c r="WZZ283" s="6"/>
      <c r="XAA283" s="6"/>
      <c r="XAB283" s="6"/>
      <c r="XAC283" s="6"/>
      <c r="XAD283" s="6"/>
      <c r="XAE283" s="6"/>
      <c r="XAF283" s="6"/>
      <c r="XAG283" s="6"/>
      <c r="XAH283" s="6"/>
      <c r="XAI283" s="6"/>
      <c r="XAJ283" s="6"/>
      <c r="XAK283" s="6"/>
      <c r="XAL283" s="6"/>
      <c r="XAM283" s="6"/>
      <c r="XAN283" s="6"/>
      <c r="XAO283" s="6"/>
      <c r="XAP283" s="6"/>
      <c r="XAQ283" s="6"/>
      <c r="XAR283" s="6"/>
      <c r="XAS283" s="6"/>
      <c r="XAT283" s="6"/>
      <c r="XAU283" s="6"/>
      <c r="XAV283" s="6"/>
      <c r="XAW283" s="6"/>
      <c r="XAX283" s="6"/>
      <c r="XAY283" s="6"/>
      <c r="XAZ283" s="6"/>
      <c r="XBA283" s="6"/>
      <c r="XBB283" s="6"/>
      <c r="XBC283" s="6"/>
      <c r="XBD283" s="6"/>
      <c r="XBE283" s="6"/>
      <c r="XBF283" s="6"/>
      <c r="XBG283" s="6"/>
      <c r="XBH283" s="6"/>
      <c r="XBI283" s="6"/>
      <c r="XBJ283" s="6"/>
      <c r="XBK283" s="6"/>
      <c r="XBL283" s="6"/>
      <c r="XBM283" s="6"/>
      <c r="XBN283" s="6"/>
      <c r="XBO283" s="6"/>
      <c r="XBP283" s="6"/>
      <c r="XBQ283" s="6"/>
      <c r="XBR283" s="6"/>
      <c r="XBS283" s="6"/>
      <c r="XBT283" s="6"/>
      <c r="XBU283" s="6"/>
      <c r="XBV283" s="6"/>
      <c r="XBW283" s="6"/>
      <c r="XBX283" s="6"/>
      <c r="XBY283" s="6"/>
      <c r="XBZ283" s="6"/>
      <c r="XCA283" s="6"/>
      <c r="XCB283" s="6"/>
      <c r="XCC283" s="6"/>
      <c r="XCD283" s="6"/>
      <c r="XCE283" s="6"/>
      <c r="XCF283" s="6"/>
      <c r="XCG283" s="6"/>
      <c r="XCH283" s="6"/>
      <c r="XCI283" s="6"/>
      <c r="XCJ283" s="6"/>
      <c r="XCK283" s="6"/>
      <c r="XCL283" s="6"/>
      <c r="XCM283" s="6"/>
      <c r="XCN283" s="6"/>
      <c r="XCO283" s="6"/>
      <c r="XCP283" s="6"/>
      <c r="XCQ283" s="6"/>
      <c r="XCR283" s="6"/>
      <c r="XCS283" s="6"/>
      <c r="XCT283" s="6"/>
      <c r="XCU283" s="6"/>
      <c r="XCV283" s="6"/>
      <c r="XCW283" s="6"/>
      <c r="XCX283" s="6"/>
      <c r="XCY283" s="6"/>
      <c r="XCZ283" s="6"/>
      <c r="XDA283" s="6"/>
      <c r="XDB283" s="6"/>
      <c r="XDC283" s="6"/>
      <c r="XDD283" s="6"/>
      <c r="XDE283" s="6"/>
      <c r="XDF283" s="6"/>
      <c r="XDG283" s="6"/>
      <c r="XDH283" s="6"/>
      <c r="XDI283" s="6"/>
      <c r="XDJ283" s="6"/>
      <c r="XDK283" s="6"/>
      <c r="XDL283" s="6"/>
      <c r="XDM283" s="6"/>
      <c r="XDN283" s="6"/>
      <c r="XDO283" s="6"/>
      <c r="XDP283" s="6"/>
      <c r="XDQ283" s="6"/>
      <c r="XDR283" s="6"/>
      <c r="XDS283" s="6"/>
      <c r="XDT283" s="6"/>
      <c r="XDU283" s="6"/>
      <c r="XDV283" s="6"/>
      <c r="XDW283" s="6"/>
      <c r="XDX283" s="6"/>
      <c r="XDY283" s="6"/>
      <c r="XDZ283" s="6"/>
      <c r="XEA283" s="6"/>
      <c r="XEB283" s="6"/>
      <c r="XEC283" s="6"/>
      <c r="XED283" s="6"/>
      <c r="XEE283" s="6"/>
      <c r="XEF283" s="6"/>
      <c r="XEG283" s="6"/>
      <c r="XEH283" s="6"/>
      <c r="XEI283" s="6"/>
      <c r="XEJ283" s="6"/>
      <c r="XEK283" s="6"/>
      <c r="XEL283" s="6"/>
      <c r="XEM283" s="6"/>
      <c r="XEN283" s="6"/>
      <c r="XEO283" s="6"/>
      <c r="XEP283" s="6"/>
      <c r="XEQ283" s="6"/>
      <c r="XER283" s="6"/>
      <c r="XES283" s="6"/>
      <c r="XET283" s="6"/>
      <c r="XEU283" s="6"/>
      <c r="XEV283" s="6"/>
      <c r="XEW283" s="6"/>
      <c r="XEX283" s="6"/>
      <c r="XEY283" s="6"/>
      <c r="XEZ283" s="6"/>
      <c r="XFA283" s="6"/>
      <c r="XFB283" s="6"/>
      <c r="XFC283" s="6"/>
    </row>
    <row r="284" spans="1:16383" ht="18.75" hidden="1" x14ac:dyDescent="0.2">
      <c r="A284" s="25"/>
      <c r="B284" s="449" t="s">
        <v>3</v>
      </c>
      <c r="C284" s="449"/>
      <c r="D284" s="449"/>
      <c r="E284" s="449"/>
      <c r="F284" s="449"/>
      <c r="G284" s="20"/>
      <c r="H284" s="20"/>
      <c r="I284" s="20"/>
      <c r="J284" s="20"/>
      <c r="K284" s="20"/>
      <c r="L284" s="21"/>
      <c r="M284" s="2"/>
      <c r="N284" s="21"/>
      <c r="O284" s="19"/>
      <c r="P284" s="20"/>
      <c r="Q284" s="450" t="s">
        <v>23</v>
      </c>
      <c r="R284" s="450"/>
      <c r="S284" s="450"/>
      <c r="T284" s="450"/>
      <c r="U284" s="450"/>
      <c r="V284" s="450"/>
      <c r="W284" s="21"/>
      <c r="X284" s="19"/>
      <c r="Y284" s="20"/>
      <c r="Z284" s="20"/>
      <c r="AA284" s="20"/>
      <c r="AB284" s="20"/>
      <c r="AC284" s="20"/>
      <c r="AD284" s="21"/>
      <c r="AE284" s="2"/>
      <c r="AF284" s="21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  <c r="WV284" s="6"/>
      <c r="WW284" s="6"/>
      <c r="WX284" s="6"/>
      <c r="WY284" s="6"/>
      <c r="WZ284" s="6"/>
      <c r="XA284" s="6"/>
      <c r="XB284" s="6"/>
      <c r="XC284" s="6"/>
      <c r="XD284" s="6"/>
      <c r="XE284" s="6"/>
      <c r="XF284" s="6"/>
      <c r="XG284" s="6"/>
      <c r="XH284" s="6"/>
      <c r="XI284" s="6"/>
      <c r="XJ284" s="6"/>
      <c r="XK284" s="6"/>
      <c r="XL284" s="6"/>
      <c r="XM284" s="6"/>
      <c r="XN284" s="6"/>
      <c r="XO284" s="6"/>
      <c r="XP284" s="6"/>
      <c r="XQ284" s="6"/>
      <c r="XR284" s="6"/>
      <c r="XS284" s="6"/>
      <c r="XT284" s="6"/>
      <c r="XU284" s="6"/>
      <c r="XV284" s="6"/>
      <c r="XW284" s="6"/>
      <c r="XX284" s="6"/>
      <c r="XY284" s="6"/>
      <c r="XZ284" s="6"/>
      <c r="YA284" s="6"/>
      <c r="YB284" s="6"/>
      <c r="YC284" s="6"/>
      <c r="YD284" s="6"/>
      <c r="YE284" s="6"/>
      <c r="YF284" s="6"/>
      <c r="YG284" s="6"/>
      <c r="YH284" s="6"/>
      <c r="YI284" s="6"/>
      <c r="YJ284" s="6"/>
      <c r="YK284" s="6"/>
      <c r="YL284" s="6"/>
      <c r="YM284" s="6"/>
      <c r="YN284" s="6"/>
      <c r="YO284" s="6"/>
      <c r="YP284" s="6"/>
      <c r="YQ284" s="6"/>
      <c r="YR284" s="6"/>
      <c r="YS284" s="6"/>
      <c r="YT284" s="6"/>
      <c r="YU284" s="6"/>
      <c r="YV284" s="6"/>
      <c r="YW284" s="6"/>
      <c r="YX284" s="6"/>
      <c r="YY284" s="6"/>
      <c r="YZ284" s="6"/>
      <c r="ZA284" s="6"/>
      <c r="ZB284" s="6"/>
      <c r="ZC284" s="6"/>
      <c r="ZD284" s="6"/>
      <c r="ZE284" s="6"/>
      <c r="ZF284" s="6"/>
      <c r="ZG284" s="6"/>
      <c r="ZH284" s="6"/>
      <c r="ZI284" s="6"/>
      <c r="ZJ284" s="6"/>
      <c r="ZK284" s="6"/>
      <c r="ZL284" s="6"/>
      <c r="ZM284" s="6"/>
      <c r="ZN284" s="6"/>
      <c r="ZO284" s="6"/>
      <c r="ZP284" s="6"/>
      <c r="ZQ284" s="6"/>
      <c r="ZR284" s="6"/>
      <c r="ZS284" s="6"/>
      <c r="ZT284" s="6"/>
      <c r="ZU284" s="6"/>
      <c r="ZV284" s="6"/>
      <c r="ZW284" s="6"/>
      <c r="ZX284" s="6"/>
      <c r="ZY284" s="6"/>
      <c r="ZZ284" s="6"/>
      <c r="AAA284" s="6"/>
      <c r="AAB284" s="6"/>
      <c r="AAC284" s="6"/>
      <c r="AAD284" s="6"/>
      <c r="AAE284" s="6"/>
      <c r="AAF284" s="6"/>
      <c r="AAG284" s="6"/>
      <c r="AAH284" s="6"/>
      <c r="AAI284" s="6"/>
      <c r="AAJ284" s="6"/>
      <c r="AAK284" s="6"/>
      <c r="AAL284" s="6"/>
      <c r="AAM284" s="6"/>
      <c r="AAN284" s="6"/>
      <c r="AAO284" s="6"/>
      <c r="AAP284" s="6"/>
      <c r="AAQ284" s="6"/>
      <c r="AAR284" s="6"/>
      <c r="AAS284" s="6"/>
      <c r="AAT284" s="6"/>
      <c r="AAU284" s="6"/>
      <c r="AAV284" s="6"/>
      <c r="AAW284" s="6"/>
      <c r="AAX284" s="6"/>
      <c r="AAY284" s="6"/>
      <c r="AAZ284" s="6"/>
      <c r="ABA284" s="6"/>
      <c r="ABB284" s="6"/>
      <c r="ABC284" s="6"/>
      <c r="ABD284" s="6"/>
      <c r="ABE284" s="6"/>
      <c r="ABF284" s="6"/>
      <c r="ABG284" s="6"/>
      <c r="ABH284" s="6"/>
      <c r="ABI284" s="6"/>
      <c r="ABJ284" s="6"/>
      <c r="ABK284" s="6"/>
      <c r="ABL284" s="6"/>
      <c r="ABM284" s="6"/>
      <c r="ABN284" s="6"/>
      <c r="ABO284" s="6"/>
      <c r="ABP284" s="6"/>
      <c r="ABQ284" s="6"/>
      <c r="ABR284" s="6"/>
      <c r="ABS284" s="6"/>
      <c r="ABT284" s="6"/>
      <c r="ABU284" s="6"/>
      <c r="ABV284" s="6"/>
      <c r="ABW284" s="6"/>
      <c r="ABX284" s="6"/>
      <c r="ABY284" s="6"/>
      <c r="ABZ284" s="6"/>
      <c r="ACA284" s="6"/>
      <c r="ACB284" s="6"/>
      <c r="ACC284" s="6"/>
      <c r="ACD284" s="6"/>
      <c r="ACE284" s="6"/>
      <c r="ACF284" s="6"/>
      <c r="ACG284" s="6"/>
      <c r="ACH284" s="6"/>
      <c r="ACI284" s="6"/>
      <c r="ACJ284" s="6"/>
      <c r="ACK284" s="6"/>
      <c r="ACL284" s="6"/>
      <c r="ACM284" s="6"/>
      <c r="ACN284" s="6"/>
      <c r="ACO284" s="6"/>
      <c r="ACP284" s="6"/>
      <c r="ACQ284" s="6"/>
      <c r="ACR284" s="6"/>
      <c r="ACS284" s="6"/>
      <c r="ACT284" s="6"/>
      <c r="ACU284" s="6"/>
      <c r="ACV284" s="6"/>
      <c r="ACW284" s="6"/>
      <c r="ACX284" s="6"/>
      <c r="ACY284" s="6"/>
      <c r="ACZ284" s="6"/>
      <c r="ADA284" s="6"/>
      <c r="ADB284" s="6"/>
      <c r="ADC284" s="6"/>
      <c r="ADD284" s="6"/>
      <c r="ADE284" s="6"/>
      <c r="ADF284" s="6"/>
      <c r="ADG284" s="6"/>
      <c r="ADH284" s="6"/>
      <c r="ADI284" s="6"/>
      <c r="ADJ284" s="6"/>
      <c r="ADK284" s="6"/>
      <c r="ADL284" s="6"/>
      <c r="ADM284" s="6"/>
      <c r="ADN284" s="6"/>
      <c r="ADO284" s="6"/>
      <c r="ADP284" s="6"/>
      <c r="ADQ284" s="6"/>
      <c r="ADR284" s="6"/>
      <c r="ADS284" s="6"/>
      <c r="ADT284" s="6"/>
      <c r="ADU284" s="6"/>
      <c r="ADV284" s="6"/>
      <c r="ADW284" s="6"/>
      <c r="ADX284" s="6"/>
      <c r="ADY284" s="6"/>
      <c r="ADZ284" s="6"/>
      <c r="AEA284" s="6"/>
      <c r="AEB284" s="6"/>
      <c r="AEC284" s="6"/>
      <c r="AED284" s="6"/>
      <c r="AEE284" s="6"/>
      <c r="AEF284" s="6"/>
      <c r="AEG284" s="6"/>
      <c r="AEH284" s="6"/>
      <c r="AEI284" s="6"/>
      <c r="AEJ284" s="6"/>
      <c r="AEK284" s="6"/>
      <c r="AEL284" s="6"/>
      <c r="AEM284" s="6"/>
      <c r="AEN284" s="6"/>
      <c r="AEO284" s="6"/>
      <c r="AEP284" s="6"/>
      <c r="AEQ284" s="6"/>
      <c r="AER284" s="6"/>
      <c r="AES284" s="6"/>
      <c r="AET284" s="6"/>
      <c r="AEU284" s="6"/>
      <c r="AEV284" s="6"/>
      <c r="AEW284" s="6"/>
      <c r="AEX284" s="6"/>
      <c r="AEY284" s="6"/>
      <c r="AEZ284" s="6"/>
      <c r="AFA284" s="6"/>
      <c r="AFB284" s="6"/>
      <c r="AFC284" s="6"/>
      <c r="AFD284" s="6"/>
      <c r="AFE284" s="6"/>
      <c r="AFF284" s="6"/>
      <c r="AFG284" s="6"/>
      <c r="AFH284" s="6"/>
      <c r="AFI284" s="6"/>
      <c r="AFJ284" s="6"/>
      <c r="AFK284" s="6"/>
      <c r="AFL284" s="6"/>
      <c r="AFM284" s="6"/>
      <c r="AFN284" s="6"/>
      <c r="AFO284" s="6"/>
      <c r="AFP284" s="6"/>
      <c r="AFQ284" s="6"/>
      <c r="AFR284" s="6"/>
      <c r="AFS284" s="6"/>
      <c r="AFT284" s="6"/>
      <c r="AFU284" s="6"/>
      <c r="AFV284" s="6"/>
      <c r="AFW284" s="6"/>
      <c r="AFX284" s="6"/>
      <c r="AFY284" s="6"/>
      <c r="AFZ284" s="6"/>
      <c r="AGA284" s="6"/>
      <c r="AGB284" s="6"/>
      <c r="AGC284" s="6"/>
      <c r="AGD284" s="6"/>
      <c r="AGE284" s="6"/>
      <c r="AGF284" s="6"/>
      <c r="AGG284" s="6"/>
      <c r="AGH284" s="6"/>
      <c r="AGI284" s="6"/>
      <c r="AGJ284" s="6"/>
      <c r="AGK284" s="6"/>
      <c r="AGL284" s="6"/>
      <c r="AGM284" s="6"/>
      <c r="AGN284" s="6"/>
      <c r="AGO284" s="6"/>
      <c r="AGP284" s="6"/>
      <c r="AGQ284" s="6"/>
      <c r="AGR284" s="6"/>
      <c r="AGS284" s="6"/>
      <c r="AGT284" s="6"/>
      <c r="AGU284" s="6"/>
      <c r="AGV284" s="6"/>
      <c r="AGW284" s="6"/>
      <c r="AGX284" s="6"/>
      <c r="AGY284" s="6"/>
      <c r="AGZ284" s="6"/>
      <c r="AHA284" s="6"/>
      <c r="AHB284" s="6"/>
      <c r="AHC284" s="6"/>
      <c r="AHD284" s="6"/>
      <c r="AHE284" s="6"/>
      <c r="AHF284" s="6"/>
      <c r="AHG284" s="6"/>
      <c r="AHH284" s="6"/>
      <c r="AHI284" s="6"/>
      <c r="AHJ284" s="6"/>
      <c r="AHK284" s="6"/>
      <c r="AHL284" s="6"/>
      <c r="AHM284" s="6"/>
      <c r="AHN284" s="6"/>
      <c r="AHO284" s="6"/>
      <c r="AHP284" s="6"/>
      <c r="AHQ284" s="6"/>
      <c r="AHR284" s="6"/>
      <c r="AHS284" s="6"/>
      <c r="AHT284" s="6"/>
      <c r="AHU284" s="6"/>
      <c r="AHV284" s="6"/>
      <c r="AHW284" s="6"/>
      <c r="AHX284" s="6"/>
      <c r="AHY284" s="6"/>
      <c r="AHZ284" s="6"/>
      <c r="AIA284" s="6"/>
      <c r="AIB284" s="6"/>
      <c r="AIC284" s="6"/>
      <c r="AID284" s="6"/>
      <c r="AIE284" s="6"/>
      <c r="AIF284" s="6"/>
      <c r="AIG284" s="6"/>
      <c r="AIH284" s="6"/>
      <c r="AII284" s="6"/>
      <c r="AIJ284" s="6"/>
      <c r="AIK284" s="6"/>
      <c r="AIL284" s="6"/>
      <c r="AIM284" s="6"/>
      <c r="AIN284" s="6"/>
      <c r="AIO284" s="6"/>
      <c r="AIP284" s="6"/>
      <c r="AIQ284" s="6"/>
      <c r="AIR284" s="6"/>
      <c r="AIS284" s="6"/>
      <c r="AIT284" s="6"/>
      <c r="AIU284" s="6"/>
      <c r="AIV284" s="6"/>
      <c r="AIW284" s="6"/>
      <c r="AIX284" s="6"/>
      <c r="AIY284" s="6"/>
      <c r="AIZ284" s="6"/>
      <c r="AJA284" s="6"/>
      <c r="AJB284" s="6"/>
      <c r="AJC284" s="6"/>
      <c r="AJD284" s="6"/>
      <c r="AJE284" s="6"/>
      <c r="AJF284" s="6"/>
      <c r="AJG284" s="6"/>
      <c r="AJH284" s="6"/>
      <c r="AJI284" s="6"/>
      <c r="AJJ284" s="6"/>
      <c r="AJK284" s="6"/>
      <c r="AJL284" s="6"/>
      <c r="AJM284" s="6"/>
      <c r="AJN284" s="6"/>
      <c r="AJO284" s="6"/>
      <c r="AJP284" s="6"/>
      <c r="AJQ284" s="6"/>
      <c r="AJR284" s="6"/>
      <c r="AJS284" s="6"/>
      <c r="AJT284" s="6"/>
      <c r="AJU284" s="6"/>
      <c r="AJV284" s="6"/>
      <c r="AJW284" s="6"/>
      <c r="AJX284" s="6"/>
      <c r="AJY284" s="6"/>
      <c r="AJZ284" s="6"/>
      <c r="AKA284" s="6"/>
      <c r="AKB284" s="6"/>
      <c r="AKC284" s="6"/>
      <c r="AKD284" s="6"/>
      <c r="AKE284" s="6"/>
      <c r="AKF284" s="6"/>
      <c r="AKG284" s="6"/>
      <c r="AKH284" s="6"/>
      <c r="AKI284" s="6"/>
      <c r="AKJ284" s="6"/>
      <c r="AKK284" s="6"/>
      <c r="AKL284" s="6"/>
      <c r="AKM284" s="6"/>
      <c r="AKN284" s="6"/>
      <c r="AKO284" s="6"/>
      <c r="AKP284" s="6"/>
      <c r="AKQ284" s="6"/>
      <c r="AKR284" s="6"/>
      <c r="AKS284" s="6"/>
      <c r="AKT284" s="6"/>
      <c r="AKU284" s="6"/>
      <c r="AKV284" s="6"/>
      <c r="AKW284" s="6"/>
      <c r="AKX284" s="6"/>
      <c r="AKY284" s="6"/>
      <c r="AKZ284" s="6"/>
      <c r="ALA284" s="6"/>
      <c r="ALB284" s="6"/>
      <c r="ALC284" s="6"/>
      <c r="ALD284" s="6"/>
      <c r="ALE284" s="6"/>
      <c r="ALF284" s="6"/>
      <c r="ALG284" s="6"/>
      <c r="ALH284" s="6"/>
      <c r="ALI284" s="6"/>
      <c r="ALJ284" s="6"/>
      <c r="ALK284" s="6"/>
      <c r="ALL284" s="6"/>
      <c r="ALM284" s="6"/>
      <c r="ALN284" s="6"/>
      <c r="ALO284" s="6"/>
      <c r="ALP284" s="6"/>
      <c r="ALQ284" s="6"/>
      <c r="ALR284" s="6"/>
      <c r="ALS284" s="6"/>
      <c r="ALT284" s="6"/>
      <c r="ALU284" s="6"/>
      <c r="ALV284" s="6"/>
      <c r="ALW284" s="6"/>
      <c r="ALX284" s="6"/>
      <c r="ALY284" s="6"/>
      <c r="ALZ284" s="6"/>
      <c r="AMA284" s="6"/>
      <c r="AMB284" s="6"/>
      <c r="AMC284" s="6"/>
      <c r="AMD284" s="6"/>
      <c r="AME284" s="6"/>
      <c r="AMF284" s="6"/>
      <c r="AMG284" s="6"/>
      <c r="AMH284" s="6"/>
      <c r="AMI284" s="6"/>
      <c r="AMJ284" s="6"/>
      <c r="AMK284" s="6"/>
      <c r="AML284" s="6"/>
      <c r="AMM284" s="6"/>
      <c r="AMN284" s="6"/>
      <c r="AMO284" s="6"/>
      <c r="AMP284" s="6"/>
      <c r="AMQ284" s="6"/>
      <c r="AMR284" s="6"/>
      <c r="AMS284" s="6"/>
      <c r="AMT284" s="6"/>
      <c r="AMU284" s="6"/>
      <c r="AMV284" s="6"/>
      <c r="AMW284" s="6"/>
      <c r="AMX284" s="6"/>
      <c r="AMY284" s="6"/>
      <c r="AMZ284" s="6"/>
      <c r="ANA284" s="6"/>
      <c r="ANB284" s="6"/>
      <c r="ANC284" s="6"/>
      <c r="AND284" s="6"/>
      <c r="ANE284" s="6"/>
      <c r="ANF284" s="6"/>
      <c r="ANG284" s="6"/>
      <c r="ANH284" s="6"/>
      <c r="ANI284" s="6"/>
      <c r="ANJ284" s="6"/>
      <c r="ANK284" s="6"/>
      <c r="ANL284" s="6"/>
      <c r="ANM284" s="6"/>
      <c r="ANN284" s="6"/>
      <c r="ANO284" s="6"/>
      <c r="ANP284" s="6"/>
      <c r="ANQ284" s="6"/>
      <c r="ANR284" s="6"/>
      <c r="ANS284" s="6"/>
      <c r="ANT284" s="6"/>
      <c r="ANU284" s="6"/>
      <c r="ANV284" s="6"/>
      <c r="ANW284" s="6"/>
      <c r="ANX284" s="6"/>
      <c r="ANY284" s="6"/>
      <c r="ANZ284" s="6"/>
      <c r="AOA284" s="6"/>
      <c r="AOB284" s="6"/>
      <c r="AOC284" s="6"/>
      <c r="AOD284" s="6"/>
      <c r="AOE284" s="6"/>
      <c r="AOF284" s="6"/>
      <c r="AOG284" s="6"/>
      <c r="AOH284" s="6"/>
      <c r="AOI284" s="6"/>
      <c r="AOJ284" s="6"/>
      <c r="AOK284" s="6"/>
      <c r="AOL284" s="6"/>
      <c r="AOM284" s="6"/>
      <c r="AON284" s="6"/>
      <c r="AOO284" s="6"/>
      <c r="AOP284" s="6"/>
      <c r="AOQ284" s="6"/>
      <c r="AOR284" s="6"/>
      <c r="AOS284" s="6"/>
      <c r="AOT284" s="6"/>
      <c r="AOU284" s="6"/>
      <c r="AOV284" s="6"/>
      <c r="AOW284" s="6"/>
      <c r="AOX284" s="6"/>
      <c r="AOY284" s="6"/>
      <c r="AOZ284" s="6"/>
      <c r="APA284" s="6"/>
      <c r="APB284" s="6"/>
      <c r="APC284" s="6"/>
      <c r="APD284" s="6"/>
      <c r="APE284" s="6"/>
      <c r="APF284" s="6"/>
      <c r="APG284" s="6"/>
      <c r="APH284" s="6"/>
      <c r="API284" s="6"/>
      <c r="APJ284" s="6"/>
      <c r="APK284" s="6"/>
      <c r="APL284" s="6"/>
      <c r="APM284" s="6"/>
      <c r="APN284" s="6"/>
      <c r="APO284" s="6"/>
      <c r="APP284" s="6"/>
      <c r="APQ284" s="6"/>
      <c r="APR284" s="6"/>
      <c r="APS284" s="6"/>
      <c r="APT284" s="6"/>
      <c r="APU284" s="6"/>
      <c r="APV284" s="6"/>
      <c r="APW284" s="6"/>
      <c r="APX284" s="6"/>
      <c r="APY284" s="6"/>
      <c r="APZ284" s="6"/>
      <c r="AQA284" s="6"/>
      <c r="AQB284" s="6"/>
      <c r="AQC284" s="6"/>
      <c r="AQD284" s="6"/>
      <c r="AQE284" s="6"/>
      <c r="AQF284" s="6"/>
      <c r="AQG284" s="6"/>
      <c r="AQH284" s="6"/>
      <c r="AQI284" s="6"/>
      <c r="AQJ284" s="6"/>
      <c r="AQK284" s="6"/>
      <c r="AQL284" s="6"/>
      <c r="AQM284" s="6"/>
      <c r="AQN284" s="6"/>
      <c r="AQO284" s="6"/>
      <c r="AQP284" s="6"/>
      <c r="AQQ284" s="6"/>
      <c r="AQR284" s="6"/>
      <c r="AQS284" s="6"/>
      <c r="AQT284" s="6"/>
      <c r="AQU284" s="6"/>
      <c r="AQV284" s="6"/>
      <c r="AQW284" s="6"/>
      <c r="AQX284" s="6"/>
      <c r="AQY284" s="6"/>
      <c r="AQZ284" s="6"/>
      <c r="ARA284" s="6"/>
      <c r="ARB284" s="6"/>
      <c r="ARC284" s="6"/>
      <c r="ARD284" s="6"/>
      <c r="ARE284" s="6"/>
      <c r="ARF284" s="6"/>
      <c r="ARG284" s="6"/>
      <c r="ARH284" s="6"/>
      <c r="ARI284" s="6"/>
      <c r="ARJ284" s="6"/>
      <c r="ARK284" s="6"/>
      <c r="ARL284" s="6"/>
      <c r="ARM284" s="6"/>
      <c r="ARN284" s="6"/>
      <c r="ARO284" s="6"/>
      <c r="ARP284" s="6"/>
      <c r="ARQ284" s="6"/>
      <c r="ARR284" s="6"/>
      <c r="ARS284" s="6"/>
      <c r="ART284" s="6"/>
      <c r="ARU284" s="6"/>
      <c r="ARV284" s="6"/>
      <c r="ARW284" s="6"/>
      <c r="ARX284" s="6"/>
      <c r="ARY284" s="6"/>
      <c r="ARZ284" s="6"/>
      <c r="ASA284" s="6"/>
      <c r="ASB284" s="6"/>
      <c r="ASC284" s="6"/>
      <c r="ASD284" s="6"/>
      <c r="ASE284" s="6"/>
      <c r="ASF284" s="6"/>
      <c r="ASG284" s="6"/>
      <c r="ASH284" s="6"/>
      <c r="ASI284" s="6"/>
      <c r="ASJ284" s="6"/>
      <c r="ASK284" s="6"/>
      <c r="ASL284" s="6"/>
      <c r="ASM284" s="6"/>
      <c r="ASN284" s="6"/>
      <c r="ASO284" s="6"/>
      <c r="ASP284" s="6"/>
      <c r="ASQ284" s="6"/>
      <c r="ASR284" s="6"/>
      <c r="ASS284" s="6"/>
      <c r="AST284" s="6"/>
      <c r="ASU284" s="6"/>
      <c r="ASV284" s="6"/>
      <c r="ASW284" s="6"/>
      <c r="ASX284" s="6"/>
      <c r="ASY284" s="6"/>
      <c r="ASZ284" s="6"/>
      <c r="ATA284" s="6"/>
      <c r="ATB284" s="6"/>
      <c r="ATC284" s="6"/>
      <c r="ATD284" s="6"/>
      <c r="ATE284" s="6"/>
      <c r="ATF284" s="6"/>
      <c r="ATG284" s="6"/>
      <c r="ATH284" s="6"/>
      <c r="ATI284" s="6"/>
      <c r="ATJ284" s="6"/>
      <c r="ATK284" s="6"/>
      <c r="ATL284" s="6"/>
      <c r="ATM284" s="6"/>
      <c r="ATN284" s="6"/>
      <c r="ATO284" s="6"/>
      <c r="ATP284" s="6"/>
      <c r="ATQ284" s="6"/>
      <c r="ATR284" s="6"/>
      <c r="ATS284" s="6"/>
      <c r="ATT284" s="6"/>
      <c r="ATU284" s="6"/>
      <c r="ATV284" s="6"/>
      <c r="ATW284" s="6"/>
      <c r="ATX284" s="6"/>
      <c r="ATY284" s="6"/>
      <c r="ATZ284" s="6"/>
      <c r="AUA284" s="6"/>
      <c r="AUB284" s="6"/>
      <c r="AUC284" s="6"/>
      <c r="AUD284" s="6"/>
      <c r="AUE284" s="6"/>
      <c r="AUF284" s="6"/>
      <c r="AUG284" s="6"/>
      <c r="AUH284" s="6"/>
      <c r="AUI284" s="6"/>
      <c r="AUJ284" s="6"/>
      <c r="AUK284" s="6"/>
      <c r="AUL284" s="6"/>
      <c r="AUM284" s="6"/>
      <c r="AUN284" s="6"/>
      <c r="AUO284" s="6"/>
      <c r="AUP284" s="6"/>
      <c r="AUQ284" s="6"/>
      <c r="AUR284" s="6"/>
      <c r="AUS284" s="6"/>
      <c r="AUT284" s="6"/>
      <c r="AUU284" s="6"/>
      <c r="AUV284" s="6"/>
      <c r="AUW284" s="6"/>
      <c r="AUX284" s="6"/>
      <c r="AUY284" s="6"/>
      <c r="AUZ284" s="6"/>
      <c r="AVA284" s="6"/>
      <c r="AVB284" s="6"/>
      <c r="AVC284" s="6"/>
      <c r="AVD284" s="6"/>
      <c r="AVE284" s="6"/>
      <c r="AVF284" s="6"/>
      <c r="AVG284" s="6"/>
      <c r="AVH284" s="6"/>
      <c r="AVI284" s="6"/>
      <c r="AVJ284" s="6"/>
      <c r="AVK284" s="6"/>
      <c r="AVL284" s="6"/>
      <c r="AVM284" s="6"/>
      <c r="AVN284" s="6"/>
      <c r="AVO284" s="6"/>
      <c r="AVP284" s="6"/>
      <c r="AVQ284" s="6"/>
      <c r="AVR284" s="6"/>
      <c r="AVS284" s="6"/>
      <c r="AVT284" s="6"/>
      <c r="AVU284" s="6"/>
      <c r="AVV284" s="6"/>
      <c r="AVW284" s="6"/>
      <c r="AVX284" s="6"/>
      <c r="AVY284" s="6"/>
      <c r="AVZ284" s="6"/>
      <c r="AWA284" s="6"/>
      <c r="AWB284" s="6"/>
      <c r="AWC284" s="6"/>
      <c r="AWD284" s="6"/>
      <c r="AWE284" s="6"/>
      <c r="AWF284" s="6"/>
      <c r="AWG284" s="6"/>
      <c r="AWH284" s="6"/>
      <c r="AWI284" s="6"/>
      <c r="AWJ284" s="6"/>
      <c r="AWK284" s="6"/>
      <c r="AWL284" s="6"/>
      <c r="AWM284" s="6"/>
      <c r="AWN284" s="6"/>
      <c r="AWO284" s="6"/>
      <c r="AWP284" s="6"/>
      <c r="AWQ284" s="6"/>
      <c r="AWR284" s="6"/>
      <c r="AWS284" s="6"/>
      <c r="AWT284" s="6"/>
      <c r="AWU284" s="6"/>
      <c r="AWV284" s="6"/>
      <c r="AWW284" s="6"/>
      <c r="AWX284" s="6"/>
      <c r="AWY284" s="6"/>
      <c r="AWZ284" s="6"/>
      <c r="AXA284" s="6"/>
      <c r="AXB284" s="6"/>
      <c r="AXC284" s="6"/>
      <c r="AXD284" s="6"/>
      <c r="AXE284" s="6"/>
      <c r="AXF284" s="6"/>
      <c r="AXG284" s="6"/>
      <c r="AXH284" s="6"/>
      <c r="AXI284" s="6"/>
      <c r="AXJ284" s="6"/>
      <c r="AXK284" s="6"/>
      <c r="AXL284" s="6"/>
      <c r="AXM284" s="6"/>
      <c r="AXN284" s="6"/>
      <c r="AXO284" s="6"/>
      <c r="AXP284" s="6"/>
      <c r="AXQ284" s="6"/>
      <c r="AXR284" s="6"/>
      <c r="AXS284" s="6"/>
      <c r="AXT284" s="6"/>
      <c r="AXU284" s="6"/>
      <c r="AXV284" s="6"/>
      <c r="AXW284" s="6"/>
      <c r="AXX284" s="6"/>
      <c r="AXY284" s="6"/>
      <c r="AXZ284" s="6"/>
      <c r="AYA284" s="6"/>
      <c r="AYB284" s="6"/>
      <c r="AYC284" s="6"/>
      <c r="AYD284" s="6"/>
      <c r="AYE284" s="6"/>
      <c r="AYF284" s="6"/>
      <c r="AYG284" s="6"/>
      <c r="AYH284" s="6"/>
      <c r="AYI284" s="6"/>
      <c r="AYJ284" s="6"/>
      <c r="AYK284" s="6"/>
      <c r="AYL284" s="6"/>
      <c r="AYM284" s="6"/>
      <c r="AYN284" s="6"/>
      <c r="AYO284" s="6"/>
      <c r="AYP284" s="6"/>
      <c r="AYQ284" s="6"/>
      <c r="AYR284" s="6"/>
      <c r="AYS284" s="6"/>
      <c r="AYT284" s="6"/>
      <c r="AYU284" s="6"/>
      <c r="AYV284" s="6"/>
      <c r="AYW284" s="6"/>
      <c r="AYX284" s="6"/>
      <c r="AYY284" s="6"/>
      <c r="AYZ284" s="6"/>
      <c r="AZA284" s="6"/>
      <c r="AZB284" s="6"/>
      <c r="AZC284" s="6"/>
      <c r="AZD284" s="6"/>
      <c r="AZE284" s="6"/>
      <c r="AZF284" s="6"/>
      <c r="AZG284" s="6"/>
      <c r="AZH284" s="6"/>
      <c r="AZI284" s="6"/>
      <c r="AZJ284" s="6"/>
      <c r="AZK284" s="6"/>
      <c r="AZL284" s="6"/>
      <c r="AZM284" s="6"/>
      <c r="AZN284" s="6"/>
      <c r="AZO284" s="6"/>
      <c r="AZP284" s="6"/>
      <c r="AZQ284" s="6"/>
      <c r="AZR284" s="6"/>
      <c r="AZS284" s="6"/>
      <c r="AZT284" s="6"/>
      <c r="AZU284" s="6"/>
      <c r="AZV284" s="6"/>
      <c r="AZW284" s="6"/>
      <c r="AZX284" s="6"/>
      <c r="AZY284" s="6"/>
      <c r="AZZ284" s="6"/>
      <c r="BAA284" s="6"/>
      <c r="BAB284" s="6"/>
      <c r="BAC284" s="6"/>
      <c r="BAD284" s="6"/>
      <c r="BAE284" s="6"/>
      <c r="BAF284" s="6"/>
      <c r="BAG284" s="6"/>
      <c r="BAH284" s="6"/>
      <c r="BAI284" s="6"/>
      <c r="BAJ284" s="6"/>
      <c r="BAK284" s="6"/>
      <c r="BAL284" s="6"/>
      <c r="BAM284" s="6"/>
      <c r="BAN284" s="6"/>
      <c r="BAO284" s="6"/>
      <c r="BAP284" s="6"/>
      <c r="BAQ284" s="6"/>
      <c r="BAR284" s="6"/>
      <c r="BAS284" s="6"/>
      <c r="BAT284" s="6"/>
      <c r="BAU284" s="6"/>
      <c r="BAV284" s="6"/>
      <c r="BAW284" s="6"/>
      <c r="BAX284" s="6"/>
      <c r="BAY284" s="6"/>
      <c r="BAZ284" s="6"/>
      <c r="BBA284" s="6"/>
      <c r="BBB284" s="6"/>
      <c r="BBC284" s="6"/>
      <c r="BBD284" s="6"/>
      <c r="BBE284" s="6"/>
      <c r="BBF284" s="6"/>
      <c r="BBG284" s="6"/>
      <c r="BBH284" s="6"/>
      <c r="BBI284" s="6"/>
      <c r="BBJ284" s="6"/>
      <c r="BBK284" s="6"/>
      <c r="BBL284" s="6"/>
      <c r="BBM284" s="6"/>
      <c r="BBN284" s="6"/>
      <c r="BBO284" s="6"/>
      <c r="BBP284" s="6"/>
      <c r="BBQ284" s="6"/>
      <c r="BBR284" s="6"/>
      <c r="BBS284" s="6"/>
      <c r="BBT284" s="6"/>
      <c r="BBU284" s="6"/>
      <c r="BBV284" s="6"/>
      <c r="BBW284" s="6"/>
      <c r="BBX284" s="6"/>
      <c r="BBY284" s="6"/>
      <c r="BBZ284" s="6"/>
      <c r="BCA284" s="6"/>
      <c r="BCB284" s="6"/>
      <c r="BCC284" s="6"/>
      <c r="BCD284" s="6"/>
      <c r="BCE284" s="6"/>
      <c r="BCF284" s="6"/>
      <c r="BCG284" s="6"/>
      <c r="BCH284" s="6"/>
      <c r="BCI284" s="6"/>
      <c r="BCJ284" s="6"/>
      <c r="BCK284" s="6"/>
      <c r="BCL284" s="6"/>
      <c r="BCM284" s="6"/>
      <c r="BCN284" s="6"/>
      <c r="BCO284" s="6"/>
      <c r="BCP284" s="6"/>
      <c r="BCQ284" s="6"/>
      <c r="BCR284" s="6"/>
      <c r="BCS284" s="6"/>
      <c r="BCT284" s="6"/>
      <c r="BCU284" s="6"/>
      <c r="BCV284" s="6"/>
      <c r="BCW284" s="6"/>
      <c r="BCX284" s="6"/>
      <c r="BCY284" s="6"/>
      <c r="BCZ284" s="6"/>
      <c r="BDA284" s="6"/>
      <c r="BDB284" s="6"/>
      <c r="BDC284" s="6"/>
      <c r="BDD284" s="6"/>
      <c r="BDE284" s="6"/>
      <c r="BDF284" s="6"/>
      <c r="BDG284" s="6"/>
      <c r="BDH284" s="6"/>
      <c r="BDI284" s="6"/>
      <c r="BDJ284" s="6"/>
      <c r="BDK284" s="6"/>
      <c r="BDL284" s="6"/>
      <c r="BDM284" s="6"/>
      <c r="BDN284" s="6"/>
      <c r="BDO284" s="6"/>
      <c r="BDP284" s="6"/>
      <c r="BDQ284" s="6"/>
      <c r="BDR284" s="6"/>
      <c r="BDS284" s="6"/>
      <c r="BDT284" s="6"/>
      <c r="BDU284" s="6"/>
      <c r="BDV284" s="6"/>
      <c r="BDW284" s="6"/>
      <c r="BDX284" s="6"/>
      <c r="BDY284" s="6"/>
      <c r="BDZ284" s="6"/>
      <c r="BEA284" s="6"/>
      <c r="BEB284" s="6"/>
      <c r="BEC284" s="6"/>
      <c r="BED284" s="6"/>
      <c r="BEE284" s="6"/>
      <c r="BEF284" s="6"/>
      <c r="BEG284" s="6"/>
      <c r="BEH284" s="6"/>
      <c r="BEI284" s="6"/>
      <c r="BEJ284" s="6"/>
      <c r="BEK284" s="6"/>
      <c r="BEL284" s="6"/>
      <c r="BEM284" s="6"/>
      <c r="BEN284" s="6"/>
      <c r="BEO284" s="6"/>
      <c r="BEP284" s="6"/>
      <c r="BEQ284" s="6"/>
      <c r="BER284" s="6"/>
      <c r="BES284" s="6"/>
      <c r="BET284" s="6"/>
      <c r="BEU284" s="6"/>
      <c r="BEV284" s="6"/>
      <c r="BEW284" s="6"/>
      <c r="BEX284" s="6"/>
      <c r="BEY284" s="6"/>
      <c r="BEZ284" s="6"/>
      <c r="BFA284" s="6"/>
      <c r="BFB284" s="6"/>
      <c r="BFC284" s="6"/>
      <c r="BFD284" s="6"/>
      <c r="BFE284" s="6"/>
      <c r="BFF284" s="6"/>
      <c r="BFG284" s="6"/>
      <c r="BFH284" s="6"/>
      <c r="BFI284" s="6"/>
      <c r="BFJ284" s="6"/>
      <c r="BFK284" s="6"/>
      <c r="BFL284" s="6"/>
      <c r="BFM284" s="6"/>
      <c r="BFN284" s="6"/>
      <c r="BFO284" s="6"/>
      <c r="BFP284" s="6"/>
      <c r="BFQ284" s="6"/>
      <c r="BFR284" s="6"/>
      <c r="BFS284" s="6"/>
      <c r="BFT284" s="6"/>
      <c r="BFU284" s="6"/>
      <c r="BFV284" s="6"/>
      <c r="BFW284" s="6"/>
      <c r="BFX284" s="6"/>
      <c r="BFY284" s="6"/>
      <c r="BFZ284" s="6"/>
      <c r="BGA284" s="6"/>
      <c r="BGB284" s="6"/>
      <c r="BGC284" s="6"/>
      <c r="BGD284" s="6"/>
      <c r="BGE284" s="6"/>
      <c r="BGF284" s="6"/>
      <c r="BGG284" s="6"/>
      <c r="BGH284" s="6"/>
      <c r="BGI284" s="6"/>
      <c r="BGJ284" s="6"/>
      <c r="BGK284" s="6"/>
      <c r="BGL284" s="6"/>
      <c r="BGM284" s="6"/>
      <c r="BGN284" s="6"/>
      <c r="BGO284" s="6"/>
      <c r="BGP284" s="6"/>
      <c r="BGQ284" s="6"/>
      <c r="BGR284" s="6"/>
      <c r="BGS284" s="6"/>
      <c r="BGT284" s="6"/>
      <c r="BGU284" s="6"/>
      <c r="BGV284" s="6"/>
      <c r="BGW284" s="6"/>
      <c r="BGX284" s="6"/>
      <c r="BGY284" s="6"/>
      <c r="BGZ284" s="6"/>
      <c r="BHA284" s="6"/>
      <c r="BHB284" s="6"/>
      <c r="BHC284" s="6"/>
      <c r="BHD284" s="6"/>
      <c r="BHE284" s="6"/>
      <c r="BHF284" s="6"/>
      <c r="BHG284" s="6"/>
      <c r="BHH284" s="6"/>
      <c r="BHI284" s="6"/>
      <c r="BHJ284" s="6"/>
      <c r="BHK284" s="6"/>
      <c r="BHL284" s="6"/>
      <c r="BHM284" s="6"/>
      <c r="BHN284" s="6"/>
      <c r="BHO284" s="6"/>
      <c r="BHP284" s="6"/>
      <c r="BHQ284" s="6"/>
      <c r="BHR284" s="6"/>
      <c r="BHS284" s="6"/>
      <c r="BHT284" s="6"/>
      <c r="BHU284" s="6"/>
      <c r="BHV284" s="6"/>
      <c r="BHW284" s="6"/>
      <c r="BHX284" s="6"/>
      <c r="BHY284" s="6"/>
      <c r="BHZ284" s="6"/>
      <c r="BIA284" s="6"/>
      <c r="BIB284" s="6"/>
      <c r="BIC284" s="6"/>
      <c r="BID284" s="6"/>
      <c r="BIE284" s="6"/>
      <c r="BIF284" s="6"/>
      <c r="BIG284" s="6"/>
      <c r="BIH284" s="6"/>
      <c r="BII284" s="6"/>
      <c r="BIJ284" s="6"/>
      <c r="BIK284" s="6"/>
      <c r="BIL284" s="6"/>
      <c r="BIM284" s="6"/>
      <c r="BIN284" s="6"/>
      <c r="BIO284" s="6"/>
      <c r="BIP284" s="6"/>
      <c r="BIQ284" s="6"/>
      <c r="BIR284" s="6"/>
      <c r="BIS284" s="6"/>
      <c r="BIT284" s="6"/>
      <c r="BIU284" s="6"/>
      <c r="BIV284" s="6"/>
      <c r="BIW284" s="6"/>
      <c r="BIX284" s="6"/>
      <c r="BIY284" s="6"/>
      <c r="BIZ284" s="6"/>
      <c r="BJA284" s="6"/>
      <c r="BJB284" s="6"/>
      <c r="BJC284" s="6"/>
      <c r="BJD284" s="6"/>
      <c r="BJE284" s="6"/>
      <c r="BJF284" s="6"/>
      <c r="BJG284" s="6"/>
      <c r="BJH284" s="6"/>
      <c r="BJI284" s="6"/>
      <c r="BJJ284" s="6"/>
      <c r="BJK284" s="6"/>
      <c r="BJL284" s="6"/>
      <c r="BJM284" s="6"/>
      <c r="BJN284" s="6"/>
      <c r="BJO284" s="6"/>
      <c r="BJP284" s="6"/>
      <c r="BJQ284" s="6"/>
      <c r="BJR284" s="6"/>
      <c r="BJS284" s="6"/>
      <c r="BJT284" s="6"/>
      <c r="BJU284" s="6"/>
      <c r="BJV284" s="6"/>
      <c r="BJW284" s="6"/>
      <c r="BJX284" s="6"/>
      <c r="BJY284" s="6"/>
      <c r="BJZ284" s="6"/>
      <c r="BKA284" s="6"/>
      <c r="BKB284" s="6"/>
      <c r="BKC284" s="6"/>
      <c r="BKD284" s="6"/>
      <c r="BKE284" s="6"/>
      <c r="BKF284" s="6"/>
      <c r="BKG284" s="6"/>
      <c r="BKH284" s="6"/>
      <c r="BKI284" s="6"/>
      <c r="BKJ284" s="6"/>
      <c r="BKK284" s="6"/>
      <c r="BKL284" s="6"/>
      <c r="BKM284" s="6"/>
      <c r="BKN284" s="6"/>
      <c r="BKO284" s="6"/>
      <c r="BKP284" s="6"/>
      <c r="BKQ284" s="6"/>
      <c r="BKR284" s="6"/>
      <c r="BKS284" s="6"/>
      <c r="BKT284" s="6"/>
      <c r="BKU284" s="6"/>
      <c r="BKV284" s="6"/>
      <c r="BKW284" s="6"/>
      <c r="BKX284" s="6"/>
      <c r="BKY284" s="6"/>
      <c r="BKZ284" s="6"/>
      <c r="BLA284" s="6"/>
      <c r="BLB284" s="6"/>
      <c r="BLC284" s="6"/>
      <c r="BLD284" s="6"/>
      <c r="BLE284" s="6"/>
      <c r="BLF284" s="6"/>
      <c r="BLG284" s="6"/>
      <c r="BLH284" s="6"/>
      <c r="BLI284" s="6"/>
      <c r="BLJ284" s="6"/>
      <c r="BLK284" s="6"/>
      <c r="BLL284" s="6"/>
      <c r="BLM284" s="6"/>
      <c r="BLN284" s="6"/>
      <c r="BLO284" s="6"/>
      <c r="BLP284" s="6"/>
      <c r="BLQ284" s="6"/>
      <c r="BLR284" s="6"/>
      <c r="BLS284" s="6"/>
      <c r="BLT284" s="6"/>
      <c r="BLU284" s="6"/>
      <c r="BLV284" s="6"/>
      <c r="BLW284" s="6"/>
      <c r="BLX284" s="6"/>
      <c r="BLY284" s="6"/>
      <c r="BLZ284" s="6"/>
      <c r="BMA284" s="6"/>
      <c r="BMB284" s="6"/>
      <c r="BMC284" s="6"/>
      <c r="BMD284" s="6"/>
      <c r="BME284" s="6"/>
      <c r="BMF284" s="6"/>
      <c r="BMG284" s="6"/>
      <c r="BMH284" s="6"/>
      <c r="BMI284" s="6"/>
      <c r="BMJ284" s="6"/>
      <c r="BMK284" s="6"/>
      <c r="BML284" s="6"/>
      <c r="BMM284" s="6"/>
      <c r="BMN284" s="6"/>
      <c r="BMO284" s="6"/>
      <c r="BMP284" s="6"/>
      <c r="BMQ284" s="6"/>
      <c r="BMR284" s="6"/>
      <c r="BMS284" s="6"/>
      <c r="BMT284" s="6"/>
      <c r="BMU284" s="6"/>
      <c r="BMV284" s="6"/>
      <c r="BMW284" s="6"/>
      <c r="BMX284" s="6"/>
      <c r="BMY284" s="6"/>
      <c r="BMZ284" s="6"/>
      <c r="BNA284" s="6"/>
      <c r="BNB284" s="6"/>
      <c r="BNC284" s="6"/>
      <c r="BND284" s="6"/>
      <c r="BNE284" s="6"/>
      <c r="BNF284" s="6"/>
      <c r="BNG284" s="6"/>
      <c r="BNH284" s="6"/>
      <c r="BNI284" s="6"/>
      <c r="BNJ284" s="6"/>
      <c r="BNK284" s="6"/>
      <c r="BNL284" s="6"/>
      <c r="BNM284" s="6"/>
      <c r="BNN284" s="6"/>
      <c r="BNO284" s="6"/>
      <c r="BNP284" s="6"/>
      <c r="BNQ284" s="6"/>
      <c r="BNR284" s="6"/>
      <c r="BNS284" s="6"/>
      <c r="BNT284" s="6"/>
      <c r="BNU284" s="6"/>
      <c r="BNV284" s="6"/>
      <c r="BNW284" s="6"/>
      <c r="BNX284" s="6"/>
      <c r="BNY284" s="6"/>
      <c r="BNZ284" s="6"/>
      <c r="BOA284" s="6"/>
      <c r="BOB284" s="6"/>
      <c r="BOC284" s="6"/>
      <c r="BOD284" s="6"/>
      <c r="BOE284" s="6"/>
      <c r="BOF284" s="6"/>
      <c r="BOG284" s="6"/>
      <c r="BOH284" s="6"/>
      <c r="BOI284" s="6"/>
      <c r="BOJ284" s="6"/>
      <c r="BOK284" s="6"/>
      <c r="BOL284" s="6"/>
      <c r="BOM284" s="6"/>
      <c r="BON284" s="6"/>
      <c r="BOO284" s="6"/>
      <c r="BOP284" s="6"/>
      <c r="BOQ284" s="6"/>
      <c r="BOR284" s="6"/>
      <c r="BOS284" s="6"/>
      <c r="BOT284" s="6"/>
      <c r="BOU284" s="6"/>
      <c r="BOV284" s="6"/>
      <c r="BOW284" s="6"/>
      <c r="BOX284" s="6"/>
      <c r="BOY284" s="6"/>
      <c r="BOZ284" s="6"/>
      <c r="BPA284" s="6"/>
      <c r="BPB284" s="6"/>
      <c r="BPC284" s="6"/>
      <c r="BPD284" s="6"/>
      <c r="BPE284" s="6"/>
      <c r="BPF284" s="6"/>
      <c r="BPG284" s="6"/>
      <c r="BPH284" s="6"/>
      <c r="BPI284" s="6"/>
      <c r="BPJ284" s="6"/>
      <c r="BPK284" s="6"/>
      <c r="BPL284" s="6"/>
      <c r="BPM284" s="6"/>
      <c r="BPN284" s="6"/>
      <c r="BPO284" s="6"/>
      <c r="BPP284" s="6"/>
      <c r="BPQ284" s="6"/>
      <c r="BPR284" s="6"/>
      <c r="BPS284" s="6"/>
      <c r="BPT284" s="6"/>
      <c r="BPU284" s="6"/>
      <c r="BPV284" s="6"/>
      <c r="BPW284" s="6"/>
      <c r="BPX284" s="6"/>
      <c r="BPY284" s="6"/>
      <c r="BPZ284" s="6"/>
      <c r="BQA284" s="6"/>
      <c r="BQB284" s="6"/>
      <c r="BQC284" s="6"/>
      <c r="BQD284" s="6"/>
      <c r="BQE284" s="6"/>
      <c r="BQF284" s="6"/>
      <c r="BQG284" s="6"/>
      <c r="BQH284" s="6"/>
      <c r="BQI284" s="6"/>
      <c r="BQJ284" s="6"/>
      <c r="BQK284" s="6"/>
      <c r="BQL284" s="6"/>
      <c r="BQM284" s="6"/>
      <c r="BQN284" s="6"/>
      <c r="BQO284" s="6"/>
      <c r="BQP284" s="6"/>
      <c r="BQQ284" s="6"/>
      <c r="BQR284" s="6"/>
      <c r="BQS284" s="6"/>
      <c r="BQT284" s="6"/>
      <c r="BQU284" s="6"/>
      <c r="BQV284" s="6"/>
      <c r="BQW284" s="6"/>
      <c r="BQX284" s="6"/>
      <c r="BQY284" s="6"/>
      <c r="BQZ284" s="6"/>
      <c r="BRA284" s="6"/>
      <c r="BRB284" s="6"/>
      <c r="BRC284" s="6"/>
      <c r="BRD284" s="6"/>
      <c r="BRE284" s="6"/>
      <c r="BRF284" s="6"/>
      <c r="BRG284" s="6"/>
      <c r="BRH284" s="6"/>
      <c r="BRI284" s="6"/>
      <c r="BRJ284" s="6"/>
      <c r="BRK284" s="6"/>
      <c r="BRL284" s="6"/>
      <c r="BRM284" s="6"/>
      <c r="BRN284" s="6"/>
      <c r="BRO284" s="6"/>
      <c r="BRP284" s="6"/>
      <c r="BRQ284" s="6"/>
      <c r="BRR284" s="6"/>
      <c r="BRS284" s="6"/>
      <c r="BRT284" s="6"/>
      <c r="BRU284" s="6"/>
      <c r="BRV284" s="6"/>
      <c r="BRW284" s="6"/>
      <c r="BRX284" s="6"/>
      <c r="BRY284" s="6"/>
      <c r="BRZ284" s="6"/>
      <c r="BSA284" s="6"/>
      <c r="BSB284" s="6"/>
      <c r="BSC284" s="6"/>
      <c r="BSD284" s="6"/>
      <c r="BSE284" s="6"/>
      <c r="BSF284" s="6"/>
      <c r="BSG284" s="6"/>
      <c r="BSH284" s="6"/>
      <c r="BSI284" s="6"/>
      <c r="BSJ284" s="6"/>
      <c r="BSK284" s="6"/>
      <c r="BSL284" s="6"/>
      <c r="BSM284" s="6"/>
      <c r="BSN284" s="6"/>
      <c r="BSO284" s="6"/>
      <c r="BSP284" s="6"/>
      <c r="BSQ284" s="6"/>
      <c r="BSR284" s="6"/>
      <c r="BSS284" s="6"/>
      <c r="BST284" s="6"/>
      <c r="BSU284" s="6"/>
      <c r="BSV284" s="6"/>
      <c r="BSW284" s="6"/>
      <c r="BSX284" s="6"/>
      <c r="BSY284" s="6"/>
      <c r="BSZ284" s="6"/>
      <c r="BTA284" s="6"/>
      <c r="BTB284" s="6"/>
      <c r="BTC284" s="6"/>
      <c r="BTD284" s="6"/>
      <c r="BTE284" s="6"/>
      <c r="BTF284" s="6"/>
      <c r="BTG284" s="6"/>
      <c r="BTH284" s="6"/>
      <c r="BTI284" s="6"/>
      <c r="BTJ284" s="6"/>
      <c r="BTK284" s="6"/>
      <c r="BTL284" s="6"/>
      <c r="BTM284" s="6"/>
      <c r="BTN284" s="6"/>
      <c r="BTO284" s="6"/>
      <c r="BTP284" s="6"/>
      <c r="BTQ284" s="6"/>
      <c r="BTR284" s="6"/>
      <c r="BTS284" s="6"/>
      <c r="BTT284" s="6"/>
      <c r="BTU284" s="6"/>
      <c r="BTV284" s="6"/>
      <c r="BTW284" s="6"/>
      <c r="BTX284" s="6"/>
      <c r="BTY284" s="6"/>
      <c r="BTZ284" s="6"/>
      <c r="BUA284" s="6"/>
      <c r="BUB284" s="6"/>
      <c r="BUC284" s="6"/>
      <c r="BUD284" s="6"/>
      <c r="BUE284" s="6"/>
      <c r="BUF284" s="6"/>
      <c r="BUG284" s="6"/>
      <c r="BUH284" s="6"/>
      <c r="BUI284" s="6"/>
      <c r="BUJ284" s="6"/>
      <c r="BUK284" s="6"/>
      <c r="BUL284" s="6"/>
      <c r="BUM284" s="6"/>
      <c r="BUN284" s="6"/>
      <c r="BUO284" s="6"/>
      <c r="BUP284" s="6"/>
      <c r="BUQ284" s="6"/>
      <c r="BUR284" s="6"/>
      <c r="BUS284" s="6"/>
      <c r="BUT284" s="6"/>
      <c r="BUU284" s="6"/>
      <c r="BUV284" s="6"/>
      <c r="BUW284" s="6"/>
      <c r="BUX284" s="6"/>
      <c r="BUY284" s="6"/>
      <c r="BUZ284" s="6"/>
      <c r="BVA284" s="6"/>
      <c r="BVB284" s="6"/>
      <c r="BVC284" s="6"/>
      <c r="BVD284" s="6"/>
      <c r="BVE284" s="6"/>
      <c r="BVF284" s="6"/>
      <c r="BVG284" s="6"/>
      <c r="BVH284" s="6"/>
      <c r="BVI284" s="6"/>
      <c r="BVJ284" s="6"/>
      <c r="BVK284" s="6"/>
      <c r="BVL284" s="6"/>
      <c r="BVM284" s="6"/>
      <c r="BVN284" s="6"/>
      <c r="BVO284" s="6"/>
      <c r="BVP284" s="6"/>
      <c r="BVQ284" s="6"/>
      <c r="BVR284" s="6"/>
      <c r="BVS284" s="6"/>
      <c r="BVT284" s="6"/>
      <c r="BVU284" s="6"/>
      <c r="BVV284" s="6"/>
      <c r="BVW284" s="6"/>
      <c r="BVX284" s="6"/>
      <c r="BVY284" s="6"/>
      <c r="BVZ284" s="6"/>
      <c r="BWA284" s="6"/>
      <c r="BWB284" s="6"/>
      <c r="BWC284" s="6"/>
      <c r="BWD284" s="6"/>
      <c r="BWE284" s="6"/>
      <c r="BWF284" s="6"/>
      <c r="BWG284" s="6"/>
      <c r="BWH284" s="6"/>
      <c r="BWI284" s="6"/>
      <c r="BWJ284" s="6"/>
      <c r="BWK284" s="6"/>
      <c r="BWL284" s="6"/>
      <c r="BWM284" s="6"/>
      <c r="BWN284" s="6"/>
      <c r="BWO284" s="6"/>
      <c r="BWP284" s="6"/>
      <c r="BWQ284" s="6"/>
      <c r="BWR284" s="6"/>
      <c r="BWS284" s="6"/>
      <c r="BWT284" s="6"/>
      <c r="BWU284" s="6"/>
      <c r="BWV284" s="6"/>
      <c r="BWW284" s="6"/>
      <c r="BWX284" s="6"/>
      <c r="BWY284" s="6"/>
      <c r="BWZ284" s="6"/>
      <c r="BXA284" s="6"/>
      <c r="BXB284" s="6"/>
      <c r="BXC284" s="6"/>
      <c r="BXD284" s="6"/>
      <c r="BXE284" s="6"/>
      <c r="BXF284" s="6"/>
      <c r="BXG284" s="6"/>
      <c r="BXH284" s="6"/>
      <c r="BXI284" s="6"/>
      <c r="BXJ284" s="6"/>
      <c r="BXK284" s="6"/>
      <c r="BXL284" s="6"/>
      <c r="BXM284" s="6"/>
      <c r="BXN284" s="6"/>
      <c r="BXO284" s="6"/>
      <c r="BXP284" s="6"/>
      <c r="BXQ284" s="6"/>
      <c r="BXR284" s="6"/>
      <c r="BXS284" s="6"/>
      <c r="BXT284" s="6"/>
      <c r="BXU284" s="6"/>
      <c r="BXV284" s="6"/>
      <c r="BXW284" s="6"/>
      <c r="BXX284" s="6"/>
      <c r="BXY284" s="6"/>
      <c r="BXZ284" s="6"/>
      <c r="BYA284" s="6"/>
      <c r="BYB284" s="6"/>
      <c r="BYC284" s="6"/>
      <c r="BYD284" s="6"/>
      <c r="BYE284" s="6"/>
      <c r="BYF284" s="6"/>
      <c r="BYG284" s="6"/>
      <c r="BYH284" s="6"/>
      <c r="BYI284" s="6"/>
      <c r="BYJ284" s="6"/>
      <c r="BYK284" s="6"/>
      <c r="BYL284" s="6"/>
      <c r="BYM284" s="6"/>
      <c r="BYN284" s="6"/>
      <c r="BYO284" s="6"/>
      <c r="BYP284" s="6"/>
      <c r="BYQ284" s="6"/>
      <c r="BYR284" s="6"/>
      <c r="BYS284" s="6"/>
      <c r="BYT284" s="6"/>
      <c r="BYU284" s="6"/>
      <c r="BYV284" s="6"/>
      <c r="BYW284" s="6"/>
      <c r="BYX284" s="6"/>
      <c r="BYY284" s="6"/>
      <c r="BYZ284" s="6"/>
      <c r="BZA284" s="6"/>
      <c r="BZB284" s="6"/>
      <c r="BZC284" s="6"/>
      <c r="BZD284" s="6"/>
      <c r="BZE284" s="6"/>
      <c r="BZF284" s="6"/>
      <c r="BZG284" s="6"/>
      <c r="BZH284" s="6"/>
      <c r="BZI284" s="6"/>
      <c r="BZJ284" s="6"/>
      <c r="BZK284" s="6"/>
      <c r="BZL284" s="6"/>
      <c r="BZM284" s="6"/>
      <c r="BZN284" s="6"/>
      <c r="BZO284" s="6"/>
      <c r="BZP284" s="6"/>
      <c r="BZQ284" s="6"/>
      <c r="BZR284" s="6"/>
      <c r="BZS284" s="6"/>
      <c r="BZT284" s="6"/>
      <c r="BZU284" s="6"/>
      <c r="BZV284" s="6"/>
      <c r="BZW284" s="6"/>
      <c r="BZX284" s="6"/>
      <c r="BZY284" s="6"/>
      <c r="BZZ284" s="6"/>
      <c r="CAA284" s="6"/>
      <c r="CAB284" s="6"/>
      <c r="CAC284" s="6"/>
      <c r="CAD284" s="6"/>
      <c r="CAE284" s="6"/>
      <c r="CAF284" s="6"/>
      <c r="CAG284" s="6"/>
      <c r="CAH284" s="6"/>
      <c r="CAI284" s="6"/>
      <c r="CAJ284" s="6"/>
      <c r="CAK284" s="6"/>
      <c r="CAL284" s="6"/>
      <c r="CAM284" s="6"/>
      <c r="CAN284" s="6"/>
      <c r="CAO284" s="6"/>
      <c r="CAP284" s="6"/>
      <c r="CAQ284" s="6"/>
      <c r="CAR284" s="6"/>
      <c r="CAS284" s="6"/>
      <c r="CAT284" s="6"/>
      <c r="CAU284" s="6"/>
      <c r="CAV284" s="6"/>
      <c r="CAW284" s="6"/>
      <c r="CAX284" s="6"/>
      <c r="CAY284" s="6"/>
      <c r="CAZ284" s="6"/>
      <c r="CBA284" s="6"/>
      <c r="CBB284" s="6"/>
      <c r="CBC284" s="6"/>
      <c r="CBD284" s="6"/>
      <c r="CBE284" s="6"/>
      <c r="CBF284" s="6"/>
      <c r="CBG284" s="6"/>
      <c r="CBH284" s="6"/>
      <c r="CBI284" s="6"/>
      <c r="CBJ284" s="6"/>
      <c r="CBK284" s="6"/>
      <c r="CBL284" s="6"/>
      <c r="CBM284" s="6"/>
      <c r="CBN284" s="6"/>
      <c r="CBO284" s="6"/>
      <c r="CBP284" s="6"/>
      <c r="CBQ284" s="6"/>
      <c r="CBR284" s="6"/>
      <c r="CBS284" s="6"/>
      <c r="CBT284" s="6"/>
      <c r="CBU284" s="6"/>
      <c r="CBV284" s="6"/>
      <c r="CBW284" s="6"/>
      <c r="CBX284" s="6"/>
      <c r="CBY284" s="6"/>
      <c r="CBZ284" s="6"/>
      <c r="CCA284" s="6"/>
      <c r="CCB284" s="6"/>
      <c r="CCC284" s="6"/>
      <c r="CCD284" s="6"/>
      <c r="CCE284" s="6"/>
      <c r="CCF284" s="6"/>
      <c r="CCG284" s="6"/>
      <c r="CCH284" s="6"/>
      <c r="CCI284" s="6"/>
      <c r="CCJ284" s="6"/>
      <c r="CCK284" s="6"/>
      <c r="CCL284" s="6"/>
      <c r="CCM284" s="6"/>
      <c r="CCN284" s="6"/>
      <c r="CCO284" s="6"/>
      <c r="CCP284" s="6"/>
      <c r="CCQ284" s="6"/>
      <c r="CCR284" s="6"/>
      <c r="CCS284" s="6"/>
      <c r="CCT284" s="6"/>
      <c r="CCU284" s="6"/>
      <c r="CCV284" s="6"/>
      <c r="CCW284" s="6"/>
      <c r="CCX284" s="6"/>
      <c r="CCY284" s="6"/>
      <c r="CCZ284" s="6"/>
      <c r="CDA284" s="6"/>
      <c r="CDB284" s="6"/>
      <c r="CDC284" s="6"/>
      <c r="CDD284" s="6"/>
      <c r="CDE284" s="6"/>
      <c r="CDF284" s="6"/>
      <c r="CDG284" s="6"/>
      <c r="CDH284" s="6"/>
      <c r="CDI284" s="6"/>
      <c r="CDJ284" s="6"/>
      <c r="CDK284" s="6"/>
      <c r="CDL284" s="6"/>
      <c r="CDM284" s="6"/>
      <c r="CDN284" s="6"/>
      <c r="CDO284" s="6"/>
      <c r="CDP284" s="6"/>
      <c r="CDQ284" s="6"/>
      <c r="CDR284" s="6"/>
      <c r="CDS284" s="6"/>
      <c r="CDT284" s="6"/>
      <c r="CDU284" s="6"/>
      <c r="CDV284" s="6"/>
      <c r="CDW284" s="6"/>
      <c r="CDX284" s="6"/>
      <c r="CDY284" s="6"/>
      <c r="CDZ284" s="6"/>
      <c r="CEA284" s="6"/>
      <c r="CEB284" s="6"/>
      <c r="CEC284" s="6"/>
      <c r="CED284" s="6"/>
      <c r="CEE284" s="6"/>
      <c r="CEF284" s="6"/>
      <c r="CEG284" s="6"/>
      <c r="CEH284" s="6"/>
      <c r="CEI284" s="6"/>
      <c r="CEJ284" s="6"/>
      <c r="CEK284" s="6"/>
      <c r="CEL284" s="6"/>
      <c r="CEM284" s="6"/>
      <c r="CEN284" s="6"/>
      <c r="CEO284" s="6"/>
      <c r="CEP284" s="6"/>
      <c r="CEQ284" s="6"/>
      <c r="CER284" s="6"/>
      <c r="CES284" s="6"/>
      <c r="CET284" s="6"/>
      <c r="CEU284" s="6"/>
      <c r="CEV284" s="6"/>
      <c r="CEW284" s="6"/>
      <c r="CEX284" s="6"/>
      <c r="CEY284" s="6"/>
      <c r="CEZ284" s="6"/>
      <c r="CFA284" s="6"/>
      <c r="CFB284" s="6"/>
      <c r="CFC284" s="6"/>
      <c r="CFD284" s="6"/>
      <c r="CFE284" s="6"/>
      <c r="CFF284" s="6"/>
      <c r="CFG284" s="6"/>
      <c r="CFH284" s="6"/>
      <c r="CFI284" s="6"/>
      <c r="CFJ284" s="6"/>
      <c r="CFK284" s="6"/>
      <c r="CFL284" s="6"/>
      <c r="CFM284" s="6"/>
      <c r="CFN284" s="6"/>
      <c r="CFO284" s="6"/>
      <c r="CFP284" s="6"/>
      <c r="CFQ284" s="6"/>
      <c r="CFR284" s="6"/>
      <c r="CFS284" s="6"/>
      <c r="CFT284" s="6"/>
      <c r="CFU284" s="6"/>
      <c r="CFV284" s="6"/>
      <c r="CFW284" s="6"/>
      <c r="CFX284" s="6"/>
      <c r="CFY284" s="6"/>
      <c r="CFZ284" s="6"/>
      <c r="CGA284" s="6"/>
      <c r="CGB284" s="6"/>
      <c r="CGC284" s="6"/>
      <c r="CGD284" s="6"/>
      <c r="CGE284" s="6"/>
      <c r="CGF284" s="6"/>
      <c r="CGG284" s="6"/>
      <c r="CGH284" s="6"/>
      <c r="CGI284" s="6"/>
      <c r="CGJ284" s="6"/>
      <c r="CGK284" s="6"/>
      <c r="CGL284" s="6"/>
      <c r="CGM284" s="6"/>
      <c r="CGN284" s="6"/>
      <c r="CGO284" s="6"/>
      <c r="CGP284" s="6"/>
      <c r="CGQ284" s="6"/>
      <c r="CGR284" s="6"/>
      <c r="CGS284" s="6"/>
      <c r="CGT284" s="6"/>
      <c r="CGU284" s="6"/>
      <c r="CGV284" s="6"/>
      <c r="CGW284" s="6"/>
      <c r="CGX284" s="6"/>
      <c r="CGY284" s="6"/>
      <c r="CGZ284" s="6"/>
      <c r="CHA284" s="6"/>
      <c r="CHB284" s="6"/>
      <c r="CHC284" s="6"/>
      <c r="CHD284" s="6"/>
      <c r="CHE284" s="6"/>
      <c r="CHF284" s="6"/>
      <c r="CHG284" s="6"/>
      <c r="CHH284" s="6"/>
      <c r="CHI284" s="6"/>
      <c r="CHJ284" s="6"/>
      <c r="CHK284" s="6"/>
      <c r="CHL284" s="6"/>
      <c r="CHM284" s="6"/>
      <c r="CHN284" s="6"/>
      <c r="CHO284" s="6"/>
      <c r="CHP284" s="6"/>
      <c r="CHQ284" s="6"/>
      <c r="CHR284" s="6"/>
      <c r="CHS284" s="6"/>
      <c r="CHT284" s="6"/>
      <c r="CHU284" s="6"/>
      <c r="CHV284" s="6"/>
      <c r="CHW284" s="6"/>
      <c r="CHX284" s="6"/>
      <c r="CHY284" s="6"/>
      <c r="CHZ284" s="6"/>
      <c r="CIA284" s="6"/>
      <c r="CIB284" s="6"/>
      <c r="CIC284" s="6"/>
      <c r="CID284" s="6"/>
      <c r="CIE284" s="6"/>
      <c r="CIF284" s="6"/>
      <c r="CIG284" s="6"/>
      <c r="CIH284" s="6"/>
      <c r="CII284" s="6"/>
      <c r="CIJ284" s="6"/>
      <c r="CIK284" s="6"/>
      <c r="CIL284" s="6"/>
      <c r="CIM284" s="6"/>
      <c r="CIN284" s="6"/>
      <c r="CIO284" s="6"/>
      <c r="CIP284" s="6"/>
      <c r="CIQ284" s="6"/>
      <c r="CIR284" s="6"/>
      <c r="CIS284" s="6"/>
      <c r="CIT284" s="6"/>
      <c r="CIU284" s="6"/>
      <c r="CIV284" s="6"/>
      <c r="CIW284" s="6"/>
      <c r="CIX284" s="6"/>
      <c r="CIY284" s="6"/>
      <c r="CIZ284" s="6"/>
      <c r="CJA284" s="6"/>
      <c r="CJB284" s="6"/>
      <c r="CJC284" s="6"/>
      <c r="CJD284" s="6"/>
      <c r="CJE284" s="6"/>
      <c r="CJF284" s="6"/>
      <c r="CJG284" s="6"/>
      <c r="CJH284" s="6"/>
      <c r="CJI284" s="6"/>
      <c r="CJJ284" s="6"/>
      <c r="CJK284" s="6"/>
      <c r="CJL284" s="6"/>
      <c r="CJM284" s="6"/>
      <c r="CJN284" s="6"/>
      <c r="CJO284" s="6"/>
      <c r="CJP284" s="6"/>
      <c r="CJQ284" s="6"/>
      <c r="CJR284" s="6"/>
      <c r="CJS284" s="6"/>
      <c r="CJT284" s="6"/>
      <c r="CJU284" s="6"/>
      <c r="CJV284" s="6"/>
      <c r="CJW284" s="6"/>
      <c r="CJX284" s="6"/>
      <c r="CJY284" s="6"/>
      <c r="CJZ284" s="6"/>
      <c r="CKA284" s="6"/>
      <c r="CKB284" s="6"/>
      <c r="CKC284" s="6"/>
      <c r="CKD284" s="6"/>
      <c r="CKE284" s="6"/>
      <c r="CKF284" s="6"/>
      <c r="CKG284" s="6"/>
      <c r="CKH284" s="6"/>
      <c r="CKI284" s="6"/>
      <c r="CKJ284" s="6"/>
      <c r="CKK284" s="6"/>
      <c r="CKL284" s="6"/>
      <c r="CKM284" s="6"/>
      <c r="CKN284" s="6"/>
      <c r="CKO284" s="6"/>
      <c r="CKP284" s="6"/>
      <c r="CKQ284" s="6"/>
      <c r="CKR284" s="6"/>
      <c r="CKS284" s="6"/>
      <c r="CKT284" s="6"/>
      <c r="CKU284" s="6"/>
      <c r="CKV284" s="6"/>
      <c r="CKW284" s="6"/>
      <c r="CKX284" s="6"/>
      <c r="CKY284" s="6"/>
      <c r="CKZ284" s="6"/>
      <c r="CLA284" s="6"/>
      <c r="CLB284" s="6"/>
      <c r="CLC284" s="6"/>
      <c r="CLD284" s="6"/>
      <c r="CLE284" s="6"/>
      <c r="CLF284" s="6"/>
      <c r="CLG284" s="6"/>
      <c r="CLH284" s="6"/>
      <c r="CLI284" s="6"/>
      <c r="CLJ284" s="6"/>
      <c r="CLK284" s="6"/>
      <c r="CLL284" s="6"/>
      <c r="CLM284" s="6"/>
      <c r="CLN284" s="6"/>
      <c r="CLO284" s="6"/>
      <c r="CLP284" s="6"/>
      <c r="CLQ284" s="6"/>
      <c r="CLR284" s="6"/>
      <c r="CLS284" s="6"/>
      <c r="CLT284" s="6"/>
      <c r="CLU284" s="6"/>
      <c r="CLV284" s="6"/>
      <c r="CLW284" s="6"/>
      <c r="CLX284" s="6"/>
      <c r="CLY284" s="6"/>
      <c r="CLZ284" s="6"/>
      <c r="CMA284" s="6"/>
      <c r="CMB284" s="6"/>
      <c r="CMC284" s="6"/>
      <c r="CMD284" s="6"/>
      <c r="CME284" s="6"/>
      <c r="CMF284" s="6"/>
      <c r="CMG284" s="6"/>
      <c r="CMH284" s="6"/>
      <c r="CMI284" s="6"/>
      <c r="CMJ284" s="6"/>
      <c r="CMK284" s="6"/>
      <c r="CML284" s="6"/>
      <c r="CMM284" s="6"/>
      <c r="CMN284" s="6"/>
      <c r="CMO284" s="6"/>
      <c r="CMP284" s="6"/>
      <c r="CMQ284" s="6"/>
      <c r="CMR284" s="6"/>
      <c r="CMS284" s="6"/>
      <c r="CMT284" s="6"/>
      <c r="CMU284" s="6"/>
      <c r="CMV284" s="6"/>
      <c r="CMW284" s="6"/>
      <c r="CMX284" s="6"/>
      <c r="CMY284" s="6"/>
      <c r="CMZ284" s="6"/>
      <c r="CNA284" s="6"/>
      <c r="CNB284" s="6"/>
      <c r="CNC284" s="6"/>
      <c r="CND284" s="6"/>
      <c r="CNE284" s="6"/>
      <c r="CNF284" s="6"/>
      <c r="CNG284" s="6"/>
      <c r="CNH284" s="6"/>
      <c r="CNI284" s="6"/>
      <c r="CNJ284" s="6"/>
      <c r="CNK284" s="6"/>
      <c r="CNL284" s="6"/>
      <c r="CNM284" s="6"/>
      <c r="CNN284" s="6"/>
      <c r="CNO284" s="6"/>
      <c r="CNP284" s="6"/>
      <c r="CNQ284" s="6"/>
      <c r="CNR284" s="6"/>
      <c r="CNS284" s="6"/>
      <c r="CNT284" s="6"/>
      <c r="CNU284" s="6"/>
      <c r="CNV284" s="6"/>
      <c r="CNW284" s="6"/>
      <c r="CNX284" s="6"/>
      <c r="CNY284" s="6"/>
      <c r="CNZ284" s="6"/>
      <c r="COA284" s="6"/>
      <c r="COB284" s="6"/>
      <c r="COC284" s="6"/>
      <c r="COD284" s="6"/>
      <c r="COE284" s="6"/>
      <c r="COF284" s="6"/>
      <c r="COG284" s="6"/>
      <c r="COH284" s="6"/>
      <c r="COI284" s="6"/>
      <c r="COJ284" s="6"/>
      <c r="COK284" s="6"/>
      <c r="COL284" s="6"/>
      <c r="COM284" s="6"/>
      <c r="CON284" s="6"/>
      <c r="COO284" s="6"/>
      <c r="COP284" s="6"/>
      <c r="COQ284" s="6"/>
      <c r="COR284" s="6"/>
      <c r="COS284" s="6"/>
      <c r="COT284" s="6"/>
      <c r="COU284" s="6"/>
      <c r="COV284" s="6"/>
      <c r="COW284" s="6"/>
      <c r="COX284" s="6"/>
      <c r="COY284" s="6"/>
      <c r="COZ284" s="6"/>
      <c r="CPA284" s="6"/>
      <c r="CPB284" s="6"/>
      <c r="CPC284" s="6"/>
      <c r="CPD284" s="6"/>
      <c r="CPE284" s="6"/>
      <c r="CPF284" s="6"/>
      <c r="CPG284" s="6"/>
      <c r="CPH284" s="6"/>
      <c r="CPI284" s="6"/>
      <c r="CPJ284" s="6"/>
      <c r="CPK284" s="6"/>
      <c r="CPL284" s="6"/>
      <c r="CPM284" s="6"/>
      <c r="CPN284" s="6"/>
      <c r="CPO284" s="6"/>
      <c r="CPP284" s="6"/>
      <c r="CPQ284" s="6"/>
      <c r="CPR284" s="6"/>
      <c r="CPS284" s="6"/>
      <c r="CPT284" s="6"/>
      <c r="CPU284" s="6"/>
      <c r="CPV284" s="6"/>
      <c r="CPW284" s="6"/>
      <c r="CPX284" s="6"/>
      <c r="CPY284" s="6"/>
      <c r="CPZ284" s="6"/>
      <c r="CQA284" s="6"/>
      <c r="CQB284" s="6"/>
      <c r="CQC284" s="6"/>
      <c r="CQD284" s="6"/>
      <c r="CQE284" s="6"/>
      <c r="CQF284" s="6"/>
      <c r="CQG284" s="6"/>
      <c r="CQH284" s="6"/>
      <c r="CQI284" s="6"/>
      <c r="CQJ284" s="6"/>
      <c r="CQK284" s="6"/>
      <c r="CQL284" s="6"/>
      <c r="CQM284" s="6"/>
      <c r="CQN284" s="6"/>
      <c r="CQO284" s="6"/>
      <c r="CQP284" s="6"/>
      <c r="CQQ284" s="6"/>
      <c r="CQR284" s="6"/>
      <c r="CQS284" s="6"/>
      <c r="CQT284" s="6"/>
      <c r="CQU284" s="6"/>
      <c r="CQV284" s="6"/>
      <c r="CQW284" s="6"/>
      <c r="CQX284" s="6"/>
      <c r="CQY284" s="6"/>
      <c r="CQZ284" s="6"/>
      <c r="CRA284" s="6"/>
      <c r="CRB284" s="6"/>
      <c r="CRC284" s="6"/>
      <c r="CRD284" s="6"/>
      <c r="CRE284" s="6"/>
      <c r="CRF284" s="6"/>
      <c r="CRG284" s="6"/>
      <c r="CRH284" s="6"/>
      <c r="CRI284" s="6"/>
      <c r="CRJ284" s="6"/>
      <c r="CRK284" s="6"/>
      <c r="CRL284" s="6"/>
      <c r="CRM284" s="6"/>
      <c r="CRN284" s="6"/>
      <c r="CRO284" s="6"/>
      <c r="CRP284" s="6"/>
      <c r="CRQ284" s="6"/>
      <c r="CRR284" s="6"/>
      <c r="CRS284" s="6"/>
      <c r="CRT284" s="6"/>
      <c r="CRU284" s="6"/>
      <c r="CRV284" s="6"/>
      <c r="CRW284" s="6"/>
      <c r="CRX284" s="6"/>
      <c r="CRY284" s="6"/>
      <c r="CRZ284" s="6"/>
      <c r="CSA284" s="6"/>
      <c r="CSB284" s="6"/>
      <c r="CSC284" s="6"/>
      <c r="CSD284" s="6"/>
      <c r="CSE284" s="6"/>
      <c r="CSF284" s="6"/>
      <c r="CSG284" s="6"/>
      <c r="CSH284" s="6"/>
      <c r="CSI284" s="6"/>
      <c r="CSJ284" s="6"/>
      <c r="CSK284" s="6"/>
      <c r="CSL284" s="6"/>
      <c r="CSM284" s="6"/>
      <c r="CSN284" s="6"/>
      <c r="CSO284" s="6"/>
      <c r="CSP284" s="6"/>
      <c r="CSQ284" s="6"/>
      <c r="CSR284" s="6"/>
      <c r="CSS284" s="6"/>
      <c r="CST284" s="6"/>
      <c r="CSU284" s="6"/>
      <c r="CSV284" s="6"/>
      <c r="CSW284" s="6"/>
      <c r="CSX284" s="6"/>
      <c r="CSY284" s="6"/>
      <c r="CSZ284" s="6"/>
      <c r="CTA284" s="6"/>
      <c r="CTB284" s="6"/>
      <c r="CTC284" s="6"/>
      <c r="CTD284" s="6"/>
      <c r="CTE284" s="6"/>
      <c r="CTF284" s="6"/>
      <c r="CTG284" s="6"/>
      <c r="CTH284" s="6"/>
      <c r="CTI284" s="6"/>
      <c r="CTJ284" s="6"/>
      <c r="CTK284" s="6"/>
      <c r="CTL284" s="6"/>
      <c r="CTM284" s="6"/>
      <c r="CTN284" s="6"/>
      <c r="CTO284" s="6"/>
      <c r="CTP284" s="6"/>
      <c r="CTQ284" s="6"/>
      <c r="CTR284" s="6"/>
      <c r="CTS284" s="6"/>
      <c r="CTT284" s="6"/>
      <c r="CTU284" s="6"/>
      <c r="CTV284" s="6"/>
      <c r="CTW284" s="6"/>
      <c r="CTX284" s="6"/>
      <c r="CTY284" s="6"/>
      <c r="CTZ284" s="6"/>
      <c r="CUA284" s="6"/>
      <c r="CUB284" s="6"/>
      <c r="CUC284" s="6"/>
      <c r="CUD284" s="6"/>
      <c r="CUE284" s="6"/>
      <c r="CUF284" s="6"/>
      <c r="CUG284" s="6"/>
      <c r="CUH284" s="6"/>
      <c r="CUI284" s="6"/>
      <c r="CUJ284" s="6"/>
      <c r="CUK284" s="6"/>
      <c r="CUL284" s="6"/>
      <c r="CUM284" s="6"/>
      <c r="CUN284" s="6"/>
      <c r="CUO284" s="6"/>
      <c r="CUP284" s="6"/>
      <c r="CUQ284" s="6"/>
      <c r="CUR284" s="6"/>
      <c r="CUS284" s="6"/>
      <c r="CUT284" s="6"/>
      <c r="CUU284" s="6"/>
      <c r="CUV284" s="6"/>
      <c r="CUW284" s="6"/>
      <c r="CUX284" s="6"/>
      <c r="CUY284" s="6"/>
      <c r="CUZ284" s="6"/>
      <c r="CVA284" s="6"/>
      <c r="CVB284" s="6"/>
      <c r="CVC284" s="6"/>
      <c r="CVD284" s="6"/>
      <c r="CVE284" s="6"/>
      <c r="CVF284" s="6"/>
      <c r="CVG284" s="6"/>
      <c r="CVH284" s="6"/>
      <c r="CVI284" s="6"/>
      <c r="CVJ284" s="6"/>
      <c r="CVK284" s="6"/>
      <c r="CVL284" s="6"/>
      <c r="CVM284" s="6"/>
      <c r="CVN284" s="6"/>
      <c r="CVO284" s="6"/>
      <c r="CVP284" s="6"/>
      <c r="CVQ284" s="6"/>
      <c r="CVR284" s="6"/>
      <c r="CVS284" s="6"/>
      <c r="CVT284" s="6"/>
      <c r="CVU284" s="6"/>
      <c r="CVV284" s="6"/>
      <c r="CVW284" s="6"/>
      <c r="CVX284" s="6"/>
      <c r="CVY284" s="6"/>
      <c r="CVZ284" s="6"/>
      <c r="CWA284" s="6"/>
      <c r="CWB284" s="6"/>
      <c r="CWC284" s="6"/>
      <c r="CWD284" s="6"/>
      <c r="CWE284" s="6"/>
      <c r="CWF284" s="6"/>
      <c r="CWG284" s="6"/>
      <c r="CWH284" s="6"/>
      <c r="CWI284" s="6"/>
      <c r="CWJ284" s="6"/>
      <c r="CWK284" s="6"/>
      <c r="CWL284" s="6"/>
      <c r="CWM284" s="6"/>
      <c r="CWN284" s="6"/>
      <c r="CWO284" s="6"/>
      <c r="CWP284" s="6"/>
      <c r="CWQ284" s="6"/>
      <c r="CWR284" s="6"/>
      <c r="CWS284" s="6"/>
      <c r="CWT284" s="6"/>
      <c r="CWU284" s="6"/>
      <c r="CWV284" s="6"/>
      <c r="CWW284" s="6"/>
      <c r="CWX284" s="6"/>
      <c r="CWY284" s="6"/>
      <c r="CWZ284" s="6"/>
      <c r="CXA284" s="6"/>
      <c r="CXB284" s="6"/>
      <c r="CXC284" s="6"/>
      <c r="CXD284" s="6"/>
      <c r="CXE284" s="6"/>
      <c r="CXF284" s="6"/>
      <c r="CXG284" s="6"/>
      <c r="CXH284" s="6"/>
      <c r="CXI284" s="6"/>
      <c r="CXJ284" s="6"/>
      <c r="CXK284" s="6"/>
      <c r="CXL284" s="6"/>
      <c r="CXM284" s="6"/>
      <c r="CXN284" s="6"/>
      <c r="CXO284" s="6"/>
      <c r="CXP284" s="6"/>
      <c r="CXQ284" s="6"/>
      <c r="CXR284" s="6"/>
      <c r="CXS284" s="6"/>
      <c r="CXT284" s="6"/>
      <c r="CXU284" s="6"/>
      <c r="CXV284" s="6"/>
      <c r="CXW284" s="6"/>
      <c r="CXX284" s="6"/>
      <c r="CXY284" s="6"/>
      <c r="CXZ284" s="6"/>
      <c r="CYA284" s="6"/>
      <c r="CYB284" s="6"/>
      <c r="CYC284" s="6"/>
      <c r="CYD284" s="6"/>
      <c r="CYE284" s="6"/>
      <c r="CYF284" s="6"/>
      <c r="CYG284" s="6"/>
      <c r="CYH284" s="6"/>
      <c r="CYI284" s="6"/>
      <c r="CYJ284" s="6"/>
      <c r="CYK284" s="6"/>
      <c r="CYL284" s="6"/>
      <c r="CYM284" s="6"/>
      <c r="CYN284" s="6"/>
      <c r="CYO284" s="6"/>
      <c r="CYP284" s="6"/>
      <c r="CYQ284" s="6"/>
      <c r="CYR284" s="6"/>
      <c r="CYS284" s="6"/>
      <c r="CYT284" s="6"/>
      <c r="CYU284" s="6"/>
      <c r="CYV284" s="6"/>
      <c r="CYW284" s="6"/>
      <c r="CYX284" s="6"/>
      <c r="CYY284" s="6"/>
      <c r="CYZ284" s="6"/>
      <c r="CZA284" s="6"/>
      <c r="CZB284" s="6"/>
      <c r="CZC284" s="6"/>
      <c r="CZD284" s="6"/>
      <c r="CZE284" s="6"/>
      <c r="CZF284" s="6"/>
      <c r="CZG284" s="6"/>
      <c r="CZH284" s="6"/>
      <c r="CZI284" s="6"/>
      <c r="CZJ284" s="6"/>
      <c r="CZK284" s="6"/>
      <c r="CZL284" s="6"/>
      <c r="CZM284" s="6"/>
      <c r="CZN284" s="6"/>
      <c r="CZO284" s="6"/>
      <c r="CZP284" s="6"/>
      <c r="CZQ284" s="6"/>
      <c r="CZR284" s="6"/>
      <c r="CZS284" s="6"/>
      <c r="CZT284" s="6"/>
      <c r="CZU284" s="6"/>
      <c r="CZV284" s="6"/>
      <c r="CZW284" s="6"/>
      <c r="CZX284" s="6"/>
      <c r="CZY284" s="6"/>
      <c r="CZZ284" s="6"/>
      <c r="DAA284" s="6"/>
      <c r="DAB284" s="6"/>
      <c r="DAC284" s="6"/>
      <c r="DAD284" s="6"/>
      <c r="DAE284" s="6"/>
      <c r="DAF284" s="6"/>
      <c r="DAG284" s="6"/>
      <c r="DAH284" s="6"/>
      <c r="DAI284" s="6"/>
      <c r="DAJ284" s="6"/>
      <c r="DAK284" s="6"/>
      <c r="DAL284" s="6"/>
      <c r="DAM284" s="6"/>
      <c r="DAN284" s="6"/>
      <c r="DAO284" s="6"/>
      <c r="DAP284" s="6"/>
      <c r="DAQ284" s="6"/>
      <c r="DAR284" s="6"/>
      <c r="DAS284" s="6"/>
      <c r="DAT284" s="6"/>
      <c r="DAU284" s="6"/>
      <c r="DAV284" s="6"/>
      <c r="DAW284" s="6"/>
      <c r="DAX284" s="6"/>
      <c r="DAY284" s="6"/>
      <c r="DAZ284" s="6"/>
      <c r="DBA284" s="6"/>
      <c r="DBB284" s="6"/>
      <c r="DBC284" s="6"/>
      <c r="DBD284" s="6"/>
      <c r="DBE284" s="6"/>
      <c r="DBF284" s="6"/>
      <c r="DBG284" s="6"/>
      <c r="DBH284" s="6"/>
      <c r="DBI284" s="6"/>
      <c r="DBJ284" s="6"/>
      <c r="DBK284" s="6"/>
      <c r="DBL284" s="6"/>
      <c r="DBM284" s="6"/>
      <c r="DBN284" s="6"/>
      <c r="DBO284" s="6"/>
      <c r="DBP284" s="6"/>
      <c r="DBQ284" s="6"/>
      <c r="DBR284" s="6"/>
      <c r="DBS284" s="6"/>
      <c r="DBT284" s="6"/>
      <c r="DBU284" s="6"/>
      <c r="DBV284" s="6"/>
      <c r="DBW284" s="6"/>
      <c r="DBX284" s="6"/>
      <c r="DBY284" s="6"/>
      <c r="DBZ284" s="6"/>
      <c r="DCA284" s="6"/>
      <c r="DCB284" s="6"/>
      <c r="DCC284" s="6"/>
      <c r="DCD284" s="6"/>
      <c r="DCE284" s="6"/>
      <c r="DCF284" s="6"/>
      <c r="DCG284" s="6"/>
      <c r="DCH284" s="6"/>
      <c r="DCI284" s="6"/>
      <c r="DCJ284" s="6"/>
      <c r="DCK284" s="6"/>
      <c r="DCL284" s="6"/>
      <c r="DCM284" s="6"/>
      <c r="DCN284" s="6"/>
      <c r="DCO284" s="6"/>
      <c r="DCP284" s="6"/>
      <c r="DCQ284" s="6"/>
      <c r="DCR284" s="6"/>
      <c r="DCS284" s="6"/>
      <c r="DCT284" s="6"/>
      <c r="DCU284" s="6"/>
      <c r="DCV284" s="6"/>
      <c r="DCW284" s="6"/>
      <c r="DCX284" s="6"/>
      <c r="DCY284" s="6"/>
      <c r="DCZ284" s="6"/>
      <c r="DDA284" s="6"/>
      <c r="DDB284" s="6"/>
      <c r="DDC284" s="6"/>
      <c r="DDD284" s="6"/>
      <c r="DDE284" s="6"/>
      <c r="DDF284" s="6"/>
      <c r="DDG284" s="6"/>
      <c r="DDH284" s="6"/>
      <c r="DDI284" s="6"/>
      <c r="DDJ284" s="6"/>
      <c r="DDK284" s="6"/>
      <c r="DDL284" s="6"/>
      <c r="DDM284" s="6"/>
      <c r="DDN284" s="6"/>
      <c r="DDO284" s="6"/>
      <c r="DDP284" s="6"/>
      <c r="DDQ284" s="6"/>
      <c r="DDR284" s="6"/>
      <c r="DDS284" s="6"/>
      <c r="DDT284" s="6"/>
      <c r="DDU284" s="6"/>
      <c r="DDV284" s="6"/>
      <c r="DDW284" s="6"/>
      <c r="DDX284" s="6"/>
      <c r="DDY284" s="6"/>
      <c r="DDZ284" s="6"/>
      <c r="DEA284" s="6"/>
      <c r="DEB284" s="6"/>
      <c r="DEC284" s="6"/>
      <c r="DED284" s="6"/>
      <c r="DEE284" s="6"/>
      <c r="DEF284" s="6"/>
      <c r="DEG284" s="6"/>
      <c r="DEH284" s="6"/>
      <c r="DEI284" s="6"/>
      <c r="DEJ284" s="6"/>
      <c r="DEK284" s="6"/>
      <c r="DEL284" s="6"/>
      <c r="DEM284" s="6"/>
      <c r="DEN284" s="6"/>
      <c r="DEO284" s="6"/>
      <c r="DEP284" s="6"/>
      <c r="DEQ284" s="6"/>
      <c r="DER284" s="6"/>
      <c r="DES284" s="6"/>
      <c r="DET284" s="6"/>
      <c r="DEU284" s="6"/>
      <c r="DEV284" s="6"/>
      <c r="DEW284" s="6"/>
      <c r="DEX284" s="6"/>
      <c r="DEY284" s="6"/>
      <c r="DEZ284" s="6"/>
      <c r="DFA284" s="6"/>
      <c r="DFB284" s="6"/>
      <c r="DFC284" s="6"/>
      <c r="DFD284" s="6"/>
      <c r="DFE284" s="6"/>
      <c r="DFF284" s="6"/>
      <c r="DFG284" s="6"/>
      <c r="DFH284" s="6"/>
      <c r="DFI284" s="6"/>
      <c r="DFJ284" s="6"/>
      <c r="DFK284" s="6"/>
      <c r="DFL284" s="6"/>
      <c r="DFM284" s="6"/>
      <c r="DFN284" s="6"/>
      <c r="DFO284" s="6"/>
      <c r="DFP284" s="6"/>
      <c r="DFQ284" s="6"/>
      <c r="DFR284" s="6"/>
      <c r="DFS284" s="6"/>
      <c r="DFT284" s="6"/>
      <c r="DFU284" s="6"/>
      <c r="DFV284" s="6"/>
      <c r="DFW284" s="6"/>
      <c r="DFX284" s="6"/>
      <c r="DFY284" s="6"/>
      <c r="DFZ284" s="6"/>
      <c r="DGA284" s="6"/>
      <c r="DGB284" s="6"/>
      <c r="DGC284" s="6"/>
      <c r="DGD284" s="6"/>
      <c r="DGE284" s="6"/>
      <c r="DGF284" s="6"/>
      <c r="DGG284" s="6"/>
      <c r="DGH284" s="6"/>
      <c r="DGI284" s="6"/>
      <c r="DGJ284" s="6"/>
      <c r="DGK284" s="6"/>
      <c r="DGL284" s="6"/>
      <c r="DGM284" s="6"/>
      <c r="DGN284" s="6"/>
      <c r="DGO284" s="6"/>
      <c r="DGP284" s="6"/>
      <c r="DGQ284" s="6"/>
      <c r="DGR284" s="6"/>
      <c r="DGS284" s="6"/>
      <c r="DGT284" s="6"/>
      <c r="DGU284" s="6"/>
      <c r="DGV284" s="6"/>
      <c r="DGW284" s="6"/>
      <c r="DGX284" s="6"/>
      <c r="DGY284" s="6"/>
      <c r="DGZ284" s="6"/>
      <c r="DHA284" s="6"/>
      <c r="DHB284" s="6"/>
      <c r="DHC284" s="6"/>
      <c r="DHD284" s="6"/>
      <c r="DHE284" s="6"/>
      <c r="DHF284" s="6"/>
      <c r="DHG284" s="6"/>
      <c r="DHH284" s="6"/>
      <c r="DHI284" s="6"/>
      <c r="DHJ284" s="6"/>
      <c r="DHK284" s="6"/>
      <c r="DHL284" s="6"/>
      <c r="DHM284" s="6"/>
      <c r="DHN284" s="6"/>
      <c r="DHO284" s="6"/>
      <c r="DHP284" s="6"/>
      <c r="DHQ284" s="6"/>
      <c r="DHR284" s="6"/>
      <c r="DHS284" s="6"/>
      <c r="DHT284" s="6"/>
      <c r="DHU284" s="6"/>
      <c r="DHV284" s="6"/>
      <c r="DHW284" s="6"/>
      <c r="DHX284" s="6"/>
      <c r="DHY284" s="6"/>
      <c r="DHZ284" s="6"/>
      <c r="DIA284" s="6"/>
      <c r="DIB284" s="6"/>
      <c r="DIC284" s="6"/>
      <c r="DID284" s="6"/>
      <c r="DIE284" s="6"/>
      <c r="DIF284" s="6"/>
      <c r="DIG284" s="6"/>
      <c r="DIH284" s="6"/>
      <c r="DII284" s="6"/>
      <c r="DIJ284" s="6"/>
      <c r="DIK284" s="6"/>
      <c r="DIL284" s="6"/>
      <c r="DIM284" s="6"/>
      <c r="DIN284" s="6"/>
      <c r="DIO284" s="6"/>
      <c r="DIP284" s="6"/>
      <c r="DIQ284" s="6"/>
      <c r="DIR284" s="6"/>
      <c r="DIS284" s="6"/>
      <c r="DIT284" s="6"/>
      <c r="DIU284" s="6"/>
      <c r="DIV284" s="6"/>
      <c r="DIW284" s="6"/>
      <c r="DIX284" s="6"/>
      <c r="DIY284" s="6"/>
      <c r="DIZ284" s="6"/>
      <c r="DJA284" s="6"/>
      <c r="DJB284" s="6"/>
      <c r="DJC284" s="6"/>
      <c r="DJD284" s="6"/>
      <c r="DJE284" s="6"/>
      <c r="DJF284" s="6"/>
      <c r="DJG284" s="6"/>
      <c r="DJH284" s="6"/>
      <c r="DJI284" s="6"/>
      <c r="DJJ284" s="6"/>
      <c r="DJK284" s="6"/>
      <c r="DJL284" s="6"/>
      <c r="DJM284" s="6"/>
      <c r="DJN284" s="6"/>
      <c r="DJO284" s="6"/>
      <c r="DJP284" s="6"/>
      <c r="DJQ284" s="6"/>
      <c r="DJR284" s="6"/>
      <c r="DJS284" s="6"/>
      <c r="DJT284" s="6"/>
      <c r="DJU284" s="6"/>
      <c r="DJV284" s="6"/>
      <c r="DJW284" s="6"/>
      <c r="DJX284" s="6"/>
      <c r="DJY284" s="6"/>
      <c r="DJZ284" s="6"/>
      <c r="DKA284" s="6"/>
      <c r="DKB284" s="6"/>
      <c r="DKC284" s="6"/>
      <c r="DKD284" s="6"/>
      <c r="DKE284" s="6"/>
      <c r="DKF284" s="6"/>
      <c r="DKG284" s="6"/>
      <c r="DKH284" s="6"/>
      <c r="DKI284" s="6"/>
      <c r="DKJ284" s="6"/>
      <c r="DKK284" s="6"/>
      <c r="DKL284" s="6"/>
      <c r="DKM284" s="6"/>
      <c r="DKN284" s="6"/>
      <c r="DKO284" s="6"/>
      <c r="DKP284" s="6"/>
      <c r="DKQ284" s="6"/>
      <c r="DKR284" s="6"/>
      <c r="DKS284" s="6"/>
      <c r="DKT284" s="6"/>
      <c r="DKU284" s="6"/>
      <c r="DKV284" s="6"/>
      <c r="DKW284" s="6"/>
      <c r="DKX284" s="6"/>
      <c r="DKY284" s="6"/>
      <c r="DKZ284" s="6"/>
      <c r="DLA284" s="6"/>
      <c r="DLB284" s="6"/>
      <c r="DLC284" s="6"/>
      <c r="DLD284" s="6"/>
      <c r="DLE284" s="6"/>
      <c r="DLF284" s="6"/>
      <c r="DLG284" s="6"/>
      <c r="DLH284" s="6"/>
      <c r="DLI284" s="6"/>
      <c r="DLJ284" s="6"/>
      <c r="DLK284" s="6"/>
      <c r="DLL284" s="6"/>
      <c r="DLM284" s="6"/>
      <c r="DLN284" s="6"/>
      <c r="DLO284" s="6"/>
      <c r="DLP284" s="6"/>
      <c r="DLQ284" s="6"/>
      <c r="DLR284" s="6"/>
      <c r="DLS284" s="6"/>
      <c r="DLT284" s="6"/>
      <c r="DLU284" s="6"/>
      <c r="DLV284" s="6"/>
      <c r="DLW284" s="6"/>
      <c r="DLX284" s="6"/>
      <c r="DLY284" s="6"/>
      <c r="DLZ284" s="6"/>
      <c r="DMA284" s="6"/>
      <c r="DMB284" s="6"/>
      <c r="DMC284" s="6"/>
      <c r="DMD284" s="6"/>
      <c r="DME284" s="6"/>
      <c r="DMF284" s="6"/>
      <c r="DMG284" s="6"/>
      <c r="DMH284" s="6"/>
      <c r="DMI284" s="6"/>
      <c r="DMJ284" s="6"/>
      <c r="DMK284" s="6"/>
      <c r="DML284" s="6"/>
      <c r="DMM284" s="6"/>
      <c r="DMN284" s="6"/>
      <c r="DMO284" s="6"/>
      <c r="DMP284" s="6"/>
      <c r="DMQ284" s="6"/>
      <c r="DMR284" s="6"/>
      <c r="DMS284" s="6"/>
      <c r="DMT284" s="6"/>
      <c r="DMU284" s="6"/>
      <c r="DMV284" s="6"/>
      <c r="DMW284" s="6"/>
      <c r="DMX284" s="6"/>
      <c r="DMY284" s="6"/>
      <c r="DMZ284" s="6"/>
      <c r="DNA284" s="6"/>
      <c r="DNB284" s="6"/>
      <c r="DNC284" s="6"/>
      <c r="DND284" s="6"/>
      <c r="DNE284" s="6"/>
      <c r="DNF284" s="6"/>
      <c r="DNG284" s="6"/>
      <c r="DNH284" s="6"/>
      <c r="DNI284" s="6"/>
      <c r="DNJ284" s="6"/>
      <c r="DNK284" s="6"/>
      <c r="DNL284" s="6"/>
      <c r="DNM284" s="6"/>
      <c r="DNN284" s="6"/>
      <c r="DNO284" s="6"/>
      <c r="DNP284" s="6"/>
      <c r="DNQ284" s="6"/>
      <c r="DNR284" s="6"/>
      <c r="DNS284" s="6"/>
      <c r="DNT284" s="6"/>
      <c r="DNU284" s="6"/>
      <c r="DNV284" s="6"/>
      <c r="DNW284" s="6"/>
      <c r="DNX284" s="6"/>
      <c r="DNY284" s="6"/>
      <c r="DNZ284" s="6"/>
      <c r="DOA284" s="6"/>
      <c r="DOB284" s="6"/>
      <c r="DOC284" s="6"/>
      <c r="DOD284" s="6"/>
      <c r="DOE284" s="6"/>
      <c r="DOF284" s="6"/>
      <c r="DOG284" s="6"/>
      <c r="DOH284" s="6"/>
      <c r="DOI284" s="6"/>
      <c r="DOJ284" s="6"/>
      <c r="DOK284" s="6"/>
      <c r="DOL284" s="6"/>
      <c r="DOM284" s="6"/>
      <c r="DON284" s="6"/>
      <c r="DOO284" s="6"/>
      <c r="DOP284" s="6"/>
      <c r="DOQ284" s="6"/>
      <c r="DOR284" s="6"/>
      <c r="DOS284" s="6"/>
      <c r="DOT284" s="6"/>
      <c r="DOU284" s="6"/>
      <c r="DOV284" s="6"/>
      <c r="DOW284" s="6"/>
      <c r="DOX284" s="6"/>
      <c r="DOY284" s="6"/>
      <c r="DOZ284" s="6"/>
      <c r="DPA284" s="6"/>
      <c r="DPB284" s="6"/>
      <c r="DPC284" s="6"/>
      <c r="DPD284" s="6"/>
      <c r="DPE284" s="6"/>
      <c r="DPF284" s="6"/>
      <c r="DPG284" s="6"/>
      <c r="DPH284" s="6"/>
      <c r="DPI284" s="6"/>
      <c r="DPJ284" s="6"/>
      <c r="DPK284" s="6"/>
      <c r="DPL284" s="6"/>
      <c r="DPM284" s="6"/>
      <c r="DPN284" s="6"/>
      <c r="DPO284" s="6"/>
      <c r="DPP284" s="6"/>
      <c r="DPQ284" s="6"/>
      <c r="DPR284" s="6"/>
      <c r="DPS284" s="6"/>
      <c r="DPT284" s="6"/>
      <c r="DPU284" s="6"/>
      <c r="DPV284" s="6"/>
      <c r="DPW284" s="6"/>
      <c r="DPX284" s="6"/>
      <c r="DPY284" s="6"/>
      <c r="DPZ284" s="6"/>
      <c r="DQA284" s="6"/>
      <c r="DQB284" s="6"/>
      <c r="DQC284" s="6"/>
      <c r="DQD284" s="6"/>
      <c r="DQE284" s="6"/>
      <c r="DQF284" s="6"/>
      <c r="DQG284" s="6"/>
      <c r="DQH284" s="6"/>
      <c r="DQI284" s="6"/>
      <c r="DQJ284" s="6"/>
      <c r="DQK284" s="6"/>
      <c r="DQL284" s="6"/>
      <c r="DQM284" s="6"/>
      <c r="DQN284" s="6"/>
      <c r="DQO284" s="6"/>
      <c r="DQP284" s="6"/>
      <c r="DQQ284" s="6"/>
      <c r="DQR284" s="6"/>
      <c r="DQS284" s="6"/>
      <c r="DQT284" s="6"/>
      <c r="DQU284" s="6"/>
      <c r="DQV284" s="6"/>
      <c r="DQW284" s="6"/>
      <c r="DQX284" s="6"/>
      <c r="DQY284" s="6"/>
      <c r="DQZ284" s="6"/>
      <c r="DRA284" s="6"/>
      <c r="DRB284" s="6"/>
      <c r="DRC284" s="6"/>
      <c r="DRD284" s="6"/>
      <c r="DRE284" s="6"/>
      <c r="DRF284" s="6"/>
      <c r="DRG284" s="6"/>
      <c r="DRH284" s="6"/>
      <c r="DRI284" s="6"/>
      <c r="DRJ284" s="6"/>
      <c r="DRK284" s="6"/>
      <c r="DRL284" s="6"/>
      <c r="DRM284" s="6"/>
      <c r="DRN284" s="6"/>
      <c r="DRO284" s="6"/>
      <c r="DRP284" s="6"/>
      <c r="DRQ284" s="6"/>
      <c r="DRR284" s="6"/>
      <c r="DRS284" s="6"/>
      <c r="DRT284" s="6"/>
      <c r="DRU284" s="6"/>
      <c r="DRV284" s="6"/>
      <c r="DRW284" s="6"/>
      <c r="DRX284" s="6"/>
      <c r="DRY284" s="6"/>
      <c r="DRZ284" s="6"/>
      <c r="DSA284" s="6"/>
      <c r="DSB284" s="6"/>
      <c r="DSC284" s="6"/>
      <c r="DSD284" s="6"/>
      <c r="DSE284" s="6"/>
      <c r="DSF284" s="6"/>
      <c r="DSG284" s="6"/>
      <c r="DSH284" s="6"/>
      <c r="DSI284" s="6"/>
      <c r="DSJ284" s="6"/>
      <c r="DSK284" s="6"/>
      <c r="DSL284" s="6"/>
      <c r="DSM284" s="6"/>
      <c r="DSN284" s="6"/>
      <c r="DSO284" s="6"/>
      <c r="DSP284" s="6"/>
      <c r="DSQ284" s="6"/>
      <c r="DSR284" s="6"/>
      <c r="DSS284" s="6"/>
      <c r="DST284" s="6"/>
      <c r="DSU284" s="6"/>
      <c r="DSV284" s="6"/>
      <c r="DSW284" s="6"/>
      <c r="DSX284" s="6"/>
      <c r="DSY284" s="6"/>
      <c r="DSZ284" s="6"/>
      <c r="DTA284" s="6"/>
      <c r="DTB284" s="6"/>
      <c r="DTC284" s="6"/>
      <c r="DTD284" s="6"/>
      <c r="DTE284" s="6"/>
      <c r="DTF284" s="6"/>
      <c r="DTG284" s="6"/>
      <c r="DTH284" s="6"/>
      <c r="DTI284" s="6"/>
      <c r="DTJ284" s="6"/>
      <c r="DTK284" s="6"/>
      <c r="DTL284" s="6"/>
      <c r="DTM284" s="6"/>
      <c r="DTN284" s="6"/>
      <c r="DTO284" s="6"/>
      <c r="DTP284" s="6"/>
      <c r="DTQ284" s="6"/>
      <c r="DTR284" s="6"/>
      <c r="DTS284" s="6"/>
      <c r="DTT284" s="6"/>
      <c r="DTU284" s="6"/>
      <c r="DTV284" s="6"/>
      <c r="DTW284" s="6"/>
      <c r="DTX284" s="6"/>
      <c r="DTY284" s="6"/>
      <c r="DTZ284" s="6"/>
      <c r="DUA284" s="6"/>
      <c r="DUB284" s="6"/>
      <c r="DUC284" s="6"/>
      <c r="DUD284" s="6"/>
      <c r="DUE284" s="6"/>
      <c r="DUF284" s="6"/>
      <c r="DUG284" s="6"/>
      <c r="DUH284" s="6"/>
      <c r="DUI284" s="6"/>
      <c r="DUJ284" s="6"/>
      <c r="DUK284" s="6"/>
      <c r="DUL284" s="6"/>
      <c r="DUM284" s="6"/>
      <c r="DUN284" s="6"/>
      <c r="DUO284" s="6"/>
      <c r="DUP284" s="6"/>
      <c r="DUQ284" s="6"/>
      <c r="DUR284" s="6"/>
      <c r="DUS284" s="6"/>
      <c r="DUT284" s="6"/>
      <c r="DUU284" s="6"/>
      <c r="DUV284" s="6"/>
      <c r="DUW284" s="6"/>
      <c r="DUX284" s="6"/>
      <c r="DUY284" s="6"/>
      <c r="DUZ284" s="6"/>
      <c r="DVA284" s="6"/>
      <c r="DVB284" s="6"/>
      <c r="DVC284" s="6"/>
      <c r="DVD284" s="6"/>
      <c r="DVE284" s="6"/>
      <c r="DVF284" s="6"/>
      <c r="DVG284" s="6"/>
      <c r="DVH284" s="6"/>
      <c r="DVI284" s="6"/>
      <c r="DVJ284" s="6"/>
      <c r="DVK284" s="6"/>
      <c r="DVL284" s="6"/>
      <c r="DVM284" s="6"/>
      <c r="DVN284" s="6"/>
      <c r="DVO284" s="6"/>
      <c r="DVP284" s="6"/>
      <c r="DVQ284" s="6"/>
      <c r="DVR284" s="6"/>
      <c r="DVS284" s="6"/>
      <c r="DVT284" s="6"/>
      <c r="DVU284" s="6"/>
      <c r="DVV284" s="6"/>
      <c r="DVW284" s="6"/>
      <c r="DVX284" s="6"/>
      <c r="DVY284" s="6"/>
      <c r="DVZ284" s="6"/>
      <c r="DWA284" s="6"/>
      <c r="DWB284" s="6"/>
      <c r="DWC284" s="6"/>
      <c r="DWD284" s="6"/>
      <c r="DWE284" s="6"/>
      <c r="DWF284" s="6"/>
      <c r="DWG284" s="6"/>
      <c r="DWH284" s="6"/>
      <c r="DWI284" s="6"/>
      <c r="DWJ284" s="6"/>
      <c r="DWK284" s="6"/>
      <c r="DWL284" s="6"/>
      <c r="DWM284" s="6"/>
      <c r="DWN284" s="6"/>
      <c r="DWO284" s="6"/>
      <c r="DWP284" s="6"/>
      <c r="DWQ284" s="6"/>
      <c r="DWR284" s="6"/>
      <c r="DWS284" s="6"/>
      <c r="DWT284" s="6"/>
      <c r="DWU284" s="6"/>
      <c r="DWV284" s="6"/>
      <c r="DWW284" s="6"/>
      <c r="DWX284" s="6"/>
      <c r="DWY284" s="6"/>
      <c r="DWZ284" s="6"/>
      <c r="DXA284" s="6"/>
      <c r="DXB284" s="6"/>
      <c r="DXC284" s="6"/>
      <c r="DXD284" s="6"/>
      <c r="DXE284" s="6"/>
      <c r="DXF284" s="6"/>
      <c r="DXG284" s="6"/>
      <c r="DXH284" s="6"/>
      <c r="DXI284" s="6"/>
      <c r="DXJ284" s="6"/>
      <c r="DXK284" s="6"/>
      <c r="DXL284" s="6"/>
      <c r="DXM284" s="6"/>
      <c r="DXN284" s="6"/>
      <c r="DXO284" s="6"/>
      <c r="DXP284" s="6"/>
      <c r="DXQ284" s="6"/>
      <c r="DXR284" s="6"/>
      <c r="DXS284" s="6"/>
      <c r="DXT284" s="6"/>
      <c r="DXU284" s="6"/>
      <c r="DXV284" s="6"/>
      <c r="DXW284" s="6"/>
      <c r="DXX284" s="6"/>
      <c r="DXY284" s="6"/>
      <c r="DXZ284" s="6"/>
      <c r="DYA284" s="6"/>
      <c r="DYB284" s="6"/>
      <c r="DYC284" s="6"/>
      <c r="DYD284" s="6"/>
      <c r="DYE284" s="6"/>
      <c r="DYF284" s="6"/>
      <c r="DYG284" s="6"/>
      <c r="DYH284" s="6"/>
      <c r="DYI284" s="6"/>
      <c r="DYJ284" s="6"/>
      <c r="DYK284" s="6"/>
      <c r="DYL284" s="6"/>
      <c r="DYM284" s="6"/>
      <c r="DYN284" s="6"/>
      <c r="DYO284" s="6"/>
      <c r="DYP284" s="6"/>
      <c r="DYQ284" s="6"/>
      <c r="DYR284" s="6"/>
      <c r="DYS284" s="6"/>
      <c r="DYT284" s="6"/>
      <c r="DYU284" s="6"/>
      <c r="DYV284" s="6"/>
      <c r="DYW284" s="6"/>
      <c r="DYX284" s="6"/>
      <c r="DYY284" s="6"/>
      <c r="DYZ284" s="6"/>
      <c r="DZA284" s="6"/>
      <c r="DZB284" s="6"/>
      <c r="DZC284" s="6"/>
      <c r="DZD284" s="6"/>
      <c r="DZE284" s="6"/>
      <c r="DZF284" s="6"/>
      <c r="DZG284" s="6"/>
      <c r="DZH284" s="6"/>
      <c r="DZI284" s="6"/>
      <c r="DZJ284" s="6"/>
      <c r="DZK284" s="6"/>
      <c r="DZL284" s="6"/>
      <c r="DZM284" s="6"/>
      <c r="DZN284" s="6"/>
      <c r="DZO284" s="6"/>
      <c r="DZP284" s="6"/>
      <c r="DZQ284" s="6"/>
      <c r="DZR284" s="6"/>
      <c r="DZS284" s="6"/>
      <c r="DZT284" s="6"/>
      <c r="DZU284" s="6"/>
      <c r="DZV284" s="6"/>
      <c r="DZW284" s="6"/>
      <c r="DZX284" s="6"/>
      <c r="DZY284" s="6"/>
      <c r="DZZ284" s="6"/>
      <c r="EAA284" s="6"/>
      <c r="EAB284" s="6"/>
      <c r="EAC284" s="6"/>
      <c r="EAD284" s="6"/>
      <c r="EAE284" s="6"/>
      <c r="EAF284" s="6"/>
      <c r="EAG284" s="6"/>
      <c r="EAH284" s="6"/>
      <c r="EAI284" s="6"/>
      <c r="EAJ284" s="6"/>
      <c r="EAK284" s="6"/>
      <c r="EAL284" s="6"/>
      <c r="EAM284" s="6"/>
      <c r="EAN284" s="6"/>
      <c r="EAO284" s="6"/>
      <c r="EAP284" s="6"/>
      <c r="EAQ284" s="6"/>
      <c r="EAR284" s="6"/>
      <c r="EAS284" s="6"/>
      <c r="EAT284" s="6"/>
      <c r="EAU284" s="6"/>
      <c r="EAV284" s="6"/>
      <c r="EAW284" s="6"/>
      <c r="EAX284" s="6"/>
      <c r="EAY284" s="6"/>
      <c r="EAZ284" s="6"/>
      <c r="EBA284" s="6"/>
      <c r="EBB284" s="6"/>
      <c r="EBC284" s="6"/>
      <c r="EBD284" s="6"/>
      <c r="EBE284" s="6"/>
      <c r="EBF284" s="6"/>
      <c r="EBG284" s="6"/>
      <c r="EBH284" s="6"/>
      <c r="EBI284" s="6"/>
      <c r="EBJ284" s="6"/>
      <c r="EBK284" s="6"/>
      <c r="EBL284" s="6"/>
      <c r="EBM284" s="6"/>
      <c r="EBN284" s="6"/>
      <c r="EBO284" s="6"/>
      <c r="EBP284" s="6"/>
      <c r="EBQ284" s="6"/>
      <c r="EBR284" s="6"/>
      <c r="EBS284" s="6"/>
      <c r="EBT284" s="6"/>
      <c r="EBU284" s="6"/>
      <c r="EBV284" s="6"/>
      <c r="EBW284" s="6"/>
      <c r="EBX284" s="6"/>
      <c r="EBY284" s="6"/>
      <c r="EBZ284" s="6"/>
      <c r="ECA284" s="6"/>
      <c r="ECB284" s="6"/>
      <c r="ECC284" s="6"/>
      <c r="ECD284" s="6"/>
      <c r="ECE284" s="6"/>
      <c r="ECF284" s="6"/>
      <c r="ECG284" s="6"/>
      <c r="ECH284" s="6"/>
      <c r="ECI284" s="6"/>
      <c r="ECJ284" s="6"/>
      <c r="ECK284" s="6"/>
      <c r="ECL284" s="6"/>
      <c r="ECM284" s="6"/>
      <c r="ECN284" s="6"/>
      <c r="ECO284" s="6"/>
      <c r="ECP284" s="6"/>
      <c r="ECQ284" s="6"/>
      <c r="ECR284" s="6"/>
      <c r="ECS284" s="6"/>
      <c r="ECT284" s="6"/>
      <c r="ECU284" s="6"/>
      <c r="ECV284" s="6"/>
      <c r="ECW284" s="6"/>
      <c r="ECX284" s="6"/>
      <c r="ECY284" s="6"/>
      <c r="ECZ284" s="6"/>
      <c r="EDA284" s="6"/>
      <c r="EDB284" s="6"/>
      <c r="EDC284" s="6"/>
      <c r="EDD284" s="6"/>
      <c r="EDE284" s="6"/>
      <c r="EDF284" s="6"/>
      <c r="EDG284" s="6"/>
      <c r="EDH284" s="6"/>
      <c r="EDI284" s="6"/>
      <c r="EDJ284" s="6"/>
      <c r="EDK284" s="6"/>
      <c r="EDL284" s="6"/>
      <c r="EDM284" s="6"/>
      <c r="EDN284" s="6"/>
      <c r="EDO284" s="6"/>
      <c r="EDP284" s="6"/>
      <c r="EDQ284" s="6"/>
      <c r="EDR284" s="6"/>
      <c r="EDS284" s="6"/>
      <c r="EDT284" s="6"/>
      <c r="EDU284" s="6"/>
      <c r="EDV284" s="6"/>
      <c r="EDW284" s="6"/>
      <c r="EDX284" s="6"/>
      <c r="EDY284" s="6"/>
      <c r="EDZ284" s="6"/>
      <c r="EEA284" s="6"/>
      <c r="EEB284" s="6"/>
      <c r="EEC284" s="6"/>
      <c r="EED284" s="6"/>
      <c r="EEE284" s="6"/>
      <c r="EEF284" s="6"/>
      <c r="EEG284" s="6"/>
      <c r="EEH284" s="6"/>
      <c r="EEI284" s="6"/>
      <c r="EEJ284" s="6"/>
      <c r="EEK284" s="6"/>
      <c r="EEL284" s="6"/>
      <c r="EEM284" s="6"/>
      <c r="EEN284" s="6"/>
      <c r="EEO284" s="6"/>
      <c r="EEP284" s="6"/>
      <c r="EEQ284" s="6"/>
      <c r="EER284" s="6"/>
      <c r="EES284" s="6"/>
      <c r="EET284" s="6"/>
      <c r="EEU284" s="6"/>
      <c r="EEV284" s="6"/>
      <c r="EEW284" s="6"/>
      <c r="EEX284" s="6"/>
      <c r="EEY284" s="6"/>
      <c r="EEZ284" s="6"/>
      <c r="EFA284" s="6"/>
      <c r="EFB284" s="6"/>
      <c r="EFC284" s="6"/>
      <c r="EFD284" s="6"/>
      <c r="EFE284" s="6"/>
      <c r="EFF284" s="6"/>
      <c r="EFG284" s="6"/>
      <c r="EFH284" s="6"/>
      <c r="EFI284" s="6"/>
      <c r="EFJ284" s="6"/>
      <c r="EFK284" s="6"/>
      <c r="EFL284" s="6"/>
      <c r="EFM284" s="6"/>
      <c r="EFN284" s="6"/>
      <c r="EFO284" s="6"/>
      <c r="EFP284" s="6"/>
      <c r="EFQ284" s="6"/>
      <c r="EFR284" s="6"/>
      <c r="EFS284" s="6"/>
      <c r="EFT284" s="6"/>
      <c r="EFU284" s="6"/>
      <c r="EFV284" s="6"/>
      <c r="EFW284" s="6"/>
      <c r="EFX284" s="6"/>
      <c r="EFY284" s="6"/>
      <c r="EFZ284" s="6"/>
      <c r="EGA284" s="6"/>
      <c r="EGB284" s="6"/>
      <c r="EGC284" s="6"/>
      <c r="EGD284" s="6"/>
      <c r="EGE284" s="6"/>
      <c r="EGF284" s="6"/>
      <c r="EGG284" s="6"/>
      <c r="EGH284" s="6"/>
      <c r="EGI284" s="6"/>
      <c r="EGJ284" s="6"/>
      <c r="EGK284" s="6"/>
      <c r="EGL284" s="6"/>
      <c r="EGM284" s="6"/>
      <c r="EGN284" s="6"/>
      <c r="EGO284" s="6"/>
      <c r="EGP284" s="6"/>
      <c r="EGQ284" s="6"/>
      <c r="EGR284" s="6"/>
      <c r="EGS284" s="6"/>
      <c r="EGT284" s="6"/>
      <c r="EGU284" s="6"/>
      <c r="EGV284" s="6"/>
      <c r="EGW284" s="6"/>
      <c r="EGX284" s="6"/>
      <c r="EGY284" s="6"/>
      <c r="EGZ284" s="6"/>
      <c r="EHA284" s="6"/>
      <c r="EHB284" s="6"/>
      <c r="EHC284" s="6"/>
      <c r="EHD284" s="6"/>
      <c r="EHE284" s="6"/>
      <c r="EHF284" s="6"/>
      <c r="EHG284" s="6"/>
      <c r="EHH284" s="6"/>
      <c r="EHI284" s="6"/>
      <c r="EHJ284" s="6"/>
      <c r="EHK284" s="6"/>
      <c r="EHL284" s="6"/>
      <c r="EHM284" s="6"/>
      <c r="EHN284" s="6"/>
      <c r="EHO284" s="6"/>
      <c r="EHP284" s="6"/>
      <c r="EHQ284" s="6"/>
      <c r="EHR284" s="6"/>
      <c r="EHS284" s="6"/>
      <c r="EHT284" s="6"/>
      <c r="EHU284" s="6"/>
      <c r="EHV284" s="6"/>
      <c r="EHW284" s="6"/>
      <c r="EHX284" s="6"/>
      <c r="EHY284" s="6"/>
      <c r="EHZ284" s="6"/>
      <c r="EIA284" s="6"/>
      <c r="EIB284" s="6"/>
      <c r="EIC284" s="6"/>
      <c r="EID284" s="6"/>
      <c r="EIE284" s="6"/>
      <c r="EIF284" s="6"/>
      <c r="EIG284" s="6"/>
      <c r="EIH284" s="6"/>
      <c r="EII284" s="6"/>
      <c r="EIJ284" s="6"/>
      <c r="EIK284" s="6"/>
      <c r="EIL284" s="6"/>
      <c r="EIM284" s="6"/>
      <c r="EIN284" s="6"/>
      <c r="EIO284" s="6"/>
      <c r="EIP284" s="6"/>
      <c r="EIQ284" s="6"/>
      <c r="EIR284" s="6"/>
      <c r="EIS284" s="6"/>
      <c r="EIT284" s="6"/>
      <c r="EIU284" s="6"/>
      <c r="EIV284" s="6"/>
      <c r="EIW284" s="6"/>
      <c r="EIX284" s="6"/>
      <c r="EIY284" s="6"/>
      <c r="EIZ284" s="6"/>
      <c r="EJA284" s="6"/>
      <c r="EJB284" s="6"/>
      <c r="EJC284" s="6"/>
      <c r="EJD284" s="6"/>
      <c r="EJE284" s="6"/>
      <c r="EJF284" s="6"/>
      <c r="EJG284" s="6"/>
      <c r="EJH284" s="6"/>
      <c r="EJI284" s="6"/>
      <c r="EJJ284" s="6"/>
      <c r="EJK284" s="6"/>
      <c r="EJL284" s="6"/>
      <c r="EJM284" s="6"/>
      <c r="EJN284" s="6"/>
      <c r="EJO284" s="6"/>
      <c r="EJP284" s="6"/>
      <c r="EJQ284" s="6"/>
      <c r="EJR284" s="6"/>
      <c r="EJS284" s="6"/>
      <c r="EJT284" s="6"/>
      <c r="EJU284" s="6"/>
      <c r="EJV284" s="6"/>
      <c r="EJW284" s="6"/>
      <c r="EJX284" s="6"/>
      <c r="EJY284" s="6"/>
      <c r="EJZ284" s="6"/>
      <c r="EKA284" s="6"/>
      <c r="EKB284" s="6"/>
      <c r="EKC284" s="6"/>
      <c r="EKD284" s="6"/>
      <c r="EKE284" s="6"/>
      <c r="EKF284" s="6"/>
      <c r="EKG284" s="6"/>
      <c r="EKH284" s="6"/>
      <c r="EKI284" s="6"/>
      <c r="EKJ284" s="6"/>
      <c r="EKK284" s="6"/>
      <c r="EKL284" s="6"/>
      <c r="EKM284" s="6"/>
      <c r="EKN284" s="6"/>
      <c r="EKO284" s="6"/>
      <c r="EKP284" s="6"/>
      <c r="EKQ284" s="6"/>
      <c r="EKR284" s="6"/>
      <c r="EKS284" s="6"/>
      <c r="EKT284" s="6"/>
      <c r="EKU284" s="6"/>
      <c r="EKV284" s="6"/>
      <c r="EKW284" s="6"/>
      <c r="EKX284" s="6"/>
      <c r="EKY284" s="6"/>
      <c r="EKZ284" s="6"/>
      <c r="ELA284" s="6"/>
      <c r="ELB284" s="6"/>
      <c r="ELC284" s="6"/>
      <c r="ELD284" s="6"/>
      <c r="ELE284" s="6"/>
      <c r="ELF284" s="6"/>
      <c r="ELG284" s="6"/>
      <c r="ELH284" s="6"/>
      <c r="ELI284" s="6"/>
      <c r="ELJ284" s="6"/>
      <c r="ELK284" s="6"/>
      <c r="ELL284" s="6"/>
      <c r="ELM284" s="6"/>
      <c r="ELN284" s="6"/>
      <c r="ELO284" s="6"/>
      <c r="ELP284" s="6"/>
      <c r="ELQ284" s="6"/>
      <c r="ELR284" s="6"/>
      <c r="ELS284" s="6"/>
      <c r="ELT284" s="6"/>
      <c r="ELU284" s="6"/>
      <c r="ELV284" s="6"/>
      <c r="ELW284" s="6"/>
      <c r="ELX284" s="6"/>
      <c r="ELY284" s="6"/>
      <c r="ELZ284" s="6"/>
      <c r="EMA284" s="6"/>
      <c r="EMB284" s="6"/>
      <c r="EMC284" s="6"/>
      <c r="EMD284" s="6"/>
      <c r="EME284" s="6"/>
      <c r="EMF284" s="6"/>
      <c r="EMG284" s="6"/>
      <c r="EMH284" s="6"/>
      <c r="EMI284" s="6"/>
      <c r="EMJ284" s="6"/>
      <c r="EMK284" s="6"/>
      <c r="EML284" s="6"/>
      <c r="EMM284" s="6"/>
      <c r="EMN284" s="6"/>
      <c r="EMO284" s="6"/>
      <c r="EMP284" s="6"/>
      <c r="EMQ284" s="6"/>
      <c r="EMR284" s="6"/>
      <c r="EMS284" s="6"/>
      <c r="EMT284" s="6"/>
      <c r="EMU284" s="6"/>
      <c r="EMV284" s="6"/>
      <c r="EMW284" s="6"/>
      <c r="EMX284" s="6"/>
      <c r="EMY284" s="6"/>
      <c r="EMZ284" s="6"/>
      <c r="ENA284" s="6"/>
      <c r="ENB284" s="6"/>
      <c r="ENC284" s="6"/>
      <c r="END284" s="6"/>
      <c r="ENE284" s="6"/>
      <c r="ENF284" s="6"/>
      <c r="ENG284" s="6"/>
      <c r="ENH284" s="6"/>
      <c r="ENI284" s="6"/>
      <c r="ENJ284" s="6"/>
      <c r="ENK284" s="6"/>
      <c r="ENL284" s="6"/>
      <c r="ENM284" s="6"/>
      <c r="ENN284" s="6"/>
      <c r="ENO284" s="6"/>
      <c r="ENP284" s="6"/>
      <c r="ENQ284" s="6"/>
      <c r="ENR284" s="6"/>
      <c r="ENS284" s="6"/>
      <c r="ENT284" s="6"/>
      <c r="ENU284" s="6"/>
      <c r="ENV284" s="6"/>
      <c r="ENW284" s="6"/>
      <c r="ENX284" s="6"/>
      <c r="ENY284" s="6"/>
      <c r="ENZ284" s="6"/>
      <c r="EOA284" s="6"/>
      <c r="EOB284" s="6"/>
      <c r="EOC284" s="6"/>
      <c r="EOD284" s="6"/>
      <c r="EOE284" s="6"/>
      <c r="EOF284" s="6"/>
      <c r="EOG284" s="6"/>
      <c r="EOH284" s="6"/>
      <c r="EOI284" s="6"/>
      <c r="EOJ284" s="6"/>
      <c r="EOK284" s="6"/>
      <c r="EOL284" s="6"/>
      <c r="EOM284" s="6"/>
      <c r="EON284" s="6"/>
      <c r="EOO284" s="6"/>
      <c r="EOP284" s="6"/>
      <c r="EOQ284" s="6"/>
      <c r="EOR284" s="6"/>
      <c r="EOS284" s="6"/>
      <c r="EOT284" s="6"/>
      <c r="EOU284" s="6"/>
      <c r="EOV284" s="6"/>
      <c r="EOW284" s="6"/>
      <c r="EOX284" s="6"/>
      <c r="EOY284" s="6"/>
      <c r="EOZ284" s="6"/>
      <c r="EPA284" s="6"/>
      <c r="EPB284" s="6"/>
      <c r="EPC284" s="6"/>
      <c r="EPD284" s="6"/>
      <c r="EPE284" s="6"/>
      <c r="EPF284" s="6"/>
      <c r="EPG284" s="6"/>
      <c r="EPH284" s="6"/>
      <c r="EPI284" s="6"/>
      <c r="EPJ284" s="6"/>
      <c r="EPK284" s="6"/>
      <c r="EPL284" s="6"/>
      <c r="EPM284" s="6"/>
      <c r="EPN284" s="6"/>
      <c r="EPO284" s="6"/>
      <c r="EPP284" s="6"/>
      <c r="EPQ284" s="6"/>
      <c r="EPR284" s="6"/>
      <c r="EPS284" s="6"/>
      <c r="EPT284" s="6"/>
      <c r="EPU284" s="6"/>
      <c r="EPV284" s="6"/>
      <c r="EPW284" s="6"/>
      <c r="EPX284" s="6"/>
      <c r="EPY284" s="6"/>
      <c r="EPZ284" s="6"/>
      <c r="EQA284" s="6"/>
      <c r="EQB284" s="6"/>
      <c r="EQC284" s="6"/>
      <c r="EQD284" s="6"/>
      <c r="EQE284" s="6"/>
      <c r="EQF284" s="6"/>
      <c r="EQG284" s="6"/>
      <c r="EQH284" s="6"/>
      <c r="EQI284" s="6"/>
      <c r="EQJ284" s="6"/>
      <c r="EQK284" s="6"/>
      <c r="EQL284" s="6"/>
      <c r="EQM284" s="6"/>
      <c r="EQN284" s="6"/>
      <c r="EQO284" s="6"/>
      <c r="EQP284" s="6"/>
      <c r="EQQ284" s="6"/>
      <c r="EQR284" s="6"/>
      <c r="EQS284" s="6"/>
      <c r="EQT284" s="6"/>
      <c r="EQU284" s="6"/>
      <c r="EQV284" s="6"/>
      <c r="EQW284" s="6"/>
      <c r="EQX284" s="6"/>
      <c r="EQY284" s="6"/>
      <c r="EQZ284" s="6"/>
      <c r="ERA284" s="6"/>
      <c r="ERB284" s="6"/>
      <c r="ERC284" s="6"/>
      <c r="ERD284" s="6"/>
      <c r="ERE284" s="6"/>
      <c r="ERF284" s="6"/>
      <c r="ERG284" s="6"/>
      <c r="ERH284" s="6"/>
      <c r="ERI284" s="6"/>
      <c r="ERJ284" s="6"/>
      <c r="ERK284" s="6"/>
      <c r="ERL284" s="6"/>
      <c r="ERM284" s="6"/>
      <c r="ERN284" s="6"/>
      <c r="ERO284" s="6"/>
      <c r="ERP284" s="6"/>
      <c r="ERQ284" s="6"/>
      <c r="ERR284" s="6"/>
      <c r="ERS284" s="6"/>
      <c r="ERT284" s="6"/>
      <c r="ERU284" s="6"/>
      <c r="ERV284" s="6"/>
      <c r="ERW284" s="6"/>
      <c r="ERX284" s="6"/>
      <c r="ERY284" s="6"/>
      <c r="ERZ284" s="6"/>
      <c r="ESA284" s="6"/>
      <c r="ESB284" s="6"/>
      <c r="ESC284" s="6"/>
      <c r="ESD284" s="6"/>
      <c r="ESE284" s="6"/>
      <c r="ESF284" s="6"/>
      <c r="ESG284" s="6"/>
      <c r="ESH284" s="6"/>
      <c r="ESI284" s="6"/>
      <c r="ESJ284" s="6"/>
      <c r="ESK284" s="6"/>
      <c r="ESL284" s="6"/>
      <c r="ESM284" s="6"/>
      <c r="ESN284" s="6"/>
      <c r="ESO284" s="6"/>
      <c r="ESP284" s="6"/>
      <c r="ESQ284" s="6"/>
      <c r="ESR284" s="6"/>
      <c r="ESS284" s="6"/>
      <c r="EST284" s="6"/>
      <c r="ESU284" s="6"/>
      <c r="ESV284" s="6"/>
      <c r="ESW284" s="6"/>
      <c r="ESX284" s="6"/>
      <c r="ESY284" s="6"/>
      <c r="ESZ284" s="6"/>
      <c r="ETA284" s="6"/>
      <c r="ETB284" s="6"/>
      <c r="ETC284" s="6"/>
      <c r="ETD284" s="6"/>
      <c r="ETE284" s="6"/>
      <c r="ETF284" s="6"/>
      <c r="ETG284" s="6"/>
      <c r="ETH284" s="6"/>
      <c r="ETI284" s="6"/>
      <c r="ETJ284" s="6"/>
      <c r="ETK284" s="6"/>
      <c r="ETL284" s="6"/>
      <c r="ETM284" s="6"/>
      <c r="ETN284" s="6"/>
      <c r="ETO284" s="6"/>
      <c r="ETP284" s="6"/>
      <c r="ETQ284" s="6"/>
      <c r="ETR284" s="6"/>
      <c r="ETS284" s="6"/>
      <c r="ETT284" s="6"/>
      <c r="ETU284" s="6"/>
      <c r="ETV284" s="6"/>
      <c r="ETW284" s="6"/>
      <c r="ETX284" s="6"/>
      <c r="ETY284" s="6"/>
      <c r="ETZ284" s="6"/>
      <c r="EUA284" s="6"/>
      <c r="EUB284" s="6"/>
      <c r="EUC284" s="6"/>
      <c r="EUD284" s="6"/>
      <c r="EUE284" s="6"/>
      <c r="EUF284" s="6"/>
      <c r="EUG284" s="6"/>
      <c r="EUH284" s="6"/>
      <c r="EUI284" s="6"/>
      <c r="EUJ284" s="6"/>
      <c r="EUK284" s="6"/>
      <c r="EUL284" s="6"/>
      <c r="EUM284" s="6"/>
      <c r="EUN284" s="6"/>
      <c r="EUO284" s="6"/>
      <c r="EUP284" s="6"/>
      <c r="EUQ284" s="6"/>
      <c r="EUR284" s="6"/>
      <c r="EUS284" s="6"/>
      <c r="EUT284" s="6"/>
      <c r="EUU284" s="6"/>
      <c r="EUV284" s="6"/>
      <c r="EUW284" s="6"/>
      <c r="EUX284" s="6"/>
      <c r="EUY284" s="6"/>
      <c r="EUZ284" s="6"/>
      <c r="EVA284" s="6"/>
      <c r="EVB284" s="6"/>
      <c r="EVC284" s="6"/>
      <c r="EVD284" s="6"/>
      <c r="EVE284" s="6"/>
      <c r="EVF284" s="6"/>
      <c r="EVG284" s="6"/>
      <c r="EVH284" s="6"/>
      <c r="EVI284" s="6"/>
      <c r="EVJ284" s="6"/>
      <c r="EVK284" s="6"/>
      <c r="EVL284" s="6"/>
      <c r="EVM284" s="6"/>
      <c r="EVN284" s="6"/>
      <c r="EVO284" s="6"/>
      <c r="EVP284" s="6"/>
      <c r="EVQ284" s="6"/>
      <c r="EVR284" s="6"/>
      <c r="EVS284" s="6"/>
      <c r="EVT284" s="6"/>
      <c r="EVU284" s="6"/>
      <c r="EVV284" s="6"/>
      <c r="EVW284" s="6"/>
      <c r="EVX284" s="6"/>
      <c r="EVY284" s="6"/>
      <c r="EVZ284" s="6"/>
      <c r="EWA284" s="6"/>
      <c r="EWB284" s="6"/>
      <c r="EWC284" s="6"/>
      <c r="EWD284" s="6"/>
      <c r="EWE284" s="6"/>
      <c r="EWF284" s="6"/>
      <c r="EWG284" s="6"/>
      <c r="EWH284" s="6"/>
      <c r="EWI284" s="6"/>
      <c r="EWJ284" s="6"/>
      <c r="EWK284" s="6"/>
      <c r="EWL284" s="6"/>
      <c r="EWM284" s="6"/>
      <c r="EWN284" s="6"/>
      <c r="EWO284" s="6"/>
      <c r="EWP284" s="6"/>
      <c r="EWQ284" s="6"/>
      <c r="EWR284" s="6"/>
      <c r="EWS284" s="6"/>
      <c r="EWT284" s="6"/>
      <c r="EWU284" s="6"/>
      <c r="EWV284" s="6"/>
      <c r="EWW284" s="6"/>
      <c r="EWX284" s="6"/>
      <c r="EWY284" s="6"/>
      <c r="EWZ284" s="6"/>
      <c r="EXA284" s="6"/>
      <c r="EXB284" s="6"/>
      <c r="EXC284" s="6"/>
      <c r="EXD284" s="6"/>
      <c r="EXE284" s="6"/>
      <c r="EXF284" s="6"/>
      <c r="EXG284" s="6"/>
      <c r="EXH284" s="6"/>
      <c r="EXI284" s="6"/>
      <c r="EXJ284" s="6"/>
      <c r="EXK284" s="6"/>
      <c r="EXL284" s="6"/>
      <c r="EXM284" s="6"/>
      <c r="EXN284" s="6"/>
      <c r="EXO284" s="6"/>
      <c r="EXP284" s="6"/>
      <c r="EXQ284" s="6"/>
      <c r="EXR284" s="6"/>
      <c r="EXS284" s="6"/>
      <c r="EXT284" s="6"/>
      <c r="EXU284" s="6"/>
      <c r="EXV284" s="6"/>
      <c r="EXW284" s="6"/>
      <c r="EXX284" s="6"/>
      <c r="EXY284" s="6"/>
      <c r="EXZ284" s="6"/>
      <c r="EYA284" s="6"/>
      <c r="EYB284" s="6"/>
      <c r="EYC284" s="6"/>
      <c r="EYD284" s="6"/>
      <c r="EYE284" s="6"/>
      <c r="EYF284" s="6"/>
      <c r="EYG284" s="6"/>
      <c r="EYH284" s="6"/>
      <c r="EYI284" s="6"/>
      <c r="EYJ284" s="6"/>
      <c r="EYK284" s="6"/>
      <c r="EYL284" s="6"/>
      <c r="EYM284" s="6"/>
      <c r="EYN284" s="6"/>
      <c r="EYO284" s="6"/>
      <c r="EYP284" s="6"/>
      <c r="EYQ284" s="6"/>
      <c r="EYR284" s="6"/>
      <c r="EYS284" s="6"/>
      <c r="EYT284" s="6"/>
      <c r="EYU284" s="6"/>
      <c r="EYV284" s="6"/>
      <c r="EYW284" s="6"/>
      <c r="EYX284" s="6"/>
      <c r="EYY284" s="6"/>
      <c r="EYZ284" s="6"/>
      <c r="EZA284" s="6"/>
      <c r="EZB284" s="6"/>
      <c r="EZC284" s="6"/>
      <c r="EZD284" s="6"/>
      <c r="EZE284" s="6"/>
      <c r="EZF284" s="6"/>
      <c r="EZG284" s="6"/>
      <c r="EZH284" s="6"/>
      <c r="EZI284" s="6"/>
      <c r="EZJ284" s="6"/>
      <c r="EZK284" s="6"/>
      <c r="EZL284" s="6"/>
      <c r="EZM284" s="6"/>
      <c r="EZN284" s="6"/>
      <c r="EZO284" s="6"/>
      <c r="EZP284" s="6"/>
      <c r="EZQ284" s="6"/>
      <c r="EZR284" s="6"/>
      <c r="EZS284" s="6"/>
      <c r="EZT284" s="6"/>
      <c r="EZU284" s="6"/>
      <c r="EZV284" s="6"/>
      <c r="EZW284" s="6"/>
      <c r="EZX284" s="6"/>
      <c r="EZY284" s="6"/>
      <c r="EZZ284" s="6"/>
      <c r="FAA284" s="6"/>
      <c r="FAB284" s="6"/>
      <c r="FAC284" s="6"/>
      <c r="FAD284" s="6"/>
      <c r="FAE284" s="6"/>
      <c r="FAF284" s="6"/>
      <c r="FAG284" s="6"/>
      <c r="FAH284" s="6"/>
      <c r="FAI284" s="6"/>
      <c r="FAJ284" s="6"/>
      <c r="FAK284" s="6"/>
      <c r="FAL284" s="6"/>
      <c r="FAM284" s="6"/>
      <c r="FAN284" s="6"/>
      <c r="FAO284" s="6"/>
      <c r="FAP284" s="6"/>
      <c r="FAQ284" s="6"/>
      <c r="FAR284" s="6"/>
      <c r="FAS284" s="6"/>
      <c r="FAT284" s="6"/>
      <c r="FAU284" s="6"/>
      <c r="FAV284" s="6"/>
      <c r="FAW284" s="6"/>
      <c r="FAX284" s="6"/>
      <c r="FAY284" s="6"/>
      <c r="FAZ284" s="6"/>
      <c r="FBA284" s="6"/>
      <c r="FBB284" s="6"/>
      <c r="FBC284" s="6"/>
      <c r="FBD284" s="6"/>
      <c r="FBE284" s="6"/>
      <c r="FBF284" s="6"/>
      <c r="FBG284" s="6"/>
      <c r="FBH284" s="6"/>
      <c r="FBI284" s="6"/>
      <c r="FBJ284" s="6"/>
      <c r="FBK284" s="6"/>
      <c r="FBL284" s="6"/>
      <c r="FBM284" s="6"/>
      <c r="FBN284" s="6"/>
      <c r="FBO284" s="6"/>
      <c r="FBP284" s="6"/>
      <c r="FBQ284" s="6"/>
      <c r="FBR284" s="6"/>
      <c r="FBS284" s="6"/>
      <c r="FBT284" s="6"/>
      <c r="FBU284" s="6"/>
      <c r="FBV284" s="6"/>
      <c r="FBW284" s="6"/>
      <c r="FBX284" s="6"/>
      <c r="FBY284" s="6"/>
      <c r="FBZ284" s="6"/>
      <c r="FCA284" s="6"/>
      <c r="FCB284" s="6"/>
      <c r="FCC284" s="6"/>
      <c r="FCD284" s="6"/>
      <c r="FCE284" s="6"/>
      <c r="FCF284" s="6"/>
      <c r="FCG284" s="6"/>
      <c r="FCH284" s="6"/>
      <c r="FCI284" s="6"/>
      <c r="FCJ284" s="6"/>
      <c r="FCK284" s="6"/>
      <c r="FCL284" s="6"/>
      <c r="FCM284" s="6"/>
      <c r="FCN284" s="6"/>
      <c r="FCO284" s="6"/>
      <c r="FCP284" s="6"/>
      <c r="FCQ284" s="6"/>
      <c r="FCR284" s="6"/>
      <c r="FCS284" s="6"/>
      <c r="FCT284" s="6"/>
      <c r="FCU284" s="6"/>
      <c r="FCV284" s="6"/>
      <c r="FCW284" s="6"/>
      <c r="FCX284" s="6"/>
      <c r="FCY284" s="6"/>
      <c r="FCZ284" s="6"/>
      <c r="FDA284" s="6"/>
      <c r="FDB284" s="6"/>
      <c r="FDC284" s="6"/>
      <c r="FDD284" s="6"/>
      <c r="FDE284" s="6"/>
      <c r="FDF284" s="6"/>
      <c r="FDG284" s="6"/>
      <c r="FDH284" s="6"/>
      <c r="FDI284" s="6"/>
      <c r="FDJ284" s="6"/>
      <c r="FDK284" s="6"/>
      <c r="FDL284" s="6"/>
      <c r="FDM284" s="6"/>
      <c r="FDN284" s="6"/>
      <c r="FDO284" s="6"/>
      <c r="FDP284" s="6"/>
      <c r="FDQ284" s="6"/>
      <c r="FDR284" s="6"/>
      <c r="FDS284" s="6"/>
      <c r="FDT284" s="6"/>
      <c r="FDU284" s="6"/>
      <c r="FDV284" s="6"/>
      <c r="FDW284" s="6"/>
      <c r="FDX284" s="6"/>
      <c r="FDY284" s="6"/>
      <c r="FDZ284" s="6"/>
      <c r="FEA284" s="6"/>
      <c r="FEB284" s="6"/>
      <c r="FEC284" s="6"/>
      <c r="FED284" s="6"/>
      <c r="FEE284" s="6"/>
      <c r="FEF284" s="6"/>
      <c r="FEG284" s="6"/>
      <c r="FEH284" s="6"/>
      <c r="FEI284" s="6"/>
      <c r="FEJ284" s="6"/>
      <c r="FEK284" s="6"/>
      <c r="FEL284" s="6"/>
      <c r="FEM284" s="6"/>
      <c r="FEN284" s="6"/>
      <c r="FEO284" s="6"/>
      <c r="FEP284" s="6"/>
      <c r="FEQ284" s="6"/>
      <c r="FER284" s="6"/>
      <c r="FES284" s="6"/>
      <c r="FET284" s="6"/>
      <c r="FEU284" s="6"/>
      <c r="FEV284" s="6"/>
      <c r="FEW284" s="6"/>
      <c r="FEX284" s="6"/>
      <c r="FEY284" s="6"/>
      <c r="FEZ284" s="6"/>
      <c r="FFA284" s="6"/>
      <c r="FFB284" s="6"/>
      <c r="FFC284" s="6"/>
      <c r="FFD284" s="6"/>
      <c r="FFE284" s="6"/>
      <c r="FFF284" s="6"/>
      <c r="FFG284" s="6"/>
      <c r="FFH284" s="6"/>
      <c r="FFI284" s="6"/>
      <c r="FFJ284" s="6"/>
      <c r="FFK284" s="6"/>
      <c r="FFL284" s="6"/>
      <c r="FFM284" s="6"/>
      <c r="FFN284" s="6"/>
      <c r="FFO284" s="6"/>
      <c r="FFP284" s="6"/>
      <c r="FFQ284" s="6"/>
      <c r="FFR284" s="6"/>
      <c r="FFS284" s="6"/>
      <c r="FFT284" s="6"/>
      <c r="FFU284" s="6"/>
      <c r="FFV284" s="6"/>
      <c r="FFW284" s="6"/>
      <c r="FFX284" s="6"/>
      <c r="FFY284" s="6"/>
      <c r="FFZ284" s="6"/>
      <c r="FGA284" s="6"/>
      <c r="FGB284" s="6"/>
      <c r="FGC284" s="6"/>
      <c r="FGD284" s="6"/>
      <c r="FGE284" s="6"/>
      <c r="FGF284" s="6"/>
      <c r="FGG284" s="6"/>
      <c r="FGH284" s="6"/>
      <c r="FGI284" s="6"/>
      <c r="FGJ284" s="6"/>
      <c r="FGK284" s="6"/>
      <c r="FGL284" s="6"/>
      <c r="FGM284" s="6"/>
      <c r="FGN284" s="6"/>
      <c r="FGO284" s="6"/>
      <c r="FGP284" s="6"/>
      <c r="FGQ284" s="6"/>
      <c r="FGR284" s="6"/>
      <c r="FGS284" s="6"/>
      <c r="FGT284" s="6"/>
      <c r="FGU284" s="6"/>
      <c r="FGV284" s="6"/>
      <c r="FGW284" s="6"/>
      <c r="FGX284" s="6"/>
      <c r="FGY284" s="6"/>
      <c r="FGZ284" s="6"/>
      <c r="FHA284" s="6"/>
      <c r="FHB284" s="6"/>
      <c r="FHC284" s="6"/>
      <c r="FHD284" s="6"/>
      <c r="FHE284" s="6"/>
      <c r="FHF284" s="6"/>
      <c r="FHG284" s="6"/>
      <c r="FHH284" s="6"/>
      <c r="FHI284" s="6"/>
      <c r="FHJ284" s="6"/>
      <c r="FHK284" s="6"/>
      <c r="FHL284" s="6"/>
      <c r="FHM284" s="6"/>
      <c r="FHN284" s="6"/>
      <c r="FHO284" s="6"/>
      <c r="FHP284" s="6"/>
      <c r="FHQ284" s="6"/>
      <c r="FHR284" s="6"/>
      <c r="FHS284" s="6"/>
      <c r="FHT284" s="6"/>
      <c r="FHU284" s="6"/>
      <c r="FHV284" s="6"/>
      <c r="FHW284" s="6"/>
      <c r="FHX284" s="6"/>
      <c r="FHY284" s="6"/>
      <c r="FHZ284" s="6"/>
      <c r="FIA284" s="6"/>
      <c r="FIB284" s="6"/>
      <c r="FIC284" s="6"/>
      <c r="FID284" s="6"/>
      <c r="FIE284" s="6"/>
      <c r="FIF284" s="6"/>
      <c r="FIG284" s="6"/>
      <c r="FIH284" s="6"/>
      <c r="FII284" s="6"/>
      <c r="FIJ284" s="6"/>
      <c r="FIK284" s="6"/>
      <c r="FIL284" s="6"/>
      <c r="FIM284" s="6"/>
      <c r="FIN284" s="6"/>
      <c r="FIO284" s="6"/>
      <c r="FIP284" s="6"/>
      <c r="FIQ284" s="6"/>
      <c r="FIR284" s="6"/>
      <c r="FIS284" s="6"/>
      <c r="FIT284" s="6"/>
      <c r="FIU284" s="6"/>
      <c r="FIV284" s="6"/>
      <c r="FIW284" s="6"/>
      <c r="FIX284" s="6"/>
      <c r="FIY284" s="6"/>
      <c r="FIZ284" s="6"/>
      <c r="FJA284" s="6"/>
      <c r="FJB284" s="6"/>
      <c r="FJC284" s="6"/>
      <c r="FJD284" s="6"/>
      <c r="FJE284" s="6"/>
      <c r="FJF284" s="6"/>
      <c r="FJG284" s="6"/>
      <c r="FJH284" s="6"/>
      <c r="FJI284" s="6"/>
      <c r="FJJ284" s="6"/>
      <c r="FJK284" s="6"/>
      <c r="FJL284" s="6"/>
      <c r="FJM284" s="6"/>
      <c r="FJN284" s="6"/>
      <c r="FJO284" s="6"/>
      <c r="FJP284" s="6"/>
      <c r="FJQ284" s="6"/>
      <c r="FJR284" s="6"/>
      <c r="FJS284" s="6"/>
      <c r="FJT284" s="6"/>
      <c r="FJU284" s="6"/>
      <c r="FJV284" s="6"/>
      <c r="FJW284" s="6"/>
      <c r="FJX284" s="6"/>
      <c r="FJY284" s="6"/>
      <c r="FJZ284" s="6"/>
      <c r="FKA284" s="6"/>
      <c r="FKB284" s="6"/>
      <c r="FKC284" s="6"/>
      <c r="FKD284" s="6"/>
      <c r="FKE284" s="6"/>
      <c r="FKF284" s="6"/>
      <c r="FKG284" s="6"/>
      <c r="FKH284" s="6"/>
      <c r="FKI284" s="6"/>
      <c r="FKJ284" s="6"/>
      <c r="FKK284" s="6"/>
      <c r="FKL284" s="6"/>
      <c r="FKM284" s="6"/>
      <c r="FKN284" s="6"/>
      <c r="FKO284" s="6"/>
      <c r="FKP284" s="6"/>
      <c r="FKQ284" s="6"/>
      <c r="FKR284" s="6"/>
      <c r="FKS284" s="6"/>
      <c r="FKT284" s="6"/>
      <c r="FKU284" s="6"/>
      <c r="FKV284" s="6"/>
      <c r="FKW284" s="6"/>
      <c r="FKX284" s="6"/>
      <c r="FKY284" s="6"/>
      <c r="FKZ284" s="6"/>
      <c r="FLA284" s="6"/>
      <c r="FLB284" s="6"/>
      <c r="FLC284" s="6"/>
      <c r="FLD284" s="6"/>
      <c r="FLE284" s="6"/>
      <c r="FLF284" s="6"/>
      <c r="FLG284" s="6"/>
      <c r="FLH284" s="6"/>
      <c r="FLI284" s="6"/>
      <c r="FLJ284" s="6"/>
      <c r="FLK284" s="6"/>
      <c r="FLL284" s="6"/>
      <c r="FLM284" s="6"/>
      <c r="FLN284" s="6"/>
      <c r="FLO284" s="6"/>
      <c r="FLP284" s="6"/>
      <c r="FLQ284" s="6"/>
      <c r="FLR284" s="6"/>
      <c r="FLS284" s="6"/>
      <c r="FLT284" s="6"/>
      <c r="FLU284" s="6"/>
      <c r="FLV284" s="6"/>
      <c r="FLW284" s="6"/>
      <c r="FLX284" s="6"/>
      <c r="FLY284" s="6"/>
      <c r="FLZ284" s="6"/>
      <c r="FMA284" s="6"/>
      <c r="FMB284" s="6"/>
      <c r="FMC284" s="6"/>
      <c r="FMD284" s="6"/>
      <c r="FME284" s="6"/>
      <c r="FMF284" s="6"/>
      <c r="FMG284" s="6"/>
      <c r="FMH284" s="6"/>
      <c r="FMI284" s="6"/>
      <c r="FMJ284" s="6"/>
      <c r="FMK284" s="6"/>
      <c r="FML284" s="6"/>
      <c r="FMM284" s="6"/>
      <c r="FMN284" s="6"/>
      <c r="FMO284" s="6"/>
      <c r="FMP284" s="6"/>
      <c r="FMQ284" s="6"/>
      <c r="FMR284" s="6"/>
      <c r="FMS284" s="6"/>
      <c r="FMT284" s="6"/>
      <c r="FMU284" s="6"/>
      <c r="FMV284" s="6"/>
      <c r="FMW284" s="6"/>
      <c r="FMX284" s="6"/>
      <c r="FMY284" s="6"/>
      <c r="FMZ284" s="6"/>
      <c r="FNA284" s="6"/>
      <c r="FNB284" s="6"/>
      <c r="FNC284" s="6"/>
      <c r="FND284" s="6"/>
      <c r="FNE284" s="6"/>
      <c r="FNF284" s="6"/>
      <c r="FNG284" s="6"/>
      <c r="FNH284" s="6"/>
      <c r="FNI284" s="6"/>
      <c r="FNJ284" s="6"/>
      <c r="FNK284" s="6"/>
      <c r="FNL284" s="6"/>
      <c r="FNM284" s="6"/>
      <c r="FNN284" s="6"/>
      <c r="FNO284" s="6"/>
      <c r="FNP284" s="6"/>
      <c r="FNQ284" s="6"/>
      <c r="FNR284" s="6"/>
      <c r="FNS284" s="6"/>
      <c r="FNT284" s="6"/>
      <c r="FNU284" s="6"/>
      <c r="FNV284" s="6"/>
      <c r="FNW284" s="6"/>
      <c r="FNX284" s="6"/>
      <c r="FNY284" s="6"/>
      <c r="FNZ284" s="6"/>
      <c r="FOA284" s="6"/>
      <c r="FOB284" s="6"/>
      <c r="FOC284" s="6"/>
      <c r="FOD284" s="6"/>
      <c r="FOE284" s="6"/>
      <c r="FOF284" s="6"/>
      <c r="FOG284" s="6"/>
      <c r="FOH284" s="6"/>
      <c r="FOI284" s="6"/>
      <c r="FOJ284" s="6"/>
      <c r="FOK284" s="6"/>
      <c r="FOL284" s="6"/>
      <c r="FOM284" s="6"/>
      <c r="FON284" s="6"/>
      <c r="FOO284" s="6"/>
      <c r="FOP284" s="6"/>
      <c r="FOQ284" s="6"/>
      <c r="FOR284" s="6"/>
      <c r="FOS284" s="6"/>
      <c r="FOT284" s="6"/>
      <c r="FOU284" s="6"/>
      <c r="FOV284" s="6"/>
      <c r="FOW284" s="6"/>
      <c r="FOX284" s="6"/>
      <c r="FOY284" s="6"/>
      <c r="FOZ284" s="6"/>
      <c r="FPA284" s="6"/>
      <c r="FPB284" s="6"/>
      <c r="FPC284" s="6"/>
      <c r="FPD284" s="6"/>
      <c r="FPE284" s="6"/>
      <c r="FPF284" s="6"/>
      <c r="FPG284" s="6"/>
      <c r="FPH284" s="6"/>
      <c r="FPI284" s="6"/>
      <c r="FPJ284" s="6"/>
      <c r="FPK284" s="6"/>
      <c r="FPL284" s="6"/>
      <c r="FPM284" s="6"/>
      <c r="FPN284" s="6"/>
      <c r="FPO284" s="6"/>
      <c r="FPP284" s="6"/>
      <c r="FPQ284" s="6"/>
      <c r="FPR284" s="6"/>
      <c r="FPS284" s="6"/>
      <c r="FPT284" s="6"/>
      <c r="FPU284" s="6"/>
      <c r="FPV284" s="6"/>
      <c r="FPW284" s="6"/>
      <c r="FPX284" s="6"/>
      <c r="FPY284" s="6"/>
      <c r="FPZ284" s="6"/>
      <c r="FQA284" s="6"/>
      <c r="FQB284" s="6"/>
      <c r="FQC284" s="6"/>
      <c r="FQD284" s="6"/>
      <c r="FQE284" s="6"/>
      <c r="FQF284" s="6"/>
      <c r="FQG284" s="6"/>
      <c r="FQH284" s="6"/>
      <c r="FQI284" s="6"/>
      <c r="FQJ284" s="6"/>
      <c r="FQK284" s="6"/>
      <c r="FQL284" s="6"/>
      <c r="FQM284" s="6"/>
      <c r="FQN284" s="6"/>
      <c r="FQO284" s="6"/>
      <c r="FQP284" s="6"/>
      <c r="FQQ284" s="6"/>
      <c r="FQR284" s="6"/>
      <c r="FQS284" s="6"/>
      <c r="FQT284" s="6"/>
      <c r="FQU284" s="6"/>
      <c r="FQV284" s="6"/>
      <c r="FQW284" s="6"/>
      <c r="FQX284" s="6"/>
      <c r="FQY284" s="6"/>
      <c r="FQZ284" s="6"/>
      <c r="FRA284" s="6"/>
      <c r="FRB284" s="6"/>
      <c r="FRC284" s="6"/>
      <c r="FRD284" s="6"/>
      <c r="FRE284" s="6"/>
      <c r="FRF284" s="6"/>
      <c r="FRG284" s="6"/>
      <c r="FRH284" s="6"/>
      <c r="FRI284" s="6"/>
      <c r="FRJ284" s="6"/>
      <c r="FRK284" s="6"/>
      <c r="FRL284" s="6"/>
      <c r="FRM284" s="6"/>
      <c r="FRN284" s="6"/>
      <c r="FRO284" s="6"/>
      <c r="FRP284" s="6"/>
      <c r="FRQ284" s="6"/>
      <c r="FRR284" s="6"/>
      <c r="FRS284" s="6"/>
      <c r="FRT284" s="6"/>
      <c r="FRU284" s="6"/>
      <c r="FRV284" s="6"/>
      <c r="FRW284" s="6"/>
      <c r="FRX284" s="6"/>
      <c r="FRY284" s="6"/>
      <c r="FRZ284" s="6"/>
      <c r="FSA284" s="6"/>
      <c r="FSB284" s="6"/>
      <c r="FSC284" s="6"/>
      <c r="FSD284" s="6"/>
      <c r="FSE284" s="6"/>
      <c r="FSF284" s="6"/>
      <c r="FSG284" s="6"/>
      <c r="FSH284" s="6"/>
      <c r="FSI284" s="6"/>
      <c r="FSJ284" s="6"/>
      <c r="FSK284" s="6"/>
      <c r="FSL284" s="6"/>
      <c r="FSM284" s="6"/>
      <c r="FSN284" s="6"/>
      <c r="FSO284" s="6"/>
      <c r="FSP284" s="6"/>
      <c r="FSQ284" s="6"/>
      <c r="FSR284" s="6"/>
      <c r="FSS284" s="6"/>
      <c r="FST284" s="6"/>
      <c r="FSU284" s="6"/>
      <c r="FSV284" s="6"/>
      <c r="FSW284" s="6"/>
      <c r="FSX284" s="6"/>
      <c r="FSY284" s="6"/>
      <c r="FSZ284" s="6"/>
      <c r="FTA284" s="6"/>
      <c r="FTB284" s="6"/>
      <c r="FTC284" s="6"/>
      <c r="FTD284" s="6"/>
      <c r="FTE284" s="6"/>
      <c r="FTF284" s="6"/>
      <c r="FTG284" s="6"/>
      <c r="FTH284" s="6"/>
      <c r="FTI284" s="6"/>
      <c r="FTJ284" s="6"/>
      <c r="FTK284" s="6"/>
      <c r="FTL284" s="6"/>
      <c r="FTM284" s="6"/>
      <c r="FTN284" s="6"/>
      <c r="FTO284" s="6"/>
      <c r="FTP284" s="6"/>
      <c r="FTQ284" s="6"/>
      <c r="FTR284" s="6"/>
      <c r="FTS284" s="6"/>
      <c r="FTT284" s="6"/>
      <c r="FTU284" s="6"/>
      <c r="FTV284" s="6"/>
      <c r="FTW284" s="6"/>
      <c r="FTX284" s="6"/>
      <c r="FTY284" s="6"/>
      <c r="FTZ284" s="6"/>
      <c r="FUA284" s="6"/>
      <c r="FUB284" s="6"/>
      <c r="FUC284" s="6"/>
      <c r="FUD284" s="6"/>
      <c r="FUE284" s="6"/>
      <c r="FUF284" s="6"/>
      <c r="FUG284" s="6"/>
      <c r="FUH284" s="6"/>
      <c r="FUI284" s="6"/>
      <c r="FUJ284" s="6"/>
      <c r="FUK284" s="6"/>
      <c r="FUL284" s="6"/>
      <c r="FUM284" s="6"/>
      <c r="FUN284" s="6"/>
      <c r="FUO284" s="6"/>
      <c r="FUP284" s="6"/>
      <c r="FUQ284" s="6"/>
      <c r="FUR284" s="6"/>
      <c r="FUS284" s="6"/>
      <c r="FUT284" s="6"/>
      <c r="FUU284" s="6"/>
      <c r="FUV284" s="6"/>
      <c r="FUW284" s="6"/>
      <c r="FUX284" s="6"/>
      <c r="FUY284" s="6"/>
      <c r="FUZ284" s="6"/>
      <c r="FVA284" s="6"/>
      <c r="FVB284" s="6"/>
      <c r="FVC284" s="6"/>
      <c r="FVD284" s="6"/>
      <c r="FVE284" s="6"/>
      <c r="FVF284" s="6"/>
      <c r="FVG284" s="6"/>
      <c r="FVH284" s="6"/>
      <c r="FVI284" s="6"/>
      <c r="FVJ284" s="6"/>
      <c r="FVK284" s="6"/>
      <c r="FVL284" s="6"/>
      <c r="FVM284" s="6"/>
      <c r="FVN284" s="6"/>
      <c r="FVO284" s="6"/>
      <c r="FVP284" s="6"/>
      <c r="FVQ284" s="6"/>
      <c r="FVR284" s="6"/>
      <c r="FVS284" s="6"/>
      <c r="FVT284" s="6"/>
      <c r="FVU284" s="6"/>
      <c r="FVV284" s="6"/>
      <c r="FVW284" s="6"/>
      <c r="FVX284" s="6"/>
      <c r="FVY284" s="6"/>
      <c r="FVZ284" s="6"/>
      <c r="FWA284" s="6"/>
      <c r="FWB284" s="6"/>
      <c r="FWC284" s="6"/>
      <c r="FWD284" s="6"/>
      <c r="FWE284" s="6"/>
      <c r="FWF284" s="6"/>
      <c r="FWG284" s="6"/>
      <c r="FWH284" s="6"/>
      <c r="FWI284" s="6"/>
      <c r="FWJ284" s="6"/>
      <c r="FWK284" s="6"/>
      <c r="FWL284" s="6"/>
      <c r="FWM284" s="6"/>
      <c r="FWN284" s="6"/>
      <c r="FWO284" s="6"/>
      <c r="FWP284" s="6"/>
      <c r="FWQ284" s="6"/>
      <c r="FWR284" s="6"/>
      <c r="FWS284" s="6"/>
      <c r="FWT284" s="6"/>
      <c r="FWU284" s="6"/>
      <c r="FWV284" s="6"/>
      <c r="FWW284" s="6"/>
      <c r="FWX284" s="6"/>
      <c r="FWY284" s="6"/>
      <c r="FWZ284" s="6"/>
      <c r="FXA284" s="6"/>
      <c r="FXB284" s="6"/>
      <c r="FXC284" s="6"/>
      <c r="FXD284" s="6"/>
      <c r="FXE284" s="6"/>
      <c r="FXF284" s="6"/>
      <c r="FXG284" s="6"/>
      <c r="FXH284" s="6"/>
      <c r="FXI284" s="6"/>
      <c r="FXJ284" s="6"/>
      <c r="FXK284" s="6"/>
      <c r="FXL284" s="6"/>
      <c r="FXM284" s="6"/>
      <c r="FXN284" s="6"/>
      <c r="FXO284" s="6"/>
      <c r="FXP284" s="6"/>
      <c r="FXQ284" s="6"/>
      <c r="FXR284" s="6"/>
      <c r="FXS284" s="6"/>
      <c r="FXT284" s="6"/>
      <c r="FXU284" s="6"/>
      <c r="FXV284" s="6"/>
      <c r="FXW284" s="6"/>
      <c r="FXX284" s="6"/>
      <c r="FXY284" s="6"/>
      <c r="FXZ284" s="6"/>
      <c r="FYA284" s="6"/>
      <c r="FYB284" s="6"/>
      <c r="FYC284" s="6"/>
      <c r="FYD284" s="6"/>
      <c r="FYE284" s="6"/>
      <c r="FYF284" s="6"/>
      <c r="FYG284" s="6"/>
      <c r="FYH284" s="6"/>
      <c r="FYI284" s="6"/>
      <c r="FYJ284" s="6"/>
      <c r="FYK284" s="6"/>
      <c r="FYL284" s="6"/>
      <c r="FYM284" s="6"/>
      <c r="FYN284" s="6"/>
      <c r="FYO284" s="6"/>
      <c r="FYP284" s="6"/>
      <c r="FYQ284" s="6"/>
      <c r="FYR284" s="6"/>
      <c r="FYS284" s="6"/>
      <c r="FYT284" s="6"/>
      <c r="FYU284" s="6"/>
      <c r="FYV284" s="6"/>
      <c r="FYW284" s="6"/>
      <c r="FYX284" s="6"/>
      <c r="FYY284" s="6"/>
      <c r="FYZ284" s="6"/>
      <c r="FZA284" s="6"/>
      <c r="FZB284" s="6"/>
      <c r="FZC284" s="6"/>
      <c r="FZD284" s="6"/>
      <c r="FZE284" s="6"/>
      <c r="FZF284" s="6"/>
      <c r="FZG284" s="6"/>
      <c r="FZH284" s="6"/>
      <c r="FZI284" s="6"/>
      <c r="FZJ284" s="6"/>
      <c r="FZK284" s="6"/>
      <c r="FZL284" s="6"/>
      <c r="FZM284" s="6"/>
      <c r="FZN284" s="6"/>
      <c r="FZO284" s="6"/>
      <c r="FZP284" s="6"/>
      <c r="FZQ284" s="6"/>
      <c r="FZR284" s="6"/>
      <c r="FZS284" s="6"/>
      <c r="FZT284" s="6"/>
      <c r="FZU284" s="6"/>
      <c r="FZV284" s="6"/>
      <c r="FZW284" s="6"/>
      <c r="FZX284" s="6"/>
      <c r="FZY284" s="6"/>
      <c r="FZZ284" s="6"/>
      <c r="GAA284" s="6"/>
      <c r="GAB284" s="6"/>
      <c r="GAC284" s="6"/>
      <c r="GAD284" s="6"/>
      <c r="GAE284" s="6"/>
      <c r="GAF284" s="6"/>
      <c r="GAG284" s="6"/>
      <c r="GAH284" s="6"/>
      <c r="GAI284" s="6"/>
      <c r="GAJ284" s="6"/>
      <c r="GAK284" s="6"/>
      <c r="GAL284" s="6"/>
      <c r="GAM284" s="6"/>
      <c r="GAN284" s="6"/>
      <c r="GAO284" s="6"/>
      <c r="GAP284" s="6"/>
      <c r="GAQ284" s="6"/>
      <c r="GAR284" s="6"/>
      <c r="GAS284" s="6"/>
      <c r="GAT284" s="6"/>
      <c r="GAU284" s="6"/>
      <c r="GAV284" s="6"/>
      <c r="GAW284" s="6"/>
      <c r="GAX284" s="6"/>
      <c r="GAY284" s="6"/>
      <c r="GAZ284" s="6"/>
      <c r="GBA284" s="6"/>
      <c r="GBB284" s="6"/>
      <c r="GBC284" s="6"/>
      <c r="GBD284" s="6"/>
      <c r="GBE284" s="6"/>
      <c r="GBF284" s="6"/>
      <c r="GBG284" s="6"/>
      <c r="GBH284" s="6"/>
      <c r="GBI284" s="6"/>
      <c r="GBJ284" s="6"/>
      <c r="GBK284" s="6"/>
      <c r="GBL284" s="6"/>
      <c r="GBM284" s="6"/>
      <c r="GBN284" s="6"/>
      <c r="GBO284" s="6"/>
      <c r="GBP284" s="6"/>
      <c r="GBQ284" s="6"/>
      <c r="GBR284" s="6"/>
      <c r="GBS284" s="6"/>
      <c r="GBT284" s="6"/>
      <c r="GBU284" s="6"/>
      <c r="GBV284" s="6"/>
      <c r="GBW284" s="6"/>
      <c r="GBX284" s="6"/>
      <c r="GBY284" s="6"/>
      <c r="GBZ284" s="6"/>
      <c r="GCA284" s="6"/>
      <c r="GCB284" s="6"/>
      <c r="GCC284" s="6"/>
      <c r="GCD284" s="6"/>
      <c r="GCE284" s="6"/>
      <c r="GCF284" s="6"/>
      <c r="GCG284" s="6"/>
      <c r="GCH284" s="6"/>
      <c r="GCI284" s="6"/>
      <c r="GCJ284" s="6"/>
      <c r="GCK284" s="6"/>
      <c r="GCL284" s="6"/>
      <c r="GCM284" s="6"/>
      <c r="GCN284" s="6"/>
      <c r="GCO284" s="6"/>
      <c r="GCP284" s="6"/>
      <c r="GCQ284" s="6"/>
      <c r="GCR284" s="6"/>
      <c r="GCS284" s="6"/>
      <c r="GCT284" s="6"/>
      <c r="GCU284" s="6"/>
      <c r="GCV284" s="6"/>
      <c r="GCW284" s="6"/>
      <c r="GCX284" s="6"/>
      <c r="GCY284" s="6"/>
      <c r="GCZ284" s="6"/>
      <c r="GDA284" s="6"/>
      <c r="GDB284" s="6"/>
      <c r="GDC284" s="6"/>
      <c r="GDD284" s="6"/>
      <c r="GDE284" s="6"/>
      <c r="GDF284" s="6"/>
      <c r="GDG284" s="6"/>
      <c r="GDH284" s="6"/>
      <c r="GDI284" s="6"/>
      <c r="GDJ284" s="6"/>
      <c r="GDK284" s="6"/>
      <c r="GDL284" s="6"/>
      <c r="GDM284" s="6"/>
      <c r="GDN284" s="6"/>
      <c r="GDO284" s="6"/>
      <c r="GDP284" s="6"/>
      <c r="GDQ284" s="6"/>
      <c r="GDR284" s="6"/>
      <c r="GDS284" s="6"/>
      <c r="GDT284" s="6"/>
      <c r="GDU284" s="6"/>
      <c r="GDV284" s="6"/>
      <c r="GDW284" s="6"/>
      <c r="GDX284" s="6"/>
      <c r="GDY284" s="6"/>
      <c r="GDZ284" s="6"/>
      <c r="GEA284" s="6"/>
      <c r="GEB284" s="6"/>
      <c r="GEC284" s="6"/>
      <c r="GED284" s="6"/>
      <c r="GEE284" s="6"/>
      <c r="GEF284" s="6"/>
      <c r="GEG284" s="6"/>
      <c r="GEH284" s="6"/>
      <c r="GEI284" s="6"/>
      <c r="GEJ284" s="6"/>
      <c r="GEK284" s="6"/>
      <c r="GEL284" s="6"/>
      <c r="GEM284" s="6"/>
      <c r="GEN284" s="6"/>
      <c r="GEO284" s="6"/>
      <c r="GEP284" s="6"/>
      <c r="GEQ284" s="6"/>
      <c r="GER284" s="6"/>
      <c r="GES284" s="6"/>
      <c r="GET284" s="6"/>
      <c r="GEU284" s="6"/>
      <c r="GEV284" s="6"/>
      <c r="GEW284" s="6"/>
      <c r="GEX284" s="6"/>
      <c r="GEY284" s="6"/>
      <c r="GEZ284" s="6"/>
      <c r="GFA284" s="6"/>
      <c r="GFB284" s="6"/>
      <c r="GFC284" s="6"/>
      <c r="GFD284" s="6"/>
      <c r="GFE284" s="6"/>
      <c r="GFF284" s="6"/>
      <c r="GFG284" s="6"/>
      <c r="GFH284" s="6"/>
      <c r="GFI284" s="6"/>
      <c r="GFJ284" s="6"/>
      <c r="GFK284" s="6"/>
      <c r="GFL284" s="6"/>
      <c r="GFM284" s="6"/>
      <c r="GFN284" s="6"/>
      <c r="GFO284" s="6"/>
      <c r="GFP284" s="6"/>
      <c r="GFQ284" s="6"/>
      <c r="GFR284" s="6"/>
      <c r="GFS284" s="6"/>
      <c r="GFT284" s="6"/>
      <c r="GFU284" s="6"/>
      <c r="GFV284" s="6"/>
      <c r="GFW284" s="6"/>
      <c r="GFX284" s="6"/>
      <c r="GFY284" s="6"/>
      <c r="GFZ284" s="6"/>
      <c r="GGA284" s="6"/>
      <c r="GGB284" s="6"/>
      <c r="GGC284" s="6"/>
      <c r="GGD284" s="6"/>
      <c r="GGE284" s="6"/>
      <c r="GGF284" s="6"/>
      <c r="GGG284" s="6"/>
      <c r="GGH284" s="6"/>
      <c r="GGI284" s="6"/>
      <c r="GGJ284" s="6"/>
      <c r="GGK284" s="6"/>
      <c r="GGL284" s="6"/>
      <c r="GGM284" s="6"/>
      <c r="GGN284" s="6"/>
      <c r="GGO284" s="6"/>
      <c r="GGP284" s="6"/>
      <c r="GGQ284" s="6"/>
      <c r="GGR284" s="6"/>
      <c r="GGS284" s="6"/>
      <c r="GGT284" s="6"/>
      <c r="GGU284" s="6"/>
      <c r="GGV284" s="6"/>
      <c r="GGW284" s="6"/>
      <c r="GGX284" s="6"/>
      <c r="GGY284" s="6"/>
      <c r="GGZ284" s="6"/>
      <c r="GHA284" s="6"/>
      <c r="GHB284" s="6"/>
      <c r="GHC284" s="6"/>
      <c r="GHD284" s="6"/>
      <c r="GHE284" s="6"/>
      <c r="GHF284" s="6"/>
      <c r="GHG284" s="6"/>
      <c r="GHH284" s="6"/>
      <c r="GHI284" s="6"/>
      <c r="GHJ284" s="6"/>
      <c r="GHK284" s="6"/>
      <c r="GHL284" s="6"/>
      <c r="GHM284" s="6"/>
      <c r="GHN284" s="6"/>
      <c r="GHO284" s="6"/>
      <c r="GHP284" s="6"/>
      <c r="GHQ284" s="6"/>
      <c r="GHR284" s="6"/>
      <c r="GHS284" s="6"/>
      <c r="GHT284" s="6"/>
      <c r="GHU284" s="6"/>
      <c r="GHV284" s="6"/>
      <c r="GHW284" s="6"/>
      <c r="GHX284" s="6"/>
      <c r="GHY284" s="6"/>
      <c r="GHZ284" s="6"/>
      <c r="GIA284" s="6"/>
      <c r="GIB284" s="6"/>
      <c r="GIC284" s="6"/>
      <c r="GID284" s="6"/>
      <c r="GIE284" s="6"/>
      <c r="GIF284" s="6"/>
      <c r="GIG284" s="6"/>
      <c r="GIH284" s="6"/>
      <c r="GII284" s="6"/>
      <c r="GIJ284" s="6"/>
      <c r="GIK284" s="6"/>
      <c r="GIL284" s="6"/>
      <c r="GIM284" s="6"/>
      <c r="GIN284" s="6"/>
      <c r="GIO284" s="6"/>
      <c r="GIP284" s="6"/>
      <c r="GIQ284" s="6"/>
      <c r="GIR284" s="6"/>
      <c r="GIS284" s="6"/>
      <c r="GIT284" s="6"/>
      <c r="GIU284" s="6"/>
      <c r="GIV284" s="6"/>
      <c r="GIW284" s="6"/>
      <c r="GIX284" s="6"/>
      <c r="GIY284" s="6"/>
      <c r="GIZ284" s="6"/>
      <c r="GJA284" s="6"/>
      <c r="GJB284" s="6"/>
      <c r="GJC284" s="6"/>
      <c r="GJD284" s="6"/>
      <c r="GJE284" s="6"/>
      <c r="GJF284" s="6"/>
      <c r="GJG284" s="6"/>
      <c r="GJH284" s="6"/>
      <c r="GJI284" s="6"/>
      <c r="GJJ284" s="6"/>
      <c r="GJK284" s="6"/>
      <c r="GJL284" s="6"/>
      <c r="GJM284" s="6"/>
      <c r="GJN284" s="6"/>
      <c r="GJO284" s="6"/>
      <c r="GJP284" s="6"/>
      <c r="GJQ284" s="6"/>
      <c r="GJR284" s="6"/>
      <c r="GJS284" s="6"/>
      <c r="GJT284" s="6"/>
      <c r="GJU284" s="6"/>
      <c r="GJV284" s="6"/>
      <c r="GJW284" s="6"/>
      <c r="GJX284" s="6"/>
      <c r="GJY284" s="6"/>
      <c r="GJZ284" s="6"/>
      <c r="GKA284" s="6"/>
      <c r="GKB284" s="6"/>
      <c r="GKC284" s="6"/>
      <c r="GKD284" s="6"/>
      <c r="GKE284" s="6"/>
      <c r="GKF284" s="6"/>
      <c r="GKG284" s="6"/>
      <c r="GKH284" s="6"/>
      <c r="GKI284" s="6"/>
      <c r="GKJ284" s="6"/>
      <c r="GKK284" s="6"/>
      <c r="GKL284" s="6"/>
      <c r="GKM284" s="6"/>
      <c r="GKN284" s="6"/>
      <c r="GKO284" s="6"/>
      <c r="GKP284" s="6"/>
      <c r="GKQ284" s="6"/>
      <c r="GKR284" s="6"/>
      <c r="GKS284" s="6"/>
      <c r="GKT284" s="6"/>
      <c r="GKU284" s="6"/>
      <c r="GKV284" s="6"/>
      <c r="GKW284" s="6"/>
      <c r="GKX284" s="6"/>
      <c r="GKY284" s="6"/>
      <c r="GKZ284" s="6"/>
      <c r="GLA284" s="6"/>
      <c r="GLB284" s="6"/>
      <c r="GLC284" s="6"/>
      <c r="GLD284" s="6"/>
      <c r="GLE284" s="6"/>
      <c r="GLF284" s="6"/>
      <c r="GLG284" s="6"/>
      <c r="GLH284" s="6"/>
      <c r="GLI284" s="6"/>
      <c r="GLJ284" s="6"/>
      <c r="GLK284" s="6"/>
      <c r="GLL284" s="6"/>
      <c r="GLM284" s="6"/>
      <c r="GLN284" s="6"/>
      <c r="GLO284" s="6"/>
      <c r="GLP284" s="6"/>
      <c r="GLQ284" s="6"/>
      <c r="GLR284" s="6"/>
      <c r="GLS284" s="6"/>
      <c r="GLT284" s="6"/>
      <c r="GLU284" s="6"/>
      <c r="GLV284" s="6"/>
      <c r="GLW284" s="6"/>
      <c r="GLX284" s="6"/>
      <c r="GLY284" s="6"/>
      <c r="GLZ284" s="6"/>
      <c r="GMA284" s="6"/>
      <c r="GMB284" s="6"/>
      <c r="GMC284" s="6"/>
      <c r="GMD284" s="6"/>
      <c r="GME284" s="6"/>
      <c r="GMF284" s="6"/>
      <c r="GMG284" s="6"/>
      <c r="GMH284" s="6"/>
      <c r="GMI284" s="6"/>
      <c r="GMJ284" s="6"/>
      <c r="GMK284" s="6"/>
      <c r="GML284" s="6"/>
      <c r="GMM284" s="6"/>
      <c r="GMN284" s="6"/>
      <c r="GMO284" s="6"/>
      <c r="GMP284" s="6"/>
      <c r="GMQ284" s="6"/>
      <c r="GMR284" s="6"/>
      <c r="GMS284" s="6"/>
      <c r="GMT284" s="6"/>
      <c r="GMU284" s="6"/>
      <c r="GMV284" s="6"/>
      <c r="GMW284" s="6"/>
      <c r="GMX284" s="6"/>
      <c r="GMY284" s="6"/>
      <c r="GMZ284" s="6"/>
      <c r="GNA284" s="6"/>
      <c r="GNB284" s="6"/>
      <c r="GNC284" s="6"/>
      <c r="GND284" s="6"/>
      <c r="GNE284" s="6"/>
      <c r="GNF284" s="6"/>
      <c r="GNG284" s="6"/>
      <c r="GNH284" s="6"/>
      <c r="GNI284" s="6"/>
      <c r="GNJ284" s="6"/>
      <c r="GNK284" s="6"/>
      <c r="GNL284" s="6"/>
      <c r="GNM284" s="6"/>
      <c r="GNN284" s="6"/>
      <c r="GNO284" s="6"/>
      <c r="GNP284" s="6"/>
      <c r="GNQ284" s="6"/>
      <c r="GNR284" s="6"/>
      <c r="GNS284" s="6"/>
      <c r="GNT284" s="6"/>
      <c r="GNU284" s="6"/>
      <c r="GNV284" s="6"/>
      <c r="GNW284" s="6"/>
      <c r="GNX284" s="6"/>
      <c r="GNY284" s="6"/>
      <c r="GNZ284" s="6"/>
      <c r="GOA284" s="6"/>
      <c r="GOB284" s="6"/>
      <c r="GOC284" s="6"/>
      <c r="GOD284" s="6"/>
      <c r="GOE284" s="6"/>
      <c r="GOF284" s="6"/>
      <c r="GOG284" s="6"/>
      <c r="GOH284" s="6"/>
      <c r="GOI284" s="6"/>
      <c r="GOJ284" s="6"/>
      <c r="GOK284" s="6"/>
      <c r="GOL284" s="6"/>
      <c r="GOM284" s="6"/>
      <c r="GON284" s="6"/>
      <c r="GOO284" s="6"/>
      <c r="GOP284" s="6"/>
      <c r="GOQ284" s="6"/>
      <c r="GOR284" s="6"/>
      <c r="GOS284" s="6"/>
      <c r="GOT284" s="6"/>
      <c r="GOU284" s="6"/>
      <c r="GOV284" s="6"/>
      <c r="GOW284" s="6"/>
      <c r="GOX284" s="6"/>
      <c r="GOY284" s="6"/>
      <c r="GOZ284" s="6"/>
      <c r="GPA284" s="6"/>
      <c r="GPB284" s="6"/>
      <c r="GPC284" s="6"/>
      <c r="GPD284" s="6"/>
      <c r="GPE284" s="6"/>
      <c r="GPF284" s="6"/>
      <c r="GPG284" s="6"/>
      <c r="GPH284" s="6"/>
      <c r="GPI284" s="6"/>
      <c r="GPJ284" s="6"/>
      <c r="GPK284" s="6"/>
      <c r="GPL284" s="6"/>
      <c r="GPM284" s="6"/>
      <c r="GPN284" s="6"/>
      <c r="GPO284" s="6"/>
      <c r="GPP284" s="6"/>
      <c r="GPQ284" s="6"/>
      <c r="GPR284" s="6"/>
      <c r="GPS284" s="6"/>
      <c r="GPT284" s="6"/>
      <c r="GPU284" s="6"/>
      <c r="GPV284" s="6"/>
      <c r="GPW284" s="6"/>
      <c r="GPX284" s="6"/>
      <c r="GPY284" s="6"/>
      <c r="GPZ284" s="6"/>
      <c r="GQA284" s="6"/>
      <c r="GQB284" s="6"/>
      <c r="GQC284" s="6"/>
      <c r="GQD284" s="6"/>
      <c r="GQE284" s="6"/>
      <c r="GQF284" s="6"/>
      <c r="GQG284" s="6"/>
      <c r="GQH284" s="6"/>
      <c r="GQI284" s="6"/>
      <c r="GQJ284" s="6"/>
      <c r="GQK284" s="6"/>
      <c r="GQL284" s="6"/>
      <c r="GQM284" s="6"/>
      <c r="GQN284" s="6"/>
      <c r="GQO284" s="6"/>
      <c r="GQP284" s="6"/>
      <c r="GQQ284" s="6"/>
      <c r="GQR284" s="6"/>
      <c r="GQS284" s="6"/>
      <c r="GQT284" s="6"/>
      <c r="GQU284" s="6"/>
      <c r="GQV284" s="6"/>
      <c r="GQW284" s="6"/>
      <c r="GQX284" s="6"/>
      <c r="GQY284" s="6"/>
      <c r="GQZ284" s="6"/>
      <c r="GRA284" s="6"/>
      <c r="GRB284" s="6"/>
      <c r="GRC284" s="6"/>
      <c r="GRD284" s="6"/>
      <c r="GRE284" s="6"/>
      <c r="GRF284" s="6"/>
      <c r="GRG284" s="6"/>
      <c r="GRH284" s="6"/>
      <c r="GRI284" s="6"/>
      <c r="GRJ284" s="6"/>
      <c r="GRK284" s="6"/>
      <c r="GRL284" s="6"/>
      <c r="GRM284" s="6"/>
      <c r="GRN284" s="6"/>
      <c r="GRO284" s="6"/>
      <c r="GRP284" s="6"/>
      <c r="GRQ284" s="6"/>
      <c r="GRR284" s="6"/>
      <c r="GRS284" s="6"/>
      <c r="GRT284" s="6"/>
      <c r="GRU284" s="6"/>
      <c r="GRV284" s="6"/>
      <c r="GRW284" s="6"/>
      <c r="GRX284" s="6"/>
      <c r="GRY284" s="6"/>
      <c r="GRZ284" s="6"/>
      <c r="GSA284" s="6"/>
      <c r="GSB284" s="6"/>
      <c r="GSC284" s="6"/>
      <c r="GSD284" s="6"/>
      <c r="GSE284" s="6"/>
      <c r="GSF284" s="6"/>
      <c r="GSG284" s="6"/>
      <c r="GSH284" s="6"/>
      <c r="GSI284" s="6"/>
      <c r="GSJ284" s="6"/>
      <c r="GSK284" s="6"/>
      <c r="GSL284" s="6"/>
      <c r="GSM284" s="6"/>
      <c r="GSN284" s="6"/>
      <c r="GSO284" s="6"/>
      <c r="GSP284" s="6"/>
      <c r="GSQ284" s="6"/>
      <c r="GSR284" s="6"/>
      <c r="GSS284" s="6"/>
      <c r="GST284" s="6"/>
      <c r="GSU284" s="6"/>
      <c r="GSV284" s="6"/>
      <c r="GSW284" s="6"/>
      <c r="GSX284" s="6"/>
      <c r="GSY284" s="6"/>
      <c r="GSZ284" s="6"/>
      <c r="GTA284" s="6"/>
      <c r="GTB284" s="6"/>
      <c r="GTC284" s="6"/>
      <c r="GTD284" s="6"/>
      <c r="GTE284" s="6"/>
      <c r="GTF284" s="6"/>
      <c r="GTG284" s="6"/>
      <c r="GTH284" s="6"/>
      <c r="GTI284" s="6"/>
      <c r="GTJ284" s="6"/>
      <c r="GTK284" s="6"/>
      <c r="GTL284" s="6"/>
      <c r="GTM284" s="6"/>
      <c r="GTN284" s="6"/>
      <c r="GTO284" s="6"/>
      <c r="GTP284" s="6"/>
      <c r="GTQ284" s="6"/>
      <c r="GTR284" s="6"/>
      <c r="GTS284" s="6"/>
      <c r="GTT284" s="6"/>
      <c r="GTU284" s="6"/>
      <c r="GTV284" s="6"/>
      <c r="GTW284" s="6"/>
      <c r="GTX284" s="6"/>
      <c r="GTY284" s="6"/>
      <c r="GTZ284" s="6"/>
      <c r="GUA284" s="6"/>
      <c r="GUB284" s="6"/>
      <c r="GUC284" s="6"/>
      <c r="GUD284" s="6"/>
      <c r="GUE284" s="6"/>
      <c r="GUF284" s="6"/>
      <c r="GUG284" s="6"/>
      <c r="GUH284" s="6"/>
      <c r="GUI284" s="6"/>
      <c r="GUJ284" s="6"/>
      <c r="GUK284" s="6"/>
      <c r="GUL284" s="6"/>
      <c r="GUM284" s="6"/>
      <c r="GUN284" s="6"/>
      <c r="GUO284" s="6"/>
      <c r="GUP284" s="6"/>
      <c r="GUQ284" s="6"/>
      <c r="GUR284" s="6"/>
      <c r="GUS284" s="6"/>
      <c r="GUT284" s="6"/>
      <c r="GUU284" s="6"/>
      <c r="GUV284" s="6"/>
      <c r="GUW284" s="6"/>
      <c r="GUX284" s="6"/>
      <c r="GUY284" s="6"/>
      <c r="GUZ284" s="6"/>
      <c r="GVA284" s="6"/>
      <c r="GVB284" s="6"/>
      <c r="GVC284" s="6"/>
      <c r="GVD284" s="6"/>
      <c r="GVE284" s="6"/>
      <c r="GVF284" s="6"/>
      <c r="GVG284" s="6"/>
      <c r="GVH284" s="6"/>
      <c r="GVI284" s="6"/>
      <c r="GVJ284" s="6"/>
      <c r="GVK284" s="6"/>
      <c r="GVL284" s="6"/>
      <c r="GVM284" s="6"/>
      <c r="GVN284" s="6"/>
      <c r="GVO284" s="6"/>
      <c r="GVP284" s="6"/>
      <c r="GVQ284" s="6"/>
      <c r="GVR284" s="6"/>
      <c r="GVS284" s="6"/>
      <c r="GVT284" s="6"/>
      <c r="GVU284" s="6"/>
      <c r="GVV284" s="6"/>
      <c r="GVW284" s="6"/>
      <c r="GVX284" s="6"/>
      <c r="GVY284" s="6"/>
      <c r="GVZ284" s="6"/>
      <c r="GWA284" s="6"/>
      <c r="GWB284" s="6"/>
      <c r="GWC284" s="6"/>
      <c r="GWD284" s="6"/>
      <c r="GWE284" s="6"/>
      <c r="GWF284" s="6"/>
      <c r="GWG284" s="6"/>
      <c r="GWH284" s="6"/>
      <c r="GWI284" s="6"/>
      <c r="GWJ284" s="6"/>
      <c r="GWK284" s="6"/>
      <c r="GWL284" s="6"/>
      <c r="GWM284" s="6"/>
      <c r="GWN284" s="6"/>
      <c r="GWO284" s="6"/>
      <c r="GWP284" s="6"/>
      <c r="GWQ284" s="6"/>
      <c r="GWR284" s="6"/>
      <c r="GWS284" s="6"/>
      <c r="GWT284" s="6"/>
      <c r="GWU284" s="6"/>
      <c r="GWV284" s="6"/>
      <c r="GWW284" s="6"/>
      <c r="GWX284" s="6"/>
      <c r="GWY284" s="6"/>
      <c r="GWZ284" s="6"/>
      <c r="GXA284" s="6"/>
      <c r="GXB284" s="6"/>
      <c r="GXC284" s="6"/>
      <c r="GXD284" s="6"/>
      <c r="GXE284" s="6"/>
      <c r="GXF284" s="6"/>
      <c r="GXG284" s="6"/>
      <c r="GXH284" s="6"/>
      <c r="GXI284" s="6"/>
      <c r="GXJ284" s="6"/>
      <c r="GXK284" s="6"/>
      <c r="GXL284" s="6"/>
      <c r="GXM284" s="6"/>
      <c r="GXN284" s="6"/>
      <c r="GXO284" s="6"/>
      <c r="GXP284" s="6"/>
      <c r="GXQ284" s="6"/>
      <c r="GXR284" s="6"/>
      <c r="GXS284" s="6"/>
      <c r="GXT284" s="6"/>
      <c r="GXU284" s="6"/>
      <c r="GXV284" s="6"/>
      <c r="GXW284" s="6"/>
      <c r="GXX284" s="6"/>
      <c r="GXY284" s="6"/>
      <c r="GXZ284" s="6"/>
      <c r="GYA284" s="6"/>
      <c r="GYB284" s="6"/>
      <c r="GYC284" s="6"/>
      <c r="GYD284" s="6"/>
      <c r="GYE284" s="6"/>
      <c r="GYF284" s="6"/>
      <c r="GYG284" s="6"/>
      <c r="GYH284" s="6"/>
      <c r="GYI284" s="6"/>
      <c r="GYJ284" s="6"/>
      <c r="GYK284" s="6"/>
      <c r="GYL284" s="6"/>
      <c r="GYM284" s="6"/>
      <c r="GYN284" s="6"/>
      <c r="GYO284" s="6"/>
      <c r="GYP284" s="6"/>
      <c r="GYQ284" s="6"/>
      <c r="GYR284" s="6"/>
      <c r="GYS284" s="6"/>
      <c r="GYT284" s="6"/>
      <c r="GYU284" s="6"/>
      <c r="GYV284" s="6"/>
      <c r="GYW284" s="6"/>
      <c r="GYX284" s="6"/>
      <c r="GYY284" s="6"/>
      <c r="GYZ284" s="6"/>
      <c r="GZA284" s="6"/>
      <c r="GZB284" s="6"/>
      <c r="GZC284" s="6"/>
      <c r="GZD284" s="6"/>
      <c r="GZE284" s="6"/>
      <c r="GZF284" s="6"/>
      <c r="GZG284" s="6"/>
      <c r="GZH284" s="6"/>
      <c r="GZI284" s="6"/>
      <c r="GZJ284" s="6"/>
      <c r="GZK284" s="6"/>
      <c r="GZL284" s="6"/>
      <c r="GZM284" s="6"/>
      <c r="GZN284" s="6"/>
      <c r="GZO284" s="6"/>
      <c r="GZP284" s="6"/>
      <c r="GZQ284" s="6"/>
      <c r="GZR284" s="6"/>
      <c r="GZS284" s="6"/>
      <c r="GZT284" s="6"/>
      <c r="GZU284" s="6"/>
      <c r="GZV284" s="6"/>
      <c r="GZW284" s="6"/>
      <c r="GZX284" s="6"/>
      <c r="GZY284" s="6"/>
      <c r="GZZ284" s="6"/>
      <c r="HAA284" s="6"/>
      <c r="HAB284" s="6"/>
      <c r="HAC284" s="6"/>
      <c r="HAD284" s="6"/>
      <c r="HAE284" s="6"/>
      <c r="HAF284" s="6"/>
      <c r="HAG284" s="6"/>
      <c r="HAH284" s="6"/>
      <c r="HAI284" s="6"/>
      <c r="HAJ284" s="6"/>
      <c r="HAK284" s="6"/>
      <c r="HAL284" s="6"/>
      <c r="HAM284" s="6"/>
      <c r="HAN284" s="6"/>
      <c r="HAO284" s="6"/>
      <c r="HAP284" s="6"/>
      <c r="HAQ284" s="6"/>
      <c r="HAR284" s="6"/>
      <c r="HAS284" s="6"/>
      <c r="HAT284" s="6"/>
      <c r="HAU284" s="6"/>
      <c r="HAV284" s="6"/>
      <c r="HAW284" s="6"/>
      <c r="HAX284" s="6"/>
      <c r="HAY284" s="6"/>
      <c r="HAZ284" s="6"/>
      <c r="HBA284" s="6"/>
      <c r="HBB284" s="6"/>
      <c r="HBC284" s="6"/>
      <c r="HBD284" s="6"/>
      <c r="HBE284" s="6"/>
      <c r="HBF284" s="6"/>
      <c r="HBG284" s="6"/>
      <c r="HBH284" s="6"/>
      <c r="HBI284" s="6"/>
      <c r="HBJ284" s="6"/>
      <c r="HBK284" s="6"/>
      <c r="HBL284" s="6"/>
      <c r="HBM284" s="6"/>
      <c r="HBN284" s="6"/>
      <c r="HBO284" s="6"/>
      <c r="HBP284" s="6"/>
      <c r="HBQ284" s="6"/>
      <c r="HBR284" s="6"/>
      <c r="HBS284" s="6"/>
      <c r="HBT284" s="6"/>
      <c r="HBU284" s="6"/>
      <c r="HBV284" s="6"/>
      <c r="HBW284" s="6"/>
      <c r="HBX284" s="6"/>
      <c r="HBY284" s="6"/>
      <c r="HBZ284" s="6"/>
      <c r="HCA284" s="6"/>
      <c r="HCB284" s="6"/>
      <c r="HCC284" s="6"/>
      <c r="HCD284" s="6"/>
      <c r="HCE284" s="6"/>
      <c r="HCF284" s="6"/>
      <c r="HCG284" s="6"/>
      <c r="HCH284" s="6"/>
      <c r="HCI284" s="6"/>
      <c r="HCJ284" s="6"/>
      <c r="HCK284" s="6"/>
      <c r="HCL284" s="6"/>
      <c r="HCM284" s="6"/>
      <c r="HCN284" s="6"/>
      <c r="HCO284" s="6"/>
      <c r="HCP284" s="6"/>
      <c r="HCQ284" s="6"/>
      <c r="HCR284" s="6"/>
      <c r="HCS284" s="6"/>
      <c r="HCT284" s="6"/>
      <c r="HCU284" s="6"/>
      <c r="HCV284" s="6"/>
      <c r="HCW284" s="6"/>
      <c r="HCX284" s="6"/>
      <c r="HCY284" s="6"/>
      <c r="HCZ284" s="6"/>
      <c r="HDA284" s="6"/>
      <c r="HDB284" s="6"/>
      <c r="HDC284" s="6"/>
      <c r="HDD284" s="6"/>
      <c r="HDE284" s="6"/>
      <c r="HDF284" s="6"/>
      <c r="HDG284" s="6"/>
      <c r="HDH284" s="6"/>
      <c r="HDI284" s="6"/>
      <c r="HDJ284" s="6"/>
      <c r="HDK284" s="6"/>
      <c r="HDL284" s="6"/>
      <c r="HDM284" s="6"/>
      <c r="HDN284" s="6"/>
      <c r="HDO284" s="6"/>
      <c r="HDP284" s="6"/>
      <c r="HDQ284" s="6"/>
      <c r="HDR284" s="6"/>
      <c r="HDS284" s="6"/>
      <c r="HDT284" s="6"/>
      <c r="HDU284" s="6"/>
      <c r="HDV284" s="6"/>
      <c r="HDW284" s="6"/>
      <c r="HDX284" s="6"/>
      <c r="HDY284" s="6"/>
      <c r="HDZ284" s="6"/>
      <c r="HEA284" s="6"/>
      <c r="HEB284" s="6"/>
      <c r="HEC284" s="6"/>
      <c r="HED284" s="6"/>
      <c r="HEE284" s="6"/>
      <c r="HEF284" s="6"/>
      <c r="HEG284" s="6"/>
      <c r="HEH284" s="6"/>
      <c r="HEI284" s="6"/>
      <c r="HEJ284" s="6"/>
      <c r="HEK284" s="6"/>
      <c r="HEL284" s="6"/>
      <c r="HEM284" s="6"/>
      <c r="HEN284" s="6"/>
      <c r="HEO284" s="6"/>
      <c r="HEP284" s="6"/>
      <c r="HEQ284" s="6"/>
      <c r="HER284" s="6"/>
      <c r="HES284" s="6"/>
      <c r="HET284" s="6"/>
      <c r="HEU284" s="6"/>
      <c r="HEV284" s="6"/>
      <c r="HEW284" s="6"/>
      <c r="HEX284" s="6"/>
      <c r="HEY284" s="6"/>
      <c r="HEZ284" s="6"/>
      <c r="HFA284" s="6"/>
      <c r="HFB284" s="6"/>
      <c r="HFC284" s="6"/>
      <c r="HFD284" s="6"/>
      <c r="HFE284" s="6"/>
      <c r="HFF284" s="6"/>
      <c r="HFG284" s="6"/>
      <c r="HFH284" s="6"/>
      <c r="HFI284" s="6"/>
      <c r="HFJ284" s="6"/>
      <c r="HFK284" s="6"/>
      <c r="HFL284" s="6"/>
      <c r="HFM284" s="6"/>
      <c r="HFN284" s="6"/>
      <c r="HFO284" s="6"/>
      <c r="HFP284" s="6"/>
      <c r="HFQ284" s="6"/>
      <c r="HFR284" s="6"/>
      <c r="HFS284" s="6"/>
      <c r="HFT284" s="6"/>
      <c r="HFU284" s="6"/>
      <c r="HFV284" s="6"/>
      <c r="HFW284" s="6"/>
      <c r="HFX284" s="6"/>
      <c r="HFY284" s="6"/>
      <c r="HFZ284" s="6"/>
      <c r="HGA284" s="6"/>
      <c r="HGB284" s="6"/>
      <c r="HGC284" s="6"/>
      <c r="HGD284" s="6"/>
      <c r="HGE284" s="6"/>
      <c r="HGF284" s="6"/>
      <c r="HGG284" s="6"/>
      <c r="HGH284" s="6"/>
      <c r="HGI284" s="6"/>
      <c r="HGJ284" s="6"/>
      <c r="HGK284" s="6"/>
      <c r="HGL284" s="6"/>
      <c r="HGM284" s="6"/>
      <c r="HGN284" s="6"/>
      <c r="HGO284" s="6"/>
      <c r="HGP284" s="6"/>
      <c r="HGQ284" s="6"/>
      <c r="HGR284" s="6"/>
      <c r="HGS284" s="6"/>
      <c r="HGT284" s="6"/>
      <c r="HGU284" s="6"/>
      <c r="HGV284" s="6"/>
      <c r="HGW284" s="6"/>
      <c r="HGX284" s="6"/>
      <c r="HGY284" s="6"/>
      <c r="HGZ284" s="6"/>
      <c r="HHA284" s="6"/>
      <c r="HHB284" s="6"/>
      <c r="HHC284" s="6"/>
      <c r="HHD284" s="6"/>
      <c r="HHE284" s="6"/>
      <c r="HHF284" s="6"/>
      <c r="HHG284" s="6"/>
      <c r="HHH284" s="6"/>
      <c r="HHI284" s="6"/>
      <c r="HHJ284" s="6"/>
      <c r="HHK284" s="6"/>
      <c r="HHL284" s="6"/>
      <c r="HHM284" s="6"/>
      <c r="HHN284" s="6"/>
      <c r="HHO284" s="6"/>
      <c r="HHP284" s="6"/>
      <c r="HHQ284" s="6"/>
      <c r="HHR284" s="6"/>
      <c r="HHS284" s="6"/>
      <c r="HHT284" s="6"/>
      <c r="HHU284" s="6"/>
      <c r="HHV284" s="6"/>
      <c r="HHW284" s="6"/>
      <c r="HHX284" s="6"/>
      <c r="HHY284" s="6"/>
      <c r="HHZ284" s="6"/>
      <c r="HIA284" s="6"/>
      <c r="HIB284" s="6"/>
      <c r="HIC284" s="6"/>
      <c r="HID284" s="6"/>
      <c r="HIE284" s="6"/>
      <c r="HIF284" s="6"/>
      <c r="HIG284" s="6"/>
      <c r="HIH284" s="6"/>
      <c r="HII284" s="6"/>
      <c r="HIJ284" s="6"/>
      <c r="HIK284" s="6"/>
      <c r="HIL284" s="6"/>
      <c r="HIM284" s="6"/>
      <c r="HIN284" s="6"/>
      <c r="HIO284" s="6"/>
      <c r="HIP284" s="6"/>
      <c r="HIQ284" s="6"/>
      <c r="HIR284" s="6"/>
      <c r="HIS284" s="6"/>
      <c r="HIT284" s="6"/>
      <c r="HIU284" s="6"/>
      <c r="HIV284" s="6"/>
      <c r="HIW284" s="6"/>
      <c r="HIX284" s="6"/>
      <c r="HIY284" s="6"/>
      <c r="HIZ284" s="6"/>
      <c r="HJA284" s="6"/>
      <c r="HJB284" s="6"/>
      <c r="HJC284" s="6"/>
      <c r="HJD284" s="6"/>
      <c r="HJE284" s="6"/>
      <c r="HJF284" s="6"/>
      <c r="HJG284" s="6"/>
      <c r="HJH284" s="6"/>
      <c r="HJI284" s="6"/>
      <c r="HJJ284" s="6"/>
      <c r="HJK284" s="6"/>
      <c r="HJL284" s="6"/>
      <c r="HJM284" s="6"/>
      <c r="HJN284" s="6"/>
      <c r="HJO284" s="6"/>
      <c r="HJP284" s="6"/>
      <c r="HJQ284" s="6"/>
      <c r="HJR284" s="6"/>
      <c r="HJS284" s="6"/>
      <c r="HJT284" s="6"/>
      <c r="HJU284" s="6"/>
      <c r="HJV284" s="6"/>
      <c r="HJW284" s="6"/>
      <c r="HJX284" s="6"/>
      <c r="HJY284" s="6"/>
      <c r="HJZ284" s="6"/>
      <c r="HKA284" s="6"/>
      <c r="HKB284" s="6"/>
      <c r="HKC284" s="6"/>
      <c r="HKD284" s="6"/>
      <c r="HKE284" s="6"/>
      <c r="HKF284" s="6"/>
      <c r="HKG284" s="6"/>
      <c r="HKH284" s="6"/>
      <c r="HKI284" s="6"/>
      <c r="HKJ284" s="6"/>
      <c r="HKK284" s="6"/>
      <c r="HKL284" s="6"/>
      <c r="HKM284" s="6"/>
      <c r="HKN284" s="6"/>
      <c r="HKO284" s="6"/>
      <c r="HKP284" s="6"/>
      <c r="HKQ284" s="6"/>
      <c r="HKR284" s="6"/>
      <c r="HKS284" s="6"/>
      <c r="HKT284" s="6"/>
      <c r="HKU284" s="6"/>
      <c r="HKV284" s="6"/>
      <c r="HKW284" s="6"/>
      <c r="HKX284" s="6"/>
      <c r="HKY284" s="6"/>
      <c r="HKZ284" s="6"/>
      <c r="HLA284" s="6"/>
      <c r="HLB284" s="6"/>
      <c r="HLC284" s="6"/>
      <c r="HLD284" s="6"/>
      <c r="HLE284" s="6"/>
      <c r="HLF284" s="6"/>
      <c r="HLG284" s="6"/>
      <c r="HLH284" s="6"/>
      <c r="HLI284" s="6"/>
      <c r="HLJ284" s="6"/>
      <c r="HLK284" s="6"/>
      <c r="HLL284" s="6"/>
      <c r="HLM284" s="6"/>
      <c r="HLN284" s="6"/>
      <c r="HLO284" s="6"/>
      <c r="HLP284" s="6"/>
      <c r="HLQ284" s="6"/>
      <c r="HLR284" s="6"/>
      <c r="HLS284" s="6"/>
      <c r="HLT284" s="6"/>
      <c r="HLU284" s="6"/>
      <c r="HLV284" s="6"/>
      <c r="HLW284" s="6"/>
      <c r="HLX284" s="6"/>
      <c r="HLY284" s="6"/>
      <c r="HLZ284" s="6"/>
      <c r="HMA284" s="6"/>
      <c r="HMB284" s="6"/>
      <c r="HMC284" s="6"/>
      <c r="HMD284" s="6"/>
      <c r="HME284" s="6"/>
      <c r="HMF284" s="6"/>
      <c r="HMG284" s="6"/>
      <c r="HMH284" s="6"/>
      <c r="HMI284" s="6"/>
      <c r="HMJ284" s="6"/>
      <c r="HMK284" s="6"/>
      <c r="HML284" s="6"/>
      <c r="HMM284" s="6"/>
      <c r="HMN284" s="6"/>
      <c r="HMO284" s="6"/>
      <c r="HMP284" s="6"/>
      <c r="HMQ284" s="6"/>
      <c r="HMR284" s="6"/>
      <c r="HMS284" s="6"/>
      <c r="HMT284" s="6"/>
      <c r="HMU284" s="6"/>
      <c r="HMV284" s="6"/>
      <c r="HMW284" s="6"/>
      <c r="HMX284" s="6"/>
      <c r="HMY284" s="6"/>
      <c r="HMZ284" s="6"/>
      <c r="HNA284" s="6"/>
      <c r="HNB284" s="6"/>
      <c r="HNC284" s="6"/>
      <c r="HND284" s="6"/>
      <c r="HNE284" s="6"/>
      <c r="HNF284" s="6"/>
      <c r="HNG284" s="6"/>
      <c r="HNH284" s="6"/>
      <c r="HNI284" s="6"/>
      <c r="HNJ284" s="6"/>
      <c r="HNK284" s="6"/>
      <c r="HNL284" s="6"/>
      <c r="HNM284" s="6"/>
      <c r="HNN284" s="6"/>
      <c r="HNO284" s="6"/>
      <c r="HNP284" s="6"/>
      <c r="HNQ284" s="6"/>
      <c r="HNR284" s="6"/>
      <c r="HNS284" s="6"/>
      <c r="HNT284" s="6"/>
      <c r="HNU284" s="6"/>
      <c r="HNV284" s="6"/>
      <c r="HNW284" s="6"/>
      <c r="HNX284" s="6"/>
      <c r="HNY284" s="6"/>
      <c r="HNZ284" s="6"/>
      <c r="HOA284" s="6"/>
      <c r="HOB284" s="6"/>
      <c r="HOC284" s="6"/>
      <c r="HOD284" s="6"/>
      <c r="HOE284" s="6"/>
      <c r="HOF284" s="6"/>
      <c r="HOG284" s="6"/>
      <c r="HOH284" s="6"/>
      <c r="HOI284" s="6"/>
      <c r="HOJ284" s="6"/>
      <c r="HOK284" s="6"/>
      <c r="HOL284" s="6"/>
      <c r="HOM284" s="6"/>
      <c r="HON284" s="6"/>
      <c r="HOO284" s="6"/>
      <c r="HOP284" s="6"/>
      <c r="HOQ284" s="6"/>
      <c r="HOR284" s="6"/>
      <c r="HOS284" s="6"/>
      <c r="HOT284" s="6"/>
      <c r="HOU284" s="6"/>
      <c r="HOV284" s="6"/>
      <c r="HOW284" s="6"/>
      <c r="HOX284" s="6"/>
      <c r="HOY284" s="6"/>
      <c r="HOZ284" s="6"/>
      <c r="HPA284" s="6"/>
      <c r="HPB284" s="6"/>
      <c r="HPC284" s="6"/>
      <c r="HPD284" s="6"/>
      <c r="HPE284" s="6"/>
      <c r="HPF284" s="6"/>
      <c r="HPG284" s="6"/>
      <c r="HPH284" s="6"/>
      <c r="HPI284" s="6"/>
      <c r="HPJ284" s="6"/>
      <c r="HPK284" s="6"/>
      <c r="HPL284" s="6"/>
      <c r="HPM284" s="6"/>
      <c r="HPN284" s="6"/>
      <c r="HPO284" s="6"/>
      <c r="HPP284" s="6"/>
      <c r="HPQ284" s="6"/>
      <c r="HPR284" s="6"/>
      <c r="HPS284" s="6"/>
      <c r="HPT284" s="6"/>
      <c r="HPU284" s="6"/>
      <c r="HPV284" s="6"/>
      <c r="HPW284" s="6"/>
      <c r="HPX284" s="6"/>
      <c r="HPY284" s="6"/>
      <c r="HPZ284" s="6"/>
      <c r="HQA284" s="6"/>
      <c r="HQB284" s="6"/>
      <c r="HQC284" s="6"/>
      <c r="HQD284" s="6"/>
      <c r="HQE284" s="6"/>
      <c r="HQF284" s="6"/>
      <c r="HQG284" s="6"/>
      <c r="HQH284" s="6"/>
      <c r="HQI284" s="6"/>
      <c r="HQJ284" s="6"/>
      <c r="HQK284" s="6"/>
      <c r="HQL284" s="6"/>
      <c r="HQM284" s="6"/>
      <c r="HQN284" s="6"/>
      <c r="HQO284" s="6"/>
      <c r="HQP284" s="6"/>
      <c r="HQQ284" s="6"/>
      <c r="HQR284" s="6"/>
      <c r="HQS284" s="6"/>
      <c r="HQT284" s="6"/>
      <c r="HQU284" s="6"/>
      <c r="HQV284" s="6"/>
      <c r="HQW284" s="6"/>
      <c r="HQX284" s="6"/>
      <c r="HQY284" s="6"/>
      <c r="HQZ284" s="6"/>
      <c r="HRA284" s="6"/>
      <c r="HRB284" s="6"/>
      <c r="HRC284" s="6"/>
      <c r="HRD284" s="6"/>
      <c r="HRE284" s="6"/>
      <c r="HRF284" s="6"/>
      <c r="HRG284" s="6"/>
      <c r="HRH284" s="6"/>
      <c r="HRI284" s="6"/>
      <c r="HRJ284" s="6"/>
      <c r="HRK284" s="6"/>
      <c r="HRL284" s="6"/>
      <c r="HRM284" s="6"/>
      <c r="HRN284" s="6"/>
      <c r="HRO284" s="6"/>
      <c r="HRP284" s="6"/>
      <c r="HRQ284" s="6"/>
      <c r="HRR284" s="6"/>
      <c r="HRS284" s="6"/>
      <c r="HRT284" s="6"/>
      <c r="HRU284" s="6"/>
      <c r="HRV284" s="6"/>
      <c r="HRW284" s="6"/>
      <c r="HRX284" s="6"/>
      <c r="HRY284" s="6"/>
      <c r="HRZ284" s="6"/>
      <c r="HSA284" s="6"/>
      <c r="HSB284" s="6"/>
      <c r="HSC284" s="6"/>
      <c r="HSD284" s="6"/>
      <c r="HSE284" s="6"/>
      <c r="HSF284" s="6"/>
      <c r="HSG284" s="6"/>
      <c r="HSH284" s="6"/>
      <c r="HSI284" s="6"/>
      <c r="HSJ284" s="6"/>
      <c r="HSK284" s="6"/>
      <c r="HSL284" s="6"/>
      <c r="HSM284" s="6"/>
      <c r="HSN284" s="6"/>
      <c r="HSO284" s="6"/>
      <c r="HSP284" s="6"/>
      <c r="HSQ284" s="6"/>
      <c r="HSR284" s="6"/>
      <c r="HSS284" s="6"/>
      <c r="HST284" s="6"/>
      <c r="HSU284" s="6"/>
      <c r="HSV284" s="6"/>
      <c r="HSW284" s="6"/>
      <c r="HSX284" s="6"/>
      <c r="HSY284" s="6"/>
      <c r="HSZ284" s="6"/>
      <c r="HTA284" s="6"/>
      <c r="HTB284" s="6"/>
      <c r="HTC284" s="6"/>
      <c r="HTD284" s="6"/>
      <c r="HTE284" s="6"/>
      <c r="HTF284" s="6"/>
      <c r="HTG284" s="6"/>
      <c r="HTH284" s="6"/>
      <c r="HTI284" s="6"/>
      <c r="HTJ284" s="6"/>
      <c r="HTK284" s="6"/>
      <c r="HTL284" s="6"/>
      <c r="HTM284" s="6"/>
      <c r="HTN284" s="6"/>
      <c r="HTO284" s="6"/>
      <c r="HTP284" s="6"/>
      <c r="HTQ284" s="6"/>
      <c r="HTR284" s="6"/>
      <c r="HTS284" s="6"/>
      <c r="HTT284" s="6"/>
      <c r="HTU284" s="6"/>
      <c r="HTV284" s="6"/>
      <c r="HTW284" s="6"/>
      <c r="HTX284" s="6"/>
      <c r="HTY284" s="6"/>
      <c r="HTZ284" s="6"/>
      <c r="HUA284" s="6"/>
      <c r="HUB284" s="6"/>
      <c r="HUC284" s="6"/>
      <c r="HUD284" s="6"/>
      <c r="HUE284" s="6"/>
      <c r="HUF284" s="6"/>
      <c r="HUG284" s="6"/>
      <c r="HUH284" s="6"/>
      <c r="HUI284" s="6"/>
      <c r="HUJ284" s="6"/>
      <c r="HUK284" s="6"/>
      <c r="HUL284" s="6"/>
      <c r="HUM284" s="6"/>
      <c r="HUN284" s="6"/>
      <c r="HUO284" s="6"/>
      <c r="HUP284" s="6"/>
      <c r="HUQ284" s="6"/>
      <c r="HUR284" s="6"/>
      <c r="HUS284" s="6"/>
      <c r="HUT284" s="6"/>
      <c r="HUU284" s="6"/>
      <c r="HUV284" s="6"/>
      <c r="HUW284" s="6"/>
      <c r="HUX284" s="6"/>
      <c r="HUY284" s="6"/>
      <c r="HUZ284" s="6"/>
      <c r="HVA284" s="6"/>
      <c r="HVB284" s="6"/>
      <c r="HVC284" s="6"/>
      <c r="HVD284" s="6"/>
      <c r="HVE284" s="6"/>
      <c r="HVF284" s="6"/>
      <c r="HVG284" s="6"/>
      <c r="HVH284" s="6"/>
      <c r="HVI284" s="6"/>
      <c r="HVJ284" s="6"/>
      <c r="HVK284" s="6"/>
      <c r="HVL284" s="6"/>
      <c r="HVM284" s="6"/>
      <c r="HVN284" s="6"/>
      <c r="HVO284" s="6"/>
      <c r="HVP284" s="6"/>
      <c r="HVQ284" s="6"/>
      <c r="HVR284" s="6"/>
      <c r="HVS284" s="6"/>
      <c r="HVT284" s="6"/>
      <c r="HVU284" s="6"/>
      <c r="HVV284" s="6"/>
      <c r="HVW284" s="6"/>
      <c r="HVX284" s="6"/>
      <c r="HVY284" s="6"/>
      <c r="HVZ284" s="6"/>
      <c r="HWA284" s="6"/>
      <c r="HWB284" s="6"/>
      <c r="HWC284" s="6"/>
      <c r="HWD284" s="6"/>
      <c r="HWE284" s="6"/>
      <c r="HWF284" s="6"/>
      <c r="HWG284" s="6"/>
      <c r="HWH284" s="6"/>
      <c r="HWI284" s="6"/>
      <c r="HWJ284" s="6"/>
      <c r="HWK284" s="6"/>
      <c r="HWL284" s="6"/>
      <c r="HWM284" s="6"/>
      <c r="HWN284" s="6"/>
      <c r="HWO284" s="6"/>
      <c r="HWP284" s="6"/>
      <c r="HWQ284" s="6"/>
      <c r="HWR284" s="6"/>
      <c r="HWS284" s="6"/>
      <c r="HWT284" s="6"/>
      <c r="HWU284" s="6"/>
      <c r="HWV284" s="6"/>
      <c r="HWW284" s="6"/>
      <c r="HWX284" s="6"/>
      <c r="HWY284" s="6"/>
      <c r="HWZ284" s="6"/>
      <c r="HXA284" s="6"/>
      <c r="HXB284" s="6"/>
      <c r="HXC284" s="6"/>
      <c r="HXD284" s="6"/>
      <c r="HXE284" s="6"/>
      <c r="HXF284" s="6"/>
      <c r="HXG284" s="6"/>
      <c r="HXH284" s="6"/>
      <c r="HXI284" s="6"/>
      <c r="HXJ284" s="6"/>
      <c r="HXK284" s="6"/>
      <c r="HXL284" s="6"/>
      <c r="HXM284" s="6"/>
      <c r="HXN284" s="6"/>
      <c r="HXO284" s="6"/>
      <c r="HXP284" s="6"/>
      <c r="HXQ284" s="6"/>
      <c r="HXR284" s="6"/>
      <c r="HXS284" s="6"/>
      <c r="HXT284" s="6"/>
      <c r="HXU284" s="6"/>
      <c r="HXV284" s="6"/>
      <c r="HXW284" s="6"/>
      <c r="HXX284" s="6"/>
      <c r="HXY284" s="6"/>
      <c r="HXZ284" s="6"/>
      <c r="HYA284" s="6"/>
      <c r="HYB284" s="6"/>
      <c r="HYC284" s="6"/>
      <c r="HYD284" s="6"/>
      <c r="HYE284" s="6"/>
      <c r="HYF284" s="6"/>
      <c r="HYG284" s="6"/>
      <c r="HYH284" s="6"/>
      <c r="HYI284" s="6"/>
      <c r="HYJ284" s="6"/>
      <c r="HYK284" s="6"/>
      <c r="HYL284" s="6"/>
      <c r="HYM284" s="6"/>
      <c r="HYN284" s="6"/>
      <c r="HYO284" s="6"/>
      <c r="HYP284" s="6"/>
      <c r="HYQ284" s="6"/>
      <c r="HYR284" s="6"/>
      <c r="HYS284" s="6"/>
      <c r="HYT284" s="6"/>
      <c r="HYU284" s="6"/>
      <c r="HYV284" s="6"/>
      <c r="HYW284" s="6"/>
      <c r="HYX284" s="6"/>
      <c r="HYY284" s="6"/>
      <c r="HYZ284" s="6"/>
      <c r="HZA284" s="6"/>
      <c r="HZB284" s="6"/>
      <c r="HZC284" s="6"/>
      <c r="HZD284" s="6"/>
      <c r="HZE284" s="6"/>
      <c r="HZF284" s="6"/>
      <c r="HZG284" s="6"/>
      <c r="HZH284" s="6"/>
      <c r="HZI284" s="6"/>
      <c r="HZJ284" s="6"/>
      <c r="HZK284" s="6"/>
      <c r="HZL284" s="6"/>
      <c r="HZM284" s="6"/>
      <c r="HZN284" s="6"/>
      <c r="HZO284" s="6"/>
      <c r="HZP284" s="6"/>
      <c r="HZQ284" s="6"/>
      <c r="HZR284" s="6"/>
      <c r="HZS284" s="6"/>
      <c r="HZT284" s="6"/>
      <c r="HZU284" s="6"/>
      <c r="HZV284" s="6"/>
      <c r="HZW284" s="6"/>
      <c r="HZX284" s="6"/>
      <c r="HZY284" s="6"/>
      <c r="HZZ284" s="6"/>
      <c r="IAA284" s="6"/>
      <c r="IAB284" s="6"/>
      <c r="IAC284" s="6"/>
      <c r="IAD284" s="6"/>
      <c r="IAE284" s="6"/>
      <c r="IAF284" s="6"/>
      <c r="IAG284" s="6"/>
      <c r="IAH284" s="6"/>
      <c r="IAI284" s="6"/>
      <c r="IAJ284" s="6"/>
      <c r="IAK284" s="6"/>
      <c r="IAL284" s="6"/>
      <c r="IAM284" s="6"/>
      <c r="IAN284" s="6"/>
      <c r="IAO284" s="6"/>
      <c r="IAP284" s="6"/>
      <c r="IAQ284" s="6"/>
      <c r="IAR284" s="6"/>
      <c r="IAS284" s="6"/>
      <c r="IAT284" s="6"/>
      <c r="IAU284" s="6"/>
      <c r="IAV284" s="6"/>
      <c r="IAW284" s="6"/>
      <c r="IAX284" s="6"/>
      <c r="IAY284" s="6"/>
      <c r="IAZ284" s="6"/>
      <c r="IBA284" s="6"/>
      <c r="IBB284" s="6"/>
      <c r="IBC284" s="6"/>
      <c r="IBD284" s="6"/>
      <c r="IBE284" s="6"/>
      <c r="IBF284" s="6"/>
      <c r="IBG284" s="6"/>
      <c r="IBH284" s="6"/>
      <c r="IBI284" s="6"/>
      <c r="IBJ284" s="6"/>
      <c r="IBK284" s="6"/>
      <c r="IBL284" s="6"/>
      <c r="IBM284" s="6"/>
      <c r="IBN284" s="6"/>
      <c r="IBO284" s="6"/>
      <c r="IBP284" s="6"/>
      <c r="IBQ284" s="6"/>
      <c r="IBR284" s="6"/>
      <c r="IBS284" s="6"/>
      <c r="IBT284" s="6"/>
      <c r="IBU284" s="6"/>
      <c r="IBV284" s="6"/>
      <c r="IBW284" s="6"/>
      <c r="IBX284" s="6"/>
      <c r="IBY284" s="6"/>
      <c r="IBZ284" s="6"/>
      <c r="ICA284" s="6"/>
      <c r="ICB284" s="6"/>
      <c r="ICC284" s="6"/>
      <c r="ICD284" s="6"/>
      <c r="ICE284" s="6"/>
      <c r="ICF284" s="6"/>
      <c r="ICG284" s="6"/>
      <c r="ICH284" s="6"/>
      <c r="ICI284" s="6"/>
      <c r="ICJ284" s="6"/>
      <c r="ICK284" s="6"/>
      <c r="ICL284" s="6"/>
      <c r="ICM284" s="6"/>
      <c r="ICN284" s="6"/>
      <c r="ICO284" s="6"/>
      <c r="ICP284" s="6"/>
      <c r="ICQ284" s="6"/>
      <c r="ICR284" s="6"/>
      <c r="ICS284" s="6"/>
      <c r="ICT284" s="6"/>
      <c r="ICU284" s="6"/>
      <c r="ICV284" s="6"/>
      <c r="ICW284" s="6"/>
      <c r="ICX284" s="6"/>
      <c r="ICY284" s="6"/>
      <c r="ICZ284" s="6"/>
      <c r="IDA284" s="6"/>
      <c r="IDB284" s="6"/>
      <c r="IDC284" s="6"/>
      <c r="IDD284" s="6"/>
      <c r="IDE284" s="6"/>
      <c r="IDF284" s="6"/>
      <c r="IDG284" s="6"/>
      <c r="IDH284" s="6"/>
      <c r="IDI284" s="6"/>
      <c r="IDJ284" s="6"/>
      <c r="IDK284" s="6"/>
      <c r="IDL284" s="6"/>
      <c r="IDM284" s="6"/>
      <c r="IDN284" s="6"/>
      <c r="IDO284" s="6"/>
      <c r="IDP284" s="6"/>
      <c r="IDQ284" s="6"/>
      <c r="IDR284" s="6"/>
      <c r="IDS284" s="6"/>
      <c r="IDT284" s="6"/>
      <c r="IDU284" s="6"/>
      <c r="IDV284" s="6"/>
      <c r="IDW284" s="6"/>
      <c r="IDX284" s="6"/>
      <c r="IDY284" s="6"/>
      <c r="IDZ284" s="6"/>
      <c r="IEA284" s="6"/>
      <c r="IEB284" s="6"/>
      <c r="IEC284" s="6"/>
      <c r="IED284" s="6"/>
      <c r="IEE284" s="6"/>
      <c r="IEF284" s="6"/>
      <c r="IEG284" s="6"/>
      <c r="IEH284" s="6"/>
      <c r="IEI284" s="6"/>
      <c r="IEJ284" s="6"/>
      <c r="IEK284" s="6"/>
      <c r="IEL284" s="6"/>
      <c r="IEM284" s="6"/>
      <c r="IEN284" s="6"/>
      <c r="IEO284" s="6"/>
      <c r="IEP284" s="6"/>
      <c r="IEQ284" s="6"/>
      <c r="IER284" s="6"/>
      <c r="IES284" s="6"/>
      <c r="IET284" s="6"/>
      <c r="IEU284" s="6"/>
      <c r="IEV284" s="6"/>
      <c r="IEW284" s="6"/>
      <c r="IEX284" s="6"/>
      <c r="IEY284" s="6"/>
      <c r="IEZ284" s="6"/>
      <c r="IFA284" s="6"/>
      <c r="IFB284" s="6"/>
      <c r="IFC284" s="6"/>
      <c r="IFD284" s="6"/>
      <c r="IFE284" s="6"/>
      <c r="IFF284" s="6"/>
      <c r="IFG284" s="6"/>
      <c r="IFH284" s="6"/>
      <c r="IFI284" s="6"/>
      <c r="IFJ284" s="6"/>
      <c r="IFK284" s="6"/>
      <c r="IFL284" s="6"/>
      <c r="IFM284" s="6"/>
      <c r="IFN284" s="6"/>
      <c r="IFO284" s="6"/>
      <c r="IFP284" s="6"/>
      <c r="IFQ284" s="6"/>
      <c r="IFR284" s="6"/>
      <c r="IFS284" s="6"/>
      <c r="IFT284" s="6"/>
      <c r="IFU284" s="6"/>
      <c r="IFV284" s="6"/>
      <c r="IFW284" s="6"/>
      <c r="IFX284" s="6"/>
      <c r="IFY284" s="6"/>
      <c r="IFZ284" s="6"/>
      <c r="IGA284" s="6"/>
      <c r="IGB284" s="6"/>
      <c r="IGC284" s="6"/>
      <c r="IGD284" s="6"/>
      <c r="IGE284" s="6"/>
      <c r="IGF284" s="6"/>
      <c r="IGG284" s="6"/>
      <c r="IGH284" s="6"/>
      <c r="IGI284" s="6"/>
      <c r="IGJ284" s="6"/>
      <c r="IGK284" s="6"/>
      <c r="IGL284" s="6"/>
      <c r="IGM284" s="6"/>
      <c r="IGN284" s="6"/>
      <c r="IGO284" s="6"/>
      <c r="IGP284" s="6"/>
      <c r="IGQ284" s="6"/>
      <c r="IGR284" s="6"/>
      <c r="IGS284" s="6"/>
      <c r="IGT284" s="6"/>
      <c r="IGU284" s="6"/>
      <c r="IGV284" s="6"/>
      <c r="IGW284" s="6"/>
      <c r="IGX284" s="6"/>
      <c r="IGY284" s="6"/>
      <c r="IGZ284" s="6"/>
      <c r="IHA284" s="6"/>
      <c r="IHB284" s="6"/>
      <c r="IHC284" s="6"/>
      <c r="IHD284" s="6"/>
      <c r="IHE284" s="6"/>
      <c r="IHF284" s="6"/>
      <c r="IHG284" s="6"/>
      <c r="IHH284" s="6"/>
      <c r="IHI284" s="6"/>
      <c r="IHJ284" s="6"/>
      <c r="IHK284" s="6"/>
      <c r="IHL284" s="6"/>
      <c r="IHM284" s="6"/>
      <c r="IHN284" s="6"/>
      <c r="IHO284" s="6"/>
      <c r="IHP284" s="6"/>
      <c r="IHQ284" s="6"/>
      <c r="IHR284" s="6"/>
      <c r="IHS284" s="6"/>
      <c r="IHT284" s="6"/>
      <c r="IHU284" s="6"/>
      <c r="IHV284" s="6"/>
      <c r="IHW284" s="6"/>
      <c r="IHX284" s="6"/>
      <c r="IHY284" s="6"/>
      <c r="IHZ284" s="6"/>
      <c r="IIA284" s="6"/>
      <c r="IIB284" s="6"/>
      <c r="IIC284" s="6"/>
      <c r="IID284" s="6"/>
      <c r="IIE284" s="6"/>
      <c r="IIF284" s="6"/>
      <c r="IIG284" s="6"/>
      <c r="IIH284" s="6"/>
      <c r="III284" s="6"/>
      <c r="IIJ284" s="6"/>
      <c r="IIK284" s="6"/>
      <c r="IIL284" s="6"/>
      <c r="IIM284" s="6"/>
      <c r="IIN284" s="6"/>
      <c r="IIO284" s="6"/>
      <c r="IIP284" s="6"/>
      <c r="IIQ284" s="6"/>
      <c r="IIR284" s="6"/>
      <c r="IIS284" s="6"/>
      <c r="IIT284" s="6"/>
      <c r="IIU284" s="6"/>
      <c r="IIV284" s="6"/>
      <c r="IIW284" s="6"/>
      <c r="IIX284" s="6"/>
      <c r="IIY284" s="6"/>
      <c r="IIZ284" s="6"/>
      <c r="IJA284" s="6"/>
      <c r="IJB284" s="6"/>
      <c r="IJC284" s="6"/>
      <c r="IJD284" s="6"/>
      <c r="IJE284" s="6"/>
      <c r="IJF284" s="6"/>
      <c r="IJG284" s="6"/>
      <c r="IJH284" s="6"/>
      <c r="IJI284" s="6"/>
      <c r="IJJ284" s="6"/>
      <c r="IJK284" s="6"/>
      <c r="IJL284" s="6"/>
      <c r="IJM284" s="6"/>
      <c r="IJN284" s="6"/>
      <c r="IJO284" s="6"/>
      <c r="IJP284" s="6"/>
      <c r="IJQ284" s="6"/>
      <c r="IJR284" s="6"/>
      <c r="IJS284" s="6"/>
      <c r="IJT284" s="6"/>
      <c r="IJU284" s="6"/>
      <c r="IJV284" s="6"/>
      <c r="IJW284" s="6"/>
      <c r="IJX284" s="6"/>
      <c r="IJY284" s="6"/>
      <c r="IJZ284" s="6"/>
      <c r="IKA284" s="6"/>
      <c r="IKB284" s="6"/>
      <c r="IKC284" s="6"/>
      <c r="IKD284" s="6"/>
      <c r="IKE284" s="6"/>
      <c r="IKF284" s="6"/>
      <c r="IKG284" s="6"/>
      <c r="IKH284" s="6"/>
      <c r="IKI284" s="6"/>
      <c r="IKJ284" s="6"/>
      <c r="IKK284" s="6"/>
      <c r="IKL284" s="6"/>
      <c r="IKM284" s="6"/>
      <c r="IKN284" s="6"/>
      <c r="IKO284" s="6"/>
      <c r="IKP284" s="6"/>
      <c r="IKQ284" s="6"/>
      <c r="IKR284" s="6"/>
      <c r="IKS284" s="6"/>
      <c r="IKT284" s="6"/>
      <c r="IKU284" s="6"/>
      <c r="IKV284" s="6"/>
      <c r="IKW284" s="6"/>
      <c r="IKX284" s="6"/>
      <c r="IKY284" s="6"/>
      <c r="IKZ284" s="6"/>
      <c r="ILA284" s="6"/>
      <c r="ILB284" s="6"/>
      <c r="ILC284" s="6"/>
      <c r="ILD284" s="6"/>
      <c r="ILE284" s="6"/>
      <c r="ILF284" s="6"/>
      <c r="ILG284" s="6"/>
      <c r="ILH284" s="6"/>
      <c r="ILI284" s="6"/>
      <c r="ILJ284" s="6"/>
      <c r="ILK284" s="6"/>
      <c r="ILL284" s="6"/>
      <c r="ILM284" s="6"/>
      <c r="ILN284" s="6"/>
      <c r="ILO284" s="6"/>
      <c r="ILP284" s="6"/>
      <c r="ILQ284" s="6"/>
      <c r="ILR284" s="6"/>
      <c r="ILS284" s="6"/>
      <c r="ILT284" s="6"/>
      <c r="ILU284" s="6"/>
      <c r="ILV284" s="6"/>
      <c r="ILW284" s="6"/>
      <c r="ILX284" s="6"/>
      <c r="ILY284" s="6"/>
      <c r="ILZ284" s="6"/>
      <c r="IMA284" s="6"/>
      <c r="IMB284" s="6"/>
      <c r="IMC284" s="6"/>
      <c r="IMD284" s="6"/>
      <c r="IME284" s="6"/>
      <c r="IMF284" s="6"/>
      <c r="IMG284" s="6"/>
      <c r="IMH284" s="6"/>
      <c r="IMI284" s="6"/>
      <c r="IMJ284" s="6"/>
      <c r="IMK284" s="6"/>
      <c r="IML284" s="6"/>
      <c r="IMM284" s="6"/>
      <c r="IMN284" s="6"/>
      <c r="IMO284" s="6"/>
      <c r="IMP284" s="6"/>
      <c r="IMQ284" s="6"/>
      <c r="IMR284" s="6"/>
      <c r="IMS284" s="6"/>
      <c r="IMT284" s="6"/>
      <c r="IMU284" s="6"/>
      <c r="IMV284" s="6"/>
      <c r="IMW284" s="6"/>
      <c r="IMX284" s="6"/>
      <c r="IMY284" s="6"/>
      <c r="IMZ284" s="6"/>
      <c r="INA284" s="6"/>
      <c r="INB284" s="6"/>
      <c r="INC284" s="6"/>
      <c r="IND284" s="6"/>
      <c r="INE284" s="6"/>
      <c r="INF284" s="6"/>
      <c r="ING284" s="6"/>
      <c r="INH284" s="6"/>
      <c r="INI284" s="6"/>
      <c r="INJ284" s="6"/>
      <c r="INK284" s="6"/>
      <c r="INL284" s="6"/>
      <c r="INM284" s="6"/>
      <c r="INN284" s="6"/>
      <c r="INO284" s="6"/>
      <c r="INP284" s="6"/>
      <c r="INQ284" s="6"/>
      <c r="INR284" s="6"/>
      <c r="INS284" s="6"/>
      <c r="INT284" s="6"/>
      <c r="INU284" s="6"/>
      <c r="INV284" s="6"/>
      <c r="INW284" s="6"/>
      <c r="INX284" s="6"/>
      <c r="INY284" s="6"/>
      <c r="INZ284" s="6"/>
      <c r="IOA284" s="6"/>
      <c r="IOB284" s="6"/>
      <c r="IOC284" s="6"/>
      <c r="IOD284" s="6"/>
      <c r="IOE284" s="6"/>
      <c r="IOF284" s="6"/>
      <c r="IOG284" s="6"/>
      <c r="IOH284" s="6"/>
      <c r="IOI284" s="6"/>
      <c r="IOJ284" s="6"/>
      <c r="IOK284" s="6"/>
      <c r="IOL284" s="6"/>
      <c r="IOM284" s="6"/>
      <c r="ION284" s="6"/>
      <c r="IOO284" s="6"/>
      <c r="IOP284" s="6"/>
      <c r="IOQ284" s="6"/>
      <c r="IOR284" s="6"/>
      <c r="IOS284" s="6"/>
      <c r="IOT284" s="6"/>
      <c r="IOU284" s="6"/>
      <c r="IOV284" s="6"/>
      <c r="IOW284" s="6"/>
      <c r="IOX284" s="6"/>
      <c r="IOY284" s="6"/>
      <c r="IOZ284" s="6"/>
      <c r="IPA284" s="6"/>
      <c r="IPB284" s="6"/>
      <c r="IPC284" s="6"/>
      <c r="IPD284" s="6"/>
      <c r="IPE284" s="6"/>
      <c r="IPF284" s="6"/>
      <c r="IPG284" s="6"/>
      <c r="IPH284" s="6"/>
      <c r="IPI284" s="6"/>
      <c r="IPJ284" s="6"/>
      <c r="IPK284" s="6"/>
      <c r="IPL284" s="6"/>
      <c r="IPM284" s="6"/>
      <c r="IPN284" s="6"/>
      <c r="IPO284" s="6"/>
      <c r="IPP284" s="6"/>
      <c r="IPQ284" s="6"/>
      <c r="IPR284" s="6"/>
      <c r="IPS284" s="6"/>
      <c r="IPT284" s="6"/>
      <c r="IPU284" s="6"/>
      <c r="IPV284" s="6"/>
      <c r="IPW284" s="6"/>
      <c r="IPX284" s="6"/>
      <c r="IPY284" s="6"/>
      <c r="IPZ284" s="6"/>
      <c r="IQA284" s="6"/>
      <c r="IQB284" s="6"/>
      <c r="IQC284" s="6"/>
      <c r="IQD284" s="6"/>
      <c r="IQE284" s="6"/>
      <c r="IQF284" s="6"/>
      <c r="IQG284" s="6"/>
      <c r="IQH284" s="6"/>
      <c r="IQI284" s="6"/>
      <c r="IQJ284" s="6"/>
      <c r="IQK284" s="6"/>
      <c r="IQL284" s="6"/>
      <c r="IQM284" s="6"/>
      <c r="IQN284" s="6"/>
      <c r="IQO284" s="6"/>
      <c r="IQP284" s="6"/>
      <c r="IQQ284" s="6"/>
      <c r="IQR284" s="6"/>
      <c r="IQS284" s="6"/>
      <c r="IQT284" s="6"/>
      <c r="IQU284" s="6"/>
      <c r="IQV284" s="6"/>
      <c r="IQW284" s="6"/>
      <c r="IQX284" s="6"/>
      <c r="IQY284" s="6"/>
      <c r="IQZ284" s="6"/>
      <c r="IRA284" s="6"/>
      <c r="IRB284" s="6"/>
      <c r="IRC284" s="6"/>
      <c r="IRD284" s="6"/>
      <c r="IRE284" s="6"/>
      <c r="IRF284" s="6"/>
      <c r="IRG284" s="6"/>
      <c r="IRH284" s="6"/>
      <c r="IRI284" s="6"/>
      <c r="IRJ284" s="6"/>
      <c r="IRK284" s="6"/>
      <c r="IRL284" s="6"/>
      <c r="IRM284" s="6"/>
      <c r="IRN284" s="6"/>
      <c r="IRO284" s="6"/>
      <c r="IRP284" s="6"/>
      <c r="IRQ284" s="6"/>
      <c r="IRR284" s="6"/>
      <c r="IRS284" s="6"/>
      <c r="IRT284" s="6"/>
      <c r="IRU284" s="6"/>
      <c r="IRV284" s="6"/>
      <c r="IRW284" s="6"/>
      <c r="IRX284" s="6"/>
      <c r="IRY284" s="6"/>
      <c r="IRZ284" s="6"/>
      <c r="ISA284" s="6"/>
      <c r="ISB284" s="6"/>
      <c r="ISC284" s="6"/>
      <c r="ISD284" s="6"/>
      <c r="ISE284" s="6"/>
      <c r="ISF284" s="6"/>
      <c r="ISG284" s="6"/>
      <c r="ISH284" s="6"/>
      <c r="ISI284" s="6"/>
      <c r="ISJ284" s="6"/>
      <c r="ISK284" s="6"/>
      <c r="ISL284" s="6"/>
      <c r="ISM284" s="6"/>
      <c r="ISN284" s="6"/>
      <c r="ISO284" s="6"/>
      <c r="ISP284" s="6"/>
      <c r="ISQ284" s="6"/>
      <c r="ISR284" s="6"/>
      <c r="ISS284" s="6"/>
      <c r="IST284" s="6"/>
      <c r="ISU284" s="6"/>
      <c r="ISV284" s="6"/>
      <c r="ISW284" s="6"/>
      <c r="ISX284" s="6"/>
      <c r="ISY284" s="6"/>
      <c r="ISZ284" s="6"/>
      <c r="ITA284" s="6"/>
      <c r="ITB284" s="6"/>
      <c r="ITC284" s="6"/>
      <c r="ITD284" s="6"/>
      <c r="ITE284" s="6"/>
      <c r="ITF284" s="6"/>
      <c r="ITG284" s="6"/>
      <c r="ITH284" s="6"/>
      <c r="ITI284" s="6"/>
      <c r="ITJ284" s="6"/>
      <c r="ITK284" s="6"/>
      <c r="ITL284" s="6"/>
      <c r="ITM284" s="6"/>
      <c r="ITN284" s="6"/>
      <c r="ITO284" s="6"/>
      <c r="ITP284" s="6"/>
      <c r="ITQ284" s="6"/>
      <c r="ITR284" s="6"/>
      <c r="ITS284" s="6"/>
      <c r="ITT284" s="6"/>
      <c r="ITU284" s="6"/>
      <c r="ITV284" s="6"/>
      <c r="ITW284" s="6"/>
      <c r="ITX284" s="6"/>
      <c r="ITY284" s="6"/>
      <c r="ITZ284" s="6"/>
      <c r="IUA284" s="6"/>
      <c r="IUB284" s="6"/>
      <c r="IUC284" s="6"/>
      <c r="IUD284" s="6"/>
      <c r="IUE284" s="6"/>
      <c r="IUF284" s="6"/>
      <c r="IUG284" s="6"/>
      <c r="IUH284" s="6"/>
      <c r="IUI284" s="6"/>
      <c r="IUJ284" s="6"/>
      <c r="IUK284" s="6"/>
      <c r="IUL284" s="6"/>
      <c r="IUM284" s="6"/>
      <c r="IUN284" s="6"/>
      <c r="IUO284" s="6"/>
      <c r="IUP284" s="6"/>
      <c r="IUQ284" s="6"/>
      <c r="IUR284" s="6"/>
      <c r="IUS284" s="6"/>
      <c r="IUT284" s="6"/>
      <c r="IUU284" s="6"/>
      <c r="IUV284" s="6"/>
      <c r="IUW284" s="6"/>
      <c r="IUX284" s="6"/>
      <c r="IUY284" s="6"/>
      <c r="IUZ284" s="6"/>
      <c r="IVA284" s="6"/>
      <c r="IVB284" s="6"/>
      <c r="IVC284" s="6"/>
      <c r="IVD284" s="6"/>
      <c r="IVE284" s="6"/>
      <c r="IVF284" s="6"/>
      <c r="IVG284" s="6"/>
      <c r="IVH284" s="6"/>
      <c r="IVI284" s="6"/>
      <c r="IVJ284" s="6"/>
      <c r="IVK284" s="6"/>
      <c r="IVL284" s="6"/>
      <c r="IVM284" s="6"/>
      <c r="IVN284" s="6"/>
      <c r="IVO284" s="6"/>
      <c r="IVP284" s="6"/>
      <c r="IVQ284" s="6"/>
      <c r="IVR284" s="6"/>
      <c r="IVS284" s="6"/>
      <c r="IVT284" s="6"/>
      <c r="IVU284" s="6"/>
      <c r="IVV284" s="6"/>
      <c r="IVW284" s="6"/>
      <c r="IVX284" s="6"/>
      <c r="IVY284" s="6"/>
      <c r="IVZ284" s="6"/>
      <c r="IWA284" s="6"/>
      <c r="IWB284" s="6"/>
      <c r="IWC284" s="6"/>
      <c r="IWD284" s="6"/>
      <c r="IWE284" s="6"/>
      <c r="IWF284" s="6"/>
      <c r="IWG284" s="6"/>
      <c r="IWH284" s="6"/>
      <c r="IWI284" s="6"/>
      <c r="IWJ284" s="6"/>
      <c r="IWK284" s="6"/>
      <c r="IWL284" s="6"/>
      <c r="IWM284" s="6"/>
      <c r="IWN284" s="6"/>
      <c r="IWO284" s="6"/>
      <c r="IWP284" s="6"/>
      <c r="IWQ284" s="6"/>
      <c r="IWR284" s="6"/>
      <c r="IWS284" s="6"/>
      <c r="IWT284" s="6"/>
      <c r="IWU284" s="6"/>
      <c r="IWV284" s="6"/>
      <c r="IWW284" s="6"/>
      <c r="IWX284" s="6"/>
      <c r="IWY284" s="6"/>
      <c r="IWZ284" s="6"/>
      <c r="IXA284" s="6"/>
      <c r="IXB284" s="6"/>
      <c r="IXC284" s="6"/>
      <c r="IXD284" s="6"/>
      <c r="IXE284" s="6"/>
      <c r="IXF284" s="6"/>
      <c r="IXG284" s="6"/>
      <c r="IXH284" s="6"/>
      <c r="IXI284" s="6"/>
      <c r="IXJ284" s="6"/>
      <c r="IXK284" s="6"/>
      <c r="IXL284" s="6"/>
      <c r="IXM284" s="6"/>
      <c r="IXN284" s="6"/>
      <c r="IXO284" s="6"/>
      <c r="IXP284" s="6"/>
      <c r="IXQ284" s="6"/>
      <c r="IXR284" s="6"/>
      <c r="IXS284" s="6"/>
      <c r="IXT284" s="6"/>
      <c r="IXU284" s="6"/>
      <c r="IXV284" s="6"/>
      <c r="IXW284" s="6"/>
      <c r="IXX284" s="6"/>
      <c r="IXY284" s="6"/>
      <c r="IXZ284" s="6"/>
      <c r="IYA284" s="6"/>
      <c r="IYB284" s="6"/>
      <c r="IYC284" s="6"/>
      <c r="IYD284" s="6"/>
      <c r="IYE284" s="6"/>
      <c r="IYF284" s="6"/>
      <c r="IYG284" s="6"/>
      <c r="IYH284" s="6"/>
      <c r="IYI284" s="6"/>
      <c r="IYJ284" s="6"/>
      <c r="IYK284" s="6"/>
      <c r="IYL284" s="6"/>
      <c r="IYM284" s="6"/>
      <c r="IYN284" s="6"/>
      <c r="IYO284" s="6"/>
      <c r="IYP284" s="6"/>
      <c r="IYQ284" s="6"/>
      <c r="IYR284" s="6"/>
      <c r="IYS284" s="6"/>
      <c r="IYT284" s="6"/>
      <c r="IYU284" s="6"/>
      <c r="IYV284" s="6"/>
      <c r="IYW284" s="6"/>
      <c r="IYX284" s="6"/>
      <c r="IYY284" s="6"/>
      <c r="IYZ284" s="6"/>
      <c r="IZA284" s="6"/>
      <c r="IZB284" s="6"/>
      <c r="IZC284" s="6"/>
      <c r="IZD284" s="6"/>
      <c r="IZE284" s="6"/>
      <c r="IZF284" s="6"/>
      <c r="IZG284" s="6"/>
      <c r="IZH284" s="6"/>
      <c r="IZI284" s="6"/>
      <c r="IZJ284" s="6"/>
      <c r="IZK284" s="6"/>
      <c r="IZL284" s="6"/>
      <c r="IZM284" s="6"/>
      <c r="IZN284" s="6"/>
      <c r="IZO284" s="6"/>
      <c r="IZP284" s="6"/>
      <c r="IZQ284" s="6"/>
      <c r="IZR284" s="6"/>
      <c r="IZS284" s="6"/>
      <c r="IZT284" s="6"/>
      <c r="IZU284" s="6"/>
      <c r="IZV284" s="6"/>
      <c r="IZW284" s="6"/>
      <c r="IZX284" s="6"/>
      <c r="IZY284" s="6"/>
      <c r="IZZ284" s="6"/>
      <c r="JAA284" s="6"/>
      <c r="JAB284" s="6"/>
      <c r="JAC284" s="6"/>
      <c r="JAD284" s="6"/>
      <c r="JAE284" s="6"/>
      <c r="JAF284" s="6"/>
      <c r="JAG284" s="6"/>
      <c r="JAH284" s="6"/>
      <c r="JAI284" s="6"/>
      <c r="JAJ284" s="6"/>
      <c r="JAK284" s="6"/>
      <c r="JAL284" s="6"/>
      <c r="JAM284" s="6"/>
      <c r="JAN284" s="6"/>
      <c r="JAO284" s="6"/>
      <c r="JAP284" s="6"/>
      <c r="JAQ284" s="6"/>
      <c r="JAR284" s="6"/>
      <c r="JAS284" s="6"/>
      <c r="JAT284" s="6"/>
      <c r="JAU284" s="6"/>
      <c r="JAV284" s="6"/>
      <c r="JAW284" s="6"/>
      <c r="JAX284" s="6"/>
      <c r="JAY284" s="6"/>
      <c r="JAZ284" s="6"/>
      <c r="JBA284" s="6"/>
      <c r="JBB284" s="6"/>
      <c r="JBC284" s="6"/>
      <c r="JBD284" s="6"/>
      <c r="JBE284" s="6"/>
      <c r="JBF284" s="6"/>
      <c r="JBG284" s="6"/>
      <c r="JBH284" s="6"/>
      <c r="JBI284" s="6"/>
      <c r="JBJ284" s="6"/>
      <c r="JBK284" s="6"/>
      <c r="JBL284" s="6"/>
      <c r="JBM284" s="6"/>
      <c r="JBN284" s="6"/>
      <c r="JBO284" s="6"/>
      <c r="JBP284" s="6"/>
      <c r="JBQ284" s="6"/>
      <c r="JBR284" s="6"/>
      <c r="JBS284" s="6"/>
      <c r="JBT284" s="6"/>
      <c r="JBU284" s="6"/>
      <c r="JBV284" s="6"/>
      <c r="JBW284" s="6"/>
      <c r="JBX284" s="6"/>
      <c r="JBY284" s="6"/>
      <c r="JBZ284" s="6"/>
      <c r="JCA284" s="6"/>
      <c r="JCB284" s="6"/>
      <c r="JCC284" s="6"/>
      <c r="JCD284" s="6"/>
      <c r="JCE284" s="6"/>
      <c r="JCF284" s="6"/>
      <c r="JCG284" s="6"/>
      <c r="JCH284" s="6"/>
      <c r="JCI284" s="6"/>
      <c r="JCJ284" s="6"/>
      <c r="JCK284" s="6"/>
      <c r="JCL284" s="6"/>
      <c r="JCM284" s="6"/>
      <c r="JCN284" s="6"/>
      <c r="JCO284" s="6"/>
      <c r="JCP284" s="6"/>
      <c r="JCQ284" s="6"/>
      <c r="JCR284" s="6"/>
      <c r="JCS284" s="6"/>
      <c r="JCT284" s="6"/>
      <c r="JCU284" s="6"/>
      <c r="JCV284" s="6"/>
      <c r="JCW284" s="6"/>
      <c r="JCX284" s="6"/>
      <c r="JCY284" s="6"/>
      <c r="JCZ284" s="6"/>
      <c r="JDA284" s="6"/>
      <c r="JDB284" s="6"/>
      <c r="JDC284" s="6"/>
      <c r="JDD284" s="6"/>
      <c r="JDE284" s="6"/>
      <c r="JDF284" s="6"/>
      <c r="JDG284" s="6"/>
      <c r="JDH284" s="6"/>
      <c r="JDI284" s="6"/>
      <c r="JDJ284" s="6"/>
      <c r="JDK284" s="6"/>
      <c r="JDL284" s="6"/>
      <c r="JDM284" s="6"/>
      <c r="JDN284" s="6"/>
      <c r="JDO284" s="6"/>
      <c r="JDP284" s="6"/>
      <c r="JDQ284" s="6"/>
      <c r="JDR284" s="6"/>
      <c r="JDS284" s="6"/>
      <c r="JDT284" s="6"/>
      <c r="JDU284" s="6"/>
      <c r="JDV284" s="6"/>
      <c r="JDW284" s="6"/>
      <c r="JDX284" s="6"/>
      <c r="JDY284" s="6"/>
      <c r="JDZ284" s="6"/>
      <c r="JEA284" s="6"/>
      <c r="JEB284" s="6"/>
      <c r="JEC284" s="6"/>
      <c r="JED284" s="6"/>
      <c r="JEE284" s="6"/>
      <c r="JEF284" s="6"/>
      <c r="JEG284" s="6"/>
      <c r="JEH284" s="6"/>
      <c r="JEI284" s="6"/>
      <c r="JEJ284" s="6"/>
      <c r="JEK284" s="6"/>
      <c r="JEL284" s="6"/>
      <c r="JEM284" s="6"/>
      <c r="JEN284" s="6"/>
      <c r="JEO284" s="6"/>
      <c r="JEP284" s="6"/>
      <c r="JEQ284" s="6"/>
      <c r="JER284" s="6"/>
      <c r="JES284" s="6"/>
      <c r="JET284" s="6"/>
      <c r="JEU284" s="6"/>
      <c r="JEV284" s="6"/>
      <c r="JEW284" s="6"/>
      <c r="JEX284" s="6"/>
      <c r="JEY284" s="6"/>
      <c r="JEZ284" s="6"/>
      <c r="JFA284" s="6"/>
      <c r="JFB284" s="6"/>
      <c r="JFC284" s="6"/>
      <c r="JFD284" s="6"/>
      <c r="JFE284" s="6"/>
      <c r="JFF284" s="6"/>
      <c r="JFG284" s="6"/>
      <c r="JFH284" s="6"/>
      <c r="JFI284" s="6"/>
      <c r="JFJ284" s="6"/>
      <c r="JFK284" s="6"/>
      <c r="JFL284" s="6"/>
      <c r="JFM284" s="6"/>
      <c r="JFN284" s="6"/>
      <c r="JFO284" s="6"/>
      <c r="JFP284" s="6"/>
      <c r="JFQ284" s="6"/>
      <c r="JFR284" s="6"/>
      <c r="JFS284" s="6"/>
      <c r="JFT284" s="6"/>
      <c r="JFU284" s="6"/>
      <c r="JFV284" s="6"/>
      <c r="JFW284" s="6"/>
      <c r="JFX284" s="6"/>
      <c r="JFY284" s="6"/>
      <c r="JFZ284" s="6"/>
      <c r="JGA284" s="6"/>
      <c r="JGB284" s="6"/>
      <c r="JGC284" s="6"/>
      <c r="JGD284" s="6"/>
      <c r="JGE284" s="6"/>
      <c r="JGF284" s="6"/>
      <c r="JGG284" s="6"/>
      <c r="JGH284" s="6"/>
      <c r="JGI284" s="6"/>
      <c r="JGJ284" s="6"/>
      <c r="JGK284" s="6"/>
      <c r="JGL284" s="6"/>
      <c r="JGM284" s="6"/>
      <c r="JGN284" s="6"/>
      <c r="JGO284" s="6"/>
      <c r="JGP284" s="6"/>
      <c r="JGQ284" s="6"/>
      <c r="JGR284" s="6"/>
      <c r="JGS284" s="6"/>
      <c r="JGT284" s="6"/>
      <c r="JGU284" s="6"/>
      <c r="JGV284" s="6"/>
      <c r="JGW284" s="6"/>
      <c r="JGX284" s="6"/>
      <c r="JGY284" s="6"/>
      <c r="JGZ284" s="6"/>
      <c r="JHA284" s="6"/>
      <c r="JHB284" s="6"/>
      <c r="JHC284" s="6"/>
      <c r="JHD284" s="6"/>
      <c r="JHE284" s="6"/>
      <c r="JHF284" s="6"/>
      <c r="JHG284" s="6"/>
      <c r="JHH284" s="6"/>
      <c r="JHI284" s="6"/>
      <c r="JHJ284" s="6"/>
      <c r="JHK284" s="6"/>
      <c r="JHL284" s="6"/>
      <c r="JHM284" s="6"/>
      <c r="JHN284" s="6"/>
      <c r="JHO284" s="6"/>
      <c r="JHP284" s="6"/>
      <c r="JHQ284" s="6"/>
      <c r="JHR284" s="6"/>
      <c r="JHS284" s="6"/>
      <c r="JHT284" s="6"/>
      <c r="JHU284" s="6"/>
      <c r="JHV284" s="6"/>
      <c r="JHW284" s="6"/>
      <c r="JHX284" s="6"/>
      <c r="JHY284" s="6"/>
      <c r="JHZ284" s="6"/>
      <c r="JIA284" s="6"/>
      <c r="JIB284" s="6"/>
      <c r="JIC284" s="6"/>
      <c r="JID284" s="6"/>
      <c r="JIE284" s="6"/>
      <c r="JIF284" s="6"/>
      <c r="JIG284" s="6"/>
      <c r="JIH284" s="6"/>
      <c r="JII284" s="6"/>
      <c r="JIJ284" s="6"/>
      <c r="JIK284" s="6"/>
      <c r="JIL284" s="6"/>
      <c r="JIM284" s="6"/>
      <c r="JIN284" s="6"/>
      <c r="JIO284" s="6"/>
      <c r="JIP284" s="6"/>
      <c r="JIQ284" s="6"/>
      <c r="JIR284" s="6"/>
      <c r="JIS284" s="6"/>
      <c r="JIT284" s="6"/>
      <c r="JIU284" s="6"/>
      <c r="JIV284" s="6"/>
      <c r="JIW284" s="6"/>
      <c r="JIX284" s="6"/>
      <c r="JIY284" s="6"/>
      <c r="JIZ284" s="6"/>
      <c r="JJA284" s="6"/>
      <c r="JJB284" s="6"/>
      <c r="JJC284" s="6"/>
      <c r="JJD284" s="6"/>
      <c r="JJE284" s="6"/>
      <c r="JJF284" s="6"/>
      <c r="JJG284" s="6"/>
      <c r="JJH284" s="6"/>
      <c r="JJI284" s="6"/>
      <c r="JJJ284" s="6"/>
      <c r="JJK284" s="6"/>
      <c r="JJL284" s="6"/>
      <c r="JJM284" s="6"/>
      <c r="JJN284" s="6"/>
      <c r="JJO284" s="6"/>
      <c r="JJP284" s="6"/>
      <c r="JJQ284" s="6"/>
      <c r="JJR284" s="6"/>
      <c r="JJS284" s="6"/>
      <c r="JJT284" s="6"/>
      <c r="JJU284" s="6"/>
      <c r="JJV284" s="6"/>
      <c r="JJW284" s="6"/>
      <c r="JJX284" s="6"/>
      <c r="JJY284" s="6"/>
      <c r="JJZ284" s="6"/>
      <c r="JKA284" s="6"/>
      <c r="JKB284" s="6"/>
      <c r="JKC284" s="6"/>
      <c r="JKD284" s="6"/>
      <c r="JKE284" s="6"/>
      <c r="JKF284" s="6"/>
      <c r="JKG284" s="6"/>
      <c r="JKH284" s="6"/>
      <c r="JKI284" s="6"/>
      <c r="JKJ284" s="6"/>
      <c r="JKK284" s="6"/>
      <c r="JKL284" s="6"/>
      <c r="JKM284" s="6"/>
      <c r="JKN284" s="6"/>
      <c r="JKO284" s="6"/>
      <c r="JKP284" s="6"/>
      <c r="JKQ284" s="6"/>
      <c r="JKR284" s="6"/>
      <c r="JKS284" s="6"/>
      <c r="JKT284" s="6"/>
      <c r="JKU284" s="6"/>
      <c r="JKV284" s="6"/>
      <c r="JKW284" s="6"/>
      <c r="JKX284" s="6"/>
      <c r="JKY284" s="6"/>
      <c r="JKZ284" s="6"/>
      <c r="JLA284" s="6"/>
      <c r="JLB284" s="6"/>
      <c r="JLC284" s="6"/>
      <c r="JLD284" s="6"/>
      <c r="JLE284" s="6"/>
      <c r="JLF284" s="6"/>
      <c r="JLG284" s="6"/>
      <c r="JLH284" s="6"/>
      <c r="JLI284" s="6"/>
      <c r="JLJ284" s="6"/>
      <c r="JLK284" s="6"/>
      <c r="JLL284" s="6"/>
      <c r="JLM284" s="6"/>
      <c r="JLN284" s="6"/>
      <c r="JLO284" s="6"/>
      <c r="JLP284" s="6"/>
      <c r="JLQ284" s="6"/>
      <c r="JLR284" s="6"/>
      <c r="JLS284" s="6"/>
      <c r="JLT284" s="6"/>
      <c r="JLU284" s="6"/>
      <c r="JLV284" s="6"/>
      <c r="JLW284" s="6"/>
      <c r="JLX284" s="6"/>
      <c r="JLY284" s="6"/>
      <c r="JLZ284" s="6"/>
      <c r="JMA284" s="6"/>
      <c r="JMB284" s="6"/>
      <c r="JMC284" s="6"/>
      <c r="JMD284" s="6"/>
      <c r="JME284" s="6"/>
      <c r="JMF284" s="6"/>
      <c r="JMG284" s="6"/>
      <c r="JMH284" s="6"/>
      <c r="JMI284" s="6"/>
      <c r="JMJ284" s="6"/>
      <c r="JMK284" s="6"/>
      <c r="JML284" s="6"/>
      <c r="JMM284" s="6"/>
      <c r="JMN284" s="6"/>
      <c r="JMO284" s="6"/>
      <c r="JMP284" s="6"/>
      <c r="JMQ284" s="6"/>
      <c r="JMR284" s="6"/>
      <c r="JMS284" s="6"/>
      <c r="JMT284" s="6"/>
      <c r="JMU284" s="6"/>
      <c r="JMV284" s="6"/>
      <c r="JMW284" s="6"/>
      <c r="JMX284" s="6"/>
      <c r="JMY284" s="6"/>
      <c r="JMZ284" s="6"/>
      <c r="JNA284" s="6"/>
      <c r="JNB284" s="6"/>
      <c r="JNC284" s="6"/>
      <c r="JND284" s="6"/>
      <c r="JNE284" s="6"/>
      <c r="JNF284" s="6"/>
      <c r="JNG284" s="6"/>
      <c r="JNH284" s="6"/>
      <c r="JNI284" s="6"/>
      <c r="JNJ284" s="6"/>
      <c r="JNK284" s="6"/>
      <c r="JNL284" s="6"/>
      <c r="JNM284" s="6"/>
      <c r="JNN284" s="6"/>
      <c r="JNO284" s="6"/>
      <c r="JNP284" s="6"/>
      <c r="JNQ284" s="6"/>
      <c r="JNR284" s="6"/>
      <c r="JNS284" s="6"/>
      <c r="JNT284" s="6"/>
      <c r="JNU284" s="6"/>
      <c r="JNV284" s="6"/>
      <c r="JNW284" s="6"/>
      <c r="JNX284" s="6"/>
      <c r="JNY284" s="6"/>
      <c r="JNZ284" s="6"/>
      <c r="JOA284" s="6"/>
      <c r="JOB284" s="6"/>
      <c r="JOC284" s="6"/>
      <c r="JOD284" s="6"/>
      <c r="JOE284" s="6"/>
      <c r="JOF284" s="6"/>
      <c r="JOG284" s="6"/>
      <c r="JOH284" s="6"/>
      <c r="JOI284" s="6"/>
      <c r="JOJ284" s="6"/>
      <c r="JOK284" s="6"/>
      <c r="JOL284" s="6"/>
      <c r="JOM284" s="6"/>
      <c r="JON284" s="6"/>
      <c r="JOO284" s="6"/>
      <c r="JOP284" s="6"/>
      <c r="JOQ284" s="6"/>
      <c r="JOR284" s="6"/>
      <c r="JOS284" s="6"/>
      <c r="JOT284" s="6"/>
      <c r="JOU284" s="6"/>
      <c r="JOV284" s="6"/>
      <c r="JOW284" s="6"/>
      <c r="JOX284" s="6"/>
      <c r="JOY284" s="6"/>
      <c r="JOZ284" s="6"/>
      <c r="JPA284" s="6"/>
      <c r="JPB284" s="6"/>
      <c r="JPC284" s="6"/>
      <c r="JPD284" s="6"/>
      <c r="JPE284" s="6"/>
      <c r="JPF284" s="6"/>
      <c r="JPG284" s="6"/>
      <c r="JPH284" s="6"/>
      <c r="JPI284" s="6"/>
      <c r="JPJ284" s="6"/>
      <c r="JPK284" s="6"/>
      <c r="JPL284" s="6"/>
      <c r="JPM284" s="6"/>
      <c r="JPN284" s="6"/>
      <c r="JPO284" s="6"/>
      <c r="JPP284" s="6"/>
      <c r="JPQ284" s="6"/>
      <c r="JPR284" s="6"/>
      <c r="JPS284" s="6"/>
      <c r="JPT284" s="6"/>
      <c r="JPU284" s="6"/>
      <c r="JPV284" s="6"/>
      <c r="JPW284" s="6"/>
      <c r="JPX284" s="6"/>
      <c r="JPY284" s="6"/>
      <c r="JPZ284" s="6"/>
      <c r="JQA284" s="6"/>
      <c r="JQB284" s="6"/>
      <c r="JQC284" s="6"/>
      <c r="JQD284" s="6"/>
      <c r="JQE284" s="6"/>
      <c r="JQF284" s="6"/>
      <c r="JQG284" s="6"/>
      <c r="JQH284" s="6"/>
      <c r="JQI284" s="6"/>
      <c r="JQJ284" s="6"/>
      <c r="JQK284" s="6"/>
      <c r="JQL284" s="6"/>
      <c r="JQM284" s="6"/>
      <c r="JQN284" s="6"/>
      <c r="JQO284" s="6"/>
      <c r="JQP284" s="6"/>
      <c r="JQQ284" s="6"/>
      <c r="JQR284" s="6"/>
      <c r="JQS284" s="6"/>
      <c r="JQT284" s="6"/>
      <c r="JQU284" s="6"/>
      <c r="JQV284" s="6"/>
      <c r="JQW284" s="6"/>
      <c r="JQX284" s="6"/>
      <c r="JQY284" s="6"/>
      <c r="JQZ284" s="6"/>
      <c r="JRA284" s="6"/>
      <c r="JRB284" s="6"/>
      <c r="JRC284" s="6"/>
      <c r="JRD284" s="6"/>
      <c r="JRE284" s="6"/>
      <c r="JRF284" s="6"/>
      <c r="JRG284" s="6"/>
      <c r="JRH284" s="6"/>
      <c r="JRI284" s="6"/>
      <c r="JRJ284" s="6"/>
      <c r="JRK284" s="6"/>
      <c r="JRL284" s="6"/>
      <c r="JRM284" s="6"/>
      <c r="JRN284" s="6"/>
      <c r="JRO284" s="6"/>
      <c r="JRP284" s="6"/>
      <c r="JRQ284" s="6"/>
      <c r="JRR284" s="6"/>
      <c r="JRS284" s="6"/>
      <c r="JRT284" s="6"/>
      <c r="JRU284" s="6"/>
      <c r="JRV284" s="6"/>
      <c r="JRW284" s="6"/>
      <c r="JRX284" s="6"/>
      <c r="JRY284" s="6"/>
      <c r="JRZ284" s="6"/>
      <c r="JSA284" s="6"/>
      <c r="JSB284" s="6"/>
      <c r="JSC284" s="6"/>
      <c r="JSD284" s="6"/>
      <c r="JSE284" s="6"/>
      <c r="JSF284" s="6"/>
      <c r="JSG284" s="6"/>
      <c r="JSH284" s="6"/>
      <c r="JSI284" s="6"/>
      <c r="JSJ284" s="6"/>
      <c r="JSK284" s="6"/>
      <c r="JSL284" s="6"/>
      <c r="JSM284" s="6"/>
      <c r="JSN284" s="6"/>
      <c r="JSO284" s="6"/>
      <c r="JSP284" s="6"/>
      <c r="JSQ284" s="6"/>
      <c r="JSR284" s="6"/>
      <c r="JSS284" s="6"/>
      <c r="JST284" s="6"/>
      <c r="JSU284" s="6"/>
      <c r="JSV284" s="6"/>
      <c r="JSW284" s="6"/>
      <c r="JSX284" s="6"/>
      <c r="JSY284" s="6"/>
      <c r="JSZ284" s="6"/>
      <c r="JTA284" s="6"/>
      <c r="JTB284" s="6"/>
      <c r="JTC284" s="6"/>
      <c r="JTD284" s="6"/>
      <c r="JTE284" s="6"/>
      <c r="JTF284" s="6"/>
      <c r="JTG284" s="6"/>
      <c r="JTH284" s="6"/>
      <c r="JTI284" s="6"/>
      <c r="JTJ284" s="6"/>
      <c r="JTK284" s="6"/>
      <c r="JTL284" s="6"/>
      <c r="JTM284" s="6"/>
      <c r="JTN284" s="6"/>
      <c r="JTO284" s="6"/>
      <c r="JTP284" s="6"/>
      <c r="JTQ284" s="6"/>
      <c r="JTR284" s="6"/>
      <c r="JTS284" s="6"/>
      <c r="JTT284" s="6"/>
      <c r="JTU284" s="6"/>
      <c r="JTV284" s="6"/>
      <c r="JTW284" s="6"/>
      <c r="JTX284" s="6"/>
      <c r="JTY284" s="6"/>
      <c r="JTZ284" s="6"/>
      <c r="JUA284" s="6"/>
      <c r="JUB284" s="6"/>
      <c r="JUC284" s="6"/>
      <c r="JUD284" s="6"/>
      <c r="JUE284" s="6"/>
      <c r="JUF284" s="6"/>
      <c r="JUG284" s="6"/>
      <c r="JUH284" s="6"/>
      <c r="JUI284" s="6"/>
      <c r="JUJ284" s="6"/>
      <c r="JUK284" s="6"/>
      <c r="JUL284" s="6"/>
      <c r="JUM284" s="6"/>
      <c r="JUN284" s="6"/>
      <c r="JUO284" s="6"/>
      <c r="JUP284" s="6"/>
      <c r="JUQ284" s="6"/>
      <c r="JUR284" s="6"/>
      <c r="JUS284" s="6"/>
      <c r="JUT284" s="6"/>
      <c r="JUU284" s="6"/>
      <c r="JUV284" s="6"/>
      <c r="JUW284" s="6"/>
      <c r="JUX284" s="6"/>
      <c r="JUY284" s="6"/>
      <c r="JUZ284" s="6"/>
      <c r="JVA284" s="6"/>
      <c r="JVB284" s="6"/>
      <c r="JVC284" s="6"/>
      <c r="JVD284" s="6"/>
      <c r="JVE284" s="6"/>
      <c r="JVF284" s="6"/>
      <c r="JVG284" s="6"/>
      <c r="JVH284" s="6"/>
      <c r="JVI284" s="6"/>
      <c r="JVJ284" s="6"/>
      <c r="JVK284" s="6"/>
      <c r="JVL284" s="6"/>
      <c r="JVM284" s="6"/>
      <c r="JVN284" s="6"/>
      <c r="JVO284" s="6"/>
      <c r="JVP284" s="6"/>
      <c r="JVQ284" s="6"/>
      <c r="JVR284" s="6"/>
      <c r="JVS284" s="6"/>
      <c r="JVT284" s="6"/>
      <c r="JVU284" s="6"/>
      <c r="JVV284" s="6"/>
      <c r="JVW284" s="6"/>
      <c r="JVX284" s="6"/>
      <c r="JVY284" s="6"/>
      <c r="JVZ284" s="6"/>
      <c r="JWA284" s="6"/>
      <c r="JWB284" s="6"/>
      <c r="JWC284" s="6"/>
      <c r="JWD284" s="6"/>
      <c r="JWE284" s="6"/>
      <c r="JWF284" s="6"/>
      <c r="JWG284" s="6"/>
      <c r="JWH284" s="6"/>
      <c r="JWI284" s="6"/>
      <c r="JWJ284" s="6"/>
      <c r="JWK284" s="6"/>
      <c r="JWL284" s="6"/>
      <c r="JWM284" s="6"/>
      <c r="JWN284" s="6"/>
      <c r="JWO284" s="6"/>
      <c r="JWP284" s="6"/>
      <c r="JWQ284" s="6"/>
      <c r="JWR284" s="6"/>
      <c r="JWS284" s="6"/>
      <c r="JWT284" s="6"/>
      <c r="JWU284" s="6"/>
      <c r="JWV284" s="6"/>
      <c r="JWW284" s="6"/>
      <c r="JWX284" s="6"/>
      <c r="JWY284" s="6"/>
      <c r="JWZ284" s="6"/>
      <c r="JXA284" s="6"/>
      <c r="JXB284" s="6"/>
      <c r="JXC284" s="6"/>
      <c r="JXD284" s="6"/>
      <c r="JXE284" s="6"/>
      <c r="JXF284" s="6"/>
      <c r="JXG284" s="6"/>
      <c r="JXH284" s="6"/>
      <c r="JXI284" s="6"/>
      <c r="JXJ284" s="6"/>
      <c r="JXK284" s="6"/>
      <c r="JXL284" s="6"/>
      <c r="JXM284" s="6"/>
      <c r="JXN284" s="6"/>
      <c r="JXO284" s="6"/>
      <c r="JXP284" s="6"/>
      <c r="JXQ284" s="6"/>
      <c r="JXR284" s="6"/>
      <c r="JXS284" s="6"/>
      <c r="JXT284" s="6"/>
      <c r="JXU284" s="6"/>
      <c r="JXV284" s="6"/>
      <c r="JXW284" s="6"/>
      <c r="JXX284" s="6"/>
      <c r="JXY284" s="6"/>
      <c r="JXZ284" s="6"/>
      <c r="JYA284" s="6"/>
      <c r="JYB284" s="6"/>
      <c r="JYC284" s="6"/>
      <c r="JYD284" s="6"/>
      <c r="JYE284" s="6"/>
      <c r="JYF284" s="6"/>
      <c r="JYG284" s="6"/>
      <c r="JYH284" s="6"/>
      <c r="JYI284" s="6"/>
      <c r="JYJ284" s="6"/>
      <c r="JYK284" s="6"/>
      <c r="JYL284" s="6"/>
      <c r="JYM284" s="6"/>
      <c r="JYN284" s="6"/>
      <c r="JYO284" s="6"/>
      <c r="JYP284" s="6"/>
      <c r="JYQ284" s="6"/>
      <c r="JYR284" s="6"/>
      <c r="JYS284" s="6"/>
      <c r="JYT284" s="6"/>
      <c r="JYU284" s="6"/>
      <c r="JYV284" s="6"/>
      <c r="JYW284" s="6"/>
      <c r="JYX284" s="6"/>
      <c r="JYY284" s="6"/>
      <c r="JYZ284" s="6"/>
      <c r="JZA284" s="6"/>
      <c r="JZB284" s="6"/>
      <c r="JZC284" s="6"/>
      <c r="JZD284" s="6"/>
      <c r="JZE284" s="6"/>
      <c r="JZF284" s="6"/>
      <c r="JZG284" s="6"/>
      <c r="JZH284" s="6"/>
      <c r="JZI284" s="6"/>
      <c r="JZJ284" s="6"/>
      <c r="JZK284" s="6"/>
      <c r="JZL284" s="6"/>
      <c r="JZM284" s="6"/>
      <c r="JZN284" s="6"/>
      <c r="JZO284" s="6"/>
      <c r="JZP284" s="6"/>
      <c r="JZQ284" s="6"/>
      <c r="JZR284" s="6"/>
      <c r="JZS284" s="6"/>
      <c r="JZT284" s="6"/>
      <c r="JZU284" s="6"/>
      <c r="JZV284" s="6"/>
      <c r="JZW284" s="6"/>
      <c r="JZX284" s="6"/>
      <c r="JZY284" s="6"/>
      <c r="JZZ284" s="6"/>
      <c r="KAA284" s="6"/>
      <c r="KAB284" s="6"/>
      <c r="KAC284" s="6"/>
      <c r="KAD284" s="6"/>
      <c r="KAE284" s="6"/>
      <c r="KAF284" s="6"/>
      <c r="KAG284" s="6"/>
      <c r="KAH284" s="6"/>
      <c r="KAI284" s="6"/>
      <c r="KAJ284" s="6"/>
      <c r="KAK284" s="6"/>
      <c r="KAL284" s="6"/>
      <c r="KAM284" s="6"/>
      <c r="KAN284" s="6"/>
      <c r="KAO284" s="6"/>
      <c r="KAP284" s="6"/>
      <c r="KAQ284" s="6"/>
      <c r="KAR284" s="6"/>
      <c r="KAS284" s="6"/>
      <c r="KAT284" s="6"/>
      <c r="KAU284" s="6"/>
      <c r="KAV284" s="6"/>
      <c r="KAW284" s="6"/>
      <c r="KAX284" s="6"/>
      <c r="KAY284" s="6"/>
      <c r="KAZ284" s="6"/>
      <c r="KBA284" s="6"/>
      <c r="KBB284" s="6"/>
      <c r="KBC284" s="6"/>
      <c r="KBD284" s="6"/>
      <c r="KBE284" s="6"/>
      <c r="KBF284" s="6"/>
      <c r="KBG284" s="6"/>
      <c r="KBH284" s="6"/>
      <c r="KBI284" s="6"/>
      <c r="KBJ284" s="6"/>
      <c r="KBK284" s="6"/>
      <c r="KBL284" s="6"/>
      <c r="KBM284" s="6"/>
      <c r="KBN284" s="6"/>
      <c r="KBO284" s="6"/>
      <c r="KBP284" s="6"/>
      <c r="KBQ284" s="6"/>
      <c r="KBR284" s="6"/>
      <c r="KBS284" s="6"/>
      <c r="KBT284" s="6"/>
      <c r="KBU284" s="6"/>
      <c r="KBV284" s="6"/>
      <c r="KBW284" s="6"/>
      <c r="KBX284" s="6"/>
      <c r="KBY284" s="6"/>
      <c r="KBZ284" s="6"/>
      <c r="KCA284" s="6"/>
      <c r="KCB284" s="6"/>
      <c r="KCC284" s="6"/>
      <c r="KCD284" s="6"/>
      <c r="KCE284" s="6"/>
      <c r="KCF284" s="6"/>
      <c r="KCG284" s="6"/>
      <c r="KCH284" s="6"/>
      <c r="KCI284" s="6"/>
      <c r="KCJ284" s="6"/>
      <c r="KCK284" s="6"/>
      <c r="KCL284" s="6"/>
      <c r="KCM284" s="6"/>
      <c r="KCN284" s="6"/>
      <c r="KCO284" s="6"/>
      <c r="KCP284" s="6"/>
      <c r="KCQ284" s="6"/>
      <c r="KCR284" s="6"/>
      <c r="KCS284" s="6"/>
      <c r="KCT284" s="6"/>
      <c r="KCU284" s="6"/>
      <c r="KCV284" s="6"/>
      <c r="KCW284" s="6"/>
      <c r="KCX284" s="6"/>
      <c r="KCY284" s="6"/>
      <c r="KCZ284" s="6"/>
      <c r="KDA284" s="6"/>
      <c r="KDB284" s="6"/>
      <c r="KDC284" s="6"/>
      <c r="KDD284" s="6"/>
      <c r="KDE284" s="6"/>
      <c r="KDF284" s="6"/>
      <c r="KDG284" s="6"/>
      <c r="KDH284" s="6"/>
      <c r="KDI284" s="6"/>
      <c r="KDJ284" s="6"/>
      <c r="KDK284" s="6"/>
      <c r="KDL284" s="6"/>
      <c r="KDM284" s="6"/>
      <c r="KDN284" s="6"/>
      <c r="KDO284" s="6"/>
      <c r="KDP284" s="6"/>
      <c r="KDQ284" s="6"/>
      <c r="KDR284" s="6"/>
      <c r="KDS284" s="6"/>
      <c r="KDT284" s="6"/>
      <c r="KDU284" s="6"/>
      <c r="KDV284" s="6"/>
      <c r="KDW284" s="6"/>
      <c r="KDX284" s="6"/>
      <c r="KDY284" s="6"/>
      <c r="KDZ284" s="6"/>
      <c r="KEA284" s="6"/>
      <c r="KEB284" s="6"/>
      <c r="KEC284" s="6"/>
      <c r="KED284" s="6"/>
      <c r="KEE284" s="6"/>
      <c r="KEF284" s="6"/>
      <c r="KEG284" s="6"/>
      <c r="KEH284" s="6"/>
      <c r="KEI284" s="6"/>
      <c r="KEJ284" s="6"/>
      <c r="KEK284" s="6"/>
      <c r="KEL284" s="6"/>
      <c r="KEM284" s="6"/>
      <c r="KEN284" s="6"/>
      <c r="KEO284" s="6"/>
      <c r="KEP284" s="6"/>
      <c r="KEQ284" s="6"/>
      <c r="KER284" s="6"/>
      <c r="KES284" s="6"/>
      <c r="KET284" s="6"/>
      <c r="KEU284" s="6"/>
      <c r="KEV284" s="6"/>
      <c r="KEW284" s="6"/>
      <c r="KEX284" s="6"/>
      <c r="KEY284" s="6"/>
      <c r="KEZ284" s="6"/>
      <c r="KFA284" s="6"/>
      <c r="KFB284" s="6"/>
      <c r="KFC284" s="6"/>
      <c r="KFD284" s="6"/>
      <c r="KFE284" s="6"/>
      <c r="KFF284" s="6"/>
      <c r="KFG284" s="6"/>
      <c r="KFH284" s="6"/>
      <c r="KFI284" s="6"/>
      <c r="KFJ284" s="6"/>
      <c r="KFK284" s="6"/>
      <c r="KFL284" s="6"/>
      <c r="KFM284" s="6"/>
      <c r="KFN284" s="6"/>
      <c r="KFO284" s="6"/>
      <c r="KFP284" s="6"/>
      <c r="KFQ284" s="6"/>
      <c r="KFR284" s="6"/>
      <c r="KFS284" s="6"/>
      <c r="KFT284" s="6"/>
      <c r="KFU284" s="6"/>
      <c r="KFV284" s="6"/>
      <c r="KFW284" s="6"/>
      <c r="KFX284" s="6"/>
      <c r="KFY284" s="6"/>
      <c r="KFZ284" s="6"/>
      <c r="KGA284" s="6"/>
      <c r="KGB284" s="6"/>
      <c r="KGC284" s="6"/>
      <c r="KGD284" s="6"/>
      <c r="KGE284" s="6"/>
      <c r="KGF284" s="6"/>
      <c r="KGG284" s="6"/>
      <c r="KGH284" s="6"/>
      <c r="KGI284" s="6"/>
      <c r="KGJ284" s="6"/>
      <c r="KGK284" s="6"/>
      <c r="KGL284" s="6"/>
      <c r="KGM284" s="6"/>
      <c r="KGN284" s="6"/>
      <c r="KGO284" s="6"/>
      <c r="KGP284" s="6"/>
      <c r="KGQ284" s="6"/>
      <c r="KGR284" s="6"/>
      <c r="KGS284" s="6"/>
      <c r="KGT284" s="6"/>
      <c r="KGU284" s="6"/>
      <c r="KGV284" s="6"/>
      <c r="KGW284" s="6"/>
      <c r="KGX284" s="6"/>
      <c r="KGY284" s="6"/>
      <c r="KGZ284" s="6"/>
      <c r="KHA284" s="6"/>
      <c r="KHB284" s="6"/>
      <c r="KHC284" s="6"/>
      <c r="KHD284" s="6"/>
      <c r="KHE284" s="6"/>
      <c r="KHF284" s="6"/>
      <c r="KHG284" s="6"/>
      <c r="KHH284" s="6"/>
      <c r="KHI284" s="6"/>
      <c r="KHJ284" s="6"/>
      <c r="KHK284" s="6"/>
      <c r="KHL284" s="6"/>
      <c r="KHM284" s="6"/>
      <c r="KHN284" s="6"/>
      <c r="KHO284" s="6"/>
      <c r="KHP284" s="6"/>
      <c r="KHQ284" s="6"/>
      <c r="KHR284" s="6"/>
      <c r="KHS284" s="6"/>
      <c r="KHT284" s="6"/>
      <c r="KHU284" s="6"/>
      <c r="KHV284" s="6"/>
      <c r="KHW284" s="6"/>
      <c r="KHX284" s="6"/>
      <c r="KHY284" s="6"/>
      <c r="KHZ284" s="6"/>
      <c r="KIA284" s="6"/>
      <c r="KIB284" s="6"/>
      <c r="KIC284" s="6"/>
      <c r="KID284" s="6"/>
      <c r="KIE284" s="6"/>
      <c r="KIF284" s="6"/>
      <c r="KIG284" s="6"/>
      <c r="KIH284" s="6"/>
      <c r="KII284" s="6"/>
      <c r="KIJ284" s="6"/>
      <c r="KIK284" s="6"/>
      <c r="KIL284" s="6"/>
      <c r="KIM284" s="6"/>
      <c r="KIN284" s="6"/>
      <c r="KIO284" s="6"/>
      <c r="KIP284" s="6"/>
      <c r="KIQ284" s="6"/>
      <c r="KIR284" s="6"/>
      <c r="KIS284" s="6"/>
      <c r="KIT284" s="6"/>
      <c r="KIU284" s="6"/>
      <c r="KIV284" s="6"/>
      <c r="KIW284" s="6"/>
      <c r="KIX284" s="6"/>
      <c r="KIY284" s="6"/>
      <c r="KIZ284" s="6"/>
      <c r="KJA284" s="6"/>
      <c r="KJB284" s="6"/>
      <c r="KJC284" s="6"/>
      <c r="KJD284" s="6"/>
      <c r="KJE284" s="6"/>
      <c r="KJF284" s="6"/>
      <c r="KJG284" s="6"/>
      <c r="KJH284" s="6"/>
      <c r="KJI284" s="6"/>
      <c r="KJJ284" s="6"/>
      <c r="KJK284" s="6"/>
      <c r="KJL284" s="6"/>
      <c r="KJM284" s="6"/>
      <c r="KJN284" s="6"/>
      <c r="KJO284" s="6"/>
      <c r="KJP284" s="6"/>
      <c r="KJQ284" s="6"/>
      <c r="KJR284" s="6"/>
      <c r="KJS284" s="6"/>
      <c r="KJT284" s="6"/>
      <c r="KJU284" s="6"/>
      <c r="KJV284" s="6"/>
      <c r="KJW284" s="6"/>
      <c r="KJX284" s="6"/>
      <c r="KJY284" s="6"/>
      <c r="KJZ284" s="6"/>
      <c r="KKA284" s="6"/>
      <c r="KKB284" s="6"/>
      <c r="KKC284" s="6"/>
      <c r="KKD284" s="6"/>
      <c r="KKE284" s="6"/>
      <c r="KKF284" s="6"/>
      <c r="KKG284" s="6"/>
      <c r="KKH284" s="6"/>
      <c r="KKI284" s="6"/>
      <c r="KKJ284" s="6"/>
      <c r="KKK284" s="6"/>
      <c r="KKL284" s="6"/>
      <c r="KKM284" s="6"/>
      <c r="KKN284" s="6"/>
      <c r="KKO284" s="6"/>
      <c r="KKP284" s="6"/>
      <c r="KKQ284" s="6"/>
      <c r="KKR284" s="6"/>
      <c r="KKS284" s="6"/>
      <c r="KKT284" s="6"/>
      <c r="KKU284" s="6"/>
      <c r="KKV284" s="6"/>
      <c r="KKW284" s="6"/>
      <c r="KKX284" s="6"/>
      <c r="KKY284" s="6"/>
      <c r="KKZ284" s="6"/>
      <c r="KLA284" s="6"/>
      <c r="KLB284" s="6"/>
      <c r="KLC284" s="6"/>
      <c r="KLD284" s="6"/>
      <c r="KLE284" s="6"/>
      <c r="KLF284" s="6"/>
      <c r="KLG284" s="6"/>
      <c r="KLH284" s="6"/>
      <c r="KLI284" s="6"/>
      <c r="KLJ284" s="6"/>
      <c r="KLK284" s="6"/>
      <c r="KLL284" s="6"/>
      <c r="KLM284" s="6"/>
      <c r="KLN284" s="6"/>
      <c r="KLO284" s="6"/>
      <c r="KLP284" s="6"/>
      <c r="KLQ284" s="6"/>
      <c r="KLR284" s="6"/>
      <c r="KLS284" s="6"/>
      <c r="KLT284" s="6"/>
      <c r="KLU284" s="6"/>
      <c r="KLV284" s="6"/>
      <c r="KLW284" s="6"/>
      <c r="KLX284" s="6"/>
      <c r="KLY284" s="6"/>
      <c r="KLZ284" s="6"/>
      <c r="KMA284" s="6"/>
      <c r="KMB284" s="6"/>
      <c r="KMC284" s="6"/>
      <c r="KMD284" s="6"/>
      <c r="KME284" s="6"/>
      <c r="KMF284" s="6"/>
      <c r="KMG284" s="6"/>
      <c r="KMH284" s="6"/>
      <c r="KMI284" s="6"/>
      <c r="KMJ284" s="6"/>
      <c r="KMK284" s="6"/>
      <c r="KML284" s="6"/>
      <c r="KMM284" s="6"/>
      <c r="KMN284" s="6"/>
      <c r="KMO284" s="6"/>
      <c r="KMP284" s="6"/>
      <c r="KMQ284" s="6"/>
      <c r="KMR284" s="6"/>
      <c r="KMS284" s="6"/>
      <c r="KMT284" s="6"/>
      <c r="KMU284" s="6"/>
      <c r="KMV284" s="6"/>
      <c r="KMW284" s="6"/>
      <c r="KMX284" s="6"/>
      <c r="KMY284" s="6"/>
      <c r="KMZ284" s="6"/>
      <c r="KNA284" s="6"/>
      <c r="KNB284" s="6"/>
      <c r="KNC284" s="6"/>
      <c r="KND284" s="6"/>
      <c r="KNE284" s="6"/>
      <c r="KNF284" s="6"/>
      <c r="KNG284" s="6"/>
      <c r="KNH284" s="6"/>
      <c r="KNI284" s="6"/>
      <c r="KNJ284" s="6"/>
      <c r="KNK284" s="6"/>
      <c r="KNL284" s="6"/>
      <c r="KNM284" s="6"/>
      <c r="KNN284" s="6"/>
      <c r="KNO284" s="6"/>
      <c r="KNP284" s="6"/>
      <c r="KNQ284" s="6"/>
      <c r="KNR284" s="6"/>
      <c r="KNS284" s="6"/>
      <c r="KNT284" s="6"/>
      <c r="KNU284" s="6"/>
      <c r="KNV284" s="6"/>
      <c r="KNW284" s="6"/>
      <c r="KNX284" s="6"/>
      <c r="KNY284" s="6"/>
      <c r="KNZ284" s="6"/>
      <c r="KOA284" s="6"/>
      <c r="KOB284" s="6"/>
      <c r="KOC284" s="6"/>
      <c r="KOD284" s="6"/>
      <c r="KOE284" s="6"/>
      <c r="KOF284" s="6"/>
      <c r="KOG284" s="6"/>
      <c r="KOH284" s="6"/>
      <c r="KOI284" s="6"/>
      <c r="KOJ284" s="6"/>
      <c r="KOK284" s="6"/>
      <c r="KOL284" s="6"/>
      <c r="KOM284" s="6"/>
      <c r="KON284" s="6"/>
      <c r="KOO284" s="6"/>
      <c r="KOP284" s="6"/>
      <c r="KOQ284" s="6"/>
      <c r="KOR284" s="6"/>
      <c r="KOS284" s="6"/>
      <c r="KOT284" s="6"/>
      <c r="KOU284" s="6"/>
      <c r="KOV284" s="6"/>
      <c r="KOW284" s="6"/>
      <c r="KOX284" s="6"/>
      <c r="KOY284" s="6"/>
      <c r="KOZ284" s="6"/>
      <c r="KPA284" s="6"/>
      <c r="KPB284" s="6"/>
      <c r="KPC284" s="6"/>
      <c r="KPD284" s="6"/>
      <c r="KPE284" s="6"/>
      <c r="KPF284" s="6"/>
      <c r="KPG284" s="6"/>
      <c r="KPH284" s="6"/>
      <c r="KPI284" s="6"/>
      <c r="KPJ284" s="6"/>
      <c r="KPK284" s="6"/>
      <c r="KPL284" s="6"/>
      <c r="KPM284" s="6"/>
      <c r="KPN284" s="6"/>
      <c r="KPO284" s="6"/>
      <c r="KPP284" s="6"/>
      <c r="KPQ284" s="6"/>
      <c r="KPR284" s="6"/>
      <c r="KPS284" s="6"/>
      <c r="KPT284" s="6"/>
      <c r="KPU284" s="6"/>
      <c r="KPV284" s="6"/>
      <c r="KPW284" s="6"/>
      <c r="KPX284" s="6"/>
      <c r="KPY284" s="6"/>
      <c r="KPZ284" s="6"/>
      <c r="KQA284" s="6"/>
      <c r="KQB284" s="6"/>
      <c r="KQC284" s="6"/>
      <c r="KQD284" s="6"/>
      <c r="KQE284" s="6"/>
      <c r="KQF284" s="6"/>
      <c r="KQG284" s="6"/>
      <c r="KQH284" s="6"/>
      <c r="KQI284" s="6"/>
      <c r="KQJ284" s="6"/>
      <c r="KQK284" s="6"/>
      <c r="KQL284" s="6"/>
      <c r="KQM284" s="6"/>
      <c r="KQN284" s="6"/>
      <c r="KQO284" s="6"/>
      <c r="KQP284" s="6"/>
      <c r="KQQ284" s="6"/>
      <c r="KQR284" s="6"/>
      <c r="KQS284" s="6"/>
      <c r="KQT284" s="6"/>
      <c r="KQU284" s="6"/>
      <c r="KQV284" s="6"/>
      <c r="KQW284" s="6"/>
      <c r="KQX284" s="6"/>
      <c r="KQY284" s="6"/>
      <c r="KQZ284" s="6"/>
      <c r="KRA284" s="6"/>
      <c r="KRB284" s="6"/>
      <c r="KRC284" s="6"/>
      <c r="KRD284" s="6"/>
      <c r="KRE284" s="6"/>
      <c r="KRF284" s="6"/>
      <c r="KRG284" s="6"/>
      <c r="KRH284" s="6"/>
      <c r="KRI284" s="6"/>
      <c r="KRJ284" s="6"/>
      <c r="KRK284" s="6"/>
      <c r="KRL284" s="6"/>
      <c r="KRM284" s="6"/>
      <c r="KRN284" s="6"/>
      <c r="KRO284" s="6"/>
      <c r="KRP284" s="6"/>
      <c r="KRQ284" s="6"/>
      <c r="KRR284" s="6"/>
      <c r="KRS284" s="6"/>
      <c r="KRT284" s="6"/>
      <c r="KRU284" s="6"/>
      <c r="KRV284" s="6"/>
      <c r="KRW284" s="6"/>
      <c r="KRX284" s="6"/>
      <c r="KRY284" s="6"/>
      <c r="KRZ284" s="6"/>
      <c r="KSA284" s="6"/>
      <c r="KSB284" s="6"/>
      <c r="KSC284" s="6"/>
      <c r="KSD284" s="6"/>
      <c r="KSE284" s="6"/>
      <c r="KSF284" s="6"/>
      <c r="KSG284" s="6"/>
      <c r="KSH284" s="6"/>
      <c r="KSI284" s="6"/>
      <c r="KSJ284" s="6"/>
      <c r="KSK284" s="6"/>
      <c r="KSL284" s="6"/>
      <c r="KSM284" s="6"/>
      <c r="KSN284" s="6"/>
      <c r="KSO284" s="6"/>
      <c r="KSP284" s="6"/>
      <c r="KSQ284" s="6"/>
      <c r="KSR284" s="6"/>
      <c r="KSS284" s="6"/>
      <c r="KST284" s="6"/>
      <c r="KSU284" s="6"/>
      <c r="KSV284" s="6"/>
      <c r="KSW284" s="6"/>
      <c r="KSX284" s="6"/>
      <c r="KSY284" s="6"/>
      <c r="KSZ284" s="6"/>
      <c r="KTA284" s="6"/>
      <c r="KTB284" s="6"/>
      <c r="KTC284" s="6"/>
      <c r="KTD284" s="6"/>
      <c r="KTE284" s="6"/>
      <c r="KTF284" s="6"/>
      <c r="KTG284" s="6"/>
      <c r="KTH284" s="6"/>
      <c r="KTI284" s="6"/>
      <c r="KTJ284" s="6"/>
      <c r="KTK284" s="6"/>
      <c r="KTL284" s="6"/>
      <c r="KTM284" s="6"/>
      <c r="KTN284" s="6"/>
      <c r="KTO284" s="6"/>
      <c r="KTP284" s="6"/>
      <c r="KTQ284" s="6"/>
      <c r="KTR284" s="6"/>
      <c r="KTS284" s="6"/>
      <c r="KTT284" s="6"/>
      <c r="KTU284" s="6"/>
      <c r="KTV284" s="6"/>
      <c r="KTW284" s="6"/>
      <c r="KTX284" s="6"/>
      <c r="KTY284" s="6"/>
      <c r="KTZ284" s="6"/>
      <c r="KUA284" s="6"/>
      <c r="KUB284" s="6"/>
      <c r="KUC284" s="6"/>
      <c r="KUD284" s="6"/>
      <c r="KUE284" s="6"/>
      <c r="KUF284" s="6"/>
      <c r="KUG284" s="6"/>
      <c r="KUH284" s="6"/>
      <c r="KUI284" s="6"/>
      <c r="KUJ284" s="6"/>
      <c r="KUK284" s="6"/>
      <c r="KUL284" s="6"/>
      <c r="KUM284" s="6"/>
      <c r="KUN284" s="6"/>
      <c r="KUO284" s="6"/>
      <c r="KUP284" s="6"/>
      <c r="KUQ284" s="6"/>
      <c r="KUR284" s="6"/>
      <c r="KUS284" s="6"/>
      <c r="KUT284" s="6"/>
      <c r="KUU284" s="6"/>
      <c r="KUV284" s="6"/>
      <c r="KUW284" s="6"/>
      <c r="KUX284" s="6"/>
      <c r="KUY284" s="6"/>
      <c r="KUZ284" s="6"/>
      <c r="KVA284" s="6"/>
      <c r="KVB284" s="6"/>
      <c r="KVC284" s="6"/>
      <c r="KVD284" s="6"/>
      <c r="KVE284" s="6"/>
      <c r="KVF284" s="6"/>
      <c r="KVG284" s="6"/>
      <c r="KVH284" s="6"/>
      <c r="KVI284" s="6"/>
      <c r="KVJ284" s="6"/>
      <c r="KVK284" s="6"/>
      <c r="KVL284" s="6"/>
      <c r="KVM284" s="6"/>
      <c r="KVN284" s="6"/>
      <c r="KVO284" s="6"/>
      <c r="KVP284" s="6"/>
      <c r="KVQ284" s="6"/>
      <c r="KVR284" s="6"/>
      <c r="KVS284" s="6"/>
      <c r="KVT284" s="6"/>
      <c r="KVU284" s="6"/>
      <c r="KVV284" s="6"/>
      <c r="KVW284" s="6"/>
      <c r="KVX284" s="6"/>
      <c r="KVY284" s="6"/>
      <c r="KVZ284" s="6"/>
      <c r="KWA284" s="6"/>
      <c r="KWB284" s="6"/>
      <c r="KWC284" s="6"/>
      <c r="KWD284" s="6"/>
      <c r="KWE284" s="6"/>
      <c r="KWF284" s="6"/>
      <c r="KWG284" s="6"/>
      <c r="KWH284" s="6"/>
      <c r="KWI284" s="6"/>
      <c r="KWJ284" s="6"/>
      <c r="KWK284" s="6"/>
      <c r="KWL284" s="6"/>
      <c r="KWM284" s="6"/>
      <c r="KWN284" s="6"/>
      <c r="KWO284" s="6"/>
      <c r="KWP284" s="6"/>
      <c r="KWQ284" s="6"/>
      <c r="KWR284" s="6"/>
      <c r="KWS284" s="6"/>
      <c r="KWT284" s="6"/>
      <c r="KWU284" s="6"/>
      <c r="KWV284" s="6"/>
      <c r="KWW284" s="6"/>
      <c r="KWX284" s="6"/>
      <c r="KWY284" s="6"/>
      <c r="KWZ284" s="6"/>
      <c r="KXA284" s="6"/>
      <c r="KXB284" s="6"/>
      <c r="KXC284" s="6"/>
      <c r="KXD284" s="6"/>
      <c r="KXE284" s="6"/>
      <c r="KXF284" s="6"/>
      <c r="KXG284" s="6"/>
      <c r="KXH284" s="6"/>
      <c r="KXI284" s="6"/>
      <c r="KXJ284" s="6"/>
      <c r="KXK284" s="6"/>
      <c r="KXL284" s="6"/>
      <c r="KXM284" s="6"/>
      <c r="KXN284" s="6"/>
      <c r="KXO284" s="6"/>
      <c r="KXP284" s="6"/>
      <c r="KXQ284" s="6"/>
      <c r="KXR284" s="6"/>
      <c r="KXS284" s="6"/>
      <c r="KXT284" s="6"/>
      <c r="KXU284" s="6"/>
      <c r="KXV284" s="6"/>
      <c r="KXW284" s="6"/>
      <c r="KXX284" s="6"/>
      <c r="KXY284" s="6"/>
      <c r="KXZ284" s="6"/>
      <c r="KYA284" s="6"/>
      <c r="KYB284" s="6"/>
      <c r="KYC284" s="6"/>
      <c r="KYD284" s="6"/>
      <c r="KYE284" s="6"/>
      <c r="KYF284" s="6"/>
      <c r="KYG284" s="6"/>
      <c r="KYH284" s="6"/>
      <c r="KYI284" s="6"/>
      <c r="KYJ284" s="6"/>
      <c r="KYK284" s="6"/>
      <c r="KYL284" s="6"/>
      <c r="KYM284" s="6"/>
      <c r="KYN284" s="6"/>
      <c r="KYO284" s="6"/>
      <c r="KYP284" s="6"/>
      <c r="KYQ284" s="6"/>
      <c r="KYR284" s="6"/>
      <c r="KYS284" s="6"/>
      <c r="KYT284" s="6"/>
      <c r="KYU284" s="6"/>
      <c r="KYV284" s="6"/>
      <c r="KYW284" s="6"/>
      <c r="KYX284" s="6"/>
      <c r="KYY284" s="6"/>
      <c r="KYZ284" s="6"/>
      <c r="KZA284" s="6"/>
      <c r="KZB284" s="6"/>
      <c r="KZC284" s="6"/>
      <c r="KZD284" s="6"/>
      <c r="KZE284" s="6"/>
      <c r="KZF284" s="6"/>
      <c r="KZG284" s="6"/>
      <c r="KZH284" s="6"/>
      <c r="KZI284" s="6"/>
      <c r="KZJ284" s="6"/>
      <c r="KZK284" s="6"/>
      <c r="KZL284" s="6"/>
      <c r="KZM284" s="6"/>
      <c r="KZN284" s="6"/>
      <c r="KZO284" s="6"/>
      <c r="KZP284" s="6"/>
      <c r="KZQ284" s="6"/>
      <c r="KZR284" s="6"/>
      <c r="KZS284" s="6"/>
      <c r="KZT284" s="6"/>
      <c r="KZU284" s="6"/>
      <c r="KZV284" s="6"/>
      <c r="KZW284" s="6"/>
      <c r="KZX284" s="6"/>
      <c r="KZY284" s="6"/>
      <c r="KZZ284" s="6"/>
      <c r="LAA284" s="6"/>
      <c r="LAB284" s="6"/>
      <c r="LAC284" s="6"/>
      <c r="LAD284" s="6"/>
      <c r="LAE284" s="6"/>
      <c r="LAF284" s="6"/>
      <c r="LAG284" s="6"/>
      <c r="LAH284" s="6"/>
      <c r="LAI284" s="6"/>
      <c r="LAJ284" s="6"/>
      <c r="LAK284" s="6"/>
      <c r="LAL284" s="6"/>
      <c r="LAM284" s="6"/>
      <c r="LAN284" s="6"/>
      <c r="LAO284" s="6"/>
      <c r="LAP284" s="6"/>
      <c r="LAQ284" s="6"/>
      <c r="LAR284" s="6"/>
      <c r="LAS284" s="6"/>
      <c r="LAT284" s="6"/>
      <c r="LAU284" s="6"/>
      <c r="LAV284" s="6"/>
      <c r="LAW284" s="6"/>
      <c r="LAX284" s="6"/>
      <c r="LAY284" s="6"/>
      <c r="LAZ284" s="6"/>
      <c r="LBA284" s="6"/>
      <c r="LBB284" s="6"/>
      <c r="LBC284" s="6"/>
      <c r="LBD284" s="6"/>
      <c r="LBE284" s="6"/>
      <c r="LBF284" s="6"/>
      <c r="LBG284" s="6"/>
      <c r="LBH284" s="6"/>
      <c r="LBI284" s="6"/>
      <c r="LBJ284" s="6"/>
      <c r="LBK284" s="6"/>
      <c r="LBL284" s="6"/>
      <c r="LBM284" s="6"/>
      <c r="LBN284" s="6"/>
      <c r="LBO284" s="6"/>
      <c r="LBP284" s="6"/>
      <c r="LBQ284" s="6"/>
      <c r="LBR284" s="6"/>
      <c r="LBS284" s="6"/>
      <c r="LBT284" s="6"/>
      <c r="LBU284" s="6"/>
      <c r="LBV284" s="6"/>
      <c r="LBW284" s="6"/>
      <c r="LBX284" s="6"/>
      <c r="LBY284" s="6"/>
      <c r="LBZ284" s="6"/>
      <c r="LCA284" s="6"/>
      <c r="LCB284" s="6"/>
      <c r="LCC284" s="6"/>
      <c r="LCD284" s="6"/>
      <c r="LCE284" s="6"/>
      <c r="LCF284" s="6"/>
      <c r="LCG284" s="6"/>
      <c r="LCH284" s="6"/>
      <c r="LCI284" s="6"/>
      <c r="LCJ284" s="6"/>
      <c r="LCK284" s="6"/>
      <c r="LCL284" s="6"/>
      <c r="LCM284" s="6"/>
      <c r="LCN284" s="6"/>
      <c r="LCO284" s="6"/>
      <c r="LCP284" s="6"/>
      <c r="LCQ284" s="6"/>
      <c r="LCR284" s="6"/>
      <c r="LCS284" s="6"/>
      <c r="LCT284" s="6"/>
      <c r="LCU284" s="6"/>
      <c r="LCV284" s="6"/>
      <c r="LCW284" s="6"/>
      <c r="LCX284" s="6"/>
      <c r="LCY284" s="6"/>
      <c r="LCZ284" s="6"/>
      <c r="LDA284" s="6"/>
      <c r="LDB284" s="6"/>
      <c r="LDC284" s="6"/>
      <c r="LDD284" s="6"/>
      <c r="LDE284" s="6"/>
      <c r="LDF284" s="6"/>
      <c r="LDG284" s="6"/>
      <c r="LDH284" s="6"/>
      <c r="LDI284" s="6"/>
      <c r="LDJ284" s="6"/>
      <c r="LDK284" s="6"/>
      <c r="LDL284" s="6"/>
      <c r="LDM284" s="6"/>
      <c r="LDN284" s="6"/>
      <c r="LDO284" s="6"/>
      <c r="LDP284" s="6"/>
      <c r="LDQ284" s="6"/>
      <c r="LDR284" s="6"/>
      <c r="LDS284" s="6"/>
      <c r="LDT284" s="6"/>
      <c r="LDU284" s="6"/>
      <c r="LDV284" s="6"/>
      <c r="LDW284" s="6"/>
      <c r="LDX284" s="6"/>
      <c r="LDY284" s="6"/>
      <c r="LDZ284" s="6"/>
      <c r="LEA284" s="6"/>
      <c r="LEB284" s="6"/>
      <c r="LEC284" s="6"/>
      <c r="LED284" s="6"/>
      <c r="LEE284" s="6"/>
      <c r="LEF284" s="6"/>
      <c r="LEG284" s="6"/>
      <c r="LEH284" s="6"/>
      <c r="LEI284" s="6"/>
      <c r="LEJ284" s="6"/>
      <c r="LEK284" s="6"/>
      <c r="LEL284" s="6"/>
      <c r="LEM284" s="6"/>
      <c r="LEN284" s="6"/>
      <c r="LEO284" s="6"/>
      <c r="LEP284" s="6"/>
      <c r="LEQ284" s="6"/>
      <c r="LER284" s="6"/>
      <c r="LES284" s="6"/>
      <c r="LET284" s="6"/>
      <c r="LEU284" s="6"/>
      <c r="LEV284" s="6"/>
      <c r="LEW284" s="6"/>
      <c r="LEX284" s="6"/>
      <c r="LEY284" s="6"/>
      <c r="LEZ284" s="6"/>
      <c r="LFA284" s="6"/>
      <c r="LFB284" s="6"/>
      <c r="LFC284" s="6"/>
      <c r="LFD284" s="6"/>
      <c r="LFE284" s="6"/>
      <c r="LFF284" s="6"/>
      <c r="LFG284" s="6"/>
      <c r="LFH284" s="6"/>
      <c r="LFI284" s="6"/>
      <c r="LFJ284" s="6"/>
      <c r="LFK284" s="6"/>
      <c r="LFL284" s="6"/>
      <c r="LFM284" s="6"/>
      <c r="LFN284" s="6"/>
      <c r="LFO284" s="6"/>
      <c r="LFP284" s="6"/>
      <c r="LFQ284" s="6"/>
      <c r="LFR284" s="6"/>
      <c r="LFS284" s="6"/>
      <c r="LFT284" s="6"/>
      <c r="LFU284" s="6"/>
      <c r="LFV284" s="6"/>
      <c r="LFW284" s="6"/>
      <c r="LFX284" s="6"/>
      <c r="LFY284" s="6"/>
      <c r="LFZ284" s="6"/>
      <c r="LGA284" s="6"/>
      <c r="LGB284" s="6"/>
      <c r="LGC284" s="6"/>
      <c r="LGD284" s="6"/>
      <c r="LGE284" s="6"/>
      <c r="LGF284" s="6"/>
      <c r="LGG284" s="6"/>
      <c r="LGH284" s="6"/>
      <c r="LGI284" s="6"/>
      <c r="LGJ284" s="6"/>
      <c r="LGK284" s="6"/>
      <c r="LGL284" s="6"/>
      <c r="LGM284" s="6"/>
      <c r="LGN284" s="6"/>
      <c r="LGO284" s="6"/>
      <c r="LGP284" s="6"/>
      <c r="LGQ284" s="6"/>
      <c r="LGR284" s="6"/>
      <c r="LGS284" s="6"/>
      <c r="LGT284" s="6"/>
      <c r="LGU284" s="6"/>
      <c r="LGV284" s="6"/>
      <c r="LGW284" s="6"/>
      <c r="LGX284" s="6"/>
      <c r="LGY284" s="6"/>
      <c r="LGZ284" s="6"/>
      <c r="LHA284" s="6"/>
      <c r="LHB284" s="6"/>
      <c r="LHC284" s="6"/>
      <c r="LHD284" s="6"/>
      <c r="LHE284" s="6"/>
      <c r="LHF284" s="6"/>
      <c r="LHG284" s="6"/>
      <c r="LHH284" s="6"/>
      <c r="LHI284" s="6"/>
      <c r="LHJ284" s="6"/>
      <c r="LHK284" s="6"/>
      <c r="LHL284" s="6"/>
      <c r="LHM284" s="6"/>
      <c r="LHN284" s="6"/>
      <c r="LHO284" s="6"/>
      <c r="LHP284" s="6"/>
      <c r="LHQ284" s="6"/>
      <c r="LHR284" s="6"/>
      <c r="LHS284" s="6"/>
      <c r="LHT284" s="6"/>
      <c r="LHU284" s="6"/>
      <c r="LHV284" s="6"/>
      <c r="LHW284" s="6"/>
      <c r="LHX284" s="6"/>
      <c r="LHY284" s="6"/>
      <c r="LHZ284" s="6"/>
      <c r="LIA284" s="6"/>
      <c r="LIB284" s="6"/>
      <c r="LIC284" s="6"/>
      <c r="LID284" s="6"/>
      <c r="LIE284" s="6"/>
      <c r="LIF284" s="6"/>
      <c r="LIG284" s="6"/>
      <c r="LIH284" s="6"/>
      <c r="LII284" s="6"/>
      <c r="LIJ284" s="6"/>
      <c r="LIK284" s="6"/>
      <c r="LIL284" s="6"/>
      <c r="LIM284" s="6"/>
      <c r="LIN284" s="6"/>
      <c r="LIO284" s="6"/>
      <c r="LIP284" s="6"/>
      <c r="LIQ284" s="6"/>
      <c r="LIR284" s="6"/>
      <c r="LIS284" s="6"/>
      <c r="LIT284" s="6"/>
      <c r="LIU284" s="6"/>
      <c r="LIV284" s="6"/>
      <c r="LIW284" s="6"/>
      <c r="LIX284" s="6"/>
      <c r="LIY284" s="6"/>
      <c r="LIZ284" s="6"/>
      <c r="LJA284" s="6"/>
      <c r="LJB284" s="6"/>
      <c r="LJC284" s="6"/>
      <c r="LJD284" s="6"/>
      <c r="LJE284" s="6"/>
      <c r="LJF284" s="6"/>
      <c r="LJG284" s="6"/>
      <c r="LJH284" s="6"/>
      <c r="LJI284" s="6"/>
      <c r="LJJ284" s="6"/>
      <c r="LJK284" s="6"/>
      <c r="LJL284" s="6"/>
      <c r="LJM284" s="6"/>
      <c r="LJN284" s="6"/>
      <c r="LJO284" s="6"/>
      <c r="LJP284" s="6"/>
      <c r="LJQ284" s="6"/>
      <c r="LJR284" s="6"/>
      <c r="LJS284" s="6"/>
      <c r="LJT284" s="6"/>
      <c r="LJU284" s="6"/>
      <c r="LJV284" s="6"/>
      <c r="LJW284" s="6"/>
      <c r="LJX284" s="6"/>
      <c r="LJY284" s="6"/>
      <c r="LJZ284" s="6"/>
      <c r="LKA284" s="6"/>
      <c r="LKB284" s="6"/>
      <c r="LKC284" s="6"/>
      <c r="LKD284" s="6"/>
      <c r="LKE284" s="6"/>
      <c r="LKF284" s="6"/>
      <c r="LKG284" s="6"/>
      <c r="LKH284" s="6"/>
      <c r="LKI284" s="6"/>
      <c r="LKJ284" s="6"/>
      <c r="LKK284" s="6"/>
      <c r="LKL284" s="6"/>
      <c r="LKM284" s="6"/>
      <c r="LKN284" s="6"/>
      <c r="LKO284" s="6"/>
      <c r="LKP284" s="6"/>
      <c r="LKQ284" s="6"/>
      <c r="LKR284" s="6"/>
      <c r="LKS284" s="6"/>
      <c r="LKT284" s="6"/>
      <c r="LKU284" s="6"/>
      <c r="LKV284" s="6"/>
      <c r="LKW284" s="6"/>
      <c r="LKX284" s="6"/>
      <c r="LKY284" s="6"/>
      <c r="LKZ284" s="6"/>
      <c r="LLA284" s="6"/>
      <c r="LLB284" s="6"/>
      <c r="LLC284" s="6"/>
      <c r="LLD284" s="6"/>
      <c r="LLE284" s="6"/>
      <c r="LLF284" s="6"/>
      <c r="LLG284" s="6"/>
      <c r="LLH284" s="6"/>
      <c r="LLI284" s="6"/>
      <c r="LLJ284" s="6"/>
      <c r="LLK284" s="6"/>
      <c r="LLL284" s="6"/>
      <c r="LLM284" s="6"/>
      <c r="LLN284" s="6"/>
      <c r="LLO284" s="6"/>
      <c r="LLP284" s="6"/>
      <c r="LLQ284" s="6"/>
      <c r="LLR284" s="6"/>
      <c r="LLS284" s="6"/>
      <c r="LLT284" s="6"/>
      <c r="LLU284" s="6"/>
      <c r="LLV284" s="6"/>
      <c r="LLW284" s="6"/>
      <c r="LLX284" s="6"/>
      <c r="LLY284" s="6"/>
      <c r="LLZ284" s="6"/>
      <c r="LMA284" s="6"/>
      <c r="LMB284" s="6"/>
      <c r="LMC284" s="6"/>
      <c r="LMD284" s="6"/>
      <c r="LME284" s="6"/>
      <c r="LMF284" s="6"/>
      <c r="LMG284" s="6"/>
      <c r="LMH284" s="6"/>
      <c r="LMI284" s="6"/>
      <c r="LMJ284" s="6"/>
      <c r="LMK284" s="6"/>
      <c r="LML284" s="6"/>
      <c r="LMM284" s="6"/>
      <c r="LMN284" s="6"/>
      <c r="LMO284" s="6"/>
      <c r="LMP284" s="6"/>
      <c r="LMQ284" s="6"/>
      <c r="LMR284" s="6"/>
      <c r="LMS284" s="6"/>
      <c r="LMT284" s="6"/>
      <c r="LMU284" s="6"/>
      <c r="LMV284" s="6"/>
      <c r="LMW284" s="6"/>
      <c r="LMX284" s="6"/>
      <c r="LMY284" s="6"/>
      <c r="LMZ284" s="6"/>
      <c r="LNA284" s="6"/>
      <c r="LNB284" s="6"/>
      <c r="LNC284" s="6"/>
      <c r="LND284" s="6"/>
      <c r="LNE284" s="6"/>
      <c r="LNF284" s="6"/>
      <c r="LNG284" s="6"/>
      <c r="LNH284" s="6"/>
      <c r="LNI284" s="6"/>
      <c r="LNJ284" s="6"/>
      <c r="LNK284" s="6"/>
      <c r="LNL284" s="6"/>
      <c r="LNM284" s="6"/>
      <c r="LNN284" s="6"/>
      <c r="LNO284" s="6"/>
      <c r="LNP284" s="6"/>
      <c r="LNQ284" s="6"/>
      <c r="LNR284" s="6"/>
      <c r="LNS284" s="6"/>
      <c r="LNT284" s="6"/>
      <c r="LNU284" s="6"/>
      <c r="LNV284" s="6"/>
      <c r="LNW284" s="6"/>
      <c r="LNX284" s="6"/>
      <c r="LNY284" s="6"/>
      <c r="LNZ284" s="6"/>
      <c r="LOA284" s="6"/>
      <c r="LOB284" s="6"/>
      <c r="LOC284" s="6"/>
      <c r="LOD284" s="6"/>
      <c r="LOE284" s="6"/>
      <c r="LOF284" s="6"/>
      <c r="LOG284" s="6"/>
      <c r="LOH284" s="6"/>
      <c r="LOI284" s="6"/>
      <c r="LOJ284" s="6"/>
      <c r="LOK284" s="6"/>
      <c r="LOL284" s="6"/>
      <c r="LOM284" s="6"/>
      <c r="LON284" s="6"/>
      <c r="LOO284" s="6"/>
      <c r="LOP284" s="6"/>
      <c r="LOQ284" s="6"/>
      <c r="LOR284" s="6"/>
      <c r="LOS284" s="6"/>
      <c r="LOT284" s="6"/>
      <c r="LOU284" s="6"/>
      <c r="LOV284" s="6"/>
      <c r="LOW284" s="6"/>
      <c r="LOX284" s="6"/>
      <c r="LOY284" s="6"/>
      <c r="LOZ284" s="6"/>
      <c r="LPA284" s="6"/>
      <c r="LPB284" s="6"/>
      <c r="LPC284" s="6"/>
      <c r="LPD284" s="6"/>
      <c r="LPE284" s="6"/>
      <c r="LPF284" s="6"/>
      <c r="LPG284" s="6"/>
      <c r="LPH284" s="6"/>
      <c r="LPI284" s="6"/>
      <c r="LPJ284" s="6"/>
      <c r="LPK284" s="6"/>
      <c r="LPL284" s="6"/>
      <c r="LPM284" s="6"/>
      <c r="LPN284" s="6"/>
      <c r="LPO284" s="6"/>
      <c r="LPP284" s="6"/>
      <c r="LPQ284" s="6"/>
      <c r="LPR284" s="6"/>
      <c r="LPS284" s="6"/>
      <c r="LPT284" s="6"/>
      <c r="LPU284" s="6"/>
      <c r="LPV284" s="6"/>
      <c r="LPW284" s="6"/>
      <c r="LPX284" s="6"/>
      <c r="LPY284" s="6"/>
      <c r="LPZ284" s="6"/>
      <c r="LQA284" s="6"/>
      <c r="LQB284" s="6"/>
      <c r="LQC284" s="6"/>
      <c r="LQD284" s="6"/>
      <c r="LQE284" s="6"/>
      <c r="LQF284" s="6"/>
      <c r="LQG284" s="6"/>
      <c r="LQH284" s="6"/>
      <c r="LQI284" s="6"/>
      <c r="LQJ284" s="6"/>
      <c r="LQK284" s="6"/>
      <c r="LQL284" s="6"/>
      <c r="LQM284" s="6"/>
      <c r="LQN284" s="6"/>
      <c r="LQO284" s="6"/>
      <c r="LQP284" s="6"/>
      <c r="LQQ284" s="6"/>
      <c r="LQR284" s="6"/>
      <c r="LQS284" s="6"/>
      <c r="LQT284" s="6"/>
      <c r="LQU284" s="6"/>
      <c r="LQV284" s="6"/>
      <c r="LQW284" s="6"/>
      <c r="LQX284" s="6"/>
      <c r="LQY284" s="6"/>
      <c r="LQZ284" s="6"/>
      <c r="LRA284" s="6"/>
      <c r="LRB284" s="6"/>
      <c r="LRC284" s="6"/>
      <c r="LRD284" s="6"/>
      <c r="LRE284" s="6"/>
      <c r="LRF284" s="6"/>
      <c r="LRG284" s="6"/>
      <c r="LRH284" s="6"/>
      <c r="LRI284" s="6"/>
      <c r="LRJ284" s="6"/>
      <c r="LRK284" s="6"/>
      <c r="LRL284" s="6"/>
      <c r="LRM284" s="6"/>
      <c r="LRN284" s="6"/>
      <c r="LRO284" s="6"/>
      <c r="LRP284" s="6"/>
      <c r="LRQ284" s="6"/>
      <c r="LRR284" s="6"/>
      <c r="LRS284" s="6"/>
      <c r="LRT284" s="6"/>
      <c r="LRU284" s="6"/>
      <c r="LRV284" s="6"/>
      <c r="LRW284" s="6"/>
      <c r="LRX284" s="6"/>
      <c r="LRY284" s="6"/>
      <c r="LRZ284" s="6"/>
      <c r="LSA284" s="6"/>
      <c r="LSB284" s="6"/>
      <c r="LSC284" s="6"/>
      <c r="LSD284" s="6"/>
      <c r="LSE284" s="6"/>
      <c r="LSF284" s="6"/>
      <c r="LSG284" s="6"/>
      <c r="LSH284" s="6"/>
      <c r="LSI284" s="6"/>
      <c r="LSJ284" s="6"/>
      <c r="LSK284" s="6"/>
      <c r="LSL284" s="6"/>
      <c r="LSM284" s="6"/>
      <c r="LSN284" s="6"/>
      <c r="LSO284" s="6"/>
      <c r="LSP284" s="6"/>
      <c r="LSQ284" s="6"/>
      <c r="LSR284" s="6"/>
      <c r="LSS284" s="6"/>
      <c r="LST284" s="6"/>
      <c r="LSU284" s="6"/>
      <c r="LSV284" s="6"/>
      <c r="LSW284" s="6"/>
      <c r="LSX284" s="6"/>
      <c r="LSY284" s="6"/>
      <c r="LSZ284" s="6"/>
      <c r="LTA284" s="6"/>
      <c r="LTB284" s="6"/>
      <c r="LTC284" s="6"/>
      <c r="LTD284" s="6"/>
      <c r="LTE284" s="6"/>
      <c r="LTF284" s="6"/>
      <c r="LTG284" s="6"/>
      <c r="LTH284" s="6"/>
      <c r="LTI284" s="6"/>
      <c r="LTJ284" s="6"/>
      <c r="LTK284" s="6"/>
      <c r="LTL284" s="6"/>
      <c r="LTM284" s="6"/>
      <c r="LTN284" s="6"/>
      <c r="LTO284" s="6"/>
      <c r="LTP284" s="6"/>
      <c r="LTQ284" s="6"/>
      <c r="LTR284" s="6"/>
      <c r="LTS284" s="6"/>
      <c r="LTT284" s="6"/>
      <c r="LTU284" s="6"/>
      <c r="LTV284" s="6"/>
      <c r="LTW284" s="6"/>
      <c r="LTX284" s="6"/>
      <c r="LTY284" s="6"/>
      <c r="LTZ284" s="6"/>
      <c r="LUA284" s="6"/>
      <c r="LUB284" s="6"/>
      <c r="LUC284" s="6"/>
      <c r="LUD284" s="6"/>
      <c r="LUE284" s="6"/>
      <c r="LUF284" s="6"/>
      <c r="LUG284" s="6"/>
      <c r="LUH284" s="6"/>
      <c r="LUI284" s="6"/>
      <c r="LUJ284" s="6"/>
      <c r="LUK284" s="6"/>
      <c r="LUL284" s="6"/>
      <c r="LUM284" s="6"/>
      <c r="LUN284" s="6"/>
      <c r="LUO284" s="6"/>
      <c r="LUP284" s="6"/>
      <c r="LUQ284" s="6"/>
      <c r="LUR284" s="6"/>
      <c r="LUS284" s="6"/>
      <c r="LUT284" s="6"/>
      <c r="LUU284" s="6"/>
      <c r="LUV284" s="6"/>
      <c r="LUW284" s="6"/>
      <c r="LUX284" s="6"/>
      <c r="LUY284" s="6"/>
      <c r="LUZ284" s="6"/>
      <c r="LVA284" s="6"/>
      <c r="LVB284" s="6"/>
      <c r="LVC284" s="6"/>
      <c r="LVD284" s="6"/>
      <c r="LVE284" s="6"/>
      <c r="LVF284" s="6"/>
      <c r="LVG284" s="6"/>
      <c r="LVH284" s="6"/>
      <c r="LVI284" s="6"/>
      <c r="LVJ284" s="6"/>
      <c r="LVK284" s="6"/>
      <c r="LVL284" s="6"/>
      <c r="LVM284" s="6"/>
      <c r="LVN284" s="6"/>
      <c r="LVO284" s="6"/>
      <c r="LVP284" s="6"/>
      <c r="LVQ284" s="6"/>
      <c r="LVR284" s="6"/>
      <c r="LVS284" s="6"/>
      <c r="LVT284" s="6"/>
      <c r="LVU284" s="6"/>
      <c r="LVV284" s="6"/>
      <c r="LVW284" s="6"/>
      <c r="LVX284" s="6"/>
      <c r="LVY284" s="6"/>
      <c r="LVZ284" s="6"/>
      <c r="LWA284" s="6"/>
      <c r="LWB284" s="6"/>
      <c r="LWC284" s="6"/>
      <c r="LWD284" s="6"/>
      <c r="LWE284" s="6"/>
      <c r="LWF284" s="6"/>
      <c r="LWG284" s="6"/>
      <c r="LWH284" s="6"/>
      <c r="LWI284" s="6"/>
      <c r="LWJ284" s="6"/>
      <c r="LWK284" s="6"/>
      <c r="LWL284" s="6"/>
      <c r="LWM284" s="6"/>
      <c r="LWN284" s="6"/>
      <c r="LWO284" s="6"/>
      <c r="LWP284" s="6"/>
      <c r="LWQ284" s="6"/>
      <c r="LWR284" s="6"/>
      <c r="LWS284" s="6"/>
      <c r="LWT284" s="6"/>
      <c r="LWU284" s="6"/>
      <c r="LWV284" s="6"/>
      <c r="LWW284" s="6"/>
      <c r="LWX284" s="6"/>
      <c r="LWY284" s="6"/>
      <c r="LWZ284" s="6"/>
      <c r="LXA284" s="6"/>
      <c r="LXB284" s="6"/>
      <c r="LXC284" s="6"/>
      <c r="LXD284" s="6"/>
      <c r="LXE284" s="6"/>
      <c r="LXF284" s="6"/>
      <c r="LXG284" s="6"/>
      <c r="LXH284" s="6"/>
      <c r="LXI284" s="6"/>
      <c r="LXJ284" s="6"/>
      <c r="LXK284" s="6"/>
      <c r="LXL284" s="6"/>
      <c r="LXM284" s="6"/>
      <c r="LXN284" s="6"/>
      <c r="LXO284" s="6"/>
      <c r="LXP284" s="6"/>
      <c r="LXQ284" s="6"/>
      <c r="LXR284" s="6"/>
      <c r="LXS284" s="6"/>
      <c r="LXT284" s="6"/>
      <c r="LXU284" s="6"/>
      <c r="LXV284" s="6"/>
      <c r="LXW284" s="6"/>
      <c r="LXX284" s="6"/>
      <c r="LXY284" s="6"/>
      <c r="LXZ284" s="6"/>
      <c r="LYA284" s="6"/>
      <c r="LYB284" s="6"/>
      <c r="LYC284" s="6"/>
      <c r="LYD284" s="6"/>
      <c r="LYE284" s="6"/>
      <c r="LYF284" s="6"/>
      <c r="LYG284" s="6"/>
      <c r="LYH284" s="6"/>
      <c r="LYI284" s="6"/>
      <c r="LYJ284" s="6"/>
      <c r="LYK284" s="6"/>
      <c r="LYL284" s="6"/>
      <c r="LYM284" s="6"/>
      <c r="LYN284" s="6"/>
      <c r="LYO284" s="6"/>
      <c r="LYP284" s="6"/>
      <c r="LYQ284" s="6"/>
      <c r="LYR284" s="6"/>
      <c r="LYS284" s="6"/>
      <c r="LYT284" s="6"/>
      <c r="LYU284" s="6"/>
      <c r="LYV284" s="6"/>
      <c r="LYW284" s="6"/>
      <c r="LYX284" s="6"/>
      <c r="LYY284" s="6"/>
      <c r="LYZ284" s="6"/>
      <c r="LZA284" s="6"/>
      <c r="LZB284" s="6"/>
      <c r="LZC284" s="6"/>
      <c r="LZD284" s="6"/>
      <c r="LZE284" s="6"/>
      <c r="LZF284" s="6"/>
      <c r="LZG284" s="6"/>
      <c r="LZH284" s="6"/>
      <c r="LZI284" s="6"/>
      <c r="LZJ284" s="6"/>
      <c r="LZK284" s="6"/>
      <c r="LZL284" s="6"/>
      <c r="LZM284" s="6"/>
      <c r="LZN284" s="6"/>
      <c r="LZO284" s="6"/>
      <c r="LZP284" s="6"/>
      <c r="LZQ284" s="6"/>
      <c r="LZR284" s="6"/>
      <c r="LZS284" s="6"/>
      <c r="LZT284" s="6"/>
      <c r="LZU284" s="6"/>
      <c r="LZV284" s="6"/>
      <c r="LZW284" s="6"/>
      <c r="LZX284" s="6"/>
      <c r="LZY284" s="6"/>
      <c r="LZZ284" s="6"/>
      <c r="MAA284" s="6"/>
      <c r="MAB284" s="6"/>
      <c r="MAC284" s="6"/>
      <c r="MAD284" s="6"/>
      <c r="MAE284" s="6"/>
      <c r="MAF284" s="6"/>
      <c r="MAG284" s="6"/>
      <c r="MAH284" s="6"/>
      <c r="MAI284" s="6"/>
      <c r="MAJ284" s="6"/>
      <c r="MAK284" s="6"/>
      <c r="MAL284" s="6"/>
      <c r="MAM284" s="6"/>
      <c r="MAN284" s="6"/>
      <c r="MAO284" s="6"/>
      <c r="MAP284" s="6"/>
      <c r="MAQ284" s="6"/>
      <c r="MAR284" s="6"/>
      <c r="MAS284" s="6"/>
      <c r="MAT284" s="6"/>
      <c r="MAU284" s="6"/>
      <c r="MAV284" s="6"/>
      <c r="MAW284" s="6"/>
      <c r="MAX284" s="6"/>
      <c r="MAY284" s="6"/>
      <c r="MAZ284" s="6"/>
      <c r="MBA284" s="6"/>
      <c r="MBB284" s="6"/>
      <c r="MBC284" s="6"/>
      <c r="MBD284" s="6"/>
      <c r="MBE284" s="6"/>
      <c r="MBF284" s="6"/>
      <c r="MBG284" s="6"/>
      <c r="MBH284" s="6"/>
      <c r="MBI284" s="6"/>
      <c r="MBJ284" s="6"/>
      <c r="MBK284" s="6"/>
      <c r="MBL284" s="6"/>
      <c r="MBM284" s="6"/>
      <c r="MBN284" s="6"/>
      <c r="MBO284" s="6"/>
      <c r="MBP284" s="6"/>
      <c r="MBQ284" s="6"/>
      <c r="MBR284" s="6"/>
      <c r="MBS284" s="6"/>
      <c r="MBT284" s="6"/>
      <c r="MBU284" s="6"/>
      <c r="MBV284" s="6"/>
      <c r="MBW284" s="6"/>
      <c r="MBX284" s="6"/>
      <c r="MBY284" s="6"/>
      <c r="MBZ284" s="6"/>
      <c r="MCA284" s="6"/>
      <c r="MCB284" s="6"/>
      <c r="MCC284" s="6"/>
      <c r="MCD284" s="6"/>
      <c r="MCE284" s="6"/>
      <c r="MCF284" s="6"/>
      <c r="MCG284" s="6"/>
      <c r="MCH284" s="6"/>
      <c r="MCI284" s="6"/>
      <c r="MCJ284" s="6"/>
      <c r="MCK284" s="6"/>
      <c r="MCL284" s="6"/>
      <c r="MCM284" s="6"/>
      <c r="MCN284" s="6"/>
      <c r="MCO284" s="6"/>
      <c r="MCP284" s="6"/>
      <c r="MCQ284" s="6"/>
      <c r="MCR284" s="6"/>
      <c r="MCS284" s="6"/>
      <c r="MCT284" s="6"/>
      <c r="MCU284" s="6"/>
      <c r="MCV284" s="6"/>
      <c r="MCW284" s="6"/>
      <c r="MCX284" s="6"/>
      <c r="MCY284" s="6"/>
      <c r="MCZ284" s="6"/>
      <c r="MDA284" s="6"/>
      <c r="MDB284" s="6"/>
      <c r="MDC284" s="6"/>
      <c r="MDD284" s="6"/>
      <c r="MDE284" s="6"/>
      <c r="MDF284" s="6"/>
      <c r="MDG284" s="6"/>
      <c r="MDH284" s="6"/>
      <c r="MDI284" s="6"/>
      <c r="MDJ284" s="6"/>
      <c r="MDK284" s="6"/>
      <c r="MDL284" s="6"/>
      <c r="MDM284" s="6"/>
      <c r="MDN284" s="6"/>
      <c r="MDO284" s="6"/>
      <c r="MDP284" s="6"/>
      <c r="MDQ284" s="6"/>
      <c r="MDR284" s="6"/>
      <c r="MDS284" s="6"/>
      <c r="MDT284" s="6"/>
      <c r="MDU284" s="6"/>
      <c r="MDV284" s="6"/>
      <c r="MDW284" s="6"/>
      <c r="MDX284" s="6"/>
      <c r="MDY284" s="6"/>
      <c r="MDZ284" s="6"/>
      <c r="MEA284" s="6"/>
      <c r="MEB284" s="6"/>
      <c r="MEC284" s="6"/>
      <c r="MED284" s="6"/>
      <c r="MEE284" s="6"/>
      <c r="MEF284" s="6"/>
      <c r="MEG284" s="6"/>
      <c r="MEH284" s="6"/>
      <c r="MEI284" s="6"/>
      <c r="MEJ284" s="6"/>
      <c r="MEK284" s="6"/>
      <c r="MEL284" s="6"/>
      <c r="MEM284" s="6"/>
      <c r="MEN284" s="6"/>
      <c r="MEO284" s="6"/>
      <c r="MEP284" s="6"/>
      <c r="MEQ284" s="6"/>
      <c r="MER284" s="6"/>
      <c r="MES284" s="6"/>
      <c r="MET284" s="6"/>
      <c r="MEU284" s="6"/>
      <c r="MEV284" s="6"/>
      <c r="MEW284" s="6"/>
      <c r="MEX284" s="6"/>
      <c r="MEY284" s="6"/>
      <c r="MEZ284" s="6"/>
      <c r="MFA284" s="6"/>
      <c r="MFB284" s="6"/>
      <c r="MFC284" s="6"/>
      <c r="MFD284" s="6"/>
      <c r="MFE284" s="6"/>
      <c r="MFF284" s="6"/>
      <c r="MFG284" s="6"/>
      <c r="MFH284" s="6"/>
      <c r="MFI284" s="6"/>
      <c r="MFJ284" s="6"/>
      <c r="MFK284" s="6"/>
      <c r="MFL284" s="6"/>
      <c r="MFM284" s="6"/>
      <c r="MFN284" s="6"/>
      <c r="MFO284" s="6"/>
      <c r="MFP284" s="6"/>
      <c r="MFQ284" s="6"/>
      <c r="MFR284" s="6"/>
      <c r="MFS284" s="6"/>
      <c r="MFT284" s="6"/>
      <c r="MFU284" s="6"/>
      <c r="MFV284" s="6"/>
      <c r="MFW284" s="6"/>
      <c r="MFX284" s="6"/>
      <c r="MFY284" s="6"/>
      <c r="MFZ284" s="6"/>
      <c r="MGA284" s="6"/>
      <c r="MGB284" s="6"/>
      <c r="MGC284" s="6"/>
      <c r="MGD284" s="6"/>
      <c r="MGE284" s="6"/>
      <c r="MGF284" s="6"/>
      <c r="MGG284" s="6"/>
      <c r="MGH284" s="6"/>
      <c r="MGI284" s="6"/>
      <c r="MGJ284" s="6"/>
      <c r="MGK284" s="6"/>
      <c r="MGL284" s="6"/>
      <c r="MGM284" s="6"/>
      <c r="MGN284" s="6"/>
      <c r="MGO284" s="6"/>
      <c r="MGP284" s="6"/>
      <c r="MGQ284" s="6"/>
      <c r="MGR284" s="6"/>
      <c r="MGS284" s="6"/>
      <c r="MGT284" s="6"/>
      <c r="MGU284" s="6"/>
      <c r="MGV284" s="6"/>
      <c r="MGW284" s="6"/>
      <c r="MGX284" s="6"/>
      <c r="MGY284" s="6"/>
      <c r="MGZ284" s="6"/>
      <c r="MHA284" s="6"/>
      <c r="MHB284" s="6"/>
      <c r="MHC284" s="6"/>
      <c r="MHD284" s="6"/>
      <c r="MHE284" s="6"/>
      <c r="MHF284" s="6"/>
      <c r="MHG284" s="6"/>
      <c r="MHH284" s="6"/>
      <c r="MHI284" s="6"/>
      <c r="MHJ284" s="6"/>
      <c r="MHK284" s="6"/>
      <c r="MHL284" s="6"/>
      <c r="MHM284" s="6"/>
      <c r="MHN284" s="6"/>
      <c r="MHO284" s="6"/>
      <c r="MHP284" s="6"/>
      <c r="MHQ284" s="6"/>
      <c r="MHR284" s="6"/>
      <c r="MHS284" s="6"/>
      <c r="MHT284" s="6"/>
      <c r="MHU284" s="6"/>
      <c r="MHV284" s="6"/>
      <c r="MHW284" s="6"/>
      <c r="MHX284" s="6"/>
      <c r="MHY284" s="6"/>
      <c r="MHZ284" s="6"/>
      <c r="MIA284" s="6"/>
      <c r="MIB284" s="6"/>
      <c r="MIC284" s="6"/>
      <c r="MID284" s="6"/>
      <c r="MIE284" s="6"/>
      <c r="MIF284" s="6"/>
      <c r="MIG284" s="6"/>
      <c r="MIH284" s="6"/>
      <c r="MII284" s="6"/>
      <c r="MIJ284" s="6"/>
      <c r="MIK284" s="6"/>
      <c r="MIL284" s="6"/>
      <c r="MIM284" s="6"/>
      <c r="MIN284" s="6"/>
      <c r="MIO284" s="6"/>
      <c r="MIP284" s="6"/>
      <c r="MIQ284" s="6"/>
      <c r="MIR284" s="6"/>
      <c r="MIS284" s="6"/>
      <c r="MIT284" s="6"/>
      <c r="MIU284" s="6"/>
      <c r="MIV284" s="6"/>
      <c r="MIW284" s="6"/>
      <c r="MIX284" s="6"/>
      <c r="MIY284" s="6"/>
      <c r="MIZ284" s="6"/>
      <c r="MJA284" s="6"/>
      <c r="MJB284" s="6"/>
      <c r="MJC284" s="6"/>
      <c r="MJD284" s="6"/>
      <c r="MJE284" s="6"/>
      <c r="MJF284" s="6"/>
      <c r="MJG284" s="6"/>
      <c r="MJH284" s="6"/>
      <c r="MJI284" s="6"/>
      <c r="MJJ284" s="6"/>
      <c r="MJK284" s="6"/>
      <c r="MJL284" s="6"/>
      <c r="MJM284" s="6"/>
      <c r="MJN284" s="6"/>
      <c r="MJO284" s="6"/>
      <c r="MJP284" s="6"/>
      <c r="MJQ284" s="6"/>
      <c r="MJR284" s="6"/>
      <c r="MJS284" s="6"/>
      <c r="MJT284" s="6"/>
      <c r="MJU284" s="6"/>
      <c r="MJV284" s="6"/>
      <c r="MJW284" s="6"/>
      <c r="MJX284" s="6"/>
      <c r="MJY284" s="6"/>
      <c r="MJZ284" s="6"/>
      <c r="MKA284" s="6"/>
      <c r="MKB284" s="6"/>
      <c r="MKC284" s="6"/>
      <c r="MKD284" s="6"/>
      <c r="MKE284" s="6"/>
      <c r="MKF284" s="6"/>
      <c r="MKG284" s="6"/>
      <c r="MKH284" s="6"/>
      <c r="MKI284" s="6"/>
      <c r="MKJ284" s="6"/>
      <c r="MKK284" s="6"/>
      <c r="MKL284" s="6"/>
      <c r="MKM284" s="6"/>
      <c r="MKN284" s="6"/>
      <c r="MKO284" s="6"/>
      <c r="MKP284" s="6"/>
      <c r="MKQ284" s="6"/>
      <c r="MKR284" s="6"/>
      <c r="MKS284" s="6"/>
      <c r="MKT284" s="6"/>
      <c r="MKU284" s="6"/>
      <c r="MKV284" s="6"/>
      <c r="MKW284" s="6"/>
      <c r="MKX284" s="6"/>
      <c r="MKY284" s="6"/>
      <c r="MKZ284" s="6"/>
      <c r="MLA284" s="6"/>
      <c r="MLB284" s="6"/>
      <c r="MLC284" s="6"/>
      <c r="MLD284" s="6"/>
      <c r="MLE284" s="6"/>
      <c r="MLF284" s="6"/>
      <c r="MLG284" s="6"/>
      <c r="MLH284" s="6"/>
      <c r="MLI284" s="6"/>
      <c r="MLJ284" s="6"/>
      <c r="MLK284" s="6"/>
      <c r="MLL284" s="6"/>
      <c r="MLM284" s="6"/>
      <c r="MLN284" s="6"/>
      <c r="MLO284" s="6"/>
      <c r="MLP284" s="6"/>
      <c r="MLQ284" s="6"/>
      <c r="MLR284" s="6"/>
      <c r="MLS284" s="6"/>
      <c r="MLT284" s="6"/>
      <c r="MLU284" s="6"/>
      <c r="MLV284" s="6"/>
      <c r="MLW284" s="6"/>
      <c r="MLX284" s="6"/>
      <c r="MLY284" s="6"/>
      <c r="MLZ284" s="6"/>
      <c r="MMA284" s="6"/>
      <c r="MMB284" s="6"/>
      <c r="MMC284" s="6"/>
      <c r="MMD284" s="6"/>
      <c r="MME284" s="6"/>
      <c r="MMF284" s="6"/>
      <c r="MMG284" s="6"/>
      <c r="MMH284" s="6"/>
      <c r="MMI284" s="6"/>
      <c r="MMJ284" s="6"/>
      <c r="MMK284" s="6"/>
      <c r="MML284" s="6"/>
      <c r="MMM284" s="6"/>
      <c r="MMN284" s="6"/>
      <c r="MMO284" s="6"/>
      <c r="MMP284" s="6"/>
      <c r="MMQ284" s="6"/>
      <c r="MMR284" s="6"/>
      <c r="MMS284" s="6"/>
      <c r="MMT284" s="6"/>
      <c r="MMU284" s="6"/>
      <c r="MMV284" s="6"/>
      <c r="MMW284" s="6"/>
      <c r="MMX284" s="6"/>
      <c r="MMY284" s="6"/>
      <c r="MMZ284" s="6"/>
      <c r="MNA284" s="6"/>
      <c r="MNB284" s="6"/>
      <c r="MNC284" s="6"/>
      <c r="MND284" s="6"/>
      <c r="MNE284" s="6"/>
      <c r="MNF284" s="6"/>
      <c r="MNG284" s="6"/>
      <c r="MNH284" s="6"/>
      <c r="MNI284" s="6"/>
      <c r="MNJ284" s="6"/>
      <c r="MNK284" s="6"/>
      <c r="MNL284" s="6"/>
      <c r="MNM284" s="6"/>
      <c r="MNN284" s="6"/>
      <c r="MNO284" s="6"/>
      <c r="MNP284" s="6"/>
      <c r="MNQ284" s="6"/>
      <c r="MNR284" s="6"/>
      <c r="MNS284" s="6"/>
      <c r="MNT284" s="6"/>
      <c r="MNU284" s="6"/>
      <c r="MNV284" s="6"/>
      <c r="MNW284" s="6"/>
      <c r="MNX284" s="6"/>
      <c r="MNY284" s="6"/>
      <c r="MNZ284" s="6"/>
      <c r="MOA284" s="6"/>
      <c r="MOB284" s="6"/>
      <c r="MOC284" s="6"/>
      <c r="MOD284" s="6"/>
      <c r="MOE284" s="6"/>
      <c r="MOF284" s="6"/>
      <c r="MOG284" s="6"/>
      <c r="MOH284" s="6"/>
      <c r="MOI284" s="6"/>
      <c r="MOJ284" s="6"/>
      <c r="MOK284" s="6"/>
      <c r="MOL284" s="6"/>
      <c r="MOM284" s="6"/>
      <c r="MON284" s="6"/>
      <c r="MOO284" s="6"/>
      <c r="MOP284" s="6"/>
      <c r="MOQ284" s="6"/>
      <c r="MOR284" s="6"/>
      <c r="MOS284" s="6"/>
      <c r="MOT284" s="6"/>
      <c r="MOU284" s="6"/>
      <c r="MOV284" s="6"/>
      <c r="MOW284" s="6"/>
      <c r="MOX284" s="6"/>
      <c r="MOY284" s="6"/>
      <c r="MOZ284" s="6"/>
      <c r="MPA284" s="6"/>
      <c r="MPB284" s="6"/>
      <c r="MPC284" s="6"/>
      <c r="MPD284" s="6"/>
      <c r="MPE284" s="6"/>
      <c r="MPF284" s="6"/>
      <c r="MPG284" s="6"/>
      <c r="MPH284" s="6"/>
      <c r="MPI284" s="6"/>
      <c r="MPJ284" s="6"/>
      <c r="MPK284" s="6"/>
      <c r="MPL284" s="6"/>
      <c r="MPM284" s="6"/>
      <c r="MPN284" s="6"/>
      <c r="MPO284" s="6"/>
      <c r="MPP284" s="6"/>
      <c r="MPQ284" s="6"/>
      <c r="MPR284" s="6"/>
      <c r="MPS284" s="6"/>
      <c r="MPT284" s="6"/>
      <c r="MPU284" s="6"/>
      <c r="MPV284" s="6"/>
      <c r="MPW284" s="6"/>
      <c r="MPX284" s="6"/>
      <c r="MPY284" s="6"/>
      <c r="MPZ284" s="6"/>
      <c r="MQA284" s="6"/>
      <c r="MQB284" s="6"/>
      <c r="MQC284" s="6"/>
      <c r="MQD284" s="6"/>
      <c r="MQE284" s="6"/>
      <c r="MQF284" s="6"/>
      <c r="MQG284" s="6"/>
      <c r="MQH284" s="6"/>
      <c r="MQI284" s="6"/>
      <c r="MQJ284" s="6"/>
      <c r="MQK284" s="6"/>
      <c r="MQL284" s="6"/>
      <c r="MQM284" s="6"/>
      <c r="MQN284" s="6"/>
      <c r="MQO284" s="6"/>
      <c r="MQP284" s="6"/>
      <c r="MQQ284" s="6"/>
      <c r="MQR284" s="6"/>
      <c r="MQS284" s="6"/>
      <c r="MQT284" s="6"/>
      <c r="MQU284" s="6"/>
      <c r="MQV284" s="6"/>
      <c r="MQW284" s="6"/>
      <c r="MQX284" s="6"/>
      <c r="MQY284" s="6"/>
      <c r="MQZ284" s="6"/>
      <c r="MRA284" s="6"/>
      <c r="MRB284" s="6"/>
      <c r="MRC284" s="6"/>
      <c r="MRD284" s="6"/>
      <c r="MRE284" s="6"/>
      <c r="MRF284" s="6"/>
      <c r="MRG284" s="6"/>
      <c r="MRH284" s="6"/>
      <c r="MRI284" s="6"/>
      <c r="MRJ284" s="6"/>
      <c r="MRK284" s="6"/>
      <c r="MRL284" s="6"/>
      <c r="MRM284" s="6"/>
      <c r="MRN284" s="6"/>
      <c r="MRO284" s="6"/>
      <c r="MRP284" s="6"/>
      <c r="MRQ284" s="6"/>
      <c r="MRR284" s="6"/>
      <c r="MRS284" s="6"/>
      <c r="MRT284" s="6"/>
      <c r="MRU284" s="6"/>
      <c r="MRV284" s="6"/>
      <c r="MRW284" s="6"/>
      <c r="MRX284" s="6"/>
      <c r="MRY284" s="6"/>
      <c r="MRZ284" s="6"/>
      <c r="MSA284" s="6"/>
      <c r="MSB284" s="6"/>
      <c r="MSC284" s="6"/>
      <c r="MSD284" s="6"/>
      <c r="MSE284" s="6"/>
      <c r="MSF284" s="6"/>
      <c r="MSG284" s="6"/>
      <c r="MSH284" s="6"/>
      <c r="MSI284" s="6"/>
      <c r="MSJ284" s="6"/>
      <c r="MSK284" s="6"/>
      <c r="MSL284" s="6"/>
      <c r="MSM284" s="6"/>
      <c r="MSN284" s="6"/>
      <c r="MSO284" s="6"/>
      <c r="MSP284" s="6"/>
      <c r="MSQ284" s="6"/>
      <c r="MSR284" s="6"/>
      <c r="MSS284" s="6"/>
      <c r="MST284" s="6"/>
      <c r="MSU284" s="6"/>
      <c r="MSV284" s="6"/>
      <c r="MSW284" s="6"/>
      <c r="MSX284" s="6"/>
      <c r="MSY284" s="6"/>
      <c r="MSZ284" s="6"/>
      <c r="MTA284" s="6"/>
      <c r="MTB284" s="6"/>
      <c r="MTC284" s="6"/>
      <c r="MTD284" s="6"/>
      <c r="MTE284" s="6"/>
      <c r="MTF284" s="6"/>
      <c r="MTG284" s="6"/>
      <c r="MTH284" s="6"/>
      <c r="MTI284" s="6"/>
      <c r="MTJ284" s="6"/>
      <c r="MTK284" s="6"/>
      <c r="MTL284" s="6"/>
      <c r="MTM284" s="6"/>
      <c r="MTN284" s="6"/>
      <c r="MTO284" s="6"/>
      <c r="MTP284" s="6"/>
      <c r="MTQ284" s="6"/>
      <c r="MTR284" s="6"/>
      <c r="MTS284" s="6"/>
      <c r="MTT284" s="6"/>
      <c r="MTU284" s="6"/>
      <c r="MTV284" s="6"/>
      <c r="MTW284" s="6"/>
      <c r="MTX284" s="6"/>
      <c r="MTY284" s="6"/>
      <c r="MTZ284" s="6"/>
      <c r="MUA284" s="6"/>
      <c r="MUB284" s="6"/>
      <c r="MUC284" s="6"/>
      <c r="MUD284" s="6"/>
      <c r="MUE284" s="6"/>
      <c r="MUF284" s="6"/>
      <c r="MUG284" s="6"/>
      <c r="MUH284" s="6"/>
      <c r="MUI284" s="6"/>
      <c r="MUJ284" s="6"/>
      <c r="MUK284" s="6"/>
      <c r="MUL284" s="6"/>
      <c r="MUM284" s="6"/>
      <c r="MUN284" s="6"/>
      <c r="MUO284" s="6"/>
      <c r="MUP284" s="6"/>
      <c r="MUQ284" s="6"/>
      <c r="MUR284" s="6"/>
      <c r="MUS284" s="6"/>
      <c r="MUT284" s="6"/>
      <c r="MUU284" s="6"/>
      <c r="MUV284" s="6"/>
      <c r="MUW284" s="6"/>
      <c r="MUX284" s="6"/>
      <c r="MUY284" s="6"/>
      <c r="MUZ284" s="6"/>
      <c r="MVA284" s="6"/>
      <c r="MVB284" s="6"/>
      <c r="MVC284" s="6"/>
      <c r="MVD284" s="6"/>
      <c r="MVE284" s="6"/>
      <c r="MVF284" s="6"/>
      <c r="MVG284" s="6"/>
      <c r="MVH284" s="6"/>
      <c r="MVI284" s="6"/>
      <c r="MVJ284" s="6"/>
      <c r="MVK284" s="6"/>
      <c r="MVL284" s="6"/>
      <c r="MVM284" s="6"/>
      <c r="MVN284" s="6"/>
      <c r="MVO284" s="6"/>
      <c r="MVP284" s="6"/>
      <c r="MVQ284" s="6"/>
      <c r="MVR284" s="6"/>
      <c r="MVS284" s="6"/>
      <c r="MVT284" s="6"/>
      <c r="MVU284" s="6"/>
      <c r="MVV284" s="6"/>
      <c r="MVW284" s="6"/>
      <c r="MVX284" s="6"/>
      <c r="MVY284" s="6"/>
      <c r="MVZ284" s="6"/>
      <c r="MWA284" s="6"/>
      <c r="MWB284" s="6"/>
      <c r="MWC284" s="6"/>
      <c r="MWD284" s="6"/>
      <c r="MWE284" s="6"/>
      <c r="MWF284" s="6"/>
      <c r="MWG284" s="6"/>
      <c r="MWH284" s="6"/>
      <c r="MWI284" s="6"/>
      <c r="MWJ284" s="6"/>
      <c r="MWK284" s="6"/>
      <c r="MWL284" s="6"/>
      <c r="MWM284" s="6"/>
      <c r="MWN284" s="6"/>
      <c r="MWO284" s="6"/>
      <c r="MWP284" s="6"/>
      <c r="MWQ284" s="6"/>
      <c r="MWR284" s="6"/>
      <c r="MWS284" s="6"/>
      <c r="MWT284" s="6"/>
      <c r="MWU284" s="6"/>
      <c r="MWV284" s="6"/>
      <c r="MWW284" s="6"/>
      <c r="MWX284" s="6"/>
      <c r="MWY284" s="6"/>
      <c r="MWZ284" s="6"/>
      <c r="MXA284" s="6"/>
      <c r="MXB284" s="6"/>
      <c r="MXC284" s="6"/>
      <c r="MXD284" s="6"/>
      <c r="MXE284" s="6"/>
      <c r="MXF284" s="6"/>
      <c r="MXG284" s="6"/>
      <c r="MXH284" s="6"/>
      <c r="MXI284" s="6"/>
      <c r="MXJ284" s="6"/>
      <c r="MXK284" s="6"/>
      <c r="MXL284" s="6"/>
      <c r="MXM284" s="6"/>
      <c r="MXN284" s="6"/>
      <c r="MXO284" s="6"/>
      <c r="MXP284" s="6"/>
      <c r="MXQ284" s="6"/>
      <c r="MXR284" s="6"/>
      <c r="MXS284" s="6"/>
      <c r="MXT284" s="6"/>
      <c r="MXU284" s="6"/>
      <c r="MXV284" s="6"/>
      <c r="MXW284" s="6"/>
      <c r="MXX284" s="6"/>
      <c r="MXY284" s="6"/>
      <c r="MXZ284" s="6"/>
      <c r="MYA284" s="6"/>
      <c r="MYB284" s="6"/>
      <c r="MYC284" s="6"/>
      <c r="MYD284" s="6"/>
      <c r="MYE284" s="6"/>
      <c r="MYF284" s="6"/>
      <c r="MYG284" s="6"/>
      <c r="MYH284" s="6"/>
      <c r="MYI284" s="6"/>
      <c r="MYJ284" s="6"/>
      <c r="MYK284" s="6"/>
      <c r="MYL284" s="6"/>
      <c r="MYM284" s="6"/>
      <c r="MYN284" s="6"/>
      <c r="MYO284" s="6"/>
      <c r="MYP284" s="6"/>
      <c r="MYQ284" s="6"/>
      <c r="MYR284" s="6"/>
      <c r="MYS284" s="6"/>
      <c r="MYT284" s="6"/>
      <c r="MYU284" s="6"/>
      <c r="MYV284" s="6"/>
      <c r="MYW284" s="6"/>
      <c r="MYX284" s="6"/>
      <c r="MYY284" s="6"/>
      <c r="MYZ284" s="6"/>
      <c r="MZA284" s="6"/>
      <c r="MZB284" s="6"/>
      <c r="MZC284" s="6"/>
      <c r="MZD284" s="6"/>
      <c r="MZE284" s="6"/>
      <c r="MZF284" s="6"/>
      <c r="MZG284" s="6"/>
      <c r="MZH284" s="6"/>
      <c r="MZI284" s="6"/>
      <c r="MZJ284" s="6"/>
      <c r="MZK284" s="6"/>
      <c r="MZL284" s="6"/>
      <c r="MZM284" s="6"/>
      <c r="MZN284" s="6"/>
      <c r="MZO284" s="6"/>
      <c r="MZP284" s="6"/>
      <c r="MZQ284" s="6"/>
      <c r="MZR284" s="6"/>
      <c r="MZS284" s="6"/>
      <c r="MZT284" s="6"/>
      <c r="MZU284" s="6"/>
      <c r="MZV284" s="6"/>
      <c r="MZW284" s="6"/>
      <c r="MZX284" s="6"/>
      <c r="MZY284" s="6"/>
      <c r="MZZ284" s="6"/>
      <c r="NAA284" s="6"/>
      <c r="NAB284" s="6"/>
      <c r="NAC284" s="6"/>
      <c r="NAD284" s="6"/>
      <c r="NAE284" s="6"/>
      <c r="NAF284" s="6"/>
      <c r="NAG284" s="6"/>
      <c r="NAH284" s="6"/>
      <c r="NAI284" s="6"/>
      <c r="NAJ284" s="6"/>
      <c r="NAK284" s="6"/>
      <c r="NAL284" s="6"/>
      <c r="NAM284" s="6"/>
      <c r="NAN284" s="6"/>
      <c r="NAO284" s="6"/>
      <c r="NAP284" s="6"/>
      <c r="NAQ284" s="6"/>
      <c r="NAR284" s="6"/>
      <c r="NAS284" s="6"/>
      <c r="NAT284" s="6"/>
      <c r="NAU284" s="6"/>
      <c r="NAV284" s="6"/>
      <c r="NAW284" s="6"/>
      <c r="NAX284" s="6"/>
      <c r="NAY284" s="6"/>
      <c r="NAZ284" s="6"/>
      <c r="NBA284" s="6"/>
      <c r="NBB284" s="6"/>
      <c r="NBC284" s="6"/>
      <c r="NBD284" s="6"/>
      <c r="NBE284" s="6"/>
      <c r="NBF284" s="6"/>
      <c r="NBG284" s="6"/>
      <c r="NBH284" s="6"/>
      <c r="NBI284" s="6"/>
      <c r="NBJ284" s="6"/>
      <c r="NBK284" s="6"/>
      <c r="NBL284" s="6"/>
      <c r="NBM284" s="6"/>
      <c r="NBN284" s="6"/>
      <c r="NBO284" s="6"/>
      <c r="NBP284" s="6"/>
      <c r="NBQ284" s="6"/>
      <c r="NBR284" s="6"/>
      <c r="NBS284" s="6"/>
      <c r="NBT284" s="6"/>
      <c r="NBU284" s="6"/>
      <c r="NBV284" s="6"/>
      <c r="NBW284" s="6"/>
      <c r="NBX284" s="6"/>
      <c r="NBY284" s="6"/>
      <c r="NBZ284" s="6"/>
      <c r="NCA284" s="6"/>
      <c r="NCB284" s="6"/>
      <c r="NCC284" s="6"/>
      <c r="NCD284" s="6"/>
      <c r="NCE284" s="6"/>
      <c r="NCF284" s="6"/>
      <c r="NCG284" s="6"/>
      <c r="NCH284" s="6"/>
      <c r="NCI284" s="6"/>
      <c r="NCJ284" s="6"/>
      <c r="NCK284" s="6"/>
      <c r="NCL284" s="6"/>
      <c r="NCM284" s="6"/>
      <c r="NCN284" s="6"/>
      <c r="NCO284" s="6"/>
      <c r="NCP284" s="6"/>
      <c r="NCQ284" s="6"/>
      <c r="NCR284" s="6"/>
      <c r="NCS284" s="6"/>
      <c r="NCT284" s="6"/>
      <c r="NCU284" s="6"/>
      <c r="NCV284" s="6"/>
      <c r="NCW284" s="6"/>
      <c r="NCX284" s="6"/>
      <c r="NCY284" s="6"/>
      <c r="NCZ284" s="6"/>
      <c r="NDA284" s="6"/>
      <c r="NDB284" s="6"/>
      <c r="NDC284" s="6"/>
      <c r="NDD284" s="6"/>
      <c r="NDE284" s="6"/>
      <c r="NDF284" s="6"/>
      <c r="NDG284" s="6"/>
      <c r="NDH284" s="6"/>
      <c r="NDI284" s="6"/>
      <c r="NDJ284" s="6"/>
      <c r="NDK284" s="6"/>
      <c r="NDL284" s="6"/>
      <c r="NDM284" s="6"/>
      <c r="NDN284" s="6"/>
      <c r="NDO284" s="6"/>
      <c r="NDP284" s="6"/>
      <c r="NDQ284" s="6"/>
      <c r="NDR284" s="6"/>
      <c r="NDS284" s="6"/>
      <c r="NDT284" s="6"/>
      <c r="NDU284" s="6"/>
      <c r="NDV284" s="6"/>
      <c r="NDW284" s="6"/>
      <c r="NDX284" s="6"/>
      <c r="NDY284" s="6"/>
      <c r="NDZ284" s="6"/>
      <c r="NEA284" s="6"/>
      <c r="NEB284" s="6"/>
      <c r="NEC284" s="6"/>
      <c r="NED284" s="6"/>
      <c r="NEE284" s="6"/>
      <c r="NEF284" s="6"/>
      <c r="NEG284" s="6"/>
      <c r="NEH284" s="6"/>
      <c r="NEI284" s="6"/>
      <c r="NEJ284" s="6"/>
      <c r="NEK284" s="6"/>
      <c r="NEL284" s="6"/>
      <c r="NEM284" s="6"/>
      <c r="NEN284" s="6"/>
      <c r="NEO284" s="6"/>
      <c r="NEP284" s="6"/>
      <c r="NEQ284" s="6"/>
      <c r="NER284" s="6"/>
      <c r="NES284" s="6"/>
      <c r="NET284" s="6"/>
      <c r="NEU284" s="6"/>
      <c r="NEV284" s="6"/>
      <c r="NEW284" s="6"/>
      <c r="NEX284" s="6"/>
      <c r="NEY284" s="6"/>
      <c r="NEZ284" s="6"/>
      <c r="NFA284" s="6"/>
      <c r="NFB284" s="6"/>
      <c r="NFC284" s="6"/>
      <c r="NFD284" s="6"/>
      <c r="NFE284" s="6"/>
      <c r="NFF284" s="6"/>
      <c r="NFG284" s="6"/>
      <c r="NFH284" s="6"/>
      <c r="NFI284" s="6"/>
      <c r="NFJ284" s="6"/>
      <c r="NFK284" s="6"/>
      <c r="NFL284" s="6"/>
      <c r="NFM284" s="6"/>
      <c r="NFN284" s="6"/>
      <c r="NFO284" s="6"/>
      <c r="NFP284" s="6"/>
      <c r="NFQ284" s="6"/>
      <c r="NFR284" s="6"/>
      <c r="NFS284" s="6"/>
      <c r="NFT284" s="6"/>
      <c r="NFU284" s="6"/>
      <c r="NFV284" s="6"/>
      <c r="NFW284" s="6"/>
      <c r="NFX284" s="6"/>
      <c r="NFY284" s="6"/>
      <c r="NFZ284" s="6"/>
      <c r="NGA284" s="6"/>
      <c r="NGB284" s="6"/>
      <c r="NGC284" s="6"/>
      <c r="NGD284" s="6"/>
      <c r="NGE284" s="6"/>
      <c r="NGF284" s="6"/>
      <c r="NGG284" s="6"/>
      <c r="NGH284" s="6"/>
      <c r="NGI284" s="6"/>
      <c r="NGJ284" s="6"/>
      <c r="NGK284" s="6"/>
      <c r="NGL284" s="6"/>
      <c r="NGM284" s="6"/>
      <c r="NGN284" s="6"/>
      <c r="NGO284" s="6"/>
      <c r="NGP284" s="6"/>
      <c r="NGQ284" s="6"/>
      <c r="NGR284" s="6"/>
      <c r="NGS284" s="6"/>
      <c r="NGT284" s="6"/>
      <c r="NGU284" s="6"/>
      <c r="NGV284" s="6"/>
      <c r="NGW284" s="6"/>
      <c r="NGX284" s="6"/>
      <c r="NGY284" s="6"/>
      <c r="NGZ284" s="6"/>
      <c r="NHA284" s="6"/>
      <c r="NHB284" s="6"/>
      <c r="NHC284" s="6"/>
      <c r="NHD284" s="6"/>
      <c r="NHE284" s="6"/>
      <c r="NHF284" s="6"/>
      <c r="NHG284" s="6"/>
      <c r="NHH284" s="6"/>
      <c r="NHI284" s="6"/>
      <c r="NHJ284" s="6"/>
      <c r="NHK284" s="6"/>
      <c r="NHL284" s="6"/>
      <c r="NHM284" s="6"/>
      <c r="NHN284" s="6"/>
      <c r="NHO284" s="6"/>
      <c r="NHP284" s="6"/>
      <c r="NHQ284" s="6"/>
      <c r="NHR284" s="6"/>
      <c r="NHS284" s="6"/>
      <c r="NHT284" s="6"/>
      <c r="NHU284" s="6"/>
      <c r="NHV284" s="6"/>
      <c r="NHW284" s="6"/>
      <c r="NHX284" s="6"/>
      <c r="NHY284" s="6"/>
      <c r="NHZ284" s="6"/>
      <c r="NIA284" s="6"/>
      <c r="NIB284" s="6"/>
      <c r="NIC284" s="6"/>
      <c r="NID284" s="6"/>
      <c r="NIE284" s="6"/>
      <c r="NIF284" s="6"/>
      <c r="NIG284" s="6"/>
      <c r="NIH284" s="6"/>
      <c r="NII284" s="6"/>
      <c r="NIJ284" s="6"/>
      <c r="NIK284" s="6"/>
      <c r="NIL284" s="6"/>
      <c r="NIM284" s="6"/>
      <c r="NIN284" s="6"/>
      <c r="NIO284" s="6"/>
      <c r="NIP284" s="6"/>
      <c r="NIQ284" s="6"/>
      <c r="NIR284" s="6"/>
      <c r="NIS284" s="6"/>
      <c r="NIT284" s="6"/>
      <c r="NIU284" s="6"/>
      <c r="NIV284" s="6"/>
      <c r="NIW284" s="6"/>
      <c r="NIX284" s="6"/>
      <c r="NIY284" s="6"/>
      <c r="NIZ284" s="6"/>
      <c r="NJA284" s="6"/>
      <c r="NJB284" s="6"/>
      <c r="NJC284" s="6"/>
      <c r="NJD284" s="6"/>
      <c r="NJE284" s="6"/>
      <c r="NJF284" s="6"/>
      <c r="NJG284" s="6"/>
      <c r="NJH284" s="6"/>
      <c r="NJI284" s="6"/>
      <c r="NJJ284" s="6"/>
      <c r="NJK284" s="6"/>
      <c r="NJL284" s="6"/>
      <c r="NJM284" s="6"/>
      <c r="NJN284" s="6"/>
      <c r="NJO284" s="6"/>
      <c r="NJP284" s="6"/>
      <c r="NJQ284" s="6"/>
      <c r="NJR284" s="6"/>
      <c r="NJS284" s="6"/>
      <c r="NJT284" s="6"/>
      <c r="NJU284" s="6"/>
      <c r="NJV284" s="6"/>
      <c r="NJW284" s="6"/>
      <c r="NJX284" s="6"/>
      <c r="NJY284" s="6"/>
      <c r="NJZ284" s="6"/>
      <c r="NKA284" s="6"/>
      <c r="NKB284" s="6"/>
      <c r="NKC284" s="6"/>
      <c r="NKD284" s="6"/>
      <c r="NKE284" s="6"/>
      <c r="NKF284" s="6"/>
      <c r="NKG284" s="6"/>
      <c r="NKH284" s="6"/>
      <c r="NKI284" s="6"/>
      <c r="NKJ284" s="6"/>
      <c r="NKK284" s="6"/>
      <c r="NKL284" s="6"/>
      <c r="NKM284" s="6"/>
      <c r="NKN284" s="6"/>
      <c r="NKO284" s="6"/>
      <c r="NKP284" s="6"/>
      <c r="NKQ284" s="6"/>
      <c r="NKR284" s="6"/>
      <c r="NKS284" s="6"/>
      <c r="NKT284" s="6"/>
      <c r="NKU284" s="6"/>
      <c r="NKV284" s="6"/>
      <c r="NKW284" s="6"/>
      <c r="NKX284" s="6"/>
      <c r="NKY284" s="6"/>
      <c r="NKZ284" s="6"/>
      <c r="NLA284" s="6"/>
      <c r="NLB284" s="6"/>
      <c r="NLC284" s="6"/>
      <c r="NLD284" s="6"/>
      <c r="NLE284" s="6"/>
      <c r="NLF284" s="6"/>
      <c r="NLG284" s="6"/>
      <c r="NLH284" s="6"/>
      <c r="NLI284" s="6"/>
      <c r="NLJ284" s="6"/>
      <c r="NLK284" s="6"/>
      <c r="NLL284" s="6"/>
      <c r="NLM284" s="6"/>
      <c r="NLN284" s="6"/>
      <c r="NLO284" s="6"/>
      <c r="NLP284" s="6"/>
      <c r="NLQ284" s="6"/>
      <c r="NLR284" s="6"/>
      <c r="NLS284" s="6"/>
      <c r="NLT284" s="6"/>
      <c r="NLU284" s="6"/>
      <c r="NLV284" s="6"/>
      <c r="NLW284" s="6"/>
      <c r="NLX284" s="6"/>
      <c r="NLY284" s="6"/>
      <c r="NLZ284" s="6"/>
      <c r="NMA284" s="6"/>
      <c r="NMB284" s="6"/>
      <c r="NMC284" s="6"/>
      <c r="NMD284" s="6"/>
      <c r="NME284" s="6"/>
      <c r="NMF284" s="6"/>
      <c r="NMG284" s="6"/>
      <c r="NMH284" s="6"/>
      <c r="NMI284" s="6"/>
      <c r="NMJ284" s="6"/>
      <c r="NMK284" s="6"/>
      <c r="NML284" s="6"/>
      <c r="NMM284" s="6"/>
      <c r="NMN284" s="6"/>
      <c r="NMO284" s="6"/>
      <c r="NMP284" s="6"/>
      <c r="NMQ284" s="6"/>
      <c r="NMR284" s="6"/>
      <c r="NMS284" s="6"/>
      <c r="NMT284" s="6"/>
      <c r="NMU284" s="6"/>
      <c r="NMV284" s="6"/>
      <c r="NMW284" s="6"/>
      <c r="NMX284" s="6"/>
      <c r="NMY284" s="6"/>
      <c r="NMZ284" s="6"/>
      <c r="NNA284" s="6"/>
      <c r="NNB284" s="6"/>
      <c r="NNC284" s="6"/>
      <c r="NND284" s="6"/>
      <c r="NNE284" s="6"/>
      <c r="NNF284" s="6"/>
      <c r="NNG284" s="6"/>
      <c r="NNH284" s="6"/>
      <c r="NNI284" s="6"/>
      <c r="NNJ284" s="6"/>
      <c r="NNK284" s="6"/>
      <c r="NNL284" s="6"/>
      <c r="NNM284" s="6"/>
      <c r="NNN284" s="6"/>
      <c r="NNO284" s="6"/>
      <c r="NNP284" s="6"/>
      <c r="NNQ284" s="6"/>
      <c r="NNR284" s="6"/>
      <c r="NNS284" s="6"/>
      <c r="NNT284" s="6"/>
      <c r="NNU284" s="6"/>
      <c r="NNV284" s="6"/>
      <c r="NNW284" s="6"/>
      <c r="NNX284" s="6"/>
      <c r="NNY284" s="6"/>
      <c r="NNZ284" s="6"/>
      <c r="NOA284" s="6"/>
      <c r="NOB284" s="6"/>
      <c r="NOC284" s="6"/>
      <c r="NOD284" s="6"/>
      <c r="NOE284" s="6"/>
      <c r="NOF284" s="6"/>
      <c r="NOG284" s="6"/>
      <c r="NOH284" s="6"/>
      <c r="NOI284" s="6"/>
      <c r="NOJ284" s="6"/>
      <c r="NOK284" s="6"/>
      <c r="NOL284" s="6"/>
      <c r="NOM284" s="6"/>
      <c r="NON284" s="6"/>
      <c r="NOO284" s="6"/>
      <c r="NOP284" s="6"/>
      <c r="NOQ284" s="6"/>
      <c r="NOR284" s="6"/>
      <c r="NOS284" s="6"/>
      <c r="NOT284" s="6"/>
      <c r="NOU284" s="6"/>
      <c r="NOV284" s="6"/>
      <c r="NOW284" s="6"/>
      <c r="NOX284" s="6"/>
      <c r="NOY284" s="6"/>
      <c r="NOZ284" s="6"/>
      <c r="NPA284" s="6"/>
      <c r="NPB284" s="6"/>
      <c r="NPC284" s="6"/>
      <c r="NPD284" s="6"/>
      <c r="NPE284" s="6"/>
      <c r="NPF284" s="6"/>
      <c r="NPG284" s="6"/>
      <c r="NPH284" s="6"/>
      <c r="NPI284" s="6"/>
      <c r="NPJ284" s="6"/>
      <c r="NPK284" s="6"/>
      <c r="NPL284" s="6"/>
      <c r="NPM284" s="6"/>
      <c r="NPN284" s="6"/>
      <c r="NPO284" s="6"/>
      <c r="NPP284" s="6"/>
      <c r="NPQ284" s="6"/>
      <c r="NPR284" s="6"/>
      <c r="NPS284" s="6"/>
      <c r="NPT284" s="6"/>
      <c r="NPU284" s="6"/>
      <c r="NPV284" s="6"/>
      <c r="NPW284" s="6"/>
      <c r="NPX284" s="6"/>
      <c r="NPY284" s="6"/>
      <c r="NPZ284" s="6"/>
      <c r="NQA284" s="6"/>
      <c r="NQB284" s="6"/>
      <c r="NQC284" s="6"/>
      <c r="NQD284" s="6"/>
      <c r="NQE284" s="6"/>
      <c r="NQF284" s="6"/>
      <c r="NQG284" s="6"/>
      <c r="NQH284" s="6"/>
      <c r="NQI284" s="6"/>
      <c r="NQJ284" s="6"/>
      <c r="NQK284" s="6"/>
      <c r="NQL284" s="6"/>
      <c r="NQM284" s="6"/>
      <c r="NQN284" s="6"/>
      <c r="NQO284" s="6"/>
      <c r="NQP284" s="6"/>
      <c r="NQQ284" s="6"/>
      <c r="NQR284" s="6"/>
      <c r="NQS284" s="6"/>
      <c r="NQT284" s="6"/>
      <c r="NQU284" s="6"/>
      <c r="NQV284" s="6"/>
      <c r="NQW284" s="6"/>
      <c r="NQX284" s="6"/>
      <c r="NQY284" s="6"/>
      <c r="NQZ284" s="6"/>
      <c r="NRA284" s="6"/>
      <c r="NRB284" s="6"/>
      <c r="NRC284" s="6"/>
      <c r="NRD284" s="6"/>
      <c r="NRE284" s="6"/>
      <c r="NRF284" s="6"/>
      <c r="NRG284" s="6"/>
      <c r="NRH284" s="6"/>
      <c r="NRI284" s="6"/>
      <c r="NRJ284" s="6"/>
      <c r="NRK284" s="6"/>
      <c r="NRL284" s="6"/>
      <c r="NRM284" s="6"/>
      <c r="NRN284" s="6"/>
      <c r="NRO284" s="6"/>
      <c r="NRP284" s="6"/>
      <c r="NRQ284" s="6"/>
      <c r="NRR284" s="6"/>
      <c r="NRS284" s="6"/>
      <c r="NRT284" s="6"/>
      <c r="NRU284" s="6"/>
      <c r="NRV284" s="6"/>
      <c r="NRW284" s="6"/>
      <c r="NRX284" s="6"/>
      <c r="NRY284" s="6"/>
      <c r="NRZ284" s="6"/>
      <c r="NSA284" s="6"/>
      <c r="NSB284" s="6"/>
      <c r="NSC284" s="6"/>
      <c r="NSD284" s="6"/>
      <c r="NSE284" s="6"/>
      <c r="NSF284" s="6"/>
      <c r="NSG284" s="6"/>
      <c r="NSH284" s="6"/>
      <c r="NSI284" s="6"/>
      <c r="NSJ284" s="6"/>
      <c r="NSK284" s="6"/>
      <c r="NSL284" s="6"/>
      <c r="NSM284" s="6"/>
      <c r="NSN284" s="6"/>
      <c r="NSO284" s="6"/>
      <c r="NSP284" s="6"/>
      <c r="NSQ284" s="6"/>
      <c r="NSR284" s="6"/>
      <c r="NSS284" s="6"/>
      <c r="NST284" s="6"/>
      <c r="NSU284" s="6"/>
      <c r="NSV284" s="6"/>
      <c r="NSW284" s="6"/>
      <c r="NSX284" s="6"/>
      <c r="NSY284" s="6"/>
      <c r="NSZ284" s="6"/>
      <c r="NTA284" s="6"/>
      <c r="NTB284" s="6"/>
      <c r="NTC284" s="6"/>
      <c r="NTD284" s="6"/>
      <c r="NTE284" s="6"/>
      <c r="NTF284" s="6"/>
      <c r="NTG284" s="6"/>
      <c r="NTH284" s="6"/>
      <c r="NTI284" s="6"/>
      <c r="NTJ284" s="6"/>
      <c r="NTK284" s="6"/>
      <c r="NTL284" s="6"/>
      <c r="NTM284" s="6"/>
      <c r="NTN284" s="6"/>
      <c r="NTO284" s="6"/>
      <c r="NTP284" s="6"/>
      <c r="NTQ284" s="6"/>
      <c r="NTR284" s="6"/>
      <c r="NTS284" s="6"/>
      <c r="NTT284" s="6"/>
      <c r="NTU284" s="6"/>
      <c r="NTV284" s="6"/>
      <c r="NTW284" s="6"/>
      <c r="NTX284" s="6"/>
      <c r="NTY284" s="6"/>
      <c r="NTZ284" s="6"/>
      <c r="NUA284" s="6"/>
      <c r="NUB284" s="6"/>
      <c r="NUC284" s="6"/>
      <c r="NUD284" s="6"/>
      <c r="NUE284" s="6"/>
      <c r="NUF284" s="6"/>
      <c r="NUG284" s="6"/>
      <c r="NUH284" s="6"/>
      <c r="NUI284" s="6"/>
      <c r="NUJ284" s="6"/>
      <c r="NUK284" s="6"/>
      <c r="NUL284" s="6"/>
      <c r="NUM284" s="6"/>
      <c r="NUN284" s="6"/>
      <c r="NUO284" s="6"/>
      <c r="NUP284" s="6"/>
      <c r="NUQ284" s="6"/>
      <c r="NUR284" s="6"/>
      <c r="NUS284" s="6"/>
      <c r="NUT284" s="6"/>
      <c r="NUU284" s="6"/>
      <c r="NUV284" s="6"/>
      <c r="NUW284" s="6"/>
      <c r="NUX284" s="6"/>
      <c r="NUY284" s="6"/>
      <c r="NUZ284" s="6"/>
      <c r="NVA284" s="6"/>
      <c r="NVB284" s="6"/>
      <c r="NVC284" s="6"/>
      <c r="NVD284" s="6"/>
      <c r="NVE284" s="6"/>
      <c r="NVF284" s="6"/>
      <c r="NVG284" s="6"/>
      <c r="NVH284" s="6"/>
      <c r="NVI284" s="6"/>
      <c r="NVJ284" s="6"/>
      <c r="NVK284" s="6"/>
      <c r="NVL284" s="6"/>
      <c r="NVM284" s="6"/>
      <c r="NVN284" s="6"/>
      <c r="NVO284" s="6"/>
      <c r="NVP284" s="6"/>
      <c r="NVQ284" s="6"/>
      <c r="NVR284" s="6"/>
      <c r="NVS284" s="6"/>
      <c r="NVT284" s="6"/>
      <c r="NVU284" s="6"/>
      <c r="NVV284" s="6"/>
      <c r="NVW284" s="6"/>
      <c r="NVX284" s="6"/>
      <c r="NVY284" s="6"/>
      <c r="NVZ284" s="6"/>
      <c r="NWA284" s="6"/>
      <c r="NWB284" s="6"/>
      <c r="NWC284" s="6"/>
      <c r="NWD284" s="6"/>
      <c r="NWE284" s="6"/>
      <c r="NWF284" s="6"/>
      <c r="NWG284" s="6"/>
      <c r="NWH284" s="6"/>
      <c r="NWI284" s="6"/>
      <c r="NWJ284" s="6"/>
      <c r="NWK284" s="6"/>
      <c r="NWL284" s="6"/>
      <c r="NWM284" s="6"/>
      <c r="NWN284" s="6"/>
      <c r="NWO284" s="6"/>
      <c r="NWP284" s="6"/>
      <c r="NWQ284" s="6"/>
      <c r="NWR284" s="6"/>
      <c r="NWS284" s="6"/>
      <c r="NWT284" s="6"/>
      <c r="NWU284" s="6"/>
      <c r="NWV284" s="6"/>
      <c r="NWW284" s="6"/>
      <c r="NWX284" s="6"/>
      <c r="NWY284" s="6"/>
      <c r="NWZ284" s="6"/>
      <c r="NXA284" s="6"/>
      <c r="NXB284" s="6"/>
      <c r="NXC284" s="6"/>
      <c r="NXD284" s="6"/>
      <c r="NXE284" s="6"/>
      <c r="NXF284" s="6"/>
      <c r="NXG284" s="6"/>
      <c r="NXH284" s="6"/>
      <c r="NXI284" s="6"/>
      <c r="NXJ284" s="6"/>
      <c r="NXK284" s="6"/>
      <c r="NXL284" s="6"/>
      <c r="NXM284" s="6"/>
      <c r="NXN284" s="6"/>
      <c r="NXO284" s="6"/>
      <c r="NXP284" s="6"/>
      <c r="NXQ284" s="6"/>
      <c r="NXR284" s="6"/>
      <c r="NXS284" s="6"/>
      <c r="NXT284" s="6"/>
      <c r="NXU284" s="6"/>
      <c r="NXV284" s="6"/>
      <c r="NXW284" s="6"/>
      <c r="NXX284" s="6"/>
      <c r="NXY284" s="6"/>
      <c r="NXZ284" s="6"/>
      <c r="NYA284" s="6"/>
      <c r="NYB284" s="6"/>
      <c r="NYC284" s="6"/>
      <c r="NYD284" s="6"/>
      <c r="NYE284" s="6"/>
      <c r="NYF284" s="6"/>
      <c r="NYG284" s="6"/>
      <c r="NYH284" s="6"/>
      <c r="NYI284" s="6"/>
      <c r="NYJ284" s="6"/>
      <c r="NYK284" s="6"/>
      <c r="NYL284" s="6"/>
      <c r="NYM284" s="6"/>
      <c r="NYN284" s="6"/>
      <c r="NYO284" s="6"/>
      <c r="NYP284" s="6"/>
      <c r="NYQ284" s="6"/>
      <c r="NYR284" s="6"/>
      <c r="NYS284" s="6"/>
      <c r="NYT284" s="6"/>
      <c r="NYU284" s="6"/>
      <c r="NYV284" s="6"/>
      <c r="NYW284" s="6"/>
      <c r="NYX284" s="6"/>
      <c r="NYY284" s="6"/>
      <c r="NYZ284" s="6"/>
      <c r="NZA284" s="6"/>
      <c r="NZB284" s="6"/>
      <c r="NZC284" s="6"/>
      <c r="NZD284" s="6"/>
      <c r="NZE284" s="6"/>
      <c r="NZF284" s="6"/>
      <c r="NZG284" s="6"/>
      <c r="NZH284" s="6"/>
      <c r="NZI284" s="6"/>
      <c r="NZJ284" s="6"/>
      <c r="NZK284" s="6"/>
      <c r="NZL284" s="6"/>
      <c r="NZM284" s="6"/>
      <c r="NZN284" s="6"/>
      <c r="NZO284" s="6"/>
      <c r="NZP284" s="6"/>
      <c r="NZQ284" s="6"/>
      <c r="NZR284" s="6"/>
      <c r="NZS284" s="6"/>
      <c r="NZT284" s="6"/>
      <c r="NZU284" s="6"/>
      <c r="NZV284" s="6"/>
      <c r="NZW284" s="6"/>
      <c r="NZX284" s="6"/>
      <c r="NZY284" s="6"/>
      <c r="NZZ284" s="6"/>
      <c r="OAA284" s="6"/>
      <c r="OAB284" s="6"/>
      <c r="OAC284" s="6"/>
      <c r="OAD284" s="6"/>
      <c r="OAE284" s="6"/>
      <c r="OAF284" s="6"/>
      <c r="OAG284" s="6"/>
      <c r="OAH284" s="6"/>
      <c r="OAI284" s="6"/>
      <c r="OAJ284" s="6"/>
      <c r="OAK284" s="6"/>
      <c r="OAL284" s="6"/>
      <c r="OAM284" s="6"/>
      <c r="OAN284" s="6"/>
      <c r="OAO284" s="6"/>
      <c r="OAP284" s="6"/>
      <c r="OAQ284" s="6"/>
      <c r="OAR284" s="6"/>
      <c r="OAS284" s="6"/>
      <c r="OAT284" s="6"/>
      <c r="OAU284" s="6"/>
      <c r="OAV284" s="6"/>
      <c r="OAW284" s="6"/>
      <c r="OAX284" s="6"/>
      <c r="OAY284" s="6"/>
      <c r="OAZ284" s="6"/>
      <c r="OBA284" s="6"/>
      <c r="OBB284" s="6"/>
      <c r="OBC284" s="6"/>
      <c r="OBD284" s="6"/>
      <c r="OBE284" s="6"/>
      <c r="OBF284" s="6"/>
      <c r="OBG284" s="6"/>
      <c r="OBH284" s="6"/>
      <c r="OBI284" s="6"/>
      <c r="OBJ284" s="6"/>
      <c r="OBK284" s="6"/>
      <c r="OBL284" s="6"/>
      <c r="OBM284" s="6"/>
      <c r="OBN284" s="6"/>
      <c r="OBO284" s="6"/>
      <c r="OBP284" s="6"/>
      <c r="OBQ284" s="6"/>
      <c r="OBR284" s="6"/>
      <c r="OBS284" s="6"/>
      <c r="OBT284" s="6"/>
      <c r="OBU284" s="6"/>
      <c r="OBV284" s="6"/>
      <c r="OBW284" s="6"/>
      <c r="OBX284" s="6"/>
      <c r="OBY284" s="6"/>
      <c r="OBZ284" s="6"/>
      <c r="OCA284" s="6"/>
      <c r="OCB284" s="6"/>
      <c r="OCC284" s="6"/>
      <c r="OCD284" s="6"/>
      <c r="OCE284" s="6"/>
      <c r="OCF284" s="6"/>
      <c r="OCG284" s="6"/>
      <c r="OCH284" s="6"/>
      <c r="OCI284" s="6"/>
      <c r="OCJ284" s="6"/>
      <c r="OCK284" s="6"/>
      <c r="OCL284" s="6"/>
      <c r="OCM284" s="6"/>
      <c r="OCN284" s="6"/>
      <c r="OCO284" s="6"/>
      <c r="OCP284" s="6"/>
      <c r="OCQ284" s="6"/>
      <c r="OCR284" s="6"/>
      <c r="OCS284" s="6"/>
      <c r="OCT284" s="6"/>
      <c r="OCU284" s="6"/>
      <c r="OCV284" s="6"/>
      <c r="OCW284" s="6"/>
      <c r="OCX284" s="6"/>
      <c r="OCY284" s="6"/>
      <c r="OCZ284" s="6"/>
      <c r="ODA284" s="6"/>
      <c r="ODB284" s="6"/>
      <c r="ODC284" s="6"/>
      <c r="ODD284" s="6"/>
      <c r="ODE284" s="6"/>
      <c r="ODF284" s="6"/>
      <c r="ODG284" s="6"/>
      <c r="ODH284" s="6"/>
      <c r="ODI284" s="6"/>
      <c r="ODJ284" s="6"/>
      <c r="ODK284" s="6"/>
      <c r="ODL284" s="6"/>
      <c r="ODM284" s="6"/>
      <c r="ODN284" s="6"/>
      <c r="ODO284" s="6"/>
      <c r="ODP284" s="6"/>
      <c r="ODQ284" s="6"/>
      <c r="ODR284" s="6"/>
      <c r="ODS284" s="6"/>
      <c r="ODT284" s="6"/>
      <c r="ODU284" s="6"/>
      <c r="ODV284" s="6"/>
      <c r="ODW284" s="6"/>
      <c r="ODX284" s="6"/>
      <c r="ODY284" s="6"/>
      <c r="ODZ284" s="6"/>
      <c r="OEA284" s="6"/>
      <c r="OEB284" s="6"/>
      <c r="OEC284" s="6"/>
      <c r="OED284" s="6"/>
      <c r="OEE284" s="6"/>
      <c r="OEF284" s="6"/>
      <c r="OEG284" s="6"/>
      <c r="OEH284" s="6"/>
      <c r="OEI284" s="6"/>
      <c r="OEJ284" s="6"/>
      <c r="OEK284" s="6"/>
      <c r="OEL284" s="6"/>
      <c r="OEM284" s="6"/>
      <c r="OEN284" s="6"/>
      <c r="OEO284" s="6"/>
      <c r="OEP284" s="6"/>
      <c r="OEQ284" s="6"/>
      <c r="OER284" s="6"/>
      <c r="OES284" s="6"/>
      <c r="OET284" s="6"/>
      <c r="OEU284" s="6"/>
      <c r="OEV284" s="6"/>
      <c r="OEW284" s="6"/>
      <c r="OEX284" s="6"/>
      <c r="OEY284" s="6"/>
      <c r="OEZ284" s="6"/>
      <c r="OFA284" s="6"/>
      <c r="OFB284" s="6"/>
      <c r="OFC284" s="6"/>
      <c r="OFD284" s="6"/>
      <c r="OFE284" s="6"/>
      <c r="OFF284" s="6"/>
      <c r="OFG284" s="6"/>
      <c r="OFH284" s="6"/>
      <c r="OFI284" s="6"/>
      <c r="OFJ284" s="6"/>
      <c r="OFK284" s="6"/>
      <c r="OFL284" s="6"/>
      <c r="OFM284" s="6"/>
      <c r="OFN284" s="6"/>
      <c r="OFO284" s="6"/>
      <c r="OFP284" s="6"/>
      <c r="OFQ284" s="6"/>
      <c r="OFR284" s="6"/>
      <c r="OFS284" s="6"/>
      <c r="OFT284" s="6"/>
      <c r="OFU284" s="6"/>
      <c r="OFV284" s="6"/>
      <c r="OFW284" s="6"/>
      <c r="OFX284" s="6"/>
      <c r="OFY284" s="6"/>
      <c r="OFZ284" s="6"/>
      <c r="OGA284" s="6"/>
      <c r="OGB284" s="6"/>
      <c r="OGC284" s="6"/>
      <c r="OGD284" s="6"/>
      <c r="OGE284" s="6"/>
      <c r="OGF284" s="6"/>
      <c r="OGG284" s="6"/>
      <c r="OGH284" s="6"/>
      <c r="OGI284" s="6"/>
      <c r="OGJ284" s="6"/>
      <c r="OGK284" s="6"/>
      <c r="OGL284" s="6"/>
      <c r="OGM284" s="6"/>
      <c r="OGN284" s="6"/>
      <c r="OGO284" s="6"/>
      <c r="OGP284" s="6"/>
      <c r="OGQ284" s="6"/>
      <c r="OGR284" s="6"/>
      <c r="OGS284" s="6"/>
      <c r="OGT284" s="6"/>
      <c r="OGU284" s="6"/>
      <c r="OGV284" s="6"/>
      <c r="OGW284" s="6"/>
      <c r="OGX284" s="6"/>
      <c r="OGY284" s="6"/>
      <c r="OGZ284" s="6"/>
      <c r="OHA284" s="6"/>
      <c r="OHB284" s="6"/>
      <c r="OHC284" s="6"/>
      <c r="OHD284" s="6"/>
      <c r="OHE284" s="6"/>
      <c r="OHF284" s="6"/>
      <c r="OHG284" s="6"/>
      <c r="OHH284" s="6"/>
      <c r="OHI284" s="6"/>
      <c r="OHJ284" s="6"/>
      <c r="OHK284" s="6"/>
      <c r="OHL284" s="6"/>
      <c r="OHM284" s="6"/>
      <c r="OHN284" s="6"/>
      <c r="OHO284" s="6"/>
      <c r="OHP284" s="6"/>
      <c r="OHQ284" s="6"/>
      <c r="OHR284" s="6"/>
      <c r="OHS284" s="6"/>
      <c r="OHT284" s="6"/>
      <c r="OHU284" s="6"/>
      <c r="OHV284" s="6"/>
      <c r="OHW284" s="6"/>
      <c r="OHX284" s="6"/>
      <c r="OHY284" s="6"/>
      <c r="OHZ284" s="6"/>
      <c r="OIA284" s="6"/>
      <c r="OIB284" s="6"/>
      <c r="OIC284" s="6"/>
      <c r="OID284" s="6"/>
      <c r="OIE284" s="6"/>
      <c r="OIF284" s="6"/>
      <c r="OIG284" s="6"/>
      <c r="OIH284" s="6"/>
      <c r="OII284" s="6"/>
      <c r="OIJ284" s="6"/>
      <c r="OIK284" s="6"/>
      <c r="OIL284" s="6"/>
      <c r="OIM284" s="6"/>
      <c r="OIN284" s="6"/>
      <c r="OIO284" s="6"/>
      <c r="OIP284" s="6"/>
      <c r="OIQ284" s="6"/>
      <c r="OIR284" s="6"/>
      <c r="OIS284" s="6"/>
      <c r="OIT284" s="6"/>
      <c r="OIU284" s="6"/>
      <c r="OIV284" s="6"/>
      <c r="OIW284" s="6"/>
      <c r="OIX284" s="6"/>
      <c r="OIY284" s="6"/>
      <c r="OIZ284" s="6"/>
      <c r="OJA284" s="6"/>
      <c r="OJB284" s="6"/>
      <c r="OJC284" s="6"/>
      <c r="OJD284" s="6"/>
      <c r="OJE284" s="6"/>
      <c r="OJF284" s="6"/>
      <c r="OJG284" s="6"/>
      <c r="OJH284" s="6"/>
      <c r="OJI284" s="6"/>
      <c r="OJJ284" s="6"/>
      <c r="OJK284" s="6"/>
      <c r="OJL284" s="6"/>
      <c r="OJM284" s="6"/>
      <c r="OJN284" s="6"/>
      <c r="OJO284" s="6"/>
      <c r="OJP284" s="6"/>
      <c r="OJQ284" s="6"/>
      <c r="OJR284" s="6"/>
      <c r="OJS284" s="6"/>
      <c r="OJT284" s="6"/>
      <c r="OJU284" s="6"/>
      <c r="OJV284" s="6"/>
      <c r="OJW284" s="6"/>
      <c r="OJX284" s="6"/>
      <c r="OJY284" s="6"/>
      <c r="OJZ284" s="6"/>
      <c r="OKA284" s="6"/>
      <c r="OKB284" s="6"/>
      <c r="OKC284" s="6"/>
      <c r="OKD284" s="6"/>
      <c r="OKE284" s="6"/>
      <c r="OKF284" s="6"/>
      <c r="OKG284" s="6"/>
      <c r="OKH284" s="6"/>
      <c r="OKI284" s="6"/>
      <c r="OKJ284" s="6"/>
      <c r="OKK284" s="6"/>
      <c r="OKL284" s="6"/>
      <c r="OKM284" s="6"/>
      <c r="OKN284" s="6"/>
      <c r="OKO284" s="6"/>
      <c r="OKP284" s="6"/>
      <c r="OKQ284" s="6"/>
      <c r="OKR284" s="6"/>
      <c r="OKS284" s="6"/>
      <c r="OKT284" s="6"/>
      <c r="OKU284" s="6"/>
      <c r="OKV284" s="6"/>
      <c r="OKW284" s="6"/>
      <c r="OKX284" s="6"/>
      <c r="OKY284" s="6"/>
      <c r="OKZ284" s="6"/>
      <c r="OLA284" s="6"/>
      <c r="OLB284" s="6"/>
      <c r="OLC284" s="6"/>
      <c r="OLD284" s="6"/>
      <c r="OLE284" s="6"/>
      <c r="OLF284" s="6"/>
      <c r="OLG284" s="6"/>
      <c r="OLH284" s="6"/>
      <c r="OLI284" s="6"/>
      <c r="OLJ284" s="6"/>
      <c r="OLK284" s="6"/>
      <c r="OLL284" s="6"/>
      <c r="OLM284" s="6"/>
      <c r="OLN284" s="6"/>
      <c r="OLO284" s="6"/>
      <c r="OLP284" s="6"/>
      <c r="OLQ284" s="6"/>
      <c r="OLR284" s="6"/>
      <c r="OLS284" s="6"/>
      <c r="OLT284" s="6"/>
      <c r="OLU284" s="6"/>
      <c r="OLV284" s="6"/>
      <c r="OLW284" s="6"/>
      <c r="OLX284" s="6"/>
      <c r="OLY284" s="6"/>
      <c r="OLZ284" s="6"/>
      <c r="OMA284" s="6"/>
      <c r="OMB284" s="6"/>
      <c r="OMC284" s="6"/>
      <c r="OMD284" s="6"/>
      <c r="OME284" s="6"/>
      <c r="OMF284" s="6"/>
      <c r="OMG284" s="6"/>
      <c r="OMH284" s="6"/>
      <c r="OMI284" s="6"/>
      <c r="OMJ284" s="6"/>
      <c r="OMK284" s="6"/>
      <c r="OML284" s="6"/>
      <c r="OMM284" s="6"/>
      <c r="OMN284" s="6"/>
      <c r="OMO284" s="6"/>
      <c r="OMP284" s="6"/>
      <c r="OMQ284" s="6"/>
      <c r="OMR284" s="6"/>
      <c r="OMS284" s="6"/>
      <c r="OMT284" s="6"/>
      <c r="OMU284" s="6"/>
      <c r="OMV284" s="6"/>
      <c r="OMW284" s="6"/>
      <c r="OMX284" s="6"/>
      <c r="OMY284" s="6"/>
      <c r="OMZ284" s="6"/>
      <c r="ONA284" s="6"/>
      <c r="ONB284" s="6"/>
      <c r="ONC284" s="6"/>
      <c r="OND284" s="6"/>
      <c r="ONE284" s="6"/>
      <c r="ONF284" s="6"/>
      <c r="ONG284" s="6"/>
      <c r="ONH284" s="6"/>
      <c r="ONI284" s="6"/>
      <c r="ONJ284" s="6"/>
      <c r="ONK284" s="6"/>
      <c r="ONL284" s="6"/>
      <c r="ONM284" s="6"/>
      <c r="ONN284" s="6"/>
      <c r="ONO284" s="6"/>
      <c r="ONP284" s="6"/>
      <c r="ONQ284" s="6"/>
      <c r="ONR284" s="6"/>
      <c r="ONS284" s="6"/>
      <c r="ONT284" s="6"/>
      <c r="ONU284" s="6"/>
      <c r="ONV284" s="6"/>
      <c r="ONW284" s="6"/>
      <c r="ONX284" s="6"/>
      <c r="ONY284" s="6"/>
      <c r="ONZ284" s="6"/>
      <c r="OOA284" s="6"/>
      <c r="OOB284" s="6"/>
      <c r="OOC284" s="6"/>
      <c r="OOD284" s="6"/>
      <c r="OOE284" s="6"/>
      <c r="OOF284" s="6"/>
      <c r="OOG284" s="6"/>
      <c r="OOH284" s="6"/>
      <c r="OOI284" s="6"/>
      <c r="OOJ284" s="6"/>
      <c r="OOK284" s="6"/>
      <c r="OOL284" s="6"/>
      <c r="OOM284" s="6"/>
      <c r="OON284" s="6"/>
      <c r="OOO284" s="6"/>
      <c r="OOP284" s="6"/>
      <c r="OOQ284" s="6"/>
      <c r="OOR284" s="6"/>
      <c r="OOS284" s="6"/>
      <c r="OOT284" s="6"/>
      <c r="OOU284" s="6"/>
      <c r="OOV284" s="6"/>
      <c r="OOW284" s="6"/>
      <c r="OOX284" s="6"/>
      <c r="OOY284" s="6"/>
      <c r="OOZ284" s="6"/>
      <c r="OPA284" s="6"/>
      <c r="OPB284" s="6"/>
      <c r="OPC284" s="6"/>
      <c r="OPD284" s="6"/>
      <c r="OPE284" s="6"/>
      <c r="OPF284" s="6"/>
      <c r="OPG284" s="6"/>
      <c r="OPH284" s="6"/>
      <c r="OPI284" s="6"/>
      <c r="OPJ284" s="6"/>
      <c r="OPK284" s="6"/>
      <c r="OPL284" s="6"/>
      <c r="OPM284" s="6"/>
      <c r="OPN284" s="6"/>
      <c r="OPO284" s="6"/>
      <c r="OPP284" s="6"/>
      <c r="OPQ284" s="6"/>
      <c r="OPR284" s="6"/>
      <c r="OPS284" s="6"/>
      <c r="OPT284" s="6"/>
      <c r="OPU284" s="6"/>
      <c r="OPV284" s="6"/>
      <c r="OPW284" s="6"/>
      <c r="OPX284" s="6"/>
      <c r="OPY284" s="6"/>
      <c r="OPZ284" s="6"/>
      <c r="OQA284" s="6"/>
      <c r="OQB284" s="6"/>
      <c r="OQC284" s="6"/>
      <c r="OQD284" s="6"/>
      <c r="OQE284" s="6"/>
      <c r="OQF284" s="6"/>
      <c r="OQG284" s="6"/>
      <c r="OQH284" s="6"/>
      <c r="OQI284" s="6"/>
      <c r="OQJ284" s="6"/>
      <c r="OQK284" s="6"/>
      <c r="OQL284" s="6"/>
      <c r="OQM284" s="6"/>
      <c r="OQN284" s="6"/>
      <c r="OQO284" s="6"/>
      <c r="OQP284" s="6"/>
      <c r="OQQ284" s="6"/>
      <c r="OQR284" s="6"/>
      <c r="OQS284" s="6"/>
      <c r="OQT284" s="6"/>
      <c r="OQU284" s="6"/>
      <c r="OQV284" s="6"/>
      <c r="OQW284" s="6"/>
      <c r="OQX284" s="6"/>
      <c r="OQY284" s="6"/>
      <c r="OQZ284" s="6"/>
      <c r="ORA284" s="6"/>
      <c r="ORB284" s="6"/>
      <c r="ORC284" s="6"/>
      <c r="ORD284" s="6"/>
      <c r="ORE284" s="6"/>
      <c r="ORF284" s="6"/>
      <c r="ORG284" s="6"/>
      <c r="ORH284" s="6"/>
      <c r="ORI284" s="6"/>
      <c r="ORJ284" s="6"/>
      <c r="ORK284" s="6"/>
      <c r="ORL284" s="6"/>
      <c r="ORM284" s="6"/>
      <c r="ORN284" s="6"/>
      <c r="ORO284" s="6"/>
      <c r="ORP284" s="6"/>
      <c r="ORQ284" s="6"/>
      <c r="ORR284" s="6"/>
      <c r="ORS284" s="6"/>
      <c r="ORT284" s="6"/>
      <c r="ORU284" s="6"/>
      <c r="ORV284" s="6"/>
      <c r="ORW284" s="6"/>
      <c r="ORX284" s="6"/>
      <c r="ORY284" s="6"/>
      <c r="ORZ284" s="6"/>
      <c r="OSA284" s="6"/>
      <c r="OSB284" s="6"/>
      <c r="OSC284" s="6"/>
      <c r="OSD284" s="6"/>
      <c r="OSE284" s="6"/>
      <c r="OSF284" s="6"/>
      <c r="OSG284" s="6"/>
      <c r="OSH284" s="6"/>
      <c r="OSI284" s="6"/>
      <c r="OSJ284" s="6"/>
      <c r="OSK284" s="6"/>
      <c r="OSL284" s="6"/>
      <c r="OSM284" s="6"/>
      <c r="OSN284" s="6"/>
      <c r="OSO284" s="6"/>
      <c r="OSP284" s="6"/>
      <c r="OSQ284" s="6"/>
      <c r="OSR284" s="6"/>
      <c r="OSS284" s="6"/>
      <c r="OST284" s="6"/>
      <c r="OSU284" s="6"/>
      <c r="OSV284" s="6"/>
      <c r="OSW284" s="6"/>
      <c r="OSX284" s="6"/>
      <c r="OSY284" s="6"/>
      <c r="OSZ284" s="6"/>
      <c r="OTA284" s="6"/>
      <c r="OTB284" s="6"/>
      <c r="OTC284" s="6"/>
      <c r="OTD284" s="6"/>
      <c r="OTE284" s="6"/>
      <c r="OTF284" s="6"/>
      <c r="OTG284" s="6"/>
      <c r="OTH284" s="6"/>
      <c r="OTI284" s="6"/>
      <c r="OTJ284" s="6"/>
      <c r="OTK284" s="6"/>
      <c r="OTL284" s="6"/>
      <c r="OTM284" s="6"/>
      <c r="OTN284" s="6"/>
      <c r="OTO284" s="6"/>
      <c r="OTP284" s="6"/>
      <c r="OTQ284" s="6"/>
      <c r="OTR284" s="6"/>
      <c r="OTS284" s="6"/>
      <c r="OTT284" s="6"/>
      <c r="OTU284" s="6"/>
      <c r="OTV284" s="6"/>
      <c r="OTW284" s="6"/>
      <c r="OTX284" s="6"/>
      <c r="OTY284" s="6"/>
      <c r="OTZ284" s="6"/>
      <c r="OUA284" s="6"/>
      <c r="OUB284" s="6"/>
      <c r="OUC284" s="6"/>
      <c r="OUD284" s="6"/>
      <c r="OUE284" s="6"/>
      <c r="OUF284" s="6"/>
      <c r="OUG284" s="6"/>
      <c r="OUH284" s="6"/>
      <c r="OUI284" s="6"/>
      <c r="OUJ284" s="6"/>
      <c r="OUK284" s="6"/>
      <c r="OUL284" s="6"/>
      <c r="OUM284" s="6"/>
      <c r="OUN284" s="6"/>
      <c r="OUO284" s="6"/>
      <c r="OUP284" s="6"/>
      <c r="OUQ284" s="6"/>
      <c r="OUR284" s="6"/>
      <c r="OUS284" s="6"/>
      <c r="OUT284" s="6"/>
      <c r="OUU284" s="6"/>
      <c r="OUV284" s="6"/>
      <c r="OUW284" s="6"/>
      <c r="OUX284" s="6"/>
      <c r="OUY284" s="6"/>
      <c r="OUZ284" s="6"/>
      <c r="OVA284" s="6"/>
      <c r="OVB284" s="6"/>
      <c r="OVC284" s="6"/>
      <c r="OVD284" s="6"/>
      <c r="OVE284" s="6"/>
      <c r="OVF284" s="6"/>
      <c r="OVG284" s="6"/>
      <c r="OVH284" s="6"/>
      <c r="OVI284" s="6"/>
      <c r="OVJ284" s="6"/>
      <c r="OVK284" s="6"/>
      <c r="OVL284" s="6"/>
      <c r="OVM284" s="6"/>
      <c r="OVN284" s="6"/>
      <c r="OVO284" s="6"/>
      <c r="OVP284" s="6"/>
      <c r="OVQ284" s="6"/>
      <c r="OVR284" s="6"/>
      <c r="OVS284" s="6"/>
      <c r="OVT284" s="6"/>
      <c r="OVU284" s="6"/>
      <c r="OVV284" s="6"/>
      <c r="OVW284" s="6"/>
      <c r="OVX284" s="6"/>
      <c r="OVY284" s="6"/>
      <c r="OVZ284" s="6"/>
      <c r="OWA284" s="6"/>
      <c r="OWB284" s="6"/>
      <c r="OWC284" s="6"/>
      <c r="OWD284" s="6"/>
      <c r="OWE284" s="6"/>
      <c r="OWF284" s="6"/>
      <c r="OWG284" s="6"/>
      <c r="OWH284" s="6"/>
      <c r="OWI284" s="6"/>
      <c r="OWJ284" s="6"/>
      <c r="OWK284" s="6"/>
      <c r="OWL284" s="6"/>
      <c r="OWM284" s="6"/>
      <c r="OWN284" s="6"/>
      <c r="OWO284" s="6"/>
      <c r="OWP284" s="6"/>
      <c r="OWQ284" s="6"/>
      <c r="OWR284" s="6"/>
      <c r="OWS284" s="6"/>
      <c r="OWT284" s="6"/>
      <c r="OWU284" s="6"/>
      <c r="OWV284" s="6"/>
      <c r="OWW284" s="6"/>
      <c r="OWX284" s="6"/>
      <c r="OWY284" s="6"/>
      <c r="OWZ284" s="6"/>
      <c r="OXA284" s="6"/>
      <c r="OXB284" s="6"/>
      <c r="OXC284" s="6"/>
      <c r="OXD284" s="6"/>
      <c r="OXE284" s="6"/>
      <c r="OXF284" s="6"/>
      <c r="OXG284" s="6"/>
      <c r="OXH284" s="6"/>
      <c r="OXI284" s="6"/>
      <c r="OXJ284" s="6"/>
      <c r="OXK284" s="6"/>
      <c r="OXL284" s="6"/>
      <c r="OXM284" s="6"/>
      <c r="OXN284" s="6"/>
      <c r="OXO284" s="6"/>
      <c r="OXP284" s="6"/>
      <c r="OXQ284" s="6"/>
      <c r="OXR284" s="6"/>
      <c r="OXS284" s="6"/>
      <c r="OXT284" s="6"/>
      <c r="OXU284" s="6"/>
      <c r="OXV284" s="6"/>
      <c r="OXW284" s="6"/>
      <c r="OXX284" s="6"/>
      <c r="OXY284" s="6"/>
      <c r="OXZ284" s="6"/>
      <c r="OYA284" s="6"/>
      <c r="OYB284" s="6"/>
      <c r="OYC284" s="6"/>
      <c r="OYD284" s="6"/>
      <c r="OYE284" s="6"/>
      <c r="OYF284" s="6"/>
      <c r="OYG284" s="6"/>
      <c r="OYH284" s="6"/>
      <c r="OYI284" s="6"/>
      <c r="OYJ284" s="6"/>
      <c r="OYK284" s="6"/>
      <c r="OYL284" s="6"/>
      <c r="OYM284" s="6"/>
      <c r="OYN284" s="6"/>
      <c r="OYO284" s="6"/>
      <c r="OYP284" s="6"/>
      <c r="OYQ284" s="6"/>
      <c r="OYR284" s="6"/>
      <c r="OYS284" s="6"/>
      <c r="OYT284" s="6"/>
      <c r="OYU284" s="6"/>
      <c r="OYV284" s="6"/>
      <c r="OYW284" s="6"/>
      <c r="OYX284" s="6"/>
      <c r="OYY284" s="6"/>
      <c r="OYZ284" s="6"/>
      <c r="OZA284" s="6"/>
      <c r="OZB284" s="6"/>
      <c r="OZC284" s="6"/>
      <c r="OZD284" s="6"/>
      <c r="OZE284" s="6"/>
      <c r="OZF284" s="6"/>
      <c r="OZG284" s="6"/>
      <c r="OZH284" s="6"/>
      <c r="OZI284" s="6"/>
      <c r="OZJ284" s="6"/>
      <c r="OZK284" s="6"/>
      <c r="OZL284" s="6"/>
      <c r="OZM284" s="6"/>
      <c r="OZN284" s="6"/>
      <c r="OZO284" s="6"/>
      <c r="OZP284" s="6"/>
      <c r="OZQ284" s="6"/>
      <c r="OZR284" s="6"/>
      <c r="OZS284" s="6"/>
      <c r="OZT284" s="6"/>
      <c r="OZU284" s="6"/>
      <c r="OZV284" s="6"/>
      <c r="OZW284" s="6"/>
      <c r="OZX284" s="6"/>
      <c r="OZY284" s="6"/>
      <c r="OZZ284" s="6"/>
      <c r="PAA284" s="6"/>
      <c r="PAB284" s="6"/>
      <c r="PAC284" s="6"/>
      <c r="PAD284" s="6"/>
      <c r="PAE284" s="6"/>
      <c r="PAF284" s="6"/>
      <c r="PAG284" s="6"/>
      <c r="PAH284" s="6"/>
      <c r="PAI284" s="6"/>
      <c r="PAJ284" s="6"/>
      <c r="PAK284" s="6"/>
      <c r="PAL284" s="6"/>
      <c r="PAM284" s="6"/>
      <c r="PAN284" s="6"/>
      <c r="PAO284" s="6"/>
      <c r="PAP284" s="6"/>
      <c r="PAQ284" s="6"/>
      <c r="PAR284" s="6"/>
      <c r="PAS284" s="6"/>
      <c r="PAT284" s="6"/>
      <c r="PAU284" s="6"/>
      <c r="PAV284" s="6"/>
      <c r="PAW284" s="6"/>
      <c r="PAX284" s="6"/>
      <c r="PAY284" s="6"/>
      <c r="PAZ284" s="6"/>
      <c r="PBA284" s="6"/>
      <c r="PBB284" s="6"/>
      <c r="PBC284" s="6"/>
      <c r="PBD284" s="6"/>
      <c r="PBE284" s="6"/>
      <c r="PBF284" s="6"/>
      <c r="PBG284" s="6"/>
      <c r="PBH284" s="6"/>
      <c r="PBI284" s="6"/>
      <c r="PBJ284" s="6"/>
      <c r="PBK284" s="6"/>
      <c r="PBL284" s="6"/>
      <c r="PBM284" s="6"/>
      <c r="PBN284" s="6"/>
      <c r="PBO284" s="6"/>
      <c r="PBP284" s="6"/>
      <c r="PBQ284" s="6"/>
      <c r="PBR284" s="6"/>
      <c r="PBS284" s="6"/>
      <c r="PBT284" s="6"/>
      <c r="PBU284" s="6"/>
      <c r="PBV284" s="6"/>
      <c r="PBW284" s="6"/>
      <c r="PBX284" s="6"/>
      <c r="PBY284" s="6"/>
      <c r="PBZ284" s="6"/>
      <c r="PCA284" s="6"/>
      <c r="PCB284" s="6"/>
      <c r="PCC284" s="6"/>
      <c r="PCD284" s="6"/>
      <c r="PCE284" s="6"/>
      <c r="PCF284" s="6"/>
      <c r="PCG284" s="6"/>
      <c r="PCH284" s="6"/>
      <c r="PCI284" s="6"/>
      <c r="PCJ284" s="6"/>
      <c r="PCK284" s="6"/>
      <c r="PCL284" s="6"/>
      <c r="PCM284" s="6"/>
      <c r="PCN284" s="6"/>
      <c r="PCO284" s="6"/>
      <c r="PCP284" s="6"/>
      <c r="PCQ284" s="6"/>
      <c r="PCR284" s="6"/>
      <c r="PCS284" s="6"/>
      <c r="PCT284" s="6"/>
      <c r="PCU284" s="6"/>
      <c r="PCV284" s="6"/>
      <c r="PCW284" s="6"/>
      <c r="PCX284" s="6"/>
      <c r="PCY284" s="6"/>
      <c r="PCZ284" s="6"/>
      <c r="PDA284" s="6"/>
      <c r="PDB284" s="6"/>
      <c r="PDC284" s="6"/>
      <c r="PDD284" s="6"/>
      <c r="PDE284" s="6"/>
      <c r="PDF284" s="6"/>
      <c r="PDG284" s="6"/>
      <c r="PDH284" s="6"/>
      <c r="PDI284" s="6"/>
      <c r="PDJ284" s="6"/>
      <c r="PDK284" s="6"/>
      <c r="PDL284" s="6"/>
      <c r="PDM284" s="6"/>
      <c r="PDN284" s="6"/>
      <c r="PDO284" s="6"/>
      <c r="PDP284" s="6"/>
      <c r="PDQ284" s="6"/>
      <c r="PDR284" s="6"/>
      <c r="PDS284" s="6"/>
      <c r="PDT284" s="6"/>
      <c r="PDU284" s="6"/>
      <c r="PDV284" s="6"/>
      <c r="PDW284" s="6"/>
      <c r="PDX284" s="6"/>
      <c r="PDY284" s="6"/>
      <c r="PDZ284" s="6"/>
      <c r="PEA284" s="6"/>
      <c r="PEB284" s="6"/>
      <c r="PEC284" s="6"/>
      <c r="PED284" s="6"/>
      <c r="PEE284" s="6"/>
      <c r="PEF284" s="6"/>
      <c r="PEG284" s="6"/>
      <c r="PEH284" s="6"/>
      <c r="PEI284" s="6"/>
      <c r="PEJ284" s="6"/>
      <c r="PEK284" s="6"/>
      <c r="PEL284" s="6"/>
      <c r="PEM284" s="6"/>
      <c r="PEN284" s="6"/>
      <c r="PEO284" s="6"/>
      <c r="PEP284" s="6"/>
      <c r="PEQ284" s="6"/>
      <c r="PER284" s="6"/>
      <c r="PES284" s="6"/>
      <c r="PET284" s="6"/>
      <c r="PEU284" s="6"/>
      <c r="PEV284" s="6"/>
      <c r="PEW284" s="6"/>
      <c r="PEX284" s="6"/>
      <c r="PEY284" s="6"/>
      <c r="PEZ284" s="6"/>
      <c r="PFA284" s="6"/>
      <c r="PFB284" s="6"/>
      <c r="PFC284" s="6"/>
      <c r="PFD284" s="6"/>
      <c r="PFE284" s="6"/>
      <c r="PFF284" s="6"/>
      <c r="PFG284" s="6"/>
      <c r="PFH284" s="6"/>
      <c r="PFI284" s="6"/>
      <c r="PFJ284" s="6"/>
      <c r="PFK284" s="6"/>
      <c r="PFL284" s="6"/>
      <c r="PFM284" s="6"/>
      <c r="PFN284" s="6"/>
      <c r="PFO284" s="6"/>
      <c r="PFP284" s="6"/>
      <c r="PFQ284" s="6"/>
      <c r="PFR284" s="6"/>
      <c r="PFS284" s="6"/>
      <c r="PFT284" s="6"/>
      <c r="PFU284" s="6"/>
      <c r="PFV284" s="6"/>
      <c r="PFW284" s="6"/>
      <c r="PFX284" s="6"/>
      <c r="PFY284" s="6"/>
      <c r="PFZ284" s="6"/>
      <c r="PGA284" s="6"/>
      <c r="PGB284" s="6"/>
      <c r="PGC284" s="6"/>
      <c r="PGD284" s="6"/>
      <c r="PGE284" s="6"/>
      <c r="PGF284" s="6"/>
      <c r="PGG284" s="6"/>
      <c r="PGH284" s="6"/>
      <c r="PGI284" s="6"/>
      <c r="PGJ284" s="6"/>
      <c r="PGK284" s="6"/>
      <c r="PGL284" s="6"/>
      <c r="PGM284" s="6"/>
      <c r="PGN284" s="6"/>
      <c r="PGO284" s="6"/>
      <c r="PGP284" s="6"/>
      <c r="PGQ284" s="6"/>
      <c r="PGR284" s="6"/>
      <c r="PGS284" s="6"/>
      <c r="PGT284" s="6"/>
      <c r="PGU284" s="6"/>
      <c r="PGV284" s="6"/>
      <c r="PGW284" s="6"/>
      <c r="PGX284" s="6"/>
      <c r="PGY284" s="6"/>
      <c r="PGZ284" s="6"/>
      <c r="PHA284" s="6"/>
      <c r="PHB284" s="6"/>
      <c r="PHC284" s="6"/>
      <c r="PHD284" s="6"/>
      <c r="PHE284" s="6"/>
      <c r="PHF284" s="6"/>
      <c r="PHG284" s="6"/>
      <c r="PHH284" s="6"/>
      <c r="PHI284" s="6"/>
      <c r="PHJ284" s="6"/>
      <c r="PHK284" s="6"/>
      <c r="PHL284" s="6"/>
      <c r="PHM284" s="6"/>
      <c r="PHN284" s="6"/>
      <c r="PHO284" s="6"/>
      <c r="PHP284" s="6"/>
      <c r="PHQ284" s="6"/>
      <c r="PHR284" s="6"/>
      <c r="PHS284" s="6"/>
      <c r="PHT284" s="6"/>
      <c r="PHU284" s="6"/>
      <c r="PHV284" s="6"/>
      <c r="PHW284" s="6"/>
      <c r="PHX284" s="6"/>
      <c r="PHY284" s="6"/>
      <c r="PHZ284" s="6"/>
      <c r="PIA284" s="6"/>
      <c r="PIB284" s="6"/>
      <c r="PIC284" s="6"/>
      <c r="PID284" s="6"/>
      <c r="PIE284" s="6"/>
      <c r="PIF284" s="6"/>
      <c r="PIG284" s="6"/>
      <c r="PIH284" s="6"/>
      <c r="PII284" s="6"/>
      <c r="PIJ284" s="6"/>
      <c r="PIK284" s="6"/>
      <c r="PIL284" s="6"/>
      <c r="PIM284" s="6"/>
      <c r="PIN284" s="6"/>
      <c r="PIO284" s="6"/>
      <c r="PIP284" s="6"/>
      <c r="PIQ284" s="6"/>
      <c r="PIR284" s="6"/>
      <c r="PIS284" s="6"/>
      <c r="PIT284" s="6"/>
      <c r="PIU284" s="6"/>
      <c r="PIV284" s="6"/>
      <c r="PIW284" s="6"/>
      <c r="PIX284" s="6"/>
      <c r="PIY284" s="6"/>
      <c r="PIZ284" s="6"/>
      <c r="PJA284" s="6"/>
      <c r="PJB284" s="6"/>
      <c r="PJC284" s="6"/>
      <c r="PJD284" s="6"/>
      <c r="PJE284" s="6"/>
      <c r="PJF284" s="6"/>
      <c r="PJG284" s="6"/>
      <c r="PJH284" s="6"/>
      <c r="PJI284" s="6"/>
      <c r="PJJ284" s="6"/>
      <c r="PJK284" s="6"/>
      <c r="PJL284" s="6"/>
      <c r="PJM284" s="6"/>
      <c r="PJN284" s="6"/>
      <c r="PJO284" s="6"/>
      <c r="PJP284" s="6"/>
      <c r="PJQ284" s="6"/>
      <c r="PJR284" s="6"/>
      <c r="PJS284" s="6"/>
      <c r="PJT284" s="6"/>
      <c r="PJU284" s="6"/>
      <c r="PJV284" s="6"/>
      <c r="PJW284" s="6"/>
      <c r="PJX284" s="6"/>
      <c r="PJY284" s="6"/>
      <c r="PJZ284" s="6"/>
      <c r="PKA284" s="6"/>
      <c r="PKB284" s="6"/>
      <c r="PKC284" s="6"/>
      <c r="PKD284" s="6"/>
      <c r="PKE284" s="6"/>
      <c r="PKF284" s="6"/>
      <c r="PKG284" s="6"/>
      <c r="PKH284" s="6"/>
      <c r="PKI284" s="6"/>
      <c r="PKJ284" s="6"/>
      <c r="PKK284" s="6"/>
      <c r="PKL284" s="6"/>
      <c r="PKM284" s="6"/>
      <c r="PKN284" s="6"/>
      <c r="PKO284" s="6"/>
      <c r="PKP284" s="6"/>
      <c r="PKQ284" s="6"/>
      <c r="PKR284" s="6"/>
      <c r="PKS284" s="6"/>
      <c r="PKT284" s="6"/>
      <c r="PKU284" s="6"/>
      <c r="PKV284" s="6"/>
      <c r="PKW284" s="6"/>
      <c r="PKX284" s="6"/>
      <c r="PKY284" s="6"/>
      <c r="PKZ284" s="6"/>
      <c r="PLA284" s="6"/>
      <c r="PLB284" s="6"/>
      <c r="PLC284" s="6"/>
      <c r="PLD284" s="6"/>
      <c r="PLE284" s="6"/>
      <c r="PLF284" s="6"/>
      <c r="PLG284" s="6"/>
      <c r="PLH284" s="6"/>
      <c r="PLI284" s="6"/>
      <c r="PLJ284" s="6"/>
      <c r="PLK284" s="6"/>
      <c r="PLL284" s="6"/>
      <c r="PLM284" s="6"/>
      <c r="PLN284" s="6"/>
      <c r="PLO284" s="6"/>
      <c r="PLP284" s="6"/>
      <c r="PLQ284" s="6"/>
      <c r="PLR284" s="6"/>
      <c r="PLS284" s="6"/>
      <c r="PLT284" s="6"/>
      <c r="PLU284" s="6"/>
      <c r="PLV284" s="6"/>
      <c r="PLW284" s="6"/>
      <c r="PLX284" s="6"/>
      <c r="PLY284" s="6"/>
      <c r="PLZ284" s="6"/>
      <c r="PMA284" s="6"/>
      <c r="PMB284" s="6"/>
      <c r="PMC284" s="6"/>
      <c r="PMD284" s="6"/>
      <c r="PME284" s="6"/>
      <c r="PMF284" s="6"/>
      <c r="PMG284" s="6"/>
      <c r="PMH284" s="6"/>
      <c r="PMI284" s="6"/>
      <c r="PMJ284" s="6"/>
      <c r="PMK284" s="6"/>
      <c r="PML284" s="6"/>
      <c r="PMM284" s="6"/>
      <c r="PMN284" s="6"/>
      <c r="PMO284" s="6"/>
      <c r="PMP284" s="6"/>
      <c r="PMQ284" s="6"/>
      <c r="PMR284" s="6"/>
      <c r="PMS284" s="6"/>
      <c r="PMT284" s="6"/>
      <c r="PMU284" s="6"/>
      <c r="PMV284" s="6"/>
      <c r="PMW284" s="6"/>
      <c r="PMX284" s="6"/>
      <c r="PMY284" s="6"/>
      <c r="PMZ284" s="6"/>
      <c r="PNA284" s="6"/>
      <c r="PNB284" s="6"/>
      <c r="PNC284" s="6"/>
      <c r="PND284" s="6"/>
      <c r="PNE284" s="6"/>
      <c r="PNF284" s="6"/>
      <c r="PNG284" s="6"/>
      <c r="PNH284" s="6"/>
      <c r="PNI284" s="6"/>
      <c r="PNJ284" s="6"/>
      <c r="PNK284" s="6"/>
      <c r="PNL284" s="6"/>
      <c r="PNM284" s="6"/>
      <c r="PNN284" s="6"/>
      <c r="PNO284" s="6"/>
      <c r="PNP284" s="6"/>
      <c r="PNQ284" s="6"/>
      <c r="PNR284" s="6"/>
      <c r="PNS284" s="6"/>
      <c r="PNT284" s="6"/>
      <c r="PNU284" s="6"/>
      <c r="PNV284" s="6"/>
      <c r="PNW284" s="6"/>
      <c r="PNX284" s="6"/>
      <c r="PNY284" s="6"/>
      <c r="PNZ284" s="6"/>
      <c r="POA284" s="6"/>
      <c r="POB284" s="6"/>
      <c r="POC284" s="6"/>
      <c r="POD284" s="6"/>
      <c r="POE284" s="6"/>
      <c r="POF284" s="6"/>
      <c r="POG284" s="6"/>
      <c r="POH284" s="6"/>
      <c r="POI284" s="6"/>
      <c r="POJ284" s="6"/>
      <c r="POK284" s="6"/>
      <c r="POL284" s="6"/>
      <c r="POM284" s="6"/>
      <c r="PON284" s="6"/>
      <c r="POO284" s="6"/>
      <c r="POP284" s="6"/>
      <c r="POQ284" s="6"/>
      <c r="POR284" s="6"/>
      <c r="POS284" s="6"/>
      <c r="POT284" s="6"/>
      <c r="POU284" s="6"/>
      <c r="POV284" s="6"/>
      <c r="POW284" s="6"/>
      <c r="POX284" s="6"/>
      <c r="POY284" s="6"/>
      <c r="POZ284" s="6"/>
      <c r="PPA284" s="6"/>
      <c r="PPB284" s="6"/>
      <c r="PPC284" s="6"/>
      <c r="PPD284" s="6"/>
      <c r="PPE284" s="6"/>
      <c r="PPF284" s="6"/>
      <c r="PPG284" s="6"/>
      <c r="PPH284" s="6"/>
      <c r="PPI284" s="6"/>
      <c r="PPJ284" s="6"/>
      <c r="PPK284" s="6"/>
      <c r="PPL284" s="6"/>
      <c r="PPM284" s="6"/>
      <c r="PPN284" s="6"/>
      <c r="PPO284" s="6"/>
      <c r="PPP284" s="6"/>
      <c r="PPQ284" s="6"/>
      <c r="PPR284" s="6"/>
      <c r="PPS284" s="6"/>
      <c r="PPT284" s="6"/>
      <c r="PPU284" s="6"/>
      <c r="PPV284" s="6"/>
      <c r="PPW284" s="6"/>
      <c r="PPX284" s="6"/>
      <c r="PPY284" s="6"/>
      <c r="PPZ284" s="6"/>
      <c r="PQA284" s="6"/>
      <c r="PQB284" s="6"/>
      <c r="PQC284" s="6"/>
      <c r="PQD284" s="6"/>
      <c r="PQE284" s="6"/>
      <c r="PQF284" s="6"/>
      <c r="PQG284" s="6"/>
      <c r="PQH284" s="6"/>
      <c r="PQI284" s="6"/>
      <c r="PQJ284" s="6"/>
      <c r="PQK284" s="6"/>
      <c r="PQL284" s="6"/>
      <c r="PQM284" s="6"/>
      <c r="PQN284" s="6"/>
      <c r="PQO284" s="6"/>
      <c r="PQP284" s="6"/>
      <c r="PQQ284" s="6"/>
      <c r="PQR284" s="6"/>
      <c r="PQS284" s="6"/>
      <c r="PQT284" s="6"/>
      <c r="PQU284" s="6"/>
      <c r="PQV284" s="6"/>
      <c r="PQW284" s="6"/>
      <c r="PQX284" s="6"/>
      <c r="PQY284" s="6"/>
      <c r="PQZ284" s="6"/>
      <c r="PRA284" s="6"/>
      <c r="PRB284" s="6"/>
      <c r="PRC284" s="6"/>
      <c r="PRD284" s="6"/>
      <c r="PRE284" s="6"/>
      <c r="PRF284" s="6"/>
      <c r="PRG284" s="6"/>
      <c r="PRH284" s="6"/>
      <c r="PRI284" s="6"/>
      <c r="PRJ284" s="6"/>
      <c r="PRK284" s="6"/>
      <c r="PRL284" s="6"/>
      <c r="PRM284" s="6"/>
      <c r="PRN284" s="6"/>
      <c r="PRO284" s="6"/>
      <c r="PRP284" s="6"/>
      <c r="PRQ284" s="6"/>
      <c r="PRR284" s="6"/>
      <c r="PRS284" s="6"/>
      <c r="PRT284" s="6"/>
      <c r="PRU284" s="6"/>
      <c r="PRV284" s="6"/>
      <c r="PRW284" s="6"/>
      <c r="PRX284" s="6"/>
      <c r="PRY284" s="6"/>
      <c r="PRZ284" s="6"/>
      <c r="PSA284" s="6"/>
      <c r="PSB284" s="6"/>
      <c r="PSC284" s="6"/>
      <c r="PSD284" s="6"/>
      <c r="PSE284" s="6"/>
      <c r="PSF284" s="6"/>
      <c r="PSG284" s="6"/>
      <c r="PSH284" s="6"/>
      <c r="PSI284" s="6"/>
      <c r="PSJ284" s="6"/>
      <c r="PSK284" s="6"/>
      <c r="PSL284" s="6"/>
      <c r="PSM284" s="6"/>
      <c r="PSN284" s="6"/>
      <c r="PSO284" s="6"/>
      <c r="PSP284" s="6"/>
      <c r="PSQ284" s="6"/>
      <c r="PSR284" s="6"/>
      <c r="PSS284" s="6"/>
      <c r="PST284" s="6"/>
      <c r="PSU284" s="6"/>
      <c r="PSV284" s="6"/>
      <c r="PSW284" s="6"/>
      <c r="PSX284" s="6"/>
      <c r="PSY284" s="6"/>
      <c r="PSZ284" s="6"/>
      <c r="PTA284" s="6"/>
      <c r="PTB284" s="6"/>
      <c r="PTC284" s="6"/>
      <c r="PTD284" s="6"/>
      <c r="PTE284" s="6"/>
      <c r="PTF284" s="6"/>
      <c r="PTG284" s="6"/>
      <c r="PTH284" s="6"/>
      <c r="PTI284" s="6"/>
      <c r="PTJ284" s="6"/>
      <c r="PTK284" s="6"/>
      <c r="PTL284" s="6"/>
      <c r="PTM284" s="6"/>
      <c r="PTN284" s="6"/>
      <c r="PTO284" s="6"/>
      <c r="PTP284" s="6"/>
      <c r="PTQ284" s="6"/>
      <c r="PTR284" s="6"/>
      <c r="PTS284" s="6"/>
      <c r="PTT284" s="6"/>
      <c r="PTU284" s="6"/>
      <c r="PTV284" s="6"/>
      <c r="PTW284" s="6"/>
      <c r="PTX284" s="6"/>
      <c r="PTY284" s="6"/>
      <c r="PTZ284" s="6"/>
      <c r="PUA284" s="6"/>
      <c r="PUB284" s="6"/>
      <c r="PUC284" s="6"/>
      <c r="PUD284" s="6"/>
      <c r="PUE284" s="6"/>
      <c r="PUF284" s="6"/>
      <c r="PUG284" s="6"/>
      <c r="PUH284" s="6"/>
      <c r="PUI284" s="6"/>
      <c r="PUJ284" s="6"/>
      <c r="PUK284" s="6"/>
      <c r="PUL284" s="6"/>
      <c r="PUM284" s="6"/>
      <c r="PUN284" s="6"/>
      <c r="PUO284" s="6"/>
      <c r="PUP284" s="6"/>
      <c r="PUQ284" s="6"/>
      <c r="PUR284" s="6"/>
      <c r="PUS284" s="6"/>
      <c r="PUT284" s="6"/>
      <c r="PUU284" s="6"/>
      <c r="PUV284" s="6"/>
      <c r="PUW284" s="6"/>
      <c r="PUX284" s="6"/>
      <c r="PUY284" s="6"/>
      <c r="PUZ284" s="6"/>
      <c r="PVA284" s="6"/>
      <c r="PVB284" s="6"/>
      <c r="PVC284" s="6"/>
      <c r="PVD284" s="6"/>
      <c r="PVE284" s="6"/>
      <c r="PVF284" s="6"/>
      <c r="PVG284" s="6"/>
      <c r="PVH284" s="6"/>
      <c r="PVI284" s="6"/>
      <c r="PVJ284" s="6"/>
      <c r="PVK284" s="6"/>
      <c r="PVL284" s="6"/>
      <c r="PVM284" s="6"/>
      <c r="PVN284" s="6"/>
      <c r="PVO284" s="6"/>
      <c r="PVP284" s="6"/>
      <c r="PVQ284" s="6"/>
      <c r="PVR284" s="6"/>
      <c r="PVS284" s="6"/>
      <c r="PVT284" s="6"/>
      <c r="PVU284" s="6"/>
      <c r="PVV284" s="6"/>
      <c r="PVW284" s="6"/>
      <c r="PVX284" s="6"/>
      <c r="PVY284" s="6"/>
      <c r="PVZ284" s="6"/>
      <c r="PWA284" s="6"/>
      <c r="PWB284" s="6"/>
      <c r="PWC284" s="6"/>
      <c r="PWD284" s="6"/>
      <c r="PWE284" s="6"/>
      <c r="PWF284" s="6"/>
      <c r="PWG284" s="6"/>
      <c r="PWH284" s="6"/>
      <c r="PWI284" s="6"/>
      <c r="PWJ284" s="6"/>
      <c r="PWK284" s="6"/>
      <c r="PWL284" s="6"/>
      <c r="PWM284" s="6"/>
      <c r="PWN284" s="6"/>
      <c r="PWO284" s="6"/>
      <c r="PWP284" s="6"/>
      <c r="PWQ284" s="6"/>
      <c r="PWR284" s="6"/>
      <c r="PWS284" s="6"/>
      <c r="PWT284" s="6"/>
      <c r="PWU284" s="6"/>
      <c r="PWV284" s="6"/>
      <c r="PWW284" s="6"/>
      <c r="PWX284" s="6"/>
      <c r="PWY284" s="6"/>
      <c r="PWZ284" s="6"/>
      <c r="PXA284" s="6"/>
      <c r="PXB284" s="6"/>
      <c r="PXC284" s="6"/>
      <c r="PXD284" s="6"/>
      <c r="PXE284" s="6"/>
      <c r="PXF284" s="6"/>
      <c r="PXG284" s="6"/>
      <c r="PXH284" s="6"/>
      <c r="PXI284" s="6"/>
      <c r="PXJ284" s="6"/>
      <c r="PXK284" s="6"/>
      <c r="PXL284" s="6"/>
      <c r="PXM284" s="6"/>
      <c r="PXN284" s="6"/>
      <c r="PXO284" s="6"/>
      <c r="PXP284" s="6"/>
      <c r="PXQ284" s="6"/>
      <c r="PXR284" s="6"/>
      <c r="PXS284" s="6"/>
      <c r="PXT284" s="6"/>
      <c r="PXU284" s="6"/>
      <c r="PXV284" s="6"/>
      <c r="PXW284" s="6"/>
      <c r="PXX284" s="6"/>
      <c r="PXY284" s="6"/>
      <c r="PXZ284" s="6"/>
      <c r="PYA284" s="6"/>
      <c r="PYB284" s="6"/>
      <c r="PYC284" s="6"/>
      <c r="PYD284" s="6"/>
      <c r="PYE284" s="6"/>
      <c r="PYF284" s="6"/>
      <c r="PYG284" s="6"/>
      <c r="PYH284" s="6"/>
      <c r="PYI284" s="6"/>
      <c r="PYJ284" s="6"/>
      <c r="PYK284" s="6"/>
      <c r="PYL284" s="6"/>
      <c r="PYM284" s="6"/>
      <c r="PYN284" s="6"/>
      <c r="PYO284" s="6"/>
      <c r="PYP284" s="6"/>
      <c r="PYQ284" s="6"/>
      <c r="PYR284" s="6"/>
      <c r="PYS284" s="6"/>
      <c r="PYT284" s="6"/>
      <c r="PYU284" s="6"/>
      <c r="PYV284" s="6"/>
      <c r="PYW284" s="6"/>
      <c r="PYX284" s="6"/>
      <c r="PYY284" s="6"/>
      <c r="PYZ284" s="6"/>
      <c r="PZA284" s="6"/>
      <c r="PZB284" s="6"/>
      <c r="PZC284" s="6"/>
      <c r="PZD284" s="6"/>
      <c r="PZE284" s="6"/>
      <c r="PZF284" s="6"/>
      <c r="PZG284" s="6"/>
      <c r="PZH284" s="6"/>
      <c r="PZI284" s="6"/>
      <c r="PZJ284" s="6"/>
      <c r="PZK284" s="6"/>
      <c r="PZL284" s="6"/>
      <c r="PZM284" s="6"/>
      <c r="PZN284" s="6"/>
      <c r="PZO284" s="6"/>
      <c r="PZP284" s="6"/>
      <c r="PZQ284" s="6"/>
      <c r="PZR284" s="6"/>
      <c r="PZS284" s="6"/>
      <c r="PZT284" s="6"/>
      <c r="PZU284" s="6"/>
      <c r="PZV284" s="6"/>
      <c r="PZW284" s="6"/>
      <c r="PZX284" s="6"/>
      <c r="PZY284" s="6"/>
      <c r="PZZ284" s="6"/>
      <c r="QAA284" s="6"/>
      <c r="QAB284" s="6"/>
      <c r="QAC284" s="6"/>
      <c r="QAD284" s="6"/>
      <c r="QAE284" s="6"/>
      <c r="QAF284" s="6"/>
      <c r="QAG284" s="6"/>
      <c r="QAH284" s="6"/>
      <c r="QAI284" s="6"/>
      <c r="QAJ284" s="6"/>
      <c r="QAK284" s="6"/>
      <c r="QAL284" s="6"/>
      <c r="QAM284" s="6"/>
      <c r="QAN284" s="6"/>
      <c r="QAO284" s="6"/>
      <c r="QAP284" s="6"/>
      <c r="QAQ284" s="6"/>
      <c r="QAR284" s="6"/>
      <c r="QAS284" s="6"/>
      <c r="QAT284" s="6"/>
      <c r="QAU284" s="6"/>
      <c r="QAV284" s="6"/>
      <c r="QAW284" s="6"/>
      <c r="QAX284" s="6"/>
      <c r="QAY284" s="6"/>
      <c r="QAZ284" s="6"/>
      <c r="QBA284" s="6"/>
      <c r="QBB284" s="6"/>
      <c r="QBC284" s="6"/>
      <c r="QBD284" s="6"/>
      <c r="QBE284" s="6"/>
      <c r="QBF284" s="6"/>
      <c r="QBG284" s="6"/>
      <c r="QBH284" s="6"/>
      <c r="QBI284" s="6"/>
      <c r="QBJ284" s="6"/>
      <c r="QBK284" s="6"/>
      <c r="QBL284" s="6"/>
      <c r="QBM284" s="6"/>
      <c r="QBN284" s="6"/>
      <c r="QBO284" s="6"/>
      <c r="QBP284" s="6"/>
      <c r="QBQ284" s="6"/>
      <c r="QBR284" s="6"/>
      <c r="QBS284" s="6"/>
      <c r="QBT284" s="6"/>
      <c r="QBU284" s="6"/>
      <c r="QBV284" s="6"/>
      <c r="QBW284" s="6"/>
      <c r="QBX284" s="6"/>
      <c r="QBY284" s="6"/>
      <c r="QBZ284" s="6"/>
      <c r="QCA284" s="6"/>
      <c r="QCB284" s="6"/>
      <c r="QCC284" s="6"/>
      <c r="QCD284" s="6"/>
      <c r="QCE284" s="6"/>
      <c r="QCF284" s="6"/>
      <c r="QCG284" s="6"/>
      <c r="QCH284" s="6"/>
      <c r="QCI284" s="6"/>
      <c r="QCJ284" s="6"/>
      <c r="QCK284" s="6"/>
      <c r="QCL284" s="6"/>
      <c r="QCM284" s="6"/>
      <c r="QCN284" s="6"/>
      <c r="QCO284" s="6"/>
      <c r="QCP284" s="6"/>
      <c r="QCQ284" s="6"/>
      <c r="QCR284" s="6"/>
      <c r="QCS284" s="6"/>
      <c r="QCT284" s="6"/>
      <c r="QCU284" s="6"/>
      <c r="QCV284" s="6"/>
      <c r="QCW284" s="6"/>
      <c r="QCX284" s="6"/>
      <c r="QCY284" s="6"/>
      <c r="QCZ284" s="6"/>
      <c r="QDA284" s="6"/>
      <c r="QDB284" s="6"/>
      <c r="QDC284" s="6"/>
      <c r="QDD284" s="6"/>
      <c r="QDE284" s="6"/>
      <c r="QDF284" s="6"/>
      <c r="QDG284" s="6"/>
      <c r="QDH284" s="6"/>
      <c r="QDI284" s="6"/>
      <c r="QDJ284" s="6"/>
      <c r="QDK284" s="6"/>
      <c r="QDL284" s="6"/>
      <c r="QDM284" s="6"/>
      <c r="QDN284" s="6"/>
      <c r="QDO284" s="6"/>
      <c r="QDP284" s="6"/>
      <c r="QDQ284" s="6"/>
      <c r="QDR284" s="6"/>
      <c r="QDS284" s="6"/>
      <c r="QDT284" s="6"/>
      <c r="QDU284" s="6"/>
      <c r="QDV284" s="6"/>
      <c r="QDW284" s="6"/>
      <c r="QDX284" s="6"/>
      <c r="QDY284" s="6"/>
      <c r="QDZ284" s="6"/>
      <c r="QEA284" s="6"/>
      <c r="QEB284" s="6"/>
      <c r="QEC284" s="6"/>
      <c r="QED284" s="6"/>
      <c r="QEE284" s="6"/>
      <c r="QEF284" s="6"/>
      <c r="QEG284" s="6"/>
      <c r="QEH284" s="6"/>
      <c r="QEI284" s="6"/>
      <c r="QEJ284" s="6"/>
      <c r="QEK284" s="6"/>
      <c r="QEL284" s="6"/>
      <c r="QEM284" s="6"/>
      <c r="QEN284" s="6"/>
      <c r="QEO284" s="6"/>
      <c r="QEP284" s="6"/>
      <c r="QEQ284" s="6"/>
      <c r="QER284" s="6"/>
      <c r="QES284" s="6"/>
      <c r="QET284" s="6"/>
      <c r="QEU284" s="6"/>
      <c r="QEV284" s="6"/>
      <c r="QEW284" s="6"/>
      <c r="QEX284" s="6"/>
      <c r="QEY284" s="6"/>
      <c r="QEZ284" s="6"/>
      <c r="QFA284" s="6"/>
      <c r="QFB284" s="6"/>
      <c r="QFC284" s="6"/>
      <c r="QFD284" s="6"/>
      <c r="QFE284" s="6"/>
      <c r="QFF284" s="6"/>
      <c r="QFG284" s="6"/>
      <c r="QFH284" s="6"/>
      <c r="QFI284" s="6"/>
      <c r="QFJ284" s="6"/>
      <c r="QFK284" s="6"/>
      <c r="QFL284" s="6"/>
      <c r="QFM284" s="6"/>
      <c r="QFN284" s="6"/>
      <c r="QFO284" s="6"/>
      <c r="QFP284" s="6"/>
      <c r="QFQ284" s="6"/>
      <c r="QFR284" s="6"/>
      <c r="QFS284" s="6"/>
      <c r="QFT284" s="6"/>
      <c r="QFU284" s="6"/>
      <c r="QFV284" s="6"/>
      <c r="QFW284" s="6"/>
      <c r="QFX284" s="6"/>
      <c r="QFY284" s="6"/>
      <c r="QFZ284" s="6"/>
      <c r="QGA284" s="6"/>
      <c r="QGB284" s="6"/>
      <c r="QGC284" s="6"/>
      <c r="QGD284" s="6"/>
      <c r="QGE284" s="6"/>
      <c r="QGF284" s="6"/>
      <c r="QGG284" s="6"/>
      <c r="QGH284" s="6"/>
      <c r="QGI284" s="6"/>
      <c r="QGJ284" s="6"/>
      <c r="QGK284" s="6"/>
      <c r="QGL284" s="6"/>
      <c r="QGM284" s="6"/>
      <c r="QGN284" s="6"/>
      <c r="QGO284" s="6"/>
      <c r="QGP284" s="6"/>
      <c r="QGQ284" s="6"/>
      <c r="QGR284" s="6"/>
      <c r="QGS284" s="6"/>
      <c r="QGT284" s="6"/>
      <c r="QGU284" s="6"/>
      <c r="QGV284" s="6"/>
      <c r="QGW284" s="6"/>
      <c r="QGX284" s="6"/>
      <c r="QGY284" s="6"/>
      <c r="QGZ284" s="6"/>
      <c r="QHA284" s="6"/>
      <c r="QHB284" s="6"/>
      <c r="QHC284" s="6"/>
      <c r="QHD284" s="6"/>
      <c r="QHE284" s="6"/>
      <c r="QHF284" s="6"/>
      <c r="QHG284" s="6"/>
      <c r="QHH284" s="6"/>
      <c r="QHI284" s="6"/>
      <c r="QHJ284" s="6"/>
      <c r="QHK284" s="6"/>
      <c r="QHL284" s="6"/>
      <c r="QHM284" s="6"/>
      <c r="QHN284" s="6"/>
      <c r="QHO284" s="6"/>
      <c r="QHP284" s="6"/>
      <c r="QHQ284" s="6"/>
      <c r="QHR284" s="6"/>
      <c r="QHS284" s="6"/>
      <c r="QHT284" s="6"/>
      <c r="QHU284" s="6"/>
      <c r="QHV284" s="6"/>
      <c r="QHW284" s="6"/>
      <c r="QHX284" s="6"/>
      <c r="QHY284" s="6"/>
      <c r="QHZ284" s="6"/>
      <c r="QIA284" s="6"/>
      <c r="QIB284" s="6"/>
      <c r="QIC284" s="6"/>
      <c r="QID284" s="6"/>
      <c r="QIE284" s="6"/>
      <c r="QIF284" s="6"/>
      <c r="QIG284" s="6"/>
      <c r="QIH284" s="6"/>
      <c r="QII284" s="6"/>
      <c r="QIJ284" s="6"/>
      <c r="QIK284" s="6"/>
      <c r="QIL284" s="6"/>
      <c r="QIM284" s="6"/>
      <c r="QIN284" s="6"/>
      <c r="QIO284" s="6"/>
      <c r="QIP284" s="6"/>
      <c r="QIQ284" s="6"/>
      <c r="QIR284" s="6"/>
      <c r="QIS284" s="6"/>
      <c r="QIT284" s="6"/>
      <c r="QIU284" s="6"/>
      <c r="QIV284" s="6"/>
      <c r="QIW284" s="6"/>
      <c r="QIX284" s="6"/>
      <c r="QIY284" s="6"/>
      <c r="QIZ284" s="6"/>
      <c r="QJA284" s="6"/>
      <c r="QJB284" s="6"/>
      <c r="QJC284" s="6"/>
      <c r="QJD284" s="6"/>
      <c r="QJE284" s="6"/>
      <c r="QJF284" s="6"/>
      <c r="QJG284" s="6"/>
      <c r="QJH284" s="6"/>
      <c r="QJI284" s="6"/>
      <c r="QJJ284" s="6"/>
      <c r="QJK284" s="6"/>
      <c r="QJL284" s="6"/>
      <c r="QJM284" s="6"/>
      <c r="QJN284" s="6"/>
      <c r="QJO284" s="6"/>
      <c r="QJP284" s="6"/>
      <c r="QJQ284" s="6"/>
      <c r="QJR284" s="6"/>
      <c r="QJS284" s="6"/>
      <c r="QJT284" s="6"/>
      <c r="QJU284" s="6"/>
      <c r="QJV284" s="6"/>
      <c r="QJW284" s="6"/>
      <c r="QJX284" s="6"/>
      <c r="QJY284" s="6"/>
      <c r="QJZ284" s="6"/>
      <c r="QKA284" s="6"/>
      <c r="QKB284" s="6"/>
      <c r="QKC284" s="6"/>
      <c r="QKD284" s="6"/>
      <c r="QKE284" s="6"/>
      <c r="QKF284" s="6"/>
      <c r="QKG284" s="6"/>
      <c r="QKH284" s="6"/>
      <c r="QKI284" s="6"/>
      <c r="QKJ284" s="6"/>
      <c r="QKK284" s="6"/>
      <c r="QKL284" s="6"/>
      <c r="QKM284" s="6"/>
      <c r="QKN284" s="6"/>
      <c r="QKO284" s="6"/>
      <c r="QKP284" s="6"/>
      <c r="QKQ284" s="6"/>
      <c r="QKR284" s="6"/>
      <c r="QKS284" s="6"/>
      <c r="QKT284" s="6"/>
      <c r="QKU284" s="6"/>
      <c r="QKV284" s="6"/>
      <c r="QKW284" s="6"/>
      <c r="QKX284" s="6"/>
      <c r="QKY284" s="6"/>
      <c r="QKZ284" s="6"/>
      <c r="QLA284" s="6"/>
      <c r="QLB284" s="6"/>
      <c r="QLC284" s="6"/>
      <c r="QLD284" s="6"/>
      <c r="QLE284" s="6"/>
      <c r="QLF284" s="6"/>
      <c r="QLG284" s="6"/>
      <c r="QLH284" s="6"/>
      <c r="QLI284" s="6"/>
      <c r="QLJ284" s="6"/>
      <c r="QLK284" s="6"/>
      <c r="QLL284" s="6"/>
      <c r="QLM284" s="6"/>
      <c r="QLN284" s="6"/>
      <c r="QLO284" s="6"/>
      <c r="QLP284" s="6"/>
      <c r="QLQ284" s="6"/>
      <c r="QLR284" s="6"/>
      <c r="QLS284" s="6"/>
      <c r="QLT284" s="6"/>
      <c r="QLU284" s="6"/>
      <c r="QLV284" s="6"/>
      <c r="QLW284" s="6"/>
      <c r="QLX284" s="6"/>
      <c r="QLY284" s="6"/>
      <c r="QLZ284" s="6"/>
      <c r="QMA284" s="6"/>
      <c r="QMB284" s="6"/>
      <c r="QMC284" s="6"/>
      <c r="QMD284" s="6"/>
      <c r="QME284" s="6"/>
      <c r="QMF284" s="6"/>
      <c r="QMG284" s="6"/>
      <c r="QMH284" s="6"/>
      <c r="QMI284" s="6"/>
      <c r="QMJ284" s="6"/>
      <c r="QMK284" s="6"/>
      <c r="QML284" s="6"/>
      <c r="QMM284" s="6"/>
      <c r="QMN284" s="6"/>
      <c r="QMO284" s="6"/>
      <c r="QMP284" s="6"/>
      <c r="QMQ284" s="6"/>
      <c r="QMR284" s="6"/>
      <c r="QMS284" s="6"/>
      <c r="QMT284" s="6"/>
      <c r="QMU284" s="6"/>
      <c r="QMV284" s="6"/>
      <c r="QMW284" s="6"/>
      <c r="QMX284" s="6"/>
      <c r="QMY284" s="6"/>
      <c r="QMZ284" s="6"/>
      <c r="QNA284" s="6"/>
      <c r="QNB284" s="6"/>
      <c r="QNC284" s="6"/>
      <c r="QND284" s="6"/>
      <c r="QNE284" s="6"/>
      <c r="QNF284" s="6"/>
      <c r="QNG284" s="6"/>
      <c r="QNH284" s="6"/>
      <c r="QNI284" s="6"/>
      <c r="QNJ284" s="6"/>
      <c r="QNK284" s="6"/>
      <c r="QNL284" s="6"/>
      <c r="QNM284" s="6"/>
      <c r="QNN284" s="6"/>
      <c r="QNO284" s="6"/>
      <c r="QNP284" s="6"/>
      <c r="QNQ284" s="6"/>
      <c r="QNR284" s="6"/>
      <c r="QNS284" s="6"/>
      <c r="QNT284" s="6"/>
      <c r="QNU284" s="6"/>
      <c r="QNV284" s="6"/>
      <c r="QNW284" s="6"/>
      <c r="QNX284" s="6"/>
      <c r="QNY284" s="6"/>
      <c r="QNZ284" s="6"/>
      <c r="QOA284" s="6"/>
      <c r="QOB284" s="6"/>
      <c r="QOC284" s="6"/>
      <c r="QOD284" s="6"/>
      <c r="QOE284" s="6"/>
      <c r="QOF284" s="6"/>
      <c r="QOG284" s="6"/>
      <c r="QOH284" s="6"/>
      <c r="QOI284" s="6"/>
      <c r="QOJ284" s="6"/>
      <c r="QOK284" s="6"/>
      <c r="QOL284" s="6"/>
      <c r="QOM284" s="6"/>
      <c r="QON284" s="6"/>
      <c r="QOO284" s="6"/>
      <c r="QOP284" s="6"/>
      <c r="QOQ284" s="6"/>
      <c r="QOR284" s="6"/>
      <c r="QOS284" s="6"/>
      <c r="QOT284" s="6"/>
      <c r="QOU284" s="6"/>
      <c r="QOV284" s="6"/>
      <c r="QOW284" s="6"/>
      <c r="QOX284" s="6"/>
      <c r="QOY284" s="6"/>
      <c r="QOZ284" s="6"/>
      <c r="QPA284" s="6"/>
      <c r="QPB284" s="6"/>
      <c r="QPC284" s="6"/>
      <c r="QPD284" s="6"/>
      <c r="QPE284" s="6"/>
      <c r="QPF284" s="6"/>
      <c r="QPG284" s="6"/>
      <c r="QPH284" s="6"/>
      <c r="QPI284" s="6"/>
      <c r="QPJ284" s="6"/>
      <c r="QPK284" s="6"/>
      <c r="QPL284" s="6"/>
      <c r="QPM284" s="6"/>
      <c r="QPN284" s="6"/>
      <c r="QPO284" s="6"/>
      <c r="QPP284" s="6"/>
      <c r="QPQ284" s="6"/>
      <c r="QPR284" s="6"/>
      <c r="QPS284" s="6"/>
      <c r="QPT284" s="6"/>
      <c r="QPU284" s="6"/>
      <c r="QPV284" s="6"/>
      <c r="QPW284" s="6"/>
      <c r="QPX284" s="6"/>
      <c r="QPY284" s="6"/>
      <c r="QPZ284" s="6"/>
      <c r="QQA284" s="6"/>
      <c r="QQB284" s="6"/>
      <c r="QQC284" s="6"/>
      <c r="QQD284" s="6"/>
      <c r="QQE284" s="6"/>
      <c r="QQF284" s="6"/>
      <c r="QQG284" s="6"/>
      <c r="QQH284" s="6"/>
      <c r="QQI284" s="6"/>
      <c r="QQJ284" s="6"/>
      <c r="QQK284" s="6"/>
      <c r="QQL284" s="6"/>
      <c r="QQM284" s="6"/>
      <c r="QQN284" s="6"/>
      <c r="QQO284" s="6"/>
      <c r="QQP284" s="6"/>
      <c r="QQQ284" s="6"/>
      <c r="QQR284" s="6"/>
      <c r="QQS284" s="6"/>
      <c r="QQT284" s="6"/>
      <c r="QQU284" s="6"/>
      <c r="QQV284" s="6"/>
      <c r="QQW284" s="6"/>
      <c r="QQX284" s="6"/>
      <c r="QQY284" s="6"/>
      <c r="QQZ284" s="6"/>
      <c r="QRA284" s="6"/>
      <c r="QRB284" s="6"/>
      <c r="QRC284" s="6"/>
      <c r="QRD284" s="6"/>
      <c r="QRE284" s="6"/>
      <c r="QRF284" s="6"/>
      <c r="QRG284" s="6"/>
      <c r="QRH284" s="6"/>
      <c r="QRI284" s="6"/>
      <c r="QRJ284" s="6"/>
      <c r="QRK284" s="6"/>
      <c r="QRL284" s="6"/>
      <c r="QRM284" s="6"/>
      <c r="QRN284" s="6"/>
      <c r="QRO284" s="6"/>
      <c r="QRP284" s="6"/>
      <c r="QRQ284" s="6"/>
      <c r="QRR284" s="6"/>
      <c r="QRS284" s="6"/>
      <c r="QRT284" s="6"/>
      <c r="QRU284" s="6"/>
      <c r="QRV284" s="6"/>
      <c r="QRW284" s="6"/>
      <c r="QRX284" s="6"/>
      <c r="QRY284" s="6"/>
      <c r="QRZ284" s="6"/>
      <c r="QSA284" s="6"/>
      <c r="QSB284" s="6"/>
      <c r="QSC284" s="6"/>
      <c r="QSD284" s="6"/>
      <c r="QSE284" s="6"/>
      <c r="QSF284" s="6"/>
      <c r="QSG284" s="6"/>
      <c r="QSH284" s="6"/>
      <c r="QSI284" s="6"/>
      <c r="QSJ284" s="6"/>
      <c r="QSK284" s="6"/>
      <c r="QSL284" s="6"/>
      <c r="QSM284" s="6"/>
      <c r="QSN284" s="6"/>
      <c r="QSO284" s="6"/>
      <c r="QSP284" s="6"/>
      <c r="QSQ284" s="6"/>
      <c r="QSR284" s="6"/>
      <c r="QSS284" s="6"/>
      <c r="QST284" s="6"/>
      <c r="QSU284" s="6"/>
      <c r="QSV284" s="6"/>
      <c r="QSW284" s="6"/>
      <c r="QSX284" s="6"/>
      <c r="QSY284" s="6"/>
      <c r="QSZ284" s="6"/>
      <c r="QTA284" s="6"/>
      <c r="QTB284" s="6"/>
      <c r="QTC284" s="6"/>
      <c r="QTD284" s="6"/>
      <c r="QTE284" s="6"/>
      <c r="QTF284" s="6"/>
      <c r="QTG284" s="6"/>
      <c r="QTH284" s="6"/>
      <c r="QTI284" s="6"/>
      <c r="QTJ284" s="6"/>
      <c r="QTK284" s="6"/>
      <c r="QTL284" s="6"/>
      <c r="QTM284" s="6"/>
      <c r="QTN284" s="6"/>
      <c r="QTO284" s="6"/>
      <c r="QTP284" s="6"/>
      <c r="QTQ284" s="6"/>
      <c r="QTR284" s="6"/>
      <c r="QTS284" s="6"/>
      <c r="QTT284" s="6"/>
      <c r="QTU284" s="6"/>
      <c r="QTV284" s="6"/>
      <c r="QTW284" s="6"/>
      <c r="QTX284" s="6"/>
      <c r="QTY284" s="6"/>
      <c r="QTZ284" s="6"/>
      <c r="QUA284" s="6"/>
      <c r="QUB284" s="6"/>
      <c r="QUC284" s="6"/>
      <c r="QUD284" s="6"/>
      <c r="QUE284" s="6"/>
      <c r="QUF284" s="6"/>
      <c r="QUG284" s="6"/>
      <c r="QUH284" s="6"/>
      <c r="QUI284" s="6"/>
      <c r="QUJ284" s="6"/>
      <c r="QUK284" s="6"/>
      <c r="QUL284" s="6"/>
      <c r="QUM284" s="6"/>
      <c r="QUN284" s="6"/>
      <c r="QUO284" s="6"/>
      <c r="QUP284" s="6"/>
      <c r="QUQ284" s="6"/>
      <c r="QUR284" s="6"/>
      <c r="QUS284" s="6"/>
      <c r="QUT284" s="6"/>
      <c r="QUU284" s="6"/>
      <c r="QUV284" s="6"/>
      <c r="QUW284" s="6"/>
      <c r="QUX284" s="6"/>
      <c r="QUY284" s="6"/>
      <c r="QUZ284" s="6"/>
      <c r="QVA284" s="6"/>
      <c r="QVB284" s="6"/>
      <c r="QVC284" s="6"/>
      <c r="QVD284" s="6"/>
      <c r="QVE284" s="6"/>
      <c r="QVF284" s="6"/>
      <c r="QVG284" s="6"/>
      <c r="QVH284" s="6"/>
      <c r="QVI284" s="6"/>
      <c r="QVJ284" s="6"/>
      <c r="QVK284" s="6"/>
      <c r="QVL284" s="6"/>
      <c r="QVM284" s="6"/>
      <c r="QVN284" s="6"/>
      <c r="QVO284" s="6"/>
      <c r="QVP284" s="6"/>
      <c r="QVQ284" s="6"/>
      <c r="QVR284" s="6"/>
      <c r="QVS284" s="6"/>
      <c r="QVT284" s="6"/>
      <c r="QVU284" s="6"/>
      <c r="QVV284" s="6"/>
      <c r="QVW284" s="6"/>
      <c r="QVX284" s="6"/>
      <c r="QVY284" s="6"/>
      <c r="QVZ284" s="6"/>
      <c r="QWA284" s="6"/>
      <c r="QWB284" s="6"/>
      <c r="QWC284" s="6"/>
      <c r="QWD284" s="6"/>
      <c r="QWE284" s="6"/>
      <c r="QWF284" s="6"/>
      <c r="QWG284" s="6"/>
      <c r="QWH284" s="6"/>
      <c r="QWI284" s="6"/>
      <c r="QWJ284" s="6"/>
      <c r="QWK284" s="6"/>
      <c r="QWL284" s="6"/>
      <c r="QWM284" s="6"/>
      <c r="QWN284" s="6"/>
      <c r="QWO284" s="6"/>
      <c r="QWP284" s="6"/>
      <c r="QWQ284" s="6"/>
      <c r="QWR284" s="6"/>
      <c r="QWS284" s="6"/>
      <c r="QWT284" s="6"/>
      <c r="QWU284" s="6"/>
      <c r="QWV284" s="6"/>
      <c r="QWW284" s="6"/>
      <c r="QWX284" s="6"/>
      <c r="QWY284" s="6"/>
      <c r="QWZ284" s="6"/>
      <c r="QXA284" s="6"/>
      <c r="QXB284" s="6"/>
      <c r="QXC284" s="6"/>
      <c r="QXD284" s="6"/>
      <c r="QXE284" s="6"/>
      <c r="QXF284" s="6"/>
      <c r="QXG284" s="6"/>
      <c r="QXH284" s="6"/>
      <c r="QXI284" s="6"/>
      <c r="QXJ284" s="6"/>
      <c r="QXK284" s="6"/>
      <c r="QXL284" s="6"/>
      <c r="QXM284" s="6"/>
      <c r="QXN284" s="6"/>
      <c r="QXO284" s="6"/>
      <c r="QXP284" s="6"/>
      <c r="QXQ284" s="6"/>
      <c r="QXR284" s="6"/>
      <c r="QXS284" s="6"/>
      <c r="QXT284" s="6"/>
      <c r="QXU284" s="6"/>
      <c r="QXV284" s="6"/>
      <c r="QXW284" s="6"/>
      <c r="QXX284" s="6"/>
      <c r="QXY284" s="6"/>
      <c r="QXZ284" s="6"/>
      <c r="QYA284" s="6"/>
      <c r="QYB284" s="6"/>
      <c r="QYC284" s="6"/>
      <c r="QYD284" s="6"/>
      <c r="QYE284" s="6"/>
      <c r="QYF284" s="6"/>
      <c r="QYG284" s="6"/>
      <c r="QYH284" s="6"/>
      <c r="QYI284" s="6"/>
      <c r="QYJ284" s="6"/>
      <c r="QYK284" s="6"/>
      <c r="QYL284" s="6"/>
      <c r="QYM284" s="6"/>
      <c r="QYN284" s="6"/>
      <c r="QYO284" s="6"/>
      <c r="QYP284" s="6"/>
      <c r="QYQ284" s="6"/>
      <c r="QYR284" s="6"/>
      <c r="QYS284" s="6"/>
      <c r="QYT284" s="6"/>
      <c r="QYU284" s="6"/>
      <c r="QYV284" s="6"/>
      <c r="QYW284" s="6"/>
      <c r="QYX284" s="6"/>
      <c r="QYY284" s="6"/>
      <c r="QYZ284" s="6"/>
      <c r="QZA284" s="6"/>
      <c r="QZB284" s="6"/>
      <c r="QZC284" s="6"/>
      <c r="QZD284" s="6"/>
      <c r="QZE284" s="6"/>
      <c r="QZF284" s="6"/>
      <c r="QZG284" s="6"/>
      <c r="QZH284" s="6"/>
      <c r="QZI284" s="6"/>
      <c r="QZJ284" s="6"/>
      <c r="QZK284" s="6"/>
      <c r="QZL284" s="6"/>
      <c r="QZM284" s="6"/>
      <c r="QZN284" s="6"/>
      <c r="QZO284" s="6"/>
      <c r="QZP284" s="6"/>
      <c r="QZQ284" s="6"/>
      <c r="QZR284" s="6"/>
      <c r="QZS284" s="6"/>
      <c r="QZT284" s="6"/>
      <c r="QZU284" s="6"/>
      <c r="QZV284" s="6"/>
      <c r="QZW284" s="6"/>
      <c r="QZX284" s="6"/>
      <c r="QZY284" s="6"/>
      <c r="QZZ284" s="6"/>
      <c r="RAA284" s="6"/>
      <c r="RAB284" s="6"/>
      <c r="RAC284" s="6"/>
      <c r="RAD284" s="6"/>
      <c r="RAE284" s="6"/>
      <c r="RAF284" s="6"/>
      <c r="RAG284" s="6"/>
      <c r="RAH284" s="6"/>
      <c r="RAI284" s="6"/>
      <c r="RAJ284" s="6"/>
      <c r="RAK284" s="6"/>
      <c r="RAL284" s="6"/>
      <c r="RAM284" s="6"/>
      <c r="RAN284" s="6"/>
      <c r="RAO284" s="6"/>
      <c r="RAP284" s="6"/>
      <c r="RAQ284" s="6"/>
      <c r="RAR284" s="6"/>
      <c r="RAS284" s="6"/>
      <c r="RAT284" s="6"/>
      <c r="RAU284" s="6"/>
      <c r="RAV284" s="6"/>
      <c r="RAW284" s="6"/>
      <c r="RAX284" s="6"/>
      <c r="RAY284" s="6"/>
      <c r="RAZ284" s="6"/>
      <c r="RBA284" s="6"/>
      <c r="RBB284" s="6"/>
      <c r="RBC284" s="6"/>
      <c r="RBD284" s="6"/>
      <c r="RBE284" s="6"/>
      <c r="RBF284" s="6"/>
      <c r="RBG284" s="6"/>
      <c r="RBH284" s="6"/>
      <c r="RBI284" s="6"/>
      <c r="RBJ284" s="6"/>
      <c r="RBK284" s="6"/>
      <c r="RBL284" s="6"/>
      <c r="RBM284" s="6"/>
      <c r="RBN284" s="6"/>
      <c r="RBO284" s="6"/>
      <c r="RBP284" s="6"/>
      <c r="RBQ284" s="6"/>
      <c r="RBR284" s="6"/>
      <c r="RBS284" s="6"/>
      <c r="RBT284" s="6"/>
      <c r="RBU284" s="6"/>
      <c r="RBV284" s="6"/>
      <c r="RBW284" s="6"/>
      <c r="RBX284" s="6"/>
      <c r="RBY284" s="6"/>
      <c r="RBZ284" s="6"/>
      <c r="RCA284" s="6"/>
      <c r="RCB284" s="6"/>
      <c r="RCC284" s="6"/>
      <c r="RCD284" s="6"/>
      <c r="RCE284" s="6"/>
      <c r="RCF284" s="6"/>
      <c r="RCG284" s="6"/>
      <c r="RCH284" s="6"/>
      <c r="RCI284" s="6"/>
      <c r="RCJ284" s="6"/>
      <c r="RCK284" s="6"/>
      <c r="RCL284" s="6"/>
      <c r="RCM284" s="6"/>
      <c r="RCN284" s="6"/>
      <c r="RCO284" s="6"/>
      <c r="RCP284" s="6"/>
      <c r="RCQ284" s="6"/>
      <c r="RCR284" s="6"/>
      <c r="RCS284" s="6"/>
      <c r="RCT284" s="6"/>
      <c r="RCU284" s="6"/>
      <c r="RCV284" s="6"/>
      <c r="RCW284" s="6"/>
      <c r="RCX284" s="6"/>
      <c r="RCY284" s="6"/>
      <c r="RCZ284" s="6"/>
      <c r="RDA284" s="6"/>
      <c r="RDB284" s="6"/>
      <c r="RDC284" s="6"/>
      <c r="RDD284" s="6"/>
      <c r="RDE284" s="6"/>
      <c r="RDF284" s="6"/>
      <c r="RDG284" s="6"/>
      <c r="RDH284" s="6"/>
      <c r="RDI284" s="6"/>
      <c r="RDJ284" s="6"/>
      <c r="RDK284" s="6"/>
      <c r="RDL284" s="6"/>
      <c r="RDM284" s="6"/>
      <c r="RDN284" s="6"/>
      <c r="RDO284" s="6"/>
      <c r="RDP284" s="6"/>
      <c r="RDQ284" s="6"/>
      <c r="RDR284" s="6"/>
      <c r="RDS284" s="6"/>
      <c r="RDT284" s="6"/>
      <c r="RDU284" s="6"/>
      <c r="RDV284" s="6"/>
      <c r="RDW284" s="6"/>
      <c r="RDX284" s="6"/>
      <c r="RDY284" s="6"/>
      <c r="RDZ284" s="6"/>
      <c r="REA284" s="6"/>
      <c r="REB284" s="6"/>
      <c r="REC284" s="6"/>
      <c r="RED284" s="6"/>
      <c r="REE284" s="6"/>
      <c r="REF284" s="6"/>
      <c r="REG284" s="6"/>
      <c r="REH284" s="6"/>
      <c r="REI284" s="6"/>
      <c r="REJ284" s="6"/>
      <c r="REK284" s="6"/>
      <c r="REL284" s="6"/>
      <c r="REM284" s="6"/>
      <c r="REN284" s="6"/>
      <c r="REO284" s="6"/>
      <c r="REP284" s="6"/>
      <c r="REQ284" s="6"/>
      <c r="RER284" s="6"/>
      <c r="RES284" s="6"/>
      <c r="RET284" s="6"/>
      <c r="REU284" s="6"/>
      <c r="REV284" s="6"/>
      <c r="REW284" s="6"/>
      <c r="REX284" s="6"/>
      <c r="REY284" s="6"/>
      <c r="REZ284" s="6"/>
      <c r="RFA284" s="6"/>
      <c r="RFB284" s="6"/>
      <c r="RFC284" s="6"/>
      <c r="RFD284" s="6"/>
      <c r="RFE284" s="6"/>
      <c r="RFF284" s="6"/>
      <c r="RFG284" s="6"/>
      <c r="RFH284" s="6"/>
      <c r="RFI284" s="6"/>
      <c r="RFJ284" s="6"/>
      <c r="RFK284" s="6"/>
      <c r="RFL284" s="6"/>
      <c r="RFM284" s="6"/>
      <c r="RFN284" s="6"/>
      <c r="RFO284" s="6"/>
      <c r="RFP284" s="6"/>
      <c r="RFQ284" s="6"/>
      <c r="RFR284" s="6"/>
      <c r="RFS284" s="6"/>
      <c r="RFT284" s="6"/>
      <c r="RFU284" s="6"/>
      <c r="RFV284" s="6"/>
      <c r="RFW284" s="6"/>
      <c r="RFX284" s="6"/>
      <c r="RFY284" s="6"/>
      <c r="RFZ284" s="6"/>
      <c r="RGA284" s="6"/>
      <c r="RGB284" s="6"/>
      <c r="RGC284" s="6"/>
      <c r="RGD284" s="6"/>
      <c r="RGE284" s="6"/>
      <c r="RGF284" s="6"/>
      <c r="RGG284" s="6"/>
      <c r="RGH284" s="6"/>
      <c r="RGI284" s="6"/>
      <c r="RGJ284" s="6"/>
      <c r="RGK284" s="6"/>
      <c r="RGL284" s="6"/>
      <c r="RGM284" s="6"/>
      <c r="RGN284" s="6"/>
      <c r="RGO284" s="6"/>
      <c r="RGP284" s="6"/>
      <c r="RGQ284" s="6"/>
      <c r="RGR284" s="6"/>
      <c r="RGS284" s="6"/>
      <c r="RGT284" s="6"/>
      <c r="RGU284" s="6"/>
      <c r="RGV284" s="6"/>
      <c r="RGW284" s="6"/>
      <c r="RGX284" s="6"/>
      <c r="RGY284" s="6"/>
      <c r="RGZ284" s="6"/>
      <c r="RHA284" s="6"/>
      <c r="RHB284" s="6"/>
      <c r="RHC284" s="6"/>
      <c r="RHD284" s="6"/>
      <c r="RHE284" s="6"/>
      <c r="RHF284" s="6"/>
      <c r="RHG284" s="6"/>
      <c r="RHH284" s="6"/>
      <c r="RHI284" s="6"/>
      <c r="RHJ284" s="6"/>
      <c r="RHK284" s="6"/>
      <c r="RHL284" s="6"/>
      <c r="RHM284" s="6"/>
      <c r="RHN284" s="6"/>
      <c r="RHO284" s="6"/>
      <c r="RHP284" s="6"/>
      <c r="RHQ284" s="6"/>
      <c r="RHR284" s="6"/>
      <c r="RHS284" s="6"/>
      <c r="RHT284" s="6"/>
      <c r="RHU284" s="6"/>
      <c r="RHV284" s="6"/>
      <c r="RHW284" s="6"/>
      <c r="RHX284" s="6"/>
      <c r="RHY284" s="6"/>
      <c r="RHZ284" s="6"/>
      <c r="RIA284" s="6"/>
      <c r="RIB284" s="6"/>
      <c r="RIC284" s="6"/>
      <c r="RID284" s="6"/>
      <c r="RIE284" s="6"/>
      <c r="RIF284" s="6"/>
      <c r="RIG284" s="6"/>
      <c r="RIH284" s="6"/>
      <c r="RII284" s="6"/>
      <c r="RIJ284" s="6"/>
      <c r="RIK284" s="6"/>
      <c r="RIL284" s="6"/>
      <c r="RIM284" s="6"/>
      <c r="RIN284" s="6"/>
      <c r="RIO284" s="6"/>
      <c r="RIP284" s="6"/>
      <c r="RIQ284" s="6"/>
      <c r="RIR284" s="6"/>
      <c r="RIS284" s="6"/>
      <c r="RIT284" s="6"/>
      <c r="RIU284" s="6"/>
      <c r="RIV284" s="6"/>
      <c r="RIW284" s="6"/>
      <c r="RIX284" s="6"/>
      <c r="RIY284" s="6"/>
      <c r="RIZ284" s="6"/>
      <c r="RJA284" s="6"/>
      <c r="RJB284" s="6"/>
      <c r="RJC284" s="6"/>
      <c r="RJD284" s="6"/>
      <c r="RJE284" s="6"/>
      <c r="RJF284" s="6"/>
      <c r="RJG284" s="6"/>
      <c r="RJH284" s="6"/>
      <c r="RJI284" s="6"/>
      <c r="RJJ284" s="6"/>
      <c r="RJK284" s="6"/>
      <c r="RJL284" s="6"/>
      <c r="RJM284" s="6"/>
      <c r="RJN284" s="6"/>
      <c r="RJO284" s="6"/>
      <c r="RJP284" s="6"/>
      <c r="RJQ284" s="6"/>
      <c r="RJR284" s="6"/>
      <c r="RJS284" s="6"/>
      <c r="RJT284" s="6"/>
      <c r="RJU284" s="6"/>
      <c r="RJV284" s="6"/>
      <c r="RJW284" s="6"/>
      <c r="RJX284" s="6"/>
      <c r="RJY284" s="6"/>
      <c r="RJZ284" s="6"/>
      <c r="RKA284" s="6"/>
      <c r="RKB284" s="6"/>
      <c r="RKC284" s="6"/>
      <c r="RKD284" s="6"/>
      <c r="RKE284" s="6"/>
      <c r="RKF284" s="6"/>
      <c r="RKG284" s="6"/>
      <c r="RKH284" s="6"/>
      <c r="RKI284" s="6"/>
      <c r="RKJ284" s="6"/>
      <c r="RKK284" s="6"/>
      <c r="RKL284" s="6"/>
      <c r="RKM284" s="6"/>
      <c r="RKN284" s="6"/>
      <c r="RKO284" s="6"/>
      <c r="RKP284" s="6"/>
      <c r="RKQ284" s="6"/>
      <c r="RKR284" s="6"/>
      <c r="RKS284" s="6"/>
      <c r="RKT284" s="6"/>
      <c r="RKU284" s="6"/>
      <c r="RKV284" s="6"/>
      <c r="RKW284" s="6"/>
      <c r="RKX284" s="6"/>
      <c r="RKY284" s="6"/>
      <c r="RKZ284" s="6"/>
      <c r="RLA284" s="6"/>
      <c r="RLB284" s="6"/>
      <c r="RLC284" s="6"/>
      <c r="RLD284" s="6"/>
      <c r="RLE284" s="6"/>
      <c r="RLF284" s="6"/>
      <c r="RLG284" s="6"/>
      <c r="RLH284" s="6"/>
      <c r="RLI284" s="6"/>
      <c r="RLJ284" s="6"/>
      <c r="RLK284" s="6"/>
      <c r="RLL284" s="6"/>
      <c r="RLM284" s="6"/>
      <c r="RLN284" s="6"/>
      <c r="RLO284" s="6"/>
      <c r="RLP284" s="6"/>
      <c r="RLQ284" s="6"/>
      <c r="RLR284" s="6"/>
      <c r="RLS284" s="6"/>
      <c r="RLT284" s="6"/>
      <c r="RLU284" s="6"/>
      <c r="RLV284" s="6"/>
      <c r="RLW284" s="6"/>
      <c r="RLX284" s="6"/>
      <c r="RLY284" s="6"/>
      <c r="RLZ284" s="6"/>
      <c r="RMA284" s="6"/>
      <c r="RMB284" s="6"/>
      <c r="RMC284" s="6"/>
      <c r="RMD284" s="6"/>
      <c r="RME284" s="6"/>
      <c r="RMF284" s="6"/>
      <c r="RMG284" s="6"/>
      <c r="RMH284" s="6"/>
      <c r="RMI284" s="6"/>
      <c r="RMJ284" s="6"/>
      <c r="RMK284" s="6"/>
      <c r="RML284" s="6"/>
      <c r="RMM284" s="6"/>
      <c r="RMN284" s="6"/>
      <c r="RMO284" s="6"/>
      <c r="RMP284" s="6"/>
      <c r="RMQ284" s="6"/>
      <c r="RMR284" s="6"/>
      <c r="RMS284" s="6"/>
      <c r="RMT284" s="6"/>
      <c r="RMU284" s="6"/>
      <c r="RMV284" s="6"/>
      <c r="RMW284" s="6"/>
      <c r="RMX284" s="6"/>
      <c r="RMY284" s="6"/>
      <c r="RMZ284" s="6"/>
      <c r="RNA284" s="6"/>
      <c r="RNB284" s="6"/>
      <c r="RNC284" s="6"/>
      <c r="RND284" s="6"/>
      <c r="RNE284" s="6"/>
      <c r="RNF284" s="6"/>
      <c r="RNG284" s="6"/>
      <c r="RNH284" s="6"/>
      <c r="RNI284" s="6"/>
      <c r="RNJ284" s="6"/>
      <c r="RNK284" s="6"/>
      <c r="RNL284" s="6"/>
      <c r="RNM284" s="6"/>
      <c r="RNN284" s="6"/>
      <c r="RNO284" s="6"/>
      <c r="RNP284" s="6"/>
      <c r="RNQ284" s="6"/>
      <c r="RNR284" s="6"/>
      <c r="RNS284" s="6"/>
      <c r="RNT284" s="6"/>
      <c r="RNU284" s="6"/>
      <c r="RNV284" s="6"/>
      <c r="RNW284" s="6"/>
      <c r="RNX284" s="6"/>
      <c r="RNY284" s="6"/>
      <c r="RNZ284" s="6"/>
      <c r="ROA284" s="6"/>
      <c r="ROB284" s="6"/>
      <c r="ROC284" s="6"/>
      <c r="ROD284" s="6"/>
      <c r="ROE284" s="6"/>
      <c r="ROF284" s="6"/>
      <c r="ROG284" s="6"/>
      <c r="ROH284" s="6"/>
      <c r="ROI284" s="6"/>
      <c r="ROJ284" s="6"/>
      <c r="ROK284" s="6"/>
      <c r="ROL284" s="6"/>
      <c r="ROM284" s="6"/>
      <c r="RON284" s="6"/>
      <c r="ROO284" s="6"/>
      <c r="ROP284" s="6"/>
      <c r="ROQ284" s="6"/>
      <c r="ROR284" s="6"/>
      <c r="ROS284" s="6"/>
      <c r="ROT284" s="6"/>
      <c r="ROU284" s="6"/>
      <c r="ROV284" s="6"/>
      <c r="ROW284" s="6"/>
      <c r="ROX284" s="6"/>
      <c r="ROY284" s="6"/>
      <c r="ROZ284" s="6"/>
      <c r="RPA284" s="6"/>
      <c r="RPB284" s="6"/>
      <c r="RPC284" s="6"/>
      <c r="RPD284" s="6"/>
      <c r="RPE284" s="6"/>
      <c r="RPF284" s="6"/>
      <c r="RPG284" s="6"/>
      <c r="RPH284" s="6"/>
      <c r="RPI284" s="6"/>
      <c r="RPJ284" s="6"/>
      <c r="RPK284" s="6"/>
      <c r="RPL284" s="6"/>
      <c r="RPM284" s="6"/>
      <c r="RPN284" s="6"/>
      <c r="RPO284" s="6"/>
      <c r="RPP284" s="6"/>
      <c r="RPQ284" s="6"/>
      <c r="RPR284" s="6"/>
      <c r="RPS284" s="6"/>
      <c r="RPT284" s="6"/>
      <c r="RPU284" s="6"/>
      <c r="RPV284" s="6"/>
      <c r="RPW284" s="6"/>
      <c r="RPX284" s="6"/>
      <c r="RPY284" s="6"/>
      <c r="RPZ284" s="6"/>
      <c r="RQA284" s="6"/>
      <c r="RQB284" s="6"/>
      <c r="RQC284" s="6"/>
      <c r="RQD284" s="6"/>
      <c r="RQE284" s="6"/>
      <c r="RQF284" s="6"/>
      <c r="RQG284" s="6"/>
      <c r="RQH284" s="6"/>
      <c r="RQI284" s="6"/>
      <c r="RQJ284" s="6"/>
      <c r="RQK284" s="6"/>
      <c r="RQL284" s="6"/>
      <c r="RQM284" s="6"/>
      <c r="RQN284" s="6"/>
      <c r="RQO284" s="6"/>
      <c r="RQP284" s="6"/>
      <c r="RQQ284" s="6"/>
      <c r="RQR284" s="6"/>
      <c r="RQS284" s="6"/>
      <c r="RQT284" s="6"/>
      <c r="RQU284" s="6"/>
      <c r="RQV284" s="6"/>
      <c r="RQW284" s="6"/>
      <c r="RQX284" s="6"/>
      <c r="RQY284" s="6"/>
      <c r="RQZ284" s="6"/>
      <c r="RRA284" s="6"/>
      <c r="RRB284" s="6"/>
      <c r="RRC284" s="6"/>
      <c r="RRD284" s="6"/>
      <c r="RRE284" s="6"/>
      <c r="RRF284" s="6"/>
      <c r="RRG284" s="6"/>
      <c r="RRH284" s="6"/>
      <c r="RRI284" s="6"/>
      <c r="RRJ284" s="6"/>
      <c r="RRK284" s="6"/>
      <c r="RRL284" s="6"/>
      <c r="RRM284" s="6"/>
      <c r="RRN284" s="6"/>
      <c r="RRO284" s="6"/>
      <c r="RRP284" s="6"/>
      <c r="RRQ284" s="6"/>
      <c r="RRR284" s="6"/>
      <c r="RRS284" s="6"/>
      <c r="RRT284" s="6"/>
      <c r="RRU284" s="6"/>
      <c r="RRV284" s="6"/>
      <c r="RRW284" s="6"/>
      <c r="RRX284" s="6"/>
      <c r="RRY284" s="6"/>
      <c r="RRZ284" s="6"/>
      <c r="RSA284" s="6"/>
      <c r="RSB284" s="6"/>
      <c r="RSC284" s="6"/>
      <c r="RSD284" s="6"/>
      <c r="RSE284" s="6"/>
      <c r="RSF284" s="6"/>
      <c r="RSG284" s="6"/>
      <c r="RSH284" s="6"/>
      <c r="RSI284" s="6"/>
      <c r="RSJ284" s="6"/>
      <c r="RSK284" s="6"/>
      <c r="RSL284" s="6"/>
      <c r="RSM284" s="6"/>
      <c r="RSN284" s="6"/>
      <c r="RSO284" s="6"/>
      <c r="RSP284" s="6"/>
      <c r="RSQ284" s="6"/>
      <c r="RSR284" s="6"/>
      <c r="RSS284" s="6"/>
      <c r="RST284" s="6"/>
      <c r="RSU284" s="6"/>
      <c r="RSV284" s="6"/>
      <c r="RSW284" s="6"/>
      <c r="RSX284" s="6"/>
      <c r="RSY284" s="6"/>
      <c r="RSZ284" s="6"/>
      <c r="RTA284" s="6"/>
      <c r="RTB284" s="6"/>
      <c r="RTC284" s="6"/>
      <c r="RTD284" s="6"/>
      <c r="RTE284" s="6"/>
      <c r="RTF284" s="6"/>
      <c r="RTG284" s="6"/>
      <c r="RTH284" s="6"/>
      <c r="RTI284" s="6"/>
      <c r="RTJ284" s="6"/>
      <c r="RTK284" s="6"/>
      <c r="RTL284" s="6"/>
      <c r="RTM284" s="6"/>
      <c r="RTN284" s="6"/>
      <c r="RTO284" s="6"/>
      <c r="RTP284" s="6"/>
      <c r="RTQ284" s="6"/>
      <c r="RTR284" s="6"/>
      <c r="RTS284" s="6"/>
      <c r="RTT284" s="6"/>
      <c r="RTU284" s="6"/>
      <c r="RTV284" s="6"/>
      <c r="RTW284" s="6"/>
      <c r="RTX284" s="6"/>
      <c r="RTY284" s="6"/>
      <c r="RTZ284" s="6"/>
      <c r="RUA284" s="6"/>
      <c r="RUB284" s="6"/>
      <c r="RUC284" s="6"/>
      <c r="RUD284" s="6"/>
      <c r="RUE284" s="6"/>
      <c r="RUF284" s="6"/>
      <c r="RUG284" s="6"/>
      <c r="RUH284" s="6"/>
      <c r="RUI284" s="6"/>
      <c r="RUJ284" s="6"/>
      <c r="RUK284" s="6"/>
      <c r="RUL284" s="6"/>
      <c r="RUM284" s="6"/>
      <c r="RUN284" s="6"/>
      <c r="RUO284" s="6"/>
      <c r="RUP284" s="6"/>
      <c r="RUQ284" s="6"/>
      <c r="RUR284" s="6"/>
      <c r="RUS284" s="6"/>
      <c r="RUT284" s="6"/>
      <c r="RUU284" s="6"/>
      <c r="RUV284" s="6"/>
      <c r="RUW284" s="6"/>
      <c r="RUX284" s="6"/>
      <c r="RUY284" s="6"/>
      <c r="RUZ284" s="6"/>
      <c r="RVA284" s="6"/>
      <c r="RVB284" s="6"/>
      <c r="RVC284" s="6"/>
      <c r="RVD284" s="6"/>
      <c r="RVE284" s="6"/>
      <c r="RVF284" s="6"/>
      <c r="RVG284" s="6"/>
      <c r="RVH284" s="6"/>
      <c r="RVI284" s="6"/>
      <c r="RVJ284" s="6"/>
      <c r="RVK284" s="6"/>
      <c r="RVL284" s="6"/>
      <c r="RVM284" s="6"/>
      <c r="RVN284" s="6"/>
      <c r="RVO284" s="6"/>
      <c r="RVP284" s="6"/>
      <c r="RVQ284" s="6"/>
      <c r="RVR284" s="6"/>
      <c r="RVS284" s="6"/>
      <c r="RVT284" s="6"/>
      <c r="RVU284" s="6"/>
      <c r="RVV284" s="6"/>
      <c r="RVW284" s="6"/>
      <c r="RVX284" s="6"/>
      <c r="RVY284" s="6"/>
      <c r="RVZ284" s="6"/>
      <c r="RWA284" s="6"/>
      <c r="RWB284" s="6"/>
      <c r="RWC284" s="6"/>
      <c r="RWD284" s="6"/>
      <c r="RWE284" s="6"/>
      <c r="RWF284" s="6"/>
      <c r="RWG284" s="6"/>
      <c r="RWH284" s="6"/>
      <c r="RWI284" s="6"/>
      <c r="RWJ284" s="6"/>
      <c r="RWK284" s="6"/>
      <c r="RWL284" s="6"/>
      <c r="RWM284" s="6"/>
      <c r="RWN284" s="6"/>
      <c r="RWO284" s="6"/>
      <c r="RWP284" s="6"/>
      <c r="RWQ284" s="6"/>
      <c r="RWR284" s="6"/>
      <c r="RWS284" s="6"/>
      <c r="RWT284" s="6"/>
      <c r="RWU284" s="6"/>
      <c r="RWV284" s="6"/>
      <c r="RWW284" s="6"/>
      <c r="RWX284" s="6"/>
      <c r="RWY284" s="6"/>
      <c r="RWZ284" s="6"/>
      <c r="RXA284" s="6"/>
      <c r="RXB284" s="6"/>
      <c r="RXC284" s="6"/>
      <c r="RXD284" s="6"/>
      <c r="RXE284" s="6"/>
      <c r="RXF284" s="6"/>
      <c r="RXG284" s="6"/>
      <c r="RXH284" s="6"/>
      <c r="RXI284" s="6"/>
      <c r="RXJ284" s="6"/>
      <c r="RXK284" s="6"/>
      <c r="RXL284" s="6"/>
      <c r="RXM284" s="6"/>
      <c r="RXN284" s="6"/>
      <c r="RXO284" s="6"/>
      <c r="RXP284" s="6"/>
      <c r="RXQ284" s="6"/>
      <c r="RXR284" s="6"/>
      <c r="RXS284" s="6"/>
      <c r="RXT284" s="6"/>
      <c r="RXU284" s="6"/>
      <c r="RXV284" s="6"/>
      <c r="RXW284" s="6"/>
      <c r="RXX284" s="6"/>
      <c r="RXY284" s="6"/>
      <c r="RXZ284" s="6"/>
      <c r="RYA284" s="6"/>
      <c r="RYB284" s="6"/>
      <c r="RYC284" s="6"/>
      <c r="RYD284" s="6"/>
      <c r="RYE284" s="6"/>
      <c r="RYF284" s="6"/>
      <c r="RYG284" s="6"/>
      <c r="RYH284" s="6"/>
      <c r="RYI284" s="6"/>
      <c r="RYJ284" s="6"/>
      <c r="RYK284" s="6"/>
      <c r="RYL284" s="6"/>
      <c r="RYM284" s="6"/>
      <c r="RYN284" s="6"/>
      <c r="RYO284" s="6"/>
      <c r="RYP284" s="6"/>
      <c r="RYQ284" s="6"/>
      <c r="RYR284" s="6"/>
      <c r="RYS284" s="6"/>
      <c r="RYT284" s="6"/>
      <c r="RYU284" s="6"/>
      <c r="RYV284" s="6"/>
      <c r="RYW284" s="6"/>
      <c r="RYX284" s="6"/>
      <c r="RYY284" s="6"/>
      <c r="RYZ284" s="6"/>
      <c r="RZA284" s="6"/>
      <c r="RZB284" s="6"/>
      <c r="RZC284" s="6"/>
      <c r="RZD284" s="6"/>
      <c r="RZE284" s="6"/>
      <c r="RZF284" s="6"/>
      <c r="RZG284" s="6"/>
      <c r="RZH284" s="6"/>
      <c r="RZI284" s="6"/>
      <c r="RZJ284" s="6"/>
      <c r="RZK284" s="6"/>
      <c r="RZL284" s="6"/>
      <c r="RZM284" s="6"/>
      <c r="RZN284" s="6"/>
      <c r="RZO284" s="6"/>
      <c r="RZP284" s="6"/>
      <c r="RZQ284" s="6"/>
      <c r="RZR284" s="6"/>
      <c r="RZS284" s="6"/>
      <c r="RZT284" s="6"/>
      <c r="RZU284" s="6"/>
      <c r="RZV284" s="6"/>
      <c r="RZW284" s="6"/>
      <c r="RZX284" s="6"/>
      <c r="RZY284" s="6"/>
      <c r="RZZ284" s="6"/>
      <c r="SAA284" s="6"/>
      <c r="SAB284" s="6"/>
      <c r="SAC284" s="6"/>
      <c r="SAD284" s="6"/>
      <c r="SAE284" s="6"/>
      <c r="SAF284" s="6"/>
      <c r="SAG284" s="6"/>
      <c r="SAH284" s="6"/>
      <c r="SAI284" s="6"/>
      <c r="SAJ284" s="6"/>
      <c r="SAK284" s="6"/>
      <c r="SAL284" s="6"/>
      <c r="SAM284" s="6"/>
      <c r="SAN284" s="6"/>
      <c r="SAO284" s="6"/>
      <c r="SAP284" s="6"/>
      <c r="SAQ284" s="6"/>
      <c r="SAR284" s="6"/>
      <c r="SAS284" s="6"/>
      <c r="SAT284" s="6"/>
      <c r="SAU284" s="6"/>
      <c r="SAV284" s="6"/>
      <c r="SAW284" s="6"/>
      <c r="SAX284" s="6"/>
      <c r="SAY284" s="6"/>
      <c r="SAZ284" s="6"/>
      <c r="SBA284" s="6"/>
      <c r="SBB284" s="6"/>
      <c r="SBC284" s="6"/>
      <c r="SBD284" s="6"/>
      <c r="SBE284" s="6"/>
      <c r="SBF284" s="6"/>
      <c r="SBG284" s="6"/>
      <c r="SBH284" s="6"/>
      <c r="SBI284" s="6"/>
      <c r="SBJ284" s="6"/>
      <c r="SBK284" s="6"/>
      <c r="SBL284" s="6"/>
      <c r="SBM284" s="6"/>
      <c r="SBN284" s="6"/>
      <c r="SBO284" s="6"/>
      <c r="SBP284" s="6"/>
      <c r="SBQ284" s="6"/>
      <c r="SBR284" s="6"/>
      <c r="SBS284" s="6"/>
      <c r="SBT284" s="6"/>
      <c r="SBU284" s="6"/>
      <c r="SBV284" s="6"/>
      <c r="SBW284" s="6"/>
      <c r="SBX284" s="6"/>
      <c r="SBY284" s="6"/>
      <c r="SBZ284" s="6"/>
      <c r="SCA284" s="6"/>
      <c r="SCB284" s="6"/>
      <c r="SCC284" s="6"/>
      <c r="SCD284" s="6"/>
      <c r="SCE284" s="6"/>
      <c r="SCF284" s="6"/>
      <c r="SCG284" s="6"/>
      <c r="SCH284" s="6"/>
      <c r="SCI284" s="6"/>
      <c r="SCJ284" s="6"/>
      <c r="SCK284" s="6"/>
      <c r="SCL284" s="6"/>
      <c r="SCM284" s="6"/>
      <c r="SCN284" s="6"/>
      <c r="SCO284" s="6"/>
      <c r="SCP284" s="6"/>
      <c r="SCQ284" s="6"/>
      <c r="SCR284" s="6"/>
      <c r="SCS284" s="6"/>
      <c r="SCT284" s="6"/>
      <c r="SCU284" s="6"/>
      <c r="SCV284" s="6"/>
      <c r="SCW284" s="6"/>
      <c r="SCX284" s="6"/>
      <c r="SCY284" s="6"/>
      <c r="SCZ284" s="6"/>
      <c r="SDA284" s="6"/>
      <c r="SDB284" s="6"/>
      <c r="SDC284" s="6"/>
      <c r="SDD284" s="6"/>
      <c r="SDE284" s="6"/>
      <c r="SDF284" s="6"/>
      <c r="SDG284" s="6"/>
      <c r="SDH284" s="6"/>
      <c r="SDI284" s="6"/>
      <c r="SDJ284" s="6"/>
      <c r="SDK284" s="6"/>
      <c r="SDL284" s="6"/>
      <c r="SDM284" s="6"/>
      <c r="SDN284" s="6"/>
      <c r="SDO284" s="6"/>
      <c r="SDP284" s="6"/>
      <c r="SDQ284" s="6"/>
      <c r="SDR284" s="6"/>
      <c r="SDS284" s="6"/>
      <c r="SDT284" s="6"/>
      <c r="SDU284" s="6"/>
      <c r="SDV284" s="6"/>
      <c r="SDW284" s="6"/>
      <c r="SDX284" s="6"/>
      <c r="SDY284" s="6"/>
      <c r="SDZ284" s="6"/>
      <c r="SEA284" s="6"/>
      <c r="SEB284" s="6"/>
      <c r="SEC284" s="6"/>
      <c r="SED284" s="6"/>
      <c r="SEE284" s="6"/>
      <c r="SEF284" s="6"/>
      <c r="SEG284" s="6"/>
      <c r="SEH284" s="6"/>
      <c r="SEI284" s="6"/>
      <c r="SEJ284" s="6"/>
      <c r="SEK284" s="6"/>
      <c r="SEL284" s="6"/>
      <c r="SEM284" s="6"/>
      <c r="SEN284" s="6"/>
      <c r="SEO284" s="6"/>
      <c r="SEP284" s="6"/>
      <c r="SEQ284" s="6"/>
      <c r="SER284" s="6"/>
      <c r="SES284" s="6"/>
      <c r="SET284" s="6"/>
      <c r="SEU284" s="6"/>
      <c r="SEV284" s="6"/>
      <c r="SEW284" s="6"/>
      <c r="SEX284" s="6"/>
      <c r="SEY284" s="6"/>
      <c r="SEZ284" s="6"/>
      <c r="SFA284" s="6"/>
      <c r="SFB284" s="6"/>
      <c r="SFC284" s="6"/>
      <c r="SFD284" s="6"/>
      <c r="SFE284" s="6"/>
      <c r="SFF284" s="6"/>
      <c r="SFG284" s="6"/>
      <c r="SFH284" s="6"/>
      <c r="SFI284" s="6"/>
      <c r="SFJ284" s="6"/>
      <c r="SFK284" s="6"/>
      <c r="SFL284" s="6"/>
      <c r="SFM284" s="6"/>
      <c r="SFN284" s="6"/>
      <c r="SFO284" s="6"/>
      <c r="SFP284" s="6"/>
      <c r="SFQ284" s="6"/>
      <c r="SFR284" s="6"/>
      <c r="SFS284" s="6"/>
      <c r="SFT284" s="6"/>
      <c r="SFU284" s="6"/>
      <c r="SFV284" s="6"/>
      <c r="SFW284" s="6"/>
      <c r="SFX284" s="6"/>
      <c r="SFY284" s="6"/>
      <c r="SFZ284" s="6"/>
      <c r="SGA284" s="6"/>
      <c r="SGB284" s="6"/>
      <c r="SGC284" s="6"/>
      <c r="SGD284" s="6"/>
      <c r="SGE284" s="6"/>
      <c r="SGF284" s="6"/>
      <c r="SGG284" s="6"/>
      <c r="SGH284" s="6"/>
      <c r="SGI284" s="6"/>
      <c r="SGJ284" s="6"/>
      <c r="SGK284" s="6"/>
      <c r="SGL284" s="6"/>
      <c r="SGM284" s="6"/>
      <c r="SGN284" s="6"/>
      <c r="SGO284" s="6"/>
      <c r="SGP284" s="6"/>
      <c r="SGQ284" s="6"/>
      <c r="SGR284" s="6"/>
      <c r="SGS284" s="6"/>
      <c r="SGT284" s="6"/>
      <c r="SGU284" s="6"/>
      <c r="SGV284" s="6"/>
      <c r="SGW284" s="6"/>
      <c r="SGX284" s="6"/>
      <c r="SGY284" s="6"/>
      <c r="SGZ284" s="6"/>
      <c r="SHA284" s="6"/>
      <c r="SHB284" s="6"/>
      <c r="SHC284" s="6"/>
      <c r="SHD284" s="6"/>
      <c r="SHE284" s="6"/>
      <c r="SHF284" s="6"/>
      <c r="SHG284" s="6"/>
      <c r="SHH284" s="6"/>
      <c r="SHI284" s="6"/>
      <c r="SHJ284" s="6"/>
      <c r="SHK284" s="6"/>
      <c r="SHL284" s="6"/>
      <c r="SHM284" s="6"/>
      <c r="SHN284" s="6"/>
      <c r="SHO284" s="6"/>
      <c r="SHP284" s="6"/>
      <c r="SHQ284" s="6"/>
      <c r="SHR284" s="6"/>
      <c r="SHS284" s="6"/>
      <c r="SHT284" s="6"/>
      <c r="SHU284" s="6"/>
      <c r="SHV284" s="6"/>
      <c r="SHW284" s="6"/>
      <c r="SHX284" s="6"/>
      <c r="SHY284" s="6"/>
      <c r="SHZ284" s="6"/>
      <c r="SIA284" s="6"/>
      <c r="SIB284" s="6"/>
      <c r="SIC284" s="6"/>
      <c r="SID284" s="6"/>
      <c r="SIE284" s="6"/>
      <c r="SIF284" s="6"/>
      <c r="SIG284" s="6"/>
      <c r="SIH284" s="6"/>
      <c r="SII284" s="6"/>
      <c r="SIJ284" s="6"/>
      <c r="SIK284" s="6"/>
      <c r="SIL284" s="6"/>
      <c r="SIM284" s="6"/>
      <c r="SIN284" s="6"/>
      <c r="SIO284" s="6"/>
      <c r="SIP284" s="6"/>
      <c r="SIQ284" s="6"/>
      <c r="SIR284" s="6"/>
      <c r="SIS284" s="6"/>
      <c r="SIT284" s="6"/>
      <c r="SIU284" s="6"/>
      <c r="SIV284" s="6"/>
      <c r="SIW284" s="6"/>
      <c r="SIX284" s="6"/>
      <c r="SIY284" s="6"/>
      <c r="SIZ284" s="6"/>
      <c r="SJA284" s="6"/>
      <c r="SJB284" s="6"/>
      <c r="SJC284" s="6"/>
      <c r="SJD284" s="6"/>
      <c r="SJE284" s="6"/>
      <c r="SJF284" s="6"/>
      <c r="SJG284" s="6"/>
      <c r="SJH284" s="6"/>
      <c r="SJI284" s="6"/>
      <c r="SJJ284" s="6"/>
      <c r="SJK284" s="6"/>
      <c r="SJL284" s="6"/>
      <c r="SJM284" s="6"/>
      <c r="SJN284" s="6"/>
      <c r="SJO284" s="6"/>
      <c r="SJP284" s="6"/>
      <c r="SJQ284" s="6"/>
      <c r="SJR284" s="6"/>
      <c r="SJS284" s="6"/>
      <c r="SJT284" s="6"/>
      <c r="SJU284" s="6"/>
      <c r="SJV284" s="6"/>
      <c r="SJW284" s="6"/>
      <c r="SJX284" s="6"/>
      <c r="SJY284" s="6"/>
      <c r="SJZ284" s="6"/>
      <c r="SKA284" s="6"/>
      <c r="SKB284" s="6"/>
      <c r="SKC284" s="6"/>
      <c r="SKD284" s="6"/>
      <c r="SKE284" s="6"/>
      <c r="SKF284" s="6"/>
      <c r="SKG284" s="6"/>
      <c r="SKH284" s="6"/>
      <c r="SKI284" s="6"/>
      <c r="SKJ284" s="6"/>
      <c r="SKK284" s="6"/>
      <c r="SKL284" s="6"/>
      <c r="SKM284" s="6"/>
      <c r="SKN284" s="6"/>
      <c r="SKO284" s="6"/>
      <c r="SKP284" s="6"/>
      <c r="SKQ284" s="6"/>
      <c r="SKR284" s="6"/>
      <c r="SKS284" s="6"/>
      <c r="SKT284" s="6"/>
      <c r="SKU284" s="6"/>
      <c r="SKV284" s="6"/>
      <c r="SKW284" s="6"/>
      <c r="SKX284" s="6"/>
      <c r="SKY284" s="6"/>
      <c r="SKZ284" s="6"/>
      <c r="SLA284" s="6"/>
      <c r="SLB284" s="6"/>
      <c r="SLC284" s="6"/>
      <c r="SLD284" s="6"/>
      <c r="SLE284" s="6"/>
      <c r="SLF284" s="6"/>
      <c r="SLG284" s="6"/>
      <c r="SLH284" s="6"/>
      <c r="SLI284" s="6"/>
      <c r="SLJ284" s="6"/>
      <c r="SLK284" s="6"/>
      <c r="SLL284" s="6"/>
      <c r="SLM284" s="6"/>
      <c r="SLN284" s="6"/>
      <c r="SLO284" s="6"/>
      <c r="SLP284" s="6"/>
      <c r="SLQ284" s="6"/>
      <c r="SLR284" s="6"/>
      <c r="SLS284" s="6"/>
      <c r="SLT284" s="6"/>
      <c r="SLU284" s="6"/>
      <c r="SLV284" s="6"/>
      <c r="SLW284" s="6"/>
      <c r="SLX284" s="6"/>
      <c r="SLY284" s="6"/>
      <c r="SLZ284" s="6"/>
      <c r="SMA284" s="6"/>
      <c r="SMB284" s="6"/>
      <c r="SMC284" s="6"/>
      <c r="SMD284" s="6"/>
      <c r="SME284" s="6"/>
      <c r="SMF284" s="6"/>
      <c r="SMG284" s="6"/>
      <c r="SMH284" s="6"/>
      <c r="SMI284" s="6"/>
      <c r="SMJ284" s="6"/>
      <c r="SMK284" s="6"/>
      <c r="SML284" s="6"/>
      <c r="SMM284" s="6"/>
      <c r="SMN284" s="6"/>
      <c r="SMO284" s="6"/>
      <c r="SMP284" s="6"/>
      <c r="SMQ284" s="6"/>
      <c r="SMR284" s="6"/>
      <c r="SMS284" s="6"/>
      <c r="SMT284" s="6"/>
      <c r="SMU284" s="6"/>
      <c r="SMV284" s="6"/>
      <c r="SMW284" s="6"/>
      <c r="SMX284" s="6"/>
      <c r="SMY284" s="6"/>
      <c r="SMZ284" s="6"/>
      <c r="SNA284" s="6"/>
      <c r="SNB284" s="6"/>
      <c r="SNC284" s="6"/>
      <c r="SND284" s="6"/>
      <c r="SNE284" s="6"/>
      <c r="SNF284" s="6"/>
      <c r="SNG284" s="6"/>
      <c r="SNH284" s="6"/>
      <c r="SNI284" s="6"/>
      <c r="SNJ284" s="6"/>
      <c r="SNK284" s="6"/>
      <c r="SNL284" s="6"/>
      <c r="SNM284" s="6"/>
      <c r="SNN284" s="6"/>
      <c r="SNO284" s="6"/>
      <c r="SNP284" s="6"/>
      <c r="SNQ284" s="6"/>
      <c r="SNR284" s="6"/>
      <c r="SNS284" s="6"/>
      <c r="SNT284" s="6"/>
      <c r="SNU284" s="6"/>
      <c r="SNV284" s="6"/>
      <c r="SNW284" s="6"/>
      <c r="SNX284" s="6"/>
      <c r="SNY284" s="6"/>
      <c r="SNZ284" s="6"/>
      <c r="SOA284" s="6"/>
      <c r="SOB284" s="6"/>
      <c r="SOC284" s="6"/>
      <c r="SOD284" s="6"/>
      <c r="SOE284" s="6"/>
      <c r="SOF284" s="6"/>
      <c r="SOG284" s="6"/>
      <c r="SOH284" s="6"/>
      <c r="SOI284" s="6"/>
      <c r="SOJ284" s="6"/>
      <c r="SOK284" s="6"/>
      <c r="SOL284" s="6"/>
      <c r="SOM284" s="6"/>
      <c r="SON284" s="6"/>
      <c r="SOO284" s="6"/>
      <c r="SOP284" s="6"/>
      <c r="SOQ284" s="6"/>
      <c r="SOR284" s="6"/>
      <c r="SOS284" s="6"/>
      <c r="SOT284" s="6"/>
      <c r="SOU284" s="6"/>
      <c r="SOV284" s="6"/>
      <c r="SOW284" s="6"/>
      <c r="SOX284" s="6"/>
      <c r="SOY284" s="6"/>
      <c r="SOZ284" s="6"/>
      <c r="SPA284" s="6"/>
      <c r="SPB284" s="6"/>
      <c r="SPC284" s="6"/>
      <c r="SPD284" s="6"/>
      <c r="SPE284" s="6"/>
      <c r="SPF284" s="6"/>
      <c r="SPG284" s="6"/>
      <c r="SPH284" s="6"/>
      <c r="SPI284" s="6"/>
      <c r="SPJ284" s="6"/>
      <c r="SPK284" s="6"/>
      <c r="SPL284" s="6"/>
      <c r="SPM284" s="6"/>
      <c r="SPN284" s="6"/>
      <c r="SPO284" s="6"/>
      <c r="SPP284" s="6"/>
      <c r="SPQ284" s="6"/>
      <c r="SPR284" s="6"/>
      <c r="SPS284" s="6"/>
      <c r="SPT284" s="6"/>
      <c r="SPU284" s="6"/>
      <c r="SPV284" s="6"/>
      <c r="SPW284" s="6"/>
      <c r="SPX284" s="6"/>
      <c r="SPY284" s="6"/>
      <c r="SPZ284" s="6"/>
      <c r="SQA284" s="6"/>
      <c r="SQB284" s="6"/>
      <c r="SQC284" s="6"/>
      <c r="SQD284" s="6"/>
      <c r="SQE284" s="6"/>
      <c r="SQF284" s="6"/>
      <c r="SQG284" s="6"/>
      <c r="SQH284" s="6"/>
      <c r="SQI284" s="6"/>
      <c r="SQJ284" s="6"/>
      <c r="SQK284" s="6"/>
      <c r="SQL284" s="6"/>
      <c r="SQM284" s="6"/>
      <c r="SQN284" s="6"/>
      <c r="SQO284" s="6"/>
      <c r="SQP284" s="6"/>
      <c r="SQQ284" s="6"/>
      <c r="SQR284" s="6"/>
      <c r="SQS284" s="6"/>
      <c r="SQT284" s="6"/>
      <c r="SQU284" s="6"/>
      <c r="SQV284" s="6"/>
      <c r="SQW284" s="6"/>
      <c r="SQX284" s="6"/>
      <c r="SQY284" s="6"/>
      <c r="SQZ284" s="6"/>
      <c r="SRA284" s="6"/>
      <c r="SRB284" s="6"/>
      <c r="SRC284" s="6"/>
      <c r="SRD284" s="6"/>
      <c r="SRE284" s="6"/>
      <c r="SRF284" s="6"/>
      <c r="SRG284" s="6"/>
      <c r="SRH284" s="6"/>
      <c r="SRI284" s="6"/>
      <c r="SRJ284" s="6"/>
      <c r="SRK284" s="6"/>
      <c r="SRL284" s="6"/>
      <c r="SRM284" s="6"/>
      <c r="SRN284" s="6"/>
      <c r="SRO284" s="6"/>
      <c r="SRP284" s="6"/>
      <c r="SRQ284" s="6"/>
      <c r="SRR284" s="6"/>
      <c r="SRS284" s="6"/>
      <c r="SRT284" s="6"/>
      <c r="SRU284" s="6"/>
      <c r="SRV284" s="6"/>
      <c r="SRW284" s="6"/>
      <c r="SRX284" s="6"/>
      <c r="SRY284" s="6"/>
      <c r="SRZ284" s="6"/>
      <c r="SSA284" s="6"/>
      <c r="SSB284" s="6"/>
      <c r="SSC284" s="6"/>
      <c r="SSD284" s="6"/>
      <c r="SSE284" s="6"/>
      <c r="SSF284" s="6"/>
      <c r="SSG284" s="6"/>
      <c r="SSH284" s="6"/>
      <c r="SSI284" s="6"/>
      <c r="SSJ284" s="6"/>
      <c r="SSK284" s="6"/>
      <c r="SSL284" s="6"/>
      <c r="SSM284" s="6"/>
      <c r="SSN284" s="6"/>
      <c r="SSO284" s="6"/>
      <c r="SSP284" s="6"/>
      <c r="SSQ284" s="6"/>
      <c r="SSR284" s="6"/>
      <c r="SSS284" s="6"/>
      <c r="SST284" s="6"/>
      <c r="SSU284" s="6"/>
      <c r="SSV284" s="6"/>
      <c r="SSW284" s="6"/>
      <c r="SSX284" s="6"/>
      <c r="SSY284" s="6"/>
      <c r="SSZ284" s="6"/>
      <c r="STA284" s="6"/>
      <c r="STB284" s="6"/>
      <c r="STC284" s="6"/>
      <c r="STD284" s="6"/>
      <c r="STE284" s="6"/>
      <c r="STF284" s="6"/>
      <c r="STG284" s="6"/>
      <c r="STH284" s="6"/>
      <c r="STI284" s="6"/>
      <c r="STJ284" s="6"/>
      <c r="STK284" s="6"/>
      <c r="STL284" s="6"/>
      <c r="STM284" s="6"/>
      <c r="STN284" s="6"/>
      <c r="STO284" s="6"/>
      <c r="STP284" s="6"/>
      <c r="STQ284" s="6"/>
      <c r="STR284" s="6"/>
      <c r="STS284" s="6"/>
      <c r="STT284" s="6"/>
      <c r="STU284" s="6"/>
      <c r="STV284" s="6"/>
      <c r="STW284" s="6"/>
      <c r="STX284" s="6"/>
      <c r="STY284" s="6"/>
      <c r="STZ284" s="6"/>
      <c r="SUA284" s="6"/>
      <c r="SUB284" s="6"/>
      <c r="SUC284" s="6"/>
      <c r="SUD284" s="6"/>
      <c r="SUE284" s="6"/>
      <c r="SUF284" s="6"/>
      <c r="SUG284" s="6"/>
      <c r="SUH284" s="6"/>
      <c r="SUI284" s="6"/>
      <c r="SUJ284" s="6"/>
      <c r="SUK284" s="6"/>
      <c r="SUL284" s="6"/>
      <c r="SUM284" s="6"/>
      <c r="SUN284" s="6"/>
      <c r="SUO284" s="6"/>
      <c r="SUP284" s="6"/>
      <c r="SUQ284" s="6"/>
      <c r="SUR284" s="6"/>
      <c r="SUS284" s="6"/>
      <c r="SUT284" s="6"/>
      <c r="SUU284" s="6"/>
      <c r="SUV284" s="6"/>
      <c r="SUW284" s="6"/>
      <c r="SUX284" s="6"/>
      <c r="SUY284" s="6"/>
      <c r="SUZ284" s="6"/>
      <c r="SVA284" s="6"/>
      <c r="SVB284" s="6"/>
      <c r="SVC284" s="6"/>
      <c r="SVD284" s="6"/>
      <c r="SVE284" s="6"/>
      <c r="SVF284" s="6"/>
      <c r="SVG284" s="6"/>
      <c r="SVH284" s="6"/>
      <c r="SVI284" s="6"/>
      <c r="SVJ284" s="6"/>
      <c r="SVK284" s="6"/>
      <c r="SVL284" s="6"/>
      <c r="SVM284" s="6"/>
      <c r="SVN284" s="6"/>
      <c r="SVO284" s="6"/>
      <c r="SVP284" s="6"/>
      <c r="SVQ284" s="6"/>
      <c r="SVR284" s="6"/>
      <c r="SVS284" s="6"/>
      <c r="SVT284" s="6"/>
      <c r="SVU284" s="6"/>
      <c r="SVV284" s="6"/>
      <c r="SVW284" s="6"/>
      <c r="SVX284" s="6"/>
      <c r="SVY284" s="6"/>
      <c r="SVZ284" s="6"/>
      <c r="SWA284" s="6"/>
      <c r="SWB284" s="6"/>
      <c r="SWC284" s="6"/>
      <c r="SWD284" s="6"/>
      <c r="SWE284" s="6"/>
      <c r="SWF284" s="6"/>
      <c r="SWG284" s="6"/>
      <c r="SWH284" s="6"/>
      <c r="SWI284" s="6"/>
      <c r="SWJ284" s="6"/>
      <c r="SWK284" s="6"/>
      <c r="SWL284" s="6"/>
      <c r="SWM284" s="6"/>
      <c r="SWN284" s="6"/>
      <c r="SWO284" s="6"/>
      <c r="SWP284" s="6"/>
      <c r="SWQ284" s="6"/>
      <c r="SWR284" s="6"/>
      <c r="SWS284" s="6"/>
      <c r="SWT284" s="6"/>
      <c r="SWU284" s="6"/>
      <c r="SWV284" s="6"/>
      <c r="SWW284" s="6"/>
      <c r="SWX284" s="6"/>
      <c r="SWY284" s="6"/>
      <c r="SWZ284" s="6"/>
      <c r="SXA284" s="6"/>
      <c r="SXB284" s="6"/>
      <c r="SXC284" s="6"/>
      <c r="SXD284" s="6"/>
      <c r="SXE284" s="6"/>
      <c r="SXF284" s="6"/>
      <c r="SXG284" s="6"/>
      <c r="SXH284" s="6"/>
      <c r="SXI284" s="6"/>
      <c r="SXJ284" s="6"/>
      <c r="SXK284" s="6"/>
      <c r="SXL284" s="6"/>
      <c r="SXM284" s="6"/>
      <c r="SXN284" s="6"/>
      <c r="SXO284" s="6"/>
      <c r="SXP284" s="6"/>
      <c r="SXQ284" s="6"/>
      <c r="SXR284" s="6"/>
      <c r="SXS284" s="6"/>
      <c r="SXT284" s="6"/>
      <c r="SXU284" s="6"/>
      <c r="SXV284" s="6"/>
      <c r="SXW284" s="6"/>
      <c r="SXX284" s="6"/>
      <c r="SXY284" s="6"/>
      <c r="SXZ284" s="6"/>
      <c r="SYA284" s="6"/>
      <c r="SYB284" s="6"/>
      <c r="SYC284" s="6"/>
      <c r="SYD284" s="6"/>
      <c r="SYE284" s="6"/>
      <c r="SYF284" s="6"/>
      <c r="SYG284" s="6"/>
      <c r="SYH284" s="6"/>
      <c r="SYI284" s="6"/>
      <c r="SYJ284" s="6"/>
      <c r="SYK284" s="6"/>
      <c r="SYL284" s="6"/>
      <c r="SYM284" s="6"/>
      <c r="SYN284" s="6"/>
      <c r="SYO284" s="6"/>
      <c r="SYP284" s="6"/>
      <c r="SYQ284" s="6"/>
      <c r="SYR284" s="6"/>
      <c r="SYS284" s="6"/>
      <c r="SYT284" s="6"/>
      <c r="SYU284" s="6"/>
      <c r="SYV284" s="6"/>
      <c r="SYW284" s="6"/>
      <c r="SYX284" s="6"/>
      <c r="SYY284" s="6"/>
      <c r="SYZ284" s="6"/>
      <c r="SZA284" s="6"/>
      <c r="SZB284" s="6"/>
      <c r="SZC284" s="6"/>
      <c r="SZD284" s="6"/>
      <c r="SZE284" s="6"/>
      <c r="SZF284" s="6"/>
      <c r="SZG284" s="6"/>
      <c r="SZH284" s="6"/>
      <c r="SZI284" s="6"/>
      <c r="SZJ284" s="6"/>
      <c r="SZK284" s="6"/>
      <c r="SZL284" s="6"/>
      <c r="SZM284" s="6"/>
      <c r="SZN284" s="6"/>
      <c r="SZO284" s="6"/>
      <c r="SZP284" s="6"/>
      <c r="SZQ284" s="6"/>
      <c r="SZR284" s="6"/>
      <c r="SZS284" s="6"/>
      <c r="SZT284" s="6"/>
      <c r="SZU284" s="6"/>
      <c r="SZV284" s="6"/>
      <c r="SZW284" s="6"/>
      <c r="SZX284" s="6"/>
      <c r="SZY284" s="6"/>
      <c r="SZZ284" s="6"/>
      <c r="TAA284" s="6"/>
      <c r="TAB284" s="6"/>
      <c r="TAC284" s="6"/>
      <c r="TAD284" s="6"/>
      <c r="TAE284" s="6"/>
      <c r="TAF284" s="6"/>
      <c r="TAG284" s="6"/>
      <c r="TAH284" s="6"/>
      <c r="TAI284" s="6"/>
      <c r="TAJ284" s="6"/>
      <c r="TAK284" s="6"/>
      <c r="TAL284" s="6"/>
      <c r="TAM284" s="6"/>
      <c r="TAN284" s="6"/>
      <c r="TAO284" s="6"/>
      <c r="TAP284" s="6"/>
      <c r="TAQ284" s="6"/>
      <c r="TAR284" s="6"/>
      <c r="TAS284" s="6"/>
      <c r="TAT284" s="6"/>
      <c r="TAU284" s="6"/>
      <c r="TAV284" s="6"/>
      <c r="TAW284" s="6"/>
      <c r="TAX284" s="6"/>
      <c r="TAY284" s="6"/>
      <c r="TAZ284" s="6"/>
      <c r="TBA284" s="6"/>
      <c r="TBB284" s="6"/>
      <c r="TBC284" s="6"/>
      <c r="TBD284" s="6"/>
      <c r="TBE284" s="6"/>
      <c r="TBF284" s="6"/>
      <c r="TBG284" s="6"/>
      <c r="TBH284" s="6"/>
      <c r="TBI284" s="6"/>
      <c r="TBJ284" s="6"/>
      <c r="TBK284" s="6"/>
      <c r="TBL284" s="6"/>
      <c r="TBM284" s="6"/>
      <c r="TBN284" s="6"/>
      <c r="TBO284" s="6"/>
      <c r="TBP284" s="6"/>
      <c r="TBQ284" s="6"/>
      <c r="TBR284" s="6"/>
      <c r="TBS284" s="6"/>
      <c r="TBT284" s="6"/>
      <c r="TBU284" s="6"/>
      <c r="TBV284" s="6"/>
      <c r="TBW284" s="6"/>
      <c r="TBX284" s="6"/>
      <c r="TBY284" s="6"/>
      <c r="TBZ284" s="6"/>
      <c r="TCA284" s="6"/>
      <c r="TCB284" s="6"/>
      <c r="TCC284" s="6"/>
      <c r="TCD284" s="6"/>
      <c r="TCE284" s="6"/>
      <c r="TCF284" s="6"/>
      <c r="TCG284" s="6"/>
      <c r="TCH284" s="6"/>
      <c r="TCI284" s="6"/>
      <c r="TCJ284" s="6"/>
      <c r="TCK284" s="6"/>
      <c r="TCL284" s="6"/>
      <c r="TCM284" s="6"/>
      <c r="TCN284" s="6"/>
      <c r="TCO284" s="6"/>
      <c r="TCP284" s="6"/>
      <c r="TCQ284" s="6"/>
      <c r="TCR284" s="6"/>
      <c r="TCS284" s="6"/>
      <c r="TCT284" s="6"/>
      <c r="TCU284" s="6"/>
      <c r="TCV284" s="6"/>
      <c r="TCW284" s="6"/>
      <c r="TCX284" s="6"/>
      <c r="TCY284" s="6"/>
      <c r="TCZ284" s="6"/>
      <c r="TDA284" s="6"/>
      <c r="TDB284" s="6"/>
      <c r="TDC284" s="6"/>
      <c r="TDD284" s="6"/>
      <c r="TDE284" s="6"/>
      <c r="TDF284" s="6"/>
      <c r="TDG284" s="6"/>
      <c r="TDH284" s="6"/>
      <c r="TDI284" s="6"/>
      <c r="TDJ284" s="6"/>
      <c r="TDK284" s="6"/>
      <c r="TDL284" s="6"/>
      <c r="TDM284" s="6"/>
      <c r="TDN284" s="6"/>
      <c r="TDO284" s="6"/>
      <c r="TDP284" s="6"/>
      <c r="TDQ284" s="6"/>
      <c r="TDR284" s="6"/>
      <c r="TDS284" s="6"/>
      <c r="TDT284" s="6"/>
      <c r="TDU284" s="6"/>
      <c r="TDV284" s="6"/>
      <c r="TDW284" s="6"/>
      <c r="TDX284" s="6"/>
      <c r="TDY284" s="6"/>
      <c r="TDZ284" s="6"/>
      <c r="TEA284" s="6"/>
      <c r="TEB284" s="6"/>
      <c r="TEC284" s="6"/>
      <c r="TED284" s="6"/>
      <c r="TEE284" s="6"/>
      <c r="TEF284" s="6"/>
      <c r="TEG284" s="6"/>
      <c r="TEH284" s="6"/>
      <c r="TEI284" s="6"/>
      <c r="TEJ284" s="6"/>
      <c r="TEK284" s="6"/>
      <c r="TEL284" s="6"/>
      <c r="TEM284" s="6"/>
      <c r="TEN284" s="6"/>
      <c r="TEO284" s="6"/>
      <c r="TEP284" s="6"/>
      <c r="TEQ284" s="6"/>
      <c r="TER284" s="6"/>
      <c r="TES284" s="6"/>
      <c r="TET284" s="6"/>
      <c r="TEU284" s="6"/>
      <c r="TEV284" s="6"/>
      <c r="TEW284" s="6"/>
      <c r="TEX284" s="6"/>
      <c r="TEY284" s="6"/>
      <c r="TEZ284" s="6"/>
      <c r="TFA284" s="6"/>
      <c r="TFB284" s="6"/>
      <c r="TFC284" s="6"/>
      <c r="TFD284" s="6"/>
      <c r="TFE284" s="6"/>
      <c r="TFF284" s="6"/>
      <c r="TFG284" s="6"/>
      <c r="TFH284" s="6"/>
      <c r="TFI284" s="6"/>
      <c r="TFJ284" s="6"/>
      <c r="TFK284" s="6"/>
      <c r="TFL284" s="6"/>
      <c r="TFM284" s="6"/>
      <c r="TFN284" s="6"/>
      <c r="TFO284" s="6"/>
      <c r="TFP284" s="6"/>
      <c r="TFQ284" s="6"/>
      <c r="TFR284" s="6"/>
      <c r="TFS284" s="6"/>
      <c r="TFT284" s="6"/>
      <c r="TFU284" s="6"/>
      <c r="TFV284" s="6"/>
      <c r="TFW284" s="6"/>
      <c r="TFX284" s="6"/>
      <c r="TFY284" s="6"/>
      <c r="TFZ284" s="6"/>
      <c r="TGA284" s="6"/>
      <c r="TGB284" s="6"/>
      <c r="TGC284" s="6"/>
      <c r="TGD284" s="6"/>
      <c r="TGE284" s="6"/>
      <c r="TGF284" s="6"/>
      <c r="TGG284" s="6"/>
      <c r="TGH284" s="6"/>
      <c r="TGI284" s="6"/>
      <c r="TGJ284" s="6"/>
      <c r="TGK284" s="6"/>
      <c r="TGL284" s="6"/>
      <c r="TGM284" s="6"/>
      <c r="TGN284" s="6"/>
      <c r="TGO284" s="6"/>
      <c r="TGP284" s="6"/>
      <c r="TGQ284" s="6"/>
      <c r="TGR284" s="6"/>
      <c r="TGS284" s="6"/>
      <c r="TGT284" s="6"/>
      <c r="TGU284" s="6"/>
      <c r="TGV284" s="6"/>
      <c r="TGW284" s="6"/>
      <c r="TGX284" s="6"/>
      <c r="TGY284" s="6"/>
      <c r="TGZ284" s="6"/>
      <c r="THA284" s="6"/>
      <c r="THB284" s="6"/>
      <c r="THC284" s="6"/>
      <c r="THD284" s="6"/>
      <c r="THE284" s="6"/>
      <c r="THF284" s="6"/>
      <c r="THG284" s="6"/>
      <c r="THH284" s="6"/>
      <c r="THI284" s="6"/>
      <c r="THJ284" s="6"/>
      <c r="THK284" s="6"/>
      <c r="THL284" s="6"/>
      <c r="THM284" s="6"/>
      <c r="THN284" s="6"/>
      <c r="THO284" s="6"/>
      <c r="THP284" s="6"/>
      <c r="THQ284" s="6"/>
      <c r="THR284" s="6"/>
      <c r="THS284" s="6"/>
      <c r="THT284" s="6"/>
      <c r="THU284" s="6"/>
      <c r="THV284" s="6"/>
      <c r="THW284" s="6"/>
      <c r="THX284" s="6"/>
      <c r="THY284" s="6"/>
      <c r="THZ284" s="6"/>
      <c r="TIA284" s="6"/>
      <c r="TIB284" s="6"/>
      <c r="TIC284" s="6"/>
      <c r="TID284" s="6"/>
      <c r="TIE284" s="6"/>
      <c r="TIF284" s="6"/>
      <c r="TIG284" s="6"/>
      <c r="TIH284" s="6"/>
      <c r="TII284" s="6"/>
      <c r="TIJ284" s="6"/>
      <c r="TIK284" s="6"/>
      <c r="TIL284" s="6"/>
      <c r="TIM284" s="6"/>
      <c r="TIN284" s="6"/>
      <c r="TIO284" s="6"/>
      <c r="TIP284" s="6"/>
      <c r="TIQ284" s="6"/>
      <c r="TIR284" s="6"/>
      <c r="TIS284" s="6"/>
      <c r="TIT284" s="6"/>
      <c r="TIU284" s="6"/>
      <c r="TIV284" s="6"/>
      <c r="TIW284" s="6"/>
      <c r="TIX284" s="6"/>
      <c r="TIY284" s="6"/>
      <c r="TIZ284" s="6"/>
      <c r="TJA284" s="6"/>
      <c r="TJB284" s="6"/>
      <c r="TJC284" s="6"/>
      <c r="TJD284" s="6"/>
      <c r="TJE284" s="6"/>
      <c r="TJF284" s="6"/>
      <c r="TJG284" s="6"/>
      <c r="TJH284" s="6"/>
      <c r="TJI284" s="6"/>
      <c r="TJJ284" s="6"/>
      <c r="TJK284" s="6"/>
      <c r="TJL284" s="6"/>
      <c r="TJM284" s="6"/>
      <c r="TJN284" s="6"/>
      <c r="TJO284" s="6"/>
      <c r="TJP284" s="6"/>
      <c r="TJQ284" s="6"/>
      <c r="TJR284" s="6"/>
      <c r="TJS284" s="6"/>
      <c r="TJT284" s="6"/>
      <c r="TJU284" s="6"/>
      <c r="TJV284" s="6"/>
      <c r="TJW284" s="6"/>
      <c r="TJX284" s="6"/>
      <c r="TJY284" s="6"/>
      <c r="TJZ284" s="6"/>
      <c r="TKA284" s="6"/>
      <c r="TKB284" s="6"/>
      <c r="TKC284" s="6"/>
      <c r="TKD284" s="6"/>
      <c r="TKE284" s="6"/>
      <c r="TKF284" s="6"/>
      <c r="TKG284" s="6"/>
      <c r="TKH284" s="6"/>
      <c r="TKI284" s="6"/>
      <c r="TKJ284" s="6"/>
      <c r="TKK284" s="6"/>
      <c r="TKL284" s="6"/>
      <c r="TKM284" s="6"/>
      <c r="TKN284" s="6"/>
      <c r="TKO284" s="6"/>
      <c r="TKP284" s="6"/>
      <c r="TKQ284" s="6"/>
      <c r="TKR284" s="6"/>
      <c r="TKS284" s="6"/>
      <c r="TKT284" s="6"/>
      <c r="TKU284" s="6"/>
      <c r="TKV284" s="6"/>
      <c r="TKW284" s="6"/>
      <c r="TKX284" s="6"/>
      <c r="TKY284" s="6"/>
      <c r="TKZ284" s="6"/>
      <c r="TLA284" s="6"/>
      <c r="TLB284" s="6"/>
      <c r="TLC284" s="6"/>
      <c r="TLD284" s="6"/>
      <c r="TLE284" s="6"/>
      <c r="TLF284" s="6"/>
      <c r="TLG284" s="6"/>
      <c r="TLH284" s="6"/>
      <c r="TLI284" s="6"/>
      <c r="TLJ284" s="6"/>
      <c r="TLK284" s="6"/>
      <c r="TLL284" s="6"/>
      <c r="TLM284" s="6"/>
      <c r="TLN284" s="6"/>
      <c r="TLO284" s="6"/>
      <c r="TLP284" s="6"/>
      <c r="TLQ284" s="6"/>
      <c r="TLR284" s="6"/>
      <c r="TLS284" s="6"/>
      <c r="TLT284" s="6"/>
      <c r="TLU284" s="6"/>
      <c r="TLV284" s="6"/>
      <c r="TLW284" s="6"/>
      <c r="TLX284" s="6"/>
      <c r="TLY284" s="6"/>
      <c r="TLZ284" s="6"/>
      <c r="TMA284" s="6"/>
      <c r="TMB284" s="6"/>
      <c r="TMC284" s="6"/>
      <c r="TMD284" s="6"/>
      <c r="TME284" s="6"/>
      <c r="TMF284" s="6"/>
      <c r="TMG284" s="6"/>
      <c r="TMH284" s="6"/>
      <c r="TMI284" s="6"/>
      <c r="TMJ284" s="6"/>
      <c r="TMK284" s="6"/>
      <c r="TML284" s="6"/>
      <c r="TMM284" s="6"/>
      <c r="TMN284" s="6"/>
      <c r="TMO284" s="6"/>
      <c r="TMP284" s="6"/>
      <c r="TMQ284" s="6"/>
      <c r="TMR284" s="6"/>
      <c r="TMS284" s="6"/>
      <c r="TMT284" s="6"/>
      <c r="TMU284" s="6"/>
      <c r="TMV284" s="6"/>
      <c r="TMW284" s="6"/>
      <c r="TMX284" s="6"/>
      <c r="TMY284" s="6"/>
      <c r="TMZ284" s="6"/>
      <c r="TNA284" s="6"/>
      <c r="TNB284" s="6"/>
      <c r="TNC284" s="6"/>
      <c r="TND284" s="6"/>
      <c r="TNE284" s="6"/>
      <c r="TNF284" s="6"/>
      <c r="TNG284" s="6"/>
      <c r="TNH284" s="6"/>
      <c r="TNI284" s="6"/>
      <c r="TNJ284" s="6"/>
      <c r="TNK284" s="6"/>
      <c r="TNL284" s="6"/>
      <c r="TNM284" s="6"/>
      <c r="TNN284" s="6"/>
      <c r="TNO284" s="6"/>
      <c r="TNP284" s="6"/>
      <c r="TNQ284" s="6"/>
      <c r="TNR284" s="6"/>
      <c r="TNS284" s="6"/>
      <c r="TNT284" s="6"/>
      <c r="TNU284" s="6"/>
      <c r="TNV284" s="6"/>
      <c r="TNW284" s="6"/>
      <c r="TNX284" s="6"/>
      <c r="TNY284" s="6"/>
      <c r="TNZ284" s="6"/>
      <c r="TOA284" s="6"/>
      <c r="TOB284" s="6"/>
      <c r="TOC284" s="6"/>
      <c r="TOD284" s="6"/>
      <c r="TOE284" s="6"/>
      <c r="TOF284" s="6"/>
      <c r="TOG284" s="6"/>
      <c r="TOH284" s="6"/>
      <c r="TOI284" s="6"/>
      <c r="TOJ284" s="6"/>
      <c r="TOK284" s="6"/>
      <c r="TOL284" s="6"/>
      <c r="TOM284" s="6"/>
      <c r="TON284" s="6"/>
      <c r="TOO284" s="6"/>
      <c r="TOP284" s="6"/>
      <c r="TOQ284" s="6"/>
      <c r="TOR284" s="6"/>
      <c r="TOS284" s="6"/>
      <c r="TOT284" s="6"/>
      <c r="TOU284" s="6"/>
      <c r="TOV284" s="6"/>
      <c r="TOW284" s="6"/>
      <c r="TOX284" s="6"/>
      <c r="TOY284" s="6"/>
      <c r="TOZ284" s="6"/>
      <c r="TPA284" s="6"/>
      <c r="TPB284" s="6"/>
      <c r="TPC284" s="6"/>
      <c r="TPD284" s="6"/>
      <c r="TPE284" s="6"/>
      <c r="TPF284" s="6"/>
      <c r="TPG284" s="6"/>
      <c r="TPH284" s="6"/>
      <c r="TPI284" s="6"/>
      <c r="TPJ284" s="6"/>
      <c r="TPK284" s="6"/>
      <c r="TPL284" s="6"/>
      <c r="TPM284" s="6"/>
      <c r="TPN284" s="6"/>
      <c r="TPO284" s="6"/>
      <c r="TPP284" s="6"/>
      <c r="TPQ284" s="6"/>
      <c r="TPR284" s="6"/>
      <c r="TPS284" s="6"/>
      <c r="TPT284" s="6"/>
      <c r="TPU284" s="6"/>
      <c r="TPV284" s="6"/>
      <c r="TPW284" s="6"/>
      <c r="TPX284" s="6"/>
      <c r="TPY284" s="6"/>
      <c r="TPZ284" s="6"/>
      <c r="TQA284" s="6"/>
      <c r="TQB284" s="6"/>
      <c r="TQC284" s="6"/>
      <c r="TQD284" s="6"/>
      <c r="TQE284" s="6"/>
      <c r="TQF284" s="6"/>
      <c r="TQG284" s="6"/>
      <c r="TQH284" s="6"/>
      <c r="TQI284" s="6"/>
      <c r="TQJ284" s="6"/>
      <c r="TQK284" s="6"/>
      <c r="TQL284" s="6"/>
      <c r="TQM284" s="6"/>
      <c r="TQN284" s="6"/>
      <c r="TQO284" s="6"/>
      <c r="TQP284" s="6"/>
      <c r="TQQ284" s="6"/>
      <c r="TQR284" s="6"/>
      <c r="TQS284" s="6"/>
      <c r="TQT284" s="6"/>
      <c r="TQU284" s="6"/>
      <c r="TQV284" s="6"/>
      <c r="TQW284" s="6"/>
      <c r="TQX284" s="6"/>
      <c r="TQY284" s="6"/>
      <c r="TQZ284" s="6"/>
      <c r="TRA284" s="6"/>
      <c r="TRB284" s="6"/>
      <c r="TRC284" s="6"/>
      <c r="TRD284" s="6"/>
      <c r="TRE284" s="6"/>
      <c r="TRF284" s="6"/>
      <c r="TRG284" s="6"/>
      <c r="TRH284" s="6"/>
      <c r="TRI284" s="6"/>
      <c r="TRJ284" s="6"/>
      <c r="TRK284" s="6"/>
      <c r="TRL284" s="6"/>
      <c r="TRM284" s="6"/>
      <c r="TRN284" s="6"/>
      <c r="TRO284" s="6"/>
      <c r="TRP284" s="6"/>
      <c r="TRQ284" s="6"/>
      <c r="TRR284" s="6"/>
      <c r="TRS284" s="6"/>
      <c r="TRT284" s="6"/>
      <c r="TRU284" s="6"/>
      <c r="TRV284" s="6"/>
      <c r="TRW284" s="6"/>
      <c r="TRX284" s="6"/>
      <c r="TRY284" s="6"/>
      <c r="TRZ284" s="6"/>
      <c r="TSA284" s="6"/>
      <c r="TSB284" s="6"/>
      <c r="TSC284" s="6"/>
      <c r="TSD284" s="6"/>
      <c r="TSE284" s="6"/>
      <c r="TSF284" s="6"/>
      <c r="TSG284" s="6"/>
      <c r="TSH284" s="6"/>
      <c r="TSI284" s="6"/>
      <c r="TSJ284" s="6"/>
      <c r="TSK284" s="6"/>
      <c r="TSL284" s="6"/>
      <c r="TSM284" s="6"/>
      <c r="TSN284" s="6"/>
      <c r="TSO284" s="6"/>
      <c r="TSP284" s="6"/>
      <c r="TSQ284" s="6"/>
      <c r="TSR284" s="6"/>
      <c r="TSS284" s="6"/>
      <c r="TST284" s="6"/>
      <c r="TSU284" s="6"/>
      <c r="TSV284" s="6"/>
      <c r="TSW284" s="6"/>
      <c r="TSX284" s="6"/>
      <c r="TSY284" s="6"/>
      <c r="TSZ284" s="6"/>
      <c r="TTA284" s="6"/>
      <c r="TTB284" s="6"/>
      <c r="TTC284" s="6"/>
      <c r="TTD284" s="6"/>
      <c r="TTE284" s="6"/>
      <c r="TTF284" s="6"/>
      <c r="TTG284" s="6"/>
      <c r="TTH284" s="6"/>
      <c r="TTI284" s="6"/>
      <c r="TTJ284" s="6"/>
      <c r="TTK284" s="6"/>
      <c r="TTL284" s="6"/>
      <c r="TTM284" s="6"/>
      <c r="TTN284" s="6"/>
      <c r="TTO284" s="6"/>
      <c r="TTP284" s="6"/>
      <c r="TTQ284" s="6"/>
      <c r="TTR284" s="6"/>
      <c r="TTS284" s="6"/>
      <c r="TTT284" s="6"/>
      <c r="TTU284" s="6"/>
      <c r="TTV284" s="6"/>
      <c r="TTW284" s="6"/>
      <c r="TTX284" s="6"/>
      <c r="TTY284" s="6"/>
      <c r="TTZ284" s="6"/>
      <c r="TUA284" s="6"/>
      <c r="TUB284" s="6"/>
      <c r="TUC284" s="6"/>
      <c r="TUD284" s="6"/>
      <c r="TUE284" s="6"/>
      <c r="TUF284" s="6"/>
      <c r="TUG284" s="6"/>
      <c r="TUH284" s="6"/>
      <c r="TUI284" s="6"/>
      <c r="TUJ284" s="6"/>
      <c r="TUK284" s="6"/>
      <c r="TUL284" s="6"/>
      <c r="TUM284" s="6"/>
      <c r="TUN284" s="6"/>
      <c r="TUO284" s="6"/>
      <c r="TUP284" s="6"/>
      <c r="TUQ284" s="6"/>
      <c r="TUR284" s="6"/>
      <c r="TUS284" s="6"/>
      <c r="TUT284" s="6"/>
      <c r="TUU284" s="6"/>
      <c r="TUV284" s="6"/>
      <c r="TUW284" s="6"/>
      <c r="TUX284" s="6"/>
      <c r="TUY284" s="6"/>
      <c r="TUZ284" s="6"/>
      <c r="TVA284" s="6"/>
      <c r="TVB284" s="6"/>
      <c r="TVC284" s="6"/>
      <c r="TVD284" s="6"/>
      <c r="TVE284" s="6"/>
      <c r="TVF284" s="6"/>
      <c r="TVG284" s="6"/>
      <c r="TVH284" s="6"/>
      <c r="TVI284" s="6"/>
      <c r="TVJ284" s="6"/>
      <c r="TVK284" s="6"/>
      <c r="TVL284" s="6"/>
      <c r="TVM284" s="6"/>
      <c r="TVN284" s="6"/>
      <c r="TVO284" s="6"/>
      <c r="TVP284" s="6"/>
      <c r="TVQ284" s="6"/>
      <c r="TVR284" s="6"/>
      <c r="TVS284" s="6"/>
      <c r="TVT284" s="6"/>
      <c r="TVU284" s="6"/>
      <c r="TVV284" s="6"/>
      <c r="TVW284" s="6"/>
      <c r="TVX284" s="6"/>
      <c r="TVY284" s="6"/>
      <c r="TVZ284" s="6"/>
      <c r="TWA284" s="6"/>
      <c r="TWB284" s="6"/>
      <c r="TWC284" s="6"/>
      <c r="TWD284" s="6"/>
      <c r="TWE284" s="6"/>
      <c r="TWF284" s="6"/>
      <c r="TWG284" s="6"/>
      <c r="TWH284" s="6"/>
      <c r="TWI284" s="6"/>
      <c r="TWJ284" s="6"/>
      <c r="TWK284" s="6"/>
      <c r="TWL284" s="6"/>
      <c r="TWM284" s="6"/>
      <c r="TWN284" s="6"/>
      <c r="TWO284" s="6"/>
      <c r="TWP284" s="6"/>
      <c r="TWQ284" s="6"/>
      <c r="TWR284" s="6"/>
      <c r="TWS284" s="6"/>
      <c r="TWT284" s="6"/>
      <c r="TWU284" s="6"/>
      <c r="TWV284" s="6"/>
      <c r="TWW284" s="6"/>
      <c r="TWX284" s="6"/>
      <c r="TWY284" s="6"/>
      <c r="TWZ284" s="6"/>
      <c r="TXA284" s="6"/>
      <c r="TXB284" s="6"/>
      <c r="TXC284" s="6"/>
      <c r="TXD284" s="6"/>
      <c r="TXE284" s="6"/>
      <c r="TXF284" s="6"/>
      <c r="TXG284" s="6"/>
      <c r="TXH284" s="6"/>
      <c r="TXI284" s="6"/>
      <c r="TXJ284" s="6"/>
      <c r="TXK284" s="6"/>
      <c r="TXL284" s="6"/>
      <c r="TXM284" s="6"/>
      <c r="TXN284" s="6"/>
      <c r="TXO284" s="6"/>
      <c r="TXP284" s="6"/>
      <c r="TXQ284" s="6"/>
      <c r="TXR284" s="6"/>
      <c r="TXS284" s="6"/>
      <c r="TXT284" s="6"/>
      <c r="TXU284" s="6"/>
      <c r="TXV284" s="6"/>
      <c r="TXW284" s="6"/>
      <c r="TXX284" s="6"/>
      <c r="TXY284" s="6"/>
      <c r="TXZ284" s="6"/>
      <c r="TYA284" s="6"/>
      <c r="TYB284" s="6"/>
      <c r="TYC284" s="6"/>
      <c r="TYD284" s="6"/>
      <c r="TYE284" s="6"/>
      <c r="TYF284" s="6"/>
      <c r="TYG284" s="6"/>
      <c r="TYH284" s="6"/>
      <c r="TYI284" s="6"/>
      <c r="TYJ284" s="6"/>
      <c r="TYK284" s="6"/>
      <c r="TYL284" s="6"/>
      <c r="TYM284" s="6"/>
      <c r="TYN284" s="6"/>
      <c r="TYO284" s="6"/>
      <c r="TYP284" s="6"/>
      <c r="TYQ284" s="6"/>
      <c r="TYR284" s="6"/>
      <c r="TYS284" s="6"/>
      <c r="TYT284" s="6"/>
      <c r="TYU284" s="6"/>
      <c r="TYV284" s="6"/>
      <c r="TYW284" s="6"/>
      <c r="TYX284" s="6"/>
      <c r="TYY284" s="6"/>
      <c r="TYZ284" s="6"/>
      <c r="TZA284" s="6"/>
      <c r="TZB284" s="6"/>
      <c r="TZC284" s="6"/>
      <c r="TZD284" s="6"/>
      <c r="TZE284" s="6"/>
      <c r="TZF284" s="6"/>
      <c r="TZG284" s="6"/>
      <c r="TZH284" s="6"/>
      <c r="TZI284" s="6"/>
      <c r="TZJ284" s="6"/>
      <c r="TZK284" s="6"/>
      <c r="TZL284" s="6"/>
      <c r="TZM284" s="6"/>
      <c r="TZN284" s="6"/>
      <c r="TZO284" s="6"/>
      <c r="TZP284" s="6"/>
      <c r="TZQ284" s="6"/>
      <c r="TZR284" s="6"/>
      <c r="TZS284" s="6"/>
      <c r="TZT284" s="6"/>
      <c r="TZU284" s="6"/>
      <c r="TZV284" s="6"/>
      <c r="TZW284" s="6"/>
      <c r="TZX284" s="6"/>
      <c r="TZY284" s="6"/>
      <c r="TZZ284" s="6"/>
      <c r="UAA284" s="6"/>
      <c r="UAB284" s="6"/>
      <c r="UAC284" s="6"/>
      <c r="UAD284" s="6"/>
      <c r="UAE284" s="6"/>
      <c r="UAF284" s="6"/>
      <c r="UAG284" s="6"/>
      <c r="UAH284" s="6"/>
      <c r="UAI284" s="6"/>
      <c r="UAJ284" s="6"/>
      <c r="UAK284" s="6"/>
      <c r="UAL284" s="6"/>
      <c r="UAM284" s="6"/>
      <c r="UAN284" s="6"/>
      <c r="UAO284" s="6"/>
      <c r="UAP284" s="6"/>
      <c r="UAQ284" s="6"/>
      <c r="UAR284" s="6"/>
      <c r="UAS284" s="6"/>
      <c r="UAT284" s="6"/>
      <c r="UAU284" s="6"/>
      <c r="UAV284" s="6"/>
      <c r="UAW284" s="6"/>
      <c r="UAX284" s="6"/>
      <c r="UAY284" s="6"/>
      <c r="UAZ284" s="6"/>
      <c r="UBA284" s="6"/>
      <c r="UBB284" s="6"/>
      <c r="UBC284" s="6"/>
      <c r="UBD284" s="6"/>
      <c r="UBE284" s="6"/>
      <c r="UBF284" s="6"/>
      <c r="UBG284" s="6"/>
      <c r="UBH284" s="6"/>
      <c r="UBI284" s="6"/>
      <c r="UBJ284" s="6"/>
      <c r="UBK284" s="6"/>
      <c r="UBL284" s="6"/>
      <c r="UBM284" s="6"/>
      <c r="UBN284" s="6"/>
      <c r="UBO284" s="6"/>
      <c r="UBP284" s="6"/>
      <c r="UBQ284" s="6"/>
      <c r="UBR284" s="6"/>
      <c r="UBS284" s="6"/>
      <c r="UBT284" s="6"/>
      <c r="UBU284" s="6"/>
      <c r="UBV284" s="6"/>
      <c r="UBW284" s="6"/>
      <c r="UBX284" s="6"/>
      <c r="UBY284" s="6"/>
      <c r="UBZ284" s="6"/>
      <c r="UCA284" s="6"/>
      <c r="UCB284" s="6"/>
      <c r="UCC284" s="6"/>
      <c r="UCD284" s="6"/>
      <c r="UCE284" s="6"/>
      <c r="UCF284" s="6"/>
      <c r="UCG284" s="6"/>
      <c r="UCH284" s="6"/>
      <c r="UCI284" s="6"/>
      <c r="UCJ284" s="6"/>
      <c r="UCK284" s="6"/>
      <c r="UCL284" s="6"/>
      <c r="UCM284" s="6"/>
      <c r="UCN284" s="6"/>
      <c r="UCO284" s="6"/>
      <c r="UCP284" s="6"/>
      <c r="UCQ284" s="6"/>
      <c r="UCR284" s="6"/>
      <c r="UCS284" s="6"/>
      <c r="UCT284" s="6"/>
      <c r="UCU284" s="6"/>
      <c r="UCV284" s="6"/>
      <c r="UCW284" s="6"/>
      <c r="UCX284" s="6"/>
      <c r="UCY284" s="6"/>
      <c r="UCZ284" s="6"/>
      <c r="UDA284" s="6"/>
      <c r="UDB284" s="6"/>
      <c r="UDC284" s="6"/>
      <c r="UDD284" s="6"/>
      <c r="UDE284" s="6"/>
      <c r="UDF284" s="6"/>
      <c r="UDG284" s="6"/>
      <c r="UDH284" s="6"/>
      <c r="UDI284" s="6"/>
      <c r="UDJ284" s="6"/>
      <c r="UDK284" s="6"/>
      <c r="UDL284" s="6"/>
      <c r="UDM284" s="6"/>
      <c r="UDN284" s="6"/>
      <c r="UDO284" s="6"/>
      <c r="UDP284" s="6"/>
      <c r="UDQ284" s="6"/>
      <c r="UDR284" s="6"/>
      <c r="UDS284" s="6"/>
      <c r="UDT284" s="6"/>
      <c r="UDU284" s="6"/>
      <c r="UDV284" s="6"/>
      <c r="UDW284" s="6"/>
      <c r="UDX284" s="6"/>
      <c r="UDY284" s="6"/>
      <c r="UDZ284" s="6"/>
      <c r="UEA284" s="6"/>
      <c r="UEB284" s="6"/>
      <c r="UEC284" s="6"/>
      <c r="UED284" s="6"/>
      <c r="UEE284" s="6"/>
      <c r="UEF284" s="6"/>
      <c r="UEG284" s="6"/>
      <c r="UEH284" s="6"/>
      <c r="UEI284" s="6"/>
      <c r="UEJ284" s="6"/>
      <c r="UEK284" s="6"/>
      <c r="UEL284" s="6"/>
      <c r="UEM284" s="6"/>
      <c r="UEN284" s="6"/>
      <c r="UEO284" s="6"/>
      <c r="UEP284" s="6"/>
      <c r="UEQ284" s="6"/>
      <c r="UER284" s="6"/>
      <c r="UES284" s="6"/>
      <c r="UET284" s="6"/>
      <c r="UEU284" s="6"/>
      <c r="UEV284" s="6"/>
      <c r="UEW284" s="6"/>
      <c r="UEX284" s="6"/>
      <c r="UEY284" s="6"/>
      <c r="UEZ284" s="6"/>
      <c r="UFA284" s="6"/>
      <c r="UFB284" s="6"/>
      <c r="UFC284" s="6"/>
      <c r="UFD284" s="6"/>
      <c r="UFE284" s="6"/>
      <c r="UFF284" s="6"/>
      <c r="UFG284" s="6"/>
      <c r="UFH284" s="6"/>
      <c r="UFI284" s="6"/>
      <c r="UFJ284" s="6"/>
      <c r="UFK284" s="6"/>
      <c r="UFL284" s="6"/>
      <c r="UFM284" s="6"/>
      <c r="UFN284" s="6"/>
      <c r="UFO284" s="6"/>
      <c r="UFP284" s="6"/>
      <c r="UFQ284" s="6"/>
      <c r="UFR284" s="6"/>
      <c r="UFS284" s="6"/>
      <c r="UFT284" s="6"/>
      <c r="UFU284" s="6"/>
      <c r="UFV284" s="6"/>
      <c r="UFW284" s="6"/>
      <c r="UFX284" s="6"/>
      <c r="UFY284" s="6"/>
      <c r="UFZ284" s="6"/>
      <c r="UGA284" s="6"/>
      <c r="UGB284" s="6"/>
      <c r="UGC284" s="6"/>
      <c r="UGD284" s="6"/>
      <c r="UGE284" s="6"/>
      <c r="UGF284" s="6"/>
      <c r="UGG284" s="6"/>
      <c r="UGH284" s="6"/>
      <c r="UGI284" s="6"/>
      <c r="UGJ284" s="6"/>
      <c r="UGK284" s="6"/>
      <c r="UGL284" s="6"/>
      <c r="UGM284" s="6"/>
      <c r="UGN284" s="6"/>
      <c r="UGO284" s="6"/>
      <c r="UGP284" s="6"/>
      <c r="UGQ284" s="6"/>
      <c r="UGR284" s="6"/>
      <c r="UGS284" s="6"/>
      <c r="UGT284" s="6"/>
      <c r="UGU284" s="6"/>
      <c r="UGV284" s="6"/>
      <c r="UGW284" s="6"/>
      <c r="UGX284" s="6"/>
      <c r="UGY284" s="6"/>
      <c r="UGZ284" s="6"/>
      <c r="UHA284" s="6"/>
      <c r="UHB284" s="6"/>
      <c r="UHC284" s="6"/>
      <c r="UHD284" s="6"/>
      <c r="UHE284" s="6"/>
      <c r="UHF284" s="6"/>
      <c r="UHG284" s="6"/>
      <c r="UHH284" s="6"/>
      <c r="UHI284" s="6"/>
      <c r="UHJ284" s="6"/>
      <c r="UHK284" s="6"/>
      <c r="UHL284" s="6"/>
      <c r="UHM284" s="6"/>
      <c r="UHN284" s="6"/>
      <c r="UHO284" s="6"/>
      <c r="UHP284" s="6"/>
      <c r="UHQ284" s="6"/>
      <c r="UHR284" s="6"/>
      <c r="UHS284" s="6"/>
      <c r="UHT284" s="6"/>
      <c r="UHU284" s="6"/>
      <c r="UHV284" s="6"/>
      <c r="UHW284" s="6"/>
      <c r="UHX284" s="6"/>
      <c r="UHY284" s="6"/>
      <c r="UHZ284" s="6"/>
      <c r="UIA284" s="6"/>
      <c r="UIB284" s="6"/>
      <c r="UIC284" s="6"/>
      <c r="UID284" s="6"/>
      <c r="UIE284" s="6"/>
      <c r="UIF284" s="6"/>
      <c r="UIG284" s="6"/>
      <c r="UIH284" s="6"/>
      <c r="UII284" s="6"/>
      <c r="UIJ284" s="6"/>
      <c r="UIK284" s="6"/>
      <c r="UIL284" s="6"/>
      <c r="UIM284" s="6"/>
      <c r="UIN284" s="6"/>
      <c r="UIO284" s="6"/>
      <c r="UIP284" s="6"/>
      <c r="UIQ284" s="6"/>
      <c r="UIR284" s="6"/>
      <c r="UIS284" s="6"/>
      <c r="UIT284" s="6"/>
      <c r="UIU284" s="6"/>
      <c r="UIV284" s="6"/>
      <c r="UIW284" s="6"/>
      <c r="UIX284" s="6"/>
      <c r="UIY284" s="6"/>
      <c r="UIZ284" s="6"/>
      <c r="UJA284" s="6"/>
      <c r="UJB284" s="6"/>
      <c r="UJC284" s="6"/>
      <c r="UJD284" s="6"/>
      <c r="UJE284" s="6"/>
      <c r="UJF284" s="6"/>
      <c r="UJG284" s="6"/>
      <c r="UJH284" s="6"/>
      <c r="UJI284" s="6"/>
      <c r="UJJ284" s="6"/>
      <c r="UJK284" s="6"/>
      <c r="UJL284" s="6"/>
      <c r="UJM284" s="6"/>
      <c r="UJN284" s="6"/>
      <c r="UJO284" s="6"/>
      <c r="UJP284" s="6"/>
      <c r="UJQ284" s="6"/>
      <c r="UJR284" s="6"/>
      <c r="UJS284" s="6"/>
      <c r="UJT284" s="6"/>
      <c r="UJU284" s="6"/>
      <c r="UJV284" s="6"/>
      <c r="UJW284" s="6"/>
      <c r="UJX284" s="6"/>
      <c r="UJY284" s="6"/>
      <c r="UJZ284" s="6"/>
      <c r="UKA284" s="6"/>
      <c r="UKB284" s="6"/>
      <c r="UKC284" s="6"/>
      <c r="UKD284" s="6"/>
      <c r="UKE284" s="6"/>
      <c r="UKF284" s="6"/>
      <c r="UKG284" s="6"/>
      <c r="UKH284" s="6"/>
      <c r="UKI284" s="6"/>
      <c r="UKJ284" s="6"/>
      <c r="UKK284" s="6"/>
      <c r="UKL284" s="6"/>
      <c r="UKM284" s="6"/>
      <c r="UKN284" s="6"/>
      <c r="UKO284" s="6"/>
      <c r="UKP284" s="6"/>
      <c r="UKQ284" s="6"/>
      <c r="UKR284" s="6"/>
      <c r="UKS284" s="6"/>
      <c r="UKT284" s="6"/>
      <c r="UKU284" s="6"/>
      <c r="UKV284" s="6"/>
      <c r="UKW284" s="6"/>
      <c r="UKX284" s="6"/>
      <c r="UKY284" s="6"/>
      <c r="UKZ284" s="6"/>
      <c r="ULA284" s="6"/>
      <c r="ULB284" s="6"/>
      <c r="ULC284" s="6"/>
      <c r="ULD284" s="6"/>
      <c r="ULE284" s="6"/>
      <c r="ULF284" s="6"/>
      <c r="ULG284" s="6"/>
      <c r="ULH284" s="6"/>
      <c r="ULI284" s="6"/>
      <c r="ULJ284" s="6"/>
      <c r="ULK284" s="6"/>
      <c r="ULL284" s="6"/>
      <c r="ULM284" s="6"/>
      <c r="ULN284" s="6"/>
      <c r="ULO284" s="6"/>
      <c r="ULP284" s="6"/>
      <c r="ULQ284" s="6"/>
      <c r="ULR284" s="6"/>
      <c r="ULS284" s="6"/>
      <c r="ULT284" s="6"/>
      <c r="ULU284" s="6"/>
      <c r="ULV284" s="6"/>
      <c r="ULW284" s="6"/>
      <c r="ULX284" s="6"/>
      <c r="ULY284" s="6"/>
      <c r="ULZ284" s="6"/>
      <c r="UMA284" s="6"/>
      <c r="UMB284" s="6"/>
      <c r="UMC284" s="6"/>
      <c r="UMD284" s="6"/>
      <c r="UME284" s="6"/>
      <c r="UMF284" s="6"/>
      <c r="UMG284" s="6"/>
      <c r="UMH284" s="6"/>
      <c r="UMI284" s="6"/>
      <c r="UMJ284" s="6"/>
      <c r="UMK284" s="6"/>
      <c r="UML284" s="6"/>
      <c r="UMM284" s="6"/>
      <c r="UMN284" s="6"/>
      <c r="UMO284" s="6"/>
      <c r="UMP284" s="6"/>
      <c r="UMQ284" s="6"/>
      <c r="UMR284" s="6"/>
      <c r="UMS284" s="6"/>
      <c r="UMT284" s="6"/>
      <c r="UMU284" s="6"/>
      <c r="UMV284" s="6"/>
      <c r="UMW284" s="6"/>
      <c r="UMX284" s="6"/>
      <c r="UMY284" s="6"/>
      <c r="UMZ284" s="6"/>
      <c r="UNA284" s="6"/>
      <c r="UNB284" s="6"/>
      <c r="UNC284" s="6"/>
      <c r="UND284" s="6"/>
      <c r="UNE284" s="6"/>
      <c r="UNF284" s="6"/>
      <c r="UNG284" s="6"/>
      <c r="UNH284" s="6"/>
      <c r="UNI284" s="6"/>
      <c r="UNJ284" s="6"/>
      <c r="UNK284" s="6"/>
      <c r="UNL284" s="6"/>
      <c r="UNM284" s="6"/>
      <c r="UNN284" s="6"/>
      <c r="UNO284" s="6"/>
      <c r="UNP284" s="6"/>
      <c r="UNQ284" s="6"/>
      <c r="UNR284" s="6"/>
      <c r="UNS284" s="6"/>
      <c r="UNT284" s="6"/>
      <c r="UNU284" s="6"/>
      <c r="UNV284" s="6"/>
      <c r="UNW284" s="6"/>
      <c r="UNX284" s="6"/>
      <c r="UNY284" s="6"/>
      <c r="UNZ284" s="6"/>
      <c r="UOA284" s="6"/>
      <c r="UOB284" s="6"/>
      <c r="UOC284" s="6"/>
      <c r="UOD284" s="6"/>
      <c r="UOE284" s="6"/>
      <c r="UOF284" s="6"/>
      <c r="UOG284" s="6"/>
      <c r="UOH284" s="6"/>
      <c r="UOI284" s="6"/>
      <c r="UOJ284" s="6"/>
      <c r="UOK284" s="6"/>
      <c r="UOL284" s="6"/>
      <c r="UOM284" s="6"/>
      <c r="UON284" s="6"/>
      <c r="UOO284" s="6"/>
      <c r="UOP284" s="6"/>
      <c r="UOQ284" s="6"/>
      <c r="UOR284" s="6"/>
      <c r="UOS284" s="6"/>
      <c r="UOT284" s="6"/>
      <c r="UOU284" s="6"/>
      <c r="UOV284" s="6"/>
      <c r="UOW284" s="6"/>
      <c r="UOX284" s="6"/>
      <c r="UOY284" s="6"/>
      <c r="UOZ284" s="6"/>
      <c r="UPA284" s="6"/>
      <c r="UPB284" s="6"/>
      <c r="UPC284" s="6"/>
      <c r="UPD284" s="6"/>
      <c r="UPE284" s="6"/>
      <c r="UPF284" s="6"/>
      <c r="UPG284" s="6"/>
      <c r="UPH284" s="6"/>
      <c r="UPI284" s="6"/>
      <c r="UPJ284" s="6"/>
      <c r="UPK284" s="6"/>
      <c r="UPL284" s="6"/>
      <c r="UPM284" s="6"/>
      <c r="UPN284" s="6"/>
      <c r="UPO284" s="6"/>
      <c r="UPP284" s="6"/>
      <c r="UPQ284" s="6"/>
      <c r="UPR284" s="6"/>
      <c r="UPS284" s="6"/>
      <c r="UPT284" s="6"/>
      <c r="UPU284" s="6"/>
      <c r="UPV284" s="6"/>
      <c r="UPW284" s="6"/>
      <c r="UPX284" s="6"/>
      <c r="UPY284" s="6"/>
      <c r="UPZ284" s="6"/>
      <c r="UQA284" s="6"/>
      <c r="UQB284" s="6"/>
      <c r="UQC284" s="6"/>
      <c r="UQD284" s="6"/>
      <c r="UQE284" s="6"/>
      <c r="UQF284" s="6"/>
      <c r="UQG284" s="6"/>
      <c r="UQH284" s="6"/>
      <c r="UQI284" s="6"/>
      <c r="UQJ284" s="6"/>
      <c r="UQK284" s="6"/>
      <c r="UQL284" s="6"/>
      <c r="UQM284" s="6"/>
      <c r="UQN284" s="6"/>
      <c r="UQO284" s="6"/>
      <c r="UQP284" s="6"/>
      <c r="UQQ284" s="6"/>
      <c r="UQR284" s="6"/>
      <c r="UQS284" s="6"/>
      <c r="UQT284" s="6"/>
      <c r="UQU284" s="6"/>
      <c r="UQV284" s="6"/>
      <c r="UQW284" s="6"/>
      <c r="UQX284" s="6"/>
      <c r="UQY284" s="6"/>
      <c r="UQZ284" s="6"/>
      <c r="URA284" s="6"/>
      <c r="URB284" s="6"/>
      <c r="URC284" s="6"/>
      <c r="URD284" s="6"/>
      <c r="URE284" s="6"/>
      <c r="URF284" s="6"/>
      <c r="URG284" s="6"/>
      <c r="URH284" s="6"/>
      <c r="URI284" s="6"/>
      <c r="URJ284" s="6"/>
      <c r="URK284" s="6"/>
      <c r="URL284" s="6"/>
      <c r="URM284" s="6"/>
      <c r="URN284" s="6"/>
      <c r="URO284" s="6"/>
      <c r="URP284" s="6"/>
      <c r="URQ284" s="6"/>
      <c r="URR284" s="6"/>
      <c r="URS284" s="6"/>
      <c r="URT284" s="6"/>
      <c r="URU284" s="6"/>
      <c r="URV284" s="6"/>
      <c r="URW284" s="6"/>
      <c r="URX284" s="6"/>
      <c r="URY284" s="6"/>
      <c r="URZ284" s="6"/>
      <c r="USA284" s="6"/>
      <c r="USB284" s="6"/>
      <c r="USC284" s="6"/>
      <c r="USD284" s="6"/>
      <c r="USE284" s="6"/>
      <c r="USF284" s="6"/>
      <c r="USG284" s="6"/>
      <c r="USH284" s="6"/>
      <c r="USI284" s="6"/>
      <c r="USJ284" s="6"/>
      <c r="USK284" s="6"/>
      <c r="USL284" s="6"/>
      <c r="USM284" s="6"/>
      <c r="USN284" s="6"/>
      <c r="USO284" s="6"/>
      <c r="USP284" s="6"/>
      <c r="USQ284" s="6"/>
      <c r="USR284" s="6"/>
      <c r="USS284" s="6"/>
      <c r="UST284" s="6"/>
      <c r="USU284" s="6"/>
      <c r="USV284" s="6"/>
      <c r="USW284" s="6"/>
      <c r="USX284" s="6"/>
      <c r="USY284" s="6"/>
      <c r="USZ284" s="6"/>
      <c r="UTA284" s="6"/>
      <c r="UTB284" s="6"/>
      <c r="UTC284" s="6"/>
      <c r="UTD284" s="6"/>
      <c r="UTE284" s="6"/>
      <c r="UTF284" s="6"/>
      <c r="UTG284" s="6"/>
      <c r="UTH284" s="6"/>
      <c r="UTI284" s="6"/>
      <c r="UTJ284" s="6"/>
      <c r="UTK284" s="6"/>
      <c r="UTL284" s="6"/>
      <c r="UTM284" s="6"/>
      <c r="UTN284" s="6"/>
      <c r="UTO284" s="6"/>
      <c r="UTP284" s="6"/>
      <c r="UTQ284" s="6"/>
      <c r="UTR284" s="6"/>
      <c r="UTS284" s="6"/>
      <c r="UTT284" s="6"/>
      <c r="UTU284" s="6"/>
      <c r="UTV284" s="6"/>
      <c r="UTW284" s="6"/>
      <c r="UTX284" s="6"/>
      <c r="UTY284" s="6"/>
      <c r="UTZ284" s="6"/>
      <c r="UUA284" s="6"/>
      <c r="UUB284" s="6"/>
      <c r="UUC284" s="6"/>
      <c r="UUD284" s="6"/>
      <c r="UUE284" s="6"/>
      <c r="UUF284" s="6"/>
      <c r="UUG284" s="6"/>
      <c r="UUH284" s="6"/>
      <c r="UUI284" s="6"/>
      <c r="UUJ284" s="6"/>
      <c r="UUK284" s="6"/>
      <c r="UUL284" s="6"/>
      <c r="UUM284" s="6"/>
      <c r="UUN284" s="6"/>
      <c r="UUO284" s="6"/>
      <c r="UUP284" s="6"/>
      <c r="UUQ284" s="6"/>
      <c r="UUR284" s="6"/>
      <c r="UUS284" s="6"/>
      <c r="UUT284" s="6"/>
      <c r="UUU284" s="6"/>
      <c r="UUV284" s="6"/>
      <c r="UUW284" s="6"/>
      <c r="UUX284" s="6"/>
      <c r="UUY284" s="6"/>
      <c r="UUZ284" s="6"/>
      <c r="UVA284" s="6"/>
      <c r="UVB284" s="6"/>
      <c r="UVC284" s="6"/>
      <c r="UVD284" s="6"/>
      <c r="UVE284" s="6"/>
      <c r="UVF284" s="6"/>
      <c r="UVG284" s="6"/>
      <c r="UVH284" s="6"/>
      <c r="UVI284" s="6"/>
      <c r="UVJ284" s="6"/>
      <c r="UVK284" s="6"/>
      <c r="UVL284" s="6"/>
      <c r="UVM284" s="6"/>
      <c r="UVN284" s="6"/>
      <c r="UVO284" s="6"/>
      <c r="UVP284" s="6"/>
      <c r="UVQ284" s="6"/>
      <c r="UVR284" s="6"/>
      <c r="UVS284" s="6"/>
      <c r="UVT284" s="6"/>
      <c r="UVU284" s="6"/>
      <c r="UVV284" s="6"/>
      <c r="UVW284" s="6"/>
      <c r="UVX284" s="6"/>
      <c r="UVY284" s="6"/>
      <c r="UVZ284" s="6"/>
      <c r="UWA284" s="6"/>
      <c r="UWB284" s="6"/>
      <c r="UWC284" s="6"/>
      <c r="UWD284" s="6"/>
      <c r="UWE284" s="6"/>
      <c r="UWF284" s="6"/>
      <c r="UWG284" s="6"/>
      <c r="UWH284" s="6"/>
      <c r="UWI284" s="6"/>
      <c r="UWJ284" s="6"/>
      <c r="UWK284" s="6"/>
      <c r="UWL284" s="6"/>
      <c r="UWM284" s="6"/>
      <c r="UWN284" s="6"/>
      <c r="UWO284" s="6"/>
      <c r="UWP284" s="6"/>
      <c r="UWQ284" s="6"/>
      <c r="UWR284" s="6"/>
      <c r="UWS284" s="6"/>
      <c r="UWT284" s="6"/>
      <c r="UWU284" s="6"/>
      <c r="UWV284" s="6"/>
      <c r="UWW284" s="6"/>
      <c r="UWX284" s="6"/>
      <c r="UWY284" s="6"/>
      <c r="UWZ284" s="6"/>
      <c r="UXA284" s="6"/>
      <c r="UXB284" s="6"/>
      <c r="UXC284" s="6"/>
      <c r="UXD284" s="6"/>
      <c r="UXE284" s="6"/>
      <c r="UXF284" s="6"/>
      <c r="UXG284" s="6"/>
      <c r="UXH284" s="6"/>
      <c r="UXI284" s="6"/>
      <c r="UXJ284" s="6"/>
      <c r="UXK284" s="6"/>
      <c r="UXL284" s="6"/>
      <c r="UXM284" s="6"/>
      <c r="UXN284" s="6"/>
      <c r="UXO284" s="6"/>
      <c r="UXP284" s="6"/>
      <c r="UXQ284" s="6"/>
      <c r="UXR284" s="6"/>
      <c r="UXS284" s="6"/>
      <c r="UXT284" s="6"/>
      <c r="UXU284" s="6"/>
      <c r="UXV284" s="6"/>
      <c r="UXW284" s="6"/>
      <c r="UXX284" s="6"/>
      <c r="UXY284" s="6"/>
      <c r="UXZ284" s="6"/>
      <c r="UYA284" s="6"/>
      <c r="UYB284" s="6"/>
      <c r="UYC284" s="6"/>
      <c r="UYD284" s="6"/>
      <c r="UYE284" s="6"/>
      <c r="UYF284" s="6"/>
      <c r="UYG284" s="6"/>
      <c r="UYH284" s="6"/>
      <c r="UYI284" s="6"/>
      <c r="UYJ284" s="6"/>
      <c r="UYK284" s="6"/>
      <c r="UYL284" s="6"/>
      <c r="UYM284" s="6"/>
      <c r="UYN284" s="6"/>
      <c r="UYO284" s="6"/>
      <c r="UYP284" s="6"/>
      <c r="UYQ284" s="6"/>
      <c r="UYR284" s="6"/>
      <c r="UYS284" s="6"/>
      <c r="UYT284" s="6"/>
      <c r="UYU284" s="6"/>
      <c r="UYV284" s="6"/>
      <c r="UYW284" s="6"/>
      <c r="UYX284" s="6"/>
      <c r="UYY284" s="6"/>
      <c r="UYZ284" s="6"/>
      <c r="UZA284" s="6"/>
      <c r="UZB284" s="6"/>
      <c r="UZC284" s="6"/>
      <c r="UZD284" s="6"/>
      <c r="UZE284" s="6"/>
      <c r="UZF284" s="6"/>
      <c r="UZG284" s="6"/>
      <c r="UZH284" s="6"/>
      <c r="UZI284" s="6"/>
      <c r="UZJ284" s="6"/>
      <c r="UZK284" s="6"/>
      <c r="UZL284" s="6"/>
      <c r="UZM284" s="6"/>
      <c r="UZN284" s="6"/>
      <c r="UZO284" s="6"/>
      <c r="UZP284" s="6"/>
      <c r="UZQ284" s="6"/>
      <c r="UZR284" s="6"/>
      <c r="UZS284" s="6"/>
      <c r="UZT284" s="6"/>
      <c r="UZU284" s="6"/>
      <c r="UZV284" s="6"/>
      <c r="UZW284" s="6"/>
      <c r="UZX284" s="6"/>
      <c r="UZY284" s="6"/>
      <c r="UZZ284" s="6"/>
      <c r="VAA284" s="6"/>
      <c r="VAB284" s="6"/>
      <c r="VAC284" s="6"/>
      <c r="VAD284" s="6"/>
      <c r="VAE284" s="6"/>
      <c r="VAF284" s="6"/>
      <c r="VAG284" s="6"/>
      <c r="VAH284" s="6"/>
      <c r="VAI284" s="6"/>
      <c r="VAJ284" s="6"/>
      <c r="VAK284" s="6"/>
      <c r="VAL284" s="6"/>
      <c r="VAM284" s="6"/>
      <c r="VAN284" s="6"/>
      <c r="VAO284" s="6"/>
      <c r="VAP284" s="6"/>
      <c r="VAQ284" s="6"/>
      <c r="VAR284" s="6"/>
      <c r="VAS284" s="6"/>
      <c r="VAT284" s="6"/>
      <c r="VAU284" s="6"/>
      <c r="VAV284" s="6"/>
      <c r="VAW284" s="6"/>
      <c r="VAX284" s="6"/>
      <c r="VAY284" s="6"/>
      <c r="VAZ284" s="6"/>
      <c r="VBA284" s="6"/>
      <c r="VBB284" s="6"/>
      <c r="VBC284" s="6"/>
      <c r="VBD284" s="6"/>
      <c r="VBE284" s="6"/>
      <c r="VBF284" s="6"/>
      <c r="VBG284" s="6"/>
      <c r="VBH284" s="6"/>
      <c r="VBI284" s="6"/>
      <c r="VBJ284" s="6"/>
      <c r="VBK284" s="6"/>
      <c r="VBL284" s="6"/>
      <c r="VBM284" s="6"/>
      <c r="VBN284" s="6"/>
      <c r="VBO284" s="6"/>
      <c r="VBP284" s="6"/>
      <c r="VBQ284" s="6"/>
      <c r="VBR284" s="6"/>
      <c r="VBS284" s="6"/>
      <c r="VBT284" s="6"/>
      <c r="VBU284" s="6"/>
      <c r="VBV284" s="6"/>
      <c r="VBW284" s="6"/>
      <c r="VBX284" s="6"/>
      <c r="VBY284" s="6"/>
      <c r="VBZ284" s="6"/>
      <c r="VCA284" s="6"/>
      <c r="VCB284" s="6"/>
      <c r="VCC284" s="6"/>
      <c r="VCD284" s="6"/>
      <c r="VCE284" s="6"/>
      <c r="VCF284" s="6"/>
      <c r="VCG284" s="6"/>
      <c r="VCH284" s="6"/>
      <c r="VCI284" s="6"/>
      <c r="VCJ284" s="6"/>
      <c r="VCK284" s="6"/>
      <c r="VCL284" s="6"/>
      <c r="VCM284" s="6"/>
      <c r="VCN284" s="6"/>
      <c r="VCO284" s="6"/>
      <c r="VCP284" s="6"/>
      <c r="VCQ284" s="6"/>
      <c r="VCR284" s="6"/>
      <c r="VCS284" s="6"/>
      <c r="VCT284" s="6"/>
      <c r="VCU284" s="6"/>
      <c r="VCV284" s="6"/>
      <c r="VCW284" s="6"/>
      <c r="VCX284" s="6"/>
      <c r="VCY284" s="6"/>
      <c r="VCZ284" s="6"/>
      <c r="VDA284" s="6"/>
      <c r="VDB284" s="6"/>
      <c r="VDC284" s="6"/>
      <c r="VDD284" s="6"/>
      <c r="VDE284" s="6"/>
      <c r="VDF284" s="6"/>
      <c r="VDG284" s="6"/>
      <c r="VDH284" s="6"/>
      <c r="VDI284" s="6"/>
      <c r="VDJ284" s="6"/>
      <c r="VDK284" s="6"/>
      <c r="VDL284" s="6"/>
      <c r="VDM284" s="6"/>
      <c r="VDN284" s="6"/>
      <c r="VDO284" s="6"/>
      <c r="VDP284" s="6"/>
      <c r="VDQ284" s="6"/>
      <c r="VDR284" s="6"/>
      <c r="VDS284" s="6"/>
      <c r="VDT284" s="6"/>
      <c r="VDU284" s="6"/>
      <c r="VDV284" s="6"/>
      <c r="VDW284" s="6"/>
      <c r="VDX284" s="6"/>
      <c r="VDY284" s="6"/>
      <c r="VDZ284" s="6"/>
      <c r="VEA284" s="6"/>
      <c r="VEB284" s="6"/>
      <c r="VEC284" s="6"/>
      <c r="VED284" s="6"/>
      <c r="VEE284" s="6"/>
      <c r="VEF284" s="6"/>
      <c r="VEG284" s="6"/>
      <c r="VEH284" s="6"/>
      <c r="VEI284" s="6"/>
      <c r="VEJ284" s="6"/>
      <c r="VEK284" s="6"/>
      <c r="VEL284" s="6"/>
      <c r="VEM284" s="6"/>
      <c r="VEN284" s="6"/>
      <c r="VEO284" s="6"/>
      <c r="VEP284" s="6"/>
      <c r="VEQ284" s="6"/>
      <c r="VER284" s="6"/>
      <c r="VES284" s="6"/>
      <c r="VET284" s="6"/>
      <c r="VEU284" s="6"/>
      <c r="VEV284" s="6"/>
      <c r="VEW284" s="6"/>
      <c r="VEX284" s="6"/>
      <c r="VEY284" s="6"/>
      <c r="VEZ284" s="6"/>
      <c r="VFA284" s="6"/>
      <c r="VFB284" s="6"/>
      <c r="VFC284" s="6"/>
      <c r="VFD284" s="6"/>
      <c r="VFE284" s="6"/>
      <c r="VFF284" s="6"/>
      <c r="VFG284" s="6"/>
      <c r="VFH284" s="6"/>
      <c r="VFI284" s="6"/>
      <c r="VFJ284" s="6"/>
      <c r="VFK284" s="6"/>
      <c r="VFL284" s="6"/>
      <c r="VFM284" s="6"/>
      <c r="VFN284" s="6"/>
      <c r="VFO284" s="6"/>
      <c r="VFP284" s="6"/>
      <c r="VFQ284" s="6"/>
      <c r="VFR284" s="6"/>
      <c r="VFS284" s="6"/>
      <c r="VFT284" s="6"/>
      <c r="VFU284" s="6"/>
      <c r="VFV284" s="6"/>
      <c r="VFW284" s="6"/>
      <c r="VFX284" s="6"/>
      <c r="VFY284" s="6"/>
      <c r="VFZ284" s="6"/>
      <c r="VGA284" s="6"/>
      <c r="VGB284" s="6"/>
      <c r="VGC284" s="6"/>
      <c r="VGD284" s="6"/>
      <c r="VGE284" s="6"/>
      <c r="VGF284" s="6"/>
      <c r="VGG284" s="6"/>
      <c r="VGH284" s="6"/>
      <c r="VGI284" s="6"/>
      <c r="VGJ284" s="6"/>
      <c r="VGK284" s="6"/>
      <c r="VGL284" s="6"/>
      <c r="VGM284" s="6"/>
      <c r="VGN284" s="6"/>
      <c r="VGO284" s="6"/>
      <c r="VGP284" s="6"/>
      <c r="VGQ284" s="6"/>
      <c r="VGR284" s="6"/>
      <c r="VGS284" s="6"/>
      <c r="VGT284" s="6"/>
      <c r="VGU284" s="6"/>
      <c r="VGV284" s="6"/>
      <c r="VGW284" s="6"/>
      <c r="VGX284" s="6"/>
      <c r="VGY284" s="6"/>
      <c r="VGZ284" s="6"/>
      <c r="VHA284" s="6"/>
      <c r="VHB284" s="6"/>
      <c r="VHC284" s="6"/>
      <c r="VHD284" s="6"/>
      <c r="VHE284" s="6"/>
      <c r="VHF284" s="6"/>
      <c r="VHG284" s="6"/>
      <c r="VHH284" s="6"/>
      <c r="VHI284" s="6"/>
      <c r="VHJ284" s="6"/>
      <c r="VHK284" s="6"/>
      <c r="VHL284" s="6"/>
      <c r="VHM284" s="6"/>
      <c r="VHN284" s="6"/>
      <c r="VHO284" s="6"/>
      <c r="VHP284" s="6"/>
      <c r="VHQ284" s="6"/>
      <c r="VHR284" s="6"/>
      <c r="VHS284" s="6"/>
      <c r="VHT284" s="6"/>
      <c r="VHU284" s="6"/>
      <c r="VHV284" s="6"/>
      <c r="VHW284" s="6"/>
      <c r="VHX284" s="6"/>
      <c r="VHY284" s="6"/>
      <c r="VHZ284" s="6"/>
      <c r="VIA284" s="6"/>
      <c r="VIB284" s="6"/>
      <c r="VIC284" s="6"/>
      <c r="VID284" s="6"/>
      <c r="VIE284" s="6"/>
      <c r="VIF284" s="6"/>
      <c r="VIG284" s="6"/>
      <c r="VIH284" s="6"/>
      <c r="VII284" s="6"/>
      <c r="VIJ284" s="6"/>
      <c r="VIK284" s="6"/>
      <c r="VIL284" s="6"/>
      <c r="VIM284" s="6"/>
      <c r="VIN284" s="6"/>
      <c r="VIO284" s="6"/>
      <c r="VIP284" s="6"/>
      <c r="VIQ284" s="6"/>
      <c r="VIR284" s="6"/>
      <c r="VIS284" s="6"/>
      <c r="VIT284" s="6"/>
      <c r="VIU284" s="6"/>
      <c r="VIV284" s="6"/>
      <c r="VIW284" s="6"/>
      <c r="VIX284" s="6"/>
      <c r="VIY284" s="6"/>
      <c r="VIZ284" s="6"/>
      <c r="VJA284" s="6"/>
      <c r="VJB284" s="6"/>
      <c r="VJC284" s="6"/>
      <c r="VJD284" s="6"/>
      <c r="VJE284" s="6"/>
      <c r="VJF284" s="6"/>
      <c r="VJG284" s="6"/>
      <c r="VJH284" s="6"/>
      <c r="VJI284" s="6"/>
      <c r="VJJ284" s="6"/>
      <c r="VJK284" s="6"/>
      <c r="VJL284" s="6"/>
      <c r="VJM284" s="6"/>
      <c r="VJN284" s="6"/>
      <c r="VJO284" s="6"/>
      <c r="VJP284" s="6"/>
      <c r="VJQ284" s="6"/>
      <c r="VJR284" s="6"/>
      <c r="VJS284" s="6"/>
      <c r="VJT284" s="6"/>
      <c r="VJU284" s="6"/>
      <c r="VJV284" s="6"/>
      <c r="VJW284" s="6"/>
      <c r="VJX284" s="6"/>
      <c r="VJY284" s="6"/>
      <c r="VJZ284" s="6"/>
      <c r="VKA284" s="6"/>
      <c r="VKB284" s="6"/>
      <c r="VKC284" s="6"/>
      <c r="VKD284" s="6"/>
      <c r="VKE284" s="6"/>
      <c r="VKF284" s="6"/>
      <c r="VKG284" s="6"/>
      <c r="VKH284" s="6"/>
      <c r="VKI284" s="6"/>
      <c r="VKJ284" s="6"/>
      <c r="VKK284" s="6"/>
      <c r="VKL284" s="6"/>
      <c r="VKM284" s="6"/>
      <c r="VKN284" s="6"/>
      <c r="VKO284" s="6"/>
      <c r="VKP284" s="6"/>
      <c r="VKQ284" s="6"/>
      <c r="VKR284" s="6"/>
      <c r="VKS284" s="6"/>
      <c r="VKT284" s="6"/>
      <c r="VKU284" s="6"/>
      <c r="VKV284" s="6"/>
      <c r="VKW284" s="6"/>
      <c r="VKX284" s="6"/>
      <c r="VKY284" s="6"/>
      <c r="VKZ284" s="6"/>
      <c r="VLA284" s="6"/>
      <c r="VLB284" s="6"/>
      <c r="VLC284" s="6"/>
      <c r="VLD284" s="6"/>
      <c r="VLE284" s="6"/>
      <c r="VLF284" s="6"/>
      <c r="VLG284" s="6"/>
      <c r="VLH284" s="6"/>
      <c r="VLI284" s="6"/>
      <c r="VLJ284" s="6"/>
      <c r="VLK284" s="6"/>
      <c r="VLL284" s="6"/>
      <c r="VLM284" s="6"/>
      <c r="VLN284" s="6"/>
      <c r="VLO284" s="6"/>
      <c r="VLP284" s="6"/>
      <c r="VLQ284" s="6"/>
      <c r="VLR284" s="6"/>
      <c r="VLS284" s="6"/>
      <c r="VLT284" s="6"/>
      <c r="VLU284" s="6"/>
      <c r="VLV284" s="6"/>
      <c r="VLW284" s="6"/>
      <c r="VLX284" s="6"/>
      <c r="VLY284" s="6"/>
      <c r="VLZ284" s="6"/>
      <c r="VMA284" s="6"/>
      <c r="VMB284" s="6"/>
      <c r="VMC284" s="6"/>
      <c r="VMD284" s="6"/>
      <c r="VME284" s="6"/>
      <c r="VMF284" s="6"/>
      <c r="VMG284" s="6"/>
      <c r="VMH284" s="6"/>
      <c r="VMI284" s="6"/>
      <c r="VMJ284" s="6"/>
      <c r="VMK284" s="6"/>
      <c r="VML284" s="6"/>
      <c r="VMM284" s="6"/>
      <c r="VMN284" s="6"/>
      <c r="VMO284" s="6"/>
      <c r="VMP284" s="6"/>
      <c r="VMQ284" s="6"/>
      <c r="VMR284" s="6"/>
      <c r="VMS284" s="6"/>
      <c r="VMT284" s="6"/>
      <c r="VMU284" s="6"/>
      <c r="VMV284" s="6"/>
      <c r="VMW284" s="6"/>
      <c r="VMX284" s="6"/>
      <c r="VMY284" s="6"/>
      <c r="VMZ284" s="6"/>
      <c r="VNA284" s="6"/>
      <c r="VNB284" s="6"/>
      <c r="VNC284" s="6"/>
      <c r="VND284" s="6"/>
      <c r="VNE284" s="6"/>
      <c r="VNF284" s="6"/>
      <c r="VNG284" s="6"/>
      <c r="VNH284" s="6"/>
      <c r="VNI284" s="6"/>
      <c r="VNJ284" s="6"/>
      <c r="VNK284" s="6"/>
      <c r="VNL284" s="6"/>
      <c r="VNM284" s="6"/>
      <c r="VNN284" s="6"/>
      <c r="VNO284" s="6"/>
      <c r="VNP284" s="6"/>
      <c r="VNQ284" s="6"/>
      <c r="VNR284" s="6"/>
      <c r="VNS284" s="6"/>
      <c r="VNT284" s="6"/>
      <c r="VNU284" s="6"/>
      <c r="VNV284" s="6"/>
      <c r="VNW284" s="6"/>
      <c r="VNX284" s="6"/>
      <c r="VNY284" s="6"/>
      <c r="VNZ284" s="6"/>
      <c r="VOA284" s="6"/>
      <c r="VOB284" s="6"/>
      <c r="VOC284" s="6"/>
      <c r="VOD284" s="6"/>
      <c r="VOE284" s="6"/>
      <c r="VOF284" s="6"/>
      <c r="VOG284" s="6"/>
      <c r="VOH284" s="6"/>
      <c r="VOI284" s="6"/>
      <c r="VOJ284" s="6"/>
      <c r="VOK284" s="6"/>
      <c r="VOL284" s="6"/>
      <c r="VOM284" s="6"/>
      <c r="VON284" s="6"/>
      <c r="VOO284" s="6"/>
      <c r="VOP284" s="6"/>
      <c r="VOQ284" s="6"/>
      <c r="VOR284" s="6"/>
      <c r="VOS284" s="6"/>
      <c r="VOT284" s="6"/>
      <c r="VOU284" s="6"/>
      <c r="VOV284" s="6"/>
      <c r="VOW284" s="6"/>
      <c r="VOX284" s="6"/>
      <c r="VOY284" s="6"/>
      <c r="VOZ284" s="6"/>
      <c r="VPA284" s="6"/>
      <c r="VPB284" s="6"/>
      <c r="VPC284" s="6"/>
      <c r="VPD284" s="6"/>
      <c r="VPE284" s="6"/>
      <c r="VPF284" s="6"/>
      <c r="VPG284" s="6"/>
      <c r="VPH284" s="6"/>
      <c r="VPI284" s="6"/>
      <c r="VPJ284" s="6"/>
      <c r="VPK284" s="6"/>
      <c r="VPL284" s="6"/>
      <c r="VPM284" s="6"/>
      <c r="VPN284" s="6"/>
      <c r="VPO284" s="6"/>
      <c r="VPP284" s="6"/>
      <c r="VPQ284" s="6"/>
      <c r="VPR284" s="6"/>
      <c r="VPS284" s="6"/>
      <c r="VPT284" s="6"/>
      <c r="VPU284" s="6"/>
      <c r="VPV284" s="6"/>
      <c r="VPW284" s="6"/>
      <c r="VPX284" s="6"/>
      <c r="VPY284" s="6"/>
      <c r="VPZ284" s="6"/>
      <c r="VQA284" s="6"/>
      <c r="VQB284" s="6"/>
      <c r="VQC284" s="6"/>
      <c r="VQD284" s="6"/>
      <c r="VQE284" s="6"/>
      <c r="VQF284" s="6"/>
      <c r="VQG284" s="6"/>
      <c r="VQH284" s="6"/>
      <c r="VQI284" s="6"/>
      <c r="VQJ284" s="6"/>
      <c r="VQK284" s="6"/>
      <c r="VQL284" s="6"/>
      <c r="VQM284" s="6"/>
      <c r="VQN284" s="6"/>
      <c r="VQO284" s="6"/>
      <c r="VQP284" s="6"/>
      <c r="VQQ284" s="6"/>
      <c r="VQR284" s="6"/>
      <c r="VQS284" s="6"/>
      <c r="VQT284" s="6"/>
      <c r="VQU284" s="6"/>
      <c r="VQV284" s="6"/>
      <c r="VQW284" s="6"/>
      <c r="VQX284" s="6"/>
      <c r="VQY284" s="6"/>
      <c r="VQZ284" s="6"/>
      <c r="VRA284" s="6"/>
      <c r="VRB284" s="6"/>
      <c r="VRC284" s="6"/>
      <c r="VRD284" s="6"/>
      <c r="VRE284" s="6"/>
      <c r="VRF284" s="6"/>
      <c r="VRG284" s="6"/>
      <c r="VRH284" s="6"/>
      <c r="VRI284" s="6"/>
      <c r="VRJ284" s="6"/>
      <c r="VRK284" s="6"/>
      <c r="VRL284" s="6"/>
      <c r="VRM284" s="6"/>
      <c r="VRN284" s="6"/>
      <c r="VRO284" s="6"/>
      <c r="VRP284" s="6"/>
      <c r="VRQ284" s="6"/>
      <c r="VRR284" s="6"/>
      <c r="VRS284" s="6"/>
      <c r="VRT284" s="6"/>
      <c r="VRU284" s="6"/>
      <c r="VRV284" s="6"/>
      <c r="VRW284" s="6"/>
      <c r="VRX284" s="6"/>
      <c r="VRY284" s="6"/>
      <c r="VRZ284" s="6"/>
      <c r="VSA284" s="6"/>
      <c r="VSB284" s="6"/>
      <c r="VSC284" s="6"/>
      <c r="VSD284" s="6"/>
      <c r="VSE284" s="6"/>
      <c r="VSF284" s="6"/>
      <c r="VSG284" s="6"/>
      <c r="VSH284" s="6"/>
      <c r="VSI284" s="6"/>
      <c r="VSJ284" s="6"/>
      <c r="VSK284" s="6"/>
      <c r="VSL284" s="6"/>
      <c r="VSM284" s="6"/>
      <c r="VSN284" s="6"/>
      <c r="VSO284" s="6"/>
      <c r="VSP284" s="6"/>
      <c r="VSQ284" s="6"/>
      <c r="VSR284" s="6"/>
      <c r="VSS284" s="6"/>
      <c r="VST284" s="6"/>
      <c r="VSU284" s="6"/>
      <c r="VSV284" s="6"/>
      <c r="VSW284" s="6"/>
      <c r="VSX284" s="6"/>
      <c r="VSY284" s="6"/>
      <c r="VSZ284" s="6"/>
      <c r="VTA284" s="6"/>
      <c r="VTB284" s="6"/>
      <c r="VTC284" s="6"/>
      <c r="VTD284" s="6"/>
      <c r="VTE284" s="6"/>
      <c r="VTF284" s="6"/>
      <c r="VTG284" s="6"/>
      <c r="VTH284" s="6"/>
      <c r="VTI284" s="6"/>
      <c r="VTJ284" s="6"/>
      <c r="VTK284" s="6"/>
      <c r="VTL284" s="6"/>
      <c r="VTM284" s="6"/>
      <c r="VTN284" s="6"/>
      <c r="VTO284" s="6"/>
      <c r="VTP284" s="6"/>
      <c r="VTQ284" s="6"/>
      <c r="VTR284" s="6"/>
      <c r="VTS284" s="6"/>
      <c r="VTT284" s="6"/>
      <c r="VTU284" s="6"/>
      <c r="VTV284" s="6"/>
      <c r="VTW284" s="6"/>
      <c r="VTX284" s="6"/>
      <c r="VTY284" s="6"/>
      <c r="VTZ284" s="6"/>
      <c r="VUA284" s="6"/>
      <c r="VUB284" s="6"/>
      <c r="VUC284" s="6"/>
      <c r="VUD284" s="6"/>
      <c r="VUE284" s="6"/>
      <c r="VUF284" s="6"/>
      <c r="VUG284" s="6"/>
      <c r="VUH284" s="6"/>
      <c r="VUI284" s="6"/>
      <c r="VUJ284" s="6"/>
      <c r="VUK284" s="6"/>
      <c r="VUL284" s="6"/>
      <c r="VUM284" s="6"/>
      <c r="VUN284" s="6"/>
      <c r="VUO284" s="6"/>
      <c r="VUP284" s="6"/>
      <c r="VUQ284" s="6"/>
      <c r="VUR284" s="6"/>
      <c r="VUS284" s="6"/>
      <c r="VUT284" s="6"/>
      <c r="VUU284" s="6"/>
      <c r="VUV284" s="6"/>
      <c r="VUW284" s="6"/>
      <c r="VUX284" s="6"/>
      <c r="VUY284" s="6"/>
      <c r="VUZ284" s="6"/>
      <c r="VVA284" s="6"/>
      <c r="VVB284" s="6"/>
      <c r="VVC284" s="6"/>
      <c r="VVD284" s="6"/>
      <c r="VVE284" s="6"/>
      <c r="VVF284" s="6"/>
      <c r="VVG284" s="6"/>
      <c r="VVH284" s="6"/>
      <c r="VVI284" s="6"/>
      <c r="VVJ284" s="6"/>
      <c r="VVK284" s="6"/>
      <c r="VVL284" s="6"/>
      <c r="VVM284" s="6"/>
      <c r="VVN284" s="6"/>
      <c r="VVO284" s="6"/>
      <c r="VVP284" s="6"/>
      <c r="VVQ284" s="6"/>
      <c r="VVR284" s="6"/>
      <c r="VVS284" s="6"/>
      <c r="VVT284" s="6"/>
      <c r="VVU284" s="6"/>
      <c r="VVV284" s="6"/>
      <c r="VVW284" s="6"/>
      <c r="VVX284" s="6"/>
      <c r="VVY284" s="6"/>
      <c r="VVZ284" s="6"/>
      <c r="VWA284" s="6"/>
      <c r="VWB284" s="6"/>
      <c r="VWC284" s="6"/>
      <c r="VWD284" s="6"/>
      <c r="VWE284" s="6"/>
      <c r="VWF284" s="6"/>
      <c r="VWG284" s="6"/>
      <c r="VWH284" s="6"/>
      <c r="VWI284" s="6"/>
      <c r="VWJ284" s="6"/>
      <c r="VWK284" s="6"/>
      <c r="VWL284" s="6"/>
      <c r="VWM284" s="6"/>
      <c r="VWN284" s="6"/>
      <c r="VWO284" s="6"/>
      <c r="VWP284" s="6"/>
      <c r="VWQ284" s="6"/>
      <c r="VWR284" s="6"/>
      <c r="VWS284" s="6"/>
      <c r="VWT284" s="6"/>
      <c r="VWU284" s="6"/>
      <c r="VWV284" s="6"/>
      <c r="VWW284" s="6"/>
      <c r="VWX284" s="6"/>
      <c r="VWY284" s="6"/>
      <c r="VWZ284" s="6"/>
      <c r="VXA284" s="6"/>
      <c r="VXB284" s="6"/>
      <c r="VXC284" s="6"/>
      <c r="VXD284" s="6"/>
      <c r="VXE284" s="6"/>
      <c r="VXF284" s="6"/>
      <c r="VXG284" s="6"/>
      <c r="VXH284" s="6"/>
      <c r="VXI284" s="6"/>
      <c r="VXJ284" s="6"/>
      <c r="VXK284" s="6"/>
      <c r="VXL284" s="6"/>
      <c r="VXM284" s="6"/>
      <c r="VXN284" s="6"/>
      <c r="VXO284" s="6"/>
      <c r="VXP284" s="6"/>
      <c r="VXQ284" s="6"/>
      <c r="VXR284" s="6"/>
      <c r="VXS284" s="6"/>
      <c r="VXT284" s="6"/>
      <c r="VXU284" s="6"/>
      <c r="VXV284" s="6"/>
      <c r="VXW284" s="6"/>
      <c r="VXX284" s="6"/>
      <c r="VXY284" s="6"/>
      <c r="VXZ284" s="6"/>
      <c r="VYA284" s="6"/>
      <c r="VYB284" s="6"/>
      <c r="VYC284" s="6"/>
      <c r="VYD284" s="6"/>
      <c r="VYE284" s="6"/>
      <c r="VYF284" s="6"/>
      <c r="VYG284" s="6"/>
      <c r="VYH284" s="6"/>
      <c r="VYI284" s="6"/>
      <c r="VYJ284" s="6"/>
      <c r="VYK284" s="6"/>
      <c r="VYL284" s="6"/>
      <c r="VYM284" s="6"/>
      <c r="VYN284" s="6"/>
      <c r="VYO284" s="6"/>
      <c r="VYP284" s="6"/>
      <c r="VYQ284" s="6"/>
      <c r="VYR284" s="6"/>
      <c r="VYS284" s="6"/>
      <c r="VYT284" s="6"/>
      <c r="VYU284" s="6"/>
      <c r="VYV284" s="6"/>
      <c r="VYW284" s="6"/>
      <c r="VYX284" s="6"/>
      <c r="VYY284" s="6"/>
      <c r="VYZ284" s="6"/>
      <c r="VZA284" s="6"/>
      <c r="VZB284" s="6"/>
      <c r="VZC284" s="6"/>
      <c r="VZD284" s="6"/>
      <c r="VZE284" s="6"/>
      <c r="VZF284" s="6"/>
      <c r="VZG284" s="6"/>
      <c r="VZH284" s="6"/>
      <c r="VZI284" s="6"/>
      <c r="VZJ284" s="6"/>
      <c r="VZK284" s="6"/>
      <c r="VZL284" s="6"/>
      <c r="VZM284" s="6"/>
      <c r="VZN284" s="6"/>
      <c r="VZO284" s="6"/>
      <c r="VZP284" s="6"/>
      <c r="VZQ284" s="6"/>
      <c r="VZR284" s="6"/>
      <c r="VZS284" s="6"/>
      <c r="VZT284" s="6"/>
      <c r="VZU284" s="6"/>
      <c r="VZV284" s="6"/>
      <c r="VZW284" s="6"/>
      <c r="VZX284" s="6"/>
      <c r="VZY284" s="6"/>
      <c r="VZZ284" s="6"/>
      <c r="WAA284" s="6"/>
      <c r="WAB284" s="6"/>
      <c r="WAC284" s="6"/>
      <c r="WAD284" s="6"/>
      <c r="WAE284" s="6"/>
      <c r="WAF284" s="6"/>
      <c r="WAG284" s="6"/>
      <c r="WAH284" s="6"/>
      <c r="WAI284" s="6"/>
      <c r="WAJ284" s="6"/>
      <c r="WAK284" s="6"/>
      <c r="WAL284" s="6"/>
      <c r="WAM284" s="6"/>
      <c r="WAN284" s="6"/>
      <c r="WAO284" s="6"/>
      <c r="WAP284" s="6"/>
      <c r="WAQ284" s="6"/>
      <c r="WAR284" s="6"/>
      <c r="WAS284" s="6"/>
      <c r="WAT284" s="6"/>
      <c r="WAU284" s="6"/>
      <c r="WAV284" s="6"/>
      <c r="WAW284" s="6"/>
      <c r="WAX284" s="6"/>
      <c r="WAY284" s="6"/>
      <c r="WAZ284" s="6"/>
      <c r="WBA284" s="6"/>
      <c r="WBB284" s="6"/>
      <c r="WBC284" s="6"/>
      <c r="WBD284" s="6"/>
      <c r="WBE284" s="6"/>
      <c r="WBF284" s="6"/>
      <c r="WBG284" s="6"/>
      <c r="WBH284" s="6"/>
      <c r="WBI284" s="6"/>
      <c r="WBJ284" s="6"/>
      <c r="WBK284" s="6"/>
      <c r="WBL284" s="6"/>
      <c r="WBM284" s="6"/>
      <c r="WBN284" s="6"/>
      <c r="WBO284" s="6"/>
      <c r="WBP284" s="6"/>
      <c r="WBQ284" s="6"/>
      <c r="WBR284" s="6"/>
      <c r="WBS284" s="6"/>
      <c r="WBT284" s="6"/>
      <c r="WBU284" s="6"/>
      <c r="WBV284" s="6"/>
      <c r="WBW284" s="6"/>
      <c r="WBX284" s="6"/>
      <c r="WBY284" s="6"/>
      <c r="WBZ284" s="6"/>
      <c r="WCA284" s="6"/>
      <c r="WCB284" s="6"/>
      <c r="WCC284" s="6"/>
      <c r="WCD284" s="6"/>
      <c r="WCE284" s="6"/>
      <c r="WCF284" s="6"/>
      <c r="WCG284" s="6"/>
      <c r="WCH284" s="6"/>
      <c r="WCI284" s="6"/>
      <c r="WCJ284" s="6"/>
      <c r="WCK284" s="6"/>
      <c r="WCL284" s="6"/>
      <c r="WCM284" s="6"/>
      <c r="WCN284" s="6"/>
      <c r="WCO284" s="6"/>
      <c r="WCP284" s="6"/>
      <c r="WCQ284" s="6"/>
      <c r="WCR284" s="6"/>
      <c r="WCS284" s="6"/>
      <c r="WCT284" s="6"/>
      <c r="WCU284" s="6"/>
      <c r="WCV284" s="6"/>
      <c r="WCW284" s="6"/>
      <c r="WCX284" s="6"/>
      <c r="WCY284" s="6"/>
      <c r="WCZ284" s="6"/>
      <c r="WDA284" s="6"/>
      <c r="WDB284" s="6"/>
      <c r="WDC284" s="6"/>
      <c r="WDD284" s="6"/>
      <c r="WDE284" s="6"/>
      <c r="WDF284" s="6"/>
      <c r="WDG284" s="6"/>
      <c r="WDH284" s="6"/>
      <c r="WDI284" s="6"/>
      <c r="WDJ284" s="6"/>
      <c r="WDK284" s="6"/>
      <c r="WDL284" s="6"/>
      <c r="WDM284" s="6"/>
      <c r="WDN284" s="6"/>
      <c r="WDO284" s="6"/>
      <c r="WDP284" s="6"/>
      <c r="WDQ284" s="6"/>
      <c r="WDR284" s="6"/>
      <c r="WDS284" s="6"/>
      <c r="WDT284" s="6"/>
      <c r="WDU284" s="6"/>
      <c r="WDV284" s="6"/>
      <c r="WDW284" s="6"/>
      <c r="WDX284" s="6"/>
      <c r="WDY284" s="6"/>
      <c r="WDZ284" s="6"/>
      <c r="WEA284" s="6"/>
      <c r="WEB284" s="6"/>
      <c r="WEC284" s="6"/>
      <c r="WED284" s="6"/>
      <c r="WEE284" s="6"/>
      <c r="WEF284" s="6"/>
      <c r="WEG284" s="6"/>
      <c r="WEH284" s="6"/>
      <c r="WEI284" s="6"/>
      <c r="WEJ284" s="6"/>
      <c r="WEK284" s="6"/>
      <c r="WEL284" s="6"/>
      <c r="WEM284" s="6"/>
      <c r="WEN284" s="6"/>
      <c r="WEO284" s="6"/>
      <c r="WEP284" s="6"/>
      <c r="WEQ284" s="6"/>
      <c r="WER284" s="6"/>
      <c r="WES284" s="6"/>
      <c r="WET284" s="6"/>
      <c r="WEU284" s="6"/>
      <c r="WEV284" s="6"/>
      <c r="WEW284" s="6"/>
      <c r="WEX284" s="6"/>
      <c r="WEY284" s="6"/>
      <c r="WEZ284" s="6"/>
      <c r="WFA284" s="6"/>
      <c r="WFB284" s="6"/>
      <c r="WFC284" s="6"/>
      <c r="WFD284" s="6"/>
      <c r="WFE284" s="6"/>
      <c r="WFF284" s="6"/>
      <c r="WFG284" s="6"/>
      <c r="WFH284" s="6"/>
      <c r="WFI284" s="6"/>
      <c r="WFJ284" s="6"/>
      <c r="WFK284" s="6"/>
      <c r="WFL284" s="6"/>
      <c r="WFM284" s="6"/>
      <c r="WFN284" s="6"/>
      <c r="WFO284" s="6"/>
      <c r="WFP284" s="6"/>
      <c r="WFQ284" s="6"/>
      <c r="WFR284" s="6"/>
      <c r="WFS284" s="6"/>
      <c r="WFT284" s="6"/>
      <c r="WFU284" s="6"/>
      <c r="WFV284" s="6"/>
      <c r="WFW284" s="6"/>
      <c r="WFX284" s="6"/>
      <c r="WFY284" s="6"/>
      <c r="WFZ284" s="6"/>
      <c r="WGA284" s="6"/>
      <c r="WGB284" s="6"/>
      <c r="WGC284" s="6"/>
      <c r="WGD284" s="6"/>
      <c r="WGE284" s="6"/>
      <c r="WGF284" s="6"/>
      <c r="WGG284" s="6"/>
      <c r="WGH284" s="6"/>
      <c r="WGI284" s="6"/>
      <c r="WGJ284" s="6"/>
      <c r="WGK284" s="6"/>
      <c r="WGL284" s="6"/>
      <c r="WGM284" s="6"/>
      <c r="WGN284" s="6"/>
      <c r="WGO284" s="6"/>
      <c r="WGP284" s="6"/>
      <c r="WGQ284" s="6"/>
      <c r="WGR284" s="6"/>
      <c r="WGS284" s="6"/>
      <c r="WGT284" s="6"/>
      <c r="WGU284" s="6"/>
      <c r="WGV284" s="6"/>
      <c r="WGW284" s="6"/>
      <c r="WGX284" s="6"/>
      <c r="WGY284" s="6"/>
      <c r="WGZ284" s="6"/>
      <c r="WHA284" s="6"/>
      <c r="WHB284" s="6"/>
      <c r="WHC284" s="6"/>
      <c r="WHD284" s="6"/>
      <c r="WHE284" s="6"/>
      <c r="WHF284" s="6"/>
      <c r="WHG284" s="6"/>
      <c r="WHH284" s="6"/>
      <c r="WHI284" s="6"/>
      <c r="WHJ284" s="6"/>
      <c r="WHK284" s="6"/>
      <c r="WHL284" s="6"/>
      <c r="WHM284" s="6"/>
      <c r="WHN284" s="6"/>
      <c r="WHO284" s="6"/>
      <c r="WHP284" s="6"/>
      <c r="WHQ284" s="6"/>
      <c r="WHR284" s="6"/>
      <c r="WHS284" s="6"/>
      <c r="WHT284" s="6"/>
      <c r="WHU284" s="6"/>
      <c r="WHV284" s="6"/>
      <c r="WHW284" s="6"/>
      <c r="WHX284" s="6"/>
      <c r="WHY284" s="6"/>
      <c r="WHZ284" s="6"/>
      <c r="WIA284" s="6"/>
      <c r="WIB284" s="6"/>
      <c r="WIC284" s="6"/>
      <c r="WID284" s="6"/>
      <c r="WIE284" s="6"/>
      <c r="WIF284" s="6"/>
      <c r="WIG284" s="6"/>
      <c r="WIH284" s="6"/>
      <c r="WII284" s="6"/>
      <c r="WIJ284" s="6"/>
      <c r="WIK284" s="6"/>
      <c r="WIL284" s="6"/>
      <c r="WIM284" s="6"/>
      <c r="WIN284" s="6"/>
      <c r="WIO284" s="6"/>
      <c r="WIP284" s="6"/>
      <c r="WIQ284" s="6"/>
      <c r="WIR284" s="6"/>
      <c r="WIS284" s="6"/>
      <c r="WIT284" s="6"/>
      <c r="WIU284" s="6"/>
      <c r="WIV284" s="6"/>
      <c r="WIW284" s="6"/>
      <c r="WIX284" s="6"/>
      <c r="WIY284" s="6"/>
      <c r="WIZ284" s="6"/>
      <c r="WJA284" s="6"/>
      <c r="WJB284" s="6"/>
      <c r="WJC284" s="6"/>
      <c r="WJD284" s="6"/>
      <c r="WJE284" s="6"/>
      <c r="WJF284" s="6"/>
      <c r="WJG284" s="6"/>
      <c r="WJH284" s="6"/>
      <c r="WJI284" s="6"/>
      <c r="WJJ284" s="6"/>
      <c r="WJK284" s="6"/>
      <c r="WJL284" s="6"/>
      <c r="WJM284" s="6"/>
      <c r="WJN284" s="6"/>
      <c r="WJO284" s="6"/>
      <c r="WJP284" s="6"/>
      <c r="WJQ284" s="6"/>
      <c r="WJR284" s="6"/>
      <c r="WJS284" s="6"/>
      <c r="WJT284" s="6"/>
      <c r="WJU284" s="6"/>
      <c r="WJV284" s="6"/>
      <c r="WJW284" s="6"/>
      <c r="WJX284" s="6"/>
      <c r="WJY284" s="6"/>
      <c r="WJZ284" s="6"/>
      <c r="WKA284" s="6"/>
      <c r="WKB284" s="6"/>
      <c r="WKC284" s="6"/>
      <c r="WKD284" s="6"/>
      <c r="WKE284" s="6"/>
      <c r="WKF284" s="6"/>
      <c r="WKG284" s="6"/>
      <c r="WKH284" s="6"/>
      <c r="WKI284" s="6"/>
      <c r="WKJ284" s="6"/>
      <c r="WKK284" s="6"/>
      <c r="WKL284" s="6"/>
      <c r="WKM284" s="6"/>
      <c r="WKN284" s="6"/>
      <c r="WKO284" s="6"/>
      <c r="WKP284" s="6"/>
      <c r="WKQ284" s="6"/>
      <c r="WKR284" s="6"/>
      <c r="WKS284" s="6"/>
      <c r="WKT284" s="6"/>
      <c r="WKU284" s="6"/>
      <c r="WKV284" s="6"/>
      <c r="WKW284" s="6"/>
      <c r="WKX284" s="6"/>
      <c r="WKY284" s="6"/>
      <c r="WKZ284" s="6"/>
      <c r="WLA284" s="6"/>
      <c r="WLB284" s="6"/>
      <c r="WLC284" s="6"/>
      <c r="WLD284" s="6"/>
      <c r="WLE284" s="6"/>
      <c r="WLF284" s="6"/>
      <c r="WLG284" s="6"/>
      <c r="WLH284" s="6"/>
      <c r="WLI284" s="6"/>
      <c r="WLJ284" s="6"/>
      <c r="WLK284" s="6"/>
      <c r="WLL284" s="6"/>
      <c r="WLM284" s="6"/>
      <c r="WLN284" s="6"/>
      <c r="WLO284" s="6"/>
      <c r="WLP284" s="6"/>
      <c r="WLQ284" s="6"/>
      <c r="WLR284" s="6"/>
      <c r="WLS284" s="6"/>
      <c r="WLT284" s="6"/>
      <c r="WLU284" s="6"/>
      <c r="WLV284" s="6"/>
      <c r="WLW284" s="6"/>
      <c r="WLX284" s="6"/>
      <c r="WLY284" s="6"/>
      <c r="WLZ284" s="6"/>
      <c r="WMA284" s="6"/>
      <c r="WMB284" s="6"/>
      <c r="WMC284" s="6"/>
      <c r="WMD284" s="6"/>
      <c r="WME284" s="6"/>
      <c r="WMF284" s="6"/>
      <c r="WMG284" s="6"/>
      <c r="WMH284" s="6"/>
      <c r="WMI284" s="6"/>
      <c r="WMJ284" s="6"/>
      <c r="WMK284" s="6"/>
      <c r="WML284" s="6"/>
      <c r="WMM284" s="6"/>
      <c r="WMN284" s="6"/>
      <c r="WMO284" s="6"/>
      <c r="WMP284" s="6"/>
      <c r="WMQ284" s="6"/>
      <c r="WMR284" s="6"/>
      <c r="WMS284" s="6"/>
      <c r="WMT284" s="6"/>
      <c r="WMU284" s="6"/>
      <c r="WMV284" s="6"/>
      <c r="WMW284" s="6"/>
      <c r="WMX284" s="6"/>
      <c r="WMY284" s="6"/>
      <c r="WMZ284" s="6"/>
      <c r="WNA284" s="6"/>
      <c r="WNB284" s="6"/>
      <c r="WNC284" s="6"/>
      <c r="WND284" s="6"/>
      <c r="WNE284" s="6"/>
      <c r="WNF284" s="6"/>
      <c r="WNG284" s="6"/>
      <c r="WNH284" s="6"/>
      <c r="WNI284" s="6"/>
      <c r="WNJ284" s="6"/>
      <c r="WNK284" s="6"/>
      <c r="WNL284" s="6"/>
      <c r="WNM284" s="6"/>
      <c r="WNN284" s="6"/>
      <c r="WNO284" s="6"/>
      <c r="WNP284" s="6"/>
      <c r="WNQ284" s="6"/>
      <c r="WNR284" s="6"/>
      <c r="WNS284" s="6"/>
      <c r="WNT284" s="6"/>
      <c r="WNU284" s="6"/>
      <c r="WNV284" s="6"/>
      <c r="WNW284" s="6"/>
      <c r="WNX284" s="6"/>
      <c r="WNY284" s="6"/>
      <c r="WNZ284" s="6"/>
      <c r="WOA284" s="6"/>
      <c r="WOB284" s="6"/>
      <c r="WOC284" s="6"/>
      <c r="WOD284" s="6"/>
      <c r="WOE284" s="6"/>
      <c r="WOF284" s="6"/>
      <c r="WOG284" s="6"/>
      <c r="WOH284" s="6"/>
      <c r="WOI284" s="6"/>
      <c r="WOJ284" s="6"/>
      <c r="WOK284" s="6"/>
      <c r="WOL284" s="6"/>
      <c r="WOM284" s="6"/>
      <c r="WON284" s="6"/>
      <c r="WOO284" s="6"/>
      <c r="WOP284" s="6"/>
      <c r="WOQ284" s="6"/>
      <c r="WOR284" s="6"/>
      <c r="WOS284" s="6"/>
      <c r="WOT284" s="6"/>
      <c r="WOU284" s="6"/>
      <c r="WOV284" s="6"/>
      <c r="WOW284" s="6"/>
      <c r="WOX284" s="6"/>
      <c r="WOY284" s="6"/>
      <c r="WOZ284" s="6"/>
      <c r="WPA284" s="6"/>
      <c r="WPB284" s="6"/>
      <c r="WPC284" s="6"/>
      <c r="WPD284" s="6"/>
      <c r="WPE284" s="6"/>
      <c r="WPF284" s="6"/>
      <c r="WPG284" s="6"/>
      <c r="WPH284" s="6"/>
      <c r="WPI284" s="6"/>
      <c r="WPJ284" s="6"/>
      <c r="WPK284" s="6"/>
      <c r="WPL284" s="6"/>
      <c r="WPM284" s="6"/>
      <c r="WPN284" s="6"/>
      <c r="WPO284" s="6"/>
      <c r="WPP284" s="6"/>
      <c r="WPQ284" s="6"/>
      <c r="WPR284" s="6"/>
      <c r="WPS284" s="6"/>
      <c r="WPT284" s="6"/>
      <c r="WPU284" s="6"/>
      <c r="WPV284" s="6"/>
      <c r="WPW284" s="6"/>
      <c r="WPX284" s="6"/>
      <c r="WPY284" s="6"/>
      <c r="WPZ284" s="6"/>
      <c r="WQA284" s="6"/>
      <c r="WQB284" s="6"/>
      <c r="WQC284" s="6"/>
      <c r="WQD284" s="6"/>
      <c r="WQE284" s="6"/>
      <c r="WQF284" s="6"/>
      <c r="WQG284" s="6"/>
      <c r="WQH284" s="6"/>
      <c r="WQI284" s="6"/>
      <c r="WQJ284" s="6"/>
      <c r="WQK284" s="6"/>
      <c r="WQL284" s="6"/>
      <c r="WQM284" s="6"/>
      <c r="WQN284" s="6"/>
      <c r="WQO284" s="6"/>
      <c r="WQP284" s="6"/>
      <c r="WQQ284" s="6"/>
      <c r="WQR284" s="6"/>
      <c r="WQS284" s="6"/>
      <c r="WQT284" s="6"/>
      <c r="WQU284" s="6"/>
      <c r="WQV284" s="6"/>
      <c r="WQW284" s="6"/>
      <c r="WQX284" s="6"/>
      <c r="WQY284" s="6"/>
      <c r="WQZ284" s="6"/>
      <c r="WRA284" s="6"/>
      <c r="WRB284" s="6"/>
      <c r="WRC284" s="6"/>
      <c r="WRD284" s="6"/>
      <c r="WRE284" s="6"/>
      <c r="WRF284" s="6"/>
      <c r="WRG284" s="6"/>
      <c r="WRH284" s="6"/>
      <c r="WRI284" s="6"/>
      <c r="WRJ284" s="6"/>
      <c r="WRK284" s="6"/>
      <c r="WRL284" s="6"/>
      <c r="WRM284" s="6"/>
      <c r="WRN284" s="6"/>
      <c r="WRO284" s="6"/>
      <c r="WRP284" s="6"/>
      <c r="WRQ284" s="6"/>
      <c r="WRR284" s="6"/>
      <c r="WRS284" s="6"/>
      <c r="WRT284" s="6"/>
      <c r="WRU284" s="6"/>
      <c r="WRV284" s="6"/>
      <c r="WRW284" s="6"/>
      <c r="WRX284" s="6"/>
      <c r="WRY284" s="6"/>
      <c r="WRZ284" s="6"/>
      <c r="WSA284" s="6"/>
      <c r="WSB284" s="6"/>
      <c r="WSC284" s="6"/>
      <c r="WSD284" s="6"/>
      <c r="WSE284" s="6"/>
      <c r="WSF284" s="6"/>
      <c r="WSG284" s="6"/>
      <c r="WSH284" s="6"/>
      <c r="WSI284" s="6"/>
      <c r="WSJ284" s="6"/>
      <c r="WSK284" s="6"/>
      <c r="WSL284" s="6"/>
      <c r="WSM284" s="6"/>
      <c r="WSN284" s="6"/>
      <c r="WSO284" s="6"/>
      <c r="WSP284" s="6"/>
      <c r="WSQ284" s="6"/>
      <c r="WSR284" s="6"/>
      <c r="WSS284" s="6"/>
      <c r="WST284" s="6"/>
      <c r="WSU284" s="6"/>
      <c r="WSV284" s="6"/>
      <c r="WSW284" s="6"/>
      <c r="WSX284" s="6"/>
      <c r="WSY284" s="6"/>
      <c r="WSZ284" s="6"/>
      <c r="WTA284" s="6"/>
      <c r="WTB284" s="6"/>
      <c r="WTC284" s="6"/>
      <c r="WTD284" s="6"/>
      <c r="WTE284" s="6"/>
      <c r="WTF284" s="6"/>
      <c r="WTG284" s="6"/>
      <c r="WTH284" s="6"/>
      <c r="WTI284" s="6"/>
      <c r="WTJ284" s="6"/>
      <c r="WTK284" s="6"/>
      <c r="WTL284" s="6"/>
      <c r="WTM284" s="6"/>
      <c r="WTN284" s="6"/>
      <c r="WTO284" s="6"/>
      <c r="WTP284" s="6"/>
      <c r="WTQ284" s="6"/>
      <c r="WTR284" s="6"/>
      <c r="WTS284" s="6"/>
      <c r="WTT284" s="6"/>
      <c r="WTU284" s="6"/>
      <c r="WTV284" s="6"/>
      <c r="WTW284" s="6"/>
      <c r="WTX284" s="6"/>
      <c r="WTY284" s="6"/>
      <c r="WTZ284" s="6"/>
      <c r="WUA284" s="6"/>
      <c r="WUB284" s="6"/>
      <c r="WUC284" s="6"/>
      <c r="WUD284" s="6"/>
      <c r="WUE284" s="6"/>
      <c r="WUF284" s="6"/>
      <c r="WUG284" s="6"/>
      <c r="WUH284" s="6"/>
      <c r="WUI284" s="6"/>
      <c r="WUJ284" s="6"/>
      <c r="WUK284" s="6"/>
      <c r="WUL284" s="6"/>
      <c r="WUM284" s="6"/>
      <c r="WUN284" s="6"/>
      <c r="WUO284" s="6"/>
      <c r="WUP284" s="6"/>
      <c r="WUQ284" s="6"/>
      <c r="WUR284" s="6"/>
      <c r="WUS284" s="6"/>
      <c r="WUT284" s="6"/>
      <c r="WUU284" s="6"/>
      <c r="WUV284" s="6"/>
      <c r="WUW284" s="6"/>
      <c r="WUX284" s="6"/>
      <c r="WUY284" s="6"/>
      <c r="WUZ284" s="6"/>
      <c r="WVA284" s="6"/>
      <c r="WVB284" s="6"/>
      <c r="WVC284" s="6"/>
      <c r="WVD284" s="6"/>
      <c r="WVE284" s="6"/>
      <c r="WVF284" s="6"/>
      <c r="WVG284" s="6"/>
      <c r="WVH284" s="6"/>
      <c r="WVI284" s="6"/>
      <c r="WVJ284" s="6"/>
      <c r="WVK284" s="6"/>
      <c r="WVL284" s="6"/>
      <c r="WVM284" s="6"/>
      <c r="WVN284" s="6"/>
      <c r="WVO284" s="6"/>
      <c r="WVP284" s="6"/>
      <c r="WVQ284" s="6"/>
      <c r="WVR284" s="6"/>
      <c r="WVS284" s="6"/>
      <c r="WVT284" s="6"/>
      <c r="WVU284" s="6"/>
      <c r="WVV284" s="6"/>
      <c r="WVW284" s="6"/>
      <c r="WVX284" s="6"/>
      <c r="WVY284" s="6"/>
      <c r="WVZ284" s="6"/>
      <c r="WWA284" s="6"/>
      <c r="WWB284" s="6"/>
      <c r="WWC284" s="6"/>
      <c r="WWD284" s="6"/>
      <c r="WWE284" s="6"/>
      <c r="WWF284" s="6"/>
      <c r="WWG284" s="6"/>
      <c r="WWH284" s="6"/>
      <c r="WWI284" s="6"/>
      <c r="WWJ284" s="6"/>
      <c r="WWK284" s="6"/>
      <c r="WWL284" s="6"/>
      <c r="WWM284" s="6"/>
      <c r="WWN284" s="6"/>
      <c r="WWO284" s="6"/>
      <c r="WWP284" s="6"/>
      <c r="WWQ284" s="6"/>
      <c r="WWR284" s="6"/>
      <c r="WWS284" s="6"/>
      <c r="WWT284" s="6"/>
      <c r="WWU284" s="6"/>
      <c r="WWV284" s="6"/>
      <c r="WWW284" s="6"/>
      <c r="WWX284" s="6"/>
      <c r="WWY284" s="6"/>
      <c r="WWZ284" s="6"/>
      <c r="WXA284" s="6"/>
      <c r="WXB284" s="6"/>
      <c r="WXC284" s="6"/>
      <c r="WXD284" s="6"/>
      <c r="WXE284" s="6"/>
      <c r="WXF284" s="6"/>
      <c r="WXG284" s="6"/>
      <c r="WXH284" s="6"/>
      <c r="WXI284" s="6"/>
      <c r="WXJ284" s="6"/>
      <c r="WXK284" s="6"/>
      <c r="WXL284" s="6"/>
      <c r="WXM284" s="6"/>
      <c r="WXN284" s="6"/>
      <c r="WXO284" s="6"/>
      <c r="WXP284" s="6"/>
      <c r="WXQ284" s="6"/>
      <c r="WXR284" s="6"/>
      <c r="WXS284" s="6"/>
      <c r="WXT284" s="6"/>
      <c r="WXU284" s="6"/>
      <c r="WXV284" s="6"/>
      <c r="WXW284" s="6"/>
      <c r="WXX284" s="6"/>
      <c r="WXY284" s="6"/>
      <c r="WXZ284" s="6"/>
      <c r="WYA284" s="6"/>
      <c r="WYB284" s="6"/>
      <c r="WYC284" s="6"/>
      <c r="WYD284" s="6"/>
      <c r="WYE284" s="6"/>
      <c r="WYF284" s="6"/>
      <c r="WYG284" s="6"/>
      <c r="WYH284" s="6"/>
      <c r="WYI284" s="6"/>
      <c r="WYJ284" s="6"/>
      <c r="WYK284" s="6"/>
      <c r="WYL284" s="6"/>
      <c r="WYM284" s="6"/>
      <c r="WYN284" s="6"/>
      <c r="WYO284" s="6"/>
      <c r="WYP284" s="6"/>
      <c r="WYQ284" s="6"/>
      <c r="WYR284" s="6"/>
      <c r="WYS284" s="6"/>
      <c r="WYT284" s="6"/>
      <c r="WYU284" s="6"/>
      <c r="WYV284" s="6"/>
      <c r="WYW284" s="6"/>
      <c r="WYX284" s="6"/>
      <c r="WYY284" s="6"/>
      <c r="WYZ284" s="6"/>
      <c r="WZA284" s="6"/>
      <c r="WZB284" s="6"/>
      <c r="WZC284" s="6"/>
      <c r="WZD284" s="6"/>
      <c r="WZE284" s="6"/>
      <c r="WZF284" s="6"/>
      <c r="WZG284" s="6"/>
      <c r="WZH284" s="6"/>
      <c r="WZI284" s="6"/>
      <c r="WZJ284" s="6"/>
      <c r="WZK284" s="6"/>
      <c r="WZL284" s="6"/>
      <c r="WZM284" s="6"/>
      <c r="WZN284" s="6"/>
      <c r="WZO284" s="6"/>
      <c r="WZP284" s="6"/>
      <c r="WZQ284" s="6"/>
      <c r="WZR284" s="6"/>
      <c r="WZS284" s="6"/>
      <c r="WZT284" s="6"/>
      <c r="WZU284" s="6"/>
      <c r="WZV284" s="6"/>
      <c r="WZW284" s="6"/>
      <c r="WZX284" s="6"/>
      <c r="WZY284" s="6"/>
      <c r="WZZ284" s="6"/>
      <c r="XAA284" s="6"/>
      <c r="XAB284" s="6"/>
      <c r="XAC284" s="6"/>
      <c r="XAD284" s="6"/>
      <c r="XAE284" s="6"/>
      <c r="XAF284" s="6"/>
      <c r="XAG284" s="6"/>
      <c r="XAH284" s="6"/>
      <c r="XAI284" s="6"/>
      <c r="XAJ284" s="6"/>
      <c r="XAK284" s="6"/>
      <c r="XAL284" s="6"/>
      <c r="XAM284" s="6"/>
      <c r="XAN284" s="6"/>
      <c r="XAO284" s="6"/>
      <c r="XAP284" s="6"/>
      <c r="XAQ284" s="6"/>
      <c r="XAR284" s="6"/>
      <c r="XAS284" s="6"/>
      <c r="XAT284" s="6"/>
      <c r="XAU284" s="6"/>
      <c r="XAV284" s="6"/>
      <c r="XAW284" s="6"/>
      <c r="XAX284" s="6"/>
      <c r="XAY284" s="6"/>
      <c r="XAZ284" s="6"/>
      <c r="XBA284" s="6"/>
      <c r="XBB284" s="6"/>
      <c r="XBC284" s="6"/>
      <c r="XBD284" s="6"/>
      <c r="XBE284" s="6"/>
      <c r="XBF284" s="6"/>
      <c r="XBG284" s="6"/>
      <c r="XBH284" s="6"/>
      <c r="XBI284" s="6"/>
      <c r="XBJ284" s="6"/>
      <c r="XBK284" s="6"/>
      <c r="XBL284" s="6"/>
      <c r="XBM284" s="6"/>
      <c r="XBN284" s="6"/>
      <c r="XBO284" s="6"/>
      <c r="XBP284" s="6"/>
      <c r="XBQ284" s="6"/>
      <c r="XBR284" s="6"/>
      <c r="XBS284" s="6"/>
      <c r="XBT284" s="6"/>
      <c r="XBU284" s="6"/>
      <c r="XBV284" s="6"/>
      <c r="XBW284" s="6"/>
      <c r="XBX284" s="6"/>
      <c r="XBY284" s="6"/>
      <c r="XBZ284" s="6"/>
      <c r="XCA284" s="6"/>
      <c r="XCB284" s="6"/>
      <c r="XCC284" s="6"/>
      <c r="XCD284" s="6"/>
      <c r="XCE284" s="6"/>
      <c r="XCF284" s="6"/>
      <c r="XCG284" s="6"/>
      <c r="XCH284" s="6"/>
      <c r="XCI284" s="6"/>
      <c r="XCJ284" s="6"/>
      <c r="XCK284" s="6"/>
      <c r="XCL284" s="6"/>
      <c r="XCM284" s="6"/>
      <c r="XCN284" s="6"/>
      <c r="XCO284" s="6"/>
      <c r="XCP284" s="6"/>
      <c r="XCQ284" s="6"/>
      <c r="XCR284" s="6"/>
      <c r="XCS284" s="6"/>
      <c r="XCT284" s="6"/>
      <c r="XCU284" s="6"/>
      <c r="XCV284" s="6"/>
      <c r="XCW284" s="6"/>
      <c r="XCX284" s="6"/>
      <c r="XCY284" s="6"/>
      <c r="XCZ284" s="6"/>
      <c r="XDA284" s="6"/>
      <c r="XDB284" s="6"/>
      <c r="XDC284" s="6"/>
      <c r="XDD284" s="6"/>
      <c r="XDE284" s="6"/>
      <c r="XDF284" s="6"/>
      <c r="XDG284" s="6"/>
      <c r="XDH284" s="6"/>
      <c r="XDI284" s="6"/>
      <c r="XDJ284" s="6"/>
      <c r="XDK284" s="6"/>
      <c r="XDL284" s="6"/>
      <c r="XDM284" s="6"/>
      <c r="XDN284" s="6"/>
      <c r="XDO284" s="6"/>
      <c r="XDP284" s="6"/>
      <c r="XDQ284" s="6"/>
      <c r="XDR284" s="6"/>
      <c r="XDS284" s="6"/>
      <c r="XDT284" s="6"/>
      <c r="XDU284" s="6"/>
      <c r="XDV284" s="6"/>
      <c r="XDW284" s="6"/>
      <c r="XDX284" s="6"/>
      <c r="XDY284" s="6"/>
      <c r="XDZ284" s="6"/>
      <c r="XEA284" s="6"/>
      <c r="XEB284" s="6"/>
      <c r="XEC284" s="6"/>
      <c r="XED284" s="6"/>
      <c r="XEE284" s="6"/>
      <c r="XEF284" s="6"/>
      <c r="XEG284" s="6"/>
      <c r="XEH284" s="6"/>
      <c r="XEI284" s="6"/>
      <c r="XEJ284" s="6"/>
      <c r="XEK284" s="6"/>
      <c r="XEL284" s="6"/>
      <c r="XEM284" s="6"/>
      <c r="XEN284" s="6"/>
      <c r="XEO284" s="6"/>
      <c r="XEP284" s="6"/>
      <c r="XEQ284" s="6"/>
      <c r="XER284" s="6"/>
      <c r="XES284" s="6"/>
      <c r="XET284" s="6"/>
      <c r="XEU284" s="6"/>
      <c r="XEV284" s="6"/>
      <c r="XEW284" s="6"/>
      <c r="XEX284" s="6"/>
      <c r="XEY284" s="6"/>
      <c r="XEZ284" s="6"/>
      <c r="XFA284" s="6"/>
      <c r="XFB284" s="6"/>
      <c r="XFC284" s="6"/>
    </row>
  </sheetData>
  <mergeCells count="38">
    <mergeCell ref="A2:AG2"/>
    <mergeCell ref="A3:D3"/>
    <mergeCell ref="A4:A7"/>
    <mergeCell ref="B4:B7"/>
    <mergeCell ref="C4:C7"/>
    <mergeCell ref="D4:D7"/>
    <mergeCell ref="E4:E7"/>
    <mergeCell ref="F4:K4"/>
    <mergeCell ref="L4:W4"/>
    <mergeCell ref="X4:X7"/>
    <mergeCell ref="Y4:AG4"/>
    <mergeCell ref="F5:F7"/>
    <mergeCell ref="G5:G7"/>
    <mergeCell ref="H5:H7"/>
    <mergeCell ref="I5:I7"/>
    <mergeCell ref="J5:J7"/>
    <mergeCell ref="AG6:AG7"/>
    <mergeCell ref="K5:K7"/>
    <mergeCell ref="L5:M6"/>
    <mergeCell ref="N5:O6"/>
    <mergeCell ref="P5:Q6"/>
    <mergeCell ref="R5:S6"/>
    <mergeCell ref="Y1:AG1"/>
    <mergeCell ref="C281:G281"/>
    <mergeCell ref="R281:W281"/>
    <mergeCell ref="B284:F284"/>
    <mergeCell ref="Q284:V284"/>
    <mergeCell ref="B282:F282"/>
    <mergeCell ref="Q282:V282"/>
    <mergeCell ref="B283:F283"/>
    <mergeCell ref="Q283:V283"/>
    <mergeCell ref="T5:U6"/>
    <mergeCell ref="V5:W6"/>
    <mergeCell ref="Y5:Y7"/>
    <mergeCell ref="Z5:AG5"/>
    <mergeCell ref="Z6:AB6"/>
    <mergeCell ref="AC6:AE6"/>
    <mergeCell ref="AF6:AF7"/>
  </mergeCells>
  <conditionalFormatting sqref="D9:D279 K9:K279 Y9:AG279 A3 E3 S3:AG3">
    <cfRule type="cellIs" dxfId="34" priority="11" stopIfTrue="1" operator="equal">
      <formula>0</formula>
    </cfRule>
  </conditionalFormatting>
  <conditionalFormatting sqref="A9:G279">
    <cfRule type="cellIs" dxfId="33" priority="5" stopIfTrue="1" operator="equal">
      <formula>0</formula>
    </cfRule>
    <cfRule type="cellIs" dxfId="32" priority="6" stopIfTrue="1" operator="equal">
      <formula>0</formula>
    </cfRule>
  </conditionalFormatting>
  <pageMargins left="0.70866141732283472" right="0.23" top="0.74803149606299213" bottom="0.31" header="0.31496062992125984" footer="0.31496062992125984"/>
  <pageSetup paperSize="9" scale="55" fitToHeight="0" orientation="landscape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6">
    <pageSetUpPr fitToPage="1"/>
  </sheetPr>
  <dimension ref="A1:XFC285"/>
  <sheetViews>
    <sheetView workbookViewId="0">
      <selection activeCell="K41" sqref="K41"/>
    </sheetView>
  </sheetViews>
  <sheetFormatPr defaultColWidth="9.140625" defaultRowHeight="11.25" x14ac:dyDescent="0.2"/>
  <cols>
    <col min="1" max="1" width="4.28515625" style="103" customWidth="1"/>
    <col min="2" max="2" width="18" style="103" customWidth="1"/>
    <col min="3" max="3" width="16.7109375" style="103" customWidth="1"/>
    <col min="4" max="4" width="6" style="103" customWidth="1"/>
    <col min="5" max="5" width="5.7109375" style="103" customWidth="1"/>
    <col min="6" max="6" width="6.85546875" style="103" customWidth="1"/>
    <col min="7" max="9" width="5.42578125" style="50" customWidth="1"/>
    <col min="10" max="10" width="6.5703125" style="53" customWidth="1"/>
    <col min="11" max="11" width="8" style="51" customWidth="1"/>
    <col min="12" max="12" width="5.85546875" style="50" customWidth="1"/>
    <col min="13" max="13" width="6.85546875" style="103" customWidth="1"/>
    <col min="14" max="14" width="5.85546875" style="50" customWidth="1"/>
    <col min="15" max="15" width="6.85546875" style="103" customWidth="1"/>
    <col min="16" max="16" width="5.85546875" style="50" customWidth="1"/>
    <col min="17" max="17" width="7.28515625" style="103" customWidth="1"/>
    <col min="18" max="18" width="5.85546875" style="50" customWidth="1"/>
    <col min="19" max="19" width="6.85546875" style="103" customWidth="1"/>
    <col min="20" max="20" width="5.85546875" style="50" customWidth="1"/>
    <col min="21" max="21" width="6.85546875" style="103" customWidth="1"/>
    <col min="22" max="22" width="5.85546875" style="50" customWidth="1"/>
    <col min="23" max="23" width="6.85546875" style="103" customWidth="1"/>
    <col min="24" max="24" width="9.7109375" style="51" customWidth="1"/>
    <col min="25" max="31" width="9.140625" style="51"/>
    <col min="32" max="32" width="10" style="51" customWidth="1"/>
    <col min="33" max="33" width="9.42578125" style="51" customWidth="1"/>
    <col min="34" max="16384" width="9.140625" style="103"/>
  </cols>
  <sheetData>
    <row r="1" spans="1:33" s="280" customFormat="1" ht="18.75" customHeight="1" x14ac:dyDescent="0.35">
      <c r="G1" s="50"/>
      <c r="H1" s="50"/>
      <c r="I1" s="50"/>
      <c r="J1" s="53"/>
      <c r="K1" s="51"/>
      <c r="L1" s="50"/>
      <c r="N1" s="50"/>
      <c r="P1" s="50"/>
      <c r="R1" s="50"/>
      <c r="T1" s="50"/>
      <c r="V1" s="50"/>
      <c r="X1" s="51"/>
      <c r="Y1" s="529" t="s">
        <v>420</v>
      </c>
      <c r="Z1" s="529"/>
      <c r="AA1" s="529"/>
      <c r="AB1" s="529"/>
      <c r="AC1" s="529"/>
      <c r="AD1" s="529"/>
      <c r="AE1" s="529"/>
      <c r="AF1" s="529"/>
      <c r="AG1" s="529"/>
    </row>
    <row r="2" spans="1:33" ht="36.75" customHeight="1" x14ac:dyDescent="0.2">
      <c r="A2" s="544" t="s">
        <v>477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544"/>
      <c r="W2" s="544"/>
      <c r="X2" s="544"/>
      <c r="Y2" s="544"/>
      <c r="Z2" s="544"/>
      <c r="AA2" s="544"/>
      <c r="AB2" s="544"/>
      <c r="AC2" s="544"/>
      <c r="AD2" s="544"/>
      <c r="AE2" s="544"/>
      <c r="AF2" s="544"/>
      <c r="AG2" s="544"/>
    </row>
    <row r="3" spans="1:33" s="51" customFormat="1" ht="11.25" customHeight="1" x14ac:dyDescent="0.2">
      <c r="A3" s="546" t="s">
        <v>47</v>
      </c>
      <c r="B3" s="547"/>
      <c r="C3" s="547"/>
      <c r="D3" s="547"/>
      <c r="E3" s="70">
        <f>SUM(E9:E279)</f>
        <v>34.299999999999997</v>
      </c>
      <c r="F3" s="71"/>
      <c r="G3" s="71"/>
      <c r="H3" s="71"/>
      <c r="I3" s="71"/>
      <c r="J3" s="72"/>
      <c r="K3" s="71"/>
      <c r="L3" s="73"/>
      <c r="M3" s="74"/>
      <c r="N3" s="73"/>
      <c r="O3" s="74"/>
      <c r="P3" s="73"/>
      <c r="Q3" s="74"/>
      <c r="R3" s="73"/>
      <c r="S3" s="71"/>
      <c r="T3" s="71"/>
      <c r="U3" s="71"/>
      <c r="V3" s="71"/>
      <c r="W3" s="71"/>
      <c r="X3" s="70">
        <f t="shared" ref="X3:AG3" si="0">SUM(X9:X279)</f>
        <v>280771.82</v>
      </c>
      <c r="Y3" s="70">
        <f t="shared" si="0"/>
        <v>1684630.92</v>
      </c>
      <c r="Z3" s="70">
        <f t="shared" si="0"/>
        <v>199009.8</v>
      </c>
      <c r="AA3" s="70">
        <f t="shared" si="0"/>
        <v>394020.42000000004</v>
      </c>
      <c r="AB3" s="70">
        <f t="shared" si="0"/>
        <v>143307.35999999999</v>
      </c>
      <c r="AC3" s="70">
        <f t="shared" si="0"/>
        <v>26625.06</v>
      </c>
      <c r="AD3" s="70">
        <f t="shared" si="0"/>
        <v>0</v>
      </c>
      <c r="AE3" s="70">
        <f t="shared" si="0"/>
        <v>0</v>
      </c>
      <c r="AF3" s="70">
        <f t="shared" si="0"/>
        <v>516269.15999999992</v>
      </c>
      <c r="AG3" s="70">
        <f t="shared" si="0"/>
        <v>405399.12</v>
      </c>
    </row>
    <row r="4" spans="1:33" ht="24.75" customHeight="1" x14ac:dyDescent="0.2">
      <c r="A4" s="548" t="s">
        <v>5</v>
      </c>
      <c r="B4" s="538" t="s">
        <v>4</v>
      </c>
      <c r="C4" s="538" t="s">
        <v>17</v>
      </c>
      <c r="D4" s="548" t="s">
        <v>18</v>
      </c>
      <c r="E4" s="548" t="s">
        <v>19</v>
      </c>
      <c r="F4" s="549" t="s">
        <v>46</v>
      </c>
      <c r="G4" s="550"/>
      <c r="H4" s="550"/>
      <c r="I4" s="550"/>
      <c r="J4" s="550"/>
      <c r="K4" s="551"/>
      <c r="L4" s="552" t="s">
        <v>61</v>
      </c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3" t="s">
        <v>42</v>
      </c>
      <c r="Y4" s="552" t="s">
        <v>43</v>
      </c>
      <c r="Z4" s="552"/>
      <c r="AA4" s="552"/>
      <c r="AB4" s="552"/>
      <c r="AC4" s="552"/>
      <c r="AD4" s="552"/>
      <c r="AE4" s="552"/>
      <c r="AF4" s="552"/>
      <c r="AG4" s="552"/>
    </row>
    <row r="5" spans="1:33" ht="33" customHeight="1" x14ac:dyDescent="0.2">
      <c r="A5" s="548"/>
      <c r="B5" s="538"/>
      <c r="C5" s="538"/>
      <c r="D5" s="548"/>
      <c r="E5" s="548"/>
      <c r="F5" s="541" t="str">
        <f>'3_Розрахунок ФОП(опал)'!F5:F7</f>
        <v>Прожитковий мінімум (відповідно до ЗУ про ДБУ), грн</v>
      </c>
      <c r="G5" s="556" t="s">
        <v>33</v>
      </c>
      <c r="H5" s="556" t="s">
        <v>34</v>
      </c>
      <c r="I5" s="556" t="s">
        <v>35</v>
      </c>
      <c r="J5" s="559" t="s">
        <v>36</v>
      </c>
      <c r="K5" s="541" t="s">
        <v>48</v>
      </c>
      <c r="L5" s="562" t="str">
        <f>'3_Розрахунок ФОП(опал)'!L5:M6</f>
        <v>за шкідливі умови праці</v>
      </c>
      <c r="M5" s="563"/>
      <c r="N5" s="562" t="str">
        <f>'3_Розрахунок ФОП(опал)'!N5:O6</f>
        <v>за роботу у вечірній/нічний час</v>
      </c>
      <c r="O5" s="563"/>
      <c r="P5" s="562" t="str">
        <f>'3_Розрахунок ФОП(опал)'!P5:Q6</f>
        <v>за роботу у святкові дні</v>
      </c>
      <c r="Q5" s="563"/>
      <c r="R5" s="562" t="str">
        <f>'3_Розрахунок ФОП(опал)'!R5:S6</f>
        <v>за вислугу років</v>
      </c>
      <c r="S5" s="563"/>
      <c r="T5" s="562" t="str">
        <f>'3_Розрахунок ФОП(опал)'!T5:U6</f>
        <v>за ненормований робочий день</v>
      </c>
      <c r="U5" s="563"/>
      <c r="V5" s="534" t="str">
        <f>'3_Розрахунок ФОП(опал)'!V5:W6</f>
        <v>Доплата до мінімальної З/П</v>
      </c>
      <c r="W5" s="535"/>
      <c r="X5" s="554"/>
      <c r="Y5" s="538" t="s">
        <v>1</v>
      </c>
      <c r="Z5" s="539" t="s">
        <v>27</v>
      </c>
      <c r="AA5" s="539"/>
      <c r="AB5" s="539"/>
      <c r="AC5" s="539"/>
      <c r="AD5" s="539"/>
      <c r="AE5" s="539"/>
      <c r="AF5" s="539"/>
      <c r="AG5" s="539"/>
    </row>
    <row r="6" spans="1:33" ht="38.25" customHeight="1" x14ac:dyDescent="0.2">
      <c r="A6" s="548"/>
      <c r="B6" s="538"/>
      <c r="C6" s="538"/>
      <c r="D6" s="548"/>
      <c r="E6" s="548"/>
      <c r="F6" s="542"/>
      <c r="G6" s="557"/>
      <c r="H6" s="557"/>
      <c r="I6" s="557"/>
      <c r="J6" s="560"/>
      <c r="K6" s="542"/>
      <c r="L6" s="564"/>
      <c r="M6" s="565"/>
      <c r="N6" s="564"/>
      <c r="O6" s="565"/>
      <c r="P6" s="564"/>
      <c r="Q6" s="565"/>
      <c r="R6" s="564"/>
      <c r="S6" s="565"/>
      <c r="T6" s="564"/>
      <c r="U6" s="565"/>
      <c r="V6" s="536"/>
      <c r="W6" s="537"/>
      <c r="X6" s="554"/>
      <c r="Y6" s="538"/>
      <c r="Z6" s="539" t="s">
        <v>12</v>
      </c>
      <c r="AA6" s="539"/>
      <c r="AB6" s="539"/>
      <c r="AC6" s="539" t="s">
        <v>11</v>
      </c>
      <c r="AD6" s="539"/>
      <c r="AE6" s="539"/>
      <c r="AF6" s="540" t="s">
        <v>6</v>
      </c>
      <c r="AG6" s="540" t="s">
        <v>15</v>
      </c>
    </row>
    <row r="7" spans="1:33" ht="54.75" x14ac:dyDescent="0.2">
      <c r="A7" s="548"/>
      <c r="B7" s="538"/>
      <c r="C7" s="538"/>
      <c r="D7" s="548"/>
      <c r="E7" s="548"/>
      <c r="F7" s="543"/>
      <c r="G7" s="558"/>
      <c r="H7" s="558"/>
      <c r="I7" s="558"/>
      <c r="J7" s="561"/>
      <c r="K7" s="543"/>
      <c r="L7" s="99" t="s">
        <v>44</v>
      </c>
      <c r="M7" s="75" t="s">
        <v>45</v>
      </c>
      <c r="N7" s="99" t="s">
        <v>44</v>
      </c>
      <c r="O7" s="75" t="s">
        <v>45</v>
      </c>
      <c r="P7" s="99" t="s">
        <v>44</v>
      </c>
      <c r="Q7" s="75" t="s">
        <v>45</v>
      </c>
      <c r="R7" s="99" t="s">
        <v>44</v>
      </c>
      <c r="S7" s="75" t="s">
        <v>45</v>
      </c>
      <c r="T7" s="99" t="s">
        <v>44</v>
      </c>
      <c r="U7" s="75" t="s">
        <v>45</v>
      </c>
      <c r="V7" s="99" t="s">
        <v>44</v>
      </c>
      <c r="W7" s="75" t="s">
        <v>45</v>
      </c>
      <c r="X7" s="555"/>
      <c r="Y7" s="538"/>
      <c r="Z7" s="101" t="s">
        <v>7</v>
      </c>
      <c r="AA7" s="101" t="s">
        <v>8</v>
      </c>
      <c r="AB7" s="101" t="s">
        <v>9</v>
      </c>
      <c r="AC7" s="101" t="s">
        <v>10</v>
      </c>
      <c r="AD7" s="76" t="e">
        <f>#REF!</f>
        <v>#REF!</v>
      </c>
      <c r="AE7" s="76" t="e">
        <f>#REF!</f>
        <v>#REF!</v>
      </c>
      <c r="AF7" s="540"/>
      <c r="AG7" s="540"/>
    </row>
    <row r="8" spans="1:33" s="52" customFormat="1" ht="12.75" x14ac:dyDescent="0.2">
      <c r="A8" s="77">
        <v>1</v>
      </c>
      <c r="B8" s="77">
        <v>2</v>
      </c>
      <c r="C8" s="77">
        <v>3</v>
      </c>
      <c r="D8" s="77">
        <v>4</v>
      </c>
      <c r="E8" s="77">
        <v>5</v>
      </c>
      <c r="F8" s="77">
        <v>6</v>
      </c>
      <c r="G8" s="77">
        <v>7</v>
      </c>
      <c r="H8" s="77">
        <v>8</v>
      </c>
      <c r="I8" s="77">
        <v>9</v>
      </c>
      <c r="J8" s="77">
        <v>10</v>
      </c>
      <c r="K8" s="77">
        <v>11</v>
      </c>
      <c r="L8" s="77">
        <v>12</v>
      </c>
      <c r="M8" s="77">
        <v>13</v>
      </c>
      <c r="N8" s="77">
        <v>14</v>
      </c>
      <c r="O8" s="77">
        <v>15</v>
      </c>
      <c r="P8" s="77">
        <v>16</v>
      </c>
      <c r="Q8" s="77">
        <v>17</v>
      </c>
      <c r="R8" s="77">
        <v>18</v>
      </c>
      <c r="S8" s="77">
        <v>19</v>
      </c>
      <c r="T8" s="77">
        <v>20</v>
      </c>
      <c r="U8" s="77">
        <v>21</v>
      </c>
      <c r="V8" s="77">
        <v>22</v>
      </c>
      <c r="W8" s="77">
        <v>23</v>
      </c>
      <c r="X8" s="77">
        <v>24</v>
      </c>
      <c r="Y8" s="77">
        <v>25</v>
      </c>
      <c r="Z8" s="77">
        <v>26</v>
      </c>
      <c r="AA8" s="77">
        <v>27</v>
      </c>
      <c r="AB8" s="77">
        <v>28</v>
      </c>
      <c r="AC8" s="77">
        <v>29</v>
      </c>
      <c r="AD8" s="77">
        <v>30</v>
      </c>
      <c r="AE8" s="77">
        <v>31</v>
      </c>
      <c r="AF8" s="77">
        <v>32</v>
      </c>
      <c r="AG8" s="77">
        <v>33</v>
      </c>
    </row>
    <row r="9" spans="1:33" ht="24" x14ac:dyDescent="0.2">
      <c r="A9" s="78">
        <f>'1_РОЗПОДІЛ ПЕРСОНАЛУ'!A8</f>
        <v>1</v>
      </c>
      <c r="B9" s="78" t="str">
        <f>'1_РОЗПОДІЛ ПЕРСОНАЛУ'!B8</f>
        <v>КЕРIВНИКИ ТА ФАХІВЦІ</v>
      </c>
      <c r="C9" s="78" t="str">
        <f>'1_РОЗПОДІЛ ПЕРСОНАЛУ'!D8</f>
        <v>Директор</v>
      </c>
      <c r="D9" s="78">
        <f>'1_РОЗПОДІЛ ПЕРСОНАЛУ'!F8</f>
        <v>0</v>
      </c>
      <c r="E9" s="78">
        <f>'1_РОЗПОДІЛ ПЕРСОНАЛУ'!P8</f>
        <v>1</v>
      </c>
      <c r="F9" s="100">
        <f>IF($A9&gt;0,'2_Вихідні дані'!$B$3,"")</f>
        <v>1921</v>
      </c>
      <c r="G9" s="55">
        <f>'3_Розрахунок ФОП(опал)'!G9</f>
        <v>1.4</v>
      </c>
      <c r="H9" s="55">
        <f>'3_Розрахунок ФОП(опал)'!H9</f>
        <v>1.66</v>
      </c>
      <c r="I9" s="79">
        <f>IF(D9&gt;0,VLOOKUP(D9,'2_Вихідні дані'!$A$6:$B$11,2,FALSE),1)</f>
        <v>1</v>
      </c>
      <c r="J9" s="55">
        <f>'3_Розрахунок ФОП(опал)'!J9</f>
        <v>3.5</v>
      </c>
      <c r="K9" s="74">
        <f t="shared" ref="K9:K60" si="1">ROUND(F9*G9*H9*I9*J9,2)</f>
        <v>15625.41</v>
      </c>
      <c r="L9" s="55">
        <f>'3_Розрахунок ФОП(опал)'!L9</f>
        <v>0</v>
      </c>
      <c r="M9" s="100">
        <f>IF(AND($A9&gt;0,L9&gt;0),ROUND($K9*(L9-1),2),0)</f>
        <v>0</v>
      </c>
      <c r="N9" s="55">
        <f>'3_Розрахунок ФОП(опал)'!N9</f>
        <v>0</v>
      </c>
      <c r="O9" s="100">
        <f>IF(AND($A9&gt;0,N9&gt;0),ROUND($K9*(N9-1),2),0)</f>
        <v>0</v>
      </c>
      <c r="P9" s="55">
        <f>'3_Розрахунок ФОП(опал)'!P9</f>
        <v>0</v>
      </c>
      <c r="Q9" s="100">
        <f>IF(AND($A9&gt;0,P9&gt;0),ROUND($K9*(P9-1),2),0)</f>
        <v>0</v>
      </c>
      <c r="R9" s="55">
        <f>'3_Розрахунок ФОП(опал)'!R9</f>
        <v>1.1499999999999999</v>
      </c>
      <c r="S9" s="100">
        <f>IF(AND($A9&gt;0,R9&gt;0),ROUND($K9*(R9-1),2),0)</f>
        <v>2343.81</v>
      </c>
      <c r="T9" s="55">
        <f>'3_Розрахунок ФОП(опал)'!T9</f>
        <v>0</v>
      </c>
      <c r="U9" s="100">
        <f>IF(AND($A9&gt;0,T9&gt;0),ROUND($K9*(T9-1),2),0)</f>
        <v>0</v>
      </c>
      <c r="V9" s="55">
        <f>'3_Розрахунок ФОП(опал)'!V9</f>
        <v>0</v>
      </c>
      <c r="W9" s="100">
        <f>IF(AND($A9&gt;0,V9&gt;0),IF('2_Вихідні дані'!$A$12=1,ROUND($K9*(V9-1),2),ROUND((K9+M9+O9+Q9+S9+U9)*(V9-1),2)),0)</f>
        <v>0</v>
      </c>
      <c r="X9" s="74">
        <f>ROUND((K9+M9+O9+Q9+S9+U9+W9)*E9,2)</f>
        <v>17969.22</v>
      </c>
      <c r="Y9" s="74">
        <f>X9*'2_Вихідні дані'!$B$18</f>
        <v>107815.32</v>
      </c>
      <c r="Z9" s="74">
        <f>IF(ISERROR(ROUND($Y9/'1_РОЗПОДІЛ ПЕРСОНАЛУ'!P8*'1_РОЗПОДІЛ ПЕРСОНАЛУ'!Q8,2)),0,ROUND($Y9/'1_РОЗПОДІЛ ПЕРСОНАЛУ'!P8*'1_РОЗПОДІЛ ПЕРСОНАЛУ'!Q8,2))</f>
        <v>0</v>
      </c>
      <c r="AA9" s="74">
        <f>IF(ISERROR(ROUND($Y9/'1_РОЗПОДІЛ ПЕРСОНАЛУ'!P8*'1_РОЗПОДІЛ ПЕРСОНАЛУ'!R8,2)),0,ROUND($Y9/'1_РОЗПОДІЛ ПЕРСОНАЛУ'!P8*'1_РОЗПОДІЛ ПЕРСОНАЛУ'!R8,2))</f>
        <v>0</v>
      </c>
      <c r="AB9" s="74">
        <f>IF(ISERROR(ROUND($Y9/'1_РОЗПОДІЛ ПЕРСОНАЛУ'!P8*'1_РОЗПОДІЛ ПЕРСОНАЛУ'!S8,2)),0,ROUND($Y9/'1_РОЗПОДІЛ ПЕРСОНАЛУ'!P8*'1_РОЗПОДІЛ ПЕРСОНАЛУ'!S8,2))</f>
        <v>0</v>
      </c>
      <c r="AC9" s="74">
        <f>IF(ISERROR(ROUND($Y9/'1_РОЗПОДІЛ ПЕРСОНАЛУ'!P8*'1_РОЗПОДІЛ ПЕРСОНАЛУ'!T8,2)),0,ROUND($Y9/'1_РОЗПОДІЛ ПЕРСОНАЛУ'!P8*'1_РОЗПОДІЛ ПЕРСОНАЛУ'!T8,2))</f>
        <v>0</v>
      </c>
      <c r="AD9" s="74">
        <f>IF(ISERROR(ROUND($Y9/'1_РОЗПОДІЛ ПЕРСОНАЛУ'!P8*'1_РОЗПОДІЛ ПЕРСОНАЛУ'!U8,2)),0,ROUND($Y9/'1_РОЗПОДІЛ ПЕРСОНАЛУ'!P8*'1_РОЗПОДІЛ ПЕРСОНАЛУ'!U8,2))</f>
        <v>0</v>
      </c>
      <c r="AE9" s="74">
        <f>IF(ISERROR(ROUND($Y9/'1_РОЗПОДІЛ ПЕРСОНАЛУ'!P8*'1_РОЗПОДІЛ ПЕРСОНАЛУ'!V8,2)),0,ROUND($Y9/'1_РОЗПОДІЛ ПЕРСОНАЛУ'!P8*'1_РОЗПОДІЛ ПЕРСОНАЛУ'!V8,2))</f>
        <v>0</v>
      </c>
      <c r="AF9" s="74">
        <f>IF(ISERROR(ROUND($Y9/'1_РОЗПОДІЛ ПЕРСОНАЛУ'!P8*'1_РОЗПОДІЛ ПЕРСОНАЛУ'!W8,2)),0,ROUND($Y9/'1_РОЗПОДІЛ ПЕРСОНАЛУ'!P8*'1_РОЗПОДІЛ ПЕРСОНАЛУ'!W8,2))</f>
        <v>0</v>
      </c>
      <c r="AG9" s="74">
        <f>IF(ISERROR(ROUND($Y9/'1_РОЗПОДІЛ ПЕРСОНАЛУ'!P8*'1_РОЗПОДІЛ ПЕРСОНАЛУ'!X8,2)),0,ROUND($Y9/'1_РОЗПОДІЛ ПЕРСОНАЛУ'!P8*'1_РОЗПОДІЛ ПЕРСОНАЛУ'!X8,2))</f>
        <v>107815.32</v>
      </c>
    </row>
    <row r="10" spans="1:33" s="105" customFormat="1" ht="24" x14ac:dyDescent="0.2">
      <c r="A10" s="78">
        <f>'1_РОЗПОДІЛ ПЕРСОНАЛУ'!A9</f>
        <v>2</v>
      </c>
      <c r="B10" s="78" t="str">
        <f>'1_РОЗПОДІЛ ПЕРСОНАЛУ'!B9</f>
        <v>КЕРIВНИКИ ТА ФАХІВЦІ</v>
      </c>
      <c r="C10" s="78" t="str">
        <f>'1_РОЗПОДІЛ ПЕРСОНАЛУ'!D9</f>
        <v>Головний інженер</v>
      </c>
      <c r="D10" s="78">
        <f>'1_РОЗПОДІЛ ПЕРСОНАЛУ'!F9</f>
        <v>0</v>
      </c>
      <c r="E10" s="78">
        <f>'1_РОЗПОДІЛ ПЕРСОНАЛУ'!P9</f>
        <v>1</v>
      </c>
      <c r="F10" s="104">
        <f>IF($A10&gt;0,'2_Вихідні дані'!$B$3,"")</f>
        <v>1921</v>
      </c>
      <c r="G10" s="55">
        <f>'3_Розрахунок ФОП(опал)'!G10</f>
        <v>1.4</v>
      </c>
      <c r="H10" s="55">
        <f>'3_Розрахунок ФОП(опал)'!H10</f>
        <v>1.66</v>
      </c>
      <c r="I10" s="79">
        <f>IF(D10&gt;0,VLOOKUP(D10,'2_Вихідні дані'!$A$6:$B$11,2,FALSE),1)</f>
        <v>1</v>
      </c>
      <c r="J10" s="55">
        <f>'3_Розрахунок ФОП(опал)'!J10</f>
        <v>3.15</v>
      </c>
      <c r="K10" s="74">
        <f t="shared" si="1"/>
        <v>14062.87</v>
      </c>
      <c r="L10" s="55">
        <f>'3_Розрахунок ФОП(опал)'!L10</f>
        <v>0</v>
      </c>
      <c r="M10" s="104">
        <f>IF(AND($A10&gt;0,L10&gt;0),ROUND($K10*(L10-1),2),0)</f>
        <v>0</v>
      </c>
      <c r="N10" s="55">
        <f>'3_Розрахунок ФОП(опал)'!N10</f>
        <v>0</v>
      </c>
      <c r="O10" s="104">
        <f>IF(AND($A10&gt;0,N10&gt;0),ROUND($K10*(N10-1),2),0)</f>
        <v>0</v>
      </c>
      <c r="P10" s="55">
        <f>'3_Розрахунок ФОП(опал)'!P10</f>
        <v>0</v>
      </c>
      <c r="Q10" s="104">
        <f>IF(AND($A10&gt;0,P10&gt;0),ROUND($K10*(P10-1),2),0)</f>
        <v>0</v>
      </c>
      <c r="R10" s="55">
        <f>'3_Розрахунок ФОП(опал)'!R10</f>
        <v>0</v>
      </c>
      <c r="S10" s="104">
        <f>IF(AND($A10&gt;0,R10&gt;0),ROUND($K10*(R10-1),2),0)</f>
        <v>0</v>
      </c>
      <c r="T10" s="55">
        <f>'3_Розрахунок ФОП(опал)'!T10</f>
        <v>0</v>
      </c>
      <c r="U10" s="104">
        <f>IF(AND($A10&gt;0,T10&gt;0),ROUND($K10*(T10-1),2),0)</f>
        <v>0</v>
      </c>
      <c r="V10" s="55">
        <f>'3_Розрахунок ФОП(опал)'!V10</f>
        <v>0</v>
      </c>
      <c r="W10" s="104">
        <f>IF(AND($A10&gt;0,V10&gt;0),IF('2_Вихідні дані'!$A$12=1,ROUND($K10*(V10-1),2),ROUND((K10+M10+O10+Q10+S10+U10)*(V10-1),2)),0)</f>
        <v>0</v>
      </c>
      <c r="X10" s="74">
        <f>ROUND((K10+M10+O10+Q10+S10+U10+W10)*E10,2)</f>
        <v>14062.87</v>
      </c>
      <c r="Y10" s="74">
        <f>X10*'2_Вихідні дані'!$B$18</f>
        <v>84377.22</v>
      </c>
      <c r="Z10" s="74">
        <f>IF(ISERROR(ROUND($Y10/'1_РОЗПОДІЛ ПЕРСОНАЛУ'!P9*'1_РОЗПОДІЛ ПЕРСОНАЛУ'!Q9,2)),0,ROUND($Y10/'1_РОЗПОДІЛ ПЕРСОНАЛУ'!P9*'1_РОЗПОДІЛ ПЕРСОНАЛУ'!Q9,2))</f>
        <v>0</v>
      </c>
      <c r="AA10" s="74">
        <f>IF(ISERROR(ROUND($Y10/'1_РОЗПОДІЛ ПЕРСОНАЛУ'!P9*'1_РОЗПОДІЛ ПЕРСОНАЛУ'!R9,2)),0,ROUND($Y10/'1_РОЗПОДІЛ ПЕРСОНАЛУ'!P9*'1_РОЗПОДІЛ ПЕРСОНАЛУ'!R9,2))</f>
        <v>0</v>
      </c>
      <c r="AB10" s="74">
        <f>IF(ISERROR(ROUND($Y10/'1_РОЗПОДІЛ ПЕРСОНАЛУ'!P9*'1_РОЗПОДІЛ ПЕРСОНАЛУ'!S9,2)),0,ROUND($Y10/'1_РОЗПОДІЛ ПЕРСОНАЛУ'!P9*'1_РОЗПОДІЛ ПЕРСОНАЛУ'!S9,2))</f>
        <v>0</v>
      </c>
      <c r="AC10" s="74">
        <f>IF(ISERROR(ROUND($Y10/'1_РОЗПОДІЛ ПЕРСОНАЛУ'!P9*'1_РОЗПОДІЛ ПЕРСОНАЛУ'!T9,2)),0,ROUND($Y10/'1_РОЗПОДІЛ ПЕРСОНАЛУ'!P9*'1_РОЗПОДІЛ ПЕРСОНАЛУ'!T9,2))</f>
        <v>0</v>
      </c>
      <c r="AD10" s="74">
        <f>IF(ISERROR(ROUND($Y10/'1_РОЗПОДІЛ ПЕРСОНАЛУ'!P9*'1_РОЗПОДІЛ ПЕРСОНАЛУ'!U9,2)),0,ROUND($Y10/'1_РОЗПОДІЛ ПЕРСОНАЛУ'!P9*'1_РОЗПОДІЛ ПЕРСОНАЛУ'!U9,2))</f>
        <v>0</v>
      </c>
      <c r="AE10" s="74">
        <f>IF(ISERROR(ROUND($Y10/'1_РОЗПОДІЛ ПЕРСОНАЛУ'!P9*'1_РОЗПОДІЛ ПЕРСОНАЛУ'!V9,2)),0,ROUND($Y10/'1_РОЗПОДІЛ ПЕРСОНАЛУ'!P9*'1_РОЗПОДІЛ ПЕРСОНАЛУ'!V9,2))</f>
        <v>0</v>
      </c>
      <c r="AF10" s="74">
        <f>IF(ISERROR(ROUND($Y10/'1_РОЗПОДІЛ ПЕРСОНАЛУ'!P9*'1_РОЗПОДІЛ ПЕРСОНАЛУ'!W9,2)),0,ROUND($Y10/'1_РОЗПОДІЛ ПЕРСОНАЛУ'!P9*'1_РОЗПОДІЛ ПЕРСОНАЛУ'!W9,2))</f>
        <v>0</v>
      </c>
      <c r="AG10" s="74">
        <f>IF(ISERROR(ROUND($Y10/'1_РОЗПОДІЛ ПЕРСОНАЛУ'!P9*'1_РОЗПОДІЛ ПЕРСОНАЛУ'!X9,2)),0,ROUND($Y10/'1_РОЗПОДІЛ ПЕРСОНАЛУ'!P9*'1_РОЗПОДІЛ ПЕРСОНАЛУ'!X9,2))</f>
        <v>84377.22</v>
      </c>
    </row>
    <row r="11" spans="1:33" ht="24" x14ac:dyDescent="0.2">
      <c r="A11" s="78">
        <f>'1_РОЗПОДІЛ ПЕРСОНАЛУ'!A10</f>
        <v>3</v>
      </c>
      <c r="B11" s="78" t="str">
        <f>'1_РОЗПОДІЛ ПЕРСОНАЛУ'!B10</f>
        <v>КЕРIВНИКИ ТА ФАХІВЦІ</v>
      </c>
      <c r="C11" s="78" t="str">
        <f>'1_РОЗПОДІЛ ПЕРСОНАЛУ'!D10</f>
        <v>Інспектор з кадрів</v>
      </c>
      <c r="D11" s="78">
        <f>'1_РОЗПОДІЛ ПЕРСОНАЛУ'!F10</f>
        <v>0</v>
      </c>
      <c r="E11" s="78">
        <f>'1_РОЗПОДІЛ ПЕРСОНАЛУ'!P10</f>
        <v>0.1</v>
      </c>
      <c r="F11" s="100">
        <f>IF($A11&gt;0,'2_Вихідні дані'!$B$3,"")</f>
        <v>1921</v>
      </c>
      <c r="G11" s="55">
        <f>'3_Розрахунок ФОП(опал)'!G11</f>
        <v>1.4</v>
      </c>
      <c r="H11" s="55">
        <f>'3_Розрахунок ФОП(опал)'!H11</f>
        <v>1.66</v>
      </c>
      <c r="I11" s="79">
        <f>IF(D11&gt;0,VLOOKUP(D11,'2_Вихідні дані'!$A$6:$B$11,2,FALSE),1)</f>
        <v>1</v>
      </c>
      <c r="J11" s="55">
        <f>'3_Розрахунок ФОП(опал)'!J11</f>
        <v>1.97</v>
      </c>
      <c r="K11" s="74">
        <f t="shared" si="1"/>
        <v>8794.8799999999992</v>
      </c>
      <c r="L11" s="55">
        <f>'3_Розрахунок ФОП(опал)'!L11</f>
        <v>0</v>
      </c>
      <c r="M11" s="100">
        <f t="shared" ref="M11:M74" si="2">IF(AND($A11&gt;0,L11&gt;0),ROUND($K11*(L11-1),2),0)</f>
        <v>0</v>
      </c>
      <c r="N11" s="55">
        <f>'3_Розрахунок ФОП(опал)'!N11</f>
        <v>0</v>
      </c>
      <c r="O11" s="100">
        <f t="shared" ref="O11:O74" si="3">IF(AND($A11&gt;0,N11&gt;0),ROUND($K11*(N11-1),2),0)</f>
        <v>0</v>
      </c>
      <c r="P11" s="55">
        <f>'3_Розрахунок ФОП(опал)'!P11</f>
        <v>0</v>
      </c>
      <c r="Q11" s="100">
        <f t="shared" ref="Q11:Q74" si="4">IF(AND($A11&gt;0,P11&gt;0),ROUND($K11*(P11-1),2),0)</f>
        <v>0</v>
      </c>
      <c r="R11" s="55">
        <f>'3_Розрахунок ФОП(опал)'!R11</f>
        <v>0</v>
      </c>
      <c r="S11" s="100">
        <f t="shared" ref="S11:S74" si="5">IF(AND($A11&gt;0,R11&gt;0),ROUND($K11*(R11-1),2),0)</f>
        <v>0</v>
      </c>
      <c r="T11" s="55">
        <f>'3_Розрахунок ФОП(опал)'!T11</f>
        <v>0</v>
      </c>
      <c r="U11" s="100">
        <f t="shared" ref="U11:U74" si="6">IF(AND($A11&gt;0,T11&gt;0),ROUND($K11*(T11-1),2),0)</f>
        <v>0</v>
      </c>
      <c r="V11" s="55">
        <f>'3_Розрахунок ФОП(опал)'!V11</f>
        <v>0</v>
      </c>
      <c r="W11" s="100">
        <f>IF(AND($A11&gt;0,V11&gt;0),IF('2_Вихідні дані'!$A$12=1,ROUND($K11*(V11-1),2),ROUND((K11+M11+O11+Q11+S11+U11)*(V11-1),2)),0)</f>
        <v>0</v>
      </c>
      <c r="X11" s="74">
        <f t="shared" ref="X11:X74" si="7">ROUND((K11+M11+O11+Q11+S11+U11+W11)*E11,2)</f>
        <v>879.49</v>
      </c>
      <c r="Y11" s="74">
        <f>X11*'2_Вихідні дані'!$B$18</f>
        <v>5276.9400000000005</v>
      </c>
      <c r="Z11" s="74">
        <f>IF(ISERROR(ROUND($Y11/'1_РОЗПОДІЛ ПЕРСОНАЛУ'!P10*'1_РОЗПОДІЛ ПЕРСОНАЛУ'!Q10,2)),0,ROUND($Y11/'1_РОЗПОДІЛ ПЕРСОНАЛУ'!P10*'1_РОЗПОДІЛ ПЕРСОНАЛУ'!Q10,2))</f>
        <v>0</v>
      </c>
      <c r="AA11" s="74">
        <f>IF(ISERROR(ROUND($Y11/'1_РОЗПОДІЛ ПЕРСОНАЛУ'!P10*'1_РОЗПОДІЛ ПЕРСОНАЛУ'!R10,2)),0,ROUND($Y11/'1_РОЗПОДІЛ ПЕРСОНАЛУ'!P10*'1_РОЗПОДІЛ ПЕРСОНАЛУ'!R10,2))</f>
        <v>0</v>
      </c>
      <c r="AB11" s="74">
        <f>IF(ISERROR(ROUND($Y11/'1_РОЗПОДІЛ ПЕРСОНАЛУ'!P10*'1_РОЗПОДІЛ ПЕРСОНАЛУ'!S10,2)),0,ROUND($Y11/'1_РОЗПОДІЛ ПЕРСОНАЛУ'!P10*'1_РОЗПОДІЛ ПЕРСОНАЛУ'!S10,2))</f>
        <v>0</v>
      </c>
      <c r="AC11" s="74">
        <f>IF(ISERROR(ROUND($Y11/'1_РОЗПОДІЛ ПЕРСОНАЛУ'!P10*'1_РОЗПОДІЛ ПЕРСОНАЛУ'!T10,2)),0,ROUND($Y11/'1_РОЗПОДІЛ ПЕРСОНАЛУ'!P10*'1_РОЗПОДІЛ ПЕРСОНАЛУ'!T10,2))</f>
        <v>0</v>
      </c>
      <c r="AD11" s="74">
        <f>IF(ISERROR(ROUND($Y11/'1_РОЗПОДІЛ ПЕРСОНАЛУ'!P10*'1_РОЗПОДІЛ ПЕРСОНАЛУ'!U10,2)),0,ROUND($Y11/'1_РОЗПОДІЛ ПЕРСОНАЛУ'!P10*'1_РОЗПОДІЛ ПЕРСОНАЛУ'!U10,2))</f>
        <v>0</v>
      </c>
      <c r="AE11" s="74">
        <f>IF(ISERROR(ROUND($Y11/'1_РОЗПОДІЛ ПЕРСОНАЛУ'!P10*'1_РОЗПОДІЛ ПЕРСОНАЛУ'!V10,2)),0,ROUND($Y11/'1_РОЗПОДІЛ ПЕРСОНАЛУ'!P10*'1_РОЗПОДІЛ ПЕРСОНАЛУ'!V10,2))</f>
        <v>0</v>
      </c>
      <c r="AF11" s="74">
        <f>IF(ISERROR(ROUND($Y11/'1_РОЗПОДІЛ ПЕРСОНАЛУ'!P10*'1_РОЗПОДІЛ ПЕРСОНАЛУ'!W10,2)),0,ROUND($Y11/'1_РОЗПОДІЛ ПЕРСОНАЛУ'!P10*'1_РОЗПОДІЛ ПЕРСОНАЛУ'!W10,2))</f>
        <v>0</v>
      </c>
      <c r="AG11" s="74">
        <f>IF(ISERROR(ROUND($Y11/'1_РОЗПОДІЛ ПЕРСОНАЛУ'!P10*'1_РОЗПОДІЛ ПЕРСОНАЛУ'!X10,2)),0,ROUND($Y11/'1_РОЗПОДІЛ ПЕРСОНАЛУ'!P10*'1_РОЗПОДІЛ ПЕРСОНАЛУ'!X10,2))</f>
        <v>5276.94</v>
      </c>
    </row>
    <row r="12" spans="1:33" ht="24" x14ac:dyDescent="0.2">
      <c r="A12" s="78">
        <f>'1_РОЗПОДІЛ ПЕРСОНАЛУ'!A11</f>
        <v>4</v>
      </c>
      <c r="B12" s="78" t="str">
        <f>'1_РОЗПОДІЛ ПЕРСОНАЛУ'!B11</f>
        <v>КЕРIВНИКИ ТА ФАХІВЦІ</v>
      </c>
      <c r="C12" s="78" t="str">
        <f>'1_РОЗПОДІЛ ПЕРСОНАЛУ'!D11</f>
        <v>Енергетик</v>
      </c>
      <c r="D12" s="78">
        <f>'1_РОЗПОДІЛ ПЕРСОНАЛУ'!F11</f>
        <v>0</v>
      </c>
      <c r="E12" s="78">
        <f>'1_РОЗПОДІЛ ПЕРСОНАЛУ'!P11</f>
        <v>1</v>
      </c>
      <c r="F12" s="100">
        <f>IF($A12&gt;0,'2_Вихідні дані'!$B$3,"")</f>
        <v>1921</v>
      </c>
      <c r="G12" s="55">
        <f>'3_Розрахунок ФОП(опал)'!G12</f>
        <v>1.4</v>
      </c>
      <c r="H12" s="55">
        <f>'3_Розрахунок ФОП(опал)'!H12</f>
        <v>1.66</v>
      </c>
      <c r="I12" s="79">
        <f>IF(D12&gt;0,VLOOKUP(D12,'2_Вихідні дані'!$A$6:$B$11,2,FALSE),1)</f>
        <v>1</v>
      </c>
      <c r="J12" s="55">
        <f>'3_Розрахунок ФОП(опал)'!J12</f>
        <v>2</v>
      </c>
      <c r="K12" s="74">
        <f t="shared" si="1"/>
        <v>8928.81</v>
      </c>
      <c r="L12" s="55">
        <f>'3_Розрахунок ФОП(опал)'!L12</f>
        <v>0</v>
      </c>
      <c r="M12" s="100">
        <f t="shared" si="2"/>
        <v>0</v>
      </c>
      <c r="N12" s="55">
        <f>'3_Розрахунок ФОП(опал)'!N12</f>
        <v>0</v>
      </c>
      <c r="O12" s="100">
        <f t="shared" si="3"/>
        <v>0</v>
      </c>
      <c r="P12" s="55">
        <f>'3_Розрахунок ФОП(опал)'!P12</f>
        <v>0</v>
      </c>
      <c r="Q12" s="100">
        <f t="shared" si="4"/>
        <v>0</v>
      </c>
      <c r="R12" s="55">
        <f>'3_Розрахунок ФОП(опал)'!R12</f>
        <v>1.1499999999999999</v>
      </c>
      <c r="S12" s="100">
        <f t="shared" si="5"/>
        <v>1339.32</v>
      </c>
      <c r="T12" s="55">
        <f>'3_Розрахунок ФОП(опал)'!T12</f>
        <v>0</v>
      </c>
      <c r="U12" s="100">
        <f t="shared" si="6"/>
        <v>0</v>
      </c>
      <c r="V12" s="55">
        <f>'3_Розрахунок ФОП(опал)'!V12</f>
        <v>0</v>
      </c>
      <c r="W12" s="100">
        <f>IF(AND($A12&gt;0,V12&gt;0),IF('2_Вихідні дані'!$A$12=1,ROUND($K12*(V12-1),2),ROUND((K12+M12+O12+Q12+S12+U12)*(V12-1),2)),0)</f>
        <v>0</v>
      </c>
      <c r="X12" s="74">
        <f t="shared" si="7"/>
        <v>10268.129999999999</v>
      </c>
      <c r="Y12" s="74">
        <f>X12*'2_Вихідні дані'!$B$18</f>
        <v>61608.78</v>
      </c>
      <c r="Z12" s="74">
        <f>IF(ISERROR(ROUND($Y12/'1_РОЗПОДІЛ ПЕРСОНАЛУ'!P11*'1_РОЗПОДІЛ ПЕРСОНАЛУ'!Q11,2)),0,ROUND($Y12/'1_РОЗПОДІЛ ПЕРСОНАЛУ'!P11*'1_РОЗПОДІЛ ПЕРСОНАЛУ'!Q11,2))</f>
        <v>0</v>
      </c>
      <c r="AA12" s="74">
        <f>IF(ISERROR(ROUND($Y12/'1_РОЗПОДІЛ ПЕРСОНАЛУ'!P11*'1_РОЗПОДІЛ ПЕРСОНАЛУ'!R11,2)),0,ROUND($Y12/'1_РОЗПОДІЛ ПЕРСОНАЛУ'!P11*'1_РОЗПОДІЛ ПЕРСОНАЛУ'!R11,2))</f>
        <v>0</v>
      </c>
      <c r="AB12" s="74">
        <f>IF(ISERROR(ROUND($Y12/'1_РОЗПОДІЛ ПЕРСОНАЛУ'!P11*'1_РОЗПОДІЛ ПЕРСОНАЛУ'!S11,2)),0,ROUND($Y12/'1_РОЗПОДІЛ ПЕРСОНАЛУ'!P11*'1_РОЗПОДІЛ ПЕРСОНАЛУ'!S11,2))</f>
        <v>0</v>
      </c>
      <c r="AC12" s="74">
        <f>IF(ISERROR(ROUND($Y12/'1_РОЗПОДІЛ ПЕРСОНАЛУ'!P11*'1_РОЗПОДІЛ ПЕРСОНАЛУ'!T11,2)),0,ROUND($Y12/'1_РОЗПОДІЛ ПЕРСОНАЛУ'!P11*'1_РОЗПОДІЛ ПЕРСОНАЛУ'!T11,2))</f>
        <v>0</v>
      </c>
      <c r="AD12" s="74">
        <f>IF(ISERROR(ROUND($Y12/'1_РОЗПОДІЛ ПЕРСОНАЛУ'!P11*'1_РОЗПОДІЛ ПЕРСОНАЛУ'!U11,2)),0,ROUND($Y12/'1_РОЗПОДІЛ ПЕРСОНАЛУ'!P11*'1_РОЗПОДІЛ ПЕРСОНАЛУ'!U11,2))</f>
        <v>0</v>
      </c>
      <c r="AE12" s="74">
        <f>IF(ISERROR(ROUND($Y12/'1_РОЗПОДІЛ ПЕРСОНАЛУ'!P11*'1_РОЗПОДІЛ ПЕРСОНАЛУ'!V11,2)),0,ROUND($Y12/'1_РОЗПОДІЛ ПЕРСОНАЛУ'!P11*'1_РОЗПОДІЛ ПЕРСОНАЛУ'!V11,2))</f>
        <v>0</v>
      </c>
      <c r="AF12" s="74">
        <f>IF(ISERROR(ROUND($Y12/'1_РОЗПОДІЛ ПЕРСОНАЛУ'!P11*'1_РОЗПОДІЛ ПЕРСОНАЛУ'!W11,2)),0,ROUND($Y12/'1_РОЗПОДІЛ ПЕРСОНАЛУ'!P11*'1_РОЗПОДІЛ ПЕРСОНАЛУ'!W11,2))</f>
        <v>61608.78</v>
      </c>
      <c r="AG12" s="74">
        <f>IF(ISERROR(ROUND($Y12/'1_РОЗПОДІЛ ПЕРСОНАЛУ'!P11*'1_РОЗПОДІЛ ПЕРСОНАЛУ'!X11,2)),0,ROUND($Y12/'1_РОЗПОДІЛ ПЕРСОНАЛУ'!P11*'1_РОЗПОДІЛ ПЕРСОНАЛУ'!X11,2))</f>
        <v>0</v>
      </c>
    </row>
    <row r="13" spans="1:33" ht="24" x14ac:dyDescent="0.2">
      <c r="A13" s="78">
        <f>'1_РОЗПОДІЛ ПЕРСОНАЛУ'!A12</f>
        <v>5</v>
      </c>
      <c r="B13" s="78" t="str">
        <f>'1_РОЗПОДІЛ ПЕРСОНАЛУ'!B12</f>
        <v>КЕРIВНИКИ ТА ФАХІВЦІ</v>
      </c>
      <c r="C13" s="78" t="str">
        <f>'1_РОЗПОДІЛ ПЕРСОНАЛУ'!D12</f>
        <v xml:space="preserve">Економіст </v>
      </c>
      <c r="D13" s="78">
        <f>'1_РОЗПОДІЛ ПЕРСОНАЛУ'!F12</f>
        <v>0</v>
      </c>
      <c r="E13" s="78">
        <f>'1_РОЗПОДІЛ ПЕРСОНАЛУ'!P12</f>
        <v>1</v>
      </c>
      <c r="F13" s="100">
        <f>IF($A13&gt;0,'2_Вихідні дані'!$B$3,"")</f>
        <v>1921</v>
      </c>
      <c r="G13" s="55">
        <f>'3_Розрахунок ФОП(опал)'!G13</f>
        <v>1.4</v>
      </c>
      <c r="H13" s="55">
        <f>'3_Розрахунок ФОП(опал)'!H13</f>
        <v>1.66</v>
      </c>
      <c r="I13" s="79">
        <f>IF(D13&gt;0,VLOOKUP(D13,'2_Вихідні дані'!$A$6:$B$11,2,FALSE),1)</f>
        <v>1</v>
      </c>
      <c r="J13" s="55">
        <f>'3_Розрахунок ФОП(опал)'!J13</f>
        <v>2</v>
      </c>
      <c r="K13" s="74">
        <f t="shared" si="1"/>
        <v>8928.81</v>
      </c>
      <c r="L13" s="55">
        <f>'3_Розрахунок ФОП(опал)'!L13</f>
        <v>0</v>
      </c>
      <c r="M13" s="100">
        <f t="shared" si="2"/>
        <v>0</v>
      </c>
      <c r="N13" s="55">
        <f>'3_Розрахунок ФОП(опал)'!N13</f>
        <v>0</v>
      </c>
      <c r="O13" s="100">
        <f t="shared" si="3"/>
        <v>0</v>
      </c>
      <c r="P13" s="55">
        <f>'3_Розрахунок ФОП(опал)'!P13</f>
        <v>0</v>
      </c>
      <c r="Q13" s="100">
        <f t="shared" si="4"/>
        <v>0</v>
      </c>
      <c r="R13" s="55">
        <f>'3_Розрахунок ФОП(опал)'!R13</f>
        <v>1.05</v>
      </c>
      <c r="S13" s="100">
        <f t="shared" si="5"/>
        <v>446.44</v>
      </c>
      <c r="T13" s="55">
        <f>'3_Розрахунок ФОП(опал)'!T13</f>
        <v>0</v>
      </c>
      <c r="U13" s="100">
        <f t="shared" si="6"/>
        <v>0</v>
      </c>
      <c r="V13" s="55">
        <f>'3_Розрахунок ФОП(опал)'!V13</f>
        <v>0</v>
      </c>
      <c r="W13" s="100">
        <f>IF(AND($A13&gt;0,V13&gt;0),IF('2_Вихідні дані'!$A$12=1,ROUND($K13*(V13-1),2),ROUND((K13+M13+O13+Q13+S13+U13)*(V13-1),2)),0)</f>
        <v>0</v>
      </c>
      <c r="X13" s="74">
        <f t="shared" si="7"/>
        <v>9375.25</v>
      </c>
      <c r="Y13" s="74">
        <f>X13*'2_Вихідні дані'!$B$18</f>
        <v>56251.5</v>
      </c>
      <c r="Z13" s="74">
        <f>IF(ISERROR(ROUND($Y13/'1_РОЗПОДІЛ ПЕРСОНАЛУ'!P12*'1_РОЗПОДІЛ ПЕРСОНАЛУ'!Q12,2)),0,ROUND($Y13/'1_РОЗПОДІЛ ПЕРСОНАЛУ'!P12*'1_РОЗПОДІЛ ПЕРСОНАЛУ'!Q12,2))</f>
        <v>0</v>
      </c>
      <c r="AA13" s="74">
        <f>IF(ISERROR(ROUND($Y13/'1_РОЗПОДІЛ ПЕРСОНАЛУ'!P12*'1_РОЗПОДІЛ ПЕРСОНАЛУ'!R12,2)),0,ROUND($Y13/'1_РОЗПОДІЛ ПЕРСОНАЛУ'!P12*'1_РОЗПОДІЛ ПЕРСОНАЛУ'!R12,2))</f>
        <v>0</v>
      </c>
      <c r="AB13" s="74">
        <f>IF(ISERROR(ROUND($Y13/'1_РОЗПОДІЛ ПЕРСОНАЛУ'!P12*'1_РОЗПОДІЛ ПЕРСОНАЛУ'!S12,2)),0,ROUND($Y13/'1_РОЗПОДІЛ ПЕРСОНАЛУ'!P12*'1_РОЗПОДІЛ ПЕРСОНАЛУ'!S12,2))</f>
        <v>0</v>
      </c>
      <c r="AC13" s="74">
        <f>IF(ISERROR(ROUND($Y13/'1_РОЗПОДІЛ ПЕРСОНАЛУ'!P12*'1_РОЗПОДІЛ ПЕРСОНАЛУ'!T12,2)),0,ROUND($Y13/'1_РОЗПОДІЛ ПЕРСОНАЛУ'!P12*'1_РОЗПОДІЛ ПЕРСОНАЛУ'!T12,2))</f>
        <v>0</v>
      </c>
      <c r="AD13" s="74">
        <f>IF(ISERROR(ROUND($Y13/'1_РОЗПОДІЛ ПЕРСОНАЛУ'!P12*'1_РОЗПОДІЛ ПЕРСОНАЛУ'!U12,2)),0,ROUND($Y13/'1_РОЗПОДІЛ ПЕРСОНАЛУ'!P12*'1_РОЗПОДІЛ ПЕРСОНАЛУ'!U12,2))</f>
        <v>0</v>
      </c>
      <c r="AE13" s="74">
        <f>IF(ISERROR(ROUND($Y13/'1_РОЗПОДІЛ ПЕРСОНАЛУ'!P12*'1_РОЗПОДІЛ ПЕРСОНАЛУ'!V12,2)),0,ROUND($Y13/'1_РОЗПОДІЛ ПЕРСОНАЛУ'!P12*'1_РОЗПОДІЛ ПЕРСОНАЛУ'!V12,2))</f>
        <v>0</v>
      </c>
      <c r="AF13" s="74">
        <f>IF(ISERROR(ROUND($Y13/'1_РОЗПОДІЛ ПЕРСОНАЛУ'!P12*'1_РОЗПОДІЛ ПЕРСОНАЛУ'!W12,2)),0,ROUND($Y13/'1_РОЗПОДІЛ ПЕРСОНАЛУ'!P12*'1_РОЗПОДІЛ ПЕРСОНАЛУ'!W12,2))</f>
        <v>0</v>
      </c>
      <c r="AG13" s="74">
        <f>IF(ISERROR(ROUND($Y13/'1_РОЗПОДІЛ ПЕРСОНАЛУ'!P12*'1_РОЗПОДІЛ ПЕРСОНАЛУ'!X12,2)),0,ROUND($Y13/'1_РОЗПОДІЛ ПЕРСОНАЛУ'!P12*'1_РОЗПОДІЛ ПЕРСОНАЛУ'!X12,2))</f>
        <v>56251.5</v>
      </c>
    </row>
    <row r="14" spans="1:33" ht="12" x14ac:dyDescent="0.2">
      <c r="A14" s="78">
        <f>'1_РОЗПОДІЛ ПЕРСОНАЛУ'!A13</f>
        <v>6</v>
      </c>
      <c r="B14" s="78" t="str">
        <f>'1_РОЗПОДІЛ ПЕРСОНАЛУ'!B13</f>
        <v>БУХГАЛТЕРІЯ</v>
      </c>
      <c r="C14" s="78" t="str">
        <f>'1_РОЗПОДІЛ ПЕРСОНАЛУ'!D13</f>
        <v>Головний бухгалтер</v>
      </c>
      <c r="D14" s="78">
        <f>'1_РОЗПОДІЛ ПЕРСОНАЛУ'!F13</f>
        <v>0</v>
      </c>
      <c r="E14" s="78">
        <f>'1_РОЗПОДІЛ ПЕРСОНАЛУ'!P13</f>
        <v>1</v>
      </c>
      <c r="F14" s="100">
        <f>IF($A14&gt;0,'2_Вихідні дані'!$B$3,"")</f>
        <v>1921</v>
      </c>
      <c r="G14" s="55">
        <f>'3_Розрахунок ФОП(опал)'!G14</f>
        <v>1.4</v>
      </c>
      <c r="H14" s="55">
        <f>'3_Розрахунок ФОП(опал)'!H14</f>
        <v>1.66</v>
      </c>
      <c r="I14" s="79">
        <f>IF(D14&gt;0,VLOOKUP(D14,'2_Вихідні дані'!$A$6:$B$11,2,FALSE),1)</f>
        <v>1</v>
      </c>
      <c r="J14" s="55">
        <f>'3_Розрахунок ФОП(опал)'!J14</f>
        <v>3.15</v>
      </c>
      <c r="K14" s="74">
        <f t="shared" si="1"/>
        <v>14062.87</v>
      </c>
      <c r="L14" s="55">
        <f>'3_Розрахунок ФОП(опал)'!L14</f>
        <v>0</v>
      </c>
      <c r="M14" s="100">
        <f t="shared" si="2"/>
        <v>0</v>
      </c>
      <c r="N14" s="55">
        <f>'3_Розрахунок ФОП(опал)'!N14</f>
        <v>0</v>
      </c>
      <c r="O14" s="100">
        <f t="shared" si="3"/>
        <v>0</v>
      </c>
      <c r="P14" s="55">
        <f>'3_Розрахунок ФОП(опал)'!P14</f>
        <v>0</v>
      </c>
      <c r="Q14" s="100">
        <f t="shared" si="4"/>
        <v>0</v>
      </c>
      <c r="R14" s="55">
        <f>'3_Розрахунок ФОП(опал)'!R14</f>
        <v>1.1499999999999999</v>
      </c>
      <c r="S14" s="100">
        <f t="shared" si="5"/>
        <v>2109.4299999999998</v>
      </c>
      <c r="T14" s="55">
        <f>'3_Розрахунок ФОП(опал)'!T14</f>
        <v>0</v>
      </c>
      <c r="U14" s="100">
        <f t="shared" si="6"/>
        <v>0</v>
      </c>
      <c r="V14" s="55">
        <f>'3_Розрахунок ФОП(опал)'!V14</f>
        <v>0</v>
      </c>
      <c r="W14" s="100">
        <f>IF(AND($A14&gt;0,V14&gt;0),IF('2_Вихідні дані'!$A$12=1,ROUND($K14*(V14-1),2),ROUND((K14+M14+O14+Q14+S14+U14)*(V14-1),2)),0)</f>
        <v>0</v>
      </c>
      <c r="X14" s="74">
        <f t="shared" si="7"/>
        <v>16172.3</v>
      </c>
      <c r="Y14" s="74">
        <f>X14*'2_Вихідні дані'!$B$18</f>
        <v>97033.799999999988</v>
      </c>
      <c r="Z14" s="74">
        <f>IF(ISERROR(ROUND($Y14/'1_РОЗПОДІЛ ПЕРСОНАЛУ'!P13*'1_РОЗПОДІЛ ПЕРСОНАЛУ'!Q13,2)),0,ROUND($Y14/'1_РОЗПОДІЛ ПЕРСОНАЛУ'!P13*'1_РОЗПОДІЛ ПЕРСОНАЛУ'!Q13,2))</f>
        <v>0</v>
      </c>
      <c r="AA14" s="74">
        <f>IF(ISERROR(ROUND($Y14/'1_РОЗПОДІЛ ПЕРСОНАЛУ'!P13*'1_РОЗПОДІЛ ПЕРСОНАЛУ'!R13,2)),0,ROUND($Y14/'1_РОЗПОДІЛ ПЕРСОНАЛУ'!P13*'1_РОЗПОДІЛ ПЕРСОНАЛУ'!R13,2))</f>
        <v>0</v>
      </c>
      <c r="AB14" s="74">
        <f>IF(ISERROR(ROUND($Y14/'1_РОЗПОДІЛ ПЕРСОНАЛУ'!P13*'1_РОЗПОДІЛ ПЕРСОНАЛУ'!S13,2)),0,ROUND($Y14/'1_РОЗПОДІЛ ПЕРСОНАЛУ'!P13*'1_РОЗПОДІЛ ПЕРСОНАЛУ'!S13,2))</f>
        <v>0</v>
      </c>
      <c r="AC14" s="74">
        <f>IF(ISERROR(ROUND($Y14/'1_РОЗПОДІЛ ПЕРСОНАЛУ'!P13*'1_РОЗПОДІЛ ПЕРСОНАЛУ'!T13,2)),0,ROUND($Y14/'1_РОЗПОДІЛ ПЕРСОНАЛУ'!P13*'1_РОЗПОДІЛ ПЕРСОНАЛУ'!T13,2))</f>
        <v>0</v>
      </c>
      <c r="AD14" s="74">
        <f>IF(ISERROR(ROUND($Y14/'1_РОЗПОДІЛ ПЕРСОНАЛУ'!P13*'1_РОЗПОДІЛ ПЕРСОНАЛУ'!U13,2)),0,ROUND($Y14/'1_РОЗПОДІЛ ПЕРСОНАЛУ'!P13*'1_РОЗПОДІЛ ПЕРСОНАЛУ'!U13,2))</f>
        <v>0</v>
      </c>
      <c r="AE14" s="74">
        <f>IF(ISERROR(ROUND($Y14/'1_РОЗПОДІЛ ПЕРСОНАЛУ'!P13*'1_РОЗПОДІЛ ПЕРСОНАЛУ'!V13,2)),0,ROUND($Y14/'1_РОЗПОДІЛ ПЕРСОНАЛУ'!P13*'1_РОЗПОДІЛ ПЕРСОНАЛУ'!V13,2))</f>
        <v>0</v>
      </c>
      <c r="AF14" s="74">
        <f>IF(ISERROR(ROUND($Y14/'1_РОЗПОДІЛ ПЕРСОНАЛУ'!P13*'1_РОЗПОДІЛ ПЕРСОНАЛУ'!W13,2)),0,ROUND($Y14/'1_РОЗПОДІЛ ПЕРСОНАЛУ'!P13*'1_РОЗПОДІЛ ПЕРСОНАЛУ'!W13,2))</f>
        <v>0</v>
      </c>
      <c r="AG14" s="74">
        <f>IF(ISERROR(ROUND($Y14/'1_РОЗПОДІЛ ПЕРСОНАЛУ'!P13*'1_РОЗПОДІЛ ПЕРСОНАЛУ'!X13,2)),0,ROUND($Y14/'1_РОЗПОДІЛ ПЕРСОНАЛУ'!P13*'1_РОЗПОДІЛ ПЕРСОНАЛУ'!X13,2))</f>
        <v>97033.8</v>
      </c>
    </row>
    <row r="15" spans="1:33" ht="12" x14ac:dyDescent="0.2">
      <c r="A15" s="78">
        <f>'1_РОЗПОДІЛ ПЕРСОНАЛУ'!A14</f>
        <v>7</v>
      </c>
      <c r="B15" s="78" t="str">
        <f>'1_РОЗПОДІЛ ПЕРСОНАЛУ'!B14</f>
        <v>БУХГАЛТЕРІЯ</v>
      </c>
      <c r="C15" s="78" t="str">
        <f>'1_РОЗПОДІЛ ПЕРСОНАЛУ'!D14</f>
        <v>Бухгалтер</v>
      </c>
      <c r="D15" s="78">
        <f>'1_РОЗПОДІЛ ПЕРСОНАЛУ'!F14</f>
        <v>0</v>
      </c>
      <c r="E15" s="78">
        <f>'1_РОЗПОДІЛ ПЕРСОНАЛУ'!P14</f>
        <v>1</v>
      </c>
      <c r="F15" s="100">
        <f>IF($A15&gt;0,'2_Вихідні дані'!$B$3,"")</f>
        <v>1921</v>
      </c>
      <c r="G15" s="55">
        <f>'3_Розрахунок ФОП(опал)'!G15</f>
        <v>1.4</v>
      </c>
      <c r="H15" s="55">
        <f>'3_Розрахунок ФОП(опал)'!H15</f>
        <v>1.66</v>
      </c>
      <c r="I15" s="79">
        <f>IF(D15&gt;0,VLOOKUP(D15,'2_Вихідні дані'!$A$6:$B$11,2,FALSE),1)</f>
        <v>1</v>
      </c>
      <c r="J15" s="55">
        <f>'3_Розрахунок ФОП(опал)'!J15</f>
        <v>1.7</v>
      </c>
      <c r="K15" s="74">
        <f t="shared" si="1"/>
        <v>7589.49</v>
      </c>
      <c r="L15" s="55">
        <f>'3_Розрахунок ФОП(опал)'!L15</f>
        <v>0</v>
      </c>
      <c r="M15" s="100">
        <f t="shared" si="2"/>
        <v>0</v>
      </c>
      <c r="N15" s="55">
        <f>'3_Розрахунок ФОП(опал)'!N15</f>
        <v>0</v>
      </c>
      <c r="O15" s="100">
        <f t="shared" si="3"/>
        <v>0</v>
      </c>
      <c r="P15" s="55">
        <f>'3_Розрахунок ФОП(опал)'!P15</f>
        <v>0</v>
      </c>
      <c r="Q15" s="100">
        <f t="shared" si="4"/>
        <v>0</v>
      </c>
      <c r="R15" s="55">
        <f>'3_Розрахунок ФОП(опал)'!R15</f>
        <v>1.2</v>
      </c>
      <c r="S15" s="100">
        <f t="shared" si="5"/>
        <v>1517.9</v>
      </c>
      <c r="T15" s="55">
        <f>'3_Розрахунок ФОП(опал)'!T15</f>
        <v>0</v>
      </c>
      <c r="U15" s="100">
        <f t="shared" si="6"/>
        <v>0</v>
      </c>
      <c r="V15" s="55">
        <f>'3_Розрахунок ФОП(опал)'!V15</f>
        <v>0</v>
      </c>
      <c r="W15" s="100">
        <f>IF(AND($A15&gt;0,V15&gt;0),IF('2_Вихідні дані'!$A$12=1,ROUND($K15*(V15-1),2),ROUND((K15+M15+O15+Q15+S15+U15)*(V15-1),2)),0)</f>
        <v>0</v>
      </c>
      <c r="X15" s="74">
        <f t="shared" si="7"/>
        <v>9107.39</v>
      </c>
      <c r="Y15" s="74">
        <f>X15*'2_Вихідні дані'!$B$18</f>
        <v>54644.34</v>
      </c>
      <c r="Z15" s="74">
        <f>IF(ISERROR(ROUND($Y15/'1_РОЗПОДІЛ ПЕРСОНАЛУ'!P14*'1_РОЗПОДІЛ ПЕРСОНАЛУ'!Q14,2)),0,ROUND($Y15/'1_РОЗПОДІЛ ПЕРСОНАЛУ'!P14*'1_РОЗПОДІЛ ПЕРСОНАЛУ'!Q14,2))</f>
        <v>0</v>
      </c>
      <c r="AA15" s="74">
        <f>IF(ISERROR(ROUND($Y15/'1_РОЗПОДІЛ ПЕРСОНАЛУ'!P14*'1_РОЗПОДІЛ ПЕРСОНАЛУ'!R14,2)),0,ROUND($Y15/'1_РОЗПОДІЛ ПЕРСОНАЛУ'!P14*'1_РОЗПОДІЛ ПЕРСОНАЛУ'!R14,2))</f>
        <v>0</v>
      </c>
      <c r="AB15" s="74">
        <f>IF(ISERROR(ROUND($Y15/'1_РОЗПОДІЛ ПЕРСОНАЛУ'!P14*'1_РОЗПОДІЛ ПЕРСОНАЛУ'!S14,2)),0,ROUND($Y15/'1_РОЗПОДІЛ ПЕРСОНАЛУ'!P14*'1_РОЗПОДІЛ ПЕРСОНАЛУ'!S14,2))</f>
        <v>0</v>
      </c>
      <c r="AC15" s="74">
        <f>IF(ISERROR(ROUND($Y15/'1_РОЗПОДІЛ ПЕРСОНАЛУ'!P14*'1_РОЗПОДІЛ ПЕРСОНАЛУ'!T14,2)),0,ROUND($Y15/'1_РОЗПОДІЛ ПЕРСОНАЛУ'!P14*'1_РОЗПОДІЛ ПЕРСОНАЛУ'!T14,2))</f>
        <v>0</v>
      </c>
      <c r="AD15" s="74">
        <f>IF(ISERROR(ROUND($Y15/'1_РОЗПОДІЛ ПЕРСОНАЛУ'!P14*'1_РОЗПОДІЛ ПЕРСОНАЛУ'!U14,2)),0,ROUND($Y15/'1_РОЗПОДІЛ ПЕРСОНАЛУ'!P14*'1_РОЗПОДІЛ ПЕРСОНАЛУ'!U14,2))</f>
        <v>0</v>
      </c>
      <c r="AE15" s="74">
        <f>IF(ISERROR(ROUND($Y15/'1_РОЗПОДІЛ ПЕРСОНАЛУ'!P14*'1_РОЗПОДІЛ ПЕРСОНАЛУ'!V14,2)),0,ROUND($Y15/'1_РОЗПОДІЛ ПЕРСОНАЛУ'!P14*'1_РОЗПОДІЛ ПЕРСОНАЛУ'!V14,2))</f>
        <v>0</v>
      </c>
      <c r="AF15" s="74">
        <f>IF(ISERROR(ROUND($Y15/'1_РОЗПОДІЛ ПЕРСОНАЛУ'!P14*'1_РОЗПОДІЛ ПЕРСОНАЛУ'!W14,2)),0,ROUND($Y15/'1_РОЗПОДІЛ ПЕРСОНАЛУ'!P14*'1_РОЗПОДІЛ ПЕРСОНАЛУ'!W14,2))</f>
        <v>0</v>
      </c>
      <c r="AG15" s="74">
        <f>IF(ISERROR(ROUND($Y15/'1_РОЗПОДІЛ ПЕРСОНАЛУ'!P14*'1_РОЗПОДІЛ ПЕРСОНАЛУ'!X14,2)),0,ROUND($Y15/'1_РОЗПОДІЛ ПЕРСОНАЛУ'!P14*'1_РОЗПОДІЛ ПЕРСОНАЛУ'!X14,2))</f>
        <v>54644.34</v>
      </c>
    </row>
    <row r="16" spans="1:33" ht="24" x14ac:dyDescent="0.2">
      <c r="A16" s="78">
        <f>'1_РОЗПОДІЛ ПЕРСОНАЛУ'!A15</f>
        <v>8</v>
      </c>
      <c r="B16" s="78" t="str">
        <f>'1_РОЗПОДІЛ ПЕРСОНАЛУ'!B15</f>
        <v xml:space="preserve"> ВІДДІЛ ТЕПЛОЗБУТУ</v>
      </c>
      <c r="C16" s="78" t="str">
        <f>'1_РОЗПОДІЛ ПЕРСОНАЛУ'!D15</f>
        <v>Начальник відділу теплозбуту</v>
      </c>
      <c r="D16" s="78">
        <f>'1_РОЗПОДІЛ ПЕРСОНАЛУ'!F15</f>
        <v>0</v>
      </c>
      <c r="E16" s="78">
        <f>'1_РОЗПОДІЛ ПЕРСОНАЛУ'!P15</f>
        <v>1</v>
      </c>
      <c r="F16" s="100">
        <f>IF($A16&gt;0,'2_Вихідні дані'!$B$3,"")</f>
        <v>1921</v>
      </c>
      <c r="G16" s="55">
        <f>'3_Розрахунок ФОП(опал)'!G16</f>
        <v>1.4</v>
      </c>
      <c r="H16" s="55">
        <f>'3_Розрахунок ФОП(опал)'!H16</f>
        <v>1.66</v>
      </c>
      <c r="I16" s="79">
        <f>IF(D16&gt;0,VLOOKUP(D16,'2_Вихідні дані'!$A$6:$B$11,2,FALSE),1)</f>
        <v>1</v>
      </c>
      <c r="J16" s="55">
        <f>'3_Розрахунок ФОП(опал)'!J16</f>
        <v>2.9</v>
      </c>
      <c r="K16" s="74">
        <f t="shared" si="1"/>
        <v>12946.77</v>
      </c>
      <c r="L16" s="55">
        <f>'3_Розрахунок ФОП(опал)'!L16</f>
        <v>0</v>
      </c>
      <c r="M16" s="100">
        <f t="shared" si="2"/>
        <v>0</v>
      </c>
      <c r="N16" s="55">
        <f>'3_Розрахунок ФОП(опал)'!N16</f>
        <v>0</v>
      </c>
      <c r="O16" s="100">
        <f t="shared" si="3"/>
        <v>0</v>
      </c>
      <c r="P16" s="55">
        <f>'3_Розрахунок ФОП(опал)'!P16</f>
        <v>0</v>
      </c>
      <c r="Q16" s="100">
        <f t="shared" si="4"/>
        <v>0</v>
      </c>
      <c r="R16" s="55">
        <f>'3_Розрахунок ФОП(опал)'!R16</f>
        <v>1.2</v>
      </c>
      <c r="S16" s="100">
        <f t="shared" si="5"/>
        <v>2589.35</v>
      </c>
      <c r="T16" s="55">
        <f>'3_Розрахунок ФОП(опал)'!T16</f>
        <v>0</v>
      </c>
      <c r="U16" s="100">
        <f t="shared" si="6"/>
        <v>0</v>
      </c>
      <c r="V16" s="55">
        <f>'3_Розрахунок ФОП(опал)'!V16</f>
        <v>0</v>
      </c>
      <c r="W16" s="100">
        <f>IF(AND($A16&gt;0,V16&gt;0),IF('2_Вихідні дані'!$A$12=1,ROUND($K16*(V16-1),2),ROUND((K16+M16+O16+Q16+S16+U16)*(V16-1),2)),0)</f>
        <v>0</v>
      </c>
      <c r="X16" s="74">
        <f t="shared" si="7"/>
        <v>15536.12</v>
      </c>
      <c r="Y16" s="74">
        <f>X16*'2_Вихідні дані'!$B$18</f>
        <v>93216.72</v>
      </c>
      <c r="Z16" s="74">
        <f>IF(ISERROR(ROUND($Y16/'1_РОЗПОДІЛ ПЕРСОНАЛУ'!P15*'1_РОЗПОДІЛ ПЕРСОНАЛУ'!Q15,2)),0,ROUND($Y16/'1_РОЗПОДІЛ ПЕРСОНАЛУ'!P15*'1_РОЗПОДІЛ ПЕРСОНАЛУ'!Q15,2))</f>
        <v>0</v>
      </c>
      <c r="AA16" s="74">
        <f>IF(ISERROR(ROUND($Y16/'1_РОЗПОДІЛ ПЕРСОНАЛУ'!P15*'1_РОЗПОДІЛ ПЕРСОНАЛУ'!R15,2)),0,ROUND($Y16/'1_РОЗПОДІЛ ПЕРСОНАЛУ'!P15*'1_РОЗПОДІЛ ПЕРСОНАЛУ'!R15,2))</f>
        <v>0</v>
      </c>
      <c r="AB16" s="74">
        <f>IF(ISERROR(ROUND($Y16/'1_РОЗПОДІЛ ПЕРСОНАЛУ'!P15*'1_РОЗПОДІЛ ПЕРСОНАЛУ'!S15,2)),0,ROUND($Y16/'1_РОЗПОДІЛ ПЕРСОНАЛУ'!P15*'1_РОЗПОДІЛ ПЕРСОНАЛУ'!S15,2))</f>
        <v>93216.72</v>
      </c>
      <c r="AC16" s="74">
        <f>IF(ISERROR(ROUND($Y16/'1_РОЗПОДІЛ ПЕРСОНАЛУ'!P15*'1_РОЗПОДІЛ ПЕРСОНАЛУ'!T15,2)),0,ROUND($Y16/'1_РОЗПОДІЛ ПЕРСОНАЛУ'!P15*'1_РОЗПОДІЛ ПЕРСОНАЛУ'!T15,2))</f>
        <v>0</v>
      </c>
      <c r="AD16" s="74">
        <f>IF(ISERROR(ROUND($Y16/'1_РОЗПОДІЛ ПЕРСОНАЛУ'!P15*'1_РОЗПОДІЛ ПЕРСОНАЛУ'!U15,2)),0,ROUND($Y16/'1_РОЗПОДІЛ ПЕРСОНАЛУ'!P15*'1_РОЗПОДІЛ ПЕРСОНАЛУ'!U15,2))</f>
        <v>0</v>
      </c>
      <c r="AE16" s="74">
        <f>IF(ISERROR(ROUND($Y16/'1_РОЗПОДІЛ ПЕРСОНАЛУ'!P15*'1_РОЗПОДІЛ ПЕРСОНАЛУ'!V15,2)),0,ROUND($Y16/'1_РОЗПОДІЛ ПЕРСОНАЛУ'!P15*'1_РОЗПОДІЛ ПЕРСОНАЛУ'!V15,2))</f>
        <v>0</v>
      </c>
      <c r="AF16" s="74">
        <f>IF(ISERROR(ROUND($Y16/'1_РОЗПОДІЛ ПЕРСОНАЛУ'!P15*'1_РОЗПОДІЛ ПЕРСОНАЛУ'!W15,2)),0,ROUND($Y16/'1_РОЗПОДІЛ ПЕРСОНАЛУ'!P15*'1_РОЗПОДІЛ ПЕРСОНАЛУ'!W15,2))</f>
        <v>0</v>
      </c>
      <c r="AG16" s="74">
        <f>IF(ISERROR(ROUND($Y16/'1_РОЗПОДІЛ ПЕРСОНАЛУ'!P15*'1_РОЗПОДІЛ ПЕРСОНАЛУ'!X15,2)),0,ROUND($Y16/'1_РОЗПОДІЛ ПЕРСОНАЛУ'!P15*'1_РОЗПОДІЛ ПЕРСОНАЛУ'!X15,2))</f>
        <v>0</v>
      </c>
    </row>
    <row r="17" spans="1:33" ht="12" x14ac:dyDescent="0.2">
      <c r="A17" s="78">
        <f>'1_РОЗПОДІЛ ПЕРСОНАЛУ'!A16</f>
        <v>9</v>
      </c>
      <c r="B17" s="78" t="str">
        <f>'1_РОЗПОДІЛ ПЕРСОНАЛУ'!B16</f>
        <v xml:space="preserve"> ВІДДІЛ ТЕПЛОЗБУТУ</v>
      </c>
      <c r="C17" s="78" t="str">
        <f>'1_РОЗПОДІЛ ПЕРСОНАЛУ'!D16</f>
        <v>Бухгалтер</v>
      </c>
      <c r="D17" s="78">
        <f>'1_РОЗПОДІЛ ПЕРСОНАЛУ'!F16</f>
        <v>0</v>
      </c>
      <c r="E17" s="78">
        <f>'1_РОЗПОДІЛ ПЕРСОНАЛУ'!P16</f>
        <v>1</v>
      </c>
      <c r="F17" s="100">
        <f>IF($A17&gt;0,'2_Вихідні дані'!$B$3,"")</f>
        <v>1921</v>
      </c>
      <c r="G17" s="55">
        <f>'3_Розрахунок ФОП(опал)'!G17</f>
        <v>1.4</v>
      </c>
      <c r="H17" s="55">
        <f>'3_Розрахунок ФОП(опал)'!H17</f>
        <v>1.66</v>
      </c>
      <c r="I17" s="79">
        <f>IF(D17&gt;0,VLOOKUP(D17,'2_Вихідні дані'!$A$6:$B$11,2,FALSE),1)</f>
        <v>1</v>
      </c>
      <c r="J17" s="55">
        <f>'3_Розрахунок ФОП(опал)'!J17</f>
        <v>1.7</v>
      </c>
      <c r="K17" s="74">
        <f t="shared" si="1"/>
        <v>7589.49</v>
      </c>
      <c r="L17" s="55">
        <f>'3_Розрахунок ФОП(опал)'!L17</f>
        <v>0</v>
      </c>
      <c r="M17" s="100">
        <f t="shared" si="2"/>
        <v>0</v>
      </c>
      <c r="N17" s="55">
        <f>'3_Розрахунок ФОП(опал)'!N17</f>
        <v>0</v>
      </c>
      <c r="O17" s="100">
        <f t="shared" si="3"/>
        <v>0</v>
      </c>
      <c r="P17" s="55">
        <f>'3_Розрахунок ФОП(опал)'!P17</f>
        <v>0</v>
      </c>
      <c r="Q17" s="100">
        <f t="shared" si="4"/>
        <v>0</v>
      </c>
      <c r="R17" s="55">
        <f>'3_Розрахунок ФОП(опал)'!R17</f>
        <v>1.1000000000000001</v>
      </c>
      <c r="S17" s="100">
        <f t="shared" si="5"/>
        <v>758.95</v>
      </c>
      <c r="T17" s="55">
        <f>'3_Розрахунок ФОП(опал)'!T17</f>
        <v>0</v>
      </c>
      <c r="U17" s="100">
        <f t="shared" si="6"/>
        <v>0</v>
      </c>
      <c r="V17" s="55">
        <f>'3_Розрахунок ФОП(опал)'!V17</f>
        <v>0</v>
      </c>
      <c r="W17" s="100">
        <f>IF(AND($A17&gt;0,V17&gt;0),IF('2_Вихідні дані'!$A$12=1,ROUND($K17*(V17-1),2),ROUND((K17+M17+O17+Q17+S17+U17)*(V17-1),2)),0)</f>
        <v>0</v>
      </c>
      <c r="X17" s="74">
        <f t="shared" si="7"/>
        <v>8348.44</v>
      </c>
      <c r="Y17" s="74">
        <f>X17*'2_Вихідні дані'!$B$18</f>
        <v>50090.64</v>
      </c>
      <c r="Z17" s="74">
        <f>IF(ISERROR(ROUND($Y17/'1_РОЗПОДІЛ ПЕРСОНАЛУ'!P16*'1_РОЗПОДІЛ ПЕРСОНАЛУ'!Q16,2)),0,ROUND($Y17/'1_РОЗПОДІЛ ПЕРСОНАЛУ'!P16*'1_РОЗПОДІЛ ПЕРСОНАЛУ'!Q16,2))</f>
        <v>0</v>
      </c>
      <c r="AA17" s="74">
        <f>IF(ISERROR(ROUND($Y17/'1_РОЗПОДІЛ ПЕРСОНАЛУ'!P16*'1_РОЗПОДІЛ ПЕРСОНАЛУ'!R16,2)),0,ROUND($Y17/'1_РОЗПОДІЛ ПЕРСОНАЛУ'!P16*'1_РОЗПОДІЛ ПЕРСОНАЛУ'!R16,2))</f>
        <v>0</v>
      </c>
      <c r="AB17" s="74">
        <f>IF(ISERROR(ROUND($Y17/'1_РОЗПОДІЛ ПЕРСОНАЛУ'!P16*'1_РОЗПОДІЛ ПЕРСОНАЛУ'!S16,2)),0,ROUND($Y17/'1_РОЗПОДІЛ ПЕРСОНАЛУ'!P16*'1_РОЗПОДІЛ ПЕРСОНАЛУ'!S16,2))</f>
        <v>50090.64</v>
      </c>
      <c r="AC17" s="74">
        <f>IF(ISERROR(ROUND($Y17/'1_РОЗПОДІЛ ПЕРСОНАЛУ'!P16*'1_РОЗПОДІЛ ПЕРСОНАЛУ'!T16,2)),0,ROUND($Y17/'1_РОЗПОДІЛ ПЕРСОНАЛУ'!P16*'1_РОЗПОДІЛ ПЕРСОНАЛУ'!T16,2))</f>
        <v>0</v>
      </c>
      <c r="AD17" s="74">
        <f>IF(ISERROR(ROUND($Y17/'1_РОЗПОДІЛ ПЕРСОНАЛУ'!P16*'1_РОЗПОДІЛ ПЕРСОНАЛУ'!U16,2)),0,ROUND($Y17/'1_РОЗПОДІЛ ПЕРСОНАЛУ'!P16*'1_РОЗПОДІЛ ПЕРСОНАЛУ'!U16,2))</f>
        <v>0</v>
      </c>
      <c r="AE17" s="74">
        <f>IF(ISERROR(ROUND($Y17/'1_РОЗПОДІЛ ПЕРСОНАЛУ'!P16*'1_РОЗПОДІЛ ПЕРСОНАЛУ'!V16,2)),0,ROUND($Y17/'1_РОЗПОДІЛ ПЕРСОНАЛУ'!P16*'1_РОЗПОДІЛ ПЕРСОНАЛУ'!V16,2))</f>
        <v>0</v>
      </c>
      <c r="AF17" s="74">
        <f>IF(ISERROR(ROUND($Y17/'1_РОЗПОДІЛ ПЕРСОНАЛУ'!P16*'1_РОЗПОДІЛ ПЕРСОНАЛУ'!W16,2)),0,ROUND($Y17/'1_РОЗПОДІЛ ПЕРСОНАЛУ'!P16*'1_РОЗПОДІЛ ПЕРСОНАЛУ'!W16,2))</f>
        <v>0</v>
      </c>
      <c r="AG17" s="74">
        <f>IF(ISERROR(ROUND($Y17/'1_РОЗПОДІЛ ПЕРСОНАЛУ'!P16*'1_РОЗПОДІЛ ПЕРСОНАЛУ'!X16,2)),0,ROUND($Y17/'1_РОЗПОДІЛ ПЕРСОНАЛУ'!P16*'1_РОЗПОДІЛ ПЕРСОНАЛУ'!X16,2))</f>
        <v>0</v>
      </c>
    </row>
    <row r="18" spans="1:33" ht="12" x14ac:dyDescent="0.2">
      <c r="A18" s="78">
        <f>'1_РОЗПОДІЛ ПЕРСОНАЛУ'!A17</f>
        <v>10</v>
      </c>
      <c r="B18" s="78" t="str">
        <f>'1_РОЗПОДІЛ ПЕРСОНАЛУ'!B17</f>
        <v xml:space="preserve"> ВІДДІЛ ТЕПЛОЗБУТУ</v>
      </c>
      <c r="C18" s="78" t="str">
        <f>'1_РОЗПОДІЛ ПЕРСОНАЛУ'!D17</f>
        <v xml:space="preserve">Контролер </v>
      </c>
      <c r="D18" s="78">
        <f>'1_РОЗПОДІЛ ПЕРСОНАЛУ'!F17</f>
        <v>0</v>
      </c>
      <c r="E18" s="78">
        <f>'1_РОЗПОДІЛ ПЕРСОНАЛУ'!P17</f>
        <v>1</v>
      </c>
      <c r="F18" s="100">
        <f>IF($A18&gt;0,'2_Вихідні дані'!$B$3,"")</f>
        <v>1921</v>
      </c>
      <c r="G18" s="55">
        <f>'3_Розрахунок ФОП(опал)'!G18</f>
        <v>1.4</v>
      </c>
      <c r="H18" s="55">
        <f>'3_Розрахунок ФОП(опал)'!H18</f>
        <v>1</v>
      </c>
      <c r="I18" s="79">
        <f>IF(D18&gt;0,VLOOKUP(D18,'2_Вихідні дані'!$A$6:$B$11,2,FALSE),1)</f>
        <v>1</v>
      </c>
      <c r="J18" s="55">
        <f>'3_Розрахунок ФОП(опал)'!J18</f>
        <v>1.5</v>
      </c>
      <c r="K18" s="74">
        <f t="shared" si="1"/>
        <v>4034.1</v>
      </c>
      <c r="L18" s="55">
        <f>'3_Розрахунок ФОП(опал)'!L18</f>
        <v>0</v>
      </c>
      <c r="M18" s="100">
        <f t="shared" si="2"/>
        <v>0</v>
      </c>
      <c r="N18" s="55">
        <f>'3_Розрахунок ФОП(опал)'!N18</f>
        <v>0</v>
      </c>
      <c r="O18" s="100">
        <f t="shared" si="3"/>
        <v>0</v>
      </c>
      <c r="P18" s="55">
        <f>'3_Розрахунок ФОП(опал)'!P18</f>
        <v>0</v>
      </c>
      <c r="Q18" s="100">
        <f t="shared" si="4"/>
        <v>0</v>
      </c>
      <c r="R18" s="55">
        <f>'3_Розрахунок ФОП(опал)'!R18</f>
        <v>1.1000000000000001</v>
      </c>
      <c r="S18" s="100">
        <f t="shared" si="5"/>
        <v>403.41</v>
      </c>
      <c r="T18" s="55">
        <f>'3_Розрахунок ФОП(опал)'!T18</f>
        <v>0</v>
      </c>
      <c r="U18" s="100">
        <f t="shared" si="6"/>
        <v>0</v>
      </c>
      <c r="V18" s="55">
        <f>'3_Розрахунок ФОП(опал)'!V18</f>
        <v>0</v>
      </c>
      <c r="W18" s="100">
        <f>IF(AND($A18&gt;0,V18&gt;0),IF('2_Вихідні дані'!$A$12=1,ROUND($K18*(V18-1),2),ROUND((K18+M18+O18+Q18+S18+U18)*(V18-1),2)),0)</f>
        <v>0</v>
      </c>
      <c r="X18" s="74">
        <f t="shared" si="7"/>
        <v>4437.51</v>
      </c>
      <c r="Y18" s="74">
        <f>X18*'2_Вихідні дані'!$B$18</f>
        <v>26625.06</v>
      </c>
      <c r="Z18" s="74">
        <f>IF(ISERROR(ROUND($Y18/'1_РОЗПОДІЛ ПЕРСОНАЛУ'!P17*'1_РОЗПОДІЛ ПЕРСОНАЛУ'!Q17,2)),0,ROUND($Y18/'1_РОЗПОДІЛ ПЕРСОНАЛУ'!P17*'1_РОЗПОДІЛ ПЕРСОНАЛУ'!Q17,2))</f>
        <v>0</v>
      </c>
      <c r="AA18" s="74">
        <f>IF(ISERROR(ROUND($Y18/'1_РОЗПОДІЛ ПЕРСОНАЛУ'!P17*'1_РОЗПОДІЛ ПЕРСОНАЛУ'!R17,2)),0,ROUND($Y18/'1_РОЗПОДІЛ ПЕРСОНАЛУ'!P17*'1_РОЗПОДІЛ ПЕРСОНАЛУ'!R17,2))</f>
        <v>0</v>
      </c>
      <c r="AB18" s="74">
        <f>IF(ISERROR(ROUND($Y18/'1_РОЗПОДІЛ ПЕРСОНАЛУ'!P17*'1_РОЗПОДІЛ ПЕРСОНАЛУ'!S17,2)),0,ROUND($Y18/'1_РОЗПОДІЛ ПЕРСОНАЛУ'!P17*'1_РОЗПОДІЛ ПЕРСОНАЛУ'!S17,2))</f>
        <v>0</v>
      </c>
      <c r="AC18" s="74">
        <f>IF(ISERROR(ROUND($Y18/'1_РОЗПОДІЛ ПЕРСОНАЛУ'!P17*'1_РОЗПОДІЛ ПЕРСОНАЛУ'!T17,2)),0,ROUND($Y18/'1_РОЗПОДІЛ ПЕРСОНАЛУ'!P17*'1_РОЗПОДІЛ ПЕРСОНАЛУ'!T17,2))</f>
        <v>26625.06</v>
      </c>
      <c r="AD18" s="74">
        <f>IF(ISERROR(ROUND($Y18/'1_РОЗПОДІЛ ПЕРСОНАЛУ'!P17*'1_РОЗПОДІЛ ПЕРСОНАЛУ'!U17,2)),0,ROUND($Y18/'1_РОЗПОДІЛ ПЕРСОНАЛУ'!P17*'1_РОЗПОДІЛ ПЕРСОНАЛУ'!U17,2))</f>
        <v>0</v>
      </c>
      <c r="AE18" s="74">
        <f>IF(ISERROR(ROUND($Y18/'1_РОЗПОДІЛ ПЕРСОНАЛУ'!P17*'1_РОЗПОДІЛ ПЕРСОНАЛУ'!V17,2)),0,ROUND($Y18/'1_РОЗПОДІЛ ПЕРСОНАЛУ'!P17*'1_РОЗПОДІЛ ПЕРСОНАЛУ'!V17,2))</f>
        <v>0</v>
      </c>
      <c r="AF18" s="74">
        <f>IF(ISERROR(ROUND($Y18/'1_РОЗПОДІЛ ПЕРСОНАЛУ'!P17*'1_РОЗПОДІЛ ПЕРСОНАЛУ'!W17,2)),0,ROUND($Y18/'1_РОЗПОДІЛ ПЕРСОНАЛУ'!P17*'1_РОЗПОДІЛ ПЕРСОНАЛУ'!W17,2))</f>
        <v>0</v>
      </c>
      <c r="AG18" s="74">
        <f>IF(ISERROR(ROUND($Y18/'1_РОЗПОДІЛ ПЕРСОНАЛУ'!P17*'1_РОЗПОДІЛ ПЕРСОНАЛУ'!X17,2)),0,ROUND($Y18/'1_РОЗПОДІЛ ПЕРСОНАЛУ'!P17*'1_РОЗПОДІЛ ПЕРСОНАЛУ'!X17,2))</f>
        <v>0</v>
      </c>
    </row>
    <row r="19" spans="1:33" ht="24" x14ac:dyDescent="0.2">
      <c r="A19" s="78">
        <f>'1_РОЗПОДІЛ ПЕРСОНАЛУ'!A18</f>
        <v>11</v>
      </c>
      <c r="B19" s="78" t="str">
        <f>'1_РОЗПОДІЛ ПЕРСОНАЛУ'!B18</f>
        <v>ВИРОБНИЧА ДІЛЬНИЦЯ</v>
      </c>
      <c r="C19" s="78" t="str">
        <f>'1_РОЗПОДІЛ ПЕРСОНАЛУ'!D18</f>
        <v>Майстер</v>
      </c>
      <c r="D19" s="78">
        <f>'1_РОЗПОДІЛ ПЕРСОНАЛУ'!F18</f>
        <v>0</v>
      </c>
      <c r="E19" s="78">
        <f>'1_РОЗПОДІЛ ПЕРСОНАЛУ'!P18</f>
        <v>2</v>
      </c>
      <c r="F19" s="100">
        <f>IF($A19&gt;0,'2_Вихідні дані'!$B$3,"")</f>
        <v>1921</v>
      </c>
      <c r="G19" s="55">
        <f>'3_Розрахунок ФОП(опал)'!G19</f>
        <v>1.4</v>
      </c>
      <c r="H19" s="55">
        <f>'3_Розрахунок ФОП(опал)'!H19</f>
        <v>1.66</v>
      </c>
      <c r="I19" s="79">
        <f>IF(D19&gt;0,VLOOKUP(D19,'2_Вихідні дані'!$A$6:$B$11,2,FALSE),1)</f>
        <v>1</v>
      </c>
      <c r="J19" s="55">
        <f>'3_Розрахунок ФОП(опал)'!J19</f>
        <v>1.9</v>
      </c>
      <c r="K19" s="74">
        <f t="shared" si="1"/>
        <v>8482.3700000000008</v>
      </c>
      <c r="L19" s="55">
        <f>'3_Розрахунок ФОП(опал)'!L19</f>
        <v>0</v>
      </c>
      <c r="M19" s="100">
        <f t="shared" si="2"/>
        <v>0</v>
      </c>
      <c r="N19" s="55">
        <f>'3_Розрахунок ФОП(опал)'!N19</f>
        <v>0</v>
      </c>
      <c r="O19" s="100">
        <f t="shared" si="3"/>
        <v>0</v>
      </c>
      <c r="P19" s="55">
        <f>'3_Розрахунок ФОП(опал)'!P19</f>
        <v>0</v>
      </c>
      <c r="Q19" s="100">
        <f t="shared" si="4"/>
        <v>0</v>
      </c>
      <c r="R19" s="55">
        <f>'3_Розрахунок ФОП(опал)'!R19</f>
        <v>1.1000000000000001</v>
      </c>
      <c r="S19" s="100">
        <f t="shared" si="5"/>
        <v>848.24</v>
      </c>
      <c r="T19" s="55">
        <f>'3_Розрахунок ФОП(опал)'!T19</f>
        <v>0</v>
      </c>
      <c r="U19" s="100">
        <f t="shared" si="6"/>
        <v>0</v>
      </c>
      <c r="V19" s="55">
        <f>'3_Розрахунок ФОП(опал)'!V19</f>
        <v>0</v>
      </c>
      <c r="W19" s="100">
        <f>IF(AND($A19&gt;0,V19&gt;0),IF('2_Вихідні дані'!$A$12=1,ROUND($K19*(V19-1),2),ROUND((K19+M19+O19+Q19+S19+U19)*(V19-1),2)),0)</f>
        <v>0</v>
      </c>
      <c r="X19" s="74">
        <f t="shared" si="7"/>
        <v>18661.22</v>
      </c>
      <c r="Y19" s="74">
        <f>X19*'2_Вихідні дані'!$B$18</f>
        <v>111967.32</v>
      </c>
      <c r="Z19" s="74">
        <f>IF(ISERROR(ROUND($Y19/'1_РОЗПОДІЛ ПЕРСОНАЛУ'!P18*'1_РОЗПОДІЛ ПЕРСОНАЛУ'!Q18,2)),0,ROUND($Y19/'1_РОЗПОДІЛ ПЕРСОНАЛУ'!P18*'1_РОЗПОДІЛ ПЕРСОНАЛУ'!Q18,2))</f>
        <v>0</v>
      </c>
      <c r="AA19" s="74">
        <f>IF(ISERROR(ROUND($Y19/'1_РОЗПОДІЛ ПЕРСОНАЛУ'!P18*'1_РОЗПОДІЛ ПЕРСОНАЛУ'!R18,2)),0,ROUND($Y19/'1_РОЗПОДІЛ ПЕРСОНАЛУ'!P18*'1_РОЗПОДІЛ ПЕРСОНАЛУ'!R18,2))</f>
        <v>0</v>
      </c>
      <c r="AB19" s="74">
        <f>IF(ISERROR(ROUND($Y19/'1_РОЗПОДІЛ ПЕРСОНАЛУ'!P18*'1_РОЗПОДІЛ ПЕРСОНАЛУ'!S18,2)),0,ROUND($Y19/'1_РОЗПОДІЛ ПЕРСОНАЛУ'!P18*'1_РОЗПОДІЛ ПЕРСОНАЛУ'!S18,2))</f>
        <v>0</v>
      </c>
      <c r="AC19" s="74">
        <f>IF(ISERROR(ROUND($Y19/'1_РОЗПОДІЛ ПЕРСОНАЛУ'!P18*'1_РОЗПОДІЛ ПЕРСОНАЛУ'!T18,2)),0,ROUND($Y19/'1_РОЗПОДІЛ ПЕРСОНАЛУ'!P18*'1_РОЗПОДІЛ ПЕРСОНАЛУ'!T18,2))</f>
        <v>0</v>
      </c>
      <c r="AD19" s="74">
        <f>IF(ISERROR(ROUND($Y19/'1_РОЗПОДІЛ ПЕРСОНАЛУ'!P18*'1_РОЗПОДІЛ ПЕРСОНАЛУ'!U18,2)),0,ROUND($Y19/'1_РОЗПОДІЛ ПЕРСОНАЛУ'!P18*'1_РОЗПОДІЛ ПЕРСОНАЛУ'!U18,2))</f>
        <v>0</v>
      </c>
      <c r="AE19" s="74">
        <f>IF(ISERROR(ROUND($Y19/'1_РОЗПОДІЛ ПЕРСОНАЛУ'!P18*'1_РОЗПОДІЛ ПЕРСОНАЛУ'!V18,2)),0,ROUND($Y19/'1_РОЗПОДІЛ ПЕРСОНАЛУ'!P18*'1_РОЗПОДІЛ ПЕРСОНАЛУ'!V18,2))</f>
        <v>0</v>
      </c>
      <c r="AF19" s="74">
        <f>IF(ISERROR(ROUND($Y19/'1_РОЗПОДІЛ ПЕРСОНАЛУ'!P18*'1_РОЗПОДІЛ ПЕРСОНАЛУ'!W18,2)),0,ROUND($Y19/'1_РОЗПОДІЛ ПЕРСОНАЛУ'!P18*'1_РОЗПОДІЛ ПЕРСОНАЛУ'!W18,2))</f>
        <v>111967.32</v>
      </c>
      <c r="AG19" s="74">
        <f>IF(ISERROR(ROUND($Y19/'1_РОЗПОДІЛ ПЕРСОНАЛУ'!P18*'1_РОЗПОДІЛ ПЕРСОНАЛУ'!X18,2)),0,ROUND($Y19/'1_РОЗПОДІЛ ПЕРСОНАЛУ'!P18*'1_РОЗПОДІЛ ПЕРСОНАЛУ'!X18,2))</f>
        <v>0</v>
      </c>
    </row>
    <row r="20" spans="1:33" ht="24" x14ac:dyDescent="0.2">
      <c r="A20" s="78">
        <f>'1_РОЗПОДІЛ ПЕРСОНАЛУ'!A19</f>
        <v>12</v>
      </c>
      <c r="B20" s="78" t="str">
        <f>'1_РОЗПОДІЛ ПЕРСОНАЛУ'!B19</f>
        <v>ВИРОБНИЧА ДІЛЬНИЦЯ</v>
      </c>
      <c r="C20" s="78" t="str">
        <f>'1_РОЗПОДІЛ ПЕРСОНАЛУ'!D19</f>
        <v>Оператор кот.вул.Поштова 3</v>
      </c>
      <c r="D20" s="78">
        <f>'1_РОЗПОДІЛ ПЕРСОНАЛУ'!F19</f>
        <v>3</v>
      </c>
      <c r="E20" s="78">
        <f>'1_РОЗПОДІЛ ПЕРСОНАЛУ'!P19</f>
        <v>0</v>
      </c>
      <c r="F20" s="100">
        <f>IF($A20&gt;0,'2_Вихідні дані'!$B$3,"")</f>
        <v>1921</v>
      </c>
      <c r="G20" s="55">
        <f>'3_Розрахунок ФОП(опал)'!G20</f>
        <v>1.4</v>
      </c>
      <c r="H20" s="55">
        <f>'3_Розрахунок ФОП(опал)'!H20</f>
        <v>1.66</v>
      </c>
      <c r="I20" s="79">
        <f>IF(D20&gt;0,VLOOKUP(D20,'2_Вихідні дані'!$A$6:$B$11,2,FALSE),1)</f>
        <v>1.2</v>
      </c>
      <c r="J20" s="55">
        <f>'3_Розрахунок ФОП(опал)'!J20</f>
        <v>1</v>
      </c>
      <c r="K20" s="74">
        <f t="shared" si="1"/>
        <v>5357.28</v>
      </c>
      <c r="L20" s="55">
        <f>'3_Розрахунок ФОП(опал)'!L20</f>
        <v>0</v>
      </c>
      <c r="M20" s="100">
        <f t="shared" si="2"/>
        <v>0</v>
      </c>
      <c r="N20" s="55">
        <f>'3_Розрахунок ФОП(опал)'!N20</f>
        <v>1.0920000000000001</v>
      </c>
      <c r="O20" s="100">
        <f t="shared" si="3"/>
        <v>492.87</v>
      </c>
      <c r="P20" s="55">
        <f>'3_Розрахунок ФОП(опал)'!P20</f>
        <v>1.0269999999999999</v>
      </c>
      <c r="Q20" s="100">
        <f t="shared" si="4"/>
        <v>144.65</v>
      </c>
      <c r="R20" s="55">
        <f>'3_Розрахунок ФОП(опал)'!R20</f>
        <v>1.1499999999999999</v>
      </c>
      <c r="S20" s="100">
        <f t="shared" si="5"/>
        <v>803.59</v>
      </c>
      <c r="T20" s="55">
        <f>'3_Розрахунок ФОП(опал)'!T20</f>
        <v>0</v>
      </c>
      <c r="U20" s="100">
        <f t="shared" si="6"/>
        <v>0</v>
      </c>
      <c r="V20" s="55">
        <f>'3_Розрахунок ФОП(опал)'!V20</f>
        <v>0</v>
      </c>
      <c r="W20" s="100">
        <f>IF(AND($A20&gt;0,V20&gt;0),IF('2_Вихідні дані'!$A$12=1,ROUND($K20*(V20-1),2),ROUND((K20+M20+O20+Q20+S20+U20)*(V20-1),2)),0)</f>
        <v>0</v>
      </c>
      <c r="X20" s="74">
        <f t="shared" si="7"/>
        <v>0</v>
      </c>
      <c r="Y20" s="74">
        <f>X20*'2_Вихідні дані'!$B$18</f>
        <v>0</v>
      </c>
      <c r="Z20" s="74">
        <f>IF(ISERROR(ROUND($Y20/'1_РОЗПОДІЛ ПЕРСОНАЛУ'!P19*'1_РОЗПОДІЛ ПЕРСОНАЛУ'!Q19,2)),0,ROUND($Y20/'1_РОЗПОДІЛ ПЕРСОНАЛУ'!P19*'1_РОЗПОДІЛ ПЕРСОНАЛУ'!Q19,2))</f>
        <v>0</v>
      </c>
      <c r="AA20" s="74">
        <f>IF(ISERROR(ROUND($Y20/'1_РОЗПОДІЛ ПЕРСОНАЛУ'!P19*'1_РОЗПОДІЛ ПЕРСОНАЛУ'!R19,2)),0,ROUND($Y20/'1_РОЗПОДІЛ ПЕРСОНАЛУ'!P19*'1_РОЗПОДІЛ ПЕРСОНАЛУ'!R19,2))</f>
        <v>0</v>
      </c>
      <c r="AB20" s="74">
        <f>IF(ISERROR(ROUND($Y20/'1_РОЗПОДІЛ ПЕРСОНАЛУ'!P19*'1_РОЗПОДІЛ ПЕРСОНАЛУ'!S19,2)),0,ROUND($Y20/'1_РОЗПОДІЛ ПЕРСОНАЛУ'!P19*'1_РОЗПОДІЛ ПЕРСОНАЛУ'!S19,2))</f>
        <v>0</v>
      </c>
      <c r="AC20" s="74">
        <f>IF(ISERROR(ROUND($Y20/'1_РОЗПОДІЛ ПЕРСОНАЛУ'!P19*'1_РОЗПОДІЛ ПЕРСОНАЛУ'!T19,2)),0,ROUND($Y20/'1_РОЗПОДІЛ ПЕРСОНАЛУ'!P19*'1_РОЗПОДІЛ ПЕРСОНАЛУ'!T19,2))</f>
        <v>0</v>
      </c>
      <c r="AD20" s="74">
        <f>IF(ISERROR(ROUND($Y20/'1_РОЗПОДІЛ ПЕРСОНАЛУ'!P19*'1_РОЗПОДІЛ ПЕРСОНАЛУ'!U19,2)),0,ROUND($Y20/'1_РОЗПОДІЛ ПЕРСОНАЛУ'!P19*'1_РОЗПОДІЛ ПЕРСОНАЛУ'!U19,2))</f>
        <v>0</v>
      </c>
      <c r="AE20" s="74">
        <f>IF(ISERROR(ROUND($Y20/'1_РОЗПОДІЛ ПЕРСОНАЛУ'!P19*'1_РОЗПОДІЛ ПЕРСОНАЛУ'!V19,2)),0,ROUND($Y20/'1_РОЗПОДІЛ ПЕРСОНАЛУ'!P19*'1_РОЗПОДІЛ ПЕРСОНАЛУ'!V19,2))</f>
        <v>0</v>
      </c>
      <c r="AF20" s="74">
        <f>IF(ISERROR(ROUND($Y20/'1_РОЗПОДІЛ ПЕРСОНАЛУ'!P19*'1_РОЗПОДІЛ ПЕРСОНАЛУ'!W19,2)),0,ROUND($Y20/'1_РОЗПОДІЛ ПЕРСОНАЛУ'!P19*'1_РОЗПОДІЛ ПЕРСОНАЛУ'!W19,2))</f>
        <v>0</v>
      </c>
      <c r="AG20" s="74">
        <f>IF(ISERROR(ROUND($Y20/'1_РОЗПОДІЛ ПЕРСОНАЛУ'!P19*'1_РОЗПОДІЛ ПЕРСОНАЛУ'!X19,2)),0,ROUND($Y20/'1_РОЗПОДІЛ ПЕРСОНАЛУ'!P19*'1_РОЗПОДІЛ ПЕРСОНАЛУ'!X19,2))</f>
        <v>0</v>
      </c>
    </row>
    <row r="21" spans="1:33" ht="24" x14ac:dyDescent="0.2">
      <c r="A21" s="78">
        <f>'1_РОЗПОДІЛ ПЕРСОНАЛУ'!A20</f>
        <v>13</v>
      </c>
      <c r="B21" s="78" t="str">
        <f>'1_РОЗПОДІЛ ПЕРСОНАЛУ'!B20</f>
        <v>ВИРОБНИЧА ДІЛЬНИЦЯ</v>
      </c>
      <c r="C21" s="78" t="str">
        <f>'1_РОЗПОДІЛ ПЕРСОНАЛУ'!D20</f>
        <v>Оператор кот.с.Шейківка</v>
      </c>
      <c r="D21" s="78">
        <f>'1_РОЗПОДІЛ ПЕРСОНАЛУ'!F20</f>
        <v>2</v>
      </c>
      <c r="E21" s="78">
        <f>'1_РОЗПОДІЛ ПЕРСОНАЛУ'!P20</f>
        <v>0</v>
      </c>
      <c r="F21" s="100">
        <f>IF($A21&gt;0,'2_Вихідні дані'!$B$3,"")</f>
        <v>1921</v>
      </c>
      <c r="G21" s="55">
        <f>'3_Розрахунок ФОП(опал)'!G21</f>
        <v>1.4</v>
      </c>
      <c r="H21" s="55">
        <f>'3_Розрахунок ФОП(опал)'!H21</f>
        <v>1.66</v>
      </c>
      <c r="I21" s="79">
        <f>IF(D21&gt;0,VLOOKUP(D21,'2_Вихідні дані'!$A$6:$B$11,2,FALSE),1)</f>
        <v>1.08</v>
      </c>
      <c r="J21" s="55">
        <f>'3_Розрахунок ФОП(опал)'!J21</f>
        <v>1</v>
      </c>
      <c r="K21" s="74">
        <f t="shared" si="1"/>
        <v>4821.5600000000004</v>
      </c>
      <c r="L21" s="55">
        <f>'3_Розрахунок ФОП(опал)'!L21</f>
        <v>0</v>
      </c>
      <c r="M21" s="100">
        <f t="shared" si="2"/>
        <v>0</v>
      </c>
      <c r="N21" s="55">
        <f>'3_Розрахунок ФОП(опал)'!N21</f>
        <v>1.0920000000000001</v>
      </c>
      <c r="O21" s="100">
        <f t="shared" si="3"/>
        <v>443.58</v>
      </c>
      <c r="P21" s="55">
        <f>'3_Розрахунок ФОП(опал)'!P21</f>
        <v>1.0269999999999999</v>
      </c>
      <c r="Q21" s="100">
        <f t="shared" si="4"/>
        <v>130.18</v>
      </c>
      <c r="R21" s="55">
        <f>'3_Розрахунок ФОП(опал)'!R21</f>
        <v>1.1499999999999999</v>
      </c>
      <c r="S21" s="100">
        <f t="shared" si="5"/>
        <v>723.23</v>
      </c>
      <c r="T21" s="55">
        <f>'3_Розрахунок ФОП(опал)'!T21</f>
        <v>0</v>
      </c>
      <c r="U21" s="100">
        <f t="shared" si="6"/>
        <v>0</v>
      </c>
      <c r="V21" s="55">
        <f>'3_Розрахунок ФОП(опал)'!V21</f>
        <v>0</v>
      </c>
      <c r="W21" s="100">
        <f>IF(AND($A21&gt;0,V21&gt;0),IF('2_Вихідні дані'!$A$12=1,ROUND($K21*(V21-1),2),ROUND((K21+M21+O21+Q21+S21+U21)*(V21-1),2)),0)</f>
        <v>0</v>
      </c>
      <c r="X21" s="74">
        <f t="shared" si="7"/>
        <v>0</v>
      </c>
      <c r="Y21" s="74">
        <f>X21*'2_Вихідні дані'!$B$18</f>
        <v>0</v>
      </c>
      <c r="Z21" s="74">
        <f>IF(ISERROR(ROUND($Y21/'1_РОЗПОДІЛ ПЕРСОНАЛУ'!P20*'1_РОЗПОДІЛ ПЕРСОНАЛУ'!Q20,2)),0,ROUND($Y21/'1_РОЗПОДІЛ ПЕРСОНАЛУ'!P20*'1_РОЗПОДІЛ ПЕРСОНАЛУ'!Q20,2))</f>
        <v>0</v>
      </c>
      <c r="AA21" s="74">
        <f>IF(ISERROR(ROUND($Y21/'1_РОЗПОДІЛ ПЕРСОНАЛУ'!P20*'1_РОЗПОДІЛ ПЕРСОНАЛУ'!R20,2)),0,ROUND($Y21/'1_РОЗПОДІЛ ПЕРСОНАЛУ'!P20*'1_РОЗПОДІЛ ПЕРСОНАЛУ'!R20,2))</f>
        <v>0</v>
      </c>
      <c r="AB21" s="74">
        <f>IF(ISERROR(ROUND($Y21/'1_РОЗПОДІЛ ПЕРСОНАЛУ'!P20*'1_РОЗПОДІЛ ПЕРСОНАЛУ'!S20,2)),0,ROUND($Y21/'1_РОЗПОДІЛ ПЕРСОНАЛУ'!P20*'1_РОЗПОДІЛ ПЕРСОНАЛУ'!S20,2))</f>
        <v>0</v>
      </c>
      <c r="AC21" s="74">
        <f>IF(ISERROR(ROUND($Y21/'1_РОЗПОДІЛ ПЕРСОНАЛУ'!P20*'1_РОЗПОДІЛ ПЕРСОНАЛУ'!T20,2)),0,ROUND($Y21/'1_РОЗПОДІЛ ПЕРСОНАЛУ'!P20*'1_РОЗПОДІЛ ПЕРСОНАЛУ'!T20,2))</f>
        <v>0</v>
      </c>
      <c r="AD21" s="74">
        <f>IF(ISERROR(ROUND($Y21/'1_РОЗПОДІЛ ПЕРСОНАЛУ'!P20*'1_РОЗПОДІЛ ПЕРСОНАЛУ'!U20,2)),0,ROUND($Y21/'1_РОЗПОДІЛ ПЕРСОНАЛУ'!P20*'1_РОЗПОДІЛ ПЕРСОНАЛУ'!U20,2))</f>
        <v>0</v>
      </c>
      <c r="AE21" s="74">
        <f>IF(ISERROR(ROUND($Y21/'1_РОЗПОДІЛ ПЕРСОНАЛУ'!P20*'1_РОЗПОДІЛ ПЕРСОНАЛУ'!V20,2)),0,ROUND($Y21/'1_РОЗПОДІЛ ПЕРСОНАЛУ'!P20*'1_РОЗПОДІЛ ПЕРСОНАЛУ'!V20,2))</f>
        <v>0</v>
      </c>
      <c r="AF21" s="74">
        <f>IF(ISERROR(ROUND($Y21/'1_РОЗПОДІЛ ПЕРСОНАЛУ'!P20*'1_РОЗПОДІЛ ПЕРСОНАЛУ'!W20,2)),0,ROUND($Y21/'1_РОЗПОДІЛ ПЕРСОНАЛУ'!P20*'1_РОЗПОДІЛ ПЕРСОНАЛУ'!W20,2))</f>
        <v>0</v>
      </c>
      <c r="AG21" s="74">
        <f>IF(ISERROR(ROUND($Y21/'1_РОЗПОДІЛ ПЕРСОНАЛУ'!P20*'1_РОЗПОДІЛ ПЕРСОНАЛУ'!X20,2)),0,ROUND($Y21/'1_РОЗПОДІЛ ПЕРСОНАЛУ'!P20*'1_РОЗПОДІЛ ПЕРСОНАЛУ'!X20,2))</f>
        <v>0</v>
      </c>
    </row>
    <row r="22" spans="1:33" ht="24" x14ac:dyDescent="0.2">
      <c r="A22" s="78">
        <f>'1_РОЗПОДІЛ ПЕРСОНАЛУ'!A21</f>
        <v>14</v>
      </c>
      <c r="B22" s="78" t="str">
        <f>'1_РОЗПОДІЛ ПЕРСОНАЛУ'!B21</f>
        <v>ВИРОБНИЧА ДІЛЬНИЦЯ</v>
      </c>
      <c r="C22" s="78" t="str">
        <f>'1_РОЗПОДІЛ ПЕРСОНАЛУ'!D21</f>
        <v>Оператор кот.с.В/Солона</v>
      </c>
      <c r="D22" s="78">
        <f>'1_РОЗПОДІЛ ПЕРСОНАЛУ'!F21</f>
        <v>2</v>
      </c>
      <c r="E22" s="78">
        <f>'1_РОЗПОДІЛ ПЕРСОНАЛУ'!P21</f>
        <v>0</v>
      </c>
      <c r="F22" s="100">
        <f>IF($A22&gt;0,'2_Вихідні дані'!$B$3,"")</f>
        <v>1921</v>
      </c>
      <c r="G22" s="55">
        <f>'3_Розрахунок ФОП(опал)'!G22</f>
        <v>1.4</v>
      </c>
      <c r="H22" s="55">
        <f>'3_Розрахунок ФОП(опал)'!H22</f>
        <v>1.66</v>
      </c>
      <c r="I22" s="79">
        <f>IF(D22&gt;0,VLOOKUP(D22,'2_Вихідні дані'!$A$6:$B$11,2,FALSE),1)</f>
        <v>1.08</v>
      </c>
      <c r="J22" s="55">
        <f>'3_Розрахунок ФОП(опал)'!J22</f>
        <v>1</v>
      </c>
      <c r="K22" s="74">
        <f t="shared" si="1"/>
        <v>4821.5600000000004</v>
      </c>
      <c r="L22" s="55">
        <f>'3_Розрахунок ФОП(опал)'!L22</f>
        <v>0</v>
      </c>
      <c r="M22" s="100">
        <f t="shared" si="2"/>
        <v>0</v>
      </c>
      <c r="N22" s="55">
        <f>'3_Розрахунок ФОП(опал)'!N22</f>
        <v>1.0920000000000001</v>
      </c>
      <c r="O22" s="100">
        <f t="shared" si="3"/>
        <v>443.58</v>
      </c>
      <c r="P22" s="55">
        <f>'3_Розрахунок ФОП(опал)'!P22</f>
        <v>1.0269999999999999</v>
      </c>
      <c r="Q22" s="100">
        <f t="shared" si="4"/>
        <v>130.18</v>
      </c>
      <c r="R22" s="55">
        <f>'3_Розрахунок ФОП(опал)'!R22</f>
        <v>1.1000000000000001</v>
      </c>
      <c r="S22" s="100">
        <f t="shared" si="5"/>
        <v>482.16</v>
      </c>
      <c r="T22" s="55">
        <f>'3_Розрахунок ФОП(опал)'!T22</f>
        <v>0</v>
      </c>
      <c r="U22" s="100">
        <f t="shared" si="6"/>
        <v>0</v>
      </c>
      <c r="V22" s="55">
        <f>'3_Розрахунок ФОП(опал)'!V22</f>
        <v>0</v>
      </c>
      <c r="W22" s="100">
        <f>IF(AND($A22&gt;0,V22&gt;0),IF('2_Вихідні дані'!$A$12=1,ROUND($K22*(V22-1),2),ROUND((K22+M22+O22+Q22+S22+U22)*(V22-1),2)),0)</f>
        <v>0</v>
      </c>
      <c r="X22" s="74">
        <f t="shared" si="7"/>
        <v>0</v>
      </c>
      <c r="Y22" s="74">
        <f>X22*'2_Вихідні дані'!$B$18</f>
        <v>0</v>
      </c>
      <c r="Z22" s="74">
        <f>IF(ISERROR(ROUND($Y22/'1_РОЗПОДІЛ ПЕРСОНАЛУ'!P21*'1_РОЗПОДІЛ ПЕРСОНАЛУ'!Q21,2)),0,ROUND($Y22/'1_РОЗПОДІЛ ПЕРСОНАЛУ'!P21*'1_РОЗПОДІЛ ПЕРСОНАЛУ'!Q21,2))</f>
        <v>0</v>
      </c>
      <c r="AA22" s="74">
        <f>IF(ISERROR(ROUND($Y22/'1_РОЗПОДІЛ ПЕРСОНАЛУ'!P21*'1_РОЗПОДІЛ ПЕРСОНАЛУ'!R21,2)),0,ROUND($Y22/'1_РОЗПОДІЛ ПЕРСОНАЛУ'!P21*'1_РОЗПОДІЛ ПЕРСОНАЛУ'!R21,2))</f>
        <v>0</v>
      </c>
      <c r="AB22" s="74">
        <f>IF(ISERROR(ROUND($Y22/'1_РОЗПОДІЛ ПЕРСОНАЛУ'!P21*'1_РОЗПОДІЛ ПЕРСОНАЛУ'!S21,2)),0,ROUND($Y22/'1_РОЗПОДІЛ ПЕРСОНАЛУ'!P21*'1_РОЗПОДІЛ ПЕРСОНАЛУ'!S21,2))</f>
        <v>0</v>
      </c>
      <c r="AC22" s="74">
        <f>IF(ISERROR(ROUND($Y22/'1_РОЗПОДІЛ ПЕРСОНАЛУ'!P21*'1_РОЗПОДІЛ ПЕРСОНАЛУ'!T21,2)),0,ROUND($Y22/'1_РОЗПОДІЛ ПЕРСОНАЛУ'!P21*'1_РОЗПОДІЛ ПЕРСОНАЛУ'!T21,2))</f>
        <v>0</v>
      </c>
      <c r="AD22" s="74">
        <f>IF(ISERROR(ROUND($Y22/'1_РОЗПОДІЛ ПЕРСОНАЛУ'!P21*'1_РОЗПОДІЛ ПЕРСОНАЛУ'!U21,2)),0,ROUND($Y22/'1_РОЗПОДІЛ ПЕРСОНАЛУ'!P21*'1_РОЗПОДІЛ ПЕРСОНАЛУ'!U21,2))</f>
        <v>0</v>
      </c>
      <c r="AE22" s="74">
        <f>IF(ISERROR(ROUND($Y22/'1_РОЗПОДІЛ ПЕРСОНАЛУ'!P21*'1_РОЗПОДІЛ ПЕРСОНАЛУ'!V21,2)),0,ROUND($Y22/'1_РОЗПОДІЛ ПЕРСОНАЛУ'!P21*'1_РОЗПОДІЛ ПЕРСОНАЛУ'!V21,2))</f>
        <v>0</v>
      </c>
      <c r="AF22" s="74">
        <f>IF(ISERROR(ROUND($Y22/'1_РОЗПОДІЛ ПЕРСОНАЛУ'!P21*'1_РОЗПОДІЛ ПЕРСОНАЛУ'!W21,2)),0,ROUND($Y22/'1_РОЗПОДІЛ ПЕРСОНАЛУ'!P21*'1_РОЗПОДІЛ ПЕРСОНАЛУ'!W21,2))</f>
        <v>0</v>
      </c>
      <c r="AG22" s="74">
        <f>IF(ISERROR(ROUND($Y22/'1_РОЗПОДІЛ ПЕРСОНАЛУ'!P21*'1_РОЗПОДІЛ ПЕРСОНАЛУ'!X21,2)),0,ROUND($Y22/'1_РОЗПОДІЛ ПЕРСОНАЛУ'!P21*'1_РОЗПОДІЛ ПЕРСОНАЛУ'!X21,2))</f>
        <v>0</v>
      </c>
    </row>
    <row r="23" spans="1:33" ht="24" x14ac:dyDescent="0.2">
      <c r="A23" s="78">
        <f>'1_РОЗПОДІЛ ПЕРСОНАЛУ'!A22</f>
        <v>15</v>
      </c>
      <c r="B23" s="78" t="str">
        <f>'1_РОЗПОДІЛ ПЕРСОНАЛУ'!B22</f>
        <v>ВИРОБНИЧА ДІЛЬНИЦЯ</v>
      </c>
      <c r="C23" s="78" t="str">
        <f>'1_РОЗПОДІЛ ПЕРСОНАЛУ'!D22</f>
        <v>Оператор кот.с.Підвисоке</v>
      </c>
      <c r="D23" s="78">
        <f>'1_РОЗПОДІЛ ПЕРСОНАЛУ'!F22</f>
        <v>2</v>
      </c>
      <c r="E23" s="78">
        <f>'1_РОЗПОДІЛ ПЕРСОНАЛУ'!P22</f>
        <v>0</v>
      </c>
      <c r="F23" s="100">
        <f>IF($A23&gt;0,'2_Вихідні дані'!$B$3,"")</f>
        <v>1921</v>
      </c>
      <c r="G23" s="55">
        <f>'3_Розрахунок ФОП(опал)'!G23</f>
        <v>1.4</v>
      </c>
      <c r="H23" s="55">
        <f>'3_Розрахунок ФОП(опал)'!H23</f>
        <v>1.66</v>
      </c>
      <c r="I23" s="79">
        <f>IF(D23&gt;0,VLOOKUP(D23,'2_Вихідні дані'!$A$6:$B$11,2,FALSE),1)</f>
        <v>1.08</v>
      </c>
      <c r="J23" s="55">
        <f>'3_Розрахунок ФОП(опал)'!J23</f>
        <v>1</v>
      </c>
      <c r="K23" s="74">
        <f t="shared" si="1"/>
        <v>4821.5600000000004</v>
      </c>
      <c r="L23" s="55">
        <f>'3_Розрахунок ФОП(опал)'!L23</f>
        <v>0</v>
      </c>
      <c r="M23" s="100">
        <f t="shared" si="2"/>
        <v>0</v>
      </c>
      <c r="N23" s="55">
        <f>'3_Розрахунок ФОП(опал)'!N23</f>
        <v>1.0920000000000001</v>
      </c>
      <c r="O23" s="100">
        <f t="shared" si="3"/>
        <v>443.58</v>
      </c>
      <c r="P23" s="55">
        <f>'3_Розрахунок ФОП(опал)'!P23</f>
        <v>1.0269999999999999</v>
      </c>
      <c r="Q23" s="100">
        <f t="shared" si="4"/>
        <v>130.18</v>
      </c>
      <c r="R23" s="55">
        <f>'3_Розрахунок ФОП(опал)'!R23</f>
        <v>1.1000000000000001</v>
      </c>
      <c r="S23" s="100">
        <f t="shared" si="5"/>
        <v>482.16</v>
      </c>
      <c r="T23" s="55">
        <f>'3_Розрахунок ФОП(опал)'!T23</f>
        <v>0</v>
      </c>
      <c r="U23" s="100">
        <f t="shared" si="6"/>
        <v>0</v>
      </c>
      <c r="V23" s="55">
        <f>'3_Розрахунок ФОП(опал)'!V23</f>
        <v>0</v>
      </c>
      <c r="W23" s="100">
        <f>IF(AND($A23&gt;0,V23&gt;0),IF('2_Вихідні дані'!$A$12=1,ROUND($K23*(V23-1),2),ROUND((K23+M23+O23+Q23+S23+U23)*(V23-1),2)),0)</f>
        <v>0</v>
      </c>
      <c r="X23" s="74">
        <f t="shared" si="7"/>
        <v>0</v>
      </c>
      <c r="Y23" s="74">
        <f>X23*'2_Вихідні дані'!$B$18</f>
        <v>0</v>
      </c>
      <c r="Z23" s="74">
        <f>IF(ISERROR(ROUND($Y23/'1_РОЗПОДІЛ ПЕРСОНАЛУ'!P22*'1_РОЗПОДІЛ ПЕРСОНАЛУ'!Q22,2)),0,ROUND($Y23/'1_РОЗПОДІЛ ПЕРСОНАЛУ'!P22*'1_РОЗПОДІЛ ПЕРСОНАЛУ'!Q22,2))</f>
        <v>0</v>
      </c>
      <c r="AA23" s="74">
        <f>IF(ISERROR(ROUND($Y23/'1_РОЗПОДІЛ ПЕРСОНАЛУ'!P22*'1_РОЗПОДІЛ ПЕРСОНАЛУ'!R22,2)),0,ROUND($Y23/'1_РОЗПОДІЛ ПЕРСОНАЛУ'!P22*'1_РОЗПОДІЛ ПЕРСОНАЛУ'!R22,2))</f>
        <v>0</v>
      </c>
      <c r="AB23" s="74">
        <f>IF(ISERROR(ROUND($Y23/'1_РОЗПОДІЛ ПЕРСОНАЛУ'!P22*'1_РОЗПОДІЛ ПЕРСОНАЛУ'!S22,2)),0,ROUND($Y23/'1_РОЗПОДІЛ ПЕРСОНАЛУ'!P22*'1_РОЗПОДІЛ ПЕРСОНАЛУ'!S22,2))</f>
        <v>0</v>
      </c>
      <c r="AC23" s="74">
        <f>IF(ISERROR(ROUND($Y23/'1_РОЗПОДІЛ ПЕРСОНАЛУ'!P22*'1_РОЗПОДІЛ ПЕРСОНАЛУ'!T22,2)),0,ROUND($Y23/'1_РОЗПОДІЛ ПЕРСОНАЛУ'!P22*'1_РОЗПОДІЛ ПЕРСОНАЛУ'!T22,2))</f>
        <v>0</v>
      </c>
      <c r="AD23" s="74">
        <f>IF(ISERROR(ROUND($Y23/'1_РОЗПОДІЛ ПЕРСОНАЛУ'!P22*'1_РОЗПОДІЛ ПЕРСОНАЛУ'!U22,2)),0,ROUND($Y23/'1_РОЗПОДІЛ ПЕРСОНАЛУ'!P22*'1_РОЗПОДІЛ ПЕРСОНАЛУ'!U22,2))</f>
        <v>0</v>
      </c>
      <c r="AE23" s="74">
        <f>IF(ISERROR(ROUND($Y23/'1_РОЗПОДІЛ ПЕРСОНАЛУ'!P22*'1_РОЗПОДІЛ ПЕРСОНАЛУ'!V22,2)),0,ROUND($Y23/'1_РОЗПОДІЛ ПЕРСОНАЛУ'!P22*'1_РОЗПОДІЛ ПЕРСОНАЛУ'!V22,2))</f>
        <v>0</v>
      </c>
      <c r="AF23" s="74">
        <f>IF(ISERROR(ROUND($Y23/'1_РОЗПОДІЛ ПЕРСОНАЛУ'!P22*'1_РОЗПОДІЛ ПЕРСОНАЛУ'!W22,2)),0,ROUND($Y23/'1_РОЗПОДІЛ ПЕРСОНАЛУ'!P22*'1_РОЗПОДІЛ ПЕРСОНАЛУ'!W22,2))</f>
        <v>0</v>
      </c>
      <c r="AG23" s="74">
        <f>IF(ISERROR(ROUND($Y23/'1_РОЗПОДІЛ ПЕРСОНАЛУ'!P22*'1_РОЗПОДІЛ ПЕРСОНАЛУ'!X22,2)),0,ROUND($Y23/'1_РОЗПОДІЛ ПЕРСОНАЛУ'!P22*'1_РОЗПОДІЛ ПЕРСОНАЛУ'!X22,2))</f>
        <v>0</v>
      </c>
    </row>
    <row r="24" spans="1:33" ht="24" x14ac:dyDescent="0.2">
      <c r="A24" s="78">
        <f>'1_РОЗПОДІЛ ПЕРСОНАЛУ'!A23</f>
        <v>16</v>
      </c>
      <c r="B24" s="78" t="str">
        <f>'1_РОЗПОДІЛ ПЕРСОНАЛУ'!B23</f>
        <v>ВИРОБНИЧА ДІЛЬНИЦЯ</v>
      </c>
      <c r="C24" s="78" t="str">
        <f>'1_РОЗПОДІЛ ПЕРСОНАЛУ'!D23</f>
        <v>Оператор кот.с.Чернещина</v>
      </c>
      <c r="D24" s="78">
        <f>'1_РОЗПОДІЛ ПЕРСОНАЛУ'!F23</f>
        <v>2</v>
      </c>
      <c r="E24" s="78">
        <f>'1_РОЗПОДІЛ ПЕРСОНАЛУ'!P23</f>
        <v>0</v>
      </c>
      <c r="F24" s="100">
        <f>IF($A24&gt;0,'2_Вихідні дані'!$B$3,"")</f>
        <v>1921</v>
      </c>
      <c r="G24" s="55">
        <f>'3_Розрахунок ФОП(опал)'!G24</f>
        <v>1.4</v>
      </c>
      <c r="H24" s="55">
        <f>'3_Розрахунок ФОП(опал)'!H24</f>
        <v>1.66</v>
      </c>
      <c r="I24" s="79">
        <f>IF(D24&gt;0,VLOOKUP(D24,'2_Вихідні дані'!$A$6:$B$11,2,FALSE),1)</f>
        <v>1.08</v>
      </c>
      <c r="J24" s="55">
        <f>'3_Розрахунок ФОП(опал)'!J24</f>
        <v>1</v>
      </c>
      <c r="K24" s="74">
        <f t="shared" si="1"/>
        <v>4821.5600000000004</v>
      </c>
      <c r="L24" s="55">
        <f>'3_Розрахунок ФОП(опал)'!L24</f>
        <v>0</v>
      </c>
      <c r="M24" s="100">
        <f t="shared" si="2"/>
        <v>0</v>
      </c>
      <c r="N24" s="55">
        <f>'3_Розрахунок ФОП(опал)'!N24</f>
        <v>1.0920000000000001</v>
      </c>
      <c r="O24" s="100">
        <f t="shared" si="3"/>
        <v>443.58</v>
      </c>
      <c r="P24" s="55">
        <f>'3_Розрахунок ФОП(опал)'!P24</f>
        <v>1.0269999999999999</v>
      </c>
      <c r="Q24" s="100">
        <f t="shared" si="4"/>
        <v>130.18</v>
      </c>
      <c r="R24" s="55">
        <f>'3_Розрахунок ФОП(опал)'!R24</f>
        <v>1.1000000000000001</v>
      </c>
      <c r="S24" s="100">
        <f t="shared" si="5"/>
        <v>482.16</v>
      </c>
      <c r="T24" s="55">
        <f>'3_Розрахунок ФОП(опал)'!T24</f>
        <v>0</v>
      </c>
      <c r="U24" s="100">
        <f t="shared" si="6"/>
        <v>0</v>
      </c>
      <c r="V24" s="55">
        <f>'3_Розрахунок ФОП(опал)'!V24</f>
        <v>0</v>
      </c>
      <c r="W24" s="100">
        <f>IF(AND($A24&gt;0,V24&gt;0),IF('2_Вихідні дані'!$A$12=1,ROUND($K24*(V24-1),2),ROUND((K24+M24+O24+Q24+S24+U24)*(V24-1),2)),0)</f>
        <v>0</v>
      </c>
      <c r="X24" s="74">
        <f t="shared" si="7"/>
        <v>0</v>
      </c>
      <c r="Y24" s="74">
        <f>X24*'2_Вихідні дані'!$B$18</f>
        <v>0</v>
      </c>
      <c r="Z24" s="74">
        <f>IF(ISERROR(ROUND($Y24/'1_РОЗПОДІЛ ПЕРСОНАЛУ'!P23*'1_РОЗПОДІЛ ПЕРСОНАЛУ'!Q23,2)),0,ROUND($Y24/'1_РОЗПОДІЛ ПЕРСОНАЛУ'!P23*'1_РОЗПОДІЛ ПЕРСОНАЛУ'!Q23,2))</f>
        <v>0</v>
      </c>
      <c r="AA24" s="74">
        <f>IF(ISERROR(ROUND($Y24/'1_РОЗПОДІЛ ПЕРСОНАЛУ'!P23*'1_РОЗПОДІЛ ПЕРСОНАЛУ'!R23,2)),0,ROUND($Y24/'1_РОЗПОДІЛ ПЕРСОНАЛУ'!P23*'1_РОЗПОДІЛ ПЕРСОНАЛУ'!R23,2))</f>
        <v>0</v>
      </c>
      <c r="AB24" s="74">
        <f>IF(ISERROR(ROUND($Y24/'1_РОЗПОДІЛ ПЕРСОНАЛУ'!P23*'1_РОЗПОДІЛ ПЕРСОНАЛУ'!S23,2)),0,ROUND($Y24/'1_РОЗПОДІЛ ПЕРСОНАЛУ'!P23*'1_РОЗПОДІЛ ПЕРСОНАЛУ'!S23,2))</f>
        <v>0</v>
      </c>
      <c r="AC24" s="74">
        <f>IF(ISERROR(ROUND($Y24/'1_РОЗПОДІЛ ПЕРСОНАЛУ'!P23*'1_РОЗПОДІЛ ПЕРСОНАЛУ'!T23,2)),0,ROUND($Y24/'1_РОЗПОДІЛ ПЕРСОНАЛУ'!P23*'1_РОЗПОДІЛ ПЕРСОНАЛУ'!T23,2))</f>
        <v>0</v>
      </c>
      <c r="AD24" s="74">
        <f>IF(ISERROR(ROUND($Y24/'1_РОЗПОДІЛ ПЕРСОНАЛУ'!P23*'1_РОЗПОДІЛ ПЕРСОНАЛУ'!U23,2)),0,ROUND($Y24/'1_РОЗПОДІЛ ПЕРСОНАЛУ'!P23*'1_РОЗПОДІЛ ПЕРСОНАЛУ'!U23,2))</f>
        <v>0</v>
      </c>
      <c r="AE24" s="74">
        <f>IF(ISERROR(ROUND($Y24/'1_РОЗПОДІЛ ПЕРСОНАЛУ'!P23*'1_РОЗПОДІЛ ПЕРСОНАЛУ'!V23,2)),0,ROUND($Y24/'1_РОЗПОДІЛ ПЕРСОНАЛУ'!P23*'1_РОЗПОДІЛ ПЕРСОНАЛУ'!V23,2))</f>
        <v>0</v>
      </c>
      <c r="AF24" s="74">
        <f>IF(ISERROR(ROUND($Y24/'1_РОЗПОДІЛ ПЕРСОНАЛУ'!P23*'1_РОЗПОДІЛ ПЕРСОНАЛУ'!W23,2)),0,ROUND($Y24/'1_РОЗПОДІЛ ПЕРСОНАЛУ'!P23*'1_РОЗПОДІЛ ПЕРСОНАЛУ'!W23,2))</f>
        <v>0</v>
      </c>
      <c r="AG24" s="74">
        <f>IF(ISERROR(ROUND($Y24/'1_РОЗПОДІЛ ПЕРСОНАЛУ'!P23*'1_РОЗПОДІЛ ПЕРСОНАЛУ'!X23,2)),0,ROUND($Y24/'1_РОЗПОДІЛ ПЕРСОНАЛУ'!P23*'1_РОЗПОДІЛ ПЕРСОНАЛУ'!X23,2))</f>
        <v>0</v>
      </c>
    </row>
    <row r="25" spans="1:33" ht="24" x14ac:dyDescent="0.2">
      <c r="A25" s="78">
        <f>'1_РОЗПОДІЛ ПЕРСОНАЛУ'!A24</f>
        <v>17</v>
      </c>
      <c r="B25" s="78" t="str">
        <f>'1_РОЗПОДІЛ ПЕРСОНАЛУ'!B24</f>
        <v>ВИРОБНИЧА ДІЛЬНИЦЯ</v>
      </c>
      <c r="C25" s="78" t="str">
        <f>'1_РОЗПОДІЛ ПЕРСОНАЛУ'!D24</f>
        <v>Оператор кот.с.Богуславка</v>
      </c>
      <c r="D25" s="78">
        <f>'1_РОЗПОДІЛ ПЕРСОНАЛУ'!F24</f>
        <v>2</v>
      </c>
      <c r="E25" s="78">
        <f>'1_РОЗПОДІЛ ПЕРСОНАЛУ'!P24</f>
        <v>0</v>
      </c>
      <c r="F25" s="100">
        <f>IF($A25&gt;0,'2_Вихідні дані'!$B$3,"")</f>
        <v>1921</v>
      </c>
      <c r="G25" s="55">
        <f>'3_Розрахунок ФОП(опал)'!G25</f>
        <v>1.4</v>
      </c>
      <c r="H25" s="55">
        <f>'3_Розрахунок ФОП(опал)'!H25</f>
        <v>1.66</v>
      </c>
      <c r="I25" s="79">
        <f>IF(D25&gt;0,VLOOKUP(D25,'2_Вихідні дані'!$A$6:$B$11,2,FALSE),1)</f>
        <v>1.08</v>
      </c>
      <c r="J25" s="55">
        <f>'3_Розрахунок ФОП(опал)'!J25</f>
        <v>1</v>
      </c>
      <c r="K25" s="74">
        <f t="shared" si="1"/>
        <v>4821.5600000000004</v>
      </c>
      <c r="L25" s="55">
        <f>'3_Розрахунок ФОП(опал)'!L25</f>
        <v>0</v>
      </c>
      <c r="M25" s="100">
        <f t="shared" si="2"/>
        <v>0</v>
      </c>
      <c r="N25" s="55">
        <f>'3_Розрахунок ФОП(опал)'!N25</f>
        <v>1.0920000000000001</v>
      </c>
      <c r="O25" s="100">
        <f t="shared" si="3"/>
        <v>443.58</v>
      </c>
      <c r="P25" s="55">
        <f>'3_Розрахунок ФОП(опал)'!P25</f>
        <v>1.0269999999999999</v>
      </c>
      <c r="Q25" s="100">
        <f t="shared" si="4"/>
        <v>130.18</v>
      </c>
      <c r="R25" s="55">
        <f>'3_Розрахунок ФОП(опал)'!R25</f>
        <v>1.1499999999999999</v>
      </c>
      <c r="S25" s="100">
        <f t="shared" si="5"/>
        <v>723.23</v>
      </c>
      <c r="T25" s="55">
        <f>'3_Розрахунок ФОП(опал)'!T25</f>
        <v>0</v>
      </c>
      <c r="U25" s="100">
        <f t="shared" si="6"/>
        <v>0</v>
      </c>
      <c r="V25" s="55">
        <f>'3_Розрахунок ФОП(опал)'!V25</f>
        <v>0</v>
      </c>
      <c r="W25" s="100">
        <f>IF(AND($A25&gt;0,V25&gt;0),IF('2_Вихідні дані'!$A$12=1,ROUND($K25*(V25-1),2),ROUND((K25+M25+O25+Q25+S25+U25)*(V25-1),2)),0)</f>
        <v>0</v>
      </c>
      <c r="X25" s="74">
        <f t="shared" si="7"/>
        <v>0</v>
      </c>
      <c r="Y25" s="74">
        <f>X25*'2_Вихідні дані'!$B$18</f>
        <v>0</v>
      </c>
      <c r="Z25" s="74">
        <f>IF(ISERROR(ROUND($Y25/'1_РОЗПОДІЛ ПЕРСОНАЛУ'!P24*'1_РОЗПОДІЛ ПЕРСОНАЛУ'!Q24,2)),0,ROUND($Y25/'1_РОЗПОДІЛ ПЕРСОНАЛУ'!P24*'1_РОЗПОДІЛ ПЕРСОНАЛУ'!Q24,2))</f>
        <v>0</v>
      </c>
      <c r="AA25" s="74">
        <f>IF(ISERROR(ROUND($Y25/'1_РОЗПОДІЛ ПЕРСОНАЛУ'!P24*'1_РОЗПОДІЛ ПЕРСОНАЛУ'!R24,2)),0,ROUND($Y25/'1_РОЗПОДІЛ ПЕРСОНАЛУ'!P24*'1_РОЗПОДІЛ ПЕРСОНАЛУ'!R24,2))</f>
        <v>0</v>
      </c>
      <c r="AB25" s="74">
        <f>IF(ISERROR(ROUND($Y25/'1_РОЗПОДІЛ ПЕРСОНАЛУ'!P24*'1_РОЗПОДІЛ ПЕРСОНАЛУ'!S24,2)),0,ROUND($Y25/'1_РОЗПОДІЛ ПЕРСОНАЛУ'!P24*'1_РОЗПОДІЛ ПЕРСОНАЛУ'!S24,2))</f>
        <v>0</v>
      </c>
      <c r="AC25" s="74">
        <f>IF(ISERROR(ROUND($Y25/'1_РОЗПОДІЛ ПЕРСОНАЛУ'!P24*'1_РОЗПОДІЛ ПЕРСОНАЛУ'!T24,2)),0,ROUND($Y25/'1_РОЗПОДІЛ ПЕРСОНАЛУ'!P24*'1_РОЗПОДІЛ ПЕРСОНАЛУ'!T24,2))</f>
        <v>0</v>
      </c>
      <c r="AD25" s="74">
        <f>IF(ISERROR(ROUND($Y25/'1_РОЗПОДІЛ ПЕРСОНАЛУ'!P24*'1_РОЗПОДІЛ ПЕРСОНАЛУ'!U24,2)),0,ROUND($Y25/'1_РОЗПОДІЛ ПЕРСОНАЛУ'!P24*'1_РОЗПОДІЛ ПЕРСОНАЛУ'!U24,2))</f>
        <v>0</v>
      </c>
      <c r="AE25" s="74">
        <f>IF(ISERROR(ROUND($Y25/'1_РОЗПОДІЛ ПЕРСОНАЛУ'!P24*'1_РОЗПОДІЛ ПЕРСОНАЛУ'!V24,2)),0,ROUND($Y25/'1_РОЗПОДІЛ ПЕРСОНАЛУ'!P24*'1_РОЗПОДІЛ ПЕРСОНАЛУ'!V24,2))</f>
        <v>0</v>
      </c>
      <c r="AF25" s="74">
        <f>IF(ISERROR(ROUND($Y25/'1_РОЗПОДІЛ ПЕРСОНАЛУ'!P24*'1_РОЗПОДІЛ ПЕРСОНАЛУ'!W24,2)),0,ROUND($Y25/'1_РОЗПОДІЛ ПЕРСОНАЛУ'!P24*'1_РОЗПОДІЛ ПЕРСОНАЛУ'!W24,2))</f>
        <v>0</v>
      </c>
      <c r="AG25" s="74">
        <f>IF(ISERROR(ROUND($Y25/'1_РОЗПОДІЛ ПЕРСОНАЛУ'!P24*'1_РОЗПОДІЛ ПЕРСОНАЛУ'!X24,2)),0,ROUND($Y25/'1_РОЗПОДІЛ ПЕРСОНАЛУ'!P24*'1_РОЗПОДІЛ ПЕРСОНАЛУ'!X24,2))</f>
        <v>0</v>
      </c>
    </row>
    <row r="26" spans="1:33" ht="24" x14ac:dyDescent="0.2">
      <c r="A26" s="78">
        <f>'1_РОЗПОДІЛ ПЕРСОНАЛУ'!A25</f>
        <v>18</v>
      </c>
      <c r="B26" s="78" t="str">
        <f>'1_РОЗПОДІЛ ПЕРСОНАЛУ'!B25</f>
        <v>ВИРОБНИЧА ДІЛЬНИЦЯ</v>
      </c>
      <c r="C26" s="78" t="str">
        <f>'1_РОЗПОДІЛ ПЕРСОНАЛУ'!D25</f>
        <v>Оператор кот.с.Гороховатка</v>
      </c>
      <c r="D26" s="78">
        <f>'1_РОЗПОДІЛ ПЕРСОНАЛУ'!F25</f>
        <v>2</v>
      </c>
      <c r="E26" s="78">
        <f>'1_РОЗПОДІЛ ПЕРСОНАЛУ'!P25</f>
        <v>0</v>
      </c>
      <c r="F26" s="100">
        <f>IF($A26&gt;0,'2_Вихідні дані'!$B$3,"")</f>
        <v>1921</v>
      </c>
      <c r="G26" s="55">
        <f>'3_Розрахунок ФОП(опал)'!G26</f>
        <v>1.4</v>
      </c>
      <c r="H26" s="55">
        <f>'3_Розрахунок ФОП(опал)'!H26</f>
        <v>1.66</v>
      </c>
      <c r="I26" s="79">
        <f>IF(D26&gt;0,VLOOKUP(D26,'2_Вихідні дані'!$A$6:$B$11,2,FALSE),1)</f>
        <v>1.08</v>
      </c>
      <c r="J26" s="55">
        <f>'3_Розрахунок ФОП(опал)'!J26</f>
        <v>1</v>
      </c>
      <c r="K26" s="74">
        <f t="shared" si="1"/>
        <v>4821.5600000000004</v>
      </c>
      <c r="L26" s="55">
        <f>'3_Розрахунок ФОП(опал)'!L26</f>
        <v>0</v>
      </c>
      <c r="M26" s="100">
        <f t="shared" si="2"/>
        <v>0</v>
      </c>
      <c r="N26" s="55">
        <f>'3_Розрахунок ФОП(опал)'!N26</f>
        <v>1.0920000000000001</v>
      </c>
      <c r="O26" s="100">
        <f t="shared" si="3"/>
        <v>443.58</v>
      </c>
      <c r="P26" s="55">
        <f>'3_Розрахунок ФОП(опал)'!P26</f>
        <v>1.0269999999999999</v>
      </c>
      <c r="Q26" s="100">
        <f t="shared" si="4"/>
        <v>130.18</v>
      </c>
      <c r="R26" s="55">
        <f>'3_Розрахунок ФОП(опал)'!R26</f>
        <v>1.05</v>
      </c>
      <c r="S26" s="100">
        <f t="shared" si="5"/>
        <v>241.08</v>
      </c>
      <c r="T26" s="55">
        <f>'3_Розрахунок ФОП(опал)'!T26</f>
        <v>0</v>
      </c>
      <c r="U26" s="100">
        <f t="shared" si="6"/>
        <v>0</v>
      </c>
      <c r="V26" s="55">
        <f>'3_Розрахунок ФОП(опал)'!V26</f>
        <v>0</v>
      </c>
      <c r="W26" s="100">
        <f>IF(AND($A26&gt;0,V26&gt;0),IF('2_Вихідні дані'!$A$12=1,ROUND($K26*(V26-1),2),ROUND((K26+M26+O26+Q26+S26+U26)*(V26-1),2)),0)</f>
        <v>0</v>
      </c>
      <c r="X26" s="74">
        <f t="shared" si="7"/>
        <v>0</v>
      </c>
      <c r="Y26" s="74">
        <f>X26*'2_Вихідні дані'!$B$18</f>
        <v>0</v>
      </c>
      <c r="Z26" s="74">
        <f>IF(ISERROR(ROUND($Y26/'1_РОЗПОДІЛ ПЕРСОНАЛУ'!P25*'1_РОЗПОДІЛ ПЕРСОНАЛУ'!Q25,2)),0,ROUND($Y26/'1_РОЗПОДІЛ ПЕРСОНАЛУ'!P25*'1_РОЗПОДІЛ ПЕРСОНАЛУ'!Q25,2))</f>
        <v>0</v>
      </c>
      <c r="AA26" s="74">
        <f>IF(ISERROR(ROUND($Y26/'1_РОЗПОДІЛ ПЕРСОНАЛУ'!P25*'1_РОЗПОДІЛ ПЕРСОНАЛУ'!R25,2)),0,ROUND($Y26/'1_РОЗПОДІЛ ПЕРСОНАЛУ'!P25*'1_РОЗПОДІЛ ПЕРСОНАЛУ'!R25,2))</f>
        <v>0</v>
      </c>
      <c r="AB26" s="74">
        <f>IF(ISERROR(ROUND($Y26/'1_РОЗПОДІЛ ПЕРСОНАЛУ'!P25*'1_РОЗПОДІЛ ПЕРСОНАЛУ'!S25,2)),0,ROUND($Y26/'1_РОЗПОДІЛ ПЕРСОНАЛУ'!P25*'1_РОЗПОДІЛ ПЕРСОНАЛУ'!S25,2))</f>
        <v>0</v>
      </c>
      <c r="AC26" s="74">
        <f>IF(ISERROR(ROUND($Y26/'1_РОЗПОДІЛ ПЕРСОНАЛУ'!P25*'1_РОЗПОДІЛ ПЕРСОНАЛУ'!T25,2)),0,ROUND($Y26/'1_РОЗПОДІЛ ПЕРСОНАЛУ'!P25*'1_РОЗПОДІЛ ПЕРСОНАЛУ'!T25,2))</f>
        <v>0</v>
      </c>
      <c r="AD26" s="74">
        <f>IF(ISERROR(ROUND($Y26/'1_РОЗПОДІЛ ПЕРСОНАЛУ'!P25*'1_РОЗПОДІЛ ПЕРСОНАЛУ'!U25,2)),0,ROUND($Y26/'1_РОЗПОДІЛ ПЕРСОНАЛУ'!P25*'1_РОЗПОДІЛ ПЕРСОНАЛУ'!U25,2))</f>
        <v>0</v>
      </c>
      <c r="AE26" s="74">
        <f>IF(ISERROR(ROUND($Y26/'1_РОЗПОДІЛ ПЕРСОНАЛУ'!P25*'1_РОЗПОДІЛ ПЕРСОНАЛУ'!V25,2)),0,ROUND($Y26/'1_РОЗПОДІЛ ПЕРСОНАЛУ'!P25*'1_РОЗПОДІЛ ПЕРСОНАЛУ'!V25,2))</f>
        <v>0</v>
      </c>
      <c r="AF26" s="74">
        <f>IF(ISERROR(ROUND($Y26/'1_РОЗПОДІЛ ПЕРСОНАЛУ'!P25*'1_РОЗПОДІЛ ПЕРСОНАЛУ'!W25,2)),0,ROUND($Y26/'1_РОЗПОДІЛ ПЕРСОНАЛУ'!P25*'1_РОЗПОДІЛ ПЕРСОНАЛУ'!W25,2))</f>
        <v>0</v>
      </c>
      <c r="AG26" s="74">
        <f>IF(ISERROR(ROUND($Y26/'1_РОЗПОДІЛ ПЕРСОНАЛУ'!P25*'1_РОЗПОДІЛ ПЕРСОНАЛУ'!X25,2)),0,ROUND($Y26/'1_РОЗПОДІЛ ПЕРСОНАЛУ'!P25*'1_РОЗПОДІЛ ПЕРСОНАЛУ'!X25,2))</f>
        <v>0</v>
      </c>
    </row>
    <row r="27" spans="1:33" ht="24" x14ac:dyDescent="0.2">
      <c r="A27" s="78">
        <f>'1_РОЗПОДІЛ ПЕРСОНАЛУ'!A26</f>
        <v>19</v>
      </c>
      <c r="B27" s="78" t="str">
        <f>'1_РОЗПОДІЛ ПЕРСОНАЛУ'!B26</f>
        <v>ВИРОБНИЧА ДІЛЬНИЦЯ</v>
      </c>
      <c r="C27" s="78" t="str">
        <f>'1_РОЗПОДІЛ ПЕРСОНАЛУ'!D26</f>
        <v>Оператор кот.с.Підлиман</v>
      </c>
      <c r="D27" s="78">
        <f>'1_РОЗПОДІЛ ПЕРСОНАЛУ'!F26</f>
        <v>2</v>
      </c>
      <c r="E27" s="78">
        <f>'1_РОЗПОДІЛ ПЕРСОНАЛУ'!P26</f>
        <v>0</v>
      </c>
      <c r="F27" s="100">
        <f>IF($A27&gt;0,'2_Вихідні дані'!$B$3,"")</f>
        <v>1921</v>
      </c>
      <c r="G27" s="55">
        <f>'3_Розрахунок ФОП(опал)'!G27</f>
        <v>1.4</v>
      </c>
      <c r="H27" s="55">
        <f>'3_Розрахунок ФОП(опал)'!H27</f>
        <v>1.66</v>
      </c>
      <c r="I27" s="79">
        <f>IF(D27&gt;0,VLOOKUP(D27,'2_Вихідні дані'!$A$6:$B$11,2,FALSE),1)</f>
        <v>1.08</v>
      </c>
      <c r="J27" s="55">
        <f>'3_Розрахунок ФОП(опал)'!J27</f>
        <v>1</v>
      </c>
      <c r="K27" s="74">
        <f t="shared" si="1"/>
        <v>4821.5600000000004</v>
      </c>
      <c r="L27" s="55">
        <f>'3_Розрахунок ФОП(опал)'!L27</f>
        <v>0</v>
      </c>
      <c r="M27" s="100">
        <f t="shared" si="2"/>
        <v>0</v>
      </c>
      <c r="N27" s="55">
        <f>'3_Розрахунок ФОП(опал)'!N27</f>
        <v>1.0920000000000001</v>
      </c>
      <c r="O27" s="100">
        <f t="shared" si="3"/>
        <v>443.58</v>
      </c>
      <c r="P27" s="55">
        <f>'3_Розрахунок ФОП(опал)'!P27</f>
        <v>1.0269999999999999</v>
      </c>
      <c r="Q27" s="100">
        <f t="shared" si="4"/>
        <v>130.18</v>
      </c>
      <c r="R27" s="55">
        <f>'3_Розрахунок ФОП(опал)'!R27</f>
        <v>1.1000000000000001</v>
      </c>
      <c r="S27" s="100">
        <f t="shared" si="5"/>
        <v>482.16</v>
      </c>
      <c r="T27" s="55">
        <f>'3_Розрахунок ФОП(опал)'!T27</f>
        <v>0</v>
      </c>
      <c r="U27" s="100">
        <f t="shared" si="6"/>
        <v>0</v>
      </c>
      <c r="V27" s="55">
        <f>'3_Розрахунок ФОП(опал)'!V27</f>
        <v>0</v>
      </c>
      <c r="W27" s="100">
        <f>IF(AND($A27&gt;0,V27&gt;0),IF('2_Вихідні дані'!$A$12=1,ROUND($K27*(V27-1),2),ROUND((K27+M27+O27+Q27+S27+U27)*(V27-1),2)),0)</f>
        <v>0</v>
      </c>
      <c r="X27" s="74">
        <f t="shared" si="7"/>
        <v>0</v>
      </c>
      <c r="Y27" s="74">
        <f>X27*'2_Вихідні дані'!$B$18</f>
        <v>0</v>
      </c>
      <c r="Z27" s="74">
        <f>IF(ISERROR(ROUND($Y27/'1_РОЗПОДІЛ ПЕРСОНАЛУ'!P26*'1_РОЗПОДІЛ ПЕРСОНАЛУ'!Q26,2)),0,ROUND($Y27/'1_РОЗПОДІЛ ПЕРСОНАЛУ'!P26*'1_РОЗПОДІЛ ПЕРСОНАЛУ'!Q26,2))</f>
        <v>0</v>
      </c>
      <c r="AA27" s="74">
        <f>IF(ISERROR(ROUND($Y27/'1_РОЗПОДІЛ ПЕРСОНАЛУ'!P26*'1_РОЗПОДІЛ ПЕРСОНАЛУ'!R26,2)),0,ROUND($Y27/'1_РОЗПОДІЛ ПЕРСОНАЛУ'!P26*'1_РОЗПОДІЛ ПЕРСОНАЛУ'!R26,2))</f>
        <v>0</v>
      </c>
      <c r="AB27" s="74">
        <f>IF(ISERROR(ROUND($Y27/'1_РОЗПОДІЛ ПЕРСОНАЛУ'!P26*'1_РОЗПОДІЛ ПЕРСОНАЛУ'!S26,2)),0,ROUND($Y27/'1_РОЗПОДІЛ ПЕРСОНАЛУ'!P26*'1_РОЗПОДІЛ ПЕРСОНАЛУ'!S26,2))</f>
        <v>0</v>
      </c>
      <c r="AC27" s="74">
        <f>IF(ISERROR(ROUND($Y27/'1_РОЗПОДІЛ ПЕРСОНАЛУ'!P26*'1_РОЗПОДІЛ ПЕРСОНАЛУ'!T26,2)),0,ROUND($Y27/'1_РОЗПОДІЛ ПЕРСОНАЛУ'!P26*'1_РОЗПОДІЛ ПЕРСОНАЛУ'!T26,2))</f>
        <v>0</v>
      </c>
      <c r="AD27" s="74">
        <f>IF(ISERROR(ROUND($Y27/'1_РОЗПОДІЛ ПЕРСОНАЛУ'!P26*'1_РОЗПОДІЛ ПЕРСОНАЛУ'!U26,2)),0,ROUND($Y27/'1_РОЗПОДІЛ ПЕРСОНАЛУ'!P26*'1_РОЗПОДІЛ ПЕРСОНАЛУ'!U26,2))</f>
        <v>0</v>
      </c>
      <c r="AE27" s="74">
        <f>IF(ISERROR(ROUND($Y27/'1_РОЗПОДІЛ ПЕРСОНАЛУ'!P26*'1_РОЗПОДІЛ ПЕРСОНАЛУ'!V26,2)),0,ROUND($Y27/'1_РОЗПОДІЛ ПЕРСОНАЛУ'!P26*'1_РОЗПОДІЛ ПЕРСОНАЛУ'!V26,2))</f>
        <v>0</v>
      </c>
      <c r="AF27" s="74">
        <f>IF(ISERROR(ROUND($Y27/'1_РОЗПОДІЛ ПЕРСОНАЛУ'!P26*'1_РОЗПОДІЛ ПЕРСОНАЛУ'!W26,2)),0,ROUND($Y27/'1_РОЗПОДІЛ ПЕРСОНАЛУ'!P26*'1_РОЗПОДІЛ ПЕРСОНАЛУ'!W26,2))</f>
        <v>0</v>
      </c>
      <c r="AG27" s="74">
        <f>IF(ISERROR(ROUND($Y27/'1_РОЗПОДІЛ ПЕРСОНАЛУ'!P26*'1_РОЗПОДІЛ ПЕРСОНАЛУ'!X26,2)),0,ROUND($Y27/'1_РОЗПОДІЛ ПЕРСОНАЛУ'!P26*'1_РОЗПОДІЛ ПЕРСОНАЛУ'!X26,2))</f>
        <v>0</v>
      </c>
    </row>
    <row r="28" spans="1:33" ht="24" x14ac:dyDescent="0.2">
      <c r="A28" s="78">
        <f>'1_РОЗПОДІЛ ПЕРСОНАЛУ'!A27</f>
        <v>20</v>
      </c>
      <c r="B28" s="78" t="str">
        <f>'1_РОЗПОДІЛ ПЕРСОНАЛУ'!B27</f>
        <v>ВИРОБНИЧА ДІЛЬНИЦЯ</v>
      </c>
      <c r="C28" s="78" t="str">
        <f>'1_РОЗПОДІЛ ПЕРСОНАЛУ'!D27</f>
        <v>Апаратник ХВО</v>
      </c>
      <c r="D28" s="78">
        <f>'1_РОЗПОДІЛ ПЕРСОНАЛУ'!F27</f>
        <v>3</v>
      </c>
      <c r="E28" s="78">
        <f>'1_РОЗПОДІЛ ПЕРСОНАЛУ'!P27</f>
        <v>0</v>
      </c>
      <c r="F28" s="100">
        <f>IF($A28&gt;0,'2_Вихідні дані'!$B$3,"")</f>
        <v>1921</v>
      </c>
      <c r="G28" s="55">
        <f>'3_Розрахунок ФОП(опал)'!G28</f>
        <v>1.4</v>
      </c>
      <c r="H28" s="55">
        <f>'3_Розрахунок ФОП(опал)'!H28</f>
        <v>1.66</v>
      </c>
      <c r="I28" s="79">
        <f>IF(D28&gt;0,VLOOKUP(D28,'2_Вихідні дані'!$A$6:$B$11,2,FALSE),1)</f>
        <v>1.2</v>
      </c>
      <c r="J28" s="55">
        <f>'3_Розрахунок ФОП(опал)'!J28</f>
        <v>1</v>
      </c>
      <c r="K28" s="74">
        <f t="shared" si="1"/>
        <v>5357.28</v>
      </c>
      <c r="L28" s="55">
        <f>'3_Розрахунок ФОП(опал)'!L28</f>
        <v>0</v>
      </c>
      <c r="M28" s="100">
        <f t="shared" si="2"/>
        <v>0</v>
      </c>
      <c r="N28" s="55">
        <f>'3_Розрахунок ФОП(опал)'!N28</f>
        <v>0</v>
      </c>
      <c r="O28" s="100">
        <f t="shared" si="3"/>
        <v>0</v>
      </c>
      <c r="P28" s="55">
        <f>'3_Розрахунок ФОП(опал)'!P28</f>
        <v>0</v>
      </c>
      <c r="Q28" s="100">
        <f t="shared" si="4"/>
        <v>0</v>
      </c>
      <c r="R28" s="55">
        <f>'3_Розрахунок ФОП(опал)'!R28</f>
        <v>1.1499999999999999</v>
      </c>
      <c r="S28" s="100">
        <f t="shared" si="5"/>
        <v>803.59</v>
      </c>
      <c r="T28" s="55">
        <f>'3_Розрахунок ФОП(опал)'!T28</f>
        <v>0</v>
      </c>
      <c r="U28" s="100">
        <f t="shared" si="6"/>
        <v>0</v>
      </c>
      <c r="V28" s="55">
        <f>'3_Розрахунок ФОП(опал)'!V28</f>
        <v>0</v>
      </c>
      <c r="W28" s="100">
        <f>IF(AND($A28&gt;0,V28&gt;0),IF('2_Вихідні дані'!$A$12=1,ROUND($K28*(V28-1),2),ROUND((K28+M28+O28+Q28+S28+U28)*(V28-1),2)),0)</f>
        <v>0</v>
      </c>
      <c r="X28" s="74">
        <f t="shared" si="7"/>
        <v>0</v>
      </c>
      <c r="Y28" s="74">
        <f>X28*'2_Вихідні дані'!$B$18</f>
        <v>0</v>
      </c>
      <c r="Z28" s="74">
        <f>IF(ISERROR(ROUND($Y28/'1_РОЗПОДІЛ ПЕРСОНАЛУ'!P27*'1_РОЗПОДІЛ ПЕРСОНАЛУ'!Q27,2)),0,ROUND($Y28/'1_РОЗПОДІЛ ПЕРСОНАЛУ'!P27*'1_РОЗПОДІЛ ПЕРСОНАЛУ'!Q27,2))</f>
        <v>0</v>
      </c>
      <c r="AA28" s="74">
        <f>IF(ISERROR(ROUND($Y28/'1_РОЗПОДІЛ ПЕРСОНАЛУ'!P27*'1_РОЗПОДІЛ ПЕРСОНАЛУ'!R27,2)),0,ROUND($Y28/'1_РОЗПОДІЛ ПЕРСОНАЛУ'!P27*'1_РОЗПОДІЛ ПЕРСОНАЛУ'!R27,2))</f>
        <v>0</v>
      </c>
      <c r="AB28" s="74">
        <f>IF(ISERROR(ROUND($Y28/'1_РОЗПОДІЛ ПЕРСОНАЛУ'!P27*'1_РОЗПОДІЛ ПЕРСОНАЛУ'!S27,2)),0,ROUND($Y28/'1_РОЗПОДІЛ ПЕРСОНАЛУ'!P27*'1_РОЗПОДІЛ ПЕРСОНАЛУ'!S27,2))</f>
        <v>0</v>
      </c>
      <c r="AC28" s="74">
        <f>IF(ISERROR(ROUND($Y28/'1_РОЗПОДІЛ ПЕРСОНАЛУ'!P27*'1_РОЗПОДІЛ ПЕРСОНАЛУ'!T27,2)),0,ROUND($Y28/'1_РОЗПОДІЛ ПЕРСОНАЛУ'!P27*'1_РОЗПОДІЛ ПЕРСОНАЛУ'!T27,2))</f>
        <v>0</v>
      </c>
      <c r="AD28" s="74">
        <f>IF(ISERROR(ROUND($Y28/'1_РОЗПОДІЛ ПЕРСОНАЛУ'!P27*'1_РОЗПОДІЛ ПЕРСОНАЛУ'!U27,2)),0,ROUND($Y28/'1_РОЗПОДІЛ ПЕРСОНАЛУ'!P27*'1_РОЗПОДІЛ ПЕРСОНАЛУ'!U27,2))</f>
        <v>0</v>
      </c>
      <c r="AE28" s="74">
        <f>IF(ISERROR(ROUND($Y28/'1_РОЗПОДІЛ ПЕРСОНАЛУ'!P27*'1_РОЗПОДІЛ ПЕРСОНАЛУ'!V27,2)),0,ROUND($Y28/'1_РОЗПОДІЛ ПЕРСОНАЛУ'!P27*'1_РОЗПОДІЛ ПЕРСОНАЛУ'!V27,2))</f>
        <v>0</v>
      </c>
      <c r="AF28" s="74">
        <f>IF(ISERROR(ROUND($Y28/'1_РОЗПОДІЛ ПЕРСОНАЛУ'!P27*'1_РОЗПОДІЛ ПЕРСОНАЛУ'!W27,2)),0,ROUND($Y28/'1_РОЗПОДІЛ ПЕРСОНАЛУ'!P27*'1_РОЗПОДІЛ ПЕРСОНАЛУ'!W27,2))</f>
        <v>0</v>
      </c>
      <c r="AG28" s="74">
        <f>IF(ISERROR(ROUND($Y28/'1_РОЗПОДІЛ ПЕРСОНАЛУ'!P27*'1_РОЗПОДІЛ ПЕРСОНАЛУ'!X27,2)),0,ROUND($Y28/'1_РОЗПОДІЛ ПЕРСОНАЛУ'!P27*'1_РОЗПОДІЛ ПЕРСОНАЛУ'!X27,2))</f>
        <v>0</v>
      </c>
    </row>
    <row r="29" spans="1:33" ht="48" x14ac:dyDescent="0.2">
      <c r="A29" s="78">
        <f>'1_РОЗПОДІЛ ПЕРСОНАЛУ'!A28</f>
        <v>21</v>
      </c>
      <c r="B29" s="78" t="str">
        <f>'1_РОЗПОДІЛ ПЕРСОНАЛУ'!B28</f>
        <v>ВИРОБНИЧА ДІЛЬНИЦЯ</v>
      </c>
      <c r="C29" s="78" t="str">
        <f>'1_РОЗПОДІЛ ПЕРСОНАЛУ'!D28</f>
        <v>Слюсар з ремонту устаткування котельні та теплових мереж</v>
      </c>
      <c r="D29" s="78">
        <f>'1_РОЗПОДІЛ ПЕРСОНАЛУ'!F28</f>
        <v>4</v>
      </c>
      <c r="E29" s="78">
        <f>'1_РОЗПОДІЛ ПЕРСОНАЛУ'!P28</f>
        <v>9</v>
      </c>
      <c r="F29" s="100">
        <f>IF($A29&gt;0,'2_Вихідні дані'!$B$3,"")</f>
        <v>1921</v>
      </c>
      <c r="G29" s="55">
        <f>'3_Розрахунок ФОП(опал)'!G29</f>
        <v>1.4</v>
      </c>
      <c r="H29" s="55">
        <f>'3_Розрахунок ФОП(опал)'!H29</f>
        <v>1.66</v>
      </c>
      <c r="I29" s="79">
        <f>IF(D29&gt;0,VLOOKUP(D29,'2_Вихідні дані'!$A$6:$B$11,2,FALSE),1)</f>
        <v>1.35</v>
      </c>
      <c r="J29" s="55">
        <f>'3_Розрахунок ФОП(опал)'!J29</f>
        <v>1</v>
      </c>
      <c r="K29" s="74">
        <f t="shared" si="1"/>
        <v>6026.95</v>
      </c>
      <c r="L29" s="55">
        <f>'3_Розрахунок ФОП(опал)'!L29</f>
        <v>0</v>
      </c>
      <c r="M29" s="100">
        <f t="shared" si="2"/>
        <v>0</v>
      </c>
      <c r="N29" s="55">
        <f>'3_Розрахунок ФОП(опал)'!N29</f>
        <v>0</v>
      </c>
      <c r="O29" s="100">
        <f t="shared" si="3"/>
        <v>0</v>
      </c>
      <c r="P29" s="55">
        <f>'3_Розрахунок ФОП(опал)'!P29</f>
        <v>0</v>
      </c>
      <c r="Q29" s="100">
        <f t="shared" si="4"/>
        <v>0</v>
      </c>
      <c r="R29" s="55">
        <f>'3_Розрахунок ФОП(опал)'!R29</f>
        <v>1.1499999999999999</v>
      </c>
      <c r="S29" s="100">
        <f t="shared" si="5"/>
        <v>904.04</v>
      </c>
      <c r="T29" s="55">
        <f>'3_Розрахунок ФОП(опал)'!T29</f>
        <v>0</v>
      </c>
      <c r="U29" s="100">
        <f t="shared" si="6"/>
        <v>0</v>
      </c>
      <c r="V29" s="55">
        <f>'3_Розрахунок ФОП(опал)'!V29</f>
        <v>0</v>
      </c>
      <c r="W29" s="100">
        <f>IF(AND($A29&gt;0,V29&gt;0),IF('2_Вихідні дані'!$A$12=1,ROUND($K29*(V29-1),2),ROUND((K29+M29+O29+Q29+S29+U29)*(V29-1),2)),0)</f>
        <v>0</v>
      </c>
      <c r="X29" s="74">
        <f t="shared" si="7"/>
        <v>62378.91</v>
      </c>
      <c r="Y29" s="74">
        <f>X29*'2_Вихідні дані'!$B$18</f>
        <v>374273.46</v>
      </c>
      <c r="Z29" s="74">
        <f>IF(ISERROR(ROUND($Y29/'1_РОЗПОДІЛ ПЕРСОНАЛУ'!P28*'1_РОЗПОДІЛ ПЕРСОНАЛУ'!Q28,2)),0,ROUND($Y29/'1_РОЗПОДІЛ ПЕРСОНАЛУ'!P28*'1_РОЗПОДІЛ ПЕРСОНАЛУ'!Q28,2))</f>
        <v>83171.88</v>
      </c>
      <c r="AA29" s="74">
        <f>IF(ISERROR(ROUND($Y29/'1_РОЗПОДІЛ ПЕРСОНАЛУ'!P28*'1_РОЗПОДІЛ ПЕРСОНАЛУ'!R28,2)),0,ROUND($Y29/'1_РОЗПОДІЛ ПЕРСОНАЛУ'!P28*'1_РОЗПОДІЛ ПЕРСОНАЛУ'!R28,2))</f>
        <v>291101.58</v>
      </c>
      <c r="AB29" s="74">
        <f>IF(ISERROR(ROUND($Y29/'1_РОЗПОДІЛ ПЕРСОНАЛУ'!P28*'1_РОЗПОДІЛ ПЕРСОНАЛУ'!S28,2)),0,ROUND($Y29/'1_РОЗПОДІЛ ПЕРСОНАЛУ'!P28*'1_РОЗПОДІЛ ПЕРСОНАЛУ'!S28,2))</f>
        <v>0</v>
      </c>
      <c r="AC29" s="74">
        <f>IF(ISERROR(ROUND($Y29/'1_РОЗПОДІЛ ПЕРСОНАЛУ'!P28*'1_РОЗПОДІЛ ПЕРСОНАЛУ'!T28,2)),0,ROUND($Y29/'1_РОЗПОДІЛ ПЕРСОНАЛУ'!P28*'1_РОЗПОДІЛ ПЕРСОНАЛУ'!T28,2))</f>
        <v>0</v>
      </c>
      <c r="AD29" s="74">
        <f>IF(ISERROR(ROUND($Y29/'1_РОЗПОДІЛ ПЕРСОНАЛУ'!P28*'1_РОЗПОДІЛ ПЕРСОНАЛУ'!U28,2)),0,ROUND($Y29/'1_РОЗПОДІЛ ПЕРСОНАЛУ'!P28*'1_РОЗПОДІЛ ПЕРСОНАЛУ'!U28,2))</f>
        <v>0</v>
      </c>
      <c r="AE29" s="74">
        <f>IF(ISERROR(ROUND($Y29/'1_РОЗПОДІЛ ПЕРСОНАЛУ'!P28*'1_РОЗПОДІЛ ПЕРСОНАЛУ'!V28,2)),0,ROUND($Y29/'1_РОЗПОДІЛ ПЕРСОНАЛУ'!P28*'1_РОЗПОДІЛ ПЕРСОНАЛУ'!V28,2))</f>
        <v>0</v>
      </c>
      <c r="AF29" s="74">
        <f>IF(ISERROR(ROUND($Y29/'1_РОЗПОДІЛ ПЕРСОНАЛУ'!P28*'1_РОЗПОДІЛ ПЕРСОНАЛУ'!W28,2)),0,ROUND($Y29/'1_РОЗПОДІЛ ПЕРСОНАЛУ'!P28*'1_РОЗПОДІЛ ПЕРСОНАЛУ'!W28,2))</f>
        <v>0</v>
      </c>
      <c r="AG29" s="74">
        <f>IF(ISERROR(ROUND($Y29/'1_РОЗПОДІЛ ПЕРСОНАЛУ'!P28*'1_РОЗПОДІЛ ПЕРСОНАЛУ'!X28,2)),0,ROUND($Y29/'1_РОЗПОДІЛ ПЕРСОНАЛУ'!P28*'1_РОЗПОДІЛ ПЕРСОНАЛУ'!X28,2))</f>
        <v>0</v>
      </c>
    </row>
    <row r="30" spans="1:33" ht="24" x14ac:dyDescent="0.2">
      <c r="A30" s="78">
        <f>'1_РОЗПОДІЛ ПЕРСОНАЛУ'!A29</f>
        <v>22</v>
      </c>
      <c r="B30" s="78" t="str">
        <f>'1_РОЗПОДІЛ ПЕРСОНАЛУ'!B29</f>
        <v>ВИРОБНИЧА ДІЛЬНИЦЯ</v>
      </c>
      <c r="C30" s="78" t="str">
        <f>'1_РОЗПОДІЛ ПЕРСОНАЛУ'!D29</f>
        <v>Слюсар  КВП і А</v>
      </c>
      <c r="D30" s="78">
        <f>'1_РОЗПОДІЛ ПЕРСОНАЛУ'!F29</f>
        <v>5</v>
      </c>
      <c r="E30" s="78">
        <f>'1_РОЗПОДІЛ ПЕРСОНАЛУ'!P29</f>
        <v>1.5</v>
      </c>
      <c r="F30" s="100">
        <f>IF($A30&gt;0,'2_Вихідні дані'!$B$3,"")</f>
        <v>1921</v>
      </c>
      <c r="G30" s="55">
        <f>'3_Розрахунок ФОП(опал)'!G30</f>
        <v>1.4</v>
      </c>
      <c r="H30" s="55">
        <f>'3_Розрахунок ФОП(опал)'!H30</f>
        <v>1.66</v>
      </c>
      <c r="I30" s="79">
        <f>IF(D30&gt;0,VLOOKUP(D30,'2_Вихідні дані'!$A$6:$B$11,2,FALSE),1)</f>
        <v>1.54</v>
      </c>
      <c r="J30" s="55">
        <f>'3_Розрахунок ФОП(опал)'!J30</f>
        <v>1</v>
      </c>
      <c r="K30" s="74">
        <f t="shared" si="1"/>
        <v>6875.18</v>
      </c>
      <c r="L30" s="55">
        <f>'3_Розрахунок ФОП(опал)'!L30</f>
        <v>0</v>
      </c>
      <c r="M30" s="100">
        <f t="shared" si="2"/>
        <v>0</v>
      </c>
      <c r="N30" s="55">
        <f>'3_Розрахунок ФОП(опал)'!N30</f>
        <v>0</v>
      </c>
      <c r="O30" s="100">
        <f t="shared" si="3"/>
        <v>0</v>
      </c>
      <c r="P30" s="55">
        <f>'3_Розрахунок ФОП(опал)'!P30</f>
        <v>0</v>
      </c>
      <c r="Q30" s="100">
        <f t="shared" si="4"/>
        <v>0</v>
      </c>
      <c r="R30" s="55">
        <f>'3_Розрахунок ФОП(опал)'!R30</f>
        <v>1.2</v>
      </c>
      <c r="S30" s="100">
        <f t="shared" si="5"/>
        <v>1375.04</v>
      </c>
      <c r="T30" s="55">
        <f>'3_Розрахунок ФОП(опал)'!T30</f>
        <v>0</v>
      </c>
      <c r="U30" s="100">
        <f t="shared" si="6"/>
        <v>0</v>
      </c>
      <c r="V30" s="55">
        <f>'3_Розрахунок ФОП(опал)'!V30</f>
        <v>0</v>
      </c>
      <c r="W30" s="100">
        <f>IF(AND($A30&gt;0,V30&gt;0),IF('2_Вихідні дані'!$A$12=1,ROUND($K30*(V30-1),2),ROUND((K30+M30+O30+Q30+S30+U30)*(V30-1),2)),0)</f>
        <v>0</v>
      </c>
      <c r="X30" s="74">
        <f t="shared" si="7"/>
        <v>12375.33</v>
      </c>
      <c r="Y30" s="74">
        <f>X30*'2_Вихідні дані'!$B$18</f>
        <v>74251.98</v>
      </c>
      <c r="Z30" s="74">
        <f>IF(ISERROR(ROUND($Y30/'1_РОЗПОДІЛ ПЕРСОНАЛУ'!P29*'1_РОЗПОДІЛ ПЕРСОНАЛУ'!Q29,2)),0,ROUND($Y30/'1_РОЗПОДІЛ ПЕРСОНАЛУ'!P29*'1_РОЗПОДІЛ ПЕРСОНАЛУ'!Q29,2))</f>
        <v>74251.98</v>
      </c>
      <c r="AA30" s="74">
        <f>IF(ISERROR(ROUND($Y30/'1_РОЗПОДІЛ ПЕРСОНАЛУ'!P29*'1_РОЗПОДІЛ ПЕРСОНАЛУ'!R29,2)),0,ROUND($Y30/'1_РОЗПОДІЛ ПЕРСОНАЛУ'!P29*'1_РОЗПОДІЛ ПЕРСОНАЛУ'!R29,2))</f>
        <v>0</v>
      </c>
      <c r="AB30" s="74">
        <f>IF(ISERROR(ROUND($Y30/'1_РОЗПОДІЛ ПЕРСОНАЛУ'!P29*'1_РОЗПОДІЛ ПЕРСОНАЛУ'!S29,2)),0,ROUND($Y30/'1_РОЗПОДІЛ ПЕРСОНАЛУ'!P29*'1_РОЗПОДІЛ ПЕРСОНАЛУ'!S29,2))</f>
        <v>0</v>
      </c>
      <c r="AC30" s="74">
        <f>IF(ISERROR(ROUND($Y30/'1_РОЗПОДІЛ ПЕРСОНАЛУ'!P29*'1_РОЗПОДІЛ ПЕРСОНАЛУ'!T29,2)),0,ROUND($Y30/'1_РОЗПОДІЛ ПЕРСОНАЛУ'!P29*'1_РОЗПОДІЛ ПЕРСОНАЛУ'!T29,2))</f>
        <v>0</v>
      </c>
      <c r="AD30" s="74">
        <f>IF(ISERROR(ROUND($Y30/'1_РОЗПОДІЛ ПЕРСОНАЛУ'!P29*'1_РОЗПОДІЛ ПЕРСОНАЛУ'!U29,2)),0,ROUND($Y30/'1_РОЗПОДІЛ ПЕРСОНАЛУ'!P29*'1_РОЗПОДІЛ ПЕРСОНАЛУ'!U29,2))</f>
        <v>0</v>
      </c>
      <c r="AE30" s="74">
        <f>IF(ISERROR(ROUND($Y30/'1_РОЗПОДІЛ ПЕРСОНАЛУ'!P29*'1_РОЗПОДІЛ ПЕРСОНАЛУ'!V29,2)),0,ROUND($Y30/'1_РОЗПОДІЛ ПЕРСОНАЛУ'!P29*'1_РОЗПОДІЛ ПЕРСОНАЛУ'!V29,2))</f>
        <v>0</v>
      </c>
      <c r="AF30" s="74">
        <f>IF(ISERROR(ROUND($Y30/'1_РОЗПОДІЛ ПЕРСОНАЛУ'!P29*'1_РОЗПОДІЛ ПЕРСОНАЛУ'!W29,2)),0,ROUND($Y30/'1_РОЗПОДІЛ ПЕРСОНАЛУ'!P29*'1_РОЗПОДІЛ ПЕРСОНАЛУ'!W29,2))</f>
        <v>0</v>
      </c>
      <c r="AG30" s="74">
        <f>IF(ISERROR(ROUND($Y30/'1_РОЗПОДІЛ ПЕРСОНАЛУ'!P29*'1_РОЗПОДІЛ ПЕРСОНАЛУ'!X29,2)),0,ROUND($Y30/'1_РОЗПОДІЛ ПЕРСОНАЛУ'!P29*'1_РОЗПОДІЛ ПЕРСОНАЛУ'!X29,2))</f>
        <v>0</v>
      </c>
    </row>
    <row r="31" spans="1:33" ht="48" x14ac:dyDescent="0.2">
      <c r="A31" s="78">
        <f>'1_РОЗПОДІЛ ПЕРСОНАЛУ'!A30</f>
        <v>23</v>
      </c>
      <c r="B31" s="78" t="str">
        <f>'1_РОЗПОДІЛ ПЕРСОНАЛУ'!B30</f>
        <v>ВИРОБНИЧА ДІЛЬНИЦЯ</v>
      </c>
      <c r="C31" s="78" t="str">
        <f>'1_РОЗПОДІЛ ПЕРСОНАЛУ'!D30</f>
        <v>Електромонтер з ремонту та обслуговуванню  електроустаткув</v>
      </c>
      <c r="D31" s="78">
        <f>'1_РОЗПОДІЛ ПЕРСОНАЛУ'!F30</f>
        <v>4</v>
      </c>
      <c r="E31" s="78">
        <f>'1_РОЗПОДІЛ ПЕРСОНАЛУ'!P30</f>
        <v>1.5</v>
      </c>
      <c r="F31" s="100">
        <f>IF($A31&gt;0,'2_Вихідні дані'!$B$3,"")</f>
        <v>1921</v>
      </c>
      <c r="G31" s="55">
        <f>'3_Розрахунок ФОП(опал)'!G31</f>
        <v>1.4</v>
      </c>
      <c r="H31" s="55">
        <f>'3_Розрахунок ФОП(опал)'!H31</f>
        <v>1.66</v>
      </c>
      <c r="I31" s="79">
        <f>IF(D31&gt;0,VLOOKUP(D31,'2_Вихідні дані'!$A$6:$B$11,2,FALSE),1)</f>
        <v>1.35</v>
      </c>
      <c r="J31" s="55">
        <f>'3_Розрахунок ФОП(опал)'!J31</f>
        <v>1</v>
      </c>
      <c r="K31" s="74">
        <f t="shared" si="1"/>
        <v>6026.95</v>
      </c>
      <c r="L31" s="55">
        <f>'3_Розрахунок ФОП(опал)'!L31</f>
        <v>0</v>
      </c>
      <c r="M31" s="100">
        <f t="shared" si="2"/>
        <v>0</v>
      </c>
      <c r="N31" s="55">
        <f>'3_Розрахунок ФОП(опал)'!N31</f>
        <v>0</v>
      </c>
      <c r="O31" s="100">
        <f t="shared" si="3"/>
        <v>0</v>
      </c>
      <c r="P31" s="55">
        <f>'3_Розрахунок ФОП(опал)'!P31</f>
        <v>0</v>
      </c>
      <c r="Q31" s="100">
        <f t="shared" si="4"/>
        <v>0</v>
      </c>
      <c r="R31" s="55">
        <f>'3_Розрахунок ФОП(опал)'!R31</f>
        <v>0</v>
      </c>
      <c r="S31" s="100">
        <f t="shared" si="5"/>
        <v>0</v>
      </c>
      <c r="T31" s="55">
        <f>'3_Розрахунок ФОП(опал)'!T31</f>
        <v>0</v>
      </c>
      <c r="U31" s="100">
        <f t="shared" si="6"/>
        <v>0</v>
      </c>
      <c r="V31" s="55">
        <f>'3_Розрахунок ФОП(опал)'!V31</f>
        <v>0</v>
      </c>
      <c r="W31" s="100">
        <f>IF(AND($A31&gt;0,V31&gt;0),IF('2_Вихідні дані'!$A$12=1,ROUND($K31*(V31-1),2),ROUND((K31+M31+O31+Q31+S31+U31)*(V31-1),2)),0)</f>
        <v>0</v>
      </c>
      <c r="X31" s="74">
        <f t="shared" si="7"/>
        <v>9040.43</v>
      </c>
      <c r="Y31" s="74">
        <f>X31*'2_Вихідні дані'!$B$18</f>
        <v>54242.58</v>
      </c>
      <c r="Z31" s="74">
        <f>IF(ISERROR(ROUND($Y31/'1_РОЗПОДІЛ ПЕРСОНАЛУ'!P30*'1_РОЗПОДІЛ ПЕРСОНАЛУ'!Q30,2)),0,ROUND($Y31/'1_РОЗПОДІЛ ПЕРСОНАЛУ'!P30*'1_РОЗПОДІЛ ПЕРСОНАЛУ'!Q30,2))</f>
        <v>0</v>
      </c>
      <c r="AA31" s="74">
        <f>IF(ISERROR(ROUND($Y31/'1_РОЗПОДІЛ ПЕРСОНАЛУ'!P30*'1_РОЗПОДІЛ ПЕРСОНАЛУ'!R30,2)),0,ROUND($Y31/'1_РОЗПОДІЛ ПЕРСОНАЛУ'!P30*'1_РОЗПОДІЛ ПЕРСОНАЛУ'!R30,2))</f>
        <v>54242.58</v>
      </c>
      <c r="AB31" s="74">
        <f>IF(ISERROR(ROUND($Y31/'1_РОЗПОДІЛ ПЕРСОНАЛУ'!P30*'1_РОЗПОДІЛ ПЕРСОНАЛУ'!S30,2)),0,ROUND($Y31/'1_РОЗПОДІЛ ПЕРСОНАЛУ'!P30*'1_РОЗПОДІЛ ПЕРСОНАЛУ'!S30,2))</f>
        <v>0</v>
      </c>
      <c r="AC31" s="74">
        <f>IF(ISERROR(ROUND($Y31/'1_РОЗПОДІЛ ПЕРСОНАЛУ'!P30*'1_РОЗПОДІЛ ПЕРСОНАЛУ'!T30,2)),0,ROUND($Y31/'1_РОЗПОДІЛ ПЕРСОНАЛУ'!P30*'1_РОЗПОДІЛ ПЕРСОНАЛУ'!T30,2))</f>
        <v>0</v>
      </c>
      <c r="AD31" s="74">
        <f>IF(ISERROR(ROUND($Y31/'1_РОЗПОДІЛ ПЕРСОНАЛУ'!P30*'1_РОЗПОДІЛ ПЕРСОНАЛУ'!U30,2)),0,ROUND($Y31/'1_РОЗПОДІЛ ПЕРСОНАЛУ'!P30*'1_РОЗПОДІЛ ПЕРСОНАЛУ'!U30,2))</f>
        <v>0</v>
      </c>
      <c r="AE31" s="74">
        <f>IF(ISERROR(ROUND($Y31/'1_РОЗПОДІЛ ПЕРСОНАЛУ'!P30*'1_РОЗПОДІЛ ПЕРСОНАЛУ'!V30,2)),0,ROUND($Y31/'1_РОЗПОДІЛ ПЕРСОНАЛУ'!P30*'1_РОЗПОДІЛ ПЕРСОНАЛУ'!V30,2))</f>
        <v>0</v>
      </c>
      <c r="AF31" s="74">
        <f>IF(ISERROR(ROUND($Y31/'1_РОЗПОДІЛ ПЕРСОНАЛУ'!P30*'1_РОЗПОДІЛ ПЕРСОНАЛУ'!W30,2)),0,ROUND($Y31/'1_РОЗПОДІЛ ПЕРСОНАЛУ'!P30*'1_РОЗПОДІЛ ПЕРСОНАЛУ'!W30,2))</f>
        <v>0</v>
      </c>
      <c r="AG31" s="74">
        <f>IF(ISERROR(ROUND($Y31/'1_РОЗПОДІЛ ПЕРСОНАЛУ'!P30*'1_РОЗПОДІЛ ПЕРСОНАЛУ'!X30,2)),0,ROUND($Y31/'1_РОЗПОДІЛ ПЕРСОНАЛУ'!P30*'1_РОЗПОДІЛ ПЕРСОНАЛУ'!X30,2))</f>
        <v>0</v>
      </c>
    </row>
    <row r="32" spans="1:33" ht="24" x14ac:dyDescent="0.2">
      <c r="A32" s="78">
        <f>'1_РОЗПОДІЛ ПЕРСОНАЛУ'!A31</f>
        <v>24</v>
      </c>
      <c r="B32" s="78" t="str">
        <f>'1_РОЗПОДІЛ ПЕРСОНАЛУ'!B31</f>
        <v>ВИРОБНИЧА ДІЛЬНИЦЯ</v>
      </c>
      <c r="C32" s="78" t="str">
        <f>'1_РОЗПОДІЛ ПЕРСОНАЛУ'!D31</f>
        <v>Електрогазозварник</v>
      </c>
      <c r="D32" s="78">
        <f>'1_РОЗПОДІЛ ПЕРСОНАЛУ'!F31</f>
        <v>5</v>
      </c>
      <c r="E32" s="78">
        <f>'1_РОЗПОДІЛ ПЕРСОНАЛУ'!P31</f>
        <v>2</v>
      </c>
      <c r="F32" s="100">
        <f>IF($A32&gt;0,'2_Вихідні дані'!$B$3,"")</f>
        <v>1921</v>
      </c>
      <c r="G32" s="55">
        <f>'3_Розрахунок ФОП(опал)'!G32</f>
        <v>1.4</v>
      </c>
      <c r="H32" s="55">
        <f>'3_Розрахунок ФОП(опал)'!H32</f>
        <v>1.66</v>
      </c>
      <c r="I32" s="79">
        <f>IF(D32&gt;0,VLOOKUP(D32,'2_Вихідні дані'!$A$6:$B$11,2,FALSE),1)</f>
        <v>1.54</v>
      </c>
      <c r="J32" s="55">
        <f>'3_Розрахунок ФОП(опал)'!J32</f>
        <v>1</v>
      </c>
      <c r="K32" s="74">
        <f t="shared" si="1"/>
        <v>6875.18</v>
      </c>
      <c r="L32" s="55">
        <f>'3_Розрахунок ФОП(опал)'!L32</f>
        <v>1.08</v>
      </c>
      <c r="M32" s="100">
        <f t="shared" si="2"/>
        <v>550.01</v>
      </c>
      <c r="N32" s="55">
        <f>'3_Розрахунок ФОП(опал)'!N32</f>
        <v>0</v>
      </c>
      <c r="O32" s="100">
        <f t="shared" si="3"/>
        <v>0</v>
      </c>
      <c r="P32" s="55">
        <f>'3_Розрахунок ФОП(опал)'!P32</f>
        <v>0</v>
      </c>
      <c r="Q32" s="100">
        <f t="shared" si="4"/>
        <v>0</v>
      </c>
      <c r="R32" s="55">
        <f>'3_Розрахунок ФОП(опал)'!R32</f>
        <v>1.1000000000000001</v>
      </c>
      <c r="S32" s="100">
        <f t="shared" si="5"/>
        <v>687.52</v>
      </c>
      <c r="T32" s="55">
        <f>'3_Розрахунок ФОП(опал)'!T32</f>
        <v>0</v>
      </c>
      <c r="U32" s="100">
        <f t="shared" si="6"/>
        <v>0</v>
      </c>
      <c r="V32" s="55">
        <f>'3_Розрахунок ФОП(опал)'!V32</f>
        <v>0</v>
      </c>
      <c r="W32" s="100">
        <f>IF(AND($A32&gt;0,V32&gt;0),IF('2_Вихідні дані'!$A$12=1,ROUND($K32*(V32-1),2),ROUND((K32+M32+O32+Q32+S32+U32)*(V32-1),2)),0)</f>
        <v>0</v>
      </c>
      <c r="X32" s="74">
        <f t="shared" si="7"/>
        <v>16225.42</v>
      </c>
      <c r="Y32" s="74">
        <f>X32*'2_Вихідні дані'!$B$18</f>
        <v>97352.52</v>
      </c>
      <c r="Z32" s="74">
        <f>IF(ISERROR(ROUND($Y32/'1_РОЗПОДІЛ ПЕРСОНАЛУ'!P31*'1_РОЗПОДІЛ ПЕРСОНАЛУ'!Q31,2)),0,ROUND($Y32/'1_РОЗПОДІЛ ПЕРСОНАЛУ'!P31*'1_РОЗПОДІЛ ПЕРСОНАЛУ'!Q31,2))</f>
        <v>0</v>
      </c>
      <c r="AA32" s="74">
        <f>IF(ISERROR(ROUND($Y32/'1_РОЗПОДІЛ ПЕРСОНАЛУ'!P31*'1_РОЗПОДІЛ ПЕРСОНАЛУ'!R31,2)),0,ROUND($Y32/'1_РОЗПОДІЛ ПЕРСОНАЛУ'!P31*'1_РОЗПОДІЛ ПЕРСОНАЛУ'!R31,2))</f>
        <v>48676.26</v>
      </c>
      <c r="AB32" s="74">
        <f>IF(ISERROR(ROUND($Y32/'1_РОЗПОДІЛ ПЕРСОНАЛУ'!P31*'1_РОЗПОДІЛ ПЕРСОНАЛУ'!S31,2)),0,ROUND($Y32/'1_РОЗПОДІЛ ПЕРСОНАЛУ'!P31*'1_РОЗПОДІЛ ПЕРСОНАЛУ'!S31,2))</f>
        <v>0</v>
      </c>
      <c r="AC32" s="74">
        <f>IF(ISERROR(ROUND($Y32/'1_РОЗПОДІЛ ПЕРСОНАЛУ'!P31*'1_РОЗПОДІЛ ПЕРСОНАЛУ'!T31,2)),0,ROUND($Y32/'1_РОЗПОДІЛ ПЕРСОНАЛУ'!P31*'1_РОЗПОДІЛ ПЕРСОНАЛУ'!T31,2))</f>
        <v>0</v>
      </c>
      <c r="AD32" s="74">
        <f>IF(ISERROR(ROUND($Y32/'1_РОЗПОДІЛ ПЕРСОНАЛУ'!P31*'1_РОЗПОДІЛ ПЕРСОНАЛУ'!U31,2)),0,ROUND($Y32/'1_РОЗПОДІЛ ПЕРСОНАЛУ'!P31*'1_РОЗПОДІЛ ПЕРСОНАЛУ'!U31,2))</f>
        <v>0</v>
      </c>
      <c r="AE32" s="74">
        <f>IF(ISERROR(ROUND($Y32/'1_РОЗПОДІЛ ПЕРСОНАЛУ'!P31*'1_РОЗПОДІЛ ПЕРСОНАЛУ'!V31,2)),0,ROUND($Y32/'1_РОЗПОДІЛ ПЕРСОНАЛУ'!P31*'1_РОЗПОДІЛ ПЕРСОНАЛУ'!V31,2))</f>
        <v>0</v>
      </c>
      <c r="AF32" s="74">
        <f>IF(ISERROR(ROUND($Y32/'1_РОЗПОДІЛ ПЕРСОНАЛУ'!P31*'1_РОЗПОДІЛ ПЕРСОНАЛУ'!W31,2)),0,ROUND($Y32/'1_РОЗПОДІЛ ПЕРСОНАЛУ'!P31*'1_РОЗПОДІЛ ПЕРСОНАЛУ'!W31,2))</f>
        <v>48676.26</v>
      </c>
      <c r="AG32" s="74">
        <f>IF(ISERROR(ROUND($Y32/'1_РОЗПОДІЛ ПЕРСОНАЛУ'!P31*'1_РОЗПОДІЛ ПЕРСОНАЛУ'!X31,2)),0,ROUND($Y32/'1_РОЗПОДІЛ ПЕРСОНАЛУ'!P31*'1_РОЗПОДІЛ ПЕРСОНАЛУ'!X31,2))</f>
        <v>0</v>
      </c>
    </row>
    <row r="33" spans="1:33" ht="24" x14ac:dyDescent="0.2">
      <c r="A33" s="78">
        <f>'1_РОЗПОДІЛ ПЕРСОНАЛУ'!A32</f>
        <v>25</v>
      </c>
      <c r="B33" s="78" t="str">
        <f>'1_РОЗПОДІЛ ПЕРСОНАЛУ'!B32</f>
        <v>ВИРОБНИЧА ДІЛЬНИЦЯ</v>
      </c>
      <c r="C33" s="78" t="str">
        <f>'1_РОЗПОДІЛ ПЕРСОНАЛУ'!D32</f>
        <v>Токар</v>
      </c>
      <c r="D33" s="78">
        <f>'1_РОЗПОДІЛ ПЕРСОНАЛУ'!F32</f>
        <v>5</v>
      </c>
      <c r="E33" s="78">
        <f>'1_РОЗПОДІЛ ПЕРСОНАЛУ'!P32</f>
        <v>1</v>
      </c>
      <c r="F33" s="100">
        <f>IF($A33&gt;0,'2_Вихідні дані'!$B$3,"")</f>
        <v>1921</v>
      </c>
      <c r="G33" s="55">
        <f>'3_Розрахунок ФОП(опал)'!G33</f>
        <v>1.4</v>
      </c>
      <c r="H33" s="55">
        <f>'3_Розрахунок ФОП(опал)'!H33</f>
        <v>1.66</v>
      </c>
      <c r="I33" s="79">
        <f>IF(D33&gt;0,VLOOKUP(D33,'2_Вихідні дані'!$A$6:$B$11,2,FALSE),1)</f>
        <v>1.54</v>
      </c>
      <c r="J33" s="55">
        <f>'3_Розрахунок ФОП(опал)'!J33</f>
        <v>1</v>
      </c>
      <c r="K33" s="74">
        <f t="shared" si="1"/>
        <v>6875.18</v>
      </c>
      <c r="L33" s="55">
        <f>'3_Розрахунок ФОП(опал)'!L33</f>
        <v>0</v>
      </c>
      <c r="M33" s="100">
        <f t="shared" si="2"/>
        <v>0</v>
      </c>
      <c r="N33" s="55">
        <f>'3_Розрахунок ФОП(опал)'!N33</f>
        <v>0</v>
      </c>
      <c r="O33" s="100">
        <f t="shared" si="3"/>
        <v>0</v>
      </c>
      <c r="P33" s="55">
        <f>'3_Розрахунок ФОП(опал)'!P33</f>
        <v>0</v>
      </c>
      <c r="Q33" s="100">
        <f t="shared" si="4"/>
        <v>0</v>
      </c>
      <c r="R33" s="55">
        <f>'3_Розрахунок ФОП(опал)'!R33</f>
        <v>1.1499999999999999</v>
      </c>
      <c r="S33" s="100">
        <f t="shared" si="5"/>
        <v>1031.28</v>
      </c>
      <c r="T33" s="55">
        <f>'3_Розрахунок ФОП(опал)'!T33</f>
        <v>0</v>
      </c>
      <c r="U33" s="100">
        <f t="shared" si="6"/>
        <v>0</v>
      </c>
      <c r="V33" s="55">
        <f>'3_Розрахунок ФОП(опал)'!V33</f>
        <v>0</v>
      </c>
      <c r="W33" s="100">
        <f>IF(AND($A33&gt;0,V33&gt;0),IF('2_Вихідні дані'!$A$12=1,ROUND($K33*(V33-1),2),ROUND((K33+M33+O33+Q33+S33+U33)*(V33-1),2)),0)</f>
        <v>0</v>
      </c>
      <c r="X33" s="74">
        <f t="shared" si="7"/>
        <v>7906.46</v>
      </c>
      <c r="Y33" s="74">
        <f>X33*'2_Вихідні дані'!$B$18</f>
        <v>47438.76</v>
      </c>
      <c r="Z33" s="74">
        <f>IF(ISERROR(ROUND($Y33/'1_РОЗПОДІЛ ПЕРСОНАЛУ'!P32*'1_РОЗПОДІЛ ПЕРСОНАЛУ'!Q32,2)),0,ROUND($Y33/'1_РОЗПОДІЛ ПЕРСОНАЛУ'!P32*'1_РОЗПОДІЛ ПЕРСОНАЛУ'!Q32,2))</f>
        <v>0</v>
      </c>
      <c r="AA33" s="74">
        <f>IF(ISERROR(ROUND($Y33/'1_РОЗПОДІЛ ПЕРСОНАЛУ'!P32*'1_РОЗПОДІЛ ПЕРСОНАЛУ'!R32,2)),0,ROUND($Y33/'1_РОЗПОДІЛ ПЕРСОНАЛУ'!P32*'1_РОЗПОДІЛ ПЕРСОНАЛУ'!R32,2))</f>
        <v>0</v>
      </c>
      <c r="AB33" s="74">
        <f>IF(ISERROR(ROUND($Y33/'1_РОЗПОДІЛ ПЕРСОНАЛУ'!P32*'1_РОЗПОДІЛ ПЕРСОНАЛУ'!S32,2)),0,ROUND($Y33/'1_РОЗПОДІЛ ПЕРСОНАЛУ'!P32*'1_РОЗПОДІЛ ПЕРСОНАЛУ'!S32,2))</f>
        <v>0</v>
      </c>
      <c r="AC33" s="74">
        <f>IF(ISERROR(ROUND($Y33/'1_РОЗПОДІЛ ПЕРСОНАЛУ'!P32*'1_РОЗПОДІЛ ПЕРСОНАЛУ'!T32,2)),0,ROUND($Y33/'1_РОЗПОДІЛ ПЕРСОНАЛУ'!P32*'1_РОЗПОДІЛ ПЕРСОНАЛУ'!T32,2))</f>
        <v>0</v>
      </c>
      <c r="AD33" s="74">
        <f>IF(ISERROR(ROUND($Y33/'1_РОЗПОДІЛ ПЕРСОНАЛУ'!P32*'1_РОЗПОДІЛ ПЕРСОНАЛУ'!U32,2)),0,ROUND($Y33/'1_РОЗПОДІЛ ПЕРСОНАЛУ'!P32*'1_РОЗПОДІЛ ПЕРСОНАЛУ'!U32,2))</f>
        <v>0</v>
      </c>
      <c r="AE33" s="74">
        <f>IF(ISERROR(ROUND($Y33/'1_РОЗПОДІЛ ПЕРСОНАЛУ'!P32*'1_РОЗПОДІЛ ПЕРСОНАЛУ'!V32,2)),0,ROUND($Y33/'1_РОЗПОДІЛ ПЕРСОНАЛУ'!P32*'1_РОЗПОДІЛ ПЕРСОНАЛУ'!V32,2))</f>
        <v>0</v>
      </c>
      <c r="AF33" s="74">
        <f>IF(ISERROR(ROUND($Y33/'1_РОЗПОДІЛ ПЕРСОНАЛУ'!P32*'1_РОЗПОДІЛ ПЕРСОНАЛУ'!W32,2)),0,ROUND($Y33/'1_РОЗПОДІЛ ПЕРСОНАЛУ'!P32*'1_РОЗПОДІЛ ПЕРСОНАЛУ'!W32,2))</f>
        <v>47438.76</v>
      </c>
      <c r="AG33" s="74">
        <f>IF(ISERROR(ROUND($Y33/'1_РОЗПОДІЛ ПЕРСОНАЛУ'!P32*'1_РОЗПОДІЛ ПЕРСОНАЛУ'!X32,2)),0,ROUND($Y33/'1_РОЗПОДІЛ ПЕРСОНАЛУ'!P32*'1_РОЗПОДІЛ ПЕРСОНАЛУ'!X32,2))</f>
        <v>0</v>
      </c>
    </row>
    <row r="34" spans="1:33" ht="24" x14ac:dyDescent="0.2">
      <c r="A34" s="78">
        <f>'1_РОЗПОДІЛ ПЕРСОНАЛУ'!A33</f>
        <v>26</v>
      </c>
      <c r="B34" s="78" t="str">
        <f>'1_РОЗПОДІЛ ПЕРСОНАЛУ'!B33</f>
        <v>ВИРОБНИЧА ДІЛЬНИЦЯ</v>
      </c>
      <c r="C34" s="78" t="str">
        <f>'1_РОЗПОДІЛ ПЕРСОНАЛУ'!D33</f>
        <v xml:space="preserve">Комірник </v>
      </c>
      <c r="D34" s="78">
        <f>'1_РОЗПОДІЛ ПЕРСОНАЛУ'!F33</f>
        <v>0</v>
      </c>
      <c r="E34" s="78">
        <f>'1_РОЗПОДІЛ ПЕРСОНАЛУ'!P33</f>
        <v>1</v>
      </c>
      <c r="F34" s="100">
        <f>IF($A34&gt;0,'2_Вихідні дані'!$B$3,"")</f>
        <v>1921</v>
      </c>
      <c r="G34" s="55">
        <f>'3_Розрахунок ФОП(опал)'!G34</f>
        <v>1.4</v>
      </c>
      <c r="H34" s="55">
        <f>'3_Розрахунок ФОП(опал)'!H34</f>
        <v>1.66</v>
      </c>
      <c r="I34" s="79">
        <f>IF(D34&gt;0,VLOOKUP(D34,'2_Вихідні дані'!$A$6:$B$11,2,FALSE),1)</f>
        <v>1</v>
      </c>
      <c r="J34" s="55">
        <f>'3_Розрахунок ФОП(опал)'!J34</f>
        <v>1.2</v>
      </c>
      <c r="K34" s="74">
        <f t="shared" si="1"/>
        <v>5357.28</v>
      </c>
      <c r="L34" s="55">
        <f>'3_Розрахунок ФОП(опал)'!L34</f>
        <v>0</v>
      </c>
      <c r="M34" s="100">
        <f t="shared" si="2"/>
        <v>0</v>
      </c>
      <c r="N34" s="55">
        <f>'3_Розрахунок ФОП(опал)'!N34</f>
        <v>0</v>
      </c>
      <c r="O34" s="100">
        <f t="shared" si="3"/>
        <v>0</v>
      </c>
      <c r="P34" s="55">
        <f>'3_Розрахунок ФОП(опал)'!P34</f>
        <v>0</v>
      </c>
      <c r="Q34" s="100">
        <f t="shared" si="4"/>
        <v>0</v>
      </c>
      <c r="R34" s="55">
        <f>'3_Розрахунок ФОП(опал)'!R34</f>
        <v>1.05</v>
      </c>
      <c r="S34" s="100">
        <f t="shared" si="5"/>
        <v>267.86</v>
      </c>
      <c r="T34" s="55">
        <f>'3_Розрахунок ФОП(опал)'!T34</f>
        <v>0</v>
      </c>
      <c r="U34" s="100">
        <f t="shared" si="6"/>
        <v>0</v>
      </c>
      <c r="V34" s="55">
        <f>'3_Розрахунок ФОП(опал)'!V34</f>
        <v>0</v>
      </c>
      <c r="W34" s="100">
        <f>IF(AND($A34&gt;0,V34&gt;0),IF('2_Вихідні дані'!$A$12=1,ROUND($K34*(V34-1),2),ROUND((K34+M34+O34+Q34+S34+U34)*(V34-1),2)),0)</f>
        <v>0</v>
      </c>
      <c r="X34" s="74">
        <f t="shared" si="7"/>
        <v>5625.14</v>
      </c>
      <c r="Y34" s="74">
        <f>X34*'2_Вихідні дані'!$B$18</f>
        <v>33750.840000000004</v>
      </c>
      <c r="Z34" s="74">
        <f>IF(ISERROR(ROUND($Y34/'1_РОЗПОДІЛ ПЕРСОНАЛУ'!P33*'1_РОЗПОДІЛ ПЕРСОНАЛУ'!Q33,2)),0,ROUND($Y34/'1_РОЗПОДІЛ ПЕРСОНАЛУ'!P33*'1_РОЗПОДІЛ ПЕРСОНАЛУ'!Q33,2))</f>
        <v>0</v>
      </c>
      <c r="AA34" s="74">
        <f>IF(ISERROR(ROUND($Y34/'1_РОЗПОДІЛ ПЕРСОНАЛУ'!P33*'1_РОЗПОДІЛ ПЕРСОНАЛУ'!R33,2)),0,ROUND($Y34/'1_РОЗПОДІЛ ПЕРСОНАЛУ'!P33*'1_РОЗПОДІЛ ПЕРСОНАЛУ'!R33,2))</f>
        <v>0</v>
      </c>
      <c r="AB34" s="74">
        <f>IF(ISERROR(ROUND($Y34/'1_РОЗПОДІЛ ПЕРСОНАЛУ'!P33*'1_РОЗПОДІЛ ПЕРСОНАЛУ'!S33,2)),0,ROUND($Y34/'1_РОЗПОДІЛ ПЕРСОНАЛУ'!P33*'1_РОЗПОДІЛ ПЕРСОНАЛУ'!S33,2))</f>
        <v>0</v>
      </c>
      <c r="AC34" s="74">
        <f>IF(ISERROR(ROUND($Y34/'1_РОЗПОДІЛ ПЕРСОНАЛУ'!P33*'1_РОЗПОДІЛ ПЕРСОНАЛУ'!T33,2)),0,ROUND($Y34/'1_РОЗПОДІЛ ПЕРСОНАЛУ'!P33*'1_РОЗПОДІЛ ПЕРСОНАЛУ'!T33,2))</f>
        <v>0</v>
      </c>
      <c r="AD34" s="74">
        <f>IF(ISERROR(ROUND($Y34/'1_РОЗПОДІЛ ПЕРСОНАЛУ'!P33*'1_РОЗПОДІЛ ПЕРСОНАЛУ'!U33,2)),0,ROUND($Y34/'1_РОЗПОДІЛ ПЕРСОНАЛУ'!P33*'1_РОЗПОДІЛ ПЕРСОНАЛУ'!U33,2))</f>
        <v>0</v>
      </c>
      <c r="AE34" s="74">
        <f>IF(ISERROR(ROUND($Y34/'1_РОЗПОДІЛ ПЕРСОНАЛУ'!P33*'1_РОЗПОДІЛ ПЕРСОНАЛУ'!V33,2)),0,ROUND($Y34/'1_РОЗПОДІЛ ПЕРСОНАЛУ'!P33*'1_РОЗПОДІЛ ПЕРСОНАЛУ'!V33,2))</f>
        <v>0</v>
      </c>
      <c r="AF34" s="74">
        <f>IF(ISERROR(ROUND($Y34/'1_РОЗПОДІЛ ПЕРСОНАЛУ'!P33*'1_РОЗПОДІЛ ПЕРСОНАЛУ'!W33,2)),0,ROUND($Y34/'1_РОЗПОДІЛ ПЕРСОНАЛУ'!P33*'1_РОЗПОДІЛ ПЕРСОНАЛУ'!W33,2))</f>
        <v>33750.839999999997</v>
      </c>
      <c r="AG34" s="74">
        <f>IF(ISERROR(ROUND($Y34/'1_РОЗПОДІЛ ПЕРСОНАЛУ'!P33*'1_РОЗПОДІЛ ПЕРСОНАЛУ'!X33,2)),0,ROUND($Y34/'1_РОЗПОДІЛ ПЕРСОНАЛУ'!P33*'1_РОЗПОДІЛ ПЕРСОНАЛУ'!X33,2))</f>
        <v>0</v>
      </c>
    </row>
    <row r="35" spans="1:33" ht="24" x14ac:dyDescent="0.2">
      <c r="A35" s="78">
        <f>'1_РОЗПОДІЛ ПЕРСОНАЛУ'!A34</f>
        <v>27</v>
      </c>
      <c r="B35" s="78" t="str">
        <f>'1_РОЗПОДІЛ ПЕРСОНАЛУ'!B34</f>
        <v>ВИРОБНИЧА ДІЛЬНИЦЯ</v>
      </c>
      <c r="C35" s="78" t="str">
        <f>'1_РОЗПОДІЛ ПЕРСОНАЛУ'!D34</f>
        <v>Прибиральник виробн.приміщень</v>
      </c>
      <c r="D35" s="78">
        <f>'1_РОЗПОДІЛ ПЕРСОНАЛУ'!F34</f>
        <v>0</v>
      </c>
      <c r="E35" s="78">
        <f>'1_РОЗПОДІЛ ПЕРСОНАЛУ'!P34</f>
        <v>1</v>
      </c>
      <c r="F35" s="100">
        <f>IF($A35&gt;0,'2_Вихідні дані'!$B$3,"")</f>
        <v>1921</v>
      </c>
      <c r="G35" s="55">
        <f>'3_Розрахунок ФОП(опал)'!G35</f>
        <v>1.4</v>
      </c>
      <c r="H35" s="55">
        <f>'3_Розрахунок ФОП(опал)'!H35</f>
        <v>1</v>
      </c>
      <c r="I35" s="79">
        <f>IF(D35&gt;0,VLOOKUP(D35,'2_Вихідні дані'!$A$6:$B$11,2,FALSE),1)</f>
        <v>1</v>
      </c>
      <c r="J35" s="55">
        <f>'3_Розрахунок ФОП(опал)'!J35</f>
        <v>1</v>
      </c>
      <c r="K35" s="74">
        <f t="shared" si="1"/>
        <v>2689.4</v>
      </c>
      <c r="L35" s="55">
        <f>'3_Розрахунок ФОП(опал)'!L35</f>
        <v>0</v>
      </c>
      <c r="M35" s="100">
        <f t="shared" si="2"/>
        <v>0</v>
      </c>
      <c r="N35" s="55">
        <f>'3_Розрахунок ФОП(опал)'!N35</f>
        <v>0</v>
      </c>
      <c r="O35" s="100">
        <f t="shared" si="3"/>
        <v>0</v>
      </c>
      <c r="P35" s="55">
        <f>'3_Розрахунок ФОП(опал)'!P35</f>
        <v>0</v>
      </c>
      <c r="Q35" s="100">
        <f t="shared" si="4"/>
        <v>0</v>
      </c>
      <c r="R35" s="55">
        <f>'3_Розрахунок ФОП(опал)'!R35</f>
        <v>1.1499999999999999</v>
      </c>
      <c r="S35" s="100">
        <f t="shared" si="5"/>
        <v>403.41</v>
      </c>
      <c r="T35" s="55">
        <f>'3_Розрахунок ФОП(опал)'!T35</f>
        <v>0</v>
      </c>
      <c r="U35" s="100">
        <f t="shared" si="6"/>
        <v>0</v>
      </c>
      <c r="V35" s="55">
        <f>'3_Розрахунок ФОП(опал)'!V35</f>
        <v>1.212</v>
      </c>
      <c r="W35" s="100">
        <f>IF(AND($A35&gt;0,V35&gt;0),IF('2_Вихідні дані'!$A$12=1,ROUND($K35*(V35-1),2),ROUND((K35+M35+O35+Q35+S35+U35)*(V35-1),2)),0)</f>
        <v>655.68</v>
      </c>
      <c r="X35" s="74">
        <f t="shared" si="7"/>
        <v>3748.49</v>
      </c>
      <c r="Y35" s="74">
        <f>X35*'2_Вихідні дані'!$B$18</f>
        <v>22490.94</v>
      </c>
      <c r="Z35" s="74">
        <f>IF(ISERROR(ROUND($Y35/'1_РОЗПОДІЛ ПЕРСОНАЛУ'!P34*'1_РОЗПОДІЛ ПЕРСОНАЛУ'!Q34,2)),0,ROUND($Y35/'1_РОЗПОДІЛ ПЕРСОНАЛУ'!P34*'1_РОЗПОДІЛ ПЕРСОНАЛУ'!Q34,2))</f>
        <v>0</v>
      </c>
      <c r="AA35" s="74">
        <f>IF(ISERROR(ROUND($Y35/'1_РОЗПОДІЛ ПЕРСОНАЛУ'!P34*'1_РОЗПОДІЛ ПЕРСОНАЛУ'!R34,2)),0,ROUND($Y35/'1_РОЗПОДІЛ ПЕРСОНАЛУ'!P34*'1_РОЗПОДІЛ ПЕРСОНАЛУ'!R34,2))</f>
        <v>0</v>
      </c>
      <c r="AB35" s="74">
        <f>IF(ISERROR(ROUND($Y35/'1_РОЗПОДІЛ ПЕРСОНАЛУ'!P34*'1_РОЗПОДІЛ ПЕРСОНАЛУ'!S34,2)),0,ROUND($Y35/'1_РОЗПОДІЛ ПЕРСОНАЛУ'!P34*'1_РОЗПОДІЛ ПЕРСОНАЛУ'!S34,2))</f>
        <v>0</v>
      </c>
      <c r="AC35" s="74">
        <f>IF(ISERROR(ROUND($Y35/'1_РОЗПОДІЛ ПЕРСОНАЛУ'!P34*'1_РОЗПОДІЛ ПЕРСОНАЛУ'!T34,2)),0,ROUND($Y35/'1_РОЗПОДІЛ ПЕРСОНАЛУ'!P34*'1_РОЗПОДІЛ ПЕРСОНАЛУ'!T34,2))</f>
        <v>0</v>
      </c>
      <c r="AD35" s="74">
        <f>IF(ISERROR(ROUND($Y35/'1_РОЗПОДІЛ ПЕРСОНАЛУ'!P34*'1_РОЗПОДІЛ ПЕРСОНАЛУ'!U34,2)),0,ROUND($Y35/'1_РОЗПОДІЛ ПЕРСОНАЛУ'!P34*'1_РОЗПОДІЛ ПЕРСОНАЛУ'!U34,2))</f>
        <v>0</v>
      </c>
      <c r="AE35" s="74">
        <f>IF(ISERROR(ROUND($Y35/'1_РОЗПОДІЛ ПЕРСОНАЛУ'!P34*'1_РОЗПОДІЛ ПЕРСОНАЛУ'!V34,2)),0,ROUND($Y35/'1_РОЗПОДІЛ ПЕРСОНАЛУ'!P34*'1_РОЗПОДІЛ ПЕРСОНАЛУ'!V34,2))</f>
        <v>0</v>
      </c>
      <c r="AF35" s="74">
        <f>IF(ISERROR(ROUND($Y35/'1_РОЗПОДІЛ ПЕРСОНАЛУ'!P34*'1_РОЗПОДІЛ ПЕРСОНАЛУ'!W34,2)),0,ROUND($Y35/'1_РОЗПОДІЛ ПЕРСОНАЛУ'!P34*'1_РОЗПОДІЛ ПЕРСОНАЛУ'!W34,2))</f>
        <v>22490.94</v>
      </c>
      <c r="AG35" s="74">
        <f>IF(ISERROR(ROUND($Y35/'1_РОЗПОДІЛ ПЕРСОНАЛУ'!P34*'1_РОЗПОДІЛ ПЕРСОНАЛУ'!X34,2)),0,ROUND($Y35/'1_РОЗПОДІЛ ПЕРСОНАЛУ'!P34*'1_РОЗПОДІЛ ПЕРСОНАЛУ'!X34,2))</f>
        <v>0</v>
      </c>
    </row>
    <row r="36" spans="1:33" ht="36" x14ac:dyDescent="0.2">
      <c r="A36" s="78">
        <f>'1_РОЗПОДІЛ ПЕРСОНАЛУ'!A35</f>
        <v>28</v>
      </c>
      <c r="B36" s="78" t="str">
        <f>'1_РОЗПОДІЛ ПЕРСОНАЛУ'!B35</f>
        <v>ТРАНСПОРТНА ГРУПА</v>
      </c>
      <c r="C36" s="78" t="str">
        <f>'1_РОЗПОДІЛ ПЕРСОНАЛУ'!D35</f>
        <v>Водій ГАЗ-52 (Аварійна) 08-97 ХАТ</v>
      </c>
      <c r="D36" s="78">
        <f>'1_РОЗПОДІЛ ПЕРСОНАЛУ'!F35</f>
        <v>0</v>
      </c>
      <c r="E36" s="78">
        <f>'1_РОЗПОДІЛ ПЕРСОНАЛУ'!P35</f>
        <v>1</v>
      </c>
      <c r="F36" s="100">
        <f>IF($A36&gt;0,'2_Вихідні дані'!$B$3,"")</f>
        <v>1921</v>
      </c>
      <c r="G36" s="55">
        <f>'3_Розрахунок ФОП(опал)'!G36</f>
        <v>1.4</v>
      </c>
      <c r="H36" s="55">
        <f>'3_Розрахунок ФОП(опал)'!H36</f>
        <v>1.76</v>
      </c>
      <c r="I36" s="79">
        <f>IF(D36&gt;0,VLOOKUP(D36,'2_Вихідні дані'!$A$6:$B$11,2,FALSE),1)</f>
        <v>1</v>
      </c>
      <c r="J36" s="55">
        <f>'3_Розрахунок ФОП(опал)'!J36</f>
        <v>1</v>
      </c>
      <c r="K36" s="74">
        <f t="shared" si="1"/>
        <v>4733.34</v>
      </c>
      <c r="L36" s="55">
        <f>'3_Розрахунок ФОП(опал)'!L36</f>
        <v>0</v>
      </c>
      <c r="M36" s="100">
        <f t="shared" si="2"/>
        <v>0</v>
      </c>
      <c r="N36" s="55">
        <f>'3_Розрахунок ФОП(опал)'!N36</f>
        <v>0</v>
      </c>
      <c r="O36" s="100">
        <f t="shared" si="3"/>
        <v>0</v>
      </c>
      <c r="P36" s="55">
        <f>'3_Розрахунок ФОП(опал)'!P36</f>
        <v>0</v>
      </c>
      <c r="Q36" s="100">
        <f t="shared" si="4"/>
        <v>0</v>
      </c>
      <c r="R36" s="55">
        <f>'3_Розрахунок ФОП(опал)'!R36</f>
        <v>1.2</v>
      </c>
      <c r="S36" s="100">
        <f t="shared" si="5"/>
        <v>946.67</v>
      </c>
      <c r="T36" s="55">
        <f>'3_Розрахунок ФОП(опал)'!T36</f>
        <v>1.25</v>
      </c>
      <c r="U36" s="100">
        <f t="shared" si="6"/>
        <v>1183.3399999999999</v>
      </c>
      <c r="V36" s="55">
        <f>'3_Розрахунок ФОП(опал)'!V36</f>
        <v>0</v>
      </c>
      <c r="W36" s="100">
        <f>IF(AND($A36&gt;0,V36&gt;0),IF('2_Вихідні дані'!$A$12=1,ROUND($K36*(V36-1),2),ROUND((K36+M36+O36+Q36+S36+U36)*(V36-1),2)),0)</f>
        <v>0</v>
      </c>
      <c r="X36" s="74">
        <f t="shared" si="7"/>
        <v>6863.35</v>
      </c>
      <c r="Y36" s="74">
        <f>X36*'2_Вихідні дані'!$B$18</f>
        <v>41180.100000000006</v>
      </c>
      <c r="Z36" s="74">
        <f>IF(ISERROR(ROUND($Y36/'1_РОЗПОДІЛ ПЕРСОНАЛУ'!P35*'1_РОЗПОДІЛ ПЕРСОНАЛУ'!Q35,2)),0,ROUND($Y36/'1_РОЗПОДІЛ ПЕРСОНАЛУ'!P35*'1_РОЗПОДІЛ ПЕРСОНАЛУ'!Q35,2))</f>
        <v>0</v>
      </c>
      <c r="AA36" s="74">
        <f>IF(ISERROR(ROUND($Y36/'1_РОЗПОДІЛ ПЕРСОНАЛУ'!P35*'1_РОЗПОДІЛ ПЕРСОНАЛУ'!R35,2)),0,ROUND($Y36/'1_РОЗПОДІЛ ПЕРСОНАЛУ'!P35*'1_РОЗПОДІЛ ПЕРСОНАЛУ'!R35,2))</f>
        <v>0</v>
      </c>
      <c r="AB36" s="74">
        <f>IF(ISERROR(ROUND($Y36/'1_РОЗПОДІЛ ПЕРСОНАЛУ'!P35*'1_РОЗПОДІЛ ПЕРСОНАЛУ'!S35,2)),0,ROUND($Y36/'1_РОЗПОДІЛ ПЕРСОНАЛУ'!P35*'1_РОЗПОДІЛ ПЕРСОНАЛУ'!S35,2))</f>
        <v>0</v>
      </c>
      <c r="AC36" s="74">
        <f>IF(ISERROR(ROUND($Y36/'1_РОЗПОДІЛ ПЕРСОНАЛУ'!P35*'1_РОЗПОДІЛ ПЕРСОНАЛУ'!T35,2)),0,ROUND($Y36/'1_РОЗПОДІЛ ПЕРСОНАЛУ'!P35*'1_РОЗПОДІЛ ПЕРСОНАЛУ'!T35,2))</f>
        <v>0</v>
      </c>
      <c r="AD36" s="74">
        <f>IF(ISERROR(ROUND($Y36/'1_РОЗПОДІЛ ПЕРСОНАЛУ'!P35*'1_РОЗПОДІЛ ПЕРСОНАЛУ'!U35,2)),0,ROUND($Y36/'1_РОЗПОДІЛ ПЕРСОНАЛУ'!P35*'1_РОЗПОДІЛ ПЕРСОНАЛУ'!U35,2))</f>
        <v>0</v>
      </c>
      <c r="AE36" s="74">
        <f>IF(ISERROR(ROUND($Y36/'1_РОЗПОДІЛ ПЕРСОНАЛУ'!P35*'1_РОЗПОДІЛ ПЕРСОНАЛУ'!V35,2)),0,ROUND($Y36/'1_РОЗПОДІЛ ПЕРСОНАЛУ'!P35*'1_РОЗПОДІЛ ПЕРСОНАЛУ'!V35,2))</f>
        <v>0</v>
      </c>
      <c r="AF36" s="74">
        <f>IF(ISERROR(ROUND($Y36/'1_РОЗПОДІЛ ПЕРСОНАЛУ'!P35*'1_РОЗПОДІЛ ПЕРСОНАЛУ'!W35,2)),0,ROUND($Y36/'1_РОЗПОДІЛ ПЕРСОНАЛУ'!P35*'1_РОЗПОДІЛ ПЕРСОНАЛУ'!W35,2))</f>
        <v>41180.1</v>
      </c>
      <c r="AG36" s="74">
        <f>IF(ISERROR(ROUND($Y36/'1_РОЗПОДІЛ ПЕРСОНАЛУ'!P35*'1_РОЗПОДІЛ ПЕРСОНАЛУ'!X35,2)),0,ROUND($Y36/'1_РОЗПОДІЛ ПЕРСОНАЛУ'!P35*'1_РОЗПОДІЛ ПЕРСОНАЛУ'!X35,2))</f>
        <v>0</v>
      </c>
    </row>
    <row r="37" spans="1:33" ht="24" x14ac:dyDescent="0.2">
      <c r="A37" s="78">
        <f>'1_РОЗПОДІЛ ПЕРСОНАЛУ'!A36</f>
        <v>29</v>
      </c>
      <c r="B37" s="78" t="str">
        <f>'1_РОЗПОДІЛ ПЕРСОНАЛУ'!B36</f>
        <v>ТРАНСПОРТНА ГРУПА</v>
      </c>
      <c r="C37" s="78" t="str">
        <f>'1_РОЗПОДІЛ ПЕРСОНАЛУ'!D36</f>
        <v>Водій ГАЗ- 24-10 02-87 ХІА</v>
      </c>
      <c r="D37" s="78">
        <f>'1_РОЗПОДІЛ ПЕРСОНАЛУ'!F36</f>
        <v>0</v>
      </c>
      <c r="E37" s="78">
        <f>'1_РОЗПОДІЛ ПЕРСОНАЛУ'!P36</f>
        <v>0.3</v>
      </c>
      <c r="F37" s="100">
        <f>IF($A37&gt;0,'2_Вихідні дані'!$B$3,"")</f>
        <v>1921</v>
      </c>
      <c r="G37" s="55">
        <f>'3_Розрахунок ФОП(опал)'!G37</f>
        <v>1.4</v>
      </c>
      <c r="H37" s="55">
        <f>'3_Розрахунок ФОП(опал)'!H37</f>
        <v>1.55</v>
      </c>
      <c r="I37" s="79">
        <f>IF(D37&gt;0,VLOOKUP(D37,'2_Вихідні дані'!$A$6:$B$11,2,FALSE),1)</f>
        <v>1</v>
      </c>
      <c r="J37" s="55">
        <f>'3_Розрахунок ФОП(опал)'!J37</f>
        <v>1</v>
      </c>
      <c r="K37" s="74">
        <f t="shared" si="1"/>
        <v>4168.57</v>
      </c>
      <c r="L37" s="55">
        <f>'3_Розрахунок ФОП(опал)'!L37</f>
        <v>0</v>
      </c>
      <c r="M37" s="100">
        <f t="shared" si="2"/>
        <v>0</v>
      </c>
      <c r="N37" s="55">
        <f>'3_Розрахунок ФОП(опал)'!N37</f>
        <v>0</v>
      </c>
      <c r="O37" s="100">
        <f t="shared" si="3"/>
        <v>0</v>
      </c>
      <c r="P37" s="55">
        <f>'3_Розрахунок ФОП(опал)'!P37</f>
        <v>0</v>
      </c>
      <c r="Q37" s="100">
        <f t="shared" si="4"/>
        <v>0</v>
      </c>
      <c r="R37" s="55">
        <f>'3_Розрахунок ФОП(опал)'!R37</f>
        <v>0</v>
      </c>
      <c r="S37" s="100">
        <f t="shared" si="5"/>
        <v>0</v>
      </c>
      <c r="T37" s="55">
        <f>'3_Розрахунок ФОП(опал)'!T37</f>
        <v>0</v>
      </c>
      <c r="U37" s="100">
        <f t="shared" si="6"/>
        <v>0</v>
      </c>
      <c r="V37" s="55">
        <f>'3_Розрахунок ФОП(опал)'!V37</f>
        <v>0</v>
      </c>
      <c r="W37" s="100">
        <f>IF(AND($A37&gt;0,V37&gt;0),IF('2_Вихідні дані'!$A$12=1,ROUND($K37*(V37-1),2),ROUND((K37+M37+O37+Q37+S37+U37)*(V37-1),2)),0)</f>
        <v>0</v>
      </c>
      <c r="X37" s="74">
        <f t="shared" si="7"/>
        <v>1250.57</v>
      </c>
      <c r="Y37" s="74">
        <f>X37*'2_Вихідні дані'!$B$18</f>
        <v>7503.42</v>
      </c>
      <c r="Z37" s="74">
        <f>IF(ISERROR(ROUND($Y37/'1_РОЗПОДІЛ ПЕРСОНАЛУ'!P36*'1_РОЗПОДІЛ ПЕРСОНАЛУ'!Q36,2)),0,ROUND($Y37/'1_РОЗПОДІЛ ПЕРСОНАЛУ'!P36*'1_РОЗПОДІЛ ПЕРСОНАЛУ'!Q36,2))</f>
        <v>0</v>
      </c>
      <c r="AA37" s="74">
        <f>IF(ISERROR(ROUND($Y37/'1_РОЗПОДІЛ ПЕРСОНАЛУ'!P36*'1_РОЗПОДІЛ ПЕРСОНАЛУ'!R36,2)),0,ROUND($Y37/'1_РОЗПОДІЛ ПЕРСОНАЛУ'!P36*'1_РОЗПОДІЛ ПЕРСОНАЛУ'!R36,2))</f>
        <v>0</v>
      </c>
      <c r="AB37" s="74">
        <f>IF(ISERROR(ROUND($Y37/'1_РОЗПОДІЛ ПЕРСОНАЛУ'!P36*'1_РОЗПОДІЛ ПЕРСОНАЛУ'!S36,2)),0,ROUND($Y37/'1_РОЗПОДІЛ ПЕРСОНАЛУ'!P36*'1_РОЗПОДІЛ ПЕРСОНАЛУ'!S36,2))</f>
        <v>0</v>
      </c>
      <c r="AC37" s="74">
        <f>IF(ISERROR(ROUND($Y37/'1_РОЗПОДІЛ ПЕРСОНАЛУ'!P36*'1_РОЗПОДІЛ ПЕРСОНАЛУ'!T36,2)),0,ROUND($Y37/'1_РОЗПОДІЛ ПЕРСОНАЛУ'!P36*'1_РОЗПОДІЛ ПЕРСОНАЛУ'!T36,2))</f>
        <v>0</v>
      </c>
      <c r="AD37" s="74">
        <f>IF(ISERROR(ROUND($Y37/'1_РОЗПОДІЛ ПЕРСОНАЛУ'!P36*'1_РОЗПОДІЛ ПЕРСОНАЛУ'!U36,2)),0,ROUND($Y37/'1_РОЗПОДІЛ ПЕРСОНАЛУ'!P36*'1_РОЗПОДІЛ ПЕРСОНАЛУ'!U36,2))</f>
        <v>0</v>
      </c>
      <c r="AE37" s="74">
        <f>IF(ISERROR(ROUND($Y37/'1_РОЗПОДІЛ ПЕРСОНАЛУ'!P36*'1_РОЗПОДІЛ ПЕРСОНАЛУ'!V36,2)),0,ROUND($Y37/'1_РОЗПОДІЛ ПЕРСОНАЛУ'!P36*'1_РОЗПОДІЛ ПЕРСОНАЛУ'!V36,2))</f>
        <v>0</v>
      </c>
      <c r="AF37" s="74">
        <f>IF(ISERROR(ROUND($Y37/'1_РОЗПОДІЛ ПЕРСОНАЛУ'!P36*'1_РОЗПОДІЛ ПЕРСОНАЛУ'!W36,2)),0,ROUND($Y37/'1_РОЗПОДІЛ ПЕРСОНАЛУ'!P36*'1_РОЗПОДІЛ ПЕРСОНАЛУ'!W36,2))</f>
        <v>7503.42</v>
      </c>
      <c r="AG37" s="74">
        <f>IF(ISERROR(ROUND($Y37/'1_РОЗПОДІЛ ПЕРСОНАЛУ'!P36*'1_РОЗПОДІЛ ПЕРСОНАЛУ'!X36,2)),0,ROUND($Y37/'1_РОЗПОДІЛ ПЕРСОНАЛУ'!P36*'1_РОЗПОДІЛ ПЕРСОНАЛУ'!X36,2))</f>
        <v>0</v>
      </c>
    </row>
    <row r="38" spans="1:33" ht="24" x14ac:dyDescent="0.2">
      <c r="A38" s="78">
        <f>'1_РОЗПОДІЛ ПЕРСОНАЛУ'!A37</f>
        <v>30</v>
      </c>
      <c r="B38" s="78" t="str">
        <f>'1_РОЗПОДІЛ ПЕРСОНАЛУ'!B37</f>
        <v>ТРАНСПОРТНА ГРУПА</v>
      </c>
      <c r="C38" s="78" t="str">
        <f>'1_РОЗПОДІЛ ПЕРСОНАЛУ'!D37</f>
        <v>Водій САЗ-3503  02-89 ХАХ</v>
      </c>
      <c r="D38" s="78">
        <f>'1_РОЗПОДІЛ ПЕРСОНАЛУ'!F37</f>
        <v>0</v>
      </c>
      <c r="E38" s="78">
        <f>'1_РОЗПОДІЛ ПЕРСОНАЛУ'!P37</f>
        <v>1</v>
      </c>
      <c r="F38" s="100">
        <f>IF($A38&gt;0,'2_Вихідні дані'!$B$3,"")</f>
        <v>1921</v>
      </c>
      <c r="G38" s="55">
        <f>'3_Розрахунок ФОП(опал)'!G38</f>
        <v>1.4</v>
      </c>
      <c r="H38" s="55">
        <f>'3_Розрахунок ФОП(опал)'!H38</f>
        <v>1.58</v>
      </c>
      <c r="I38" s="79">
        <f>IF(D38&gt;0,VLOOKUP(D38,'2_Вихідні дані'!$A$6:$B$11,2,FALSE),1)</f>
        <v>1</v>
      </c>
      <c r="J38" s="55">
        <f>'3_Розрахунок ФОП(опал)'!J38</f>
        <v>1</v>
      </c>
      <c r="K38" s="74">
        <f t="shared" si="1"/>
        <v>4249.25</v>
      </c>
      <c r="L38" s="55">
        <f>'3_Розрахунок ФОП(опал)'!L38</f>
        <v>0</v>
      </c>
      <c r="M38" s="100">
        <f t="shared" si="2"/>
        <v>0</v>
      </c>
      <c r="N38" s="55">
        <f>'3_Розрахунок ФОП(опал)'!N38</f>
        <v>0</v>
      </c>
      <c r="O38" s="100">
        <f t="shared" si="3"/>
        <v>0</v>
      </c>
      <c r="P38" s="55">
        <f>'3_Розрахунок ФОП(опал)'!P38</f>
        <v>0</v>
      </c>
      <c r="Q38" s="100">
        <f t="shared" si="4"/>
        <v>0</v>
      </c>
      <c r="R38" s="55">
        <f>'3_Розрахунок ФОП(опал)'!R38</f>
        <v>0</v>
      </c>
      <c r="S38" s="100">
        <f t="shared" si="5"/>
        <v>0</v>
      </c>
      <c r="T38" s="55">
        <f>'3_Розрахунок ФОП(опал)'!T38</f>
        <v>0</v>
      </c>
      <c r="U38" s="100">
        <f t="shared" si="6"/>
        <v>0</v>
      </c>
      <c r="V38" s="55">
        <f>'3_Розрахунок ФОП(опал)'!V38</f>
        <v>0</v>
      </c>
      <c r="W38" s="100">
        <f>IF(AND($A38&gt;0,V38&gt;0),IF('2_Вихідні дані'!$A$12=1,ROUND($K38*(V38-1),2),ROUND((K38+M38+O38+Q38+S38+U38)*(V38-1),2)),0)</f>
        <v>0</v>
      </c>
      <c r="X38" s="74">
        <f t="shared" si="7"/>
        <v>4249.25</v>
      </c>
      <c r="Y38" s="74">
        <f>X38*'2_Вихідні дані'!$B$18</f>
        <v>25495.5</v>
      </c>
      <c r="Z38" s="74">
        <f>IF(ISERROR(ROUND($Y38/'1_РОЗПОДІЛ ПЕРСОНАЛУ'!P37*'1_РОЗПОДІЛ ПЕРСОНАЛУ'!Q37,2)),0,ROUND($Y38/'1_РОЗПОДІЛ ПЕРСОНАЛУ'!P37*'1_РОЗПОДІЛ ПЕРСОНАЛУ'!Q37,2))</f>
        <v>0</v>
      </c>
      <c r="AA38" s="74">
        <f>IF(ISERROR(ROUND($Y38/'1_РОЗПОДІЛ ПЕРСОНАЛУ'!P37*'1_РОЗПОДІЛ ПЕРСОНАЛУ'!R37,2)),0,ROUND($Y38/'1_РОЗПОДІЛ ПЕРСОНАЛУ'!P37*'1_РОЗПОДІЛ ПЕРСОНАЛУ'!R37,2))</f>
        <v>0</v>
      </c>
      <c r="AB38" s="74">
        <f>IF(ISERROR(ROUND($Y38/'1_РОЗПОДІЛ ПЕРСОНАЛУ'!P37*'1_РОЗПОДІЛ ПЕРСОНАЛУ'!S37,2)),0,ROUND($Y38/'1_РОЗПОДІЛ ПЕРСОНАЛУ'!P37*'1_РОЗПОДІЛ ПЕРСОНАЛУ'!S37,2))</f>
        <v>0</v>
      </c>
      <c r="AC38" s="74">
        <f>IF(ISERROR(ROUND($Y38/'1_РОЗПОДІЛ ПЕРСОНАЛУ'!P37*'1_РОЗПОДІЛ ПЕРСОНАЛУ'!T37,2)),0,ROUND($Y38/'1_РОЗПОДІЛ ПЕРСОНАЛУ'!P37*'1_РОЗПОДІЛ ПЕРСОНАЛУ'!T37,2))</f>
        <v>0</v>
      </c>
      <c r="AD38" s="74">
        <f>IF(ISERROR(ROUND($Y38/'1_РОЗПОДІЛ ПЕРСОНАЛУ'!P37*'1_РОЗПОДІЛ ПЕРСОНАЛУ'!U37,2)),0,ROUND($Y38/'1_РОЗПОДІЛ ПЕРСОНАЛУ'!P37*'1_РОЗПОДІЛ ПЕРСОНАЛУ'!U37,2))</f>
        <v>0</v>
      </c>
      <c r="AE38" s="74">
        <f>IF(ISERROR(ROUND($Y38/'1_РОЗПОДІЛ ПЕРСОНАЛУ'!P37*'1_РОЗПОДІЛ ПЕРСОНАЛУ'!V37,2)),0,ROUND($Y38/'1_РОЗПОДІЛ ПЕРСОНАЛУ'!P37*'1_РОЗПОДІЛ ПЕРСОНАЛУ'!V37,2))</f>
        <v>0</v>
      </c>
      <c r="AF38" s="74">
        <f>IF(ISERROR(ROUND($Y38/'1_РОЗПОДІЛ ПЕРСОНАЛУ'!P37*'1_РОЗПОДІЛ ПЕРСОНАЛУ'!W37,2)),0,ROUND($Y38/'1_РОЗПОДІЛ ПЕРСОНАЛУ'!P37*'1_РОЗПОДІЛ ПЕРСОНАЛУ'!W37,2))</f>
        <v>25495.5</v>
      </c>
      <c r="AG38" s="74">
        <f>IF(ISERROR(ROUND($Y38/'1_РОЗПОДІЛ ПЕРСОНАЛУ'!P37*'1_РОЗПОДІЛ ПЕРСОНАЛУ'!X37,2)),0,ROUND($Y38/'1_РОЗПОДІЛ ПЕРСОНАЛУ'!P37*'1_РОЗПОДІЛ ПЕРСОНАЛУ'!X37,2))</f>
        <v>0</v>
      </c>
    </row>
    <row r="39" spans="1:33" ht="24" x14ac:dyDescent="0.2">
      <c r="A39" s="78">
        <f>'1_РОЗПОДІЛ ПЕРСОНАЛУ'!A38</f>
        <v>31</v>
      </c>
      <c r="B39" s="78" t="str">
        <f>'1_РОЗПОДІЛ ПЕРСОНАЛУ'!B38</f>
        <v>ТРАНСПОРТНА ГРУПА</v>
      </c>
      <c r="C39" s="78" t="str">
        <f>'1_РОЗПОДІЛ ПЕРСОНАЛУ'!D38</f>
        <v>Водій УАЗ-469 02-86 ХІА</v>
      </c>
      <c r="D39" s="78">
        <f>'1_РОЗПОДІЛ ПЕРСОНАЛУ'!F38</f>
        <v>0</v>
      </c>
      <c r="E39" s="78">
        <f>'1_РОЗПОДІЛ ПЕРСОНАЛУ'!P38</f>
        <v>0.3</v>
      </c>
      <c r="F39" s="100">
        <f>IF($A39&gt;0,'2_Вихідні дані'!$B$3,"")</f>
        <v>1921</v>
      </c>
      <c r="G39" s="55">
        <f>'3_Розрахунок ФОП(опал)'!G39</f>
        <v>1.4</v>
      </c>
      <c r="H39" s="55">
        <f>'3_Розрахунок ФОП(опал)'!H39</f>
        <v>1.55</v>
      </c>
      <c r="I39" s="79">
        <f>IF(D39&gt;0,VLOOKUP(D39,'2_Вихідні дані'!$A$6:$B$11,2,FALSE),1)</f>
        <v>1</v>
      </c>
      <c r="J39" s="55">
        <f>'3_Розрахунок ФОП(опал)'!J39</f>
        <v>1</v>
      </c>
      <c r="K39" s="74">
        <f t="shared" si="1"/>
        <v>4168.57</v>
      </c>
      <c r="L39" s="55">
        <f>'3_Розрахунок ФОП(опал)'!L39</f>
        <v>0</v>
      </c>
      <c r="M39" s="100">
        <f t="shared" si="2"/>
        <v>0</v>
      </c>
      <c r="N39" s="55">
        <f>'3_Розрахунок ФОП(опал)'!N39</f>
        <v>0</v>
      </c>
      <c r="O39" s="100">
        <f t="shared" si="3"/>
        <v>0</v>
      </c>
      <c r="P39" s="55">
        <f>'3_Розрахунок ФОП(опал)'!P39</f>
        <v>0</v>
      </c>
      <c r="Q39" s="100">
        <f t="shared" si="4"/>
        <v>0</v>
      </c>
      <c r="R39" s="55">
        <f>'3_Розрахунок ФОП(опал)'!R39</f>
        <v>0</v>
      </c>
      <c r="S39" s="100">
        <f t="shared" si="5"/>
        <v>0</v>
      </c>
      <c r="T39" s="55">
        <f>'3_Розрахунок ФОП(опал)'!T39</f>
        <v>0</v>
      </c>
      <c r="U39" s="100">
        <f t="shared" si="6"/>
        <v>0</v>
      </c>
      <c r="V39" s="55">
        <f>'3_Розрахунок ФОП(опал)'!V39</f>
        <v>0</v>
      </c>
      <c r="W39" s="100">
        <f>IF(AND($A39&gt;0,V39&gt;0),IF('2_Вихідні дані'!$A$12=1,ROUND($K39*(V39-1),2),ROUND((K39+M39+O39+Q39+S39+U39)*(V39-1),2)),0)</f>
        <v>0</v>
      </c>
      <c r="X39" s="74">
        <f t="shared" si="7"/>
        <v>1250.57</v>
      </c>
      <c r="Y39" s="74">
        <f>X39*'2_Вихідні дані'!$B$18</f>
        <v>7503.42</v>
      </c>
      <c r="Z39" s="74">
        <f>IF(ISERROR(ROUND($Y39/'1_РОЗПОДІЛ ПЕРСОНАЛУ'!P38*'1_РОЗПОДІЛ ПЕРСОНАЛУ'!Q38,2)),0,ROUND($Y39/'1_РОЗПОДІЛ ПЕРСОНАЛУ'!P38*'1_РОЗПОДІЛ ПЕРСОНАЛУ'!Q38,2))</f>
        <v>0</v>
      </c>
      <c r="AA39" s="74">
        <f>IF(ISERROR(ROUND($Y39/'1_РОЗПОДІЛ ПЕРСОНАЛУ'!P38*'1_РОЗПОДІЛ ПЕРСОНАЛУ'!R38,2)),0,ROUND($Y39/'1_РОЗПОДІЛ ПЕРСОНАЛУ'!P38*'1_РОЗПОДІЛ ПЕРСОНАЛУ'!R38,2))</f>
        <v>0</v>
      </c>
      <c r="AB39" s="74">
        <f>IF(ISERROR(ROUND($Y39/'1_РОЗПОДІЛ ПЕРСОНАЛУ'!P38*'1_РОЗПОДІЛ ПЕРСОНАЛУ'!S38,2)),0,ROUND($Y39/'1_РОЗПОДІЛ ПЕРСОНАЛУ'!P38*'1_РОЗПОДІЛ ПЕРСОНАЛУ'!S38,2))</f>
        <v>0</v>
      </c>
      <c r="AC39" s="74">
        <f>IF(ISERROR(ROUND($Y39/'1_РОЗПОДІЛ ПЕРСОНАЛУ'!P38*'1_РОЗПОДІЛ ПЕРСОНАЛУ'!T38,2)),0,ROUND($Y39/'1_РОЗПОДІЛ ПЕРСОНАЛУ'!P38*'1_РОЗПОДІЛ ПЕРСОНАЛУ'!T38,2))</f>
        <v>0</v>
      </c>
      <c r="AD39" s="74">
        <f>IF(ISERROR(ROUND($Y39/'1_РОЗПОДІЛ ПЕРСОНАЛУ'!P38*'1_РОЗПОДІЛ ПЕРСОНАЛУ'!U38,2)),0,ROUND($Y39/'1_РОЗПОДІЛ ПЕРСОНАЛУ'!P38*'1_РОЗПОДІЛ ПЕРСОНАЛУ'!U38,2))</f>
        <v>0</v>
      </c>
      <c r="AE39" s="74">
        <f>IF(ISERROR(ROUND($Y39/'1_РОЗПОДІЛ ПЕРСОНАЛУ'!P38*'1_РОЗПОДІЛ ПЕРСОНАЛУ'!V38,2)),0,ROUND($Y39/'1_РОЗПОДІЛ ПЕРСОНАЛУ'!P38*'1_РОЗПОДІЛ ПЕРСОНАЛУ'!V38,2))</f>
        <v>0</v>
      </c>
      <c r="AF39" s="74">
        <f>IF(ISERROR(ROUND($Y39/'1_РОЗПОДІЛ ПЕРСОНАЛУ'!P38*'1_РОЗПОДІЛ ПЕРСОНАЛУ'!W38,2)),0,ROUND($Y39/'1_РОЗПОДІЛ ПЕРСОНАЛУ'!P38*'1_РОЗПОДІЛ ПЕРСОНАЛУ'!W38,2))</f>
        <v>7503.42</v>
      </c>
      <c r="AG39" s="74">
        <f>IF(ISERROR(ROUND($Y39/'1_РОЗПОДІЛ ПЕРСОНАЛУ'!P38*'1_РОЗПОДІЛ ПЕРСОНАЛУ'!X38,2)),0,ROUND($Y39/'1_РОЗПОДІЛ ПЕРСОНАЛУ'!P38*'1_РОЗПОДІЛ ПЕРСОНАЛУ'!X38,2))</f>
        <v>0</v>
      </c>
    </row>
    <row r="40" spans="1:33" s="105" customFormat="1" ht="24" x14ac:dyDescent="0.2">
      <c r="A40" s="78">
        <f>'1_РОЗПОДІЛ ПЕРСОНАЛУ'!A39</f>
        <v>32</v>
      </c>
      <c r="B40" s="78" t="str">
        <f>'1_РОЗПОДІЛ ПЕРСОНАЛУ'!B39</f>
        <v>ТРАНСПОРТНА ГРУПА</v>
      </c>
      <c r="C40" s="78" t="str">
        <f>'1_РОЗПОДІЛ ПЕРСОНАЛУ'!D39</f>
        <v>Водій ГАЗ-52  02-88 ХАХ</v>
      </c>
      <c r="D40" s="78">
        <f>'1_РОЗПОДІЛ ПЕРСОНАЛУ'!F39</f>
        <v>0</v>
      </c>
      <c r="E40" s="78">
        <f>'1_РОЗПОДІЛ ПЕРСОНАЛУ'!P39</f>
        <v>0.3</v>
      </c>
      <c r="F40" s="106">
        <f>IF($A40&gt;0,'2_Вихідні дані'!$B$3,"")</f>
        <v>1921</v>
      </c>
      <c r="G40" s="55">
        <f>'3_Розрахунок ФОП(опал)'!G40</f>
        <v>1.4</v>
      </c>
      <c r="H40" s="55">
        <f>'3_Розрахунок ФОП(опал)'!H40</f>
        <v>1.55</v>
      </c>
      <c r="I40" s="79">
        <f>IF(D40&gt;0,VLOOKUP(D40,'2_Вихідні дані'!$A$6:$B$11,2,FALSE),1)</f>
        <v>1</v>
      </c>
      <c r="J40" s="55">
        <f>'3_Розрахунок ФОП(опал)'!J40</f>
        <v>1</v>
      </c>
      <c r="K40" s="74">
        <f t="shared" si="1"/>
        <v>4168.57</v>
      </c>
      <c r="L40" s="55">
        <f>'3_Розрахунок ФОП(опал)'!L40</f>
        <v>0</v>
      </c>
      <c r="M40" s="106">
        <f t="shared" si="2"/>
        <v>0</v>
      </c>
      <c r="N40" s="55">
        <f>'3_Розрахунок ФОП(опал)'!N40</f>
        <v>0</v>
      </c>
      <c r="O40" s="106">
        <f t="shared" si="3"/>
        <v>0</v>
      </c>
      <c r="P40" s="55">
        <f>'3_Розрахунок ФОП(опал)'!P40</f>
        <v>0</v>
      </c>
      <c r="Q40" s="106">
        <f t="shared" si="4"/>
        <v>0</v>
      </c>
      <c r="R40" s="55">
        <f>'3_Розрахунок ФОП(опал)'!R40</f>
        <v>0</v>
      </c>
      <c r="S40" s="104"/>
      <c r="T40" s="55">
        <f>'3_Розрахунок ФОП(опал)'!T40</f>
        <v>0</v>
      </c>
      <c r="U40" s="104"/>
      <c r="V40" s="55">
        <f>'3_Розрахунок ФОП(опал)'!V40</f>
        <v>0</v>
      </c>
      <c r="W40" s="104"/>
      <c r="X40" s="74"/>
      <c r="Y40" s="74">
        <f>X40*'2_Вихідні дані'!$B$18</f>
        <v>0</v>
      </c>
      <c r="Z40" s="74">
        <f>IF(ISERROR(ROUND($Y40/'1_РОЗПОДІЛ ПЕРСОНАЛУ'!P39*'1_РОЗПОДІЛ ПЕРСОНАЛУ'!Q39,2)),0,ROUND($Y40/'1_РОЗПОДІЛ ПЕРСОНАЛУ'!P39*'1_РОЗПОДІЛ ПЕРСОНАЛУ'!Q39,2))</f>
        <v>0</v>
      </c>
      <c r="AA40" s="74">
        <f>IF(ISERROR(ROUND($Y40/'1_РОЗПОДІЛ ПЕРСОНАЛУ'!P39*'1_РОЗПОДІЛ ПЕРСОНАЛУ'!R39,2)),0,ROUND($Y40/'1_РОЗПОДІЛ ПЕРСОНАЛУ'!P39*'1_РОЗПОДІЛ ПЕРСОНАЛУ'!R39,2))</f>
        <v>0</v>
      </c>
      <c r="AB40" s="74">
        <f>IF(ISERROR(ROUND($Y40/'1_РОЗПОДІЛ ПЕРСОНАЛУ'!P39*'1_РОЗПОДІЛ ПЕРСОНАЛУ'!S39,2)),0,ROUND($Y40/'1_РОЗПОДІЛ ПЕРСОНАЛУ'!P39*'1_РОЗПОДІЛ ПЕРСОНАЛУ'!S39,2))</f>
        <v>0</v>
      </c>
      <c r="AC40" s="74">
        <f>IF(ISERROR(ROUND($Y40/'1_РОЗПОДІЛ ПЕРСОНАЛУ'!P39*'1_РОЗПОДІЛ ПЕРСОНАЛУ'!T39,2)),0,ROUND($Y40/'1_РОЗПОДІЛ ПЕРСОНАЛУ'!P39*'1_РОЗПОДІЛ ПЕРСОНАЛУ'!T39,2))</f>
        <v>0</v>
      </c>
      <c r="AD40" s="74">
        <f>IF(ISERROR(ROUND($Y40/'1_РОЗПОДІЛ ПЕРСОНАЛУ'!P39*'1_РОЗПОДІЛ ПЕРСОНАЛУ'!U39,2)),0,ROUND($Y40/'1_РОЗПОДІЛ ПЕРСОНАЛУ'!P39*'1_РОЗПОДІЛ ПЕРСОНАЛУ'!U39,2))</f>
        <v>0</v>
      </c>
      <c r="AE40" s="74">
        <f>IF(ISERROR(ROUND($Y40/'1_РОЗПОДІЛ ПЕРСОНАЛУ'!P39*'1_РОЗПОДІЛ ПЕРСОНАЛУ'!V39,2)),0,ROUND($Y40/'1_РОЗПОДІЛ ПЕРСОНАЛУ'!P39*'1_РОЗПОДІЛ ПЕРСОНАЛУ'!V39,2))</f>
        <v>0</v>
      </c>
      <c r="AF40" s="74">
        <f>IF(ISERROR(ROUND($Y40/'1_РОЗПОДІЛ ПЕРСОНАЛУ'!P39*'1_РОЗПОДІЛ ПЕРСОНАЛУ'!W39,2)),0,ROUND($Y40/'1_РОЗПОДІЛ ПЕРСОНАЛУ'!P39*'1_РОЗПОДІЛ ПЕРСОНАЛУ'!W39,2))</f>
        <v>0</v>
      </c>
      <c r="AG40" s="74">
        <f>IF(ISERROR(ROUND($Y40/'1_РОЗПОДІЛ ПЕРСОНАЛУ'!P39*'1_РОЗПОДІЛ ПЕРСОНАЛУ'!X39,2)),0,ROUND($Y40/'1_РОЗПОДІЛ ПЕРСОНАЛУ'!P39*'1_РОЗПОДІЛ ПЕРСОНАЛУ'!X39,2))</f>
        <v>0</v>
      </c>
    </row>
    <row r="41" spans="1:33" ht="36" x14ac:dyDescent="0.2">
      <c r="A41" s="78">
        <f>'1_РОЗПОДІЛ ПЕРСОНАЛУ'!A40</f>
        <v>33</v>
      </c>
      <c r="B41" s="78" t="str">
        <f>'1_РОЗПОДІЛ ПЕРСОНАЛУ'!B40</f>
        <v>ТРАНСПОРТНА ГРУПА</v>
      </c>
      <c r="C41" s="78" t="str">
        <f>'1_РОЗПОДІЛ ПЕРСОНАЛУ'!D40</f>
        <v xml:space="preserve">Машиніст автокрана груз.6,3 т.КС-1562  83-13 ХАФ </v>
      </c>
      <c r="D41" s="78">
        <f>'1_РОЗПОДІЛ ПЕРСОНАЛУ'!F40</f>
        <v>0</v>
      </c>
      <c r="E41" s="78">
        <f>'1_РОЗПОДІЛ ПЕРСОНАЛУ'!P40</f>
        <v>1</v>
      </c>
      <c r="F41" s="100">
        <f>IF($A41&gt;0,'2_Вихідні дані'!$B$3,"")</f>
        <v>1921</v>
      </c>
      <c r="G41" s="55">
        <f>'3_Розрахунок ФОП(опал)'!G41</f>
        <v>1.4</v>
      </c>
      <c r="H41" s="55">
        <f>'3_Розрахунок ФОП(опал)'!H41</f>
        <v>2.14</v>
      </c>
      <c r="I41" s="79">
        <f>IF(D41&gt;0,VLOOKUP(D41,'2_Вихідні дані'!$A$6:$B$11,2,FALSE),1)</f>
        <v>1</v>
      </c>
      <c r="J41" s="55">
        <f>'3_Розрахунок ФОП(опал)'!J41</f>
        <v>1.54</v>
      </c>
      <c r="K41" s="74">
        <f t="shared" si="1"/>
        <v>8863.19</v>
      </c>
      <c r="L41" s="55">
        <f>'3_Розрахунок ФОП(опал)'!L41</f>
        <v>0</v>
      </c>
      <c r="M41" s="100">
        <f t="shared" si="2"/>
        <v>0</v>
      </c>
      <c r="N41" s="55">
        <f>'3_Розрахунок ФОП(опал)'!N41</f>
        <v>0</v>
      </c>
      <c r="O41" s="100">
        <f t="shared" si="3"/>
        <v>0</v>
      </c>
      <c r="P41" s="55">
        <f>'3_Розрахунок ФОП(опал)'!P41</f>
        <v>0</v>
      </c>
      <c r="Q41" s="100">
        <f t="shared" si="4"/>
        <v>0</v>
      </c>
      <c r="R41" s="55">
        <f>'3_Розрахунок ФОП(опал)'!R41</f>
        <v>0</v>
      </c>
      <c r="S41" s="100">
        <f t="shared" si="5"/>
        <v>0</v>
      </c>
      <c r="T41" s="55">
        <f>'3_Розрахунок ФОП(опал)'!T41</f>
        <v>0</v>
      </c>
      <c r="U41" s="100">
        <f t="shared" si="6"/>
        <v>0</v>
      </c>
      <c r="V41" s="55">
        <f>'3_Розрахунок ФОП(опал)'!V41</f>
        <v>0</v>
      </c>
      <c r="W41" s="100">
        <f>IF(AND($A41&gt;0,V41&gt;0),IF('2_Вихідні дані'!$A$12=1,ROUND($K41*(V41-1),2),ROUND((K41+M41+O41+Q41+S41+U41)*(V41-1),2)),0)</f>
        <v>0</v>
      </c>
      <c r="X41" s="74">
        <f t="shared" si="7"/>
        <v>8863.19</v>
      </c>
      <c r="Y41" s="74">
        <f>X41*'2_Вихідні дані'!$B$18</f>
        <v>53179.14</v>
      </c>
      <c r="Z41" s="74">
        <f>IF(ISERROR(ROUND($Y41/'1_РОЗПОДІЛ ПЕРСОНАЛУ'!P40*'1_РОЗПОДІЛ ПЕРСОНАЛУ'!Q40,2)),0,ROUND($Y41/'1_РОЗПОДІЛ ПЕРСОНАЛУ'!P40*'1_РОЗПОДІЛ ПЕРСОНАЛУ'!Q40,2))</f>
        <v>0</v>
      </c>
      <c r="AA41" s="74">
        <f>IF(ISERROR(ROUND($Y41/'1_РОЗПОДІЛ ПЕРСОНАЛУ'!P40*'1_РОЗПОДІЛ ПЕРСОНАЛУ'!R40,2)),0,ROUND($Y41/'1_РОЗПОДІЛ ПЕРСОНАЛУ'!P40*'1_РОЗПОДІЛ ПЕРСОНАЛУ'!R40,2))</f>
        <v>0</v>
      </c>
      <c r="AB41" s="74">
        <f>IF(ISERROR(ROUND($Y41/'1_РОЗПОДІЛ ПЕРСОНАЛУ'!P40*'1_РОЗПОДІЛ ПЕРСОНАЛУ'!S40,2)),0,ROUND($Y41/'1_РОЗПОДІЛ ПЕРСОНАЛУ'!P40*'1_РОЗПОДІЛ ПЕРСОНАЛУ'!S40,2))</f>
        <v>0</v>
      </c>
      <c r="AC41" s="74">
        <f>IF(ISERROR(ROUND($Y41/'1_РОЗПОДІЛ ПЕРСОНАЛУ'!P40*'1_РОЗПОДІЛ ПЕРСОНАЛУ'!T40,2)),0,ROUND($Y41/'1_РОЗПОДІЛ ПЕРСОНАЛУ'!P40*'1_РОЗПОДІЛ ПЕРСОНАЛУ'!T40,2))</f>
        <v>0</v>
      </c>
      <c r="AD41" s="74">
        <f>IF(ISERROR(ROUND($Y41/'1_РОЗПОДІЛ ПЕРСОНАЛУ'!P40*'1_РОЗПОДІЛ ПЕРСОНАЛУ'!U40,2)),0,ROUND($Y41/'1_РОЗПОДІЛ ПЕРСОНАЛУ'!P40*'1_РОЗПОДІЛ ПЕРСОНАЛУ'!U40,2))</f>
        <v>0</v>
      </c>
      <c r="AE41" s="74">
        <f>IF(ISERROR(ROUND($Y41/'1_РОЗПОДІЛ ПЕРСОНАЛУ'!P40*'1_РОЗПОДІЛ ПЕРСОНАЛУ'!V40,2)),0,ROUND($Y41/'1_РОЗПОДІЛ ПЕРСОНАЛУ'!P40*'1_РОЗПОДІЛ ПЕРСОНАЛУ'!V40,2))</f>
        <v>0</v>
      </c>
      <c r="AF41" s="74">
        <f>IF(ISERROR(ROUND($Y41/'1_РОЗПОДІЛ ПЕРСОНАЛУ'!P40*'1_РОЗПОДІЛ ПЕРСОНАЛУ'!W40,2)),0,ROUND($Y41/'1_РОЗПОДІЛ ПЕРСОНАЛУ'!P40*'1_РОЗПОДІЛ ПЕРСОНАЛУ'!W40,2))</f>
        <v>53179.14</v>
      </c>
      <c r="AG41" s="74">
        <f>IF(ISERROR(ROUND($Y41/'1_РОЗПОДІЛ ПЕРСОНАЛУ'!P40*'1_РОЗПОДІЛ ПЕРСОНАЛУ'!X40,2)),0,ROUND($Y41/'1_РОЗПОДІЛ ПЕРСОНАЛУ'!P40*'1_РОЗПОДІЛ ПЕРСОНАЛУ'!X40,2))</f>
        <v>0</v>
      </c>
    </row>
    <row r="42" spans="1:33" ht="36" x14ac:dyDescent="0.2">
      <c r="A42" s="78">
        <f>'1_РОЗПОДІЛ ПЕРСОНАЛУ'!A41</f>
        <v>34</v>
      </c>
      <c r="B42" s="78" t="str">
        <f>'1_РОЗПОДІЛ ПЕРСОНАЛУ'!B41</f>
        <v>ТРАНСПОРТНА ГРУПА</v>
      </c>
      <c r="C42" s="78" t="str">
        <f>'1_РОЗПОДІЛ ПЕРСОНАЛУ'!D41</f>
        <v>Машиніст екскаватора ЮМЗ 46-00 ХИ</v>
      </c>
      <c r="D42" s="78">
        <f>'1_РОЗПОДІЛ ПЕРСОНАЛУ'!F41</f>
        <v>0</v>
      </c>
      <c r="E42" s="78">
        <f>'1_РОЗПОДІЛ ПЕРСОНАЛУ'!P41</f>
        <v>1</v>
      </c>
      <c r="F42" s="100">
        <f>IF($A42&gt;0,'2_Вихідні дані'!$B$3,"")</f>
        <v>1921</v>
      </c>
      <c r="G42" s="55">
        <f>'3_Розрахунок ФОП(опал)'!G42</f>
        <v>1.4</v>
      </c>
      <c r="H42" s="55">
        <f>'3_Розрахунок ФОП(опал)'!H42</f>
        <v>1.66</v>
      </c>
      <c r="I42" s="79">
        <f>IF(D42&gt;0,VLOOKUP(D42,'2_Вихідні дані'!$A$6:$B$11,2,FALSE),1)</f>
        <v>1</v>
      </c>
      <c r="J42" s="55">
        <f>'3_Розрахунок ФОП(опал)'!J42</f>
        <v>1.54</v>
      </c>
      <c r="K42" s="74">
        <f t="shared" si="1"/>
        <v>6875.18</v>
      </c>
      <c r="L42" s="55">
        <f>'3_Розрахунок ФОП(опал)'!L42</f>
        <v>0</v>
      </c>
      <c r="M42" s="100">
        <f t="shared" si="2"/>
        <v>0</v>
      </c>
      <c r="N42" s="55">
        <f>'3_Розрахунок ФОП(опал)'!N42</f>
        <v>0</v>
      </c>
      <c r="O42" s="100">
        <f t="shared" si="3"/>
        <v>0</v>
      </c>
      <c r="P42" s="55">
        <f>'3_Розрахунок ФОП(опал)'!P42</f>
        <v>0</v>
      </c>
      <c r="Q42" s="100">
        <f t="shared" si="4"/>
        <v>0</v>
      </c>
      <c r="R42" s="55">
        <f>'3_Розрахунок ФОП(опал)'!R42</f>
        <v>1.1499999999999999</v>
      </c>
      <c r="S42" s="100">
        <f t="shared" si="5"/>
        <v>1031.28</v>
      </c>
      <c r="T42" s="55">
        <f>'3_Розрахунок ФОП(опал)'!T42</f>
        <v>0</v>
      </c>
      <c r="U42" s="100">
        <f t="shared" si="6"/>
        <v>0</v>
      </c>
      <c r="V42" s="55">
        <f>'3_Розрахунок ФОП(опал)'!V42</f>
        <v>0</v>
      </c>
      <c r="W42" s="100">
        <f>IF(AND($A42&gt;0,V42&gt;0),IF('2_Вихідні дані'!$A$12=1,ROUND($K42*(V42-1),2),ROUND((K42+M42+O42+Q42+S42+U42)*(V42-1),2)),0)</f>
        <v>0</v>
      </c>
      <c r="X42" s="74">
        <f t="shared" si="7"/>
        <v>7906.46</v>
      </c>
      <c r="Y42" s="74">
        <f>X42*'2_Вихідні дані'!$B$18</f>
        <v>47438.76</v>
      </c>
      <c r="Z42" s="74">
        <f>IF(ISERROR(ROUND($Y42/'1_РОЗПОДІЛ ПЕРСОНАЛУ'!P41*'1_РОЗПОДІЛ ПЕРСОНАЛУ'!Q41,2)),0,ROUND($Y42/'1_РОЗПОДІЛ ПЕРСОНАЛУ'!P41*'1_РОЗПОДІЛ ПЕРСОНАЛУ'!Q41,2))</f>
        <v>0</v>
      </c>
      <c r="AA42" s="74">
        <f>IF(ISERROR(ROUND($Y42/'1_РОЗПОДІЛ ПЕРСОНАЛУ'!P41*'1_РОЗПОДІЛ ПЕРСОНАЛУ'!R41,2)),0,ROUND($Y42/'1_РОЗПОДІЛ ПЕРСОНАЛУ'!P41*'1_РОЗПОДІЛ ПЕРСОНАЛУ'!R41,2))</f>
        <v>0</v>
      </c>
      <c r="AB42" s="74">
        <f>IF(ISERROR(ROUND($Y42/'1_РОЗПОДІЛ ПЕРСОНАЛУ'!P41*'1_РОЗПОДІЛ ПЕРСОНАЛУ'!S41,2)),0,ROUND($Y42/'1_РОЗПОДІЛ ПЕРСОНАЛУ'!P41*'1_РОЗПОДІЛ ПЕРСОНАЛУ'!S41,2))</f>
        <v>0</v>
      </c>
      <c r="AC42" s="74">
        <f>IF(ISERROR(ROUND($Y42/'1_РОЗПОДІЛ ПЕРСОНАЛУ'!P41*'1_РОЗПОДІЛ ПЕРСОНАЛУ'!T41,2)),0,ROUND($Y42/'1_РОЗПОДІЛ ПЕРСОНАЛУ'!P41*'1_РОЗПОДІЛ ПЕРСОНАЛУ'!T41,2))</f>
        <v>0</v>
      </c>
      <c r="AD42" s="74">
        <f>IF(ISERROR(ROUND($Y42/'1_РОЗПОДІЛ ПЕРСОНАЛУ'!P41*'1_РОЗПОДІЛ ПЕРСОНАЛУ'!U41,2)),0,ROUND($Y42/'1_РОЗПОДІЛ ПЕРСОНАЛУ'!P41*'1_РОЗПОДІЛ ПЕРСОНАЛУ'!U41,2))</f>
        <v>0</v>
      </c>
      <c r="AE42" s="74">
        <f>IF(ISERROR(ROUND($Y42/'1_РОЗПОДІЛ ПЕРСОНАЛУ'!P41*'1_РОЗПОДІЛ ПЕРСОНАЛУ'!V41,2)),0,ROUND($Y42/'1_РОЗПОДІЛ ПЕРСОНАЛУ'!P41*'1_РОЗПОДІЛ ПЕРСОНАЛУ'!V41,2))</f>
        <v>0</v>
      </c>
      <c r="AF42" s="74">
        <f>IF(ISERROR(ROUND($Y42/'1_РОЗПОДІЛ ПЕРСОНАЛУ'!P41*'1_РОЗПОДІЛ ПЕРСОНАЛУ'!W41,2)),0,ROUND($Y42/'1_РОЗПОДІЛ ПЕРСОНАЛУ'!P41*'1_РОЗПОДІЛ ПЕРСОНАЛУ'!W41,2))</f>
        <v>47438.76</v>
      </c>
      <c r="AG42" s="74">
        <f>IF(ISERROR(ROUND($Y42/'1_РОЗПОДІЛ ПЕРСОНАЛУ'!P41*'1_РОЗПОДІЛ ПЕРСОНАЛУ'!X41,2)),0,ROUND($Y42/'1_РОЗПОДІЛ ПЕРСОНАЛУ'!P41*'1_РОЗПОДІЛ ПЕРСОНАЛУ'!X41,2))</f>
        <v>0</v>
      </c>
    </row>
    <row r="43" spans="1:33" ht="24" x14ac:dyDescent="0.2">
      <c r="A43" s="78">
        <f>'1_РОЗПОДІЛ ПЕРСОНАЛУ'!A42</f>
        <v>35</v>
      </c>
      <c r="B43" s="78" t="str">
        <f>'1_РОЗПОДІЛ ПЕРСОНАЛУ'!B42</f>
        <v>ТРАНСПОРТНА ГРУПА</v>
      </c>
      <c r="C43" s="78" t="str">
        <f>'1_РОЗПОДІЛ ПЕРСОНАЛУ'!D42</f>
        <v>Тракторист Т-16 45-99 ХИ</v>
      </c>
      <c r="D43" s="78">
        <f>'1_РОЗПОДІЛ ПЕРСОНАЛУ'!F42</f>
        <v>0</v>
      </c>
      <c r="E43" s="78">
        <f>'1_РОЗПОДІЛ ПЕРСОНАЛУ'!P42</f>
        <v>0.3</v>
      </c>
      <c r="F43" s="100">
        <f>IF($A43&gt;0,'2_Вихідні дані'!$B$3,"")</f>
        <v>1921</v>
      </c>
      <c r="G43" s="55">
        <f>'3_Розрахунок ФОП(опал)'!G43</f>
        <v>1.4</v>
      </c>
      <c r="H43" s="55">
        <f>'3_Розрахунок ФОП(опал)'!H43</f>
        <v>1.66</v>
      </c>
      <c r="I43" s="79">
        <f>IF(D43&gt;0,VLOOKUP(D43,'2_Вихідні дані'!$A$6:$B$11,2,FALSE),1)</f>
        <v>1</v>
      </c>
      <c r="J43" s="55">
        <f>'3_Розрахунок ФОП(опал)'!J43</f>
        <v>1</v>
      </c>
      <c r="K43" s="74">
        <f t="shared" si="1"/>
        <v>4464.3999999999996</v>
      </c>
      <c r="L43" s="55">
        <f>'3_Розрахунок ФОП(опал)'!L43</f>
        <v>0</v>
      </c>
      <c r="M43" s="100">
        <f t="shared" si="2"/>
        <v>0</v>
      </c>
      <c r="N43" s="55">
        <f>'3_Розрахунок ФОП(опал)'!N43</f>
        <v>0</v>
      </c>
      <c r="O43" s="100">
        <f t="shared" si="3"/>
        <v>0</v>
      </c>
      <c r="P43" s="55">
        <f>'3_Розрахунок ФОП(опал)'!P43</f>
        <v>0</v>
      </c>
      <c r="Q43" s="100">
        <f t="shared" si="4"/>
        <v>0</v>
      </c>
      <c r="R43" s="55">
        <f>'3_Розрахунок ФОП(опал)'!R43</f>
        <v>0</v>
      </c>
      <c r="S43" s="100">
        <f t="shared" si="5"/>
        <v>0</v>
      </c>
      <c r="T43" s="55">
        <f>'3_Розрахунок ФОП(опал)'!T43</f>
        <v>0</v>
      </c>
      <c r="U43" s="100">
        <f t="shared" si="6"/>
        <v>0</v>
      </c>
      <c r="V43" s="55">
        <f>'3_Розрахунок ФОП(опал)'!V43</f>
        <v>0</v>
      </c>
      <c r="W43" s="100">
        <f>IF(AND($A43&gt;0,V43&gt;0),IF('2_Вихідні дані'!$A$12=1,ROUND($K43*(V43-1),2),ROUND((K43+M43+O43+Q43+S43+U43)*(V43-1),2)),0)</f>
        <v>0</v>
      </c>
      <c r="X43" s="74">
        <f t="shared" si="7"/>
        <v>1339.32</v>
      </c>
      <c r="Y43" s="74">
        <f>X43*'2_Вихідні дані'!$B$18</f>
        <v>8035.92</v>
      </c>
      <c r="Z43" s="74">
        <f>IF(ISERROR(ROUND($Y43/'1_РОЗПОДІЛ ПЕРСОНАЛУ'!P42*'1_РОЗПОДІЛ ПЕРСОНАЛУ'!Q42,2)),0,ROUND($Y43/'1_РОЗПОДІЛ ПЕРСОНАЛУ'!P42*'1_РОЗПОДІЛ ПЕРСОНАЛУ'!Q42,2))</f>
        <v>0</v>
      </c>
      <c r="AA43" s="74">
        <f>IF(ISERROR(ROUND($Y43/'1_РОЗПОДІЛ ПЕРСОНАЛУ'!P42*'1_РОЗПОДІЛ ПЕРСОНАЛУ'!R42,2)),0,ROUND($Y43/'1_РОЗПОДІЛ ПЕРСОНАЛУ'!P42*'1_РОЗПОДІЛ ПЕРСОНАЛУ'!R42,2))</f>
        <v>0</v>
      </c>
      <c r="AB43" s="74">
        <f>IF(ISERROR(ROUND($Y43/'1_РОЗПОДІЛ ПЕРСОНАЛУ'!P42*'1_РОЗПОДІЛ ПЕРСОНАЛУ'!S42,2)),0,ROUND($Y43/'1_РОЗПОДІЛ ПЕРСОНАЛУ'!P42*'1_РОЗПОДІЛ ПЕРСОНАЛУ'!S42,2))</f>
        <v>0</v>
      </c>
      <c r="AC43" s="74">
        <f>IF(ISERROR(ROUND($Y43/'1_РОЗПОДІЛ ПЕРСОНАЛУ'!P42*'1_РОЗПОДІЛ ПЕРСОНАЛУ'!T42,2)),0,ROUND($Y43/'1_РОЗПОДІЛ ПЕРСОНАЛУ'!P42*'1_РОЗПОДІЛ ПЕРСОНАЛУ'!T42,2))</f>
        <v>0</v>
      </c>
      <c r="AD43" s="74">
        <f>IF(ISERROR(ROUND($Y43/'1_РОЗПОДІЛ ПЕРСОНАЛУ'!P42*'1_РОЗПОДІЛ ПЕРСОНАЛУ'!U42,2)),0,ROUND($Y43/'1_РОЗПОДІЛ ПЕРСОНАЛУ'!P42*'1_РОЗПОДІЛ ПЕРСОНАЛУ'!U42,2))</f>
        <v>0</v>
      </c>
      <c r="AE43" s="74">
        <f>IF(ISERROR(ROUND($Y43/'1_РОЗПОДІЛ ПЕРСОНАЛУ'!P42*'1_РОЗПОДІЛ ПЕРСОНАЛУ'!V42,2)),0,ROUND($Y43/'1_РОЗПОДІЛ ПЕРСОНАЛУ'!P42*'1_РОЗПОДІЛ ПЕРСОНАЛУ'!V42,2))</f>
        <v>0</v>
      </c>
      <c r="AF43" s="74">
        <f>IF(ISERROR(ROUND($Y43/'1_РОЗПОДІЛ ПЕРСОНАЛУ'!P42*'1_РОЗПОДІЛ ПЕРСОНАЛУ'!W42,2)),0,ROUND($Y43/'1_РОЗПОДІЛ ПЕРСОНАЛУ'!P42*'1_РОЗПОДІЛ ПЕРСОНАЛУ'!W42,2))</f>
        <v>8035.92</v>
      </c>
      <c r="AG43" s="74">
        <f>IF(ISERROR(ROUND($Y43/'1_РОЗПОДІЛ ПЕРСОНАЛУ'!P42*'1_РОЗПОДІЛ ПЕРСОНАЛУ'!X42,2)),0,ROUND($Y43/'1_РОЗПОДІЛ ПЕРСОНАЛУ'!P42*'1_РОЗПОДІЛ ПЕРСОНАЛУ'!X42,2))</f>
        <v>0</v>
      </c>
    </row>
    <row r="44" spans="1:33" ht="48" x14ac:dyDescent="0.2">
      <c r="A44" s="78">
        <f>'1_РОЗПОДІЛ ПЕРСОНАЛУ'!A43</f>
        <v>36</v>
      </c>
      <c r="B44" s="78" t="str">
        <f>'1_РОЗПОДІЛ ПЕРСОНАЛУ'!B43</f>
        <v>ВИРОБНИЧА ДІЛЬНИЦЯ</v>
      </c>
      <c r="C44" s="78" t="str">
        <f>'1_РОЗПОДІЛ ПЕРСОНАЛУ'!D43</f>
        <v>Слюсар з експлуатації та рем. газового устаткування</v>
      </c>
      <c r="D44" s="78">
        <f>'1_РОЗПОДІЛ ПЕРСОНАЛУ'!F43</f>
        <v>4</v>
      </c>
      <c r="E44" s="78">
        <f>'1_РОЗПОДІЛ ПЕРСОНАЛУ'!P43</f>
        <v>1</v>
      </c>
      <c r="F44" s="100">
        <f>IF($A44&gt;0,'2_Вихідні дані'!$B$3,"")</f>
        <v>1921</v>
      </c>
      <c r="G44" s="55">
        <f>'3_Розрахунок ФОП(опал)'!G44</f>
        <v>1.4</v>
      </c>
      <c r="H44" s="55">
        <f>'3_Розрахунок ФОП(опал)'!H44</f>
        <v>1.66</v>
      </c>
      <c r="I44" s="79">
        <f>IF(D44&gt;0,VLOOKUP(D44,'2_Вихідні дані'!$A$6:$B$11,2,FALSE),1)</f>
        <v>1.35</v>
      </c>
      <c r="J44" s="55">
        <f>'3_Розрахунок ФОП(опал)'!J44</f>
        <v>1</v>
      </c>
      <c r="K44" s="74">
        <f t="shared" si="1"/>
        <v>6026.95</v>
      </c>
      <c r="L44" s="55">
        <f>'3_Розрахунок ФОП(опал)'!L44</f>
        <v>0</v>
      </c>
      <c r="M44" s="100">
        <f t="shared" si="2"/>
        <v>0</v>
      </c>
      <c r="N44" s="55">
        <f>'3_Розрахунок ФОП(опал)'!N44</f>
        <v>0</v>
      </c>
      <c r="O44" s="100">
        <f t="shared" si="3"/>
        <v>0</v>
      </c>
      <c r="P44" s="55">
        <f>'3_Розрахунок ФОП(опал)'!P44</f>
        <v>0</v>
      </c>
      <c r="Q44" s="100">
        <f t="shared" si="4"/>
        <v>0</v>
      </c>
      <c r="R44" s="55">
        <f>'3_Розрахунок ФОП(опал)'!R44</f>
        <v>1.1499999999999999</v>
      </c>
      <c r="S44" s="100">
        <f t="shared" si="5"/>
        <v>904.04</v>
      </c>
      <c r="T44" s="55">
        <f>'3_Розрахунок ФОП(опал)'!T44</f>
        <v>0</v>
      </c>
      <c r="U44" s="100">
        <f t="shared" si="6"/>
        <v>0</v>
      </c>
      <c r="V44" s="55">
        <f>'3_Розрахунок ФОП(опал)'!V44</f>
        <v>0</v>
      </c>
      <c r="W44" s="100">
        <f>IF(AND($A44&gt;0,V44&gt;0),IF('2_Вихідні дані'!$A$12=1,ROUND($K44*(V44-1),2),ROUND((K44+M44+O44+Q44+S44+U44)*(V44-1),2)),0)</f>
        <v>0</v>
      </c>
      <c r="X44" s="74">
        <f t="shared" si="7"/>
        <v>6930.99</v>
      </c>
      <c r="Y44" s="74">
        <f>X44*'2_Вихідні дані'!$B$18</f>
        <v>41585.94</v>
      </c>
      <c r="Z44" s="74">
        <f>IF(ISERROR(ROUND($Y44/'1_РОЗПОДІЛ ПЕРСОНАЛУ'!P43*'1_РОЗПОДІЛ ПЕРСОНАЛУ'!Q43,2)),0,ROUND($Y44/'1_РОЗПОДІЛ ПЕРСОНАЛУ'!P43*'1_РОЗПОДІЛ ПЕРСОНАЛУ'!Q43,2))</f>
        <v>41585.94</v>
      </c>
      <c r="AA44" s="74">
        <f>IF(ISERROR(ROUND($Y44/'1_РОЗПОДІЛ ПЕРСОНАЛУ'!P43*'1_РОЗПОДІЛ ПЕРСОНАЛУ'!R43,2)),0,ROUND($Y44/'1_РОЗПОДІЛ ПЕРСОНАЛУ'!P43*'1_РОЗПОДІЛ ПЕРСОНАЛУ'!R43,2))</f>
        <v>0</v>
      </c>
      <c r="AB44" s="74">
        <f>IF(ISERROR(ROUND($Y44/'1_РОЗПОДІЛ ПЕРСОНАЛУ'!P43*'1_РОЗПОДІЛ ПЕРСОНАЛУ'!S43,2)),0,ROUND($Y44/'1_РОЗПОДІЛ ПЕРСОНАЛУ'!P43*'1_РОЗПОДІЛ ПЕРСОНАЛУ'!S43,2))</f>
        <v>0</v>
      </c>
      <c r="AC44" s="74">
        <f>IF(ISERROR(ROUND($Y44/'1_РОЗПОДІЛ ПЕРСОНАЛУ'!P43*'1_РОЗПОДІЛ ПЕРСОНАЛУ'!T43,2)),0,ROUND($Y44/'1_РОЗПОДІЛ ПЕРСОНАЛУ'!P43*'1_РОЗПОДІЛ ПЕРСОНАЛУ'!T43,2))</f>
        <v>0</v>
      </c>
      <c r="AD44" s="74">
        <f>IF(ISERROR(ROUND($Y44/'1_РОЗПОДІЛ ПЕРСОНАЛУ'!P43*'1_РОЗПОДІЛ ПЕРСОНАЛУ'!U43,2)),0,ROUND($Y44/'1_РОЗПОДІЛ ПЕРСОНАЛУ'!P43*'1_РОЗПОДІЛ ПЕРСОНАЛУ'!U43,2))</f>
        <v>0</v>
      </c>
      <c r="AE44" s="74">
        <f>IF(ISERROR(ROUND($Y44/'1_РОЗПОДІЛ ПЕРСОНАЛУ'!P43*'1_РОЗПОДІЛ ПЕРСОНАЛУ'!V43,2)),0,ROUND($Y44/'1_РОЗПОДІЛ ПЕРСОНАЛУ'!P43*'1_РОЗПОДІЛ ПЕРСОНАЛУ'!V43,2))</f>
        <v>0</v>
      </c>
      <c r="AF44" s="74">
        <f>IF(ISERROR(ROUND($Y44/'1_РОЗПОДІЛ ПЕРСОНАЛУ'!P43*'1_РОЗПОДІЛ ПЕРСОНАЛУ'!W43,2)),0,ROUND($Y44/'1_РОЗПОДІЛ ПЕРСОНАЛУ'!P43*'1_РОЗПОДІЛ ПЕРСОНАЛУ'!W43,2))</f>
        <v>0</v>
      </c>
      <c r="AG44" s="74">
        <f>IF(ISERROR(ROUND($Y44/'1_РОЗПОДІЛ ПЕРСОНАЛУ'!P43*'1_РОЗПОДІЛ ПЕРСОНАЛУ'!X43,2)),0,ROUND($Y44/'1_РОЗПОДІЛ ПЕРСОНАЛУ'!P43*'1_РОЗПОДІЛ ПЕРСОНАЛУ'!X43,2))</f>
        <v>0</v>
      </c>
    </row>
    <row r="45" spans="1:33" ht="12" hidden="1" x14ac:dyDescent="0.2">
      <c r="A45" s="78" t="str">
        <f>'1_РОЗПОДІЛ ПЕРСОНАЛУ'!A44</f>
        <v/>
      </c>
      <c r="B45" s="78">
        <f>'1_РОЗПОДІЛ ПЕРСОНАЛУ'!B44</f>
        <v>0</v>
      </c>
      <c r="C45" s="78">
        <f>'1_РОЗПОДІЛ ПЕРСОНАЛУ'!D44</f>
        <v>0</v>
      </c>
      <c r="D45" s="78">
        <f>'1_РОЗПОДІЛ ПЕРСОНАЛУ'!F44</f>
        <v>0</v>
      </c>
      <c r="E45" s="78">
        <f>'1_РОЗПОДІЛ ПЕРСОНАЛУ'!P44</f>
        <v>0</v>
      </c>
      <c r="F45" s="100">
        <f>IF($A45&gt;0,'2_Вихідні дані'!$B$3,"")</f>
        <v>1921</v>
      </c>
      <c r="G45" s="55">
        <f>'3_Розрахунок ФОП(опал)'!G45</f>
        <v>0</v>
      </c>
      <c r="H45" s="55">
        <f>'3_Розрахунок ФОП(опал)'!H45</f>
        <v>0</v>
      </c>
      <c r="I45" s="79">
        <f>IF(D45&gt;0,VLOOKUP(D45,'2_Вихідні дані'!$A$6:$B$11,2,FALSE),1)</f>
        <v>1</v>
      </c>
      <c r="J45" s="55">
        <f>'3_Розрахунок ФОП(опал)'!J45</f>
        <v>0</v>
      </c>
      <c r="K45" s="74">
        <f t="shared" si="1"/>
        <v>0</v>
      </c>
      <c r="L45" s="55">
        <f>'3_Розрахунок ФОП(опал)'!L45</f>
        <v>0</v>
      </c>
      <c r="M45" s="100">
        <f t="shared" si="2"/>
        <v>0</v>
      </c>
      <c r="N45" s="55">
        <f>'3_Розрахунок ФОП(опал)'!N45</f>
        <v>0</v>
      </c>
      <c r="O45" s="100">
        <f t="shared" si="3"/>
        <v>0</v>
      </c>
      <c r="P45" s="55">
        <f>'3_Розрахунок ФОП(опал)'!P45</f>
        <v>0</v>
      </c>
      <c r="Q45" s="100">
        <f t="shared" si="4"/>
        <v>0</v>
      </c>
      <c r="R45" s="55">
        <f>'3_Розрахунок ФОП(опал)'!R45</f>
        <v>0</v>
      </c>
      <c r="S45" s="100">
        <f t="shared" si="5"/>
        <v>0</v>
      </c>
      <c r="T45" s="55">
        <f>'3_Розрахунок ФОП(опал)'!T45</f>
        <v>0</v>
      </c>
      <c r="U45" s="100">
        <f t="shared" si="6"/>
        <v>0</v>
      </c>
      <c r="V45" s="55">
        <f>'3_Розрахунок ФОП(опал)'!V45</f>
        <v>0</v>
      </c>
      <c r="W45" s="100">
        <f>3200-O45-Q45-S45-K45</f>
        <v>3200</v>
      </c>
      <c r="X45" s="74">
        <f t="shared" si="7"/>
        <v>0</v>
      </c>
      <c r="Y45" s="74">
        <f>X45*'2_Вихідні дані'!$B$18</f>
        <v>0</v>
      </c>
      <c r="Z45" s="74">
        <f>IF(ISERROR(ROUND($Y45/'1_РОЗПОДІЛ ПЕРСОНАЛУ'!P44*'1_РОЗПОДІЛ ПЕРСОНАЛУ'!Q44,2)),0,ROUND($Y45/'1_РОЗПОДІЛ ПЕРСОНАЛУ'!P44*'1_РОЗПОДІЛ ПЕРСОНАЛУ'!Q44,2))</f>
        <v>0</v>
      </c>
      <c r="AA45" s="74">
        <f>IF(ISERROR(ROUND($Y45/'1_РОЗПОДІЛ ПЕРСОНАЛУ'!P44*'1_РОЗПОДІЛ ПЕРСОНАЛУ'!R44,2)),0,ROUND($Y45/'1_РОЗПОДІЛ ПЕРСОНАЛУ'!P44*'1_РОЗПОДІЛ ПЕРСОНАЛУ'!R44,2))</f>
        <v>0</v>
      </c>
      <c r="AB45" s="74">
        <f>IF(ISERROR(ROUND($Y45/'1_РОЗПОДІЛ ПЕРСОНАЛУ'!P44*'1_РОЗПОДІЛ ПЕРСОНАЛУ'!S44,2)),0,ROUND($Y45/'1_РОЗПОДІЛ ПЕРСОНАЛУ'!P44*'1_РОЗПОДІЛ ПЕРСОНАЛУ'!S44,2))</f>
        <v>0</v>
      </c>
      <c r="AC45" s="74">
        <f>IF(ISERROR(ROUND($Y45/'1_РОЗПОДІЛ ПЕРСОНАЛУ'!P44*'1_РОЗПОДІЛ ПЕРСОНАЛУ'!T44,2)),0,ROUND($Y45/'1_РОЗПОДІЛ ПЕРСОНАЛУ'!P44*'1_РОЗПОДІЛ ПЕРСОНАЛУ'!T44,2))</f>
        <v>0</v>
      </c>
      <c r="AD45" s="74">
        <f>IF(ISERROR(ROUND($Y45/'1_РОЗПОДІЛ ПЕРСОНАЛУ'!P44*'1_РОЗПОДІЛ ПЕРСОНАЛУ'!U44,2)),0,ROUND($Y45/'1_РОЗПОДІЛ ПЕРСОНАЛУ'!P44*'1_РОЗПОДІЛ ПЕРСОНАЛУ'!U44,2))</f>
        <v>0</v>
      </c>
      <c r="AE45" s="74">
        <f>IF(ISERROR(ROUND($Y45/'1_РОЗПОДІЛ ПЕРСОНАЛУ'!P44*'1_РОЗПОДІЛ ПЕРСОНАЛУ'!V44,2)),0,ROUND($Y45/'1_РОЗПОДІЛ ПЕРСОНАЛУ'!P44*'1_РОЗПОДІЛ ПЕРСОНАЛУ'!V44,2))</f>
        <v>0</v>
      </c>
      <c r="AF45" s="74">
        <f>IF(ISERROR(ROUND($Y45/'1_РОЗПОДІЛ ПЕРСОНАЛУ'!P44*'1_РОЗПОДІЛ ПЕРСОНАЛУ'!W44,2)),0,ROUND($Y45/'1_РОЗПОДІЛ ПЕРСОНАЛУ'!P44*'1_РОЗПОДІЛ ПЕРСОНАЛУ'!W44,2))</f>
        <v>0</v>
      </c>
      <c r="AG45" s="74">
        <f>IF(ISERROR(ROUND($Y45/'1_РОЗПОДІЛ ПЕРСОНАЛУ'!P44*'1_РОЗПОДІЛ ПЕРСОНАЛУ'!X44,2)),0,ROUND($Y45/'1_РОЗПОДІЛ ПЕРСОНАЛУ'!P44*'1_РОЗПОДІЛ ПЕРСОНАЛУ'!X44,2))</f>
        <v>0</v>
      </c>
    </row>
    <row r="46" spans="1:33" ht="12" hidden="1" x14ac:dyDescent="0.2">
      <c r="A46" s="78" t="str">
        <f>'1_РОЗПОДІЛ ПЕРСОНАЛУ'!A45</f>
        <v/>
      </c>
      <c r="B46" s="78">
        <f>'1_РОЗПОДІЛ ПЕРСОНАЛУ'!B45</f>
        <v>0</v>
      </c>
      <c r="C46" s="78">
        <f>'1_РОЗПОДІЛ ПЕРСОНАЛУ'!D45</f>
        <v>0</v>
      </c>
      <c r="D46" s="78">
        <f>'1_РОЗПОДІЛ ПЕРСОНАЛУ'!F45</f>
        <v>0</v>
      </c>
      <c r="E46" s="78">
        <f>'1_РОЗПОДІЛ ПЕРСОНАЛУ'!P45</f>
        <v>0</v>
      </c>
      <c r="F46" s="100">
        <f>IF($A46&gt;0,'2_Вихідні дані'!$B$3,"")</f>
        <v>1921</v>
      </c>
      <c r="G46" s="55">
        <f>'3_Розрахунок ФОП(опал)'!G46</f>
        <v>0</v>
      </c>
      <c r="H46" s="55">
        <f>'3_Розрахунок ФОП(опал)'!H46</f>
        <v>0</v>
      </c>
      <c r="I46" s="79">
        <f>IF(D46&gt;0,VLOOKUP(D46,'2_Вихідні дані'!$A$6:$B$11,2,FALSE),1)</f>
        <v>1</v>
      </c>
      <c r="J46" s="55">
        <f>'3_Розрахунок ФОП(опал)'!J46</f>
        <v>0</v>
      </c>
      <c r="K46" s="74">
        <f t="shared" si="1"/>
        <v>0</v>
      </c>
      <c r="L46" s="55">
        <f>'3_Розрахунок ФОП(опал)'!L46</f>
        <v>0</v>
      </c>
      <c r="M46" s="100">
        <f t="shared" si="2"/>
        <v>0</v>
      </c>
      <c r="N46" s="55">
        <f>'3_Розрахунок ФОП(опал)'!N46</f>
        <v>0</v>
      </c>
      <c r="O46" s="100">
        <f t="shared" si="3"/>
        <v>0</v>
      </c>
      <c r="P46" s="55">
        <f>'3_Розрахунок ФОП(опал)'!P46</f>
        <v>0</v>
      </c>
      <c r="Q46" s="100">
        <f t="shared" si="4"/>
        <v>0</v>
      </c>
      <c r="R46" s="55">
        <f>'3_Розрахунок ФОП(опал)'!R46</f>
        <v>0</v>
      </c>
      <c r="S46" s="100">
        <f t="shared" si="5"/>
        <v>0</v>
      </c>
      <c r="T46" s="55">
        <f>'3_Розрахунок ФОП(опал)'!T46</f>
        <v>0</v>
      </c>
      <c r="U46" s="100">
        <f t="shared" si="6"/>
        <v>0</v>
      </c>
      <c r="V46" s="55">
        <f>'3_Розрахунок ФОП(опал)'!V46</f>
        <v>0</v>
      </c>
      <c r="W46" s="108">
        <f t="shared" ref="W46:W52" si="8">3200-O46-Q46-S46-K46</f>
        <v>3200</v>
      </c>
      <c r="X46" s="74">
        <f t="shared" si="7"/>
        <v>0</v>
      </c>
      <c r="Y46" s="74">
        <f>X46*'2_Вихідні дані'!$B$18</f>
        <v>0</v>
      </c>
      <c r="Z46" s="74">
        <f>IF(ISERROR(ROUND($Y46/'1_РОЗПОДІЛ ПЕРСОНАЛУ'!P45*'1_РОЗПОДІЛ ПЕРСОНАЛУ'!Q45,2)),0,ROUND($Y46/'1_РОЗПОДІЛ ПЕРСОНАЛУ'!P45*'1_РОЗПОДІЛ ПЕРСОНАЛУ'!Q45,2))</f>
        <v>0</v>
      </c>
      <c r="AA46" s="74">
        <f>IF(ISERROR(ROUND($Y46/'1_РОЗПОДІЛ ПЕРСОНАЛУ'!P45*'1_РОЗПОДІЛ ПЕРСОНАЛУ'!R45,2)),0,ROUND($Y46/'1_РОЗПОДІЛ ПЕРСОНАЛУ'!P45*'1_РОЗПОДІЛ ПЕРСОНАЛУ'!R45,2))</f>
        <v>0</v>
      </c>
      <c r="AB46" s="74">
        <f>IF(ISERROR(ROUND($Y46/'1_РОЗПОДІЛ ПЕРСОНАЛУ'!P45*'1_РОЗПОДІЛ ПЕРСОНАЛУ'!S45,2)),0,ROUND($Y46/'1_РОЗПОДІЛ ПЕРСОНАЛУ'!P45*'1_РОЗПОДІЛ ПЕРСОНАЛУ'!S45,2))</f>
        <v>0</v>
      </c>
      <c r="AC46" s="74">
        <f>IF(ISERROR(ROUND($Y46/'1_РОЗПОДІЛ ПЕРСОНАЛУ'!P45*'1_РОЗПОДІЛ ПЕРСОНАЛУ'!T45,2)),0,ROUND($Y46/'1_РОЗПОДІЛ ПЕРСОНАЛУ'!P45*'1_РОЗПОДІЛ ПЕРСОНАЛУ'!T45,2))</f>
        <v>0</v>
      </c>
      <c r="AD46" s="74">
        <f>IF(ISERROR(ROUND($Y46/'1_РОЗПОДІЛ ПЕРСОНАЛУ'!P45*'1_РОЗПОДІЛ ПЕРСОНАЛУ'!U45,2)),0,ROUND($Y46/'1_РОЗПОДІЛ ПЕРСОНАЛУ'!P45*'1_РОЗПОДІЛ ПЕРСОНАЛУ'!U45,2))</f>
        <v>0</v>
      </c>
      <c r="AE46" s="74">
        <f>IF(ISERROR(ROUND($Y46/'1_РОЗПОДІЛ ПЕРСОНАЛУ'!P45*'1_РОЗПОДІЛ ПЕРСОНАЛУ'!V45,2)),0,ROUND($Y46/'1_РОЗПОДІЛ ПЕРСОНАЛУ'!P45*'1_РОЗПОДІЛ ПЕРСОНАЛУ'!V45,2))</f>
        <v>0</v>
      </c>
      <c r="AF46" s="74">
        <f>IF(ISERROR(ROUND($Y46/'1_РОЗПОДІЛ ПЕРСОНАЛУ'!P45*'1_РОЗПОДІЛ ПЕРСОНАЛУ'!W45,2)),0,ROUND($Y46/'1_РОЗПОДІЛ ПЕРСОНАЛУ'!P45*'1_РОЗПОДІЛ ПЕРСОНАЛУ'!W45,2))</f>
        <v>0</v>
      </c>
      <c r="AG46" s="74">
        <f>IF(ISERROR(ROUND($Y46/'1_РОЗПОДІЛ ПЕРСОНАЛУ'!P45*'1_РОЗПОДІЛ ПЕРСОНАЛУ'!X45,2)),0,ROUND($Y46/'1_РОЗПОДІЛ ПЕРСОНАЛУ'!P45*'1_РОЗПОДІЛ ПЕРСОНАЛУ'!X45,2))</f>
        <v>0</v>
      </c>
    </row>
    <row r="47" spans="1:33" ht="12" hidden="1" x14ac:dyDescent="0.2">
      <c r="A47" s="78" t="str">
        <f>'1_РОЗПОДІЛ ПЕРСОНАЛУ'!A46</f>
        <v/>
      </c>
      <c r="B47" s="78">
        <f>'1_РОЗПОДІЛ ПЕРСОНАЛУ'!B46</f>
        <v>0</v>
      </c>
      <c r="C47" s="78">
        <f>'1_РОЗПОДІЛ ПЕРСОНАЛУ'!D46</f>
        <v>0</v>
      </c>
      <c r="D47" s="78">
        <f>'1_РОЗПОДІЛ ПЕРСОНАЛУ'!F46</f>
        <v>0</v>
      </c>
      <c r="E47" s="78">
        <f>'1_РОЗПОДІЛ ПЕРСОНАЛУ'!P46</f>
        <v>0</v>
      </c>
      <c r="F47" s="100">
        <f>IF($A47&gt;0,'2_Вихідні дані'!$B$3,"")</f>
        <v>1921</v>
      </c>
      <c r="G47" s="55">
        <f>'3_Розрахунок ФОП(опал)'!G47</f>
        <v>0</v>
      </c>
      <c r="H47" s="55">
        <f>'3_Розрахунок ФОП(опал)'!H47</f>
        <v>0</v>
      </c>
      <c r="I47" s="79">
        <f>IF(D47&gt;0,VLOOKUP(D47,'2_Вихідні дані'!$A$6:$B$11,2,FALSE),1)</f>
        <v>1</v>
      </c>
      <c r="J47" s="55">
        <f>'3_Розрахунок ФОП(опал)'!J47</f>
        <v>0</v>
      </c>
      <c r="K47" s="74">
        <f t="shared" si="1"/>
        <v>0</v>
      </c>
      <c r="L47" s="55">
        <f>'3_Розрахунок ФОП(опал)'!L47</f>
        <v>0</v>
      </c>
      <c r="M47" s="100">
        <f t="shared" si="2"/>
        <v>0</v>
      </c>
      <c r="N47" s="55">
        <f>'3_Розрахунок ФОП(опал)'!N47</f>
        <v>0</v>
      </c>
      <c r="O47" s="100">
        <f t="shared" si="3"/>
        <v>0</v>
      </c>
      <c r="P47" s="55">
        <f>'3_Розрахунок ФОП(опал)'!P47</f>
        <v>0</v>
      </c>
      <c r="Q47" s="100">
        <f t="shared" si="4"/>
        <v>0</v>
      </c>
      <c r="R47" s="55">
        <f>'3_Розрахунок ФОП(опал)'!R47</f>
        <v>0</v>
      </c>
      <c r="S47" s="100">
        <f t="shared" si="5"/>
        <v>0</v>
      </c>
      <c r="T47" s="55">
        <f>'3_Розрахунок ФОП(опал)'!T47</f>
        <v>0</v>
      </c>
      <c r="U47" s="100">
        <f t="shared" si="6"/>
        <v>0</v>
      </c>
      <c r="V47" s="55">
        <f>'3_Розрахунок ФОП(опал)'!V47</f>
        <v>0</v>
      </c>
      <c r="W47" s="108">
        <f t="shared" si="8"/>
        <v>3200</v>
      </c>
      <c r="X47" s="74">
        <f t="shared" si="7"/>
        <v>0</v>
      </c>
      <c r="Y47" s="74">
        <f>X47*'2_Вихідні дані'!$B$18</f>
        <v>0</v>
      </c>
      <c r="Z47" s="74">
        <f>IF(ISERROR(ROUND($Y47/'1_РОЗПОДІЛ ПЕРСОНАЛУ'!P46*'1_РОЗПОДІЛ ПЕРСОНАЛУ'!Q46,2)),0,ROUND($Y47/'1_РОЗПОДІЛ ПЕРСОНАЛУ'!P46*'1_РОЗПОДІЛ ПЕРСОНАЛУ'!Q46,2))</f>
        <v>0</v>
      </c>
      <c r="AA47" s="74">
        <f>IF(ISERROR(ROUND($Y47/'1_РОЗПОДІЛ ПЕРСОНАЛУ'!P46*'1_РОЗПОДІЛ ПЕРСОНАЛУ'!R46,2)),0,ROUND($Y47/'1_РОЗПОДІЛ ПЕРСОНАЛУ'!P46*'1_РОЗПОДІЛ ПЕРСОНАЛУ'!R46,2))</f>
        <v>0</v>
      </c>
      <c r="AB47" s="74">
        <f>IF(ISERROR(ROUND($Y47/'1_РОЗПОДІЛ ПЕРСОНАЛУ'!P46*'1_РОЗПОДІЛ ПЕРСОНАЛУ'!S46,2)),0,ROUND($Y47/'1_РОЗПОДІЛ ПЕРСОНАЛУ'!P46*'1_РОЗПОДІЛ ПЕРСОНАЛУ'!S46,2))</f>
        <v>0</v>
      </c>
      <c r="AC47" s="74">
        <f>IF(ISERROR(ROUND($Y47/'1_РОЗПОДІЛ ПЕРСОНАЛУ'!P46*'1_РОЗПОДІЛ ПЕРСОНАЛУ'!T46,2)),0,ROUND($Y47/'1_РОЗПОДІЛ ПЕРСОНАЛУ'!P46*'1_РОЗПОДІЛ ПЕРСОНАЛУ'!T46,2))</f>
        <v>0</v>
      </c>
      <c r="AD47" s="74">
        <f>IF(ISERROR(ROUND($Y47/'1_РОЗПОДІЛ ПЕРСОНАЛУ'!P46*'1_РОЗПОДІЛ ПЕРСОНАЛУ'!U46,2)),0,ROUND($Y47/'1_РОЗПОДІЛ ПЕРСОНАЛУ'!P46*'1_РОЗПОДІЛ ПЕРСОНАЛУ'!U46,2))</f>
        <v>0</v>
      </c>
      <c r="AE47" s="74">
        <f>IF(ISERROR(ROUND($Y47/'1_РОЗПОДІЛ ПЕРСОНАЛУ'!P46*'1_РОЗПОДІЛ ПЕРСОНАЛУ'!V46,2)),0,ROUND($Y47/'1_РОЗПОДІЛ ПЕРСОНАЛУ'!P46*'1_РОЗПОДІЛ ПЕРСОНАЛУ'!V46,2))</f>
        <v>0</v>
      </c>
      <c r="AF47" s="74">
        <f>IF(ISERROR(ROUND($Y47/'1_РОЗПОДІЛ ПЕРСОНАЛУ'!P46*'1_РОЗПОДІЛ ПЕРСОНАЛУ'!W46,2)),0,ROUND($Y47/'1_РОЗПОДІЛ ПЕРСОНАЛУ'!P46*'1_РОЗПОДІЛ ПЕРСОНАЛУ'!W46,2))</f>
        <v>0</v>
      </c>
      <c r="AG47" s="74">
        <f>IF(ISERROR(ROUND($Y47/'1_РОЗПОДІЛ ПЕРСОНАЛУ'!P46*'1_РОЗПОДІЛ ПЕРСОНАЛУ'!X46,2)),0,ROUND($Y47/'1_РОЗПОДІЛ ПЕРСОНАЛУ'!P46*'1_РОЗПОДІЛ ПЕРСОНАЛУ'!X46,2))</f>
        <v>0</v>
      </c>
    </row>
    <row r="48" spans="1:33" ht="12" hidden="1" x14ac:dyDescent="0.2">
      <c r="A48" s="78" t="str">
        <f>'1_РОЗПОДІЛ ПЕРСОНАЛУ'!A47</f>
        <v/>
      </c>
      <c r="B48" s="78">
        <f>'1_РОЗПОДІЛ ПЕРСОНАЛУ'!B47</f>
        <v>0</v>
      </c>
      <c r="C48" s="78">
        <f>'1_РОЗПОДІЛ ПЕРСОНАЛУ'!D47</f>
        <v>0</v>
      </c>
      <c r="D48" s="78">
        <f>'1_РОЗПОДІЛ ПЕРСОНАЛУ'!F47</f>
        <v>0</v>
      </c>
      <c r="E48" s="78">
        <f>'1_РОЗПОДІЛ ПЕРСОНАЛУ'!P47</f>
        <v>0</v>
      </c>
      <c r="F48" s="100">
        <f>IF($A48&gt;0,'2_Вихідні дані'!$B$3,"")</f>
        <v>1921</v>
      </c>
      <c r="G48" s="55">
        <f>'3_Розрахунок ФОП(опал)'!G48</f>
        <v>0</v>
      </c>
      <c r="H48" s="55">
        <f>'3_Розрахунок ФОП(опал)'!H48</f>
        <v>0</v>
      </c>
      <c r="I48" s="79">
        <f>IF(D48&gt;0,VLOOKUP(D48,'2_Вихідні дані'!$A$6:$B$11,2,FALSE),1)</f>
        <v>1</v>
      </c>
      <c r="J48" s="55">
        <f>'3_Розрахунок ФОП(опал)'!J48</f>
        <v>0</v>
      </c>
      <c r="K48" s="74">
        <f t="shared" si="1"/>
        <v>0</v>
      </c>
      <c r="L48" s="55">
        <f>'3_Розрахунок ФОП(опал)'!L48</f>
        <v>0</v>
      </c>
      <c r="M48" s="100">
        <f t="shared" si="2"/>
        <v>0</v>
      </c>
      <c r="N48" s="55">
        <f>'3_Розрахунок ФОП(опал)'!N48</f>
        <v>0</v>
      </c>
      <c r="O48" s="100">
        <f t="shared" si="3"/>
        <v>0</v>
      </c>
      <c r="P48" s="55">
        <f>'3_Розрахунок ФОП(опал)'!P48</f>
        <v>0</v>
      </c>
      <c r="Q48" s="100">
        <f t="shared" si="4"/>
        <v>0</v>
      </c>
      <c r="R48" s="55">
        <f>'3_Розрахунок ФОП(опал)'!R48</f>
        <v>0</v>
      </c>
      <c r="S48" s="100">
        <f t="shared" si="5"/>
        <v>0</v>
      </c>
      <c r="T48" s="55">
        <f>'3_Розрахунок ФОП(опал)'!T48</f>
        <v>0</v>
      </c>
      <c r="U48" s="100">
        <f t="shared" si="6"/>
        <v>0</v>
      </c>
      <c r="V48" s="55">
        <f>'3_Розрахунок ФОП(опал)'!V48</f>
        <v>0</v>
      </c>
      <c r="W48" s="108">
        <f t="shared" si="8"/>
        <v>3200</v>
      </c>
      <c r="X48" s="74">
        <f t="shared" si="7"/>
        <v>0</v>
      </c>
      <c r="Y48" s="74">
        <f>X48*'2_Вихідні дані'!$B$18</f>
        <v>0</v>
      </c>
      <c r="Z48" s="74">
        <f>IF(ISERROR(ROUND($Y48/'1_РОЗПОДІЛ ПЕРСОНАЛУ'!P47*'1_РОЗПОДІЛ ПЕРСОНАЛУ'!Q47,2)),0,ROUND($Y48/'1_РОЗПОДІЛ ПЕРСОНАЛУ'!P47*'1_РОЗПОДІЛ ПЕРСОНАЛУ'!Q47,2))</f>
        <v>0</v>
      </c>
      <c r="AA48" s="74">
        <f>IF(ISERROR(ROUND($Y48/'1_РОЗПОДІЛ ПЕРСОНАЛУ'!P47*'1_РОЗПОДІЛ ПЕРСОНАЛУ'!R47,2)),0,ROUND($Y48/'1_РОЗПОДІЛ ПЕРСОНАЛУ'!P47*'1_РОЗПОДІЛ ПЕРСОНАЛУ'!R47,2))</f>
        <v>0</v>
      </c>
      <c r="AB48" s="74">
        <f>IF(ISERROR(ROUND($Y48/'1_РОЗПОДІЛ ПЕРСОНАЛУ'!P47*'1_РОЗПОДІЛ ПЕРСОНАЛУ'!S47,2)),0,ROUND($Y48/'1_РОЗПОДІЛ ПЕРСОНАЛУ'!P47*'1_РОЗПОДІЛ ПЕРСОНАЛУ'!S47,2))</f>
        <v>0</v>
      </c>
      <c r="AC48" s="74">
        <f>IF(ISERROR(ROUND($Y48/'1_РОЗПОДІЛ ПЕРСОНАЛУ'!P47*'1_РОЗПОДІЛ ПЕРСОНАЛУ'!T47,2)),0,ROUND($Y48/'1_РОЗПОДІЛ ПЕРСОНАЛУ'!P47*'1_РОЗПОДІЛ ПЕРСОНАЛУ'!T47,2))</f>
        <v>0</v>
      </c>
      <c r="AD48" s="74">
        <f>IF(ISERROR(ROUND($Y48/'1_РОЗПОДІЛ ПЕРСОНАЛУ'!P47*'1_РОЗПОДІЛ ПЕРСОНАЛУ'!U47,2)),0,ROUND($Y48/'1_РОЗПОДІЛ ПЕРСОНАЛУ'!P47*'1_РОЗПОДІЛ ПЕРСОНАЛУ'!U47,2))</f>
        <v>0</v>
      </c>
      <c r="AE48" s="74">
        <f>IF(ISERROR(ROUND($Y48/'1_РОЗПОДІЛ ПЕРСОНАЛУ'!P47*'1_РОЗПОДІЛ ПЕРСОНАЛУ'!V47,2)),0,ROUND($Y48/'1_РОЗПОДІЛ ПЕРСОНАЛУ'!P47*'1_РОЗПОДІЛ ПЕРСОНАЛУ'!V47,2))</f>
        <v>0</v>
      </c>
      <c r="AF48" s="74">
        <f>IF(ISERROR(ROUND($Y48/'1_РОЗПОДІЛ ПЕРСОНАЛУ'!P47*'1_РОЗПОДІЛ ПЕРСОНАЛУ'!W47,2)),0,ROUND($Y48/'1_РОЗПОДІЛ ПЕРСОНАЛУ'!P47*'1_РОЗПОДІЛ ПЕРСОНАЛУ'!W47,2))</f>
        <v>0</v>
      </c>
      <c r="AG48" s="74">
        <f>IF(ISERROR(ROUND($Y48/'1_РОЗПОДІЛ ПЕРСОНАЛУ'!P47*'1_РОЗПОДІЛ ПЕРСОНАЛУ'!X47,2)),0,ROUND($Y48/'1_РОЗПОДІЛ ПЕРСОНАЛУ'!P47*'1_РОЗПОДІЛ ПЕРСОНАЛУ'!X47,2))</f>
        <v>0</v>
      </c>
    </row>
    <row r="49" spans="1:33" ht="12" hidden="1" x14ac:dyDescent="0.2">
      <c r="A49" s="78" t="str">
        <f>'1_РОЗПОДІЛ ПЕРСОНАЛУ'!A48</f>
        <v/>
      </c>
      <c r="B49" s="78">
        <f>'1_РОЗПОДІЛ ПЕРСОНАЛУ'!B48</f>
        <v>0</v>
      </c>
      <c r="C49" s="78">
        <f>'1_РОЗПОДІЛ ПЕРСОНАЛУ'!D48</f>
        <v>0</v>
      </c>
      <c r="D49" s="78">
        <f>'1_РОЗПОДІЛ ПЕРСОНАЛУ'!F48</f>
        <v>0</v>
      </c>
      <c r="E49" s="78">
        <f>'1_РОЗПОДІЛ ПЕРСОНАЛУ'!P48</f>
        <v>0</v>
      </c>
      <c r="F49" s="100">
        <f>IF($A49&gt;0,'2_Вихідні дані'!$B$3,"")</f>
        <v>1921</v>
      </c>
      <c r="G49" s="55">
        <f>'3_Розрахунок ФОП(опал)'!G49</f>
        <v>0</v>
      </c>
      <c r="H49" s="55">
        <f>'3_Розрахунок ФОП(опал)'!H49</f>
        <v>0</v>
      </c>
      <c r="I49" s="79">
        <f>IF(D49&gt;0,VLOOKUP(D49,'2_Вихідні дані'!$A$6:$B$11,2,FALSE),1)</f>
        <v>1</v>
      </c>
      <c r="J49" s="55">
        <f>'3_Розрахунок ФОП(опал)'!J49</f>
        <v>0</v>
      </c>
      <c r="K49" s="74">
        <f t="shared" si="1"/>
        <v>0</v>
      </c>
      <c r="L49" s="55">
        <f>'3_Розрахунок ФОП(опал)'!L49</f>
        <v>0</v>
      </c>
      <c r="M49" s="100">
        <f t="shared" si="2"/>
        <v>0</v>
      </c>
      <c r="N49" s="55">
        <f>'3_Розрахунок ФОП(опал)'!N49</f>
        <v>0</v>
      </c>
      <c r="O49" s="100">
        <f t="shared" si="3"/>
        <v>0</v>
      </c>
      <c r="P49" s="55">
        <f>'3_Розрахунок ФОП(опал)'!P49</f>
        <v>0</v>
      </c>
      <c r="Q49" s="100">
        <f t="shared" si="4"/>
        <v>0</v>
      </c>
      <c r="R49" s="55">
        <f>'3_Розрахунок ФОП(опал)'!R49</f>
        <v>0</v>
      </c>
      <c r="S49" s="100">
        <f t="shared" si="5"/>
        <v>0</v>
      </c>
      <c r="T49" s="55">
        <f>'3_Розрахунок ФОП(опал)'!T49</f>
        <v>0</v>
      </c>
      <c r="U49" s="100">
        <f t="shared" si="6"/>
        <v>0</v>
      </c>
      <c r="V49" s="55">
        <f>'3_Розрахунок ФОП(опал)'!V49</f>
        <v>0</v>
      </c>
      <c r="W49" s="108">
        <f t="shared" si="8"/>
        <v>3200</v>
      </c>
      <c r="X49" s="74">
        <f t="shared" si="7"/>
        <v>0</v>
      </c>
      <c r="Y49" s="74">
        <f>X49*'2_Вихідні дані'!$B$18</f>
        <v>0</v>
      </c>
      <c r="Z49" s="74">
        <f>IF(ISERROR(ROUND($Y49/'1_РОЗПОДІЛ ПЕРСОНАЛУ'!P48*'1_РОЗПОДІЛ ПЕРСОНАЛУ'!Q48,2)),0,ROUND($Y49/'1_РОЗПОДІЛ ПЕРСОНАЛУ'!P48*'1_РОЗПОДІЛ ПЕРСОНАЛУ'!Q48,2))</f>
        <v>0</v>
      </c>
      <c r="AA49" s="74">
        <f>IF(ISERROR(ROUND($Y49/'1_РОЗПОДІЛ ПЕРСОНАЛУ'!P48*'1_РОЗПОДІЛ ПЕРСОНАЛУ'!R48,2)),0,ROUND($Y49/'1_РОЗПОДІЛ ПЕРСОНАЛУ'!P48*'1_РОЗПОДІЛ ПЕРСОНАЛУ'!R48,2))</f>
        <v>0</v>
      </c>
      <c r="AB49" s="74">
        <f>IF(ISERROR(ROUND($Y49/'1_РОЗПОДІЛ ПЕРСОНАЛУ'!P48*'1_РОЗПОДІЛ ПЕРСОНАЛУ'!S48,2)),0,ROUND($Y49/'1_РОЗПОДІЛ ПЕРСОНАЛУ'!P48*'1_РОЗПОДІЛ ПЕРСОНАЛУ'!S48,2))</f>
        <v>0</v>
      </c>
      <c r="AC49" s="74">
        <f>IF(ISERROR(ROUND($Y49/'1_РОЗПОДІЛ ПЕРСОНАЛУ'!P48*'1_РОЗПОДІЛ ПЕРСОНАЛУ'!T48,2)),0,ROUND($Y49/'1_РОЗПОДІЛ ПЕРСОНАЛУ'!P48*'1_РОЗПОДІЛ ПЕРСОНАЛУ'!T48,2))</f>
        <v>0</v>
      </c>
      <c r="AD49" s="74">
        <f>IF(ISERROR(ROUND($Y49/'1_РОЗПОДІЛ ПЕРСОНАЛУ'!P48*'1_РОЗПОДІЛ ПЕРСОНАЛУ'!U48,2)),0,ROUND($Y49/'1_РОЗПОДІЛ ПЕРСОНАЛУ'!P48*'1_РОЗПОДІЛ ПЕРСОНАЛУ'!U48,2))</f>
        <v>0</v>
      </c>
      <c r="AE49" s="74">
        <f>IF(ISERROR(ROUND($Y49/'1_РОЗПОДІЛ ПЕРСОНАЛУ'!P48*'1_РОЗПОДІЛ ПЕРСОНАЛУ'!V48,2)),0,ROUND($Y49/'1_РОЗПОДІЛ ПЕРСОНАЛУ'!P48*'1_РОЗПОДІЛ ПЕРСОНАЛУ'!V48,2))</f>
        <v>0</v>
      </c>
      <c r="AF49" s="74">
        <f>IF(ISERROR(ROUND($Y49/'1_РОЗПОДІЛ ПЕРСОНАЛУ'!P48*'1_РОЗПОДІЛ ПЕРСОНАЛУ'!W48,2)),0,ROUND($Y49/'1_РОЗПОДІЛ ПЕРСОНАЛУ'!P48*'1_РОЗПОДІЛ ПЕРСОНАЛУ'!W48,2))</f>
        <v>0</v>
      </c>
      <c r="AG49" s="74">
        <f>IF(ISERROR(ROUND($Y49/'1_РОЗПОДІЛ ПЕРСОНАЛУ'!P48*'1_РОЗПОДІЛ ПЕРСОНАЛУ'!X48,2)),0,ROUND($Y49/'1_РОЗПОДІЛ ПЕРСОНАЛУ'!P48*'1_РОЗПОДІЛ ПЕРСОНАЛУ'!X48,2))</f>
        <v>0</v>
      </c>
    </row>
    <row r="50" spans="1:33" ht="12" hidden="1" x14ac:dyDescent="0.2">
      <c r="A50" s="78" t="str">
        <f>'1_РОЗПОДІЛ ПЕРСОНАЛУ'!A49</f>
        <v/>
      </c>
      <c r="B50" s="78">
        <f>'1_РОЗПОДІЛ ПЕРСОНАЛУ'!B49</f>
        <v>0</v>
      </c>
      <c r="C50" s="78">
        <f>'1_РОЗПОДІЛ ПЕРСОНАЛУ'!D49</f>
        <v>0</v>
      </c>
      <c r="D50" s="78">
        <f>'1_РОЗПОДІЛ ПЕРСОНАЛУ'!F49</f>
        <v>0</v>
      </c>
      <c r="E50" s="78">
        <f>'1_РОЗПОДІЛ ПЕРСОНАЛУ'!P49</f>
        <v>0</v>
      </c>
      <c r="F50" s="100">
        <f>IF($A50&gt;0,'2_Вихідні дані'!$B$3,"")</f>
        <v>1921</v>
      </c>
      <c r="G50" s="55">
        <f>'3_Розрахунок ФОП(опал)'!G50</f>
        <v>0</v>
      </c>
      <c r="H50" s="55">
        <f>'3_Розрахунок ФОП(опал)'!H50</f>
        <v>0</v>
      </c>
      <c r="I50" s="79">
        <f>IF(D50&gt;0,VLOOKUP(D50,'2_Вихідні дані'!$A$6:$B$11,2,FALSE),1)</f>
        <v>1</v>
      </c>
      <c r="J50" s="55">
        <f>'3_Розрахунок ФОП(опал)'!J50</f>
        <v>0</v>
      </c>
      <c r="K50" s="74">
        <f t="shared" si="1"/>
        <v>0</v>
      </c>
      <c r="L50" s="55">
        <f>'3_Розрахунок ФОП(опал)'!L50</f>
        <v>0</v>
      </c>
      <c r="M50" s="100">
        <f t="shared" si="2"/>
        <v>0</v>
      </c>
      <c r="N50" s="55">
        <f>'3_Розрахунок ФОП(опал)'!N50</f>
        <v>0</v>
      </c>
      <c r="O50" s="100">
        <f t="shared" si="3"/>
        <v>0</v>
      </c>
      <c r="P50" s="55">
        <f>'3_Розрахунок ФОП(опал)'!P50</f>
        <v>0</v>
      </c>
      <c r="Q50" s="100">
        <f t="shared" si="4"/>
        <v>0</v>
      </c>
      <c r="R50" s="55">
        <f>'3_Розрахунок ФОП(опал)'!R50</f>
        <v>0</v>
      </c>
      <c r="S50" s="100">
        <f t="shared" si="5"/>
        <v>0</v>
      </c>
      <c r="T50" s="55">
        <f>'3_Розрахунок ФОП(опал)'!T50</f>
        <v>0</v>
      </c>
      <c r="U50" s="100">
        <f t="shared" si="6"/>
        <v>0</v>
      </c>
      <c r="V50" s="55">
        <f>'3_Розрахунок ФОП(опал)'!V50</f>
        <v>0</v>
      </c>
      <c r="W50" s="108">
        <f t="shared" si="8"/>
        <v>3200</v>
      </c>
      <c r="X50" s="74">
        <f t="shared" si="7"/>
        <v>0</v>
      </c>
      <c r="Y50" s="74">
        <f>X50*'2_Вихідні дані'!$B$18</f>
        <v>0</v>
      </c>
      <c r="Z50" s="74">
        <f>IF(ISERROR(ROUND($Y50/'1_РОЗПОДІЛ ПЕРСОНАЛУ'!P49*'1_РОЗПОДІЛ ПЕРСОНАЛУ'!Q49,2)),0,ROUND($Y50/'1_РОЗПОДІЛ ПЕРСОНАЛУ'!P49*'1_РОЗПОДІЛ ПЕРСОНАЛУ'!Q49,2))</f>
        <v>0</v>
      </c>
      <c r="AA50" s="74">
        <f>IF(ISERROR(ROUND($Y50/'1_РОЗПОДІЛ ПЕРСОНАЛУ'!P49*'1_РОЗПОДІЛ ПЕРСОНАЛУ'!R49,2)),0,ROUND($Y50/'1_РОЗПОДІЛ ПЕРСОНАЛУ'!P49*'1_РОЗПОДІЛ ПЕРСОНАЛУ'!R49,2))</f>
        <v>0</v>
      </c>
      <c r="AB50" s="74">
        <f>IF(ISERROR(ROUND($Y50/'1_РОЗПОДІЛ ПЕРСОНАЛУ'!P49*'1_РОЗПОДІЛ ПЕРСОНАЛУ'!S49,2)),0,ROUND($Y50/'1_РОЗПОДІЛ ПЕРСОНАЛУ'!P49*'1_РОЗПОДІЛ ПЕРСОНАЛУ'!S49,2))</f>
        <v>0</v>
      </c>
      <c r="AC50" s="74">
        <f>IF(ISERROR(ROUND($Y50/'1_РОЗПОДІЛ ПЕРСОНАЛУ'!P49*'1_РОЗПОДІЛ ПЕРСОНАЛУ'!T49,2)),0,ROUND($Y50/'1_РОЗПОДІЛ ПЕРСОНАЛУ'!P49*'1_РОЗПОДІЛ ПЕРСОНАЛУ'!T49,2))</f>
        <v>0</v>
      </c>
      <c r="AD50" s="74">
        <f>IF(ISERROR(ROUND($Y50/'1_РОЗПОДІЛ ПЕРСОНАЛУ'!P49*'1_РОЗПОДІЛ ПЕРСОНАЛУ'!U49,2)),0,ROUND($Y50/'1_РОЗПОДІЛ ПЕРСОНАЛУ'!P49*'1_РОЗПОДІЛ ПЕРСОНАЛУ'!U49,2))</f>
        <v>0</v>
      </c>
      <c r="AE50" s="74">
        <f>IF(ISERROR(ROUND($Y50/'1_РОЗПОДІЛ ПЕРСОНАЛУ'!P49*'1_РОЗПОДІЛ ПЕРСОНАЛУ'!V49,2)),0,ROUND($Y50/'1_РОЗПОДІЛ ПЕРСОНАЛУ'!P49*'1_РОЗПОДІЛ ПЕРСОНАЛУ'!V49,2))</f>
        <v>0</v>
      </c>
      <c r="AF50" s="74">
        <f>IF(ISERROR(ROUND($Y50/'1_РОЗПОДІЛ ПЕРСОНАЛУ'!P49*'1_РОЗПОДІЛ ПЕРСОНАЛУ'!W49,2)),0,ROUND($Y50/'1_РОЗПОДІЛ ПЕРСОНАЛУ'!P49*'1_РОЗПОДІЛ ПЕРСОНАЛУ'!W49,2))</f>
        <v>0</v>
      </c>
      <c r="AG50" s="74">
        <f>IF(ISERROR(ROUND($Y50/'1_РОЗПОДІЛ ПЕРСОНАЛУ'!P49*'1_РОЗПОДІЛ ПЕРСОНАЛУ'!X49,2)),0,ROUND($Y50/'1_РОЗПОДІЛ ПЕРСОНАЛУ'!P49*'1_РОЗПОДІЛ ПЕРСОНАЛУ'!X49,2))</f>
        <v>0</v>
      </c>
    </row>
    <row r="51" spans="1:33" ht="12" hidden="1" x14ac:dyDescent="0.2">
      <c r="A51" s="78" t="str">
        <f>'1_РОЗПОДІЛ ПЕРСОНАЛУ'!A50</f>
        <v/>
      </c>
      <c r="B51" s="78">
        <f>'1_РОЗПОДІЛ ПЕРСОНАЛУ'!B50</f>
        <v>0</v>
      </c>
      <c r="C51" s="78">
        <f>'1_РОЗПОДІЛ ПЕРСОНАЛУ'!D50</f>
        <v>0</v>
      </c>
      <c r="D51" s="78">
        <f>'1_РОЗПОДІЛ ПЕРСОНАЛУ'!F50</f>
        <v>0</v>
      </c>
      <c r="E51" s="78">
        <f>'1_РОЗПОДІЛ ПЕРСОНАЛУ'!P50</f>
        <v>0</v>
      </c>
      <c r="F51" s="100">
        <f>IF($A51&gt;0,'2_Вихідні дані'!$B$3,"")</f>
        <v>1921</v>
      </c>
      <c r="G51" s="55">
        <f>'3_Розрахунок ФОП(опал)'!G51</f>
        <v>0</v>
      </c>
      <c r="H51" s="55">
        <f>'3_Розрахунок ФОП(опал)'!H51</f>
        <v>0</v>
      </c>
      <c r="I51" s="79">
        <f>IF(D51&gt;0,VLOOKUP(D51,'2_Вихідні дані'!$A$6:$B$11,2,FALSE),1)</f>
        <v>1</v>
      </c>
      <c r="J51" s="55">
        <f>'3_Розрахунок ФОП(опал)'!J51</f>
        <v>0</v>
      </c>
      <c r="K51" s="74">
        <f t="shared" si="1"/>
        <v>0</v>
      </c>
      <c r="L51" s="55">
        <f>'3_Розрахунок ФОП(опал)'!L51</f>
        <v>0</v>
      </c>
      <c r="M51" s="100">
        <f t="shared" si="2"/>
        <v>0</v>
      </c>
      <c r="N51" s="55">
        <f>'3_Розрахунок ФОП(опал)'!N51</f>
        <v>0</v>
      </c>
      <c r="O51" s="100">
        <f t="shared" si="3"/>
        <v>0</v>
      </c>
      <c r="P51" s="55">
        <f>'3_Розрахунок ФОП(опал)'!P51</f>
        <v>0</v>
      </c>
      <c r="Q51" s="100">
        <f t="shared" si="4"/>
        <v>0</v>
      </c>
      <c r="R51" s="55">
        <f>'3_Розрахунок ФОП(опал)'!R51</f>
        <v>0</v>
      </c>
      <c r="S51" s="100">
        <f t="shared" si="5"/>
        <v>0</v>
      </c>
      <c r="T51" s="55">
        <f>'3_Розрахунок ФОП(опал)'!T51</f>
        <v>0</v>
      </c>
      <c r="U51" s="100">
        <f t="shared" si="6"/>
        <v>0</v>
      </c>
      <c r="V51" s="55">
        <f>'3_Розрахунок ФОП(опал)'!V51</f>
        <v>0</v>
      </c>
      <c r="W51" s="108">
        <f t="shared" si="8"/>
        <v>3200</v>
      </c>
      <c r="X51" s="74">
        <f t="shared" si="7"/>
        <v>0</v>
      </c>
      <c r="Y51" s="74">
        <f>X51*'2_Вихідні дані'!$B$18</f>
        <v>0</v>
      </c>
      <c r="Z51" s="74">
        <f>IF(ISERROR(ROUND($Y51/'1_РОЗПОДІЛ ПЕРСОНАЛУ'!P50*'1_РОЗПОДІЛ ПЕРСОНАЛУ'!Q50,2)),0,ROUND($Y51/'1_РОЗПОДІЛ ПЕРСОНАЛУ'!P50*'1_РОЗПОДІЛ ПЕРСОНАЛУ'!Q50,2))</f>
        <v>0</v>
      </c>
      <c r="AA51" s="74">
        <f>IF(ISERROR(ROUND($Y51/'1_РОЗПОДІЛ ПЕРСОНАЛУ'!P50*'1_РОЗПОДІЛ ПЕРСОНАЛУ'!R50,2)),0,ROUND($Y51/'1_РОЗПОДІЛ ПЕРСОНАЛУ'!P50*'1_РОЗПОДІЛ ПЕРСОНАЛУ'!R50,2))</f>
        <v>0</v>
      </c>
      <c r="AB51" s="74">
        <f>IF(ISERROR(ROUND($Y51/'1_РОЗПОДІЛ ПЕРСОНАЛУ'!P50*'1_РОЗПОДІЛ ПЕРСОНАЛУ'!S50,2)),0,ROUND($Y51/'1_РОЗПОДІЛ ПЕРСОНАЛУ'!P50*'1_РОЗПОДІЛ ПЕРСОНАЛУ'!S50,2))</f>
        <v>0</v>
      </c>
      <c r="AC51" s="74">
        <f>IF(ISERROR(ROUND($Y51/'1_РОЗПОДІЛ ПЕРСОНАЛУ'!P50*'1_РОЗПОДІЛ ПЕРСОНАЛУ'!T50,2)),0,ROUND($Y51/'1_РОЗПОДІЛ ПЕРСОНАЛУ'!P50*'1_РОЗПОДІЛ ПЕРСОНАЛУ'!T50,2))</f>
        <v>0</v>
      </c>
      <c r="AD51" s="74">
        <f>IF(ISERROR(ROUND($Y51/'1_РОЗПОДІЛ ПЕРСОНАЛУ'!P50*'1_РОЗПОДІЛ ПЕРСОНАЛУ'!U50,2)),0,ROUND($Y51/'1_РОЗПОДІЛ ПЕРСОНАЛУ'!P50*'1_РОЗПОДІЛ ПЕРСОНАЛУ'!U50,2))</f>
        <v>0</v>
      </c>
      <c r="AE51" s="74">
        <f>IF(ISERROR(ROUND($Y51/'1_РОЗПОДІЛ ПЕРСОНАЛУ'!P50*'1_РОЗПОДІЛ ПЕРСОНАЛУ'!V50,2)),0,ROUND($Y51/'1_РОЗПОДІЛ ПЕРСОНАЛУ'!P50*'1_РОЗПОДІЛ ПЕРСОНАЛУ'!V50,2))</f>
        <v>0</v>
      </c>
      <c r="AF51" s="74">
        <f>IF(ISERROR(ROUND($Y51/'1_РОЗПОДІЛ ПЕРСОНАЛУ'!P50*'1_РОЗПОДІЛ ПЕРСОНАЛУ'!W50,2)),0,ROUND($Y51/'1_РОЗПОДІЛ ПЕРСОНАЛУ'!P50*'1_РОЗПОДІЛ ПЕРСОНАЛУ'!W50,2))</f>
        <v>0</v>
      </c>
      <c r="AG51" s="74">
        <f>IF(ISERROR(ROUND($Y51/'1_РОЗПОДІЛ ПЕРСОНАЛУ'!P50*'1_РОЗПОДІЛ ПЕРСОНАЛУ'!X50,2)),0,ROUND($Y51/'1_РОЗПОДІЛ ПЕРСОНАЛУ'!P50*'1_РОЗПОДІЛ ПЕРСОНАЛУ'!X50,2))</f>
        <v>0</v>
      </c>
    </row>
    <row r="52" spans="1:33" ht="12" hidden="1" x14ac:dyDescent="0.2">
      <c r="A52" s="78" t="str">
        <f>'1_РОЗПОДІЛ ПЕРСОНАЛУ'!A51</f>
        <v/>
      </c>
      <c r="B52" s="78">
        <f>'1_РОЗПОДІЛ ПЕРСОНАЛУ'!B51</f>
        <v>0</v>
      </c>
      <c r="C52" s="78">
        <f>'1_РОЗПОДІЛ ПЕРСОНАЛУ'!D51</f>
        <v>0</v>
      </c>
      <c r="D52" s="78">
        <f>'1_РОЗПОДІЛ ПЕРСОНАЛУ'!F51</f>
        <v>0</v>
      </c>
      <c r="E52" s="78">
        <f>'1_РОЗПОДІЛ ПЕРСОНАЛУ'!P51</f>
        <v>0</v>
      </c>
      <c r="F52" s="100">
        <f>IF($A52&gt;0,'2_Вихідні дані'!$B$3,"")</f>
        <v>1921</v>
      </c>
      <c r="G52" s="55">
        <f>'3_Розрахунок ФОП(опал)'!G52</f>
        <v>0</v>
      </c>
      <c r="H52" s="55">
        <f>'3_Розрахунок ФОП(опал)'!H52</f>
        <v>0</v>
      </c>
      <c r="I52" s="79">
        <f>IF(D52&gt;0,VLOOKUP(D52,'2_Вихідні дані'!$A$6:$B$11,2,FALSE),1)</f>
        <v>1</v>
      </c>
      <c r="J52" s="55">
        <f>'3_Розрахунок ФОП(опал)'!J52</f>
        <v>0</v>
      </c>
      <c r="K52" s="74">
        <f t="shared" si="1"/>
        <v>0</v>
      </c>
      <c r="L52" s="55">
        <f>'3_Розрахунок ФОП(опал)'!L52</f>
        <v>0</v>
      </c>
      <c r="M52" s="100">
        <f t="shared" si="2"/>
        <v>0</v>
      </c>
      <c r="N52" s="55">
        <f>'3_Розрахунок ФОП(опал)'!N52</f>
        <v>0</v>
      </c>
      <c r="O52" s="100">
        <f t="shared" si="3"/>
        <v>0</v>
      </c>
      <c r="P52" s="55">
        <f>'3_Розрахунок ФОП(опал)'!P52</f>
        <v>0</v>
      </c>
      <c r="Q52" s="100">
        <f t="shared" si="4"/>
        <v>0</v>
      </c>
      <c r="R52" s="55">
        <f>'3_Розрахунок ФОП(опал)'!R52</f>
        <v>0</v>
      </c>
      <c r="S52" s="100">
        <f t="shared" si="5"/>
        <v>0</v>
      </c>
      <c r="T52" s="55">
        <f>'3_Розрахунок ФОП(опал)'!T52</f>
        <v>0</v>
      </c>
      <c r="U52" s="100">
        <f t="shared" si="6"/>
        <v>0</v>
      </c>
      <c r="V52" s="55">
        <f>'3_Розрахунок ФОП(опал)'!V52</f>
        <v>0</v>
      </c>
      <c r="W52" s="108">
        <f t="shared" si="8"/>
        <v>3200</v>
      </c>
      <c r="X52" s="74">
        <f t="shared" si="7"/>
        <v>0</v>
      </c>
      <c r="Y52" s="74">
        <f>X52*'2_Вихідні дані'!$B$18</f>
        <v>0</v>
      </c>
      <c r="Z52" s="74">
        <f>IF(ISERROR(ROUND($Y52/'1_РОЗПОДІЛ ПЕРСОНАЛУ'!P51*'1_РОЗПОДІЛ ПЕРСОНАЛУ'!Q51,2)),0,ROUND($Y52/'1_РОЗПОДІЛ ПЕРСОНАЛУ'!P51*'1_РОЗПОДІЛ ПЕРСОНАЛУ'!Q51,2))</f>
        <v>0</v>
      </c>
      <c r="AA52" s="74">
        <f>IF(ISERROR(ROUND($Y52/'1_РОЗПОДІЛ ПЕРСОНАЛУ'!P51*'1_РОЗПОДІЛ ПЕРСОНАЛУ'!R51,2)),0,ROUND($Y52/'1_РОЗПОДІЛ ПЕРСОНАЛУ'!P51*'1_РОЗПОДІЛ ПЕРСОНАЛУ'!R51,2))</f>
        <v>0</v>
      </c>
      <c r="AB52" s="74">
        <f>IF(ISERROR(ROUND($Y52/'1_РОЗПОДІЛ ПЕРСОНАЛУ'!P51*'1_РОЗПОДІЛ ПЕРСОНАЛУ'!S51,2)),0,ROUND($Y52/'1_РОЗПОДІЛ ПЕРСОНАЛУ'!P51*'1_РОЗПОДІЛ ПЕРСОНАЛУ'!S51,2))</f>
        <v>0</v>
      </c>
      <c r="AC52" s="74">
        <f>IF(ISERROR(ROUND($Y52/'1_РОЗПОДІЛ ПЕРСОНАЛУ'!P51*'1_РОЗПОДІЛ ПЕРСОНАЛУ'!T51,2)),0,ROUND($Y52/'1_РОЗПОДІЛ ПЕРСОНАЛУ'!P51*'1_РОЗПОДІЛ ПЕРСОНАЛУ'!T51,2))</f>
        <v>0</v>
      </c>
      <c r="AD52" s="74">
        <f>IF(ISERROR(ROUND($Y52/'1_РОЗПОДІЛ ПЕРСОНАЛУ'!P51*'1_РОЗПОДІЛ ПЕРСОНАЛУ'!U51,2)),0,ROUND($Y52/'1_РОЗПОДІЛ ПЕРСОНАЛУ'!P51*'1_РОЗПОДІЛ ПЕРСОНАЛУ'!U51,2))</f>
        <v>0</v>
      </c>
      <c r="AE52" s="74">
        <f>IF(ISERROR(ROUND($Y52/'1_РОЗПОДІЛ ПЕРСОНАЛУ'!P51*'1_РОЗПОДІЛ ПЕРСОНАЛУ'!V51,2)),0,ROUND($Y52/'1_РОЗПОДІЛ ПЕРСОНАЛУ'!P51*'1_РОЗПОДІЛ ПЕРСОНАЛУ'!V51,2))</f>
        <v>0</v>
      </c>
      <c r="AF52" s="74">
        <f>IF(ISERROR(ROUND($Y52/'1_РОЗПОДІЛ ПЕРСОНАЛУ'!P51*'1_РОЗПОДІЛ ПЕРСОНАЛУ'!W51,2)),0,ROUND($Y52/'1_РОЗПОДІЛ ПЕРСОНАЛУ'!P51*'1_РОЗПОДІЛ ПЕРСОНАЛУ'!W51,2))</f>
        <v>0</v>
      </c>
      <c r="AG52" s="74">
        <f>IF(ISERROR(ROUND($Y52/'1_РОЗПОДІЛ ПЕРСОНАЛУ'!P51*'1_РОЗПОДІЛ ПЕРСОНАЛУ'!X51,2)),0,ROUND($Y52/'1_РОЗПОДІЛ ПЕРСОНАЛУ'!P51*'1_РОЗПОДІЛ ПЕРСОНАЛУ'!X51,2))</f>
        <v>0</v>
      </c>
    </row>
    <row r="53" spans="1:33" ht="12" hidden="1" x14ac:dyDescent="0.2">
      <c r="A53" s="78" t="str">
        <f>'1_РОЗПОДІЛ ПЕРСОНАЛУ'!A52</f>
        <v/>
      </c>
      <c r="B53" s="78">
        <f>'1_РОЗПОДІЛ ПЕРСОНАЛУ'!B52</f>
        <v>0</v>
      </c>
      <c r="C53" s="78">
        <f>'1_РОЗПОДІЛ ПЕРСОНАЛУ'!D52</f>
        <v>0</v>
      </c>
      <c r="D53" s="78">
        <f>'1_РОЗПОДІЛ ПЕРСОНАЛУ'!F52</f>
        <v>0</v>
      </c>
      <c r="E53" s="78">
        <f>'1_РОЗПОДІЛ ПЕРСОНАЛУ'!P52</f>
        <v>0</v>
      </c>
      <c r="F53" s="100">
        <f>IF($A53&gt;0,'2_Вихідні дані'!$B$3,"")</f>
        <v>1921</v>
      </c>
      <c r="G53" s="55"/>
      <c r="H53" s="55"/>
      <c r="I53" s="79">
        <f>IF(D53&gt;0,VLOOKUP(D53,'2_Вихідні дані'!$A$6:$B$11,2,FALSE),1)</f>
        <v>1</v>
      </c>
      <c r="J53" s="55"/>
      <c r="K53" s="74">
        <f t="shared" si="1"/>
        <v>0</v>
      </c>
      <c r="L53" s="55"/>
      <c r="M53" s="100">
        <f t="shared" si="2"/>
        <v>0</v>
      </c>
      <c r="N53" s="55"/>
      <c r="O53" s="100">
        <f t="shared" si="3"/>
        <v>0</v>
      </c>
      <c r="P53" s="55"/>
      <c r="Q53" s="100">
        <f t="shared" si="4"/>
        <v>0</v>
      </c>
      <c r="R53" s="55"/>
      <c r="S53" s="100">
        <f t="shared" si="5"/>
        <v>0</v>
      </c>
      <c r="T53" s="55"/>
      <c r="U53" s="100">
        <f t="shared" si="6"/>
        <v>0</v>
      </c>
      <c r="V53" s="55"/>
      <c r="W53" s="100">
        <f>IF(AND($A53&gt;0,V53&gt;0),IF('2_Вихідні дані'!$A$12=1,ROUND($K53*(V53-1),2),ROUND((K53+M53+O53+Q53+S53+U53)*(V53-1),2)),0)</f>
        <v>0</v>
      </c>
      <c r="X53" s="74">
        <f t="shared" si="7"/>
        <v>0</v>
      </c>
      <c r="Y53" s="74">
        <f>X53*'2_Вихідні дані'!$B$18</f>
        <v>0</v>
      </c>
      <c r="Z53" s="74">
        <f>IF(ISERROR(ROUND($Y53/'1_РОЗПОДІЛ ПЕРСОНАЛУ'!P52*'1_РОЗПОДІЛ ПЕРСОНАЛУ'!Q52,2)),0,ROUND($Y53/'1_РОЗПОДІЛ ПЕРСОНАЛУ'!P52*'1_РОЗПОДІЛ ПЕРСОНАЛУ'!Q52,2))</f>
        <v>0</v>
      </c>
      <c r="AA53" s="74">
        <f>IF(ISERROR(ROUND($Y53/'1_РОЗПОДІЛ ПЕРСОНАЛУ'!P52*'1_РОЗПОДІЛ ПЕРСОНАЛУ'!R52,2)),0,ROUND($Y53/'1_РОЗПОДІЛ ПЕРСОНАЛУ'!P52*'1_РОЗПОДІЛ ПЕРСОНАЛУ'!R52,2))</f>
        <v>0</v>
      </c>
      <c r="AB53" s="74">
        <f>IF(ISERROR(ROUND($Y53/'1_РОЗПОДІЛ ПЕРСОНАЛУ'!P52*'1_РОЗПОДІЛ ПЕРСОНАЛУ'!S52,2)),0,ROUND($Y53/'1_РОЗПОДІЛ ПЕРСОНАЛУ'!P52*'1_РОЗПОДІЛ ПЕРСОНАЛУ'!S52,2))</f>
        <v>0</v>
      </c>
      <c r="AC53" s="74">
        <f>IF(ISERROR(ROUND($Y53/'1_РОЗПОДІЛ ПЕРСОНАЛУ'!P52*'1_РОЗПОДІЛ ПЕРСОНАЛУ'!T52,2)),0,ROUND($Y53/'1_РОЗПОДІЛ ПЕРСОНАЛУ'!P52*'1_РОЗПОДІЛ ПЕРСОНАЛУ'!T52,2))</f>
        <v>0</v>
      </c>
      <c r="AD53" s="74">
        <f>IF(ISERROR(ROUND($Y53/'1_РОЗПОДІЛ ПЕРСОНАЛУ'!P52*'1_РОЗПОДІЛ ПЕРСОНАЛУ'!U52,2)),0,ROUND($Y53/'1_РОЗПОДІЛ ПЕРСОНАЛУ'!P52*'1_РОЗПОДІЛ ПЕРСОНАЛУ'!U52,2))</f>
        <v>0</v>
      </c>
      <c r="AE53" s="74">
        <f>IF(ISERROR(ROUND($Y53/'1_РОЗПОДІЛ ПЕРСОНАЛУ'!P52*'1_РОЗПОДІЛ ПЕРСОНАЛУ'!V52,2)),0,ROUND($Y53/'1_РОЗПОДІЛ ПЕРСОНАЛУ'!P52*'1_РОЗПОДІЛ ПЕРСОНАЛУ'!V52,2))</f>
        <v>0</v>
      </c>
      <c r="AF53" s="74">
        <f>IF(ISERROR(ROUND($Y53/'1_РОЗПОДІЛ ПЕРСОНАЛУ'!P52*'1_РОЗПОДІЛ ПЕРСОНАЛУ'!W52,2)),0,ROUND($Y53/'1_РОЗПОДІЛ ПЕРСОНАЛУ'!P52*'1_РОЗПОДІЛ ПЕРСОНАЛУ'!W52,2))</f>
        <v>0</v>
      </c>
      <c r="AG53" s="74">
        <f>IF(ISERROR(ROUND($Y53/'1_РОЗПОДІЛ ПЕРСОНАЛУ'!P52*'1_РОЗПОДІЛ ПЕРСОНАЛУ'!X52,2)),0,ROUND($Y53/'1_РОЗПОДІЛ ПЕРСОНАЛУ'!P52*'1_РОЗПОДІЛ ПЕРСОНАЛУ'!X52,2))</f>
        <v>0</v>
      </c>
    </row>
    <row r="54" spans="1:33" ht="12" hidden="1" x14ac:dyDescent="0.2">
      <c r="A54" s="78" t="str">
        <f>'1_РОЗПОДІЛ ПЕРСОНАЛУ'!A53</f>
        <v/>
      </c>
      <c r="B54" s="78">
        <f>'1_РОЗПОДІЛ ПЕРСОНАЛУ'!B53</f>
        <v>0</v>
      </c>
      <c r="C54" s="78">
        <f>'1_РОЗПОДІЛ ПЕРСОНАЛУ'!D53</f>
        <v>0</v>
      </c>
      <c r="D54" s="78">
        <f>'1_РОЗПОДІЛ ПЕРСОНАЛУ'!F53</f>
        <v>0</v>
      </c>
      <c r="E54" s="78">
        <f>'1_РОЗПОДІЛ ПЕРСОНАЛУ'!P53</f>
        <v>0</v>
      </c>
      <c r="F54" s="100">
        <f>IF($A54&gt;0,'2_Вихідні дані'!$B$3,"")</f>
        <v>1921</v>
      </c>
      <c r="G54" s="55"/>
      <c r="H54" s="55"/>
      <c r="I54" s="79">
        <f>IF(D54&gt;0,VLOOKUP(D54,'2_Вихідні дані'!$A$6:$B$11,2,FALSE),1)</f>
        <v>1</v>
      </c>
      <c r="J54" s="55"/>
      <c r="K54" s="74">
        <f t="shared" si="1"/>
        <v>0</v>
      </c>
      <c r="L54" s="55"/>
      <c r="M54" s="100">
        <f t="shared" si="2"/>
        <v>0</v>
      </c>
      <c r="N54" s="55"/>
      <c r="O54" s="100">
        <f t="shared" si="3"/>
        <v>0</v>
      </c>
      <c r="P54" s="55"/>
      <c r="Q54" s="100">
        <f t="shared" si="4"/>
        <v>0</v>
      </c>
      <c r="R54" s="55"/>
      <c r="S54" s="100">
        <f t="shared" si="5"/>
        <v>0</v>
      </c>
      <c r="T54" s="55"/>
      <c r="U54" s="100">
        <f t="shared" si="6"/>
        <v>0</v>
      </c>
      <c r="V54" s="55"/>
      <c r="W54" s="100">
        <f>IF(AND($A54&gt;0,V54&gt;0),IF('2_Вихідні дані'!$A$12=1,ROUND($K54*(V54-1),2),ROUND((K54+M54+O54+Q54+S54+U54)*(V54-1),2)),0)</f>
        <v>0</v>
      </c>
      <c r="X54" s="74">
        <f t="shared" si="7"/>
        <v>0</v>
      </c>
      <c r="Y54" s="74">
        <f>X54*'2_Вихідні дані'!$B$18</f>
        <v>0</v>
      </c>
      <c r="Z54" s="74">
        <f>IF(ISERROR(ROUND($Y54/'1_РОЗПОДІЛ ПЕРСОНАЛУ'!P53*'1_РОЗПОДІЛ ПЕРСОНАЛУ'!Q53,2)),0,ROUND($Y54/'1_РОЗПОДІЛ ПЕРСОНАЛУ'!P53*'1_РОЗПОДІЛ ПЕРСОНАЛУ'!Q53,2))</f>
        <v>0</v>
      </c>
      <c r="AA54" s="74">
        <f>IF(ISERROR(ROUND($Y54/'1_РОЗПОДІЛ ПЕРСОНАЛУ'!P53*'1_РОЗПОДІЛ ПЕРСОНАЛУ'!R53,2)),0,ROUND($Y54/'1_РОЗПОДІЛ ПЕРСОНАЛУ'!P53*'1_РОЗПОДІЛ ПЕРСОНАЛУ'!R53,2))</f>
        <v>0</v>
      </c>
      <c r="AB54" s="74">
        <f>IF(ISERROR(ROUND($Y54/'1_РОЗПОДІЛ ПЕРСОНАЛУ'!P53*'1_РОЗПОДІЛ ПЕРСОНАЛУ'!S53,2)),0,ROUND($Y54/'1_РОЗПОДІЛ ПЕРСОНАЛУ'!P53*'1_РОЗПОДІЛ ПЕРСОНАЛУ'!S53,2))</f>
        <v>0</v>
      </c>
      <c r="AC54" s="74">
        <f>IF(ISERROR(ROUND($Y54/'1_РОЗПОДІЛ ПЕРСОНАЛУ'!P53*'1_РОЗПОДІЛ ПЕРСОНАЛУ'!T53,2)),0,ROUND($Y54/'1_РОЗПОДІЛ ПЕРСОНАЛУ'!P53*'1_РОЗПОДІЛ ПЕРСОНАЛУ'!T53,2))</f>
        <v>0</v>
      </c>
      <c r="AD54" s="74">
        <f>IF(ISERROR(ROUND($Y54/'1_РОЗПОДІЛ ПЕРСОНАЛУ'!P53*'1_РОЗПОДІЛ ПЕРСОНАЛУ'!U53,2)),0,ROUND($Y54/'1_РОЗПОДІЛ ПЕРСОНАЛУ'!P53*'1_РОЗПОДІЛ ПЕРСОНАЛУ'!U53,2))</f>
        <v>0</v>
      </c>
      <c r="AE54" s="74">
        <f>IF(ISERROR(ROUND($Y54/'1_РОЗПОДІЛ ПЕРСОНАЛУ'!P53*'1_РОЗПОДІЛ ПЕРСОНАЛУ'!V53,2)),0,ROUND($Y54/'1_РОЗПОДІЛ ПЕРСОНАЛУ'!P53*'1_РОЗПОДІЛ ПЕРСОНАЛУ'!V53,2))</f>
        <v>0</v>
      </c>
      <c r="AF54" s="74">
        <f>IF(ISERROR(ROUND($Y54/'1_РОЗПОДІЛ ПЕРСОНАЛУ'!P53*'1_РОЗПОДІЛ ПЕРСОНАЛУ'!W53,2)),0,ROUND($Y54/'1_РОЗПОДІЛ ПЕРСОНАЛУ'!P53*'1_РОЗПОДІЛ ПЕРСОНАЛУ'!W53,2))</f>
        <v>0</v>
      </c>
      <c r="AG54" s="74">
        <f>IF(ISERROR(ROUND($Y54/'1_РОЗПОДІЛ ПЕРСОНАЛУ'!P53*'1_РОЗПОДІЛ ПЕРСОНАЛУ'!X53,2)),0,ROUND($Y54/'1_РОЗПОДІЛ ПЕРСОНАЛУ'!P53*'1_РОЗПОДІЛ ПЕРСОНАЛУ'!X53,2))</f>
        <v>0</v>
      </c>
    </row>
    <row r="55" spans="1:33" ht="12" hidden="1" x14ac:dyDescent="0.2">
      <c r="A55" s="78" t="str">
        <f>'1_РОЗПОДІЛ ПЕРСОНАЛУ'!A54</f>
        <v/>
      </c>
      <c r="B55" s="78">
        <f>'1_РОЗПОДІЛ ПЕРСОНАЛУ'!B54</f>
        <v>0</v>
      </c>
      <c r="C55" s="78">
        <f>'1_РОЗПОДІЛ ПЕРСОНАЛУ'!D54</f>
        <v>0</v>
      </c>
      <c r="D55" s="78">
        <f>'1_РОЗПОДІЛ ПЕРСОНАЛУ'!F54</f>
        <v>0</v>
      </c>
      <c r="E55" s="78">
        <f>'1_РОЗПОДІЛ ПЕРСОНАЛУ'!P54</f>
        <v>0</v>
      </c>
      <c r="F55" s="100">
        <f>IF($A55&gt;0,'2_Вихідні дані'!$B$3,"")</f>
        <v>1921</v>
      </c>
      <c r="G55" s="55"/>
      <c r="H55" s="55"/>
      <c r="I55" s="79">
        <f>IF(D55&gt;0,VLOOKUP(D55,'2_Вихідні дані'!$A$6:$B$11,2,FALSE),1)</f>
        <v>1</v>
      </c>
      <c r="J55" s="55"/>
      <c r="K55" s="74">
        <f t="shared" si="1"/>
        <v>0</v>
      </c>
      <c r="L55" s="55"/>
      <c r="M55" s="100">
        <f t="shared" si="2"/>
        <v>0</v>
      </c>
      <c r="N55" s="55"/>
      <c r="O55" s="100">
        <f t="shared" si="3"/>
        <v>0</v>
      </c>
      <c r="P55" s="55"/>
      <c r="Q55" s="100">
        <f t="shared" si="4"/>
        <v>0</v>
      </c>
      <c r="R55" s="55"/>
      <c r="S55" s="100">
        <f t="shared" si="5"/>
        <v>0</v>
      </c>
      <c r="T55" s="55"/>
      <c r="U55" s="100">
        <f t="shared" si="6"/>
        <v>0</v>
      </c>
      <c r="V55" s="55"/>
      <c r="W55" s="100">
        <f>IF(AND($A55&gt;0,V55&gt;0),IF('2_Вихідні дані'!$A$12=1,ROUND($K55*(V55-1),2),ROUND((K55+M55+O55+Q55+S55+U55)*(V55-1),2)),0)</f>
        <v>0</v>
      </c>
      <c r="X55" s="74">
        <f t="shared" si="7"/>
        <v>0</v>
      </c>
      <c r="Y55" s="74">
        <f>X55*'2_Вихідні дані'!$B$18</f>
        <v>0</v>
      </c>
      <c r="Z55" s="74">
        <f>IF(ISERROR(ROUND($Y55/'1_РОЗПОДІЛ ПЕРСОНАЛУ'!P54*'1_РОЗПОДІЛ ПЕРСОНАЛУ'!Q54,2)),0,ROUND($Y55/'1_РОЗПОДІЛ ПЕРСОНАЛУ'!P54*'1_РОЗПОДІЛ ПЕРСОНАЛУ'!Q54,2))</f>
        <v>0</v>
      </c>
      <c r="AA55" s="74">
        <f>IF(ISERROR(ROUND($Y55/'1_РОЗПОДІЛ ПЕРСОНАЛУ'!P54*'1_РОЗПОДІЛ ПЕРСОНАЛУ'!R54,2)),0,ROUND($Y55/'1_РОЗПОДІЛ ПЕРСОНАЛУ'!P54*'1_РОЗПОДІЛ ПЕРСОНАЛУ'!R54,2))</f>
        <v>0</v>
      </c>
      <c r="AB55" s="74">
        <f>IF(ISERROR(ROUND($Y55/'1_РОЗПОДІЛ ПЕРСОНАЛУ'!P54*'1_РОЗПОДІЛ ПЕРСОНАЛУ'!S54,2)),0,ROUND($Y55/'1_РОЗПОДІЛ ПЕРСОНАЛУ'!P54*'1_РОЗПОДІЛ ПЕРСОНАЛУ'!S54,2))</f>
        <v>0</v>
      </c>
      <c r="AC55" s="74">
        <f>IF(ISERROR(ROUND($Y55/'1_РОЗПОДІЛ ПЕРСОНАЛУ'!P54*'1_РОЗПОДІЛ ПЕРСОНАЛУ'!T54,2)),0,ROUND($Y55/'1_РОЗПОДІЛ ПЕРСОНАЛУ'!P54*'1_РОЗПОДІЛ ПЕРСОНАЛУ'!T54,2))</f>
        <v>0</v>
      </c>
      <c r="AD55" s="74">
        <f>IF(ISERROR(ROUND($Y55/'1_РОЗПОДІЛ ПЕРСОНАЛУ'!P54*'1_РОЗПОДІЛ ПЕРСОНАЛУ'!U54,2)),0,ROUND($Y55/'1_РОЗПОДІЛ ПЕРСОНАЛУ'!P54*'1_РОЗПОДІЛ ПЕРСОНАЛУ'!U54,2))</f>
        <v>0</v>
      </c>
      <c r="AE55" s="74">
        <f>IF(ISERROR(ROUND($Y55/'1_РОЗПОДІЛ ПЕРСОНАЛУ'!P54*'1_РОЗПОДІЛ ПЕРСОНАЛУ'!V54,2)),0,ROUND($Y55/'1_РОЗПОДІЛ ПЕРСОНАЛУ'!P54*'1_РОЗПОДІЛ ПЕРСОНАЛУ'!V54,2))</f>
        <v>0</v>
      </c>
      <c r="AF55" s="74">
        <f>IF(ISERROR(ROUND($Y55/'1_РОЗПОДІЛ ПЕРСОНАЛУ'!P54*'1_РОЗПОДІЛ ПЕРСОНАЛУ'!W54,2)),0,ROUND($Y55/'1_РОЗПОДІЛ ПЕРСОНАЛУ'!P54*'1_РОЗПОДІЛ ПЕРСОНАЛУ'!W54,2))</f>
        <v>0</v>
      </c>
      <c r="AG55" s="74">
        <f>IF(ISERROR(ROUND($Y55/'1_РОЗПОДІЛ ПЕРСОНАЛУ'!P54*'1_РОЗПОДІЛ ПЕРСОНАЛУ'!X54,2)),0,ROUND($Y55/'1_РОЗПОДІЛ ПЕРСОНАЛУ'!P54*'1_РОЗПОДІЛ ПЕРСОНАЛУ'!X54,2))</f>
        <v>0</v>
      </c>
    </row>
    <row r="56" spans="1:33" ht="12" hidden="1" x14ac:dyDescent="0.2">
      <c r="A56" s="78" t="str">
        <f>'1_РОЗПОДІЛ ПЕРСОНАЛУ'!A55</f>
        <v/>
      </c>
      <c r="B56" s="78">
        <f>'1_РОЗПОДІЛ ПЕРСОНАЛУ'!B55</f>
        <v>0</v>
      </c>
      <c r="C56" s="78">
        <f>'1_РОЗПОДІЛ ПЕРСОНАЛУ'!D55</f>
        <v>0</v>
      </c>
      <c r="D56" s="78">
        <f>'1_РОЗПОДІЛ ПЕРСОНАЛУ'!F55</f>
        <v>0</v>
      </c>
      <c r="E56" s="78">
        <f>'1_РОЗПОДІЛ ПЕРСОНАЛУ'!P55</f>
        <v>0</v>
      </c>
      <c r="F56" s="100">
        <f>IF($A56&gt;0,'2_Вихідні дані'!$B$3,"")</f>
        <v>1921</v>
      </c>
      <c r="G56" s="55"/>
      <c r="H56" s="55"/>
      <c r="I56" s="79">
        <f>IF(D56&gt;0,VLOOKUP(D56,'2_Вихідні дані'!$A$6:$B$11,2,FALSE),1)</f>
        <v>1</v>
      </c>
      <c r="J56" s="55"/>
      <c r="K56" s="74">
        <f t="shared" si="1"/>
        <v>0</v>
      </c>
      <c r="L56" s="55"/>
      <c r="M56" s="100">
        <f t="shared" si="2"/>
        <v>0</v>
      </c>
      <c r="N56" s="55"/>
      <c r="O56" s="100">
        <f t="shared" si="3"/>
        <v>0</v>
      </c>
      <c r="P56" s="55"/>
      <c r="Q56" s="100">
        <f t="shared" si="4"/>
        <v>0</v>
      </c>
      <c r="R56" s="55"/>
      <c r="S56" s="100">
        <f t="shared" si="5"/>
        <v>0</v>
      </c>
      <c r="T56" s="55"/>
      <c r="U56" s="100">
        <f t="shared" si="6"/>
        <v>0</v>
      </c>
      <c r="V56" s="55"/>
      <c r="W56" s="100">
        <f>IF(AND($A56&gt;0,V56&gt;0),IF('2_Вихідні дані'!$A$12=1,ROUND($K56*(V56-1),2),ROUND((K56+M56+O56+Q56+S56+U56)*(V56-1),2)),0)</f>
        <v>0</v>
      </c>
      <c r="X56" s="74">
        <f t="shared" si="7"/>
        <v>0</v>
      </c>
      <c r="Y56" s="74">
        <f>X56*'2_Вихідні дані'!$B$18</f>
        <v>0</v>
      </c>
      <c r="Z56" s="74">
        <f>IF(ISERROR(ROUND($Y56/'1_РОЗПОДІЛ ПЕРСОНАЛУ'!P55*'1_РОЗПОДІЛ ПЕРСОНАЛУ'!Q55,2)),0,ROUND($Y56/'1_РОЗПОДІЛ ПЕРСОНАЛУ'!P55*'1_РОЗПОДІЛ ПЕРСОНАЛУ'!Q55,2))</f>
        <v>0</v>
      </c>
      <c r="AA56" s="74">
        <f>IF(ISERROR(ROUND($Y56/'1_РОЗПОДІЛ ПЕРСОНАЛУ'!P55*'1_РОЗПОДІЛ ПЕРСОНАЛУ'!R55,2)),0,ROUND($Y56/'1_РОЗПОДІЛ ПЕРСОНАЛУ'!P55*'1_РОЗПОДІЛ ПЕРСОНАЛУ'!R55,2))</f>
        <v>0</v>
      </c>
      <c r="AB56" s="74">
        <f>IF(ISERROR(ROUND($Y56/'1_РОЗПОДІЛ ПЕРСОНАЛУ'!P55*'1_РОЗПОДІЛ ПЕРСОНАЛУ'!S55,2)),0,ROUND($Y56/'1_РОЗПОДІЛ ПЕРСОНАЛУ'!P55*'1_РОЗПОДІЛ ПЕРСОНАЛУ'!S55,2))</f>
        <v>0</v>
      </c>
      <c r="AC56" s="74">
        <f>IF(ISERROR(ROUND($Y56/'1_РОЗПОДІЛ ПЕРСОНАЛУ'!P55*'1_РОЗПОДІЛ ПЕРСОНАЛУ'!T55,2)),0,ROUND($Y56/'1_РОЗПОДІЛ ПЕРСОНАЛУ'!P55*'1_РОЗПОДІЛ ПЕРСОНАЛУ'!T55,2))</f>
        <v>0</v>
      </c>
      <c r="AD56" s="74">
        <f>IF(ISERROR(ROUND($Y56/'1_РОЗПОДІЛ ПЕРСОНАЛУ'!P55*'1_РОЗПОДІЛ ПЕРСОНАЛУ'!U55,2)),0,ROUND($Y56/'1_РОЗПОДІЛ ПЕРСОНАЛУ'!P55*'1_РОЗПОДІЛ ПЕРСОНАЛУ'!U55,2))</f>
        <v>0</v>
      </c>
      <c r="AE56" s="74">
        <f>IF(ISERROR(ROUND($Y56/'1_РОЗПОДІЛ ПЕРСОНАЛУ'!P55*'1_РОЗПОДІЛ ПЕРСОНАЛУ'!V55,2)),0,ROUND($Y56/'1_РОЗПОДІЛ ПЕРСОНАЛУ'!P55*'1_РОЗПОДІЛ ПЕРСОНАЛУ'!V55,2))</f>
        <v>0</v>
      </c>
      <c r="AF56" s="74">
        <f>IF(ISERROR(ROUND($Y56/'1_РОЗПОДІЛ ПЕРСОНАЛУ'!P55*'1_РОЗПОДІЛ ПЕРСОНАЛУ'!W55,2)),0,ROUND($Y56/'1_РОЗПОДІЛ ПЕРСОНАЛУ'!P55*'1_РОЗПОДІЛ ПЕРСОНАЛУ'!W55,2))</f>
        <v>0</v>
      </c>
      <c r="AG56" s="74">
        <f>IF(ISERROR(ROUND($Y56/'1_РОЗПОДІЛ ПЕРСОНАЛУ'!P55*'1_РОЗПОДІЛ ПЕРСОНАЛУ'!X55,2)),0,ROUND($Y56/'1_РОЗПОДІЛ ПЕРСОНАЛУ'!P55*'1_РОЗПОДІЛ ПЕРСОНАЛУ'!X55,2))</f>
        <v>0</v>
      </c>
    </row>
    <row r="57" spans="1:33" ht="12" hidden="1" x14ac:dyDescent="0.2">
      <c r="A57" s="78" t="str">
        <f>'1_РОЗПОДІЛ ПЕРСОНАЛУ'!A56</f>
        <v/>
      </c>
      <c r="B57" s="78">
        <f>'1_РОЗПОДІЛ ПЕРСОНАЛУ'!B56</f>
        <v>0</v>
      </c>
      <c r="C57" s="78">
        <f>'1_РОЗПОДІЛ ПЕРСОНАЛУ'!D56</f>
        <v>0</v>
      </c>
      <c r="D57" s="78">
        <f>'1_РОЗПОДІЛ ПЕРСОНАЛУ'!F56</f>
        <v>0</v>
      </c>
      <c r="E57" s="78">
        <f>'1_РОЗПОДІЛ ПЕРСОНАЛУ'!P56</f>
        <v>0</v>
      </c>
      <c r="F57" s="100">
        <f>IF($A57&gt;0,'2_Вихідні дані'!$B$3,"")</f>
        <v>1921</v>
      </c>
      <c r="G57" s="55"/>
      <c r="H57" s="55"/>
      <c r="I57" s="79">
        <f>IF(D57&gt;0,VLOOKUP(D57,'2_Вихідні дані'!$A$6:$B$11,2,FALSE),1)</f>
        <v>1</v>
      </c>
      <c r="J57" s="55"/>
      <c r="K57" s="74">
        <f t="shared" si="1"/>
        <v>0</v>
      </c>
      <c r="L57" s="55"/>
      <c r="M57" s="100">
        <f t="shared" si="2"/>
        <v>0</v>
      </c>
      <c r="N57" s="55"/>
      <c r="O57" s="100">
        <f t="shared" si="3"/>
        <v>0</v>
      </c>
      <c r="P57" s="55"/>
      <c r="Q57" s="100">
        <f t="shared" si="4"/>
        <v>0</v>
      </c>
      <c r="R57" s="55"/>
      <c r="S57" s="100">
        <f t="shared" si="5"/>
        <v>0</v>
      </c>
      <c r="T57" s="55"/>
      <c r="U57" s="100">
        <f t="shared" si="6"/>
        <v>0</v>
      </c>
      <c r="V57" s="55"/>
      <c r="W57" s="100">
        <f>IF(AND($A57&gt;0,V57&gt;0),IF('2_Вихідні дані'!$A$12=1,ROUND($K57*(V57-1),2),ROUND((K57+M57+O57+Q57+S57+U57)*(V57-1),2)),0)</f>
        <v>0</v>
      </c>
      <c r="X57" s="74">
        <f t="shared" si="7"/>
        <v>0</v>
      </c>
      <c r="Y57" s="74">
        <f>X57*'2_Вихідні дані'!$B$18</f>
        <v>0</v>
      </c>
      <c r="Z57" s="74">
        <f>IF(ISERROR(ROUND($Y57/'1_РОЗПОДІЛ ПЕРСОНАЛУ'!P56*'1_РОЗПОДІЛ ПЕРСОНАЛУ'!Q56,2)),0,ROUND($Y57/'1_РОЗПОДІЛ ПЕРСОНАЛУ'!P56*'1_РОЗПОДІЛ ПЕРСОНАЛУ'!Q56,2))</f>
        <v>0</v>
      </c>
      <c r="AA57" s="74">
        <f>IF(ISERROR(ROUND($Y57/'1_РОЗПОДІЛ ПЕРСОНАЛУ'!P56*'1_РОЗПОДІЛ ПЕРСОНАЛУ'!R56,2)),0,ROUND($Y57/'1_РОЗПОДІЛ ПЕРСОНАЛУ'!P56*'1_РОЗПОДІЛ ПЕРСОНАЛУ'!R56,2))</f>
        <v>0</v>
      </c>
      <c r="AB57" s="74">
        <f>IF(ISERROR(ROUND($Y57/'1_РОЗПОДІЛ ПЕРСОНАЛУ'!P56*'1_РОЗПОДІЛ ПЕРСОНАЛУ'!S56,2)),0,ROUND($Y57/'1_РОЗПОДІЛ ПЕРСОНАЛУ'!P56*'1_РОЗПОДІЛ ПЕРСОНАЛУ'!S56,2))</f>
        <v>0</v>
      </c>
      <c r="AC57" s="74">
        <f>IF(ISERROR(ROUND($Y57/'1_РОЗПОДІЛ ПЕРСОНАЛУ'!P56*'1_РОЗПОДІЛ ПЕРСОНАЛУ'!T56,2)),0,ROUND($Y57/'1_РОЗПОДІЛ ПЕРСОНАЛУ'!P56*'1_РОЗПОДІЛ ПЕРСОНАЛУ'!T56,2))</f>
        <v>0</v>
      </c>
      <c r="AD57" s="74">
        <f>IF(ISERROR(ROUND($Y57/'1_РОЗПОДІЛ ПЕРСОНАЛУ'!P56*'1_РОЗПОДІЛ ПЕРСОНАЛУ'!U56,2)),0,ROUND($Y57/'1_РОЗПОДІЛ ПЕРСОНАЛУ'!P56*'1_РОЗПОДІЛ ПЕРСОНАЛУ'!U56,2))</f>
        <v>0</v>
      </c>
      <c r="AE57" s="74">
        <f>IF(ISERROR(ROUND($Y57/'1_РОЗПОДІЛ ПЕРСОНАЛУ'!P56*'1_РОЗПОДІЛ ПЕРСОНАЛУ'!V56,2)),0,ROUND($Y57/'1_РОЗПОДІЛ ПЕРСОНАЛУ'!P56*'1_РОЗПОДІЛ ПЕРСОНАЛУ'!V56,2))</f>
        <v>0</v>
      </c>
      <c r="AF57" s="74">
        <f>IF(ISERROR(ROUND($Y57/'1_РОЗПОДІЛ ПЕРСОНАЛУ'!P56*'1_РОЗПОДІЛ ПЕРСОНАЛУ'!W56,2)),0,ROUND($Y57/'1_РОЗПОДІЛ ПЕРСОНАЛУ'!P56*'1_РОЗПОДІЛ ПЕРСОНАЛУ'!W56,2))</f>
        <v>0</v>
      </c>
      <c r="AG57" s="74">
        <f>IF(ISERROR(ROUND($Y57/'1_РОЗПОДІЛ ПЕРСОНАЛУ'!P56*'1_РОЗПОДІЛ ПЕРСОНАЛУ'!X56,2)),0,ROUND($Y57/'1_РОЗПОДІЛ ПЕРСОНАЛУ'!P56*'1_РОЗПОДІЛ ПЕРСОНАЛУ'!X56,2))</f>
        <v>0</v>
      </c>
    </row>
    <row r="58" spans="1:33" ht="12" hidden="1" x14ac:dyDescent="0.2">
      <c r="A58" s="78" t="str">
        <f>'1_РОЗПОДІЛ ПЕРСОНАЛУ'!A57</f>
        <v/>
      </c>
      <c r="B58" s="78">
        <f>'1_РОЗПОДІЛ ПЕРСОНАЛУ'!B57</f>
        <v>0</v>
      </c>
      <c r="C58" s="78">
        <f>'1_РОЗПОДІЛ ПЕРСОНАЛУ'!D57</f>
        <v>0</v>
      </c>
      <c r="D58" s="78">
        <f>'1_РОЗПОДІЛ ПЕРСОНАЛУ'!F57</f>
        <v>0</v>
      </c>
      <c r="E58" s="78">
        <f>'1_РОЗПОДІЛ ПЕРСОНАЛУ'!P57</f>
        <v>0</v>
      </c>
      <c r="F58" s="100">
        <f>IF($A58&gt;0,'2_Вихідні дані'!$B$3,"")</f>
        <v>1921</v>
      </c>
      <c r="G58" s="55"/>
      <c r="H58" s="55"/>
      <c r="I58" s="79">
        <f>IF(D58&gt;0,VLOOKUP(D58,'2_Вихідні дані'!$A$6:$B$11,2,FALSE),1)</f>
        <v>1</v>
      </c>
      <c r="J58" s="55"/>
      <c r="K58" s="74">
        <f t="shared" si="1"/>
        <v>0</v>
      </c>
      <c r="L58" s="55"/>
      <c r="M58" s="100">
        <f t="shared" si="2"/>
        <v>0</v>
      </c>
      <c r="N58" s="55"/>
      <c r="O58" s="100">
        <f t="shared" si="3"/>
        <v>0</v>
      </c>
      <c r="P58" s="55"/>
      <c r="Q58" s="100">
        <f t="shared" si="4"/>
        <v>0</v>
      </c>
      <c r="R58" s="55"/>
      <c r="S58" s="100">
        <f t="shared" si="5"/>
        <v>0</v>
      </c>
      <c r="T58" s="55"/>
      <c r="U58" s="100">
        <f t="shared" si="6"/>
        <v>0</v>
      </c>
      <c r="V58" s="55"/>
      <c r="W58" s="100">
        <f>IF(AND($A58&gt;0,V58&gt;0),IF('2_Вихідні дані'!$A$12=1,ROUND($K58*(V58-1),2),ROUND((K58+M58+O58+Q58+S58+U58)*(V58-1),2)),0)</f>
        <v>0</v>
      </c>
      <c r="X58" s="74">
        <f t="shared" si="7"/>
        <v>0</v>
      </c>
      <c r="Y58" s="74">
        <f>X58*'2_Вихідні дані'!$B$18</f>
        <v>0</v>
      </c>
      <c r="Z58" s="74">
        <f>IF(ISERROR(ROUND($Y58/'1_РОЗПОДІЛ ПЕРСОНАЛУ'!P57*'1_РОЗПОДІЛ ПЕРСОНАЛУ'!Q57,2)),0,ROUND($Y58/'1_РОЗПОДІЛ ПЕРСОНАЛУ'!P57*'1_РОЗПОДІЛ ПЕРСОНАЛУ'!Q57,2))</f>
        <v>0</v>
      </c>
      <c r="AA58" s="74">
        <f>IF(ISERROR(ROUND($Y58/'1_РОЗПОДІЛ ПЕРСОНАЛУ'!P57*'1_РОЗПОДІЛ ПЕРСОНАЛУ'!R57,2)),0,ROUND($Y58/'1_РОЗПОДІЛ ПЕРСОНАЛУ'!P57*'1_РОЗПОДІЛ ПЕРСОНАЛУ'!R57,2))</f>
        <v>0</v>
      </c>
      <c r="AB58" s="74">
        <f>IF(ISERROR(ROUND($Y58/'1_РОЗПОДІЛ ПЕРСОНАЛУ'!P57*'1_РОЗПОДІЛ ПЕРСОНАЛУ'!S57,2)),0,ROUND($Y58/'1_РОЗПОДІЛ ПЕРСОНАЛУ'!P57*'1_РОЗПОДІЛ ПЕРСОНАЛУ'!S57,2))</f>
        <v>0</v>
      </c>
      <c r="AC58" s="74">
        <f>IF(ISERROR(ROUND($Y58/'1_РОЗПОДІЛ ПЕРСОНАЛУ'!P57*'1_РОЗПОДІЛ ПЕРСОНАЛУ'!T57,2)),0,ROUND($Y58/'1_РОЗПОДІЛ ПЕРСОНАЛУ'!P57*'1_РОЗПОДІЛ ПЕРСОНАЛУ'!T57,2))</f>
        <v>0</v>
      </c>
      <c r="AD58" s="74">
        <f>IF(ISERROR(ROUND($Y58/'1_РОЗПОДІЛ ПЕРСОНАЛУ'!P57*'1_РОЗПОДІЛ ПЕРСОНАЛУ'!U57,2)),0,ROUND($Y58/'1_РОЗПОДІЛ ПЕРСОНАЛУ'!P57*'1_РОЗПОДІЛ ПЕРСОНАЛУ'!U57,2))</f>
        <v>0</v>
      </c>
      <c r="AE58" s="74">
        <f>IF(ISERROR(ROUND($Y58/'1_РОЗПОДІЛ ПЕРСОНАЛУ'!P57*'1_РОЗПОДІЛ ПЕРСОНАЛУ'!V57,2)),0,ROUND($Y58/'1_РОЗПОДІЛ ПЕРСОНАЛУ'!P57*'1_РОЗПОДІЛ ПЕРСОНАЛУ'!V57,2))</f>
        <v>0</v>
      </c>
      <c r="AF58" s="74">
        <f>IF(ISERROR(ROUND($Y58/'1_РОЗПОДІЛ ПЕРСОНАЛУ'!P57*'1_РОЗПОДІЛ ПЕРСОНАЛУ'!W57,2)),0,ROUND($Y58/'1_РОЗПОДІЛ ПЕРСОНАЛУ'!P57*'1_РОЗПОДІЛ ПЕРСОНАЛУ'!W57,2))</f>
        <v>0</v>
      </c>
      <c r="AG58" s="74">
        <f>IF(ISERROR(ROUND($Y58/'1_РОЗПОДІЛ ПЕРСОНАЛУ'!P57*'1_РОЗПОДІЛ ПЕРСОНАЛУ'!X57,2)),0,ROUND($Y58/'1_РОЗПОДІЛ ПЕРСОНАЛУ'!P57*'1_РОЗПОДІЛ ПЕРСОНАЛУ'!X57,2))</f>
        <v>0</v>
      </c>
    </row>
    <row r="59" spans="1:33" ht="12" hidden="1" x14ac:dyDescent="0.2">
      <c r="A59" s="78" t="str">
        <f>'1_РОЗПОДІЛ ПЕРСОНАЛУ'!A58</f>
        <v/>
      </c>
      <c r="B59" s="78">
        <f>'1_РОЗПОДІЛ ПЕРСОНАЛУ'!B58</f>
        <v>0</v>
      </c>
      <c r="C59" s="78">
        <f>'1_РОЗПОДІЛ ПЕРСОНАЛУ'!D58</f>
        <v>0</v>
      </c>
      <c r="D59" s="78">
        <f>'1_РОЗПОДІЛ ПЕРСОНАЛУ'!F58</f>
        <v>0</v>
      </c>
      <c r="E59" s="78">
        <f>'1_РОЗПОДІЛ ПЕРСОНАЛУ'!P58</f>
        <v>0</v>
      </c>
      <c r="F59" s="100">
        <f>IF($A59&gt;0,'2_Вихідні дані'!$B$3,"")</f>
        <v>1921</v>
      </c>
      <c r="G59" s="55"/>
      <c r="H59" s="55"/>
      <c r="I59" s="79">
        <f>IF(D59&gt;0,VLOOKUP(D59,'2_Вихідні дані'!$A$6:$B$11,2,FALSE),1)</f>
        <v>1</v>
      </c>
      <c r="J59" s="55"/>
      <c r="K59" s="74">
        <f t="shared" si="1"/>
        <v>0</v>
      </c>
      <c r="L59" s="55"/>
      <c r="M59" s="100">
        <f t="shared" si="2"/>
        <v>0</v>
      </c>
      <c r="N59" s="55"/>
      <c r="O59" s="100">
        <f t="shared" si="3"/>
        <v>0</v>
      </c>
      <c r="P59" s="55"/>
      <c r="Q59" s="100">
        <f t="shared" si="4"/>
        <v>0</v>
      </c>
      <c r="R59" s="55"/>
      <c r="S59" s="100">
        <f t="shared" si="5"/>
        <v>0</v>
      </c>
      <c r="T59" s="55"/>
      <c r="U59" s="100">
        <f t="shared" si="6"/>
        <v>0</v>
      </c>
      <c r="V59" s="55"/>
      <c r="W59" s="100">
        <f>IF(AND($A59&gt;0,V59&gt;0),IF('2_Вихідні дані'!$A$12=1,ROUND($K59*(V59-1),2),ROUND((K59+M59+O59+Q59+S59+U59)*(V59-1),2)),0)</f>
        <v>0</v>
      </c>
      <c r="X59" s="74">
        <f t="shared" si="7"/>
        <v>0</v>
      </c>
      <c r="Y59" s="74">
        <f>X59*'2_Вихідні дані'!$B$18</f>
        <v>0</v>
      </c>
      <c r="Z59" s="74">
        <f>IF(ISERROR(ROUND($Y59/'1_РОЗПОДІЛ ПЕРСОНАЛУ'!P58*'1_РОЗПОДІЛ ПЕРСОНАЛУ'!Q58,2)),0,ROUND($Y59/'1_РОЗПОДІЛ ПЕРСОНАЛУ'!P58*'1_РОЗПОДІЛ ПЕРСОНАЛУ'!Q58,2))</f>
        <v>0</v>
      </c>
      <c r="AA59" s="74">
        <f>IF(ISERROR(ROUND($Y59/'1_РОЗПОДІЛ ПЕРСОНАЛУ'!P58*'1_РОЗПОДІЛ ПЕРСОНАЛУ'!R58,2)),0,ROUND($Y59/'1_РОЗПОДІЛ ПЕРСОНАЛУ'!P58*'1_РОЗПОДІЛ ПЕРСОНАЛУ'!R58,2))</f>
        <v>0</v>
      </c>
      <c r="AB59" s="74">
        <f>IF(ISERROR(ROUND($Y59/'1_РОЗПОДІЛ ПЕРСОНАЛУ'!P58*'1_РОЗПОДІЛ ПЕРСОНАЛУ'!S58,2)),0,ROUND($Y59/'1_РОЗПОДІЛ ПЕРСОНАЛУ'!P58*'1_РОЗПОДІЛ ПЕРСОНАЛУ'!S58,2))</f>
        <v>0</v>
      </c>
      <c r="AC59" s="74">
        <f>IF(ISERROR(ROUND($Y59/'1_РОЗПОДІЛ ПЕРСОНАЛУ'!P58*'1_РОЗПОДІЛ ПЕРСОНАЛУ'!T58,2)),0,ROUND($Y59/'1_РОЗПОДІЛ ПЕРСОНАЛУ'!P58*'1_РОЗПОДІЛ ПЕРСОНАЛУ'!T58,2))</f>
        <v>0</v>
      </c>
      <c r="AD59" s="74">
        <f>IF(ISERROR(ROUND($Y59/'1_РОЗПОДІЛ ПЕРСОНАЛУ'!P58*'1_РОЗПОДІЛ ПЕРСОНАЛУ'!U58,2)),0,ROUND($Y59/'1_РОЗПОДІЛ ПЕРСОНАЛУ'!P58*'1_РОЗПОДІЛ ПЕРСОНАЛУ'!U58,2))</f>
        <v>0</v>
      </c>
      <c r="AE59" s="74">
        <f>IF(ISERROR(ROUND($Y59/'1_РОЗПОДІЛ ПЕРСОНАЛУ'!P58*'1_РОЗПОДІЛ ПЕРСОНАЛУ'!V58,2)),0,ROUND($Y59/'1_РОЗПОДІЛ ПЕРСОНАЛУ'!P58*'1_РОЗПОДІЛ ПЕРСОНАЛУ'!V58,2))</f>
        <v>0</v>
      </c>
      <c r="AF59" s="74">
        <f>IF(ISERROR(ROUND($Y59/'1_РОЗПОДІЛ ПЕРСОНАЛУ'!P58*'1_РОЗПОДІЛ ПЕРСОНАЛУ'!W58,2)),0,ROUND($Y59/'1_РОЗПОДІЛ ПЕРСОНАЛУ'!P58*'1_РОЗПОДІЛ ПЕРСОНАЛУ'!W58,2))</f>
        <v>0</v>
      </c>
      <c r="AG59" s="74">
        <f>IF(ISERROR(ROUND($Y59/'1_РОЗПОДІЛ ПЕРСОНАЛУ'!P58*'1_РОЗПОДІЛ ПЕРСОНАЛУ'!X58,2)),0,ROUND($Y59/'1_РОЗПОДІЛ ПЕРСОНАЛУ'!P58*'1_РОЗПОДІЛ ПЕРСОНАЛУ'!X58,2))</f>
        <v>0</v>
      </c>
    </row>
    <row r="60" spans="1:33" ht="12" hidden="1" x14ac:dyDescent="0.2">
      <c r="A60" s="78" t="str">
        <f>'1_РОЗПОДІЛ ПЕРСОНАЛУ'!A59</f>
        <v/>
      </c>
      <c r="B60" s="78">
        <f>'1_РОЗПОДІЛ ПЕРСОНАЛУ'!B59</f>
        <v>0</v>
      </c>
      <c r="C60" s="78">
        <f>'1_РОЗПОДІЛ ПЕРСОНАЛУ'!D59</f>
        <v>0</v>
      </c>
      <c r="D60" s="78">
        <f>'1_РОЗПОДІЛ ПЕРСОНАЛУ'!F59</f>
        <v>0</v>
      </c>
      <c r="E60" s="78">
        <f>'1_РОЗПОДІЛ ПЕРСОНАЛУ'!P59</f>
        <v>0</v>
      </c>
      <c r="F60" s="100">
        <f>IF($A60&gt;0,'2_Вихідні дані'!$B$3,"")</f>
        <v>1921</v>
      </c>
      <c r="G60" s="55"/>
      <c r="H60" s="55"/>
      <c r="I60" s="79">
        <f>IF(D60&gt;0,VLOOKUP(D60,'2_Вихідні дані'!$A$6:$B$11,2,FALSE),1)</f>
        <v>1</v>
      </c>
      <c r="J60" s="55"/>
      <c r="K60" s="74">
        <f t="shared" si="1"/>
        <v>0</v>
      </c>
      <c r="L60" s="55"/>
      <c r="M60" s="100">
        <f t="shared" si="2"/>
        <v>0</v>
      </c>
      <c r="N60" s="55"/>
      <c r="O60" s="100">
        <f t="shared" si="3"/>
        <v>0</v>
      </c>
      <c r="P60" s="55"/>
      <c r="Q60" s="100">
        <f t="shared" si="4"/>
        <v>0</v>
      </c>
      <c r="R60" s="55"/>
      <c r="S60" s="100">
        <f t="shared" si="5"/>
        <v>0</v>
      </c>
      <c r="T60" s="55"/>
      <c r="U60" s="100">
        <f t="shared" si="6"/>
        <v>0</v>
      </c>
      <c r="V60" s="55"/>
      <c r="W60" s="100">
        <f>IF(AND($A60&gt;0,V60&gt;0),IF('2_Вихідні дані'!$A$12=1,ROUND($K60*(V60-1),2),ROUND((K60+M60+O60+Q60+S60+U60)*(V60-1),2)),0)</f>
        <v>0</v>
      </c>
      <c r="X60" s="74">
        <f t="shared" si="7"/>
        <v>0</v>
      </c>
      <c r="Y60" s="74">
        <f>X60*'2_Вихідні дані'!$B$18</f>
        <v>0</v>
      </c>
      <c r="Z60" s="74">
        <f>IF(ISERROR(ROUND($Y60/'1_РОЗПОДІЛ ПЕРСОНАЛУ'!P59*'1_РОЗПОДІЛ ПЕРСОНАЛУ'!Q59,2)),0,ROUND($Y60/'1_РОЗПОДІЛ ПЕРСОНАЛУ'!P59*'1_РОЗПОДІЛ ПЕРСОНАЛУ'!Q59,2))</f>
        <v>0</v>
      </c>
      <c r="AA60" s="74">
        <f>IF(ISERROR(ROUND($Y60/'1_РОЗПОДІЛ ПЕРСОНАЛУ'!P59*'1_РОЗПОДІЛ ПЕРСОНАЛУ'!R59,2)),0,ROUND($Y60/'1_РОЗПОДІЛ ПЕРСОНАЛУ'!P59*'1_РОЗПОДІЛ ПЕРСОНАЛУ'!R59,2))</f>
        <v>0</v>
      </c>
      <c r="AB60" s="74">
        <f>IF(ISERROR(ROUND($Y60/'1_РОЗПОДІЛ ПЕРСОНАЛУ'!P59*'1_РОЗПОДІЛ ПЕРСОНАЛУ'!S59,2)),0,ROUND($Y60/'1_РОЗПОДІЛ ПЕРСОНАЛУ'!P59*'1_РОЗПОДІЛ ПЕРСОНАЛУ'!S59,2))</f>
        <v>0</v>
      </c>
      <c r="AC60" s="74">
        <f>IF(ISERROR(ROUND($Y60/'1_РОЗПОДІЛ ПЕРСОНАЛУ'!P59*'1_РОЗПОДІЛ ПЕРСОНАЛУ'!T59,2)),0,ROUND($Y60/'1_РОЗПОДІЛ ПЕРСОНАЛУ'!P59*'1_РОЗПОДІЛ ПЕРСОНАЛУ'!T59,2))</f>
        <v>0</v>
      </c>
      <c r="AD60" s="74">
        <f>IF(ISERROR(ROUND($Y60/'1_РОЗПОДІЛ ПЕРСОНАЛУ'!P59*'1_РОЗПОДІЛ ПЕРСОНАЛУ'!U59,2)),0,ROUND($Y60/'1_РОЗПОДІЛ ПЕРСОНАЛУ'!P59*'1_РОЗПОДІЛ ПЕРСОНАЛУ'!U59,2))</f>
        <v>0</v>
      </c>
      <c r="AE60" s="74">
        <f>IF(ISERROR(ROUND($Y60/'1_РОЗПОДІЛ ПЕРСОНАЛУ'!P59*'1_РОЗПОДІЛ ПЕРСОНАЛУ'!V59,2)),0,ROUND($Y60/'1_РОЗПОДІЛ ПЕРСОНАЛУ'!P59*'1_РОЗПОДІЛ ПЕРСОНАЛУ'!V59,2))</f>
        <v>0</v>
      </c>
      <c r="AF60" s="74">
        <f>IF(ISERROR(ROUND($Y60/'1_РОЗПОДІЛ ПЕРСОНАЛУ'!P59*'1_РОЗПОДІЛ ПЕРСОНАЛУ'!W59,2)),0,ROUND($Y60/'1_РОЗПОДІЛ ПЕРСОНАЛУ'!P59*'1_РОЗПОДІЛ ПЕРСОНАЛУ'!W59,2))</f>
        <v>0</v>
      </c>
      <c r="AG60" s="74">
        <f>IF(ISERROR(ROUND($Y60/'1_РОЗПОДІЛ ПЕРСОНАЛУ'!P59*'1_РОЗПОДІЛ ПЕРСОНАЛУ'!X59,2)),0,ROUND($Y60/'1_РОЗПОДІЛ ПЕРСОНАЛУ'!P59*'1_РОЗПОДІЛ ПЕРСОНАЛУ'!X59,2))</f>
        <v>0</v>
      </c>
    </row>
    <row r="61" spans="1:33" ht="12" hidden="1" x14ac:dyDescent="0.2">
      <c r="A61" s="78" t="str">
        <f>'1_РОЗПОДІЛ ПЕРСОНАЛУ'!A60</f>
        <v/>
      </c>
      <c r="B61" s="78">
        <f>'1_РОЗПОДІЛ ПЕРСОНАЛУ'!B60</f>
        <v>0</v>
      </c>
      <c r="C61" s="78">
        <f>'1_РОЗПОДІЛ ПЕРСОНАЛУ'!D60</f>
        <v>0</v>
      </c>
      <c r="D61" s="78">
        <f>'1_РОЗПОДІЛ ПЕРСОНАЛУ'!F60</f>
        <v>0</v>
      </c>
      <c r="E61" s="78">
        <f>'1_РОЗПОДІЛ ПЕРСОНАЛУ'!P60</f>
        <v>0</v>
      </c>
      <c r="F61" s="100">
        <f>IF($A61&gt;0,'2_Вихідні дані'!$B$3,"")</f>
        <v>1921</v>
      </c>
      <c r="G61" s="55"/>
      <c r="H61" s="55"/>
      <c r="I61" s="79">
        <f>IF(D61&gt;0,VLOOKUP(D61,'2_Вихідні дані'!$A$6:$B$11,2,FALSE),1)</f>
        <v>1</v>
      </c>
      <c r="J61" s="55"/>
      <c r="K61" s="74">
        <f>ROUND(F61*G61*H61*I61*J61,2)</f>
        <v>0</v>
      </c>
      <c r="L61" s="55"/>
      <c r="M61" s="100">
        <f t="shared" si="2"/>
        <v>0</v>
      </c>
      <c r="N61" s="55"/>
      <c r="O61" s="100">
        <f t="shared" si="3"/>
        <v>0</v>
      </c>
      <c r="P61" s="55"/>
      <c r="Q61" s="100">
        <f t="shared" si="4"/>
        <v>0</v>
      </c>
      <c r="R61" s="55"/>
      <c r="S61" s="100">
        <f t="shared" si="5"/>
        <v>0</v>
      </c>
      <c r="T61" s="55"/>
      <c r="U61" s="100">
        <f t="shared" si="6"/>
        <v>0</v>
      </c>
      <c r="V61" s="55"/>
      <c r="W61" s="100">
        <f>IF(AND($A61&gt;0,V61&gt;0),IF('2_Вихідні дані'!$A$12=1,ROUND($K61*(V61-1),2),ROUND((K61+M61+O61+Q61+S61+U61)*(V61-1),2)),0)</f>
        <v>0</v>
      </c>
      <c r="X61" s="74">
        <f t="shared" si="7"/>
        <v>0</v>
      </c>
      <c r="Y61" s="74">
        <f>X61*'2_Вихідні дані'!$B$18</f>
        <v>0</v>
      </c>
      <c r="Z61" s="74">
        <f>IF(ISERROR(ROUND($Y61/'1_РОЗПОДІЛ ПЕРСОНАЛУ'!P60*'1_РОЗПОДІЛ ПЕРСОНАЛУ'!Q60,2)),0,ROUND($Y61/'1_РОЗПОДІЛ ПЕРСОНАЛУ'!P60*'1_РОЗПОДІЛ ПЕРСОНАЛУ'!Q60,2))</f>
        <v>0</v>
      </c>
      <c r="AA61" s="74">
        <f>IF(ISERROR(ROUND($Y61/'1_РОЗПОДІЛ ПЕРСОНАЛУ'!P60*'1_РОЗПОДІЛ ПЕРСОНАЛУ'!R60,2)),0,ROUND($Y61/'1_РОЗПОДІЛ ПЕРСОНАЛУ'!P60*'1_РОЗПОДІЛ ПЕРСОНАЛУ'!R60,2))</f>
        <v>0</v>
      </c>
      <c r="AB61" s="74">
        <f>IF(ISERROR(ROUND($Y61/'1_РОЗПОДІЛ ПЕРСОНАЛУ'!P60*'1_РОЗПОДІЛ ПЕРСОНАЛУ'!S60,2)),0,ROUND($Y61/'1_РОЗПОДІЛ ПЕРСОНАЛУ'!P60*'1_РОЗПОДІЛ ПЕРСОНАЛУ'!S60,2))</f>
        <v>0</v>
      </c>
      <c r="AC61" s="74">
        <f>IF(ISERROR(ROUND($Y61/'1_РОЗПОДІЛ ПЕРСОНАЛУ'!P60*'1_РОЗПОДІЛ ПЕРСОНАЛУ'!T60,2)),0,ROUND($Y61/'1_РОЗПОДІЛ ПЕРСОНАЛУ'!P60*'1_РОЗПОДІЛ ПЕРСОНАЛУ'!T60,2))</f>
        <v>0</v>
      </c>
      <c r="AD61" s="74">
        <f>IF(ISERROR(ROUND($Y61/'1_РОЗПОДІЛ ПЕРСОНАЛУ'!P60*'1_РОЗПОДІЛ ПЕРСОНАЛУ'!U60,2)),0,ROUND($Y61/'1_РОЗПОДІЛ ПЕРСОНАЛУ'!P60*'1_РОЗПОДІЛ ПЕРСОНАЛУ'!U60,2))</f>
        <v>0</v>
      </c>
      <c r="AE61" s="74">
        <f>IF(ISERROR(ROUND($Y61/'1_РОЗПОДІЛ ПЕРСОНАЛУ'!P60*'1_РОЗПОДІЛ ПЕРСОНАЛУ'!V60,2)),0,ROUND($Y61/'1_РОЗПОДІЛ ПЕРСОНАЛУ'!P60*'1_РОЗПОДІЛ ПЕРСОНАЛУ'!V60,2))</f>
        <v>0</v>
      </c>
      <c r="AF61" s="74">
        <f>IF(ISERROR(ROUND($Y61/'1_РОЗПОДІЛ ПЕРСОНАЛУ'!P60*'1_РОЗПОДІЛ ПЕРСОНАЛУ'!W60,2)),0,ROUND($Y61/'1_РОЗПОДІЛ ПЕРСОНАЛУ'!P60*'1_РОЗПОДІЛ ПЕРСОНАЛУ'!W60,2))</f>
        <v>0</v>
      </c>
      <c r="AG61" s="74">
        <f>IF(ISERROR(ROUND($Y61/'1_РОЗПОДІЛ ПЕРСОНАЛУ'!P60*'1_РОЗПОДІЛ ПЕРСОНАЛУ'!X60,2)),0,ROUND($Y61/'1_РОЗПОДІЛ ПЕРСОНАЛУ'!P60*'1_РОЗПОДІЛ ПЕРСОНАЛУ'!X60,2))</f>
        <v>0</v>
      </c>
    </row>
    <row r="62" spans="1:33" ht="12" hidden="1" x14ac:dyDescent="0.2">
      <c r="A62" s="78" t="str">
        <f>'1_РОЗПОДІЛ ПЕРСОНАЛУ'!A61</f>
        <v/>
      </c>
      <c r="B62" s="78">
        <f>'1_РОЗПОДІЛ ПЕРСОНАЛУ'!B61</f>
        <v>0</v>
      </c>
      <c r="C62" s="78">
        <f>'1_РОЗПОДІЛ ПЕРСОНАЛУ'!D61</f>
        <v>0</v>
      </c>
      <c r="D62" s="78">
        <f>'1_РОЗПОДІЛ ПЕРСОНАЛУ'!F61</f>
        <v>0</v>
      </c>
      <c r="E62" s="78">
        <f>'1_РОЗПОДІЛ ПЕРСОНАЛУ'!P61</f>
        <v>0</v>
      </c>
      <c r="F62" s="100">
        <f>IF($A62&gt;0,'2_Вихідні дані'!$B$3,"")</f>
        <v>1921</v>
      </c>
      <c r="G62" s="55"/>
      <c r="H62" s="55"/>
      <c r="I62" s="79">
        <f>IF(D62&gt;0,VLOOKUP(D62,'2_Вихідні дані'!$A$6:$B$11,2,FALSE),1)</f>
        <v>1</v>
      </c>
      <c r="J62" s="55"/>
      <c r="K62" s="74">
        <f t="shared" ref="K62:K125" si="9">ROUND(F62*G62*H62*I62*J62,2)</f>
        <v>0</v>
      </c>
      <c r="L62" s="55"/>
      <c r="M62" s="100">
        <f t="shared" si="2"/>
        <v>0</v>
      </c>
      <c r="N62" s="55"/>
      <c r="O62" s="100">
        <f t="shared" si="3"/>
        <v>0</v>
      </c>
      <c r="P62" s="55"/>
      <c r="Q62" s="100">
        <f t="shared" si="4"/>
        <v>0</v>
      </c>
      <c r="R62" s="55"/>
      <c r="S62" s="100">
        <f t="shared" si="5"/>
        <v>0</v>
      </c>
      <c r="T62" s="55"/>
      <c r="U62" s="100">
        <f t="shared" si="6"/>
        <v>0</v>
      </c>
      <c r="V62" s="55"/>
      <c r="W62" s="100">
        <f>IF(AND($A62&gt;0,V62&gt;0),IF('2_Вихідні дані'!$A$12=1,ROUND($K62*(V62-1),2),ROUND((K62+M62+O62+Q62+S62+U62)*(V62-1),2)),0)</f>
        <v>0</v>
      </c>
      <c r="X62" s="74">
        <f t="shared" si="7"/>
        <v>0</v>
      </c>
      <c r="Y62" s="74">
        <f>X62*'2_Вихідні дані'!$B$18</f>
        <v>0</v>
      </c>
      <c r="Z62" s="74">
        <f>IF(ISERROR(ROUND($Y62/'1_РОЗПОДІЛ ПЕРСОНАЛУ'!P61*'1_РОЗПОДІЛ ПЕРСОНАЛУ'!Q61,2)),0,ROUND($Y62/'1_РОЗПОДІЛ ПЕРСОНАЛУ'!P61*'1_РОЗПОДІЛ ПЕРСОНАЛУ'!Q61,2))</f>
        <v>0</v>
      </c>
      <c r="AA62" s="74">
        <f>IF(ISERROR(ROUND($Y62/'1_РОЗПОДІЛ ПЕРСОНАЛУ'!P61*'1_РОЗПОДІЛ ПЕРСОНАЛУ'!R61,2)),0,ROUND($Y62/'1_РОЗПОДІЛ ПЕРСОНАЛУ'!P61*'1_РОЗПОДІЛ ПЕРСОНАЛУ'!R61,2))</f>
        <v>0</v>
      </c>
      <c r="AB62" s="74">
        <f>IF(ISERROR(ROUND($Y62/'1_РОЗПОДІЛ ПЕРСОНАЛУ'!P61*'1_РОЗПОДІЛ ПЕРСОНАЛУ'!S61,2)),0,ROUND($Y62/'1_РОЗПОДІЛ ПЕРСОНАЛУ'!P61*'1_РОЗПОДІЛ ПЕРСОНАЛУ'!S61,2))</f>
        <v>0</v>
      </c>
      <c r="AC62" s="74">
        <f>IF(ISERROR(ROUND($Y62/'1_РОЗПОДІЛ ПЕРСОНАЛУ'!P61*'1_РОЗПОДІЛ ПЕРСОНАЛУ'!T61,2)),0,ROUND($Y62/'1_РОЗПОДІЛ ПЕРСОНАЛУ'!P61*'1_РОЗПОДІЛ ПЕРСОНАЛУ'!T61,2))</f>
        <v>0</v>
      </c>
      <c r="AD62" s="74">
        <f>IF(ISERROR(ROUND($Y62/'1_РОЗПОДІЛ ПЕРСОНАЛУ'!P61*'1_РОЗПОДІЛ ПЕРСОНАЛУ'!U61,2)),0,ROUND($Y62/'1_РОЗПОДІЛ ПЕРСОНАЛУ'!P61*'1_РОЗПОДІЛ ПЕРСОНАЛУ'!U61,2))</f>
        <v>0</v>
      </c>
      <c r="AE62" s="74">
        <f>IF(ISERROR(ROUND($Y62/'1_РОЗПОДІЛ ПЕРСОНАЛУ'!P61*'1_РОЗПОДІЛ ПЕРСОНАЛУ'!V61,2)),0,ROUND($Y62/'1_РОЗПОДІЛ ПЕРСОНАЛУ'!P61*'1_РОЗПОДІЛ ПЕРСОНАЛУ'!V61,2))</f>
        <v>0</v>
      </c>
      <c r="AF62" s="74">
        <f>IF(ISERROR(ROUND($Y62/'1_РОЗПОДІЛ ПЕРСОНАЛУ'!P61*'1_РОЗПОДІЛ ПЕРСОНАЛУ'!W61,2)),0,ROUND($Y62/'1_РОЗПОДІЛ ПЕРСОНАЛУ'!P61*'1_РОЗПОДІЛ ПЕРСОНАЛУ'!W61,2))</f>
        <v>0</v>
      </c>
      <c r="AG62" s="74">
        <f>IF(ISERROR(ROUND($Y62/'1_РОЗПОДІЛ ПЕРСОНАЛУ'!P61*'1_РОЗПОДІЛ ПЕРСОНАЛУ'!X61,2)),0,ROUND($Y62/'1_РОЗПОДІЛ ПЕРСОНАЛУ'!P61*'1_РОЗПОДІЛ ПЕРСОНАЛУ'!X61,2))</f>
        <v>0</v>
      </c>
    </row>
    <row r="63" spans="1:33" ht="12" hidden="1" x14ac:dyDescent="0.2">
      <c r="A63" s="78" t="str">
        <f>'1_РОЗПОДІЛ ПЕРСОНАЛУ'!A62</f>
        <v/>
      </c>
      <c r="B63" s="78">
        <f>'1_РОЗПОДІЛ ПЕРСОНАЛУ'!B62</f>
        <v>0</v>
      </c>
      <c r="C63" s="78">
        <f>'1_РОЗПОДІЛ ПЕРСОНАЛУ'!D62</f>
        <v>0</v>
      </c>
      <c r="D63" s="78">
        <f>'1_РОЗПОДІЛ ПЕРСОНАЛУ'!F62</f>
        <v>0</v>
      </c>
      <c r="E63" s="78">
        <f>'1_РОЗПОДІЛ ПЕРСОНАЛУ'!P62</f>
        <v>0</v>
      </c>
      <c r="F63" s="100">
        <f>IF($A63&gt;0,'2_Вихідні дані'!$B$3,"")</f>
        <v>1921</v>
      </c>
      <c r="G63" s="55"/>
      <c r="H63" s="55"/>
      <c r="I63" s="79">
        <f>IF(D63&gt;0,VLOOKUP(D63,'2_Вихідні дані'!$A$6:$B$11,2,FALSE),1)</f>
        <v>1</v>
      </c>
      <c r="J63" s="55"/>
      <c r="K63" s="74">
        <f t="shared" si="9"/>
        <v>0</v>
      </c>
      <c r="L63" s="55"/>
      <c r="M63" s="100">
        <f t="shared" si="2"/>
        <v>0</v>
      </c>
      <c r="N63" s="55"/>
      <c r="O63" s="100">
        <f t="shared" si="3"/>
        <v>0</v>
      </c>
      <c r="P63" s="55"/>
      <c r="Q63" s="100">
        <f t="shared" si="4"/>
        <v>0</v>
      </c>
      <c r="R63" s="55"/>
      <c r="S63" s="100">
        <f t="shared" si="5"/>
        <v>0</v>
      </c>
      <c r="T63" s="55"/>
      <c r="U63" s="100">
        <f t="shared" si="6"/>
        <v>0</v>
      </c>
      <c r="V63" s="55"/>
      <c r="W63" s="100">
        <f>IF(AND($A63&gt;0,V63&gt;0),IF('2_Вихідні дані'!$A$12=1,ROUND($K63*(V63-1),2),ROUND((K63+M63+O63+Q63+S63+U63)*(V63-1),2)),0)</f>
        <v>0</v>
      </c>
      <c r="X63" s="74">
        <f t="shared" si="7"/>
        <v>0</v>
      </c>
      <c r="Y63" s="74">
        <f>X63*'2_Вихідні дані'!$B$18</f>
        <v>0</v>
      </c>
      <c r="Z63" s="74">
        <f>IF(ISERROR(ROUND($Y63/'1_РОЗПОДІЛ ПЕРСОНАЛУ'!P62*'1_РОЗПОДІЛ ПЕРСОНАЛУ'!Q62,2)),0,ROUND($Y63/'1_РОЗПОДІЛ ПЕРСОНАЛУ'!P62*'1_РОЗПОДІЛ ПЕРСОНАЛУ'!Q62,2))</f>
        <v>0</v>
      </c>
      <c r="AA63" s="74">
        <f>IF(ISERROR(ROUND($Y63/'1_РОЗПОДІЛ ПЕРСОНАЛУ'!P62*'1_РОЗПОДІЛ ПЕРСОНАЛУ'!R62,2)),0,ROUND($Y63/'1_РОЗПОДІЛ ПЕРСОНАЛУ'!P62*'1_РОЗПОДІЛ ПЕРСОНАЛУ'!R62,2))</f>
        <v>0</v>
      </c>
      <c r="AB63" s="74">
        <f>IF(ISERROR(ROUND($Y63/'1_РОЗПОДІЛ ПЕРСОНАЛУ'!P62*'1_РОЗПОДІЛ ПЕРСОНАЛУ'!S62,2)),0,ROUND($Y63/'1_РОЗПОДІЛ ПЕРСОНАЛУ'!P62*'1_РОЗПОДІЛ ПЕРСОНАЛУ'!S62,2))</f>
        <v>0</v>
      </c>
      <c r="AC63" s="74">
        <f>IF(ISERROR(ROUND($Y63/'1_РОЗПОДІЛ ПЕРСОНАЛУ'!P62*'1_РОЗПОДІЛ ПЕРСОНАЛУ'!T62,2)),0,ROUND($Y63/'1_РОЗПОДІЛ ПЕРСОНАЛУ'!P62*'1_РОЗПОДІЛ ПЕРСОНАЛУ'!T62,2))</f>
        <v>0</v>
      </c>
      <c r="AD63" s="74">
        <f>IF(ISERROR(ROUND($Y63/'1_РОЗПОДІЛ ПЕРСОНАЛУ'!P62*'1_РОЗПОДІЛ ПЕРСОНАЛУ'!U62,2)),0,ROUND($Y63/'1_РОЗПОДІЛ ПЕРСОНАЛУ'!P62*'1_РОЗПОДІЛ ПЕРСОНАЛУ'!U62,2))</f>
        <v>0</v>
      </c>
      <c r="AE63" s="74">
        <f>IF(ISERROR(ROUND($Y63/'1_РОЗПОДІЛ ПЕРСОНАЛУ'!P62*'1_РОЗПОДІЛ ПЕРСОНАЛУ'!V62,2)),0,ROUND($Y63/'1_РОЗПОДІЛ ПЕРСОНАЛУ'!P62*'1_РОЗПОДІЛ ПЕРСОНАЛУ'!V62,2))</f>
        <v>0</v>
      </c>
      <c r="AF63" s="74">
        <f>IF(ISERROR(ROUND($Y63/'1_РОЗПОДІЛ ПЕРСОНАЛУ'!P62*'1_РОЗПОДІЛ ПЕРСОНАЛУ'!W62,2)),0,ROUND($Y63/'1_РОЗПОДІЛ ПЕРСОНАЛУ'!P62*'1_РОЗПОДІЛ ПЕРСОНАЛУ'!W62,2))</f>
        <v>0</v>
      </c>
      <c r="AG63" s="74">
        <f>IF(ISERROR(ROUND($Y63/'1_РОЗПОДІЛ ПЕРСОНАЛУ'!P62*'1_РОЗПОДІЛ ПЕРСОНАЛУ'!X62,2)),0,ROUND($Y63/'1_РОЗПОДІЛ ПЕРСОНАЛУ'!P62*'1_РОЗПОДІЛ ПЕРСОНАЛУ'!X62,2))</f>
        <v>0</v>
      </c>
    </row>
    <row r="64" spans="1:33" ht="12" hidden="1" x14ac:dyDescent="0.2">
      <c r="A64" s="78" t="str">
        <f>'1_РОЗПОДІЛ ПЕРСОНАЛУ'!A63</f>
        <v/>
      </c>
      <c r="B64" s="78">
        <f>'1_РОЗПОДІЛ ПЕРСОНАЛУ'!B63</f>
        <v>0</v>
      </c>
      <c r="C64" s="78">
        <f>'1_РОЗПОДІЛ ПЕРСОНАЛУ'!D63</f>
        <v>0</v>
      </c>
      <c r="D64" s="78">
        <f>'1_РОЗПОДІЛ ПЕРСОНАЛУ'!F63</f>
        <v>0</v>
      </c>
      <c r="E64" s="78">
        <f>'1_РОЗПОДІЛ ПЕРСОНАЛУ'!P63</f>
        <v>0</v>
      </c>
      <c r="F64" s="100">
        <f>IF($A64&gt;0,'2_Вихідні дані'!$B$3,"")</f>
        <v>1921</v>
      </c>
      <c r="G64" s="55"/>
      <c r="H64" s="55"/>
      <c r="I64" s="79">
        <f>IF(D64&gt;0,VLOOKUP(D64,'2_Вихідні дані'!$A$6:$B$11,2,FALSE),1)</f>
        <v>1</v>
      </c>
      <c r="J64" s="55"/>
      <c r="K64" s="74">
        <f t="shared" si="9"/>
        <v>0</v>
      </c>
      <c r="L64" s="55"/>
      <c r="M64" s="100">
        <f t="shared" si="2"/>
        <v>0</v>
      </c>
      <c r="N64" s="55"/>
      <c r="O64" s="100">
        <f t="shared" si="3"/>
        <v>0</v>
      </c>
      <c r="P64" s="55"/>
      <c r="Q64" s="100">
        <f t="shared" si="4"/>
        <v>0</v>
      </c>
      <c r="R64" s="55"/>
      <c r="S64" s="100">
        <f t="shared" si="5"/>
        <v>0</v>
      </c>
      <c r="T64" s="55"/>
      <c r="U64" s="100">
        <f t="shared" si="6"/>
        <v>0</v>
      </c>
      <c r="V64" s="55"/>
      <c r="W64" s="100">
        <f>IF(AND($A64&gt;0,V64&gt;0),IF('2_Вихідні дані'!$A$12=1,ROUND($K64*(V64-1),2),ROUND((K64+M64+O64+Q64+S64+U64)*(V64-1),2)),0)</f>
        <v>0</v>
      </c>
      <c r="X64" s="74">
        <f t="shared" si="7"/>
        <v>0</v>
      </c>
      <c r="Y64" s="74">
        <f>X64*'2_Вихідні дані'!$B$18</f>
        <v>0</v>
      </c>
      <c r="Z64" s="74">
        <f>IF(ISERROR(ROUND($Y64/'1_РОЗПОДІЛ ПЕРСОНАЛУ'!P63*'1_РОЗПОДІЛ ПЕРСОНАЛУ'!Q63,2)),0,ROUND($Y64/'1_РОЗПОДІЛ ПЕРСОНАЛУ'!P63*'1_РОЗПОДІЛ ПЕРСОНАЛУ'!Q63,2))</f>
        <v>0</v>
      </c>
      <c r="AA64" s="74">
        <f>IF(ISERROR(ROUND($Y64/'1_РОЗПОДІЛ ПЕРСОНАЛУ'!P63*'1_РОЗПОДІЛ ПЕРСОНАЛУ'!R63,2)),0,ROUND($Y64/'1_РОЗПОДІЛ ПЕРСОНАЛУ'!P63*'1_РОЗПОДІЛ ПЕРСОНАЛУ'!R63,2))</f>
        <v>0</v>
      </c>
      <c r="AB64" s="74">
        <f>IF(ISERROR(ROUND($Y64/'1_РОЗПОДІЛ ПЕРСОНАЛУ'!P63*'1_РОЗПОДІЛ ПЕРСОНАЛУ'!S63,2)),0,ROUND($Y64/'1_РОЗПОДІЛ ПЕРСОНАЛУ'!P63*'1_РОЗПОДІЛ ПЕРСОНАЛУ'!S63,2))</f>
        <v>0</v>
      </c>
      <c r="AC64" s="74">
        <f>IF(ISERROR(ROUND($Y64/'1_РОЗПОДІЛ ПЕРСОНАЛУ'!P63*'1_РОЗПОДІЛ ПЕРСОНАЛУ'!T63,2)),0,ROUND($Y64/'1_РОЗПОДІЛ ПЕРСОНАЛУ'!P63*'1_РОЗПОДІЛ ПЕРСОНАЛУ'!T63,2))</f>
        <v>0</v>
      </c>
      <c r="AD64" s="74">
        <f>IF(ISERROR(ROUND($Y64/'1_РОЗПОДІЛ ПЕРСОНАЛУ'!P63*'1_РОЗПОДІЛ ПЕРСОНАЛУ'!U63,2)),0,ROUND($Y64/'1_РОЗПОДІЛ ПЕРСОНАЛУ'!P63*'1_РОЗПОДІЛ ПЕРСОНАЛУ'!U63,2))</f>
        <v>0</v>
      </c>
      <c r="AE64" s="74">
        <f>IF(ISERROR(ROUND($Y64/'1_РОЗПОДІЛ ПЕРСОНАЛУ'!P63*'1_РОЗПОДІЛ ПЕРСОНАЛУ'!V63,2)),0,ROUND($Y64/'1_РОЗПОДІЛ ПЕРСОНАЛУ'!P63*'1_РОЗПОДІЛ ПЕРСОНАЛУ'!V63,2))</f>
        <v>0</v>
      </c>
      <c r="AF64" s="74">
        <f>IF(ISERROR(ROUND($Y64/'1_РОЗПОДІЛ ПЕРСОНАЛУ'!P63*'1_РОЗПОДІЛ ПЕРСОНАЛУ'!W63,2)),0,ROUND($Y64/'1_РОЗПОДІЛ ПЕРСОНАЛУ'!P63*'1_РОЗПОДІЛ ПЕРСОНАЛУ'!W63,2))</f>
        <v>0</v>
      </c>
      <c r="AG64" s="74">
        <f>IF(ISERROR(ROUND($Y64/'1_РОЗПОДІЛ ПЕРСОНАЛУ'!P63*'1_РОЗПОДІЛ ПЕРСОНАЛУ'!X63,2)),0,ROUND($Y64/'1_РОЗПОДІЛ ПЕРСОНАЛУ'!P63*'1_РОЗПОДІЛ ПЕРСОНАЛУ'!X63,2))</f>
        <v>0</v>
      </c>
    </row>
    <row r="65" spans="1:33" ht="12" hidden="1" x14ac:dyDescent="0.2">
      <c r="A65" s="78" t="str">
        <f>'1_РОЗПОДІЛ ПЕРСОНАЛУ'!A64</f>
        <v/>
      </c>
      <c r="B65" s="78">
        <f>'1_РОЗПОДІЛ ПЕРСОНАЛУ'!B64</f>
        <v>0</v>
      </c>
      <c r="C65" s="78">
        <f>'1_РОЗПОДІЛ ПЕРСОНАЛУ'!D64</f>
        <v>0</v>
      </c>
      <c r="D65" s="78">
        <f>'1_РОЗПОДІЛ ПЕРСОНАЛУ'!F64</f>
        <v>0</v>
      </c>
      <c r="E65" s="78">
        <f>'1_РОЗПОДІЛ ПЕРСОНАЛУ'!P64</f>
        <v>0</v>
      </c>
      <c r="F65" s="100">
        <f>IF($A65&gt;0,'2_Вихідні дані'!$B$3,"")</f>
        <v>1921</v>
      </c>
      <c r="G65" s="55"/>
      <c r="H65" s="55"/>
      <c r="I65" s="79">
        <f>IF(D65&gt;0,VLOOKUP(D65,'2_Вихідні дані'!$A$6:$B$11,2,FALSE),1)</f>
        <v>1</v>
      </c>
      <c r="J65" s="55"/>
      <c r="K65" s="74">
        <f t="shared" si="9"/>
        <v>0</v>
      </c>
      <c r="L65" s="55"/>
      <c r="M65" s="100">
        <f t="shared" si="2"/>
        <v>0</v>
      </c>
      <c r="N65" s="55"/>
      <c r="O65" s="100">
        <f t="shared" si="3"/>
        <v>0</v>
      </c>
      <c r="P65" s="55"/>
      <c r="Q65" s="100">
        <f t="shared" si="4"/>
        <v>0</v>
      </c>
      <c r="R65" s="55"/>
      <c r="S65" s="100">
        <f t="shared" si="5"/>
        <v>0</v>
      </c>
      <c r="T65" s="55"/>
      <c r="U65" s="100">
        <f t="shared" si="6"/>
        <v>0</v>
      </c>
      <c r="V65" s="55"/>
      <c r="W65" s="100">
        <f>IF(AND($A65&gt;0,V65&gt;0),IF('2_Вихідні дані'!$A$12=1,ROUND($K65*(V65-1),2),ROUND((K65+M65+O65+Q65+S65+U65)*(V65-1),2)),0)</f>
        <v>0</v>
      </c>
      <c r="X65" s="74">
        <f t="shared" si="7"/>
        <v>0</v>
      </c>
      <c r="Y65" s="74">
        <f>X65*'2_Вихідні дані'!$B$18</f>
        <v>0</v>
      </c>
      <c r="Z65" s="74">
        <f>IF(ISERROR(ROUND($Y65/'1_РОЗПОДІЛ ПЕРСОНАЛУ'!P64*'1_РОЗПОДІЛ ПЕРСОНАЛУ'!Q64,2)),0,ROUND($Y65/'1_РОЗПОДІЛ ПЕРСОНАЛУ'!P64*'1_РОЗПОДІЛ ПЕРСОНАЛУ'!Q64,2))</f>
        <v>0</v>
      </c>
      <c r="AA65" s="74">
        <f>IF(ISERROR(ROUND($Y65/'1_РОЗПОДІЛ ПЕРСОНАЛУ'!P64*'1_РОЗПОДІЛ ПЕРСОНАЛУ'!R64,2)),0,ROUND($Y65/'1_РОЗПОДІЛ ПЕРСОНАЛУ'!P64*'1_РОЗПОДІЛ ПЕРСОНАЛУ'!R64,2))</f>
        <v>0</v>
      </c>
      <c r="AB65" s="74">
        <f>IF(ISERROR(ROUND($Y65/'1_РОЗПОДІЛ ПЕРСОНАЛУ'!P64*'1_РОЗПОДІЛ ПЕРСОНАЛУ'!S64,2)),0,ROUND($Y65/'1_РОЗПОДІЛ ПЕРСОНАЛУ'!P64*'1_РОЗПОДІЛ ПЕРСОНАЛУ'!S64,2))</f>
        <v>0</v>
      </c>
      <c r="AC65" s="74">
        <f>IF(ISERROR(ROUND($Y65/'1_РОЗПОДІЛ ПЕРСОНАЛУ'!P64*'1_РОЗПОДІЛ ПЕРСОНАЛУ'!T64,2)),0,ROUND($Y65/'1_РОЗПОДІЛ ПЕРСОНАЛУ'!P64*'1_РОЗПОДІЛ ПЕРСОНАЛУ'!T64,2))</f>
        <v>0</v>
      </c>
      <c r="AD65" s="74">
        <f>IF(ISERROR(ROUND($Y65/'1_РОЗПОДІЛ ПЕРСОНАЛУ'!P64*'1_РОЗПОДІЛ ПЕРСОНАЛУ'!U64,2)),0,ROUND($Y65/'1_РОЗПОДІЛ ПЕРСОНАЛУ'!P64*'1_РОЗПОДІЛ ПЕРСОНАЛУ'!U64,2))</f>
        <v>0</v>
      </c>
      <c r="AE65" s="74">
        <f>IF(ISERROR(ROUND($Y65/'1_РОЗПОДІЛ ПЕРСОНАЛУ'!P64*'1_РОЗПОДІЛ ПЕРСОНАЛУ'!V64,2)),0,ROUND($Y65/'1_РОЗПОДІЛ ПЕРСОНАЛУ'!P64*'1_РОЗПОДІЛ ПЕРСОНАЛУ'!V64,2))</f>
        <v>0</v>
      </c>
      <c r="AF65" s="74">
        <f>IF(ISERROR(ROUND($Y65/'1_РОЗПОДІЛ ПЕРСОНАЛУ'!P64*'1_РОЗПОДІЛ ПЕРСОНАЛУ'!W64,2)),0,ROUND($Y65/'1_РОЗПОДІЛ ПЕРСОНАЛУ'!P64*'1_РОЗПОДІЛ ПЕРСОНАЛУ'!W64,2))</f>
        <v>0</v>
      </c>
      <c r="AG65" s="74">
        <f>IF(ISERROR(ROUND($Y65/'1_РОЗПОДІЛ ПЕРСОНАЛУ'!P64*'1_РОЗПОДІЛ ПЕРСОНАЛУ'!X64,2)),0,ROUND($Y65/'1_РОЗПОДІЛ ПЕРСОНАЛУ'!P64*'1_РОЗПОДІЛ ПЕРСОНАЛУ'!X64,2))</f>
        <v>0</v>
      </c>
    </row>
    <row r="66" spans="1:33" ht="12" hidden="1" x14ac:dyDescent="0.2">
      <c r="A66" s="78" t="str">
        <f>'1_РОЗПОДІЛ ПЕРСОНАЛУ'!A65</f>
        <v/>
      </c>
      <c r="B66" s="78">
        <f>'1_РОЗПОДІЛ ПЕРСОНАЛУ'!B65</f>
        <v>0</v>
      </c>
      <c r="C66" s="78">
        <f>'1_РОЗПОДІЛ ПЕРСОНАЛУ'!D65</f>
        <v>0</v>
      </c>
      <c r="D66" s="78">
        <f>'1_РОЗПОДІЛ ПЕРСОНАЛУ'!F65</f>
        <v>0</v>
      </c>
      <c r="E66" s="78">
        <f>'1_РОЗПОДІЛ ПЕРСОНАЛУ'!P65</f>
        <v>0</v>
      </c>
      <c r="F66" s="100">
        <f>IF($A66&gt;0,'2_Вихідні дані'!$B$3,"")</f>
        <v>1921</v>
      </c>
      <c r="G66" s="55"/>
      <c r="H66" s="55"/>
      <c r="I66" s="79">
        <f>IF(D66&gt;0,VLOOKUP(D66,'2_Вихідні дані'!$A$6:$B$11,2,FALSE),1)</f>
        <v>1</v>
      </c>
      <c r="J66" s="55"/>
      <c r="K66" s="74">
        <f t="shared" si="9"/>
        <v>0</v>
      </c>
      <c r="L66" s="55"/>
      <c r="M66" s="100">
        <f t="shared" si="2"/>
        <v>0</v>
      </c>
      <c r="N66" s="55"/>
      <c r="O66" s="100">
        <f t="shared" si="3"/>
        <v>0</v>
      </c>
      <c r="P66" s="55"/>
      <c r="Q66" s="100">
        <f t="shared" si="4"/>
        <v>0</v>
      </c>
      <c r="R66" s="55"/>
      <c r="S66" s="100">
        <f t="shared" si="5"/>
        <v>0</v>
      </c>
      <c r="T66" s="55"/>
      <c r="U66" s="100">
        <f t="shared" si="6"/>
        <v>0</v>
      </c>
      <c r="V66" s="55"/>
      <c r="W66" s="100">
        <f>IF(AND($A66&gt;0,V66&gt;0),IF('2_Вихідні дані'!$A$12=1,ROUND($K66*(V66-1),2),ROUND((K66+M66+O66+Q66+S66+U66)*(V66-1),2)),0)</f>
        <v>0</v>
      </c>
      <c r="X66" s="74">
        <f t="shared" si="7"/>
        <v>0</v>
      </c>
      <c r="Y66" s="74">
        <f>X66*'2_Вихідні дані'!$B$18</f>
        <v>0</v>
      </c>
      <c r="Z66" s="74">
        <f>IF(ISERROR(ROUND($Y66/'1_РОЗПОДІЛ ПЕРСОНАЛУ'!P65*'1_РОЗПОДІЛ ПЕРСОНАЛУ'!Q65,2)),0,ROUND($Y66/'1_РОЗПОДІЛ ПЕРСОНАЛУ'!P65*'1_РОЗПОДІЛ ПЕРСОНАЛУ'!Q65,2))</f>
        <v>0</v>
      </c>
      <c r="AA66" s="74">
        <f>IF(ISERROR(ROUND($Y66/'1_РОЗПОДІЛ ПЕРСОНАЛУ'!P65*'1_РОЗПОДІЛ ПЕРСОНАЛУ'!R65,2)),0,ROUND($Y66/'1_РОЗПОДІЛ ПЕРСОНАЛУ'!P65*'1_РОЗПОДІЛ ПЕРСОНАЛУ'!R65,2))</f>
        <v>0</v>
      </c>
      <c r="AB66" s="74">
        <f>IF(ISERROR(ROUND($Y66/'1_РОЗПОДІЛ ПЕРСОНАЛУ'!P65*'1_РОЗПОДІЛ ПЕРСОНАЛУ'!S65,2)),0,ROUND($Y66/'1_РОЗПОДІЛ ПЕРСОНАЛУ'!P65*'1_РОЗПОДІЛ ПЕРСОНАЛУ'!S65,2))</f>
        <v>0</v>
      </c>
      <c r="AC66" s="74">
        <f>IF(ISERROR(ROUND($Y66/'1_РОЗПОДІЛ ПЕРСОНАЛУ'!P65*'1_РОЗПОДІЛ ПЕРСОНАЛУ'!T65,2)),0,ROUND($Y66/'1_РОЗПОДІЛ ПЕРСОНАЛУ'!P65*'1_РОЗПОДІЛ ПЕРСОНАЛУ'!T65,2))</f>
        <v>0</v>
      </c>
      <c r="AD66" s="74">
        <f>IF(ISERROR(ROUND($Y66/'1_РОЗПОДІЛ ПЕРСОНАЛУ'!P65*'1_РОЗПОДІЛ ПЕРСОНАЛУ'!U65,2)),0,ROUND($Y66/'1_РОЗПОДІЛ ПЕРСОНАЛУ'!P65*'1_РОЗПОДІЛ ПЕРСОНАЛУ'!U65,2))</f>
        <v>0</v>
      </c>
      <c r="AE66" s="74">
        <f>IF(ISERROR(ROUND($Y66/'1_РОЗПОДІЛ ПЕРСОНАЛУ'!P65*'1_РОЗПОДІЛ ПЕРСОНАЛУ'!V65,2)),0,ROUND($Y66/'1_РОЗПОДІЛ ПЕРСОНАЛУ'!P65*'1_РОЗПОДІЛ ПЕРСОНАЛУ'!V65,2))</f>
        <v>0</v>
      </c>
      <c r="AF66" s="74">
        <f>IF(ISERROR(ROUND($Y66/'1_РОЗПОДІЛ ПЕРСОНАЛУ'!P65*'1_РОЗПОДІЛ ПЕРСОНАЛУ'!W65,2)),0,ROUND($Y66/'1_РОЗПОДІЛ ПЕРСОНАЛУ'!P65*'1_РОЗПОДІЛ ПЕРСОНАЛУ'!W65,2))</f>
        <v>0</v>
      </c>
      <c r="AG66" s="74">
        <f>IF(ISERROR(ROUND($Y66/'1_РОЗПОДІЛ ПЕРСОНАЛУ'!P65*'1_РОЗПОДІЛ ПЕРСОНАЛУ'!X65,2)),0,ROUND($Y66/'1_РОЗПОДІЛ ПЕРСОНАЛУ'!P65*'1_РОЗПОДІЛ ПЕРСОНАЛУ'!X65,2))</f>
        <v>0</v>
      </c>
    </row>
    <row r="67" spans="1:33" ht="12" hidden="1" x14ac:dyDescent="0.2">
      <c r="A67" s="78" t="str">
        <f>'1_РОЗПОДІЛ ПЕРСОНАЛУ'!A66</f>
        <v/>
      </c>
      <c r="B67" s="78">
        <f>'1_РОЗПОДІЛ ПЕРСОНАЛУ'!B66</f>
        <v>0</v>
      </c>
      <c r="C67" s="78">
        <f>'1_РОЗПОДІЛ ПЕРСОНАЛУ'!D66</f>
        <v>0</v>
      </c>
      <c r="D67" s="78">
        <f>'1_РОЗПОДІЛ ПЕРСОНАЛУ'!F66</f>
        <v>0</v>
      </c>
      <c r="E67" s="78">
        <f>'1_РОЗПОДІЛ ПЕРСОНАЛУ'!P66</f>
        <v>0</v>
      </c>
      <c r="F67" s="100">
        <f>IF($A67&gt;0,'2_Вихідні дані'!$B$3,"")</f>
        <v>1921</v>
      </c>
      <c r="G67" s="55"/>
      <c r="H67" s="55"/>
      <c r="I67" s="79">
        <f>IF(D67&gt;0,VLOOKUP(D67,'2_Вихідні дані'!$A$6:$B$11,2,FALSE),1)</f>
        <v>1</v>
      </c>
      <c r="J67" s="55"/>
      <c r="K67" s="74">
        <f t="shared" si="9"/>
        <v>0</v>
      </c>
      <c r="L67" s="55"/>
      <c r="M67" s="100">
        <f t="shared" si="2"/>
        <v>0</v>
      </c>
      <c r="N67" s="55"/>
      <c r="O67" s="100">
        <f t="shared" si="3"/>
        <v>0</v>
      </c>
      <c r="P67" s="55"/>
      <c r="Q67" s="100">
        <f t="shared" si="4"/>
        <v>0</v>
      </c>
      <c r="R67" s="55"/>
      <c r="S67" s="100">
        <f t="shared" si="5"/>
        <v>0</v>
      </c>
      <c r="T67" s="55"/>
      <c r="U67" s="100">
        <f t="shared" si="6"/>
        <v>0</v>
      </c>
      <c r="V67" s="55"/>
      <c r="W67" s="100">
        <f>IF(AND($A67&gt;0,V67&gt;0),IF('2_Вихідні дані'!$A$12=1,ROUND($K67*(V67-1),2),ROUND((K67+M67+O67+Q67+S67+U67)*(V67-1),2)),0)</f>
        <v>0</v>
      </c>
      <c r="X67" s="74">
        <f t="shared" si="7"/>
        <v>0</v>
      </c>
      <c r="Y67" s="74">
        <f>X67*'2_Вихідні дані'!$B$18</f>
        <v>0</v>
      </c>
      <c r="Z67" s="74">
        <f>IF(ISERROR(ROUND($Y67/'1_РОЗПОДІЛ ПЕРСОНАЛУ'!P66*'1_РОЗПОДІЛ ПЕРСОНАЛУ'!Q66,2)),0,ROUND($Y67/'1_РОЗПОДІЛ ПЕРСОНАЛУ'!P66*'1_РОЗПОДІЛ ПЕРСОНАЛУ'!Q66,2))</f>
        <v>0</v>
      </c>
      <c r="AA67" s="74">
        <f>IF(ISERROR(ROUND($Y67/'1_РОЗПОДІЛ ПЕРСОНАЛУ'!P66*'1_РОЗПОДІЛ ПЕРСОНАЛУ'!R66,2)),0,ROUND($Y67/'1_РОЗПОДІЛ ПЕРСОНАЛУ'!P66*'1_РОЗПОДІЛ ПЕРСОНАЛУ'!R66,2))</f>
        <v>0</v>
      </c>
      <c r="AB67" s="74">
        <f>IF(ISERROR(ROUND($Y67/'1_РОЗПОДІЛ ПЕРСОНАЛУ'!P66*'1_РОЗПОДІЛ ПЕРСОНАЛУ'!S66,2)),0,ROUND($Y67/'1_РОЗПОДІЛ ПЕРСОНАЛУ'!P66*'1_РОЗПОДІЛ ПЕРСОНАЛУ'!S66,2))</f>
        <v>0</v>
      </c>
      <c r="AC67" s="74">
        <f>IF(ISERROR(ROUND($Y67/'1_РОЗПОДІЛ ПЕРСОНАЛУ'!P66*'1_РОЗПОДІЛ ПЕРСОНАЛУ'!T66,2)),0,ROUND($Y67/'1_РОЗПОДІЛ ПЕРСОНАЛУ'!P66*'1_РОЗПОДІЛ ПЕРСОНАЛУ'!T66,2))</f>
        <v>0</v>
      </c>
      <c r="AD67" s="74">
        <f>IF(ISERROR(ROUND($Y67/'1_РОЗПОДІЛ ПЕРСОНАЛУ'!P66*'1_РОЗПОДІЛ ПЕРСОНАЛУ'!U66,2)),0,ROUND($Y67/'1_РОЗПОДІЛ ПЕРСОНАЛУ'!P66*'1_РОЗПОДІЛ ПЕРСОНАЛУ'!U66,2))</f>
        <v>0</v>
      </c>
      <c r="AE67" s="74">
        <f>IF(ISERROR(ROUND($Y67/'1_РОЗПОДІЛ ПЕРСОНАЛУ'!P66*'1_РОЗПОДІЛ ПЕРСОНАЛУ'!V66,2)),0,ROUND($Y67/'1_РОЗПОДІЛ ПЕРСОНАЛУ'!P66*'1_РОЗПОДІЛ ПЕРСОНАЛУ'!V66,2))</f>
        <v>0</v>
      </c>
      <c r="AF67" s="74">
        <f>IF(ISERROR(ROUND($Y67/'1_РОЗПОДІЛ ПЕРСОНАЛУ'!P66*'1_РОЗПОДІЛ ПЕРСОНАЛУ'!W66,2)),0,ROUND($Y67/'1_РОЗПОДІЛ ПЕРСОНАЛУ'!P66*'1_РОЗПОДІЛ ПЕРСОНАЛУ'!W66,2))</f>
        <v>0</v>
      </c>
      <c r="AG67" s="74">
        <f>IF(ISERROR(ROUND($Y67/'1_РОЗПОДІЛ ПЕРСОНАЛУ'!P66*'1_РОЗПОДІЛ ПЕРСОНАЛУ'!X66,2)),0,ROUND($Y67/'1_РОЗПОДІЛ ПЕРСОНАЛУ'!P66*'1_РОЗПОДІЛ ПЕРСОНАЛУ'!X66,2))</f>
        <v>0</v>
      </c>
    </row>
    <row r="68" spans="1:33" ht="12" hidden="1" x14ac:dyDescent="0.2">
      <c r="A68" s="78" t="str">
        <f>'1_РОЗПОДІЛ ПЕРСОНАЛУ'!A67</f>
        <v/>
      </c>
      <c r="B68" s="78">
        <f>'1_РОЗПОДІЛ ПЕРСОНАЛУ'!B67</f>
        <v>0</v>
      </c>
      <c r="C68" s="78">
        <f>'1_РОЗПОДІЛ ПЕРСОНАЛУ'!D67</f>
        <v>0</v>
      </c>
      <c r="D68" s="78">
        <f>'1_РОЗПОДІЛ ПЕРСОНАЛУ'!F67</f>
        <v>0</v>
      </c>
      <c r="E68" s="78">
        <f>'1_РОЗПОДІЛ ПЕРСОНАЛУ'!P67</f>
        <v>0</v>
      </c>
      <c r="F68" s="100">
        <f>IF($A68&gt;0,'2_Вихідні дані'!$B$3,"")</f>
        <v>1921</v>
      </c>
      <c r="G68" s="55"/>
      <c r="H68" s="55"/>
      <c r="I68" s="79">
        <f>IF(D68&gt;0,VLOOKUP(D68,'2_Вихідні дані'!$A$6:$B$11,2,FALSE),1)</f>
        <v>1</v>
      </c>
      <c r="J68" s="55"/>
      <c r="K68" s="74">
        <f t="shared" si="9"/>
        <v>0</v>
      </c>
      <c r="L68" s="55"/>
      <c r="M68" s="100">
        <f t="shared" si="2"/>
        <v>0</v>
      </c>
      <c r="N68" s="55"/>
      <c r="O68" s="100">
        <f t="shared" si="3"/>
        <v>0</v>
      </c>
      <c r="P68" s="55"/>
      <c r="Q68" s="100">
        <f t="shared" si="4"/>
        <v>0</v>
      </c>
      <c r="R68" s="55"/>
      <c r="S68" s="100">
        <f t="shared" si="5"/>
        <v>0</v>
      </c>
      <c r="T68" s="55"/>
      <c r="U68" s="100">
        <f t="shared" si="6"/>
        <v>0</v>
      </c>
      <c r="V68" s="55"/>
      <c r="W68" s="100">
        <f>IF(AND($A68&gt;0,V68&gt;0),IF('2_Вихідні дані'!$A$12=1,ROUND($K68*(V68-1),2),ROUND((K68+M68+O68+Q68+S68+U68)*(V68-1),2)),0)</f>
        <v>0</v>
      </c>
      <c r="X68" s="74">
        <f t="shared" si="7"/>
        <v>0</v>
      </c>
      <c r="Y68" s="74">
        <f>X68*'2_Вихідні дані'!$B$18</f>
        <v>0</v>
      </c>
      <c r="Z68" s="74">
        <f>IF(ISERROR(ROUND($Y68/'1_РОЗПОДІЛ ПЕРСОНАЛУ'!P67*'1_РОЗПОДІЛ ПЕРСОНАЛУ'!Q67,2)),0,ROUND($Y68/'1_РОЗПОДІЛ ПЕРСОНАЛУ'!P67*'1_РОЗПОДІЛ ПЕРСОНАЛУ'!Q67,2))</f>
        <v>0</v>
      </c>
      <c r="AA68" s="74">
        <f>IF(ISERROR(ROUND($Y68/'1_РОЗПОДІЛ ПЕРСОНАЛУ'!P67*'1_РОЗПОДІЛ ПЕРСОНАЛУ'!R67,2)),0,ROUND($Y68/'1_РОЗПОДІЛ ПЕРСОНАЛУ'!P67*'1_РОЗПОДІЛ ПЕРСОНАЛУ'!R67,2))</f>
        <v>0</v>
      </c>
      <c r="AB68" s="74">
        <f>IF(ISERROR(ROUND($Y68/'1_РОЗПОДІЛ ПЕРСОНАЛУ'!P67*'1_РОЗПОДІЛ ПЕРСОНАЛУ'!S67,2)),0,ROUND($Y68/'1_РОЗПОДІЛ ПЕРСОНАЛУ'!P67*'1_РОЗПОДІЛ ПЕРСОНАЛУ'!S67,2))</f>
        <v>0</v>
      </c>
      <c r="AC68" s="74">
        <f>IF(ISERROR(ROUND($Y68/'1_РОЗПОДІЛ ПЕРСОНАЛУ'!P67*'1_РОЗПОДІЛ ПЕРСОНАЛУ'!T67,2)),0,ROUND($Y68/'1_РОЗПОДІЛ ПЕРСОНАЛУ'!P67*'1_РОЗПОДІЛ ПЕРСОНАЛУ'!T67,2))</f>
        <v>0</v>
      </c>
      <c r="AD68" s="74">
        <f>IF(ISERROR(ROUND($Y68/'1_РОЗПОДІЛ ПЕРСОНАЛУ'!P67*'1_РОЗПОДІЛ ПЕРСОНАЛУ'!U67,2)),0,ROUND($Y68/'1_РОЗПОДІЛ ПЕРСОНАЛУ'!P67*'1_РОЗПОДІЛ ПЕРСОНАЛУ'!U67,2))</f>
        <v>0</v>
      </c>
      <c r="AE68" s="74">
        <f>IF(ISERROR(ROUND($Y68/'1_РОЗПОДІЛ ПЕРСОНАЛУ'!P67*'1_РОЗПОДІЛ ПЕРСОНАЛУ'!V67,2)),0,ROUND($Y68/'1_РОЗПОДІЛ ПЕРСОНАЛУ'!P67*'1_РОЗПОДІЛ ПЕРСОНАЛУ'!V67,2))</f>
        <v>0</v>
      </c>
      <c r="AF68" s="74">
        <f>IF(ISERROR(ROUND($Y68/'1_РОЗПОДІЛ ПЕРСОНАЛУ'!P67*'1_РОЗПОДІЛ ПЕРСОНАЛУ'!W67,2)),0,ROUND($Y68/'1_РОЗПОДІЛ ПЕРСОНАЛУ'!P67*'1_РОЗПОДІЛ ПЕРСОНАЛУ'!W67,2))</f>
        <v>0</v>
      </c>
      <c r="AG68" s="74">
        <f>IF(ISERROR(ROUND($Y68/'1_РОЗПОДІЛ ПЕРСОНАЛУ'!P67*'1_РОЗПОДІЛ ПЕРСОНАЛУ'!X67,2)),0,ROUND($Y68/'1_РОЗПОДІЛ ПЕРСОНАЛУ'!P67*'1_РОЗПОДІЛ ПЕРСОНАЛУ'!X67,2))</f>
        <v>0</v>
      </c>
    </row>
    <row r="69" spans="1:33" ht="12" hidden="1" x14ac:dyDescent="0.2">
      <c r="A69" s="78" t="str">
        <f>'1_РОЗПОДІЛ ПЕРСОНАЛУ'!A68</f>
        <v/>
      </c>
      <c r="B69" s="78">
        <f>'1_РОЗПОДІЛ ПЕРСОНАЛУ'!B68</f>
        <v>0</v>
      </c>
      <c r="C69" s="78">
        <f>'1_РОЗПОДІЛ ПЕРСОНАЛУ'!D68</f>
        <v>0</v>
      </c>
      <c r="D69" s="78">
        <f>'1_РОЗПОДІЛ ПЕРСОНАЛУ'!F68</f>
        <v>0</v>
      </c>
      <c r="E69" s="78">
        <f>'1_РОЗПОДІЛ ПЕРСОНАЛУ'!P68</f>
        <v>0</v>
      </c>
      <c r="F69" s="100">
        <f>IF($A69&gt;0,'2_Вихідні дані'!$B$3,"")</f>
        <v>1921</v>
      </c>
      <c r="G69" s="55"/>
      <c r="H69" s="55"/>
      <c r="I69" s="79">
        <f>IF(D69&gt;0,VLOOKUP(D69,'2_Вихідні дані'!$A$6:$B$11,2,FALSE),1)</f>
        <v>1</v>
      </c>
      <c r="J69" s="55"/>
      <c r="K69" s="74">
        <f t="shared" si="9"/>
        <v>0</v>
      </c>
      <c r="L69" s="55"/>
      <c r="M69" s="100">
        <f t="shared" si="2"/>
        <v>0</v>
      </c>
      <c r="N69" s="55"/>
      <c r="O69" s="100">
        <f t="shared" si="3"/>
        <v>0</v>
      </c>
      <c r="P69" s="55"/>
      <c r="Q69" s="100">
        <f t="shared" si="4"/>
        <v>0</v>
      </c>
      <c r="R69" s="55"/>
      <c r="S69" s="100">
        <f t="shared" si="5"/>
        <v>0</v>
      </c>
      <c r="T69" s="55"/>
      <c r="U69" s="100">
        <f t="shared" si="6"/>
        <v>0</v>
      </c>
      <c r="V69" s="55"/>
      <c r="W69" s="100">
        <f>IF(AND($A69&gt;0,V69&gt;0),IF('2_Вихідні дані'!$A$12=1,ROUND($K69*(V69-1),2),ROUND((K69+M69+O69+Q69+S69+U69)*(V69-1),2)),0)</f>
        <v>0</v>
      </c>
      <c r="X69" s="74">
        <f t="shared" si="7"/>
        <v>0</v>
      </c>
      <c r="Y69" s="74">
        <f>X69*'2_Вихідні дані'!$B$18</f>
        <v>0</v>
      </c>
      <c r="Z69" s="74">
        <f>IF(ISERROR(ROUND($Y69/'1_РОЗПОДІЛ ПЕРСОНАЛУ'!P68*'1_РОЗПОДІЛ ПЕРСОНАЛУ'!Q68,2)),0,ROUND($Y69/'1_РОЗПОДІЛ ПЕРСОНАЛУ'!P68*'1_РОЗПОДІЛ ПЕРСОНАЛУ'!Q68,2))</f>
        <v>0</v>
      </c>
      <c r="AA69" s="74">
        <f>IF(ISERROR(ROUND($Y69/'1_РОЗПОДІЛ ПЕРСОНАЛУ'!P68*'1_РОЗПОДІЛ ПЕРСОНАЛУ'!R68,2)),0,ROUND($Y69/'1_РОЗПОДІЛ ПЕРСОНАЛУ'!P68*'1_РОЗПОДІЛ ПЕРСОНАЛУ'!R68,2))</f>
        <v>0</v>
      </c>
      <c r="AB69" s="74">
        <f>IF(ISERROR(ROUND($Y69/'1_РОЗПОДІЛ ПЕРСОНАЛУ'!P68*'1_РОЗПОДІЛ ПЕРСОНАЛУ'!S68,2)),0,ROUND($Y69/'1_РОЗПОДІЛ ПЕРСОНАЛУ'!P68*'1_РОЗПОДІЛ ПЕРСОНАЛУ'!S68,2))</f>
        <v>0</v>
      </c>
      <c r="AC69" s="74">
        <f>IF(ISERROR(ROUND($Y69/'1_РОЗПОДІЛ ПЕРСОНАЛУ'!P68*'1_РОЗПОДІЛ ПЕРСОНАЛУ'!T68,2)),0,ROUND($Y69/'1_РОЗПОДІЛ ПЕРСОНАЛУ'!P68*'1_РОЗПОДІЛ ПЕРСОНАЛУ'!T68,2))</f>
        <v>0</v>
      </c>
      <c r="AD69" s="74">
        <f>IF(ISERROR(ROUND($Y69/'1_РОЗПОДІЛ ПЕРСОНАЛУ'!P68*'1_РОЗПОДІЛ ПЕРСОНАЛУ'!U68,2)),0,ROUND($Y69/'1_РОЗПОДІЛ ПЕРСОНАЛУ'!P68*'1_РОЗПОДІЛ ПЕРСОНАЛУ'!U68,2))</f>
        <v>0</v>
      </c>
      <c r="AE69" s="74">
        <f>IF(ISERROR(ROUND($Y69/'1_РОЗПОДІЛ ПЕРСОНАЛУ'!P68*'1_РОЗПОДІЛ ПЕРСОНАЛУ'!V68,2)),0,ROUND($Y69/'1_РОЗПОДІЛ ПЕРСОНАЛУ'!P68*'1_РОЗПОДІЛ ПЕРСОНАЛУ'!V68,2))</f>
        <v>0</v>
      </c>
      <c r="AF69" s="74">
        <f>IF(ISERROR(ROUND($Y69/'1_РОЗПОДІЛ ПЕРСОНАЛУ'!P68*'1_РОЗПОДІЛ ПЕРСОНАЛУ'!W68,2)),0,ROUND($Y69/'1_РОЗПОДІЛ ПЕРСОНАЛУ'!P68*'1_РОЗПОДІЛ ПЕРСОНАЛУ'!W68,2))</f>
        <v>0</v>
      </c>
      <c r="AG69" s="74">
        <f>IF(ISERROR(ROUND($Y69/'1_РОЗПОДІЛ ПЕРСОНАЛУ'!P68*'1_РОЗПОДІЛ ПЕРСОНАЛУ'!X68,2)),0,ROUND($Y69/'1_РОЗПОДІЛ ПЕРСОНАЛУ'!P68*'1_РОЗПОДІЛ ПЕРСОНАЛУ'!X68,2))</f>
        <v>0</v>
      </c>
    </row>
    <row r="70" spans="1:33" ht="12" hidden="1" x14ac:dyDescent="0.2">
      <c r="A70" s="78" t="str">
        <f>'1_РОЗПОДІЛ ПЕРСОНАЛУ'!A69</f>
        <v/>
      </c>
      <c r="B70" s="78">
        <f>'1_РОЗПОДІЛ ПЕРСОНАЛУ'!B69</f>
        <v>0</v>
      </c>
      <c r="C70" s="78">
        <f>'1_РОЗПОДІЛ ПЕРСОНАЛУ'!D69</f>
        <v>0</v>
      </c>
      <c r="D70" s="78">
        <f>'1_РОЗПОДІЛ ПЕРСОНАЛУ'!F69</f>
        <v>0</v>
      </c>
      <c r="E70" s="78">
        <f>'1_РОЗПОДІЛ ПЕРСОНАЛУ'!P69</f>
        <v>0</v>
      </c>
      <c r="F70" s="100">
        <f>IF($A70&gt;0,'2_Вихідні дані'!$B$3,"")</f>
        <v>1921</v>
      </c>
      <c r="G70" s="55"/>
      <c r="H70" s="55"/>
      <c r="I70" s="79">
        <f>IF(D70&gt;0,VLOOKUP(D70,'2_Вихідні дані'!$A$6:$B$11,2,FALSE),1)</f>
        <v>1</v>
      </c>
      <c r="J70" s="55"/>
      <c r="K70" s="74">
        <f t="shared" si="9"/>
        <v>0</v>
      </c>
      <c r="L70" s="55"/>
      <c r="M70" s="100">
        <f t="shared" si="2"/>
        <v>0</v>
      </c>
      <c r="N70" s="55"/>
      <c r="O70" s="100">
        <f t="shared" si="3"/>
        <v>0</v>
      </c>
      <c r="P70" s="55"/>
      <c r="Q70" s="100">
        <f t="shared" si="4"/>
        <v>0</v>
      </c>
      <c r="R70" s="55"/>
      <c r="S70" s="100">
        <f t="shared" si="5"/>
        <v>0</v>
      </c>
      <c r="T70" s="55"/>
      <c r="U70" s="100">
        <f t="shared" si="6"/>
        <v>0</v>
      </c>
      <c r="V70" s="55"/>
      <c r="W70" s="100">
        <f>IF(AND($A70&gt;0,V70&gt;0),IF('2_Вихідні дані'!$A$12=1,ROUND($K70*(V70-1),2),ROUND((K70+M70+O70+Q70+S70+U70)*(V70-1),2)),0)</f>
        <v>0</v>
      </c>
      <c r="X70" s="74">
        <f t="shared" si="7"/>
        <v>0</v>
      </c>
      <c r="Y70" s="74">
        <f>X70*'2_Вихідні дані'!$B$18</f>
        <v>0</v>
      </c>
      <c r="Z70" s="74">
        <f>IF(ISERROR(ROUND($Y70/'1_РОЗПОДІЛ ПЕРСОНАЛУ'!P69*'1_РОЗПОДІЛ ПЕРСОНАЛУ'!Q69,2)),0,ROUND($Y70/'1_РОЗПОДІЛ ПЕРСОНАЛУ'!P69*'1_РОЗПОДІЛ ПЕРСОНАЛУ'!Q69,2))</f>
        <v>0</v>
      </c>
      <c r="AA70" s="74">
        <f>IF(ISERROR(ROUND($Y70/'1_РОЗПОДІЛ ПЕРСОНАЛУ'!P69*'1_РОЗПОДІЛ ПЕРСОНАЛУ'!R69,2)),0,ROUND($Y70/'1_РОЗПОДІЛ ПЕРСОНАЛУ'!P69*'1_РОЗПОДІЛ ПЕРСОНАЛУ'!R69,2))</f>
        <v>0</v>
      </c>
      <c r="AB70" s="74">
        <f>IF(ISERROR(ROUND($Y70/'1_РОЗПОДІЛ ПЕРСОНАЛУ'!P69*'1_РОЗПОДІЛ ПЕРСОНАЛУ'!S69,2)),0,ROUND($Y70/'1_РОЗПОДІЛ ПЕРСОНАЛУ'!P69*'1_РОЗПОДІЛ ПЕРСОНАЛУ'!S69,2))</f>
        <v>0</v>
      </c>
      <c r="AC70" s="74">
        <f>IF(ISERROR(ROUND($Y70/'1_РОЗПОДІЛ ПЕРСОНАЛУ'!P69*'1_РОЗПОДІЛ ПЕРСОНАЛУ'!T69,2)),0,ROUND($Y70/'1_РОЗПОДІЛ ПЕРСОНАЛУ'!P69*'1_РОЗПОДІЛ ПЕРСОНАЛУ'!T69,2))</f>
        <v>0</v>
      </c>
      <c r="AD70" s="74">
        <f>IF(ISERROR(ROUND($Y70/'1_РОЗПОДІЛ ПЕРСОНАЛУ'!P69*'1_РОЗПОДІЛ ПЕРСОНАЛУ'!U69,2)),0,ROUND($Y70/'1_РОЗПОДІЛ ПЕРСОНАЛУ'!P69*'1_РОЗПОДІЛ ПЕРСОНАЛУ'!U69,2))</f>
        <v>0</v>
      </c>
      <c r="AE70" s="74">
        <f>IF(ISERROR(ROUND($Y70/'1_РОЗПОДІЛ ПЕРСОНАЛУ'!P69*'1_РОЗПОДІЛ ПЕРСОНАЛУ'!V69,2)),0,ROUND($Y70/'1_РОЗПОДІЛ ПЕРСОНАЛУ'!P69*'1_РОЗПОДІЛ ПЕРСОНАЛУ'!V69,2))</f>
        <v>0</v>
      </c>
      <c r="AF70" s="74">
        <f>IF(ISERROR(ROUND($Y70/'1_РОЗПОДІЛ ПЕРСОНАЛУ'!P69*'1_РОЗПОДІЛ ПЕРСОНАЛУ'!W69,2)),0,ROUND($Y70/'1_РОЗПОДІЛ ПЕРСОНАЛУ'!P69*'1_РОЗПОДІЛ ПЕРСОНАЛУ'!W69,2))</f>
        <v>0</v>
      </c>
      <c r="AG70" s="74">
        <f>IF(ISERROR(ROUND($Y70/'1_РОЗПОДІЛ ПЕРСОНАЛУ'!P69*'1_РОЗПОДІЛ ПЕРСОНАЛУ'!X69,2)),0,ROUND($Y70/'1_РОЗПОДІЛ ПЕРСОНАЛУ'!P69*'1_РОЗПОДІЛ ПЕРСОНАЛУ'!X69,2))</f>
        <v>0</v>
      </c>
    </row>
    <row r="71" spans="1:33" ht="12" hidden="1" x14ac:dyDescent="0.2">
      <c r="A71" s="78" t="str">
        <f>'1_РОЗПОДІЛ ПЕРСОНАЛУ'!A70</f>
        <v/>
      </c>
      <c r="B71" s="78">
        <f>'1_РОЗПОДІЛ ПЕРСОНАЛУ'!B70</f>
        <v>0</v>
      </c>
      <c r="C71" s="78">
        <f>'1_РОЗПОДІЛ ПЕРСОНАЛУ'!D70</f>
        <v>0</v>
      </c>
      <c r="D71" s="78">
        <f>'1_РОЗПОДІЛ ПЕРСОНАЛУ'!F70</f>
        <v>0</v>
      </c>
      <c r="E71" s="78">
        <f>'1_РОЗПОДІЛ ПЕРСОНАЛУ'!P70</f>
        <v>0</v>
      </c>
      <c r="F71" s="100">
        <f>IF($A71&gt;0,'2_Вихідні дані'!$B$3,"")</f>
        <v>1921</v>
      </c>
      <c r="G71" s="55"/>
      <c r="H71" s="55"/>
      <c r="I71" s="79">
        <f>IF(D71&gt;0,VLOOKUP(D71,'2_Вихідні дані'!$A$6:$B$11,2,FALSE),1)</f>
        <v>1</v>
      </c>
      <c r="J71" s="55"/>
      <c r="K71" s="74">
        <f t="shared" si="9"/>
        <v>0</v>
      </c>
      <c r="L71" s="55"/>
      <c r="M71" s="100">
        <f t="shared" si="2"/>
        <v>0</v>
      </c>
      <c r="N71" s="55"/>
      <c r="O71" s="100">
        <f t="shared" si="3"/>
        <v>0</v>
      </c>
      <c r="P71" s="55"/>
      <c r="Q71" s="100">
        <f t="shared" si="4"/>
        <v>0</v>
      </c>
      <c r="R71" s="55"/>
      <c r="S71" s="100">
        <f t="shared" si="5"/>
        <v>0</v>
      </c>
      <c r="T71" s="55"/>
      <c r="U71" s="100">
        <f t="shared" si="6"/>
        <v>0</v>
      </c>
      <c r="V71" s="55"/>
      <c r="W71" s="100">
        <f>IF(AND($A71&gt;0,V71&gt;0),IF('2_Вихідні дані'!$A$12=1,ROUND($K71*(V71-1),2),ROUND((K71+M71+O71+Q71+S71+U71)*(V71-1),2)),0)</f>
        <v>0</v>
      </c>
      <c r="X71" s="74">
        <f t="shared" si="7"/>
        <v>0</v>
      </c>
      <c r="Y71" s="74">
        <f>X71*'2_Вихідні дані'!$B$18</f>
        <v>0</v>
      </c>
      <c r="Z71" s="74">
        <f>IF(ISERROR(ROUND($Y71/'1_РОЗПОДІЛ ПЕРСОНАЛУ'!P70*'1_РОЗПОДІЛ ПЕРСОНАЛУ'!Q70,2)),0,ROUND($Y71/'1_РОЗПОДІЛ ПЕРСОНАЛУ'!P70*'1_РОЗПОДІЛ ПЕРСОНАЛУ'!Q70,2))</f>
        <v>0</v>
      </c>
      <c r="AA71" s="74">
        <f>IF(ISERROR(ROUND($Y71/'1_РОЗПОДІЛ ПЕРСОНАЛУ'!P70*'1_РОЗПОДІЛ ПЕРСОНАЛУ'!R70,2)),0,ROUND($Y71/'1_РОЗПОДІЛ ПЕРСОНАЛУ'!P70*'1_РОЗПОДІЛ ПЕРСОНАЛУ'!R70,2))</f>
        <v>0</v>
      </c>
      <c r="AB71" s="74">
        <f>IF(ISERROR(ROUND($Y71/'1_РОЗПОДІЛ ПЕРСОНАЛУ'!P70*'1_РОЗПОДІЛ ПЕРСОНАЛУ'!S70,2)),0,ROUND($Y71/'1_РОЗПОДІЛ ПЕРСОНАЛУ'!P70*'1_РОЗПОДІЛ ПЕРСОНАЛУ'!S70,2))</f>
        <v>0</v>
      </c>
      <c r="AC71" s="74">
        <f>IF(ISERROR(ROUND($Y71/'1_РОЗПОДІЛ ПЕРСОНАЛУ'!P70*'1_РОЗПОДІЛ ПЕРСОНАЛУ'!T70,2)),0,ROUND($Y71/'1_РОЗПОДІЛ ПЕРСОНАЛУ'!P70*'1_РОЗПОДІЛ ПЕРСОНАЛУ'!T70,2))</f>
        <v>0</v>
      </c>
      <c r="AD71" s="74">
        <f>IF(ISERROR(ROUND($Y71/'1_РОЗПОДІЛ ПЕРСОНАЛУ'!P70*'1_РОЗПОДІЛ ПЕРСОНАЛУ'!U70,2)),0,ROUND($Y71/'1_РОЗПОДІЛ ПЕРСОНАЛУ'!P70*'1_РОЗПОДІЛ ПЕРСОНАЛУ'!U70,2))</f>
        <v>0</v>
      </c>
      <c r="AE71" s="74">
        <f>IF(ISERROR(ROUND($Y71/'1_РОЗПОДІЛ ПЕРСОНАЛУ'!P70*'1_РОЗПОДІЛ ПЕРСОНАЛУ'!V70,2)),0,ROUND($Y71/'1_РОЗПОДІЛ ПЕРСОНАЛУ'!P70*'1_РОЗПОДІЛ ПЕРСОНАЛУ'!V70,2))</f>
        <v>0</v>
      </c>
      <c r="AF71" s="74">
        <f>IF(ISERROR(ROUND($Y71/'1_РОЗПОДІЛ ПЕРСОНАЛУ'!P70*'1_РОЗПОДІЛ ПЕРСОНАЛУ'!W70,2)),0,ROUND($Y71/'1_РОЗПОДІЛ ПЕРСОНАЛУ'!P70*'1_РОЗПОДІЛ ПЕРСОНАЛУ'!W70,2))</f>
        <v>0</v>
      </c>
      <c r="AG71" s="74">
        <f>IF(ISERROR(ROUND($Y71/'1_РОЗПОДІЛ ПЕРСОНАЛУ'!P70*'1_РОЗПОДІЛ ПЕРСОНАЛУ'!X70,2)),0,ROUND($Y71/'1_РОЗПОДІЛ ПЕРСОНАЛУ'!P70*'1_РОЗПОДІЛ ПЕРСОНАЛУ'!X70,2))</f>
        <v>0</v>
      </c>
    </row>
    <row r="72" spans="1:33" ht="12" hidden="1" x14ac:dyDescent="0.2">
      <c r="A72" s="78" t="str">
        <f>'1_РОЗПОДІЛ ПЕРСОНАЛУ'!A71</f>
        <v/>
      </c>
      <c r="B72" s="78">
        <f>'1_РОЗПОДІЛ ПЕРСОНАЛУ'!B71</f>
        <v>0</v>
      </c>
      <c r="C72" s="78">
        <f>'1_РОЗПОДІЛ ПЕРСОНАЛУ'!D71</f>
        <v>0</v>
      </c>
      <c r="D72" s="78">
        <f>'1_РОЗПОДІЛ ПЕРСОНАЛУ'!F71</f>
        <v>0</v>
      </c>
      <c r="E72" s="78">
        <f>'1_РОЗПОДІЛ ПЕРСОНАЛУ'!P71</f>
        <v>0</v>
      </c>
      <c r="F72" s="100">
        <f>IF($A72&gt;0,'2_Вихідні дані'!$B$3,"")</f>
        <v>1921</v>
      </c>
      <c r="G72" s="55"/>
      <c r="H72" s="55"/>
      <c r="I72" s="79">
        <f>IF(D72&gt;0,VLOOKUP(D72,'2_Вихідні дані'!$A$6:$B$11,2,FALSE),1)</f>
        <v>1</v>
      </c>
      <c r="J72" s="55"/>
      <c r="K72" s="74">
        <f t="shared" si="9"/>
        <v>0</v>
      </c>
      <c r="L72" s="55"/>
      <c r="M72" s="100">
        <f t="shared" si="2"/>
        <v>0</v>
      </c>
      <c r="N72" s="55"/>
      <c r="O72" s="100">
        <f t="shared" si="3"/>
        <v>0</v>
      </c>
      <c r="P72" s="55"/>
      <c r="Q72" s="100">
        <f t="shared" si="4"/>
        <v>0</v>
      </c>
      <c r="R72" s="55"/>
      <c r="S72" s="100">
        <f t="shared" si="5"/>
        <v>0</v>
      </c>
      <c r="T72" s="55"/>
      <c r="U72" s="100">
        <f t="shared" si="6"/>
        <v>0</v>
      </c>
      <c r="V72" s="55"/>
      <c r="W72" s="100">
        <f>IF(AND($A72&gt;0,V72&gt;0),IF('2_Вихідні дані'!$A$12=1,ROUND($K72*(V72-1),2),ROUND((K72+M72+O72+Q72+S72+U72)*(V72-1),2)),0)</f>
        <v>0</v>
      </c>
      <c r="X72" s="74">
        <f t="shared" si="7"/>
        <v>0</v>
      </c>
      <c r="Y72" s="74">
        <f>X72*'2_Вихідні дані'!$B$18</f>
        <v>0</v>
      </c>
      <c r="Z72" s="74">
        <f>IF(ISERROR(ROUND($Y72/'1_РОЗПОДІЛ ПЕРСОНАЛУ'!P71*'1_РОЗПОДІЛ ПЕРСОНАЛУ'!Q71,2)),0,ROUND($Y72/'1_РОЗПОДІЛ ПЕРСОНАЛУ'!P71*'1_РОЗПОДІЛ ПЕРСОНАЛУ'!Q71,2))</f>
        <v>0</v>
      </c>
      <c r="AA72" s="74">
        <f>IF(ISERROR(ROUND($Y72/'1_РОЗПОДІЛ ПЕРСОНАЛУ'!P71*'1_РОЗПОДІЛ ПЕРСОНАЛУ'!R71,2)),0,ROUND($Y72/'1_РОЗПОДІЛ ПЕРСОНАЛУ'!P71*'1_РОЗПОДІЛ ПЕРСОНАЛУ'!R71,2))</f>
        <v>0</v>
      </c>
      <c r="AB72" s="74">
        <f>IF(ISERROR(ROUND($Y72/'1_РОЗПОДІЛ ПЕРСОНАЛУ'!P71*'1_РОЗПОДІЛ ПЕРСОНАЛУ'!S71,2)),0,ROUND($Y72/'1_РОЗПОДІЛ ПЕРСОНАЛУ'!P71*'1_РОЗПОДІЛ ПЕРСОНАЛУ'!S71,2))</f>
        <v>0</v>
      </c>
      <c r="AC72" s="74">
        <f>IF(ISERROR(ROUND($Y72/'1_РОЗПОДІЛ ПЕРСОНАЛУ'!P71*'1_РОЗПОДІЛ ПЕРСОНАЛУ'!T71,2)),0,ROUND($Y72/'1_РОЗПОДІЛ ПЕРСОНАЛУ'!P71*'1_РОЗПОДІЛ ПЕРСОНАЛУ'!T71,2))</f>
        <v>0</v>
      </c>
      <c r="AD72" s="74">
        <f>IF(ISERROR(ROUND($Y72/'1_РОЗПОДІЛ ПЕРСОНАЛУ'!P71*'1_РОЗПОДІЛ ПЕРСОНАЛУ'!U71,2)),0,ROUND($Y72/'1_РОЗПОДІЛ ПЕРСОНАЛУ'!P71*'1_РОЗПОДІЛ ПЕРСОНАЛУ'!U71,2))</f>
        <v>0</v>
      </c>
      <c r="AE72" s="74">
        <f>IF(ISERROR(ROUND($Y72/'1_РОЗПОДІЛ ПЕРСОНАЛУ'!P71*'1_РОЗПОДІЛ ПЕРСОНАЛУ'!V71,2)),0,ROUND($Y72/'1_РОЗПОДІЛ ПЕРСОНАЛУ'!P71*'1_РОЗПОДІЛ ПЕРСОНАЛУ'!V71,2))</f>
        <v>0</v>
      </c>
      <c r="AF72" s="74">
        <f>IF(ISERROR(ROUND($Y72/'1_РОЗПОДІЛ ПЕРСОНАЛУ'!P71*'1_РОЗПОДІЛ ПЕРСОНАЛУ'!W71,2)),0,ROUND($Y72/'1_РОЗПОДІЛ ПЕРСОНАЛУ'!P71*'1_РОЗПОДІЛ ПЕРСОНАЛУ'!W71,2))</f>
        <v>0</v>
      </c>
      <c r="AG72" s="74">
        <f>IF(ISERROR(ROUND($Y72/'1_РОЗПОДІЛ ПЕРСОНАЛУ'!P71*'1_РОЗПОДІЛ ПЕРСОНАЛУ'!X71,2)),0,ROUND($Y72/'1_РОЗПОДІЛ ПЕРСОНАЛУ'!P71*'1_РОЗПОДІЛ ПЕРСОНАЛУ'!X71,2))</f>
        <v>0</v>
      </c>
    </row>
    <row r="73" spans="1:33" ht="12" hidden="1" x14ac:dyDescent="0.2">
      <c r="A73" s="78" t="str">
        <f>'1_РОЗПОДІЛ ПЕРСОНАЛУ'!A72</f>
        <v/>
      </c>
      <c r="B73" s="78">
        <f>'1_РОЗПОДІЛ ПЕРСОНАЛУ'!B72</f>
        <v>0</v>
      </c>
      <c r="C73" s="78">
        <f>'1_РОЗПОДІЛ ПЕРСОНАЛУ'!D72</f>
        <v>0</v>
      </c>
      <c r="D73" s="78">
        <f>'1_РОЗПОДІЛ ПЕРСОНАЛУ'!F72</f>
        <v>0</v>
      </c>
      <c r="E73" s="78">
        <f>'1_РОЗПОДІЛ ПЕРСОНАЛУ'!P72</f>
        <v>0</v>
      </c>
      <c r="F73" s="100">
        <f>IF($A73&gt;0,'2_Вихідні дані'!$B$3,"")</f>
        <v>1921</v>
      </c>
      <c r="G73" s="55"/>
      <c r="H73" s="55"/>
      <c r="I73" s="79">
        <f>IF(D73&gt;0,VLOOKUP(D73,'2_Вихідні дані'!$A$6:$B$11,2,FALSE),1)</f>
        <v>1</v>
      </c>
      <c r="J73" s="55"/>
      <c r="K73" s="74">
        <f t="shared" si="9"/>
        <v>0</v>
      </c>
      <c r="L73" s="55"/>
      <c r="M73" s="100">
        <f t="shared" si="2"/>
        <v>0</v>
      </c>
      <c r="N73" s="55"/>
      <c r="O73" s="100">
        <f t="shared" si="3"/>
        <v>0</v>
      </c>
      <c r="P73" s="55"/>
      <c r="Q73" s="100">
        <f t="shared" si="4"/>
        <v>0</v>
      </c>
      <c r="R73" s="55"/>
      <c r="S73" s="100">
        <f t="shared" si="5"/>
        <v>0</v>
      </c>
      <c r="T73" s="55"/>
      <c r="U73" s="100">
        <f t="shared" si="6"/>
        <v>0</v>
      </c>
      <c r="V73" s="55"/>
      <c r="W73" s="100">
        <f>IF(AND($A73&gt;0,V73&gt;0),IF('2_Вихідні дані'!$A$12=1,ROUND($K73*(V73-1),2),ROUND((K73+M73+O73+Q73+S73+U73)*(V73-1),2)),0)</f>
        <v>0</v>
      </c>
      <c r="X73" s="74">
        <f t="shared" si="7"/>
        <v>0</v>
      </c>
      <c r="Y73" s="74">
        <f>X73*'2_Вихідні дані'!$B$18</f>
        <v>0</v>
      </c>
      <c r="Z73" s="74">
        <f>IF(ISERROR(ROUND($Y73/'1_РОЗПОДІЛ ПЕРСОНАЛУ'!P72*'1_РОЗПОДІЛ ПЕРСОНАЛУ'!Q72,2)),0,ROUND($Y73/'1_РОЗПОДІЛ ПЕРСОНАЛУ'!P72*'1_РОЗПОДІЛ ПЕРСОНАЛУ'!Q72,2))</f>
        <v>0</v>
      </c>
      <c r="AA73" s="74">
        <f>IF(ISERROR(ROUND($Y73/'1_РОЗПОДІЛ ПЕРСОНАЛУ'!P72*'1_РОЗПОДІЛ ПЕРСОНАЛУ'!R72,2)),0,ROUND($Y73/'1_РОЗПОДІЛ ПЕРСОНАЛУ'!P72*'1_РОЗПОДІЛ ПЕРСОНАЛУ'!R72,2))</f>
        <v>0</v>
      </c>
      <c r="AB73" s="74">
        <f>IF(ISERROR(ROUND($Y73/'1_РОЗПОДІЛ ПЕРСОНАЛУ'!P72*'1_РОЗПОДІЛ ПЕРСОНАЛУ'!S72,2)),0,ROUND($Y73/'1_РОЗПОДІЛ ПЕРСОНАЛУ'!P72*'1_РОЗПОДІЛ ПЕРСОНАЛУ'!S72,2))</f>
        <v>0</v>
      </c>
      <c r="AC73" s="74">
        <f>IF(ISERROR(ROUND($Y73/'1_РОЗПОДІЛ ПЕРСОНАЛУ'!P72*'1_РОЗПОДІЛ ПЕРСОНАЛУ'!T72,2)),0,ROUND($Y73/'1_РОЗПОДІЛ ПЕРСОНАЛУ'!P72*'1_РОЗПОДІЛ ПЕРСОНАЛУ'!T72,2))</f>
        <v>0</v>
      </c>
      <c r="AD73" s="74">
        <f>IF(ISERROR(ROUND($Y73/'1_РОЗПОДІЛ ПЕРСОНАЛУ'!P72*'1_РОЗПОДІЛ ПЕРСОНАЛУ'!U72,2)),0,ROUND($Y73/'1_РОЗПОДІЛ ПЕРСОНАЛУ'!P72*'1_РОЗПОДІЛ ПЕРСОНАЛУ'!U72,2))</f>
        <v>0</v>
      </c>
      <c r="AE73" s="74">
        <f>IF(ISERROR(ROUND($Y73/'1_РОЗПОДІЛ ПЕРСОНАЛУ'!P72*'1_РОЗПОДІЛ ПЕРСОНАЛУ'!V72,2)),0,ROUND($Y73/'1_РОЗПОДІЛ ПЕРСОНАЛУ'!P72*'1_РОЗПОДІЛ ПЕРСОНАЛУ'!V72,2))</f>
        <v>0</v>
      </c>
      <c r="AF73" s="74">
        <f>IF(ISERROR(ROUND($Y73/'1_РОЗПОДІЛ ПЕРСОНАЛУ'!P72*'1_РОЗПОДІЛ ПЕРСОНАЛУ'!W72,2)),0,ROUND($Y73/'1_РОЗПОДІЛ ПЕРСОНАЛУ'!P72*'1_РОЗПОДІЛ ПЕРСОНАЛУ'!W72,2))</f>
        <v>0</v>
      </c>
      <c r="AG73" s="74">
        <f>IF(ISERROR(ROUND($Y73/'1_РОЗПОДІЛ ПЕРСОНАЛУ'!P72*'1_РОЗПОДІЛ ПЕРСОНАЛУ'!X72,2)),0,ROUND($Y73/'1_РОЗПОДІЛ ПЕРСОНАЛУ'!P72*'1_РОЗПОДІЛ ПЕРСОНАЛУ'!X72,2))</f>
        <v>0</v>
      </c>
    </row>
    <row r="74" spans="1:33" ht="12" hidden="1" x14ac:dyDescent="0.2">
      <c r="A74" s="78" t="str">
        <f>'1_РОЗПОДІЛ ПЕРСОНАЛУ'!A73</f>
        <v/>
      </c>
      <c r="B74" s="78">
        <f>'1_РОЗПОДІЛ ПЕРСОНАЛУ'!B73</f>
        <v>0</v>
      </c>
      <c r="C74" s="78">
        <f>'1_РОЗПОДІЛ ПЕРСОНАЛУ'!D73</f>
        <v>0</v>
      </c>
      <c r="D74" s="78">
        <f>'1_РОЗПОДІЛ ПЕРСОНАЛУ'!F73</f>
        <v>0</v>
      </c>
      <c r="E74" s="78">
        <f>'1_РОЗПОДІЛ ПЕРСОНАЛУ'!P73</f>
        <v>0</v>
      </c>
      <c r="F74" s="100">
        <f>IF($A74&gt;0,'2_Вихідні дані'!$B$3,"")</f>
        <v>1921</v>
      </c>
      <c r="G74" s="55"/>
      <c r="H74" s="55"/>
      <c r="I74" s="79">
        <f>IF(D74&gt;0,VLOOKUP(D74,'2_Вихідні дані'!$A$6:$B$11,2,FALSE),1)</f>
        <v>1</v>
      </c>
      <c r="J74" s="55"/>
      <c r="K74" s="74">
        <f t="shared" si="9"/>
        <v>0</v>
      </c>
      <c r="L74" s="55"/>
      <c r="M74" s="100">
        <f t="shared" si="2"/>
        <v>0</v>
      </c>
      <c r="N74" s="55"/>
      <c r="O74" s="100">
        <f t="shared" si="3"/>
        <v>0</v>
      </c>
      <c r="P74" s="55"/>
      <c r="Q74" s="100">
        <f t="shared" si="4"/>
        <v>0</v>
      </c>
      <c r="R74" s="55"/>
      <c r="S74" s="100">
        <f t="shared" si="5"/>
        <v>0</v>
      </c>
      <c r="T74" s="55"/>
      <c r="U74" s="100">
        <f t="shared" si="6"/>
        <v>0</v>
      </c>
      <c r="V74" s="55"/>
      <c r="W74" s="100">
        <f>IF(AND($A74&gt;0,V74&gt;0),IF('2_Вихідні дані'!$A$12=1,ROUND($K74*(V74-1),2),ROUND((K74+M74+O74+Q74+S74+U74)*(V74-1),2)),0)</f>
        <v>0</v>
      </c>
      <c r="X74" s="74">
        <f t="shared" si="7"/>
        <v>0</v>
      </c>
      <c r="Y74" s="74">
        <f>X74*'2_Вихідні дані'!$B$18</f>
        <v>0</v>
      </c>
      <c r="Z74" s="74">
        <f>IF(ISERROR(ROUND($Y74/'1_РОЗПОДІЛ ПЕРСОНАЛУ'!P73*'1_РОЗПОДІЛ ПЕРСОНАЛУ'!Q73,2)),0,ROUND($Y74/'1_РОЗПОДІЛ ПЕРСОНАЛУ'!P73*'1_РОЗПОДІЛ ПЕРСОНАЛУ'!Q73,2))</f>
        <v>0</v>
      </c>
      <c r="AA74" s="74">
        <f>IF(ISERROR(ROUND($Y74/'1_РОЗПОДІЛ ПЕРСОНАЛУ'!P73*'1_РОЗПОДІЛ ПЕРСОНАЛУ'!R73,2)),0,ROUND($Y74/'1_РОЗПОДІЛ ПЕРСОНАЛУ'!P73*'1_РОЗПОДІЛ ПЕРСОНАЛУ'!R73,2))</f>
        <v>0</v>
      </c>
      <c r="AB74" s="74">
        <f>IF(ISERROR(ROUND($Y74/'1_РОЗПОДІЛ ПЕРСОНАЛУ'!P73*'1_РОЗПОДІЛ ПЕРСОНАЛУ'!S73,2)),0,ROUND($Y74/'1_РОЗПОДІЛ ПЕРСОНАЛУ'!P73*'1_РОЗПОДІЛ ПЕРСОНАЛУ'!S73,2))</f>
        <v>0</v>
      </c>
      <c r="AC74" s="74">
        <f>IF(ISERROR(ROUND($Y74/'1_РОЗПОДІЛ ПЕРСОНАЛУ'!P73*'1_РОЗПОДІЛ ПЕРСОНАЛУ'!T73,2)),0,ROUND($Y74/'1_РОЗПОДІЛ ПЕРСОНАЛУ'!P73*'1_РОЗПОДІЛ ПЕРСОНАЛУ'!T73,2))</f>
        <v>0</v>
      </c>
      <c r="AD74" s="74">
        <f>IF(ISERROR(ROUND($Y74/'1_РОЗПОДІЛ ПЕРСОНАЛУ'!P73*'1_РОЗПОДІЛ ПЕРСОНАЛУ'!U73,2)),0,ROUND($Y74/'1_РОЗПОДІЛ ПЕРСОНАЛУ'!P73*'1_РОЗПОДІЛ ПЕРСОНАЛУ'!U73,2))</f>
        <v>0</v>
      </c>
      <c r="AE74" s="74">
        <f>IF(ISERROR(ROUND($Y74/'1_РОЗПОДІЛ ПЕРСОНАЛУ'!P73*'1_РОЗПОДІЛ ПЕРСОНАЛУ'!V73,2)),0,ROUND($Y74/'1_РОЗПОДІЛ ПЕРСОНАЛУ'!P73*'1_РОЗПОДІЛ ПЕРСОНАЛУ'!V73,2))</f>
        <v>0</v>
      </c>
      <c r="AF74" s="74">
        <f>IF(ISERROR(ROUND($Y74/'1_РОЗПОДІЛ ПЕРСОНАЛУ'!P73*'1_РОЗПОДІЛ ПЕРСОНАЛУ'!W73,2)),0,ROUND($Y74/'1_РОЗПОДІЛ ПЕРСОНАЛУ'!P73*'1_РОЗПОДІЛ ПЕРСОНАЛУ'!W73,2))</f>
        <v>0</v>
      </c>
      <c r="AG74" s="74">
        <f>IF(ISERROR(ROUND($Y74/'1_РОЗПОДІЛ ПЕРСОНАЛУ'!P73*'1_РОЗПОДІЛ ПЕРСОНАЛУ'!X73,2)),0,ROUND($Y74/'1_РОЗПОДІЛ ПЕРСОНАЛУ'!P73*'1_РОЗПОДІЛ ПЕРСОНАЛУ'!X73,2))</f>
        <v>0</v>
      </c>
    </row>
    <row r="75" spans="1:33" ht="12" hidden="1" x14ac:dyDescent="0.2">
      <c r="A75" s="78" t="str">
        <f>'1_РОЗПОДІЛ ПЕРСОНАЛУ'!A74</f>
        <v/>
      </c>
      <c r="B75" s="78">
        <f>'1_РОЗПОДІЛ ПЕРСОНАЛУ'!B74</f>
        <v>0</v>
      </c>
      <c r="C75" s="78">
        <f>'1_РОЗПОДІЛ ПЕРСОНАЛУ'!D74</f>
        <v>0</v>
      </c>
      <c r="D75" s="78">
        <f>'1_РОЗПОДІЛ ПЕРСОНАЛУ'!F74</f>
        <v>0</v>
      </c>
      <c r="E75" s="78">
        <f>'1_РОЗПОДІЛ ПЕРСОНАЛУ'!P74</f>
        <v>0</v>
      </c>
      <c r="F75" s="100">
        <f>IF($A75&gt;0,'2_Вихідні дані'!$B$3,"")</f>
        <v>1921</v>
      </c>
      <c r="G75" s="55"/>
      <c r="H75" s="55"/>
      <c r="I75" s="79">
        <f>IF(D75&gt;0,VLOOKUP(D75,'2_Вихідні дані'!$A$6:$B$11,2,FALSE),1)</f>
        <v>1</v>
      </c>
      <c r="J75" s="55"/>
      <c r="K75" s="74">
        <f t="shared" si="9"/>
        <v>0</v>
      </c>
      <c r="L75" s="55"/>
      <c r="M75" s="100">
        <f t="shared" ref="M75:M138" si="10">IF(AND($A75&gt;0,L75&gt;0),ROUND($K75*(L75-1),2),0)</f>
        <v>0</v>
      </c>
      <c r="N75" s="55"/>
      <c r="O75" s="100">
        <f t="shared" ref="O75:O138" si="11">IF(AND($A75&gt;0,N75&gt;0),ROUND($K75*(N75-1),2),0)</f>
        <v>0</v>
      </c>
      <c r="P75" s="55"/>
      <c r="Q75" s="100">
        <f t="shared" ref="Q75:Q138" si="12">IF(AND($A75&gt;0,P75&gt;0),ROUND($K75*(P75-1),2),0)</f>
        <v>0</v>
      </c>
      <c r="R75" s="55"/>
      <c r="S75" s="100">
        <f t="shared" ref="S75:S138" si="13">IF(AND($A75&gt;0,R75&gt;0),ROUND($K75*(R75-1),2),0)</f>
        <v>0</v>
      </c>
      <c r="T75" s="55"/>
      <c r="U75" s="100">
        <f t="shared" ref="U75:U138" si="14">IF(AND($A75&gt;0,T75&gt;0),ROUND($K75*(T75-1),2),0)</f>
        <v>0</v>
      </c>
      <c r="V75" s="55"/>
      <c r="W75" s="100">
        <f>IF(AND($A75&gt;0,V75&gt;0),IF('2_Вихідні дані'!$A$12=1,ROUND($K75*(V75-1),2),ROUND((K75+M75+O75+Q75+S75+U75)*(V75-1),2)),0)</f>
        <v>0</v>
      </c>
      <c r="X75" s="74">
        <f t="shared" ref="X75:X138" si="15">ROUND((K75+M75+O75+Q75+S75+U75+W75)*E75,2)</f>
        <v>0</v>
      </c>
      <c r="Y75" s="74">
        <f>X75*'2_Вихідні дані'!$B$18</f>
        <v>0</v>
      </c>
      <c r="Z75" s="74">
        <f>IF(ISERROR(ROUND($Y75/'1_РОЗПОДІЛ ПЕРСОНАЛУ'!P74*'1_РОЗПОДІЛ ПЕРСОНАЛУ'!Q74,2)),0,ROUND($Y75/'1_РОЗПОДІЛ ПЕРСОНАЛУ'!P74*'1_РОЗПОДІЛ ПЕРСОНАЛУ'!Q74,2))</f>
        <v>0</v>
      </c>
      <c r="AA75" s="74">
        <f>IF(ISERROR(ROUND($Y75/'1_РОЗПОДІЛ ПЕРСОНАЛУ'!P74*'1_РОЗПОДІЛ ПЕРСОНАЛУ'!R74,2)),0,ROUND($Y75/'1_РОЗПОДІЛ ПЕРСОНАЛУ'!P74*'1_РОЗПОДІЛ ПЕРСОНАЛУ'!R74,2))</f>
        <v>0</v>
      </c>
      <c r="AB75" s="74">
        <f>IF(ISERROR(ROUND($Y75/'1_РОЗПОДІЛ ПЕРСОНАЛУ'!P74*'1_РОЗПОДІЛ ПЕРСОНАЛУ'!S74,2)),0,ROUND($Y75/'1_РОЗПОДІЛ ПЕРСОНАЛУ'!P74*'1_РОЗПОДІЛ ПЕРСОНАЛУ'!S74,2))</f>
        <v>0</v>
      </c>
      <c r="AC75" s="74">
        <f>IF(ISERROR(ROUND($Y75/'1_РОЗПОДІЛ ПЕРСОНАЛУ'!P74*'1_РОЗПОДІЛ ПЕРСОНАЛУ'!T74,2)),0,ROUND($Y75/'1_РОЗПОДІЛ ПЕРСОНАЛУ'!P74*'1_РОЗПОДІЛ ПЕРСОНАЛУ'!T74,2))</f>
        <v>0</v>
      </c>
      <c r="AD75" s="74">
        <f>IF(ISERROR(ROUND($Y75/'1_РОЗПОДІЛ ПЕРСОНАЛУ'!P74*'1_РОЗПОДІЛ ПЕРСОНАЛУ'!U74,2)),0,ROUND($Y75/'1_РОЗПОДІЛ ПЕРСОНАЛУ'!P74*'1_РОЗПОДІЛ ПЕРСОНАЛУ'!U74,2))</f>
        <v>0</v>
      </c>
      <c r="AE75" s="74">
        <f>IF(ISERROR(ROUND($Y75/'1_РОЗПОДІЛ ПЕРСОНАЛУ'!P74*'1_РОЗПОДІЛ ПЕРСОНАЛУ'!V74,2)),0,ROUND($Y75/'1_РОЗПОДІЛ ПЕРСОНАЛУ'!P74*'1_РОЗПОДІЛ ПЕРСОНАЛУ'!V74,2))</f>
        <v>0</v>
      </c>
      <c r="AF75" s="74">
        <f>IF(ISERROR(ROUND($Y75/'1_РОЗПОДІЛ ПЕРСОНАЛУ'!P74*'1_РОЗПОДІЛ ПЕРСОНАЛУ'!W74,2)),0,ROUND($Y75/'1_РОЗПОДІЛ ПЕРСОНАЛУ'!P74*'1_РОЗПОДІЛ ПЕРСОНАЛУ'!W74,2))</f>
        <v>0</v>
      </c>
      <c r="AG75" s="74">
        <f>IF(ISERROR(ROUND($Y75/'1_РОЗПОДІЛ ПЕРСОНАЛУ'!P74*'1_РОЗПОДІЛ ПЕРСОНАЛУ'!X74,2)),0,ROUND($Y75/'1_РОЗПОДІЛ ПЕРСОНАЛУ'!P74*'1_РОЗПОДІЛ ПЕРСОНАЛУ'!X74,2))</f>
        <v>0</v>
      </c>
    </row>
    <row r="76" spans="1:33" ht="12" hidden="1" x14ac:dyDescent="0.2">
      <c r="A76" s="78" t="str">
        <f>'1_РОЗПОДІЛ ПЕРСОНАЛУ'!A75</f>
        <v/>
      </c>
      <c r="B76" s="78">
        <f>'1_РОЗПОДІЛ ПЕРСОНАЛУ'!B75</f>
        <v>0</v>
      </c>
      <c r="C76" s="78">
        <f>'1_РОЗПОДІЛ ПЕРСОНАЛУ'!D75</f>
        <v>0</v>
      </c>
      <c r="D76" s="78">
        <f>'1_РОЗПОДІЛ ПЕРСОНАЛУ'!F75</f>
        <v>0</v>
      </c>
      <c r="E76" s="78">
        <f>'1_РОЗПОДІЛ ПЕРСОНАЛУ'!P75</f>
        <v>0</v>
      </c>
      <c r="F76" s="100">
        <f>IF($A76&gt;0,'2_Вихідні дані'!$B$3,"")</f>
        <v>1921</v>
      </c>
      <c r="G76" s="55"/>
      <c r="H76" s="55"/>
      <c r="I76" s="79">
        <f>IF(D76&gt;0,VLOOKUP(D76,'2_Вихідні дані'!$A$6:$B$11,2,FALSE),1)</f>
        <v>1</v>
      </c>
      <c r="J76" s="55"/>
      <c r="K76" s="74">
        <f t="shared" si="9"/>
        <v>0</v>
      </c>
      <c r="L76" s="55"/>
      <c r="M76" s="100">
        <f t="shared" si="10"/>
        <v>0</v>
      </c>
      <c r="N76" s="55"/>
      <c r="O76" s="100">
        <f t="shared" si="11"/>
        <v>0</v>
      </c>
      <c r="P76" s="55"/>
      <c r="Q76" s="100">
        <f t="shared" si="12"/>
        <v>0</v>
      </c>
      <c r="R76" s="55"/>
      <c r="S76" s="100">
        <f t="shared" si="13"/>
        <v>0</v>
      </c>
      <c r="T76" s="55"/>
      <c r="U76" s="100">
        <f t="shared" si="14"/>
        <v>0</v>
      </c>
      <c r="V76" s="55"/>
      <c r="W76" s="100">
        <f>IF(AND($A76&gt;0,V76&gt;0),IF('2_Вихідні дані'!$A$12=1,ROUND($K76*(V76-1),2),ROUND((K76+M76+O76+Q76+S76+U76)*(V76-1),2)),0)</f>
        <v>0</v>
      </c>
      <c r="X76" s="74">
        <f t="shared" si="15"/>
        <v>0</v>
      </c>
      <c r="Y76" s="74">
        <f>X76*'2_Вихідні дані'!$B$18</f>
        <v>0</v>
      </c>
      <c r="Z76" s="74">
        <f>IF(ISERROR(ROUND($Y76/'1_РОЗПОДІЛ ПЕРСОНАЛУ'!P75*'1_РОЗПОДІЛ ПЕРСОНАЛУ'!Q75,2)),0,ROUND($Y76/'1_РОЗПОДІЛ ПЕРСОНАЛУ'!P75*'1_РОЗПОДІЛ ПЕРСОНАЛУ'!Q75,2))</f>
        <v>0</v>
      </c>
      <c r="AA76" s="74">
        <f>IF(ISERROR(ROUND($Y76/'1_РОЗПОДІЛ ПЕРСОНАЛУ'!P75*'1_РОЗПОДІЛ ПЕРСОНАЛУ'!R75,2)),0,ROUND($Y76/'1_РОЗПОДІЛ ПЕРСОНАЛУ'!P75*'1_РОЗПОДІЛ ПЕРСОНАЛУ'!R75,2))</f>
        <v>0</v>
      </c>
      <c r="AB76" s="74">
        <f>IF(ISERROR(ROUND($Y76/'1_РОЗПОДІЛ ПЕРСОНАЛУ'!P75*'1_РОЗПОДІЛ ПЕРСОНАЛУ'!S75,2)),0,ROUND($Y76/'1_РОЗПОДІЛ ПЕРСОНАЛУ'!P75*'1_РОЗПОДІЛ ПЕРСОНАЛУ'!S75,2))</f>
        <v>0</v>
      </c>
      <c r="AC76" s="74">
        <f>IF(ISERROR(ROUND($Y76/'1_РОЗПОДІЛ ПЕРСОНАЛУ'!P75*'1_РОЗПОДІЛ ПЕРСОНАЛУ'!T75,2)),0,ROUND($Y76/'1_РОЗПОДІЛ ПЕРСОНАЛУ'!P75*'1_РОЗПОДІЛ ПЕРСОНАЛУ'!T75,2))</f>
        <v>0</v>
      </c>
      <c r="AD76" s="74">
        <f>IF(ISERROR(ROUND($Y76/'1_РОЗПОДІЛ ПЕРСОНАЛУ'!P75*'1_РОЗПОДІЛ ПЕРСОНАЛУ'!U75,2)),0,ROUND($Y76/'1_РОЗПОДІЛ ПЕРСОНАЛУ'!P75*'1_РОЗПОДІЛ ПЕРСОНАЛУ'!U75,2))</f>
        <v>0</v>
      </c>
      <c r="AE76" s="74">
        <f>IF(ISERROR(ROUND($Y76/'1_РОЗПОДІЛ ПЕРСОНАЛУ'!P75*'1_РОЗПОДІЛ ПЕРСОНАЛУ'!V75,2)),0,ROUND($Y76/'1_РОЗПОДІЛ ПЕРСОНАЛУ'!P75*'1_РОЗПОДІЛ ПЕРСОНАЛУ'!V75,2))</f>
        <v>0</v>
      </c>
      <c r="AF76" s="74">
        <f>IF(ISERROR(ROUND($Y76/'1_РОЗПОДІЛ ПЕРСОНАЛУ'!P75*'1_РОЗПОДІЛ ПЕРСОНАЛУ'!W75,2)),0,ROUND($Y76/'1_РОЗПОДІЛ ПЕРСОНАЛУ'!P75*'1_РОЗПОДІЛ ПЕРСОНАЛУ'!W75,2))</f>
        <v>0</v>
      </c>
      <c r="AG76" s="74">
        <f>IF(ISERROR(ROUND($Y76/'1_РОЗПОДІЛ ПЕРСОНАЛУ'!P75*'1_РОЗПОДІЛ ПЕРСОНАЛУ'!X75,2)),0,ROUND($Y76/'1_РОЗПОДІЛ ПЕРСОНАЛУ'!P75*'1_РОЗПОДІЛ ПЕРСОНАЛУ'!X75,2))</f>
        <v>0</v>
      </c>
    </row>
    <row r="77" spans="1:33" ht="12" hidden="1" x14ac:dyDescent="0.2">
      <c r="A77" s="78" t="str">
        <f>'1_РОЗПОДІЛ ПЕРСОНАЛУ'!A76</f>
        <v/>
      </c>
      <c r="B77" s="78">
        <f>'1_РОЗПОДІЛ ПЕРСОНАЛУ'!B76</f>
        <v>0</v>
      </c>
      <c r="C77" s="78">
        <f>'1_РОЗПОДІЛ ПЕРСОНАЛУ'!D76</f>
        <v>0</v>
      </c>
      <c r="D77" s="78">
        <f>'1_РОЗПОДІЛ ПЕРСОНАЛУ'!F76</f>
        <v>0</v>
      </c>
      <c r="E77" s="78">
        <f>'1_РОЗПОДІЛ ПЕРСОНАЛУ'!P76</f>
        <v>0</v>
      </c>
      <c r="F77" s="100">
        <f>IF($A77&gt;0,'2_Вихідні дані'!$B$3,"")</f>
        <v>1921</v>
      </c>
      <c r="G77" s="55"/>
      <c r="H77" s="55"/>
      <c r="I77" s="79">
        <f>IF(D77&gt;0,VLOOKUP(D77,'2_Вихідні дані'!$A$6:$B$11,2,FALSE),1)</f>
        <v>1</v>
      </c>
      <c r="J77" s="55"/>
      <c r="K77" s="74">
        <f t="shared" si="9"/>
        <v>0</v>
      </c>
      <c r="L77" s="55"/>
      <c r="M77" s="100">
        <f t="shared" si="10"/>
        <v>0</v>
      </c>
      <c r="N77" s="55"/>
      <c r="O77" s="100">
        <f t="shared" si="11"/>
        <v>0</v>
      </c>
      <c r="P77" s="55"/>
      <c r="Q77" s="100">
        <f t="shared" si="12"/>
        <v>0</v>
      </c>
      <c r="R77" s="55"/>
      <c r="S77" s="100">
        <f t="shared" si="13"/>
        <v>0</v>
      </c>
      <c r="T77" s="55"/>
      <c r="U77" s="100">
        <f t="shared" si="14"/>
        <v>0</v>
      </c>
      <c r="V77" s="55"/>
      <c r="W77" s="100">
        <f>IF(AND($A77&gt;0,V77&gt;0),IF('2_Вихідні дані'!$A$12=1,ROUND($K77*(V77-1),2),ROUND((K77+M77+O77+Q77+S77+U77)*(V77-1),2)),0)</f>
        <v>0</v>
      </c>
      <c r="X77" s="74">
        <f t="shared" si="15"/>
        <v>0</v>
      </c>
      <c r="Y77" s="74">
        <f>X77*'2_Вихідні дані'!$B$18</f>
        <v>0</v>
      </c>
      <c r="Z77" s="74">
        <f>IF(ISERROR(ROUND($Y77/'1_РОЗПОДІЛ ПЕРСОНАЛУ'!P76*'1_РОЗПОДІЛ ПЕРСОНАЛУ'!Q76,2)),0,ROUND($Y77/'1_РОЗПОДІЛ ПЕРСОНАЛУ'!P76*'1_РОЗПОДІЛ ПЕРСОНАЛУ'!Q76,2))</f>
        <v>0</v>
      </c>
      <c r="AA77" s="74">
        <f>IF(ISERROR(ROUND($Y77/'1_РОЗПОДІЛ ПЕРСОНАЛУ'!P76*'1_РОЗПОДІЛ ПЕРСОНАЛУ'!R76,2)),0,ROUND($Y77/'1_РОЗПОДІЛ ПЕРСОНАЛУ'!P76*'1_РОЗПОДІЛ ПЕРСОНАЛУ'!R76,2))</f>
        <v>0</v>
      </c>
      <c r="AB77" s="74">
        <f>IF(ISERROR(ROUND($Y77/'1_РОЗПОДІЛ ПЕРСОНАЛУ'!P76*'1_РОЗПОДІЛ ПЕРСОНАЛУ'!S76,2)),0,ROUND($Y77/'1_РОЗПОДІЛ ПЕРСОНАЛУ'!P76*'1_РОЗПОДІЛ ПЕРСОНАЛУ'!S76,2))</f>
        <v>0</v>
      </c>
      <c r="AC77" s="74">
        <f>IF(ISERROR(ROUND($Y77/'1_РОЗПОДІЛ ПЕРСОНАЛУ'!P76*'1_РОЗПОДІЛ ПЕРСОНАЛУ'!T76,2)),0,ROUND($Y77/'1_РОЗПОДІЛ ПЕРСОНАЛУ'!P76*'1_РОЗПОДІЛ ПЕРСОНАЛУ'!T76,2))</f>
        <v>0</v>
      </c>
      <c r="AD77" s="74">
        <f>IF(ISERROR(ROUND($Y77/'1_РОЗПОДІЛ ПЕРСОНАЛУ'!P76*'1_РОЗПОДІЛ ПЕРСОНАЛУ'!U76,2)),0,ROUND($Y77/'1_РОЗПОДІЛ ПЕРСОНАЛУ'!P76*'1_РОЗПОДІЛ ПЕРСОНАЛУ'!U76,2))</f>
        <v>0</v>
      </c>
      <c r="AE77" s="74">
        <f>IF(ISERROR(ROUND($Y77/'1_РОЗПОДІЛ ПЕРСОНАЛУ'!P76*'1_РОЗПОДІЛ ПЕРСОНАЛУ'!V76,2)),0,ROUND($Y77/'1_РОЗПОДІЛ ПЕРСОНАЛУ'!P76*'1_РОЗПОДІЛ ПЕРСОНАЛУ'!V76,2))</f>
        <v>0</v>
      </c>
      <c r="AF77" s="74">
        <f>IF(ISERROR(ROUND($Y77/'1_РОЗПОДІЛ ПЕРСОНАЛУ'!P76*'1_РОЗПОДІЛ ПЕРСОНАЛУ'!W76,2)),0,ROUND($Y77/'1_РОЗПОДІЛ ПЕРСОНАЛУ'!P76*'1_РОЗПОДІЛ ПЕРСОНАЛУ'!W76,2))</f>
        <v>0</v>
      </c>
      <c r="AG77" s="74">
        <f>IF(ISERROR(ROUND($Y77/'1_РОЗПОДІЛ ПЕРСОНАЛУ'!P76*'1_РОЗПОДІЛ ПЕРСОНАЛУ'!X76,2)),0,ROUND($Y77/'1_РОЗПОДІЛ ПЕРСОНАЛУ'!P76*'1_РОЗПОДІЛ ПЕРСОНАЛУ'!X76,2))</f>
        <v>0</v>
      </c>
    </row>
    <row r="78" spans="1:33" ht="12" hidden="1" x14ac:dyDescent="0.2">
      <c r="A78" s="78" t="str">
        <f>'1_РОЗПОДІЛ ПЕРСОНАЛУ'!A77</f>
        <v/>
      </c>
      <c r="B78" s="78">
        <f>'1_РОЗПОДІЛ ПЕРСОНАЛУ'!B77</f>
        <v>0</v>
      </c>
      <c r="C78" s="78">
        <f>'1_РОЗПОДІЛ ПЕРСОНАЛУ'!D77</f>
        <v>0</v>
      </c>
      <c r="D78" s="78">
        <f>'1_РОЗПОДІЛ ПЕРСОНАЛУ'!F77</f>
        <v>0</v>
      </c>
      <c r="E78" s="78">
        <f>'1_РОЗПОДІЛ ПЕРСОНАЛУ'!P77</f>
        <v>0</v>
      </c>
      <c r="F78" s="100">
        <f>IF($A78&gt;0,'2_Вихідні дані'!$B$3,"")</f>
        <v>1921</v>
      </c>
      <c r="G78" s="55"/>
      <c r="H78" s="55"/>
      <c r="I78" s="79">
        <f>IF(D78&gt;0,VLOOKUP(D78,'2_Вихідні дані'!$A$6:$B$11,2,FALSE),1)</f>
        <v>1</v>
      </c>
      <c r="J78" s="55"/>
      <c r="K78" s="74">
        <f t="shared" si="9"/>
        <v>0</v>
      </c>
      <c r="L78" s="55"/>
      <c r="M78" s="100">
        <f t="shared" si="10"/>
        <v>0</v>
      </c>
      <c r="N78" s="55"/>
      <c r="O78" s="100">
        <f t="shared" si="11"/>
        <v>0</v>
      </c>
      <c r="P78" s="55"/>
      <c r="Q78" s="100">
        <f t="shared" si="12"/>
        <v>0</v>
      </c>
      <c r="R78" s="55"/>
      <c r="S78" s="100">
        <f t="shared" si="13"/>
        <v>0</v>
      </c>
      <c r="T78" s="55"/>
      <c r="U78" s="100">
        <f t="shared" si="14"/>
        <v>0</v>
      </c>
      <c r="V78" s="55"/>
      <c r="W78" s="100">
        <f>IF(AND($A78&gt;0,V78&gt;0),IF('2_Вихідні дані'!$A$12=1,ROUND($K78*(V78-1),2),ROUND((K78+M78+O78+Q78+S78+U78)*(V78-1),2)),0)</f>
        <v>0</v>
      </c>
      <c r="X78" s="74">
        <f t="shared" si="15"/>
        <v>0</v>
      </c>
      <c r="Y78" s="74">
        <f>X78*'2_Вихідні дані'!$B$18</f>
        <v>0</v>
      </c>
      <c r="Z78" s="74">
        <f>IF(ISERROR(ROUND($Y78/'1_РОЗПОДІЛ ПЕРСОНАЛУ'!P77*'1_РОЗПОДІЛ ПЕРСОНАЛУ'!Q77,2)),0,ROUND($Y78/'1_РОЗПОДІЛ ПЕРСОНАЛУ'!P77*'1_РОЗПОДІЛ ПЕРСОНАЛУ'!Q77,2))</f>
        <v>0</v>
      </c>
      <c r="AA78" s="74">
        <f>IF(ISERROR(ROUND($Y78/'1_РОЗПОДІЛ ПЕРСОНАЛУ'!P77*'1_РОЗПОДІЛ ПЕРСОНАЛУ'!R77,2)),0,ROUND($Y78/'1_РОЗПОДІЛ ПЕРСОНАЛУ'!P77*'1_РОЗПОДІЛ ПЕРСОНАЛУ'!R77,2))</f>
        <v>0</v>
      </c>
      <c r="AB78" s="74">
        <f>IF(ISERROR(ROUND($Y78/'1_РОЗПОДІЛ ПЕРСОНАЛУ'!P77*'1_РОЗПОДІЛ ПЕРСОНАЛУ'!S77,2)),0,ROUND($Y78/'1_РОЗПОДІЛ ПЕРСОНАЛУ'!P77*'1_РОЗПОДІЛ ПЕРСОНАЛУ'!S77,2))</f>
        <v>0</v>
      </c>
      <c r="AC78" s="74">
        <f>IF(ISERROR(ROUND($Y78/'1_РОЗПОДІЛ ПЕРСОНАЛУ'!P77*'1_РОЗПОДІЛ ПЕРСОНАЛУ'!T77,2)),0,ROUND($Y78/'1_РОЗПОДІЛ ПЕРСОНАЛУ'!P77*'1_РОЗПОДІЛ ПЕРСОНАЛУ'!T77,2))</f>
        <v>0</v>
      </c>
      <c r="AD78" s="74">
        <f>IF(ISERROR(ROUND($Y78/'1_РОЗПОДІЛ ПЕРСОНАЛУ'!P77*'1_РОЗПОДІЛ ПЕРСОНАЛУ'!U77,2)),0,ROUND($Y78/'1_РОЗПОДІЛ ПЕРСОНАЛУ'!P77*'1_РОЗПОДІЛ ПЕРСОНАЛУ'!U77,2))</f>
        <v>0</v>
      </c>
      <c r="AE78" s="74">
        <f>IF(ISERROR(ROUND($Y78/'1_РОЗПОДІЛ ПЕРСОНАЛУ'!P77*'1_РОЗПОДІЛ ПЕРСОНАЛУ'!V77,2)),0,ROUND($Y78/'1_РОЗПОДІЛ ПЕРСОНАЛУ'!P77*'1_РОЗПОДІЛ ПЕРСОНАЛУ'!V77,2))</f>
        <v>0</v>
      </c>
      <c r="AF78" s="74">
        <f>IF(ISERROR(ROUND($Y78/'1_РОЗПОДІЛ ПЕРСОНАЛУ'!P77*'1_РОЗПОДІЛ ПЕРСОНАЛУ'!W77,2)),0,ROUND($Y78/'1_РОЗПОДІЛ ПЕРСОНАЛУ'!P77*'1_РОЗПОДІЛ ПЕРСОНАЛУ'!W77,2))</f>
        <v>0</v>
      </c>
      <c r="AG78" s="74">
        <f>IF(ISERROR(ROUND($Y78/'1_РОЗПОДІЛ ПЕРСОНАЛУ'!P77*'1_РОЗПОДІЛ ПЕРСОНАЛУ'!X77,2)),0,ROUND($Y78/'1_РОЗПОДІЛ ПЕРСОНАЛУ'!P77*'1_РОЗПОДІЛ ПЕРСОНАЛУ'!X77,2))</f>
        <v>0</v>
      </c>
    </row>
    <row r="79" spans="1:33" ht="12" hidden="1" x14ac:dyDescent="0.2">
      <c r="A79" s="78" t="str">
        <f>'1_РОЗПОДІЛ ПЕРСОНАЛУ'!A78</f>
        <v/>
      </c>
      <c r="B79" s="78">
        <f>'1_РОЗПОДІЛ ПЕРСОНАЛУ'!B78</f>
        <v>0</v>
      </c>
      <c r="C79" s="78">
        <f>'1_РОЗПОДІЛ ПЕРСОНАЛУ'!D78</f>
        <v>0</v>
      </c>
      <c r="D79" s="78">
        <f>'1_РОЗПОДІЛ ПЕРСОНАЛУ'!F78</f>
        <v>0</v>
      </c>
      <c r="E79" s="78">
        <f>'1_РОЗПОДІЛ ПЕРСОНАЛУ'!P78</f>
        <v>0</v>
      </c>
      <c r="F79" s="100">
        <f>IF($A79&gt;0,'2_Вихідні дані'!$B$3,"")</f>
        <v>1921</v>
      </c>
      <c r="G79" s="55"/>
      <c r="H79" s="55"/>
      <c r="I79" s="79">
        <f>IF(D79&gt;0,VLOOKUP(D79,'2_Вихідні дані'!$A$6:$B$11,2,FALSE),1)</f>
        <v>1</v>
      </c>
      <c r="J79" s="55"/>
      <c r="K79" s="74">
        <f t="shared" si="9"/>
        <v>0</v>
      </c>
      <c r="L79" s="55"/>
      <c r="M79" s="100">
        <f t="shared" si="10"/>
        <v>0</v>
      </c>
      <c r="N79" s="55"/>
      <c r="O79" s="100">
        <f t="shared" si="11"/>
        <v>0</v>
      </c>
      <c r="P79" s="55"/>
      <c r="Q79" s="100">
        <f t="shared" si="12"/>
        <v>0</v>
      </c>
      <c r="R79" s="55"/>
      <c r="S79" s="100">
        <f t="shared" si="13"/>
        <v>0</v>
      </c>
      <c r="T79" s="55"/>
      <c r="U79" s="100">
        <f t="shared" si="14"/>
        <v>0</v>
      </c>
      <c r="V79" s="55"/>
      <c r="W79" s="100">
        <f>IF(AND($A79&gt;0,V79&gt;0),IF('2_Вихідні дані'!$A$12=1,ROUND($K79*(V79-1),2),ROUND((K79+M79+O79+Q79+S79+U79)*(V79-1),2)),0)</f>
        <v>0</v>
      </c>
      <c r="X79" s="74">
        <f t="shared" si="15"/>
        <v>0</v>
      </c>
      <c r="Y79" s="74">
        <f>X79*'2_Вихідні дані'!$B$18</f>
        <v>0</v>
      </c>
      <c r="Z79" s="74">
        <f>IF(ISERROR(ROUND($Y79/'1_РОЗПОДІЛ ПЕРСОНАЛУ'!P78*'1_РОЗПОДІЛ ПЕРСОНАЛУ'!Q78,2)),0,ROUND($Y79/'1_РОЗПОДІЛ ПЕРСОНАЛУ'!P78*'1_РОЗПОДІЛ ПЕРСОНАЛУ'!Q78,2))</f>
        <v>0</v>
      </c>
      <c r="AA79" s="74">
        <f>IF(ISERROR(ROUND($Y79/'1_РОЗПОДІЛ ПЕРСОНАЛУ'!P78*'1_РОЗПОДІЛ ПЕРСОНАЛУ'!R78,2)),0,ROUND($Y79/'1_РОЗПОДІЛ ПЕРСОНАЛУ'!P78*'1_РОЗПОДІЛ ПЕРСОНАЛУ'!R78,2))</f>
        <v>0</v>
      </c>
      <c r="AB79" s="74">
        <f>IF(ISERROR(ROUND($Y79/'1_РОЗПОДІЛ ПЕРСОНАЛУ'!P78*'1_РОЗПОДІЛ ПЕРСОНАЛУ'!S78,2)),0,ROUND($Y79/'1_РОЗПОДІЛ ПЕРСОНАЛУ'!P78*'1_РОЗПОДІЛ ПЕРСОНАЛУ'!S78,2))</f>
        <v>0</v>
      </c>
      <c r="AC79" s="74">
        <f>IF(ISERROR(ROUND($Y79/'1_РОЗПОДІЛ ПЕРСОНАЛУ'!P78*'1_РОЗПОДІЛ ПЕРСОНАЛУ'!T78,2)),0,ROUND($Y79/'1_РОЗПОДІЛ ПЕРСОНАЛУ'!P78*'1_РОЗПОДІЛ ПЕРСОНАЛУ'!T78,2))</f>
        <v>0</v>
      </c>
      <c r="AD79" s="74">
        <f>IF(ISERROR(ROUND($Y79/'1_РОЗПОДІЛ ПЕРСОНАЛУ'!P78*'1_РОЗПОДІЛ ПЕРСОНАЛУ'!U78,2)),0,ROUND($Y79/'1_РОЗПОДІЛ ПЕРСОНАЛУ'!P78*'1_РОЗПОДІЛ ПЕРСОНАЛУ'!U78,2))</f>
        <v>0</v>
      </c>
      <c r="AE79" s="74">
        <f>IF(ISERROR(ROUND($Y79/'1_РОЗПОДІЛ ПЕРСОНАЛУ'!P78*'1_РОЗПОДІЛ ПЕРСОНАЛУ'!V78,2)),0,ROUND($Y79/'1_РОЗПОДІЛ ПЕРСОНАЛУ'!P78*'1_РОЗПОДІЛ ПЕРСОНАЛУ'!V78,2))</f>
        <v>0</v>
      </c>
      <c r="AF79" s="74">
        <f>IF(ISERROR(ROUND($Y79/'1_РОЗПОДІЛ ПЕРСОНАЛУ'!P78*'1_РОЗПОДІЛ ПЕРСОНАЛУ'!W78,2)),0,ROUND($Y79/'1_РОЗПОДІЛ ПЕРСОНАЛУ'!P78*'1_РОЗПОДІЛ ПЕРСОНАЛУ'!W78,2))</f>
        <v>0</v>
      </c>
      <c r="AG79" s="74">
        <f>IF(ISERROR(ROUND($Y79/'1_РОЗПОДІЛ ПЕРСОНАЛУ'!P78*'1_РОЗПОДІЛ ПЕРСОНАЛУ'!X78,2)),0,ROUND($Y79/'1_РОЗПОДІЛ ПЕРСОНАЛУ'!P78*'1_РОЗПОДІЛ ПЕРСОНАЛУ'!X78,2))</f>
        <v>0</v>
      </c>
    </row>
    <row r="80" spans="1:33" ht="12" hidden="1" x14ac:dyDescent="0.2">
      <c r="A80" s="78" t="str">
        <f>'1_РОЗПОДІЛ ПЕРСОНАЛУ'!A79</f>
        <v/>
      </c>
      <c r="B80" s="78">
        <f>'1_РОЗПОДІЛ ПЕРСОНАЛУ'!B79</f>
        <v>0</v>
      </c>
      <c r="C80" s="78">
        <f>'1_РОЗПОДІЛ ПЕРСОНАЛУ'!D79</f>
        <v>0</v>
      </c>
      <c r="D80" s="78">
        <f>'1_РОЗПОДІЛ ПЕРСОНАЛУ'!F79</f>
        <v>0</v>
      </c>
      <c r="E80" s="78">
        <f>'1_РОЗПОДІЛ ПЕРСОНАЛУ'!P79</f>
        <v>0</v>
      </c>
      <c r="F80" s="100">
        <f>IF($A80&gt;0,'2_Вихідні дані'!$B$3,"")</f>
        <v>1921</v>
      </c>
      <c r="G80" s="55"/>
      <c r="H80" s="55"/>
      <c r="I80" s="79">
        <f>IF(D80&gt;0,VLOOKUP(D80,'2_Вихідні дані'!$A$6:$B$11,2,FALSE),1)</f>
        <v>1</v>
      </c>
      <c r="J80" s="55"/>
      <c r="K80" s="74">
        <f t="shared" si="9"/>
        <v>0</v>
      </c>
      <c r="L80" s="55"/>
      <c r="M80" s="100">
        <f t="shared" si="10"/>
        <v>0</v>
      </c>
      <c r="N80" s="55"/>
      <c r="O80" s="100">
        <f t="shared" si="11"/>
        <v>0</v>
      </c>
      <c r="P80" s="55"/>
      <c r="Q80" s="100">
        <f t="shared" si="12"/>
        <v>0</v>
      </c>
      <c r="R80" s="55"/>
      <c r="S80" s="100">
        <f t="shared" si="13"/>
        <v>0</v>
      </c>
      <c r="T80" s="55"/>
      <c r="U80" s="100">
        <f t="shared" si="14"/>
        <v>0</v>
      </c>
      <c r="V80" s="55"/>
      <c r="W80" s="100">
        <f>IF(AND($A80&gt;0,V80&gt;0),IF('2_Вихідні дані'!$A$12=1,ROUND($K80*(V80-1),2),ROUND((K80+M80+O80+Q80+S80+U80)*(V80-1),2)),0)</f>
        <v>0</v>
      </c>
      <c r="X80" s="74">
        <f t="shared" si="15"/>
        <v>0</v>
      </c>
      <c r="Y80" s="74">
        <f>X80*'2_Вихідні дані'!$B$18</f>
        <v>0</v>
      </c>
      <c r="Z80" s="74">
        <f>IF(ISERROR(ROUND($Y80/'1_РОЗПОДІЛ ПЕРСОНАЛУ'!P79*'1_РОЗПОДІЛ ПЕРСОНАЛУ'!Q79,2)),0,ROUND($Y80/'1_РОЗПОДІЛ ПЕРСОНАЛУ'!P79*'1_РОЗПОДІЛ ПЕРСОНАЛУ'!Q79,2))</f>
        <v>0</v>
      </c>
      <c r="AA80" s="74">
        <f>IF(ISERROR(ROUND($Y80/'1_РОЗПОДІЛ ПЕРСОНАЛУ'!P79*'1_РОЗПОДІЛ ПЕРСОНАЛУ'!R79,2)),0,ROUND($Y80/'1_РОЗПОДІЛ ПЕРСОНАЛУ'!P79*'1_РОЗПОДІЛ ПЕРСОНАЛУ'!R79,2))</f>
        <v>0</v>
      </c>
      <c r="AB80" s="74">
        <f>IF(ISERROR(ROUND($Y80/'1_РОЗПОДІЛ ПЕРСОНАЛУ'!P79*'1_РОЗПОДІЛ ПЕРСОНАЛУ'!S79,2)),0,ROUND($Y80/'1_РОЗПОДІЛ ПЕРСОНАЛУ'!P79*'1_РОЗПОДІЛ ПЕРСОНАЛУ'!S79,2))</f>
        <v>0</v>
      </c>
      <c r="AC80" s="74">
        <f>IF(ISERROR(ROUND($Y80/'1_РОЗПОДІЛ ПЕРСОНАЛУ'!P79*'1_РОЗПОДІЛ ПЕРСОНАЛУ'!T79,2)),0,ROUND($Y80/'1_РОЗПОДІЛ ПЕРСОНАЛУ'!P79*'1_РОЗПОДІЛ ПЕРСОНАЛУ'!T79,2))</f>
        <v>0</v>
      </c>
      <c r="AD80" s="74">
        <f>IF(ISERROR(ROUND($Y80/'1_РОЗПОДІЛ ПЕРСОНАЛУ'!P79*'1_РОЗПОДІЛ ПЕРСОНАЛУ'!U79,2)),0,ROUND($Y80/'1_РОЗПОДІЛ ПЕРСОНАЛУ'!P79*'1_РОЗПОДІЛ ПЕРСОНАЛУ'!U79,2))</f>
        <v>0</v>
      </c>
      <c r="AE80" s="74">
        <f>IF(ISERROR(ROUND($Y80/'1_РОЗПОДІЛ ПЕРСОНАЛУ'!P79*'1_РОЗПОДІЛ ПЕРСОНАЛУ'!V79,2)),0,ROUND($Y80/'1_РОЗПОДІЛ ПЕРСОНАЛУ'!P79*'1_РОЗПОДІЛ ПЕРСОНАЛУ'!V79,2))</f>
        <v>0</v>
      </c>
      <c r="AF80" s="74">
        <f>IF(ISERROR(ROUND($Y80/'1_РОЗПОДІЛ ПЕРСОНАЛУ'!P79*'1_РОЗПОДІЛ ПЕРСОНАЛУ'!W79,2)),0,ROUND($Y80/'1_РОЗПОДІЛ ПЕРСОНАЛУ'!P79*'1_РОЗПОДІЛ ПЕРСОНАЛУ'!W79,2))</f>
        <v>0</v>
      </c>
      <c r="AG80" s="74">
        <f>IF(ISERROR(ROUND($Y80/'1_РОЗПОДІЛ ПЕРСОНАЛУ'!P79*'1_РОЗПОДІЛ ПЕРСОНАЛУ'!X79,2)),0,ROUND($Y80/'1_РОЗПОДІЛ ПЕРСОНАЛУ'!P79*'1_РОЗПОДІЛ ПЕРСОНАЛУ'!X79,2))</f>
        <v>0</v>
      </c>
    </row>
    <row r="81" spans="1:33" ht="12" hidden="1" x14ac:dyDescent="0.2">
      <c r="A81" s="78" t="str">
        <f>'1_РОЗПОДІЛ ПЕРСОНАЛУ'!A80</f>
        <v/>
      </c>
      <c r="B81" s="78">
        <f>'1_РОЗПОДІЛ ПЕРСОНАЛУ'!B80</f>
        <v>0</v>
      </c>
      <c r="C81" s="78">
        <f>'1_РОЗПОДІЛ ПЕРСОНАЛУ'!D80</f>
        <v>0</v>
      </c>
      <c r="D81" s="78">
        <f>'1_РОЗПОДІЛ ПЕРСОНАЛУ'!F80</f>
        <v>0</v>
      </c>
      <c r="E81" s="78">
        <f>'1_РОЗПОДІЛ ПЕРСОНАЛУ'!P80</f>
        <v>0</v>
      </c>
      <c r="F81" s="100">
        <f>IF($A81&gt;0,'2_Вихідні дані'!$B$3,"")</f>
        <v>1921</v>
      </c>
      <c r="G81" s="55"/>
      <c r="H81" s="55"/>
      <c r="I81" s="79">
        <f>IF(D81&gt;0,VLOOKUP(D81,'2_Вихідні дані'!$A$6:$B$11,2,FALSE),1)</f>
        <v>1</v>
      </c>
      <c r="J81" s="55"/>
      <c r="K81" s="74">
        <f t="shared" si="9"/>
        <v>0</v>
      </c>
      <c r="L81" s="55"/>
      <c r="M81" s="100">
        <f t="shared" si="10"/>
        <v>0</v>
      </c>
      <c r="N81" s="55"/>
      <c r="O81" s="100">
        <f t="shared" si="11"/>
        <v>0</v>
      </c>
      <c r="P81" s="55"/>
      <c r="Q81" s="100">
        <f t="shared" si="12"/>
        <v>0</v>
      </c>
      <c r="R81" s="55"/>
      <c r="S81" s="100">
        <f t="shared" si="13"/>
        <v>0</v>
      </c>
      <c r="T81" s="55"/>
      <c r="U81" s="100">
        <f t="shared" si="14"/>
        <v>0</v>
      </c>
      <c r="V81" s="55"/>
      <c r="W81" s="100">
        <f>IF(AND($A81&gt;0,V81&gt;0),IF('2_Вихідні дані'!$A$12=1,ROUND($K81*(V81-1),2),ROUND((K81+M81+O81+Q81+S81+U81)*(V81-1),2)),0)</f>
        <v>0</v>
      </c>
      <c r="X81" s="74">
        <f t="shared" si="15"/>
        <v>0</v>
      </c>
      <c r="Y81" s="74">
        <f>X81*'2_Вихідні дані'!$B$18</f>
        <v>0</v>
      </c>
      <c r="Z81" s="74">
        <f>IF(ISERROR(ROUND($Y81/'1_РОЗПОДІЛ ПЕРСОНАЛУ'!P80*'1_РОЗПОДІЛ ПЕРСОНАЛУ'!Q80,2)),0,ROUND($Y81/'1_РОЗПОДІЛ ПЕРСОНАЛУ'!P80*'1_РОЗПОДІЛ ПЕРСОНАЛУ'!Q80,2))</f>
        <v>0</v>
      </c>
      <c r="AA81" s="74">
        <f>IF(ISERROR(ROUND($Y81/'1_РОЗПОДІЛ ПЕРСОНАЛУ'!P80*'1_РОЗПОДІЛ ПЕРСОНАЛУ'!R80,2)),0,ROUND($Y81/'1_РОЗПОДІЛ ПЕРСОНАЛУ'!P80*'1_РОЗПОДІЛ ПЕРСОНАЛУ'!R80,2))</f>
        <v>0</v>
      </c>
      <c r="AB81" s="74">
        <f>IF(ISERROR(ROUND($Y81/'1_РОЗПОДІЛ ПЕРСОНАЛУ'!P80*'1_РОЗПОДІЛ ПЕРСОНАЛУ'!S80,2)),0,ROUND($Y81/'1_РОЗПОДІЛ ПЕРСОНАЛУ'!P80*'1_РОЗПОДІЛ ПЕРСОНАЛУ'!S80,2))</f>
        <v>0</v>
      </c>
      <c r="AC81" s="74">
        <f>IF(ISERROR(ROUND($Y81/'1_РОЗПОДІЛ ПЕРСОНАЛУ'!P80*'1_РОЗПОДІЛ ПЕРСОНАЛУ'!T80,2)),0,ROUND($Y81/'1_РОЗПОДІЛ ПЕРСОНАЛУ'!P80*'1_РОЗПОДІЛ ПЕРСОНАЛУ'!T80,2))</f>
        <v>0</v>
      </c>
      <c r="AD81" s="74">
        <f>IF(ISERROR(ROUND($Y81/'1_РОЗПОДІЛ ПЕРСОНАЛУ'!P80*'1_РОЗПОДІЛ ПЕРСОНАЛУ'!U80,2)),0,ROUND($Y81/'1_РОЗПОДІЛ ПЕРСОНАЛУ'!P80*'1_РОЗПОДІЛ ПЕРСОНАЛУ'!U80,2))</f>
        <v>0</v>
      </c>
      <c r="AE81" s="74">
        <f>IF(ISERROR(ROUND($Y81/'1_РОЗПОДІЛ ПЕРСОНАЛУ'!P80*'1_РОЗПОДІЛ ПЕРСОНАЛУ'!V80,2)),0,ROUND($Y81/'1_РОЗПОДІЛ ПЕРСОНАЛУ'!P80*'1_РОЗПОДІЛ ПЕРСОНАЛУ'!V80,2))</f>
        <v>0</v>
      </c>
      <c r="AF81" s="74">
        <f>IF(ISERROR(ROUND($Y81/'1_РОЗПОДІЛ ПЕРСОНАЛУ'!P80*'1_РОЗПОДІЛ ПЕРСОНАЛУ'!W80,2)),0,ROUND($Y81/'1_РОЗПОДІЛ ПЕРСОНАЛУ'!P80*'1_РОЗПОДІЛ ПЕРСОНАЛУ'!W80,2))</f>
        <v>0</v>
      </c>
      <c r="AG81" s="74">
        <f>IF(ISERROR(ROUND($Y81/'1_РОЗПОДІЛ ПЕРСОНАЛУ'!P80*'1_РОЗПОДІЛ ПЕРСОНАЛУ'!X80,2)),0,ROUND($Y81/'1_РОЗПОДІЛ ПЕРСОНАЛУ'!P80*'1_РОЗПОДІЛ ПЕРСОНАЛУ'!X80,2))</f>
        <v>0</v>
      </c>
    </row>
    <row r="82" spans="1:33" ht="12" hidden="1" x14ac:dyDescent="0.2">
      <c r="A82" s="78" t="str">
        <f>'1_РОЗПОДІЛ ПЕРСОНАЛУ'!A81</f>
        <v/>
      </c>
      <c r="B82" s="78">
        <f>'1_РОЗПОДІЛ ПЕРСОНАЛУ'!B81</f>
        <v>0</v>
      </c>
      <c r="C82" s="78">
        <f>'1_РОЗПОДІЛ ПЕРСОНАЛУ'!D81</f>
        <v>0</v>
      </c>
      <c r="D82" s="78">
        <f>'1_РОЗПОДІЛ ПЕРСОНАЛУ'!F81</f>
        <v>0</v>
      </c>
      <c r="E82" s="78">
        <f>'1_РОЗПОДІЛ ПЕРСОНАЛУ'!P81</f>
        <v>0</v>
      </c>
      <c r="F82" s="100">
        <f>IF($A82&gt;0,'2_Вихідні дані'!$B$3,"")</f>
        <v>1921</v>
      </c>
      <c r="G82" s="55"/>
      <c r="H82" s="55"/>
      <c r="I82" s="79">
        <f>IF(D82&gt;0,VLOOKUP(D82,'2_Вихідні дані'!$A$6:$B$11,2,FALSE),1)</f>
        <v>1</v>
      </c>
      <c r="J82" s="55"/>
      <c r="K82" s="74">
        <f t="shared" si="9"/>
        <v>0</v>
      </c>
      <c r="L82" s="55"/>
      <c r="M82" s="100">
        <f t="shared" si="10"/>
        <v>0</v>
      </c>
      <c r="N82" s="55"/>
      <c r="O82" s="100">
        <f t="shared" si="11"/>
        <v>0</v>
      </c>
      <c r="P82" s="55"/>
      <c r="Q82" s="100">
        <f t="shared" si="12"/>
        <v>0</v>
      </c>
      <c r="R82" s="55"/>
      <c r="S82" s="100">
        <f t="shared" si="13"/>
        <v>0</v>
      </c>
      <c r="T82" s="55"/>
      <c r="U82" s="100">
        <f t="shared" si="14"/>
        <v>0</v>
      </c>
      <c r="V82" s="55"/>
      <c r="W82" s="100">
        <f>IF(AND($A82&gt;0,V82&gt;0),IF('2_Вихідні дані'!$A$12=1,ROUND($K82*(V82-1),2),ROUND((K82+M82+O82+Q82+S82+U82)*(V82-1),2)),0)</f>
        <v>0</v>
      </c>
      <c r="X82" s="74">
        <f t="shared" si="15"/>
        <v>0</v>
      </c>
      <c r="Y82" s="74">
        <f>X82*'2_Вихідні дані'!$B$18</f>
        <v>0</v>
      </c>
      <c r="Z82" s="74">
        <f>IF(ISERROR(ROUND($Y82/'1_РОЗПОДІЛ ПЕРСОНАЛУ'!P81*'1_РОЗПОДІЛ ПЕРСОНАЛУ'!Q81,2)),0,ROUND($Y82/'1_РОЗПОДІЛ ПЕРСОНАЛУ'!P81*'1_РОЗПОДІЛ ПЕРСОНАЛУ'!Q81,2))</f>
        <v>0</v>
      </c>
      <c r="AA82" s="74">
        <f>IF(ISERROR(ROUND($Y82/'1_РОЗПОДІЛ ПЕРСОНАЛУ'!P81*'1_РОЗПОДІЛ ПЕРСОНАЛУ'!R81,2)),0,ROUND($Y82/'1_РОЗПОДІЛ ПЕРСОНАЛУ'!P81*'1_РОЗПОДІЛ ПЕРСОНАЛУ'!R81,2))</f>
        <v>0</v>
      </c>
      <c r="AB82" s="74">
        <f>IF(ISERROR(ROUND($Y82/'1_РОЗПОДІЛ ПЕРСОНАЛУ'!P81*'1_РОЗПОДІЛ ПЕРСОНАЛУ'!S81,2)),0,ROUND($Y82/'1_РОЗПОДІЛ ПЕРСОНАЛУ'!P81*'1_РОЗПОДІЛ ПЕРСОНАЛУ'!S81,2))</f>
        <v>0</v>
      </c>
      <c r="AC82" s="74">
        <f>IF(ISERROR(ROUND($Y82/'1_РОЗПОДІЛ ПЕРСОНАЛУ'!P81*'1_РОЗПОДІЛ ПЕРСОНАЛУ'!T81,2)),0,ROUND($Y82/'1_РОЗПОДІЛ ПЕРСОНАЛУ'!P81*'1_РОЗПОДІЛ ПЕРСОНАЛУ'!T81,2))</f>
        <v>0</v>
      </c>
      <c r="AD82" s="74">
        <f>IF(ISERROR(ROUND($Y82/'1_РОЗПОДІЛ ПЕРСОНАЛУ'!P81*'1_РОЗПОДІЛ ПЕРСОНАЛУ'!U81,2)),0,ROUND($Y82/'1_РОЗПОДІЛ ПЕРСОНАЛУ'!P81*'1_РОЗПОДІЛ ПЕРСОНАЛУ'!U81,2))</f>
        <v>0</v>
      </c>
      <c r="AE82" s="74">
        <f>IF(ISERROR(ROUND($Y82/'1_РОЗПОДІЛ ПЕРСОНАЛУ'!P81*'1_РОЗПОДІЛ ПЕРСОНАЛУ'!V81,2)),0,ROUND($Y82/'1_РОЗПОДІЛ ПЕРСОНАЛУ'!P81*'1_РОЗПОДІЛ ПЕРСОНАЛУ'!V81,2))</f>
        <v>0</v>
      </c>
      <c r="AF82" s="74">
        <f>IF(ISERROR(ROUND($Y82/'1_РОЗПОДІЛ ПЕРСОНАЛУ'!P81*'1_РОЗПОДІЛ ПЕРСОНАЛУ'!W81,2)),0,ROUND($Y82/'1_РОЗПОДІЛ ПЕРСОНАЛУ'!P81*'1_РОЗПОДІЛ ПЕРСОНАЛУ'!W81,2))</f>
        <v>0</v>
      </c>
      <c r="AG82" s="74">
        <f>IF(ISERROR(ROUND($Y82/'1_РОЗПОДІЛ ПЕРСОНАЛУ'!P81*'1_РОЗПОДІЛ ПЕРСОНАЛУ'!X81,2)),0,ROUND($Y82/'1_РОЗПОДІЛ ПЕРСОНАЛУ'!P81*'1_РОЗПОДІЛ ПЕРСОНАЛУ'!X81,2))</f>
        <v>0</v>
      </c>
    </row>
    <row r="83" spans="1:33" ht="12" hidden="1" x14ac:dyDescent="0.2">
      <c r="A83" s="78" t="str">
        <f>'1_РОЗПОДІЛ ПЕРСОНАЛУ'!A82</f>
        <v/>
      </c>
      <c r="B83" s="78">
        <f>'1_РОЗПОДІЛ ПЕРСОНАЛУ'!B82</f>
        <v>0</v>
      </c>
      <c r="C83" s="78">
        <f>'1_РОЗПОДІЛ ПЕРСОНАЛУ'!D82</f>
        <v>0</v>
      </c>
      <c r="D83" s="78">
        <f>'1_РОЗПОДІЛ ПЕРСОНАЛУ'!F82</f>
        <v>0</v>
      </c>
      <c r="E83" s="78">
        <f>'1_РОЗПОДІЛ ПЕРСОНАЛУ'!P82</f>
        <v>0</v>
      </c>
      <c r="F83" s="100">
        <f>IF($A83&gt;0,'2_Вихідні дані'!$B$3,"")</f>
        <v>1921</v>
      </c>
      <c r="G83" s="55"/>
      <c r="H83" s="55"/>
      <c r="I83" s="79">
        <f>IF(D83&gt;0,VLOOKUP(D83,'2_Вихідні дані'!$A$6:$B$11,2,FALSE),1)</f>
        <v>1</v>
      </c>
      <c r="J83" s="55"/>
      <c r="K83" s="74">
        <f t="shared" si="9"/>
        <v>0</v>
      </c>
      <c r="L83" s="55"/>
      <c r="M83" s="100">
        <f t="shared" si="10"/>
        <v>0</v>
      </c>
      <c r="N83" s="55"/>
      <c r="O83" s="100">
        <f t="shared" si="11"/>
        <v>0</v>
      </c>
      <c r="P83" s="55"/>
      <c r="Q83" s="100">
        <f t="shared" si="12"/>
        <v>0</v>
      </c>
      <c r="R83" s="55"/>
      <c r="S83" s="100">
        <f t="shared" si="13"/>
        <v>0</v>
      </c>
      <c r="T83" s="55"/>
      <c r="U83" s="100">
        <f t="shared" si="14"/>
        <v>0</v>
      </c>
      <c r="V83" s="55"/>
      <c r="W83" s="100">
        <f>IF(AND($A83&gt;0,V83&gt;0),IF('2_Вихідні дані'!$A$12=1,ROUND($K83*(V83-1),2),ROUND((K83+M83+O83+Q83+S83+U83)*(V83-1),2)),0)</f>
        <v>0</v>
      </c>
      <c r="X83" s="74">
        <f t="shared" si="15"/>
        <v>0</v>
      </c>
      <c r="Y83" s="74">
        <f>X83*'2_Вихідні дані'!$B$18</f>
        <v>0</v>
      </c>
      <c r="Z83" s="74">
        <f>IF(ISERROR(ROUND($Y83/'1_РОЗПОДІЛ ПЕРСОНАЛУ'!P82*'1_РОЗПОДІЛ ПЕРСОНАЛУ'!Q82,2)),0,ROUND($Y83/'1_РОЗПОДІЛ ПЕРСОНАЛУ'!P82*'1_РОЗПОДІЛ ПЕРСОНАЛУ'!Q82,2))</f>
        <v>0</v>
      </c>
      <c r="AA83" s="74">
        <f>IF(ISERROR(ROUND($Y83/'1_РОЗПОДІЛ ПЕРСОНАЛУ'!P82*'1_РОЗПОДІЛ ПЕРСОНАЛУ'!R82,2)),0,ROUND($Y83/'1_РОЗПОДІЛ ПЕРСОНАЛУ'!P82*'1_РОЗПОДІЛ ПЕРСОНАЛУ'!R82,2))</f>
        <v>0</v>
      </c>
      <c r="AB83" s="74">
        <f>IF(ISERROR(ROUND($Y83/'1_РОЗПОДІЛ ПЕРСОНАЛУ'!P82*'1_РОЗПОДІЛ ПЕРСОНАЛУ'!S82,2)),0,ROUND($Y83/'1_РОЗПОДІЛ ПЕРСОНАЛУ'!P82*'1_РОЗПОДІЛ ПЕРСОНАЛУ'!S82,2))</f>
        <v>0</v>
      </c>
      <c r="AC83" s="74">
        <f>IF(ISERROR(ROUND($Y83/'1_РОЗПОДІЛ ПЕРСОНАЛУ'!P82*'1_РОЗПОДІЛ ПЕРСОНАЛУ'!T82,2)),0,ROUND($Y83/'1_РОЗПОДІЛ ПЕРСОНАЛУ'!P82*'1_РОЗПОДІЛ ПЕРСОНАЛУ'!T82,2))</f>
        <v>0</v>
      </c>
      <c r="AD83" s="74">
        <f>IF(ISERROR(ROUND($Y83/'1_РОЗПОДІЛ ПЕРСОНАЛУ'!P82*'1_РОЗПОДІЛ ПЕРСОНАЛУ'!U82,2)),0,ROUND($Y83/'1_РОЗПОДІЛ ПЕРСОНАЛУ'!P82*'1_РОЗПОДІЛ ПЕРСОНАЛУ'!U82,2))</f>
        <v>0</v>
      </c>
      <c r="AE83" s="74">
        <f>IF(ISERROR(ROUND($Y83/'1_РОЗПОДІЛ ПЕРСОНАЛУ'!P82*'1_РОЗПОДІЛ ПЕРСОНАЛУ'!V82,2)),0,ROUND($Y83/'1_РОЗПОДІЛ ПЕРСОНАЛУ'!P82*'1_РОЗПОДІЛ ПЕРСОНАЛУ'!V82,2))</f>
        <v>0</v>
      </c>
      <c r="AF83" s="74">
        <f>IF(ISERROR(ROUND($Y83/'1_РОЗПОДІЛ ПЕРСОНАЛУ'!P82*'1_РОЗПОДІЛ ПЕРСОНАЛУ'!W82,2)),0,ROUND($Y83/'1_РОЗПОДІЛ ПЕРСОНАЛУ'!P82*'1_РОЗПОДІЛ ПЕРСОНАЛУ'!W82,2))</f>
        <v>0</v>
      </c>
      <c r="AG83" s="74">
        <f>IF(ISERROR(ROUND($Y83/'1_РОЗПОДІЛ ПЕРСОНАЛУ'!P82*'1_РОЗПОДІЛ ПЕРСОНАЛУ'!X82,2)),0,ROUND($Y83/'1_РОЗПОДІЛ ПЕРСОНАЛУ'!P82*'1_РОЗПОДІЛ ПЕРСОНАЛУ'!X82,2))</f>
        <v>0</v>
      </c>
    </row>
    <row r="84" spans="1:33" ht="12" hidden="1" x14ac:dyDescent="0.2">
      <c r="A84" s="78" t="str">
        <f>'1_РОЗПОДІЛ ПЕРСОНАЛУ'!A83</f>
        <v/>
      </c>
      <c r="B84" s="78">
        <f>'1_РОЗПОДІЛ ПЕРСОНАЛУ'!B83</f>
        <v>0</v>
      </c>
      <c r="C84" s="78">
        <f>'1_РОЗПОДІЛ ПЕРСОНАЛУ'!D83</f>
        <v>0</v>
      </c>
      <c r="D84" s="78">
        <f>'1_РОЗПОДІЛ ПЕРСОНАЛУ'!F83</f>
        <v>0</v>
      </c>
      <c r="E84" s="78">
        <f>'1_РОЗПОДІЛ ПЕРСОНАЛУ'!P83</f>
        <v>0</v>
      </c>
      <c r="F84" s="100">
        <f>IF($A84&gt;0,'2_Вихідні дані'!$B$3,"")</f>
        <v>1921</v>
      </c>
      <c r="G84" s="55"/>
      <c r="H84" s="55"/>
      <c r="I84" s="79">
        <f>IF(D84&gt;0,VLOOKUP(D84,'2_Вихідні дані'!$A$6:$B$11,2,FALSE),1)</f>
        <v>1</v>
      </c>
      <c r="J84" s="55"/>
      <c r="K84" s="74">
        <f t="shared" si="9"/>
        <v>0</v>
      </c>
      <c r="L84" s="55"/>
      <c r="M84" s="100">
        <f t="shared" si="10"/>
        <v>0</v>
      </c>
      <c r="N84" s="55"/>
      <c r="O84" s="100">
        <f t="shared" si="11"/>
        <v>0</v>
      </c>
      <c r="P84" s="55"/>
      <c r="Q84" s="100">
        <f t="shared" si="12"/>
        <v>0</v>
      </c>
      <c r="R84" s="55"/>
      <c r="S84" s="100">
        <f t="shared" si="13"/>
        <v>0</v>
      </c>
      <c r="T84" s="55"/>
      <c r="U84" s="100">
        <f t="shared" si="14"/>
        <v>0</v>
      </c>
      <c r="V84" s="55"/>
      <c r="W84" s="100">
        <f>IF(AND($A84&gt;0,V84&gt;0),IF('2_Вихідні дані'!$A$12=1,ROUND($K84*(V84-1),2),ROUND((K84+M84+O84+Q84+S84+U84)*(V84-1),2)),0)</f>
        <v>0</v>
      </c>
      <c r="X84" s="74">
        <f t="shared" si="15"/>
        <v>0</v>
      </c>
      <c r="Y84" s="74">
        <f>X84*'2_Вихідні дані'!$B$18</f>
        <v>0</v>
      </c>
      <c r="Z84" s="74">
        <f>IF(ISERROR(ROUND($Y84/'1_РОЗПОДІЛ ПЕРСОНАЛУ'!P83*'1_РОЗПОДІЛ ПЕРСОНАЛУ'!Q83,2)),0,ROUND($Y84/'1_РОЗПОДІЛ ПЕРСОНАЛУ'!P83*'1_РОЗПОДІЛ ПЕРСОНАЛУ'!Q83,2))</f>
        <v>0</v>
      </c>
      <c r="AA84" s="74">
        <f>IF(ISERROR(ROUND($Y84/'1_РОЗПОДІЛ ПЕРСОНАЛУ'!P83*'1_РОЗПОДІЛ ПЕРСОНАЛУ'!R83,2)),0,ROUND($Y84/'1_РОЗПОДІЛ ПЕРСОНАЛУ'!P83*'1_РОЗПОДІЛ ПЕРСОНАЛУ'!R83,2))</f>
        <v>0</v>
      </c>
      <c r="AB84" s="74">
        <f>IF(ISERROR(ROUND($Y84/'1_РОЗПОДІЛ ПЕРСОНАЛУ'!P83*'1_РОЗПОДІЛ ПЕРСОНАЛУ'!S83,2)),0,ROUND($Y84/'1_РОЗПОДІЛ ПЕРСОНАЛУ'!P83*'1_РОЗПОДІЛ ПЕРСОНАЛУ'!S83,2))</f>
        <v>0</v>
      </c>
      <c r="AC84" s="74">
        <f>IF(ISERROR(ROUND($Y84/'1_РОЗПОДІЛ ПЕРСОНАЛУ'!P83*'1_РОЗПОДІЛ ПЕРСОНАЛУ'!T83,2)),0,ROUND($Y84/'1_РОЗПОДІЛ ПЕРСОНАЛУ'!P83*'1_РОЗПОДІЛ ПЕРСОНАЛУ'!T83,2))</f>
        <v>0</v>
      </c>
      <c r="AD84" s="74">
        <f>IF(ISERROR(ROUND($Y84/'1_РОЗПОДІЛ ПЕРСОНАЛУ'!P83*'1_РОЗПОДІЛ ПЕРСОНАЛУ'!U83,2)),0,ROUND($Y84/'1_РОЗПОДІЛ ПЕРСОНАЛУ'!P83*'1_РОЗПОДІЛ ПЕРСОНАЛУ'!U83,2))</f>
        <v>0</v>
      </c>
      <c r="AE84" s="74">
        <f>IF(ISERROR(ROUND($Y84/'1_РОЗПОДІЛ ПЕРСОНАЛУ'!P83*'1_РОЗПОДІЛ ПЕРСОНАЛУ'!V83,2)),0,ROUND($Y84/'1_РОЗПОДІЛ ПЕРСОНАЛУ'!P83*'1_РОЗПОДІЛ ПЕРСОНАЛУ'!V83,2))</f>
        <v>0</v>
      </c>
      <c r="AF84" s="74">
        <f>IF(ISERROR(ROUND($Y84/'1_РОЗПОДІЛ ПЕРСОНАЛУ'!P83*'1_РОЗПОДІЛ ПЕРСОНАЛУ'!W83,2)),0,ROUND($Y84/'1_РОЗПОДІЛ ПЕРСОНАЛУ'!P83*'1_РОЗПОДІЛ ПЕРСОНАЛУ'!W83,2))</f>
        <v>0</v>
      </c>
      <c r="AG84" s="74">
        <f>IF(ISERROR(ROUND($Y84/'1_РОЗПОДІЛ ПЕРСОНАЛУ'!P83*'1_РОЗПОДІЛ ПЕРСОНАЛУ'!X83,2)),0,ROUND($Y84/'1_РОЗПОДІЛ ПЕРСОНАЛУ'!P83*'1_РОЗПОДІЛ ПЕРСОНАЛУ'!X83,2))</f>
        <v>0</v>
      </c>
    </row>
    <row r="85" spans="1:33" ht="12" hidden="1" x14ac:dyDescent="0.2">
      <c r="A85" s="78" t="str">
        <f>'1_РОЗПОДІЛ ПЕРСОНАЛУ'!A84</f>
        <v/>
      </c>
      <c r="B85" s="78">
        <f>'1_РОЗПОДІЛ ПЕРСОНАЛУ'!B84</f>
        <v>0</v>
      </c>
      <c r="C85" s="78">
        <f>'1_РОЗПОДІЛ ПЕРСОНАЛУ'!D84</f>
        <v>0</v>
      </c>
      <c r="D85" s="78">
        <f>'1_РОЗПОДІЛ ПЕРСОНАЛУ'!F84</f>
        <v>0</v>
      </c>
      <c r="E85" s="78">
        <f>'1_РОЗПОДІЛ ПЕРСОНАЛУ'!P84</f>
        <v>0</v>
      </c>
      <c r="F85" s="100">
        <f>IF($A85&gt;0,'2_Вихідні дані'!$B$3,"")</f>
        <v>1921</v>
      </c>
      <c r="G85" s="55"/>
      <c r="H85" s="55"/>
      <c r="I85" s="79">
        <f>IF(D85&gt;0,VLOOKUP(D85,'2_Вихідні дані'!$A$6:$B$11,2,FALSE),1)</f>
        <v>1</v>
      </c>
      <c r="J85" s="55"/>
      <c r="K85" s="74">
        <f t="shared" si="9"/>
        <v>0</v>
      </c>
      <c r="L85" s="55"/>
      <c r="M85" s="100">
        <f t="shared" si="10"/>
        <v>0</v>
      </c>
      <c r="N85" s="55"/>
      <c r="O85" s="100">
        <f t="shared" si="11"/>
        <v>0</v>
      </c>
      <c r="P85" s="55"/>
      <c r="Q85" s="100">
        <f t="shared" si="12"/>
        <v>0</v>
      </c>
      <c r="R85" s="55"/>
      <c r="S85" s="100">
        <f t="shared" si="13"/>
        <v>0</v>
      </c>
      <c r="T85" s="55"/>
      <c r="U85" s="100">
        <f t="shared" si="14"/>
        <v>0</v>
      </c>
      <c r="V85" s="55"/>
      <c r="W85" s="100">
        <f>IF(AND($A85&gt;0,V85&gt;0),IF('2_Вихідні дані'!$A$12=1,ROUND($K85*(V85-1),2),ROUND((K85+M85+O85+Q85+S85+U85)*(V85-1),2)),0)</f>
        <v>0</v>
      </c>
      <c r="X85" s="74">
        <f t="shared" si="15"/>
        <v>0</v>
      </c>
      <c r="Y85" s="74">
        <f>X85*'2_Вихідні дані'!$B$18</f>
        <v>0</v>
      </c>
      <c r="Z85" s="74">
        <f>IF(ISERROR(ROUND($Y85/'1_РОЗПОДІЛ ПЕРСОНАЛУ'!P84*'1_РОЗПОДІЛ ПЕРСОНАЛУ'!Q84,2)),0,ROUND($Y85/'1_РОЗПОДІЛ ПЕРСОНАЛУ'!P84*'1_РОЗПОДІЛ ПЕРСОНАЛУ'!Q84,2))</f>
        <v>0</v>
      </c>
      <c r="AA85" s="74">
        <f>IF(ISERROR(ROUND($Y85/'1_РОЗПОДІЛ ПЕРСОНАЛУ'!P84*'1_РОЗПОДІЛ ПЕРСОНАЛУ'!R84,2)),0,ROUND($Y85/'1_РОЗПОДІЛ ПЕРСОНАЛУ'!P84*'1_РОЗПОДІЛ ПЕРСОНАЛУ'!R84,2))</f>
        <v>0</v>
      </c>
      <c r="AB85" s="74">
        <f>IF(ISERROR(ROUND($Y85/'1_РОЗПОДІЛ ПЕРСОНАЛУ'!P84*'1_РОЗПОДІЛ ПЕРСОНАЛУ'!S84,2)),0,ROUND($Y85/'1_РОЗПОДІЛ ПЕРСОНАЛУ'!P84*'1_РОЗПОДІЛ ПЕРСОНАЛУ'!S84,2))</f>
        <v>0</v>
      </c>
      <c r="AC85" s="74">
        <f>IF(ISERROR(ROUND($Y85/'1_РОЗПОДІЛ ПЕРСОНАЛУ'!P84*'1_РОЗПОДІЛ ПЕРСОНАЛУ'!T84,2)),0,ROUND($Y85/'1_РОЗПОДІЛ ПЕРСОНАЛУ'!P84*'1_РОЗПОДІЛ ПЕРСОНАЛУ'!T84,2))</f>
        <v>0</v>
      </c>
      <c r="AD85" s="74">
        <f>IF(ISERROR(ROUND($Y85/'1_РОЗПОДІЛ ПЕРСОНАЛУ'!P84*'1_РОЗПОДІЛ ПЕРСОНАЛУ'!U84,2)),0,ROUND($Y85/'1_РОЗПОДІЛ ПЕРСОНАЛУ'!P84*'1_РОЗПОДІЛ ПЕРСОНАЛУ'!U84,2))</f>
        <v>0</v>
      </c>
      <c r="AE85" s="74">
        <f>IF(ISERROR(ROUND($Y85/'1_РОЗПОДІЛ ПЕРСОНАЛУ'!P84*'1_РОЗПОДІЛ ПЕРСОНАЛУ'!V84,2)),0,ROUND($Y85/'1_РОЗПОДІЛ ПЕРСОНАЛУ'!P84*'1_РОЗПОДІЛ ПЕРСОНАЛУ'!V84,2))</f>
        <v>0</v>
      </c>
      <c r="AF85" s="74">
        <f>IF(ISERROR(ROUND($Y85/'1_РОЗПОДІЛ ПЕРСОНАЛУ'!P84*'1_РОЗПОДІЛ ПЕРСОНАЛУ'!W84,2)),0,ROUND($Y85/'1_РОЗПОДІЛ ПЕРСОНАЛУ'!P84*'1_РОЗПОДІЛ ПЕРСОНАЛУ'!W84,2))</f>
        <v>0</v>
      </c>
      <c r="AG85" s="74">
        <f>IF(ISERROR(ROUND($Y85/'1_РОЗПОДІЛ ПЕРСОНАЛУ'!P84*'1_РОЗПОДІЛ ПЕРСОНАЛУ'!X84,2)),0,ROUND($Y85/'1_РОЗПОДІЛ ПЕРСОНАЛУ'!P84*'1_РОЗПОДІЛ ПЕРСОНАЛУ'!X84,2))</f>
        <v>0</v>
      </c>
    </row>
    <row r="86" spans="1:33" ht="12" hidden="1" x14ac:dyDescent="0.2">
      <c r="A86" s="78" t="str">
        <f>'1_РОЗПОДІЛ ПЕРСОНАЛУ'!A85</f>
        <v/>
      </c>
      <c r="B86" s="78">
        <f>'1_РОЗПОДІЛ ПЕРСОНАЛУ'!B85</f>
        <v>0</v>
      </c>
      <c r="C86" s="78">
        <f>'1_РОЗПОДІЛ ПЕРСОНАЛУ'!D85</f>
        <v>0</v>
      </c>
      <c r="D86" s="78">
        <f>'1_РОЗПОДІЛ ПЕРСОНАЛУ'!F85</f>
        <v>0</v>
      </c>
      <c r="E86" s="78">
        <f>'1_РОЗПОДІЛ ПЕРСОНАЛУ'!P85</f>
        <v>0</v>
      </c>
      <c r="F86" s="100">
        <f>IF($A86&gt;0,'2_Вихідні дані'!$B$3,"")</f>
        <v>1921</v>
      </c>
      <c r="G86" s="55"/>
      <c r="H86" s="55"/>
      <c r="I86" s="79">
        <f>IF(D86&gt;0,VLOOKUP(D86,'2_Вихідні дані'!$A$6:$B$11,2,FALSE),1)</f>
        <v>1</v>
      </c>
      <c r="J86" s="55"/>
      <c r="K86" s="74">
        <f t="shared" si="9"/>
        <v>0</v>
      </c>
      <c r="L86" s="55"/>
      <c r="M86" s="100">
        <f t="shared" si="10"/>
        <v>0</v>
      </c>
      <c r="N86" s="55"/>
      <c r="O86" s="100">
        <f t="shared" si="11"/>
        <v>0</v>
      </c>
      <c r="P86" s="55"/>
      <c r="Q86" s="100">
        <f t="shared" si="12"/>
        <v>0</v>
      </c>
      <c r="R86" s="55"/>
      <c r="S86" s="100">
        <f t="shared" si="13"/>
        <v>0</v>
      </c>
      <c r="T86" s="55"/>
      <c r="U86" s="100">
        <f t="shared" si="14"/>
        <v>0</v>
      </c>
      <c r="V86" s="55"/>
      <c r="W86" s="100">
        <f>IF(AND($A86&gt;0,V86&gt;0),IF('2_Вихідні дані'!$A$12=1,ROUND($K86*(V86-1),2),ROUND((K86+M86+O86+Q86+S86+U86)*(V86-1),2)),0)</f>
        <v>0</v>
      </c>
      <c r="X86" s="74">
        <f t="shared" si="15"/>
        <v>0</v>
      </c>
      <c r="Y86" s="74">
        <f>X86*'2_Вихідні дані'!$B$18</f>
        <v>0</v>
      </c>
      <c r="Z86" s="74">
        <f>IF(ISERROR(ROUND($Y86/'1_РОЗПОДІЛ ПЕРСОНАЛУ'!P85*'1_РОЗПОДІЛ ПЕРСОНАЛУ'!Q85,2)),0,ROUND($Y86/'1_РОЗПОДІЛ ПЕРСОНАЛУ'!P85*'1_РОЗПОДІЛ ПЕРСОНАЛУ'!Q85,2))</f>
        <v>0</v>
      </c>
      <c r="AA86" s="74">
        <f>IF(ISERROR(ROUND($Y86/'1_РОЗПОДІЛ ПЕРСОНАЛУ'!P85*'1_РОЗПОДІЛ ПЕРСОНАЛУ'!R85,2)),0,ROUND($Y86/'1_РОЗПОДІЛ ПЕРСОНАЛУ'!P85*'1_РОЗПОДІЛ ПЕРСОНАЛУ'!R85,2))</f>
        <v>0</v>
      </c>
      <c r="AB86" s="74">
        <f>IF(ISERROR(ROUND($Y86/'1_РОЗПОДІЛ ПЕРСОНАЛУ'!P85*'1_РОЗПОДІЛ ПЕРСОНАЛУ'!S85,2)),0,ROUND($Y86/'1_РОЗПОДІЛ ПЕРСОНАЛУ'!P85*'1_РОЗПОДІЛ ПЕРСОНАЛУ'!S85,2))</f>
        <v>0</v>
      </c>
      <c r="AC86" s="74">
        <f>IF(ISERROR(ROUND($Y86/'1_РОЗПОДІЛ ПЕРСОНАЛУ'!P85*'1_РОЗПОДІЛ ПЕРСОНАЛУ'!T85,2)),0,ROUND($Y86/'1_РОЗПОДІЛ ПЕРСОНАЛУ'!P85*'1_РОЗПОДІЛ ПЕРСОНАЛУ'!T85,2))</f>
        <v>0</v>
      </c>
      <c r="AD86" s="74">
        <f>IF(ISERROR(ROUND($Y86/'1_РОЗПОДІЛ ПЕРСОНАЛУ'!P85*'1_РОЗПОДІЛ ПЕРСОНАЛУ'!U85,2)),0,ROUND($Y86/'1_РОЗПОДІЛ ПЕРСОНАЛУ'!P85*'1_РОЗПОДІЛ ПЕРСОНАЛУ'!U85,2))</f>
        <v>0</v>
      </c>
      <c r="AE86" s="74">
        <f>IF(ISERROR(ROUND($Y86/'1_РОЗПОДІЛ ПЕРСОНАЛУ'!P85*'1_РОЗПОДІЛ ПЕРСОНАЛУ'!V85,2)),0,ROUND($Y86/'1_РОЗПОДІЛ ПЕРСОНАЛУ'!P85*'1_РОЗПОДІЛ ПЕРСОНАЛУ'!V85,2))</f>
        <v>0</v>
      </c>
      <c r="AF86" s="74">
        <f>IF(ISERROR(ROUND($Y86/'1_РОЗПОДІЛ ПЕРСОНАЛУ'!P85*'1_РОЗПОДІЛ ПЕРСОНАЛУ'!W85,2)),0,ROUND($Y86/'1_РОЗПОДІЛ ПЕРСОНАЛУ'!P85*'1_РОЗПОДІЛ ПЕРСОНАЛУ'!W85,2))</f>
        <v>0</v>
      </c>
      <c r="AG86" s="74">
        <f>IF(ISERROR(ROUND($Y86/'1_РОЗПОДІЛ ПЕРСОНАЛУ'!P85*'1_РОЗПОДІЛ ПЕРСОНАЛУ'!X85,2)),0,ROUND($Y86/'1_РОЗПОДІЛ ПЕРСОНАЛУ'!P85*'1_РОЗПОДІЛ ПЕРСОНАЛУ'!X85,2))</f>
        <v>0</v>
      </c>
    </row>
    <row r="87" spans="1:33" ht="12" hidden="1" x14ac:dyDescent="0.2">
      <c r="A87" s="78" t="str">
        <f>'1_РОЗПОДІЛ ПЕРСОНАЛУ'!A86</f>
        <v/>
      </c>
      <c r="B87" s="78">
        <f>'1_РОЗПОДІЛ ПЕРСОНАЛУ'!B86</f>
        <v>0</v>
      </c>
      <c r="C87" s="78">
        <f>'1_РОЗПОДІЛ ПЕРСОНАЛУ'!D86</f>
        <v>0</v>
      </c>
      <c r="D87" s="78">
        <f>'1_РОЗПОДІЛ ПЕРСОНАЛУ'!F86</f>
        <v>0</v>
      </c>
      <c r="E87" s="78">
        <f>'1_РОЗПОДІЛ ПЕРСОНАЛУ'!P86</f>
        <v>0</v>
      </c>
      <c r="F87" s="100">
        <f>IF($A87&gt;0,'2_Вихідні дані'!$B$3,"")</f>
        <v>1921</v>
      </c>
      <c r="G87" s="55"/>
      <c r="H87" s="55"/>
      <c r="I87" s="79">
        <f>IF(D87&gt;0,VLOOKUP(D87,'2_Вихідні дані'!$A$6:$B$11,2,FALSE),1)</f>
        <v>1</v>
      </c>
      <c r="J87" s="55"/>
      <c r="K87" s="74">
        <f t="shared" si="9"/>
        <v>0</v>
      </c>
      <c r="L87" s="55"/>
      <c r="M87" s="100">
        <f t="shared" si="10"/>
        <v>0</v>
      </c>
      <c r="N87" s="55"/>
      <c r="O87" s="100">
        <f t="shared" si="11"/>
        <v>0</v>
      </c>
      <c r="P87" s="55"/>
      <c r="Q87" s="100">
        <f t="shared" si="12"/>
        <v>0</v>
      </c>
      <c r="R87" s="55"/>
      <c r="S87" s="100">
        <f t="shared" si="13"/>
        <v>0</v>
      </c>
      <c r="T87" s="55"/>
      <c r="U87" s="100">
        <f t="shared" si="14"/>
        <v>0</v>
      </c>
      <c r="V87" s="55"/>
      <c r="W87" s="100">
        <f>IF(AND($A87&gt;0,V87&gt;0),IF('2_Вихідні дані'!$A$12=1,ROUND($K87*(V87-1),2),ROUND((K87+M87+O87+Q87+S87+U87)*(V87-1),2)),0)</f>
        <v>0</v>
      </c>
      <c r="X87" s="74">
        <f t="shared" si="15"/>
        <v>0</v>
      </c>
      <c r="Y87" s="74">
        <f>X87*'2_Вихідні дані'!$B$18</f>
        <v>0</v>
      </c>
      <c r="Z87" s="74">
        <f>IF(ISERROR(ROUND($Y87/'1_РОЗПОДІЛ ПЕРСОНАЛУ'!P86*'1_РОЗПОДІЛ ПЕРСОНАЛУ'!Q86,2)),0,ROUND($Y87/'1_РОЗПОДІЛ ПЕРСОНАЛУ'!P86*'1_РОЗПОДІЛ ПЕРСОНАЛУ'!Q86,2))</f>
        <v>0</v>
      </c>
      <c r="AA87" s="74">
        <f>IF(ISERROR(ROUND($Y87/'1_РОЗПОДІЛ ПЕРСОНАЛУ'!P86*'1_РОЗПОДІЛ ПЕРСОНАЛУ'!R86,2)),0,ROUND($Y87/'1_РОЗПОДІЛ ПЕРСОНАЛУ'!P86*'1_РОЗПОДІЛ ПЕРСОНАЛУ'!R86,2))</f>
        <v>0</v>
      </c>
      <c r="AB87" s="74">
        <f>IF(ISERROR(ROUND($Y87/'1_РОЗПОДІЛ ПЕРСОНАЛУ'!P86*'1_РОЗПОДІЛ ПЕРСОНАЛУ'!S86,2)),0,ROUND($Y87/'1_РОЗПОДІЛ ПЕРСОНАЛУ'!P86*'1_РОЗПОДІЛ ПЕРСОНАЛУ'!S86,2))</f>
        <v>0</v>
      </c>
      <c r="AC87" s="74">
        <f>IF(ISERROR(ROUND($Y87/'1_РОЗПОДІЛ ПЕРСОНАЛУ'!P86*'1_РОЗПОДІЛ ПЕРСОНАЛУ'!T86,2)),0,ROUND($Y87/'1_РОЗПОДІЛ ПЕРСОНАЛУ'!P86*'1_РОЗПОДІЛ ПЕРСОНАЛУ'!T86,2))</f>
        <v>0</v>
      </c>
      <c r="AD87" s="74">
        <f>IF(ISERROR(ROUND($Y87/'1_РОЗПОДІЛ ПЕРСОНАЛУ'!P86*'1_РОЗПОДІЛ ПЕРСОНАЛУ'!U86,2)),0,ROUND($Y87/'1_РОЗПОДІЛ ПЕРСОНАЛУ'!P86*'1_РОЗПОДІЛ ПЕРСОНАЛУ'!U86,2))</f>
        <v>0</v>
      </c>
      <c r="AE87" s="74">
        <f>IF(ISERROR(ROUND($Y87/'1_РОЗПОДІЛ ПЕРСОНАЛУ'!P86*'1_РОЗПОДІЛ ПЕРСОНАЛУ'!V86,2)),0,ROUND($Y87/'1_РОЗПОДІЛ ПЕРСОНАЛУ'!P86*'1_РОЗПОДІЛ ПЕРСОНАЛУ'!V86,2))</f>
        <v>0</v>
      </c>
      <c r="AF87" s="74">
        <f>IF(ISERROR(ROUND($Y87/'1_РОЗПОДІЛ ПЕРСОНАЛУ'!P86*'1_РОЗПОДІЛ ПЕРСОНАЛУ'!W86,2)),0,ROUND($Y87/'1_РОЗПОДІЛ ПЕРСОНАЛУ'!P86*'1_РОЗПОДІЛ ПЕРСОНАЛУ'!W86,2))</f>
        <v>0</v>
      </c>
      <c r="AG87" s="74">
        <f>IF(ISERROR(ROUND($Y87/'1_РОЗПОДІЛ ПЕРСОНАЛУ'!P86*'1_РОЗПОДІЛ ПЕРСОНАЛУ'!X86,2)),0,ROUND($Y87/'1_РОЗПОДІЛ ПЕРСОНАЛУ'!P86*'1_РОЗПОДІЛ ПЕРСОНАЛУ'!X86,2))</f>
        <v>0</v>
      </c>
    </row>
    <row r="88" spans="1:33" ht="12" hidden="1" x14ac:dyDescent="0.2">
      <c r="A88" s="78" t="str">
        <f>'1_РОЗПОДІЛ ПЕРСОНАЛУ'!A87</f>
        <v/>
      </c>
      <c r="B88" s="78">
        <f>'1_РОЗПОДІЛ ПЕРСОНАЛУ'!B87</f>
        <v>0</v>
      </c>
      <c r="C88" s="78">
        <f>'1_РОЗПОДІЛ ПЕРСОНАЛУ'!D87</f>
        <v>0</v>
      </c>
      <c r="D88" s="78">
        <f>'1_РОЗПОДІЛ ПЕРСОНАЛУ'!F87</f>
        <v>0</v>
      </c>
      <c r="E88" s="78">
        <f>'1_РОЗПОДІЛ ПЕРСОНАЛУ'!P87</f>
        <v>0</v>
      </c>
      <c r="F88" s="100">
        <f>IF($A88&gt;0,'2_Вихідні дані'!$B$3,"")</f>
        <v>1921</v>
      </c>
      <c r="G88" s="55"/>
      <c r="H88" s="55"/>
      <c r="I88" s="79">
        <f>IF(D88&gt;0,VLOOKUP(D88,'2_Вихідні дані'!$A$6:$B$11,2,FALSE),1)</f>
        <v>1</v>
      </c>
      <c r="J88" s="55"/>
      <c r="K88" s="74">
        <f t="shared" si="9"/>
        <v>0</v>
      </c>
      <c r="L88" s="55"/>
      <c r="M88" s="100">
        <f t="shared" si="10"/>
        <v>0</v>
      </c>
      <c r="N88" s="55"/>
      <c r="O88" s="100">
        <f t="shared" si="11"/>
        <v>0</v>
      </c>
      <c r="P88" s="55"/>
      <c r="Q88" s="100">
        <f t="shared" si="12"/>
        <v>0</v>
      </c>
      <c r="R88" s="55"/>
      <c r="S88" s="100">
        <f t="shared" si="13"/>
        <v>0</v>
      </c>
      <c r="T88" s="55"/>
      <c r="U88" s="100">
        <f t="shared" si="14"/>
        <v>0</v>
      </c>
      <c r="V88" s="55"/>
      <c r="W88" s="100">
        <f>IF(AND($A88&gt;0,V88&gt;0),IF('2_Вихідні дані'!$A$12=1,ROUND($K88*(V88-1),2),ROUND((K88+M88+O88+Q88+S88+U88)*(V88-1),2)),0)</f>
        <v>0</v>
      </c>
      <c r="X88" s="74">
        <f t="shared" si="15"/>
        <v>0</v>
      </c>
      <c r="Y88" s="74">
        <f>X88*'2_Вихідні дані'!$B$18</f>
        <v>0</v>
      </c>
      <c r="Z88" s="74">
        <f>IF(ISERROR(ROUND($Y88/'1_РОЗПОДІЛ ПЕРСОНАЛУ'!P87*'1_РОЗПОДІЛ ПЕРСОНАЛУ'!Q87,2)),0,ROUND($Y88/'1_РОЗПОДІЛ ПЕРСОНАЛУ'!P87*'1_РОЗПОДІЛ ПЕРСОНАЛУ'!Q87,2))</f>
        <v>0</v>
      </c>
      <c r="AA88" s="74">
        <f>IF(ISERROR(ROUND($Y88/'1_РОЗПОДІЛ ПЕРСОНАЛУ'!P87*'1_РОЗПОДІЛ ПЕРСОНАЛУ'!R87,2)),0,ROUND($Y88/'1_РОЗПОДІЛ ПЕРСОНАЛУ'!P87*'1_РОЗПОДІЛ ПЕРСОНАЛУ'!R87,2))</f>
        <v>0</v>
      </c>
      <c r="AB88" s="74">
        <f>IF(ISERROR(ROUND($Y88/'1_РОЗПОДІЛ ПЕРСОНАЛУ'!P87*'1_РОЗПОДІЛ ПЕРСОНАЛУ'!S87,2)),0,ROUND($Y88/'1_РОЗПОДІЛ ПЕРСОНАЛУ'!P87*'1_РОЗПОДІЛ ПЕРСОНАЛУ'!S87,2))</f>
        <v>0</v>
      </c>
      <c r="AC88" s="74">
        <f>IF(ISERROR(ROUND($Y88/'1_РОЗПОДІЛ ПЕРСОНАЛУ'!P87*'1_РОЗПОДІЛ ПЕРСОНАЛУ'!T87,2)),0,ROUND($Y88/'1_РОЗПОДІЛ ПЕРСОНАЛУ'!P87*'1_РОЗПОДІЛ ПЕРСОНАЛУ'!T87,2))</f>
        <v>0</v>
      </c>
      <c r="AD88" s="74">
        <f>IF(ISERROR(ROUND($Y88/'1_РОЗПОДІЛ ПЕРСОНАЛУ'!P87*'1_РОЗПОДІЛ ПЕРСОНАЛУ'!U87,2)),0,ROUND($Y88/'1_РОЗПОДІЛ ПЕРСОНАЛУ'!P87*'1_РОЗПОДІЛ ПЕРСОНАЛУ'!U87,2))</f>
        <v>0</v>
      </c>
      <c r="AE88" s="74">
        <f>IF(ISERROR(ROUND($Y88/'1_РОЗПОДІЛ ПЕРСОНАЛУ'!P87*'1_РОЗПОДІЛ ПЕРСОНАЛУ'!V87,2)),0,ROUND($Y88/'1_РОЗПОДІЛ ПЕРСОНАЛУ'!P87*'1_РОЗПОДІЛ ПЕРСОНАЛУ'!V87,2))</f>
        <v>0</v>
      </c>
      <c r="AF88" s="74">
        <f>IF(ISERROR(ROUND($Y88/'1_РОЗПОДІЛ ПЕРСОНАЛУ'!P87*'1_РОЗПОДІЛ ПЕРСОНАЛУ'!W87,2)),0,ROUND($Y88/'1_РОЗПОДІЛ ПЕРСОНАЛУ'!P87*'1_РОЗПОДІЛ ПЕРСОНАЛУ'!W87,2))</f>
        <v>0</v>
      </c>
      <c r="AG88" s="74">
        <f>IF(ISERROR(ROUND($Y88/'1_РОЗПОДІЛ ПЕРСОНАЛУ'!P87*'1_РОЗПОДІЛ ПЕРСОНАЛУ'!X87,2)),0,ROUND($Y88/'1_РОЗПОДІЛ ПЕРСОНАЛУ'!P87*'1_РОЗПОДІЛ ПЕРСОНАЛУ'!X87,2))</f>
        <v>0</v>
      </c>
    </row>
    <row r="89" spans="1:33" ht="12" hidden="1" x14ac:dyDescent="0.2">
      <c r="A89" s="78" t="str">
        <f>'1_РОЗПОДІЛ ПЕРСОНАЛУ'!A88</f>
        <v/>
      </c>
      <c r="B89" s="78">
        <f>'1_РОЗПОДІЛ ПЕРСОНАЛУ'!B88</f>
        <v>0</v>
      </c>
      <c r="C89" s="78">
        <f>'1_РОЗПОДІЛ ПЕРСОНАЛУ'!D88</f>
        <v>0</v>
      </c>
      <c r="D89" s="78">
        <f>'1_РОЗПОДІЛ ПЕРСОНАЛУ'!F88</f>
        <v>0</v>
      </c>
      <c r="E89" s="78">
        <f>'1_РОЗПОДІЛ ПЕРСОНАЛУ'!P88</f>
        <v>0</v>
      </c>
      <c r="F89" s="100">
        <f>IF($A89&gt;0,'2_Вихідні дані'!$B$3,"")</f>
        <v>1921</v>
      </c>
      <c r="G89" s="55"/>
      <c r="H89" s="55"/>
      <c r="I89" s="79">
        <f>IF(D89&gt;0,VLOOKUP(D89,'2_Вихідні дані'!$A$6:$B$11,2,FALSE),1)</f>
        <v>1</v>
      </c>
      <c r="J89" s="55"/>
      <c r="K89" s="74">
        <f t="shared" si="9"/>
        <v>0</v>
      </c>
      <c r="L89" s="55"/>
      <c r="M89" s="100">
        <f t="shared" si="10"/>
        <v>0</v>
      </c>
      <c r="N89" s="55"/>
      <c r="O89" s="100">
        <f t="shared" si="11"/>
        <v>0</v>
      </c>
      <c r="P89" s="55"/>
      <c r="Q89" s="100">
        <f t="shared" si="12"/>
        <v>0</v>
      </c>
      <c r="R89" s="55"/>
      <c r="S89" s="100">
        <f t="shared" si="13"/>
        <v>0</v>
      </c>
      <c r="T89" s="55"/>
      <c r="U89" s="100">
        <f t="shared" si="14"/>
        <v>0</v>
      </c>
      <c r="V89" s="55"/>
      <c r="W89" s="100">
        <f>IF(AND($A89&gt;0,V89&gt;0),IF('2_Вихідні дані'!$A$12=1,ROUND($K89*(V89-1),2),ROUND((K89+M89+O89+Q89+S89+U89)*(V89-1),2)),0)</f>
        <v>0</v>
      </c>
      <c r="X89" s="74">
        <f t="shared" si="15"/>
        <v>0</v>
      </c>
      <c r="Y89" s="74">
        <f>X89*'2_Вихідні дані'!$B$18</f>
        <v>0</v>
      </c>
      <c r="Z89" s="74">
        <f>IF(ISERROR(ROUND($Y89/'1_РОЗПОДІЛ ПЕРСОНАЛУ'!P88*'1_РОЗПОДІЛ ПЕРСОНАЛУ'!Q88,2)),0,ROUND($Y89/'1_РОЗПОДІЛ ПЕРСОНАЛУ'!P88*'1_РОЗПОДІЛ ПЕРСОНАЛУ'!Q88,2))</f>
        <v>0</v>
      </c>
      <c r="AA89" s="74">
        <f>IF(ISERROR(ROUND($Y89/'1_РОЗПОДІЛ ПЕРСОНАЛУ'!P88*'1_РОЗПОДІЛ ПЕРСОНАЛУ'!R88,2)),0,ROUND($Y89/'1_РОЗПОДІЛ ПЕРСОНАЛУ'!P88*'1_РОЗПОДІЛ ПЕРСОНАЛУ'!R88,2))</f>
        <v>0</v>
      </c>
      <c r="AB89" s="74">
        <f>IF(ISERROR(ROUND($Y89/'1_РОЗПОДІЛ ПЕРСОНАЛУ'!P88*'1_РОЗПОДІЛ ПЕРСОНАЛУ'!S88,2)),0,ROUND($Y89/'1_РОЗПОДІЛ ПЕРСОНАЛУ'!P88*'1_РОЗПОДІЛ ПЕРСОНАЛУ'!S88,2))</f>
        <v>0</v>
      </c>
      <c r="AC89" s="74">
        <f>IF(ISERROR(ROUND($Y89/'1_РОЗПОДІЛ ПЕРСОНАЛУ'!P88*'1_РОЗПОДІЛ ПЕРСОНАЛУ'!T88,2)),0,ROUND($Y89/'1_РОЗПОДІЛ ПЕРСОНАЛУ'!P88*'1_РОЗПОДІЛ ПЕРСОНАЛУ'!T88,2))</f>
        <v>0</v>
      </c>
      <c r="AD89" s="74">
        <f>IF(ISERROR(ROUND($Y89/'1_РОЗПОДІЛ ПЕРСОНАЛУ'!P88*'1_РОЗПОДІЛ ПЕРСОНАЛУ'!U88,2)),0,ROUND($Y89/'1_РОЗПОДІЛ ПЕРСОНАЛУ'!P88*'1_РОЗПОДІЛ ПЕРСОНАЛУ'!U88,2))</f>
        <v>0</v>
      </c>
      <c r="AE89" s="74">
        <f>IF(ISERROR(ROUND($Y89/'1_РОЗПОДІЛ ПЕРСОНАЛУ'!P88*'1_РОЗПОДІЛ ПЕРСОНАЛУ'!V88,2)),0,ROUND($Y89/'1_РОЗПОДІЛ ПЕРСОНАЛУ'!P88*'1_РОЗПОДІЛ ПЕРСОНАЛУ'!V88,2))</f>
        <v>0</v>
      </c>
      <c r="AF89" s="74">
        <f>IF(ISERROR(ROUND($Y89/'1_РОЗПОДІЛ ПЕРСОНАЛУ'!P88*'1_РОЗПОДІЛ ПЕРСОНАЛУ'!W88,2)),0,ROUND($Y89/'1_РОЗПОДІЛ ПЕРСОНАЛУ'!P88*'1_РОЗПОДІЛ ПЕРСОНАЛУ'!W88,2))</f>
        <v>0</v>
      </c>
      <c r="AG89" s="74">
        <f>IF(ISERROR(ROUND($Y89/'1_РОЗПОДІЛ ПЕРСОНАЛУ'!P88*'1_РОЗПОДІЛ ПЕРСОНАЛУ'!X88,2)),0,ROUND($Y89/'1_РОЗПОДІЛ ПЕРСОНАЛУ'!P88*'1_РОЗПОДІЛ ПЕРСОНАЛУ'!X88,2))</f>
        <v>0</v>
      </c>
    </row>
    <row r="90" spans="1:33" ht="12" hidden="1" x14ac:dyDescent="0.2">
      <c r="A90" s="78" t="str">
        <f>'1_РОЗПОДІЛ ПЕРСОНАЛУ'!A89</f>
        <v/>
      </c>
      <c r="B90" s="78">
        <f>'1_РОЗПОДІЛ ПЕРСОНАЛУ'!B89</f>
        <v>0</v>
      </c>
      <c r="C90" s="78">
        <f>'1_РОЗПОДІЛ ПЕРСОНАЛУ'!D89</f>
        <v>0</v>
      </c>
      <c r="D90" s="78">
        <f>'1_РОЗПОДІЛ ПЕРСОНАЛУ'!F89</f>
        <v>0</v>
      </c>
      <c r="E90" s="78">
        <f>'1_РОЗПОДІЛ ПЕРСОНАЛУ'!P89</f>
        <v>0</v>
      </c>
      <c r="F90" s="100">
        <f>IF($A90&gt;0,'2_Вихідні дані'!$B$3,"")</f>
        <v>1921</v>
      </c>
      <c r="G90" s="55"/>
      <c r="H90" s="55"/>
      <c r="I90" s="79">
        <f>IF(D90&gt;0,VLOOKUP(D90,'2_Вихідні дані'!$A$6:$B$11,2,FALSE),1)</f>
        <v>1</v>
      </c>
      <c r="J90" s="55"/>
      <c r="K90" s="74">
        <f t="shared" si="9"/>
        <v>0</v>
      </c>
      <c r="L90" s="55"/>
      <c r="M90" s="100">
        <f t="shared" si="10"/>
        <v>0</v>
      </c>
      <c r="N90" s="55"/>
      <c r="O90" s="100">
        <f t="shared" si="11"/>
        <v>0</v>
      </c>
      <c r="P90" s="55"/>
      <c r="Q90" s="100">
        <f t="shared" si="12"/>
        <v>0</v>
      </c>
      <c r="R90" s="55"/>
      <c r="S90" s="100">
        <f t="shared" si="13"/>
        <v>0</v>
      </c>
      <c r="T90" s="55"/>
      <c r="U90" s="100">
        <f t="shared" si="14"/>
        <v>0</v>
      </c>
      <c r="V90" s="55"/>
      <c r="W90" s="100">
        <f>IF(AND($A90&gt;0,V90&gt;0),IF('2_Вихідні дані'!$A$12=1,ROUND($K90*(V90-1),2),ROUND((K90+M90+O90+Q90+S90+U90)*(V90-1),2)),0)</f>
        <v>0</v>
      </c>
      <c r="X90" s="74">
        <f t="shared" si="15"/>
        <v>0</v>
      </c>
      <c r="Y90" s="74">
        <f>X90*'2_Вихідні дані'!$B$18</f>
        <v>0</v>
      </c>
      <c r="Z90" s="74">
        <f>IF(ISERROR(ROUND($Y90/'1_РОЗПОДІЛ ПЕРСОНАЛУ'!P89*'1_РОЗПОДІЛ ПЕРСОНАЛУ'!Q89,2)),0,ROUND($Y90/'1_РОЗПОДІЛ ПЕРСОНАЛУ'!P89*'1_РОЗПОДІЛ ПЕРСОНАЛУ'!Q89,2))</f>
        <v>0</v>
      </c>
      <c r="AA90" s="74">
        <f>IF(ISERROR(ROUND($Y90/'1_РОЗПОДІЛ ПЕРСОНАЛУ'!P89*'1_РОЗПОДІЛ ПЕРСОНАЛУ'!R89,2)),0,ROUND($Y90/'1_РОЗПОДІЛ ПЕРСОНАЛУ'!P89*'1_РОЗПОДІЛ ПЕРСОНАЛУ'!R89,2))</f>
        <v>0</v>
      </c>
      <c r="AB90" s="74">
        <f>IF(ISERROR(ROUND($Y90/'1_РОЗПОДІЛ ПЕРСОНАЛУ'!P89*'1_РОЗПОДІЛ ПЕРСОНАЛУ'!S89,2)),0,ROUND($Y90/'1_РОЗПОДІЛ ПЕРСОНАЛУ'!P89*'1_РОЗПОДІЛ ПЕРСОНАЛУ'!S89,2))</f>
        <v>0</v>
      </c>
      <c r="AC90" s="74">
        <f>IF(ISERROR(ROUND($Y90/'1_РОЗПОДІЛ ПЕРСОНАЛУ'!P89*'1_РОЗПОДІЛ ПЕРСОНАЛУ'!T89,2)),0,ROUND($Y90/'1_РОЗПОДІЛ ПЕРСОНАЛУ'!P89*'1_РОЗПОДІЛ ПЕРСОНАЛУ'!T89,2))</f>
        <v>0</v>
      </c>
      <c r="AD90" s="74">
        <f>IF(ISERROR(ROUND($Y90/'1_РОЗПОДІЛ ПЕРСОНАЛУ'!P89*'1_РОЗПОДІЛ ПЕРСОНАЛУ'!U89,2)),0,ROUND($Y90/'1_РОЗПОДІЛ ПЕРСОНАЛУ'!P89*'1_РОЗПОДІЛ ПЕРСОНАЛУ'!U89,2))</f>
        <v>0</v>
      </c>
      <c r="AE90" s="74">
        <f>IF(ISERROR(ROUND($Y90/'1_РОЗПОДІЛ ПЕРСОНАЛУ'!P89*'1_РОЗПОДІЛ ПЕРСОНАЛУ'!V89,2)),0,ROUND($Y90/'1_РОЗПОДІЛ ПЕРСОНАЛУ'!P89*'1_РОЗПОДІЛ ПЕРСОНАЛУ'!V89,2))</f>
        <v>0</v>
      </c>
      <c r="AF90" s="74">
        <f>IF(ISERROR(ROUND($Y90/'1_РОЗПОДІЛ ПЕРСОНАЛУ'!P89*'1_РОЗПОДІЛ ПЕРСОНАЛУ'!W89,2)),0,ROUND($Y90/'1_РОЗПОДІЛ ПЕРСОНАЛУ'!P89*'1_РОЗПОДІЛ ПЕРСОНАЛУ'!W89,2))</f>
        <v>0</v>
      </c>
      <c r="AG90" s="74">
        <f>IF(ISERROR(ROUND($Y90/'1_РОЗПОДІЛ ПЕРСОНАЛУ'!P89*'1_РОЗПОДІЛ ПЕРСОНАЛУ'!X89,2)),0,ROUND($Y90/'1_РОЗПОДІЛ ПЕРСОНАЛУ'!P89*'1_РОЗПОДІЛ ПЕРСОНАЛУ'!X89,2))</f>
        <v>0</v>
      </c>
    </row>
    <row r="91" spans="1:33" ht="12" hidden="1" x14ac:dyDescent="0.2">
      <c r="A91" s="78" t="str">
        <f>'1_РОЗПОДІЛ ПЕРСОНАЛУ'!A90</f>
        <v/>
      </c>
      <c r="B91" s="78">
        <f>'1_РОЗПОДІЛ ПЕРСОНАЛУ'!B90</f>
        <v>0</v>
      </c>
      <c r="C91" s="78">
        <f>'1_РОЗПОДІЛ ПЕРСОНАЛУ'!D90</f>
        <v>0</v>
      </c>
      <c r="D91" s="78">
        <f>'1_РОЗПОДІЛ ПЕРСОНАЛУ'!F90</f>
        <v>0</v>
      </c>
      <c r="E91" s="78">
        <f>'1_РОЗПОДІЛ ПЕРСОНАЛУ'!P90</f>
        <v>0</v>
      </c>
      <c r="F91" s="100">
        <f>IF($A91&gt;0,'2_Вихідні дані'!$B$3,"")</f>
        <v>1921</v>
      </c>
      <c r="G91" s="55"/>
      <c r="H91" s="55"/>
      <c r="I91" s="79">
        <f>IF(D91&gt;0,VLOOKUP(D91,'2_Вихідні дані'!$A$6:$B$11,2,FALSE),1)</f>
        <v>1</v>
      </c>
      <c r="J91" s="55"/>
      <c r="K91" s="74">
        <f t="shared" si="9"/>
        <v>0</v>
      </c>
      <c r="L91" s="55"/>
      <c r="M91" s="100">
        <f t="shared" si="10"/>
        <v>0</v>
      </c>
      <c r="N91" s="55"/>
      <c r="O91" s="100">
        <f t="shared" si="11"/>
        <v>0</v>
      </c>
      <c r="P91" s="55"/>
      <c r="Q91" s="100">
        <f t="shared" si="12"/>
        <v>0</v>
      </c>
      <c r="R91" s="55"/>
      <c r="S91" s="100">
        <f t="shared" si="13"/>
        <v>0</v>
      </c>
      <c r="T91" s="55"/>
      <c r="U91" s="100">
        <f t="shared" si="14"/>
        <v>0</v>
      </c>
      <c r="V91" s="55"/>
      <c r="W91" s="100">
        <f>IF(AND($A91&gt;0,V91&gt;0),IF('2_Вихідні дані'!$A$12=1,ROUND($K91*(V91-1),2),ROUND((K91+M91+O91+Q91+S91+U91)*(V91-1),2)),0)</f>
        <v>0</v>
      </c>
      <c r="X91" s="74">
        <f t="shared" si="15"/>
        <v>0</v>
      </c>
      <c r="Y91" s="74">
        <f>X91*'2_Вихідні дані'!$B$18</f>
        <v>0</v>
      </c>
      <c r="Z91" s="74">
        <f>IF(ISERROR(ROUND($Y91/'1_РОЗПОДІЛ ПЕРСОНАЛУ'!P90*'1_РОЗПОДІЛ ПЕРСОНАЛУ'!Q90,2)),0,ROUND($Y91/'1_РОЗПОДІЛ ПЕРСОНАЛУ'!P90*'1_РОЗПОДІЛ ПЕРСОНАЛУ'!Q90,2))</f>
        <v>0</v>
      </c>
      <c r="AA91" s="74">
        <f>IF(ISERROR(ROUND($Y91/'1_РОЗПОДІЛ ПЕРСОНАЛУ'!P90*'1_РОЗПОДІЛ ПЕРСОНАЛУ'!R90,2)),0,ROUND($Y91/'1_РОЗПОДІЛ ПЕРСОНАЛУ'!P90*'1_РОЗПОДІЛ ПЕРСОНАЛУ'!R90,2))</f>
        <v>0</v>
      </c>
      <c r="AB91" s="74">
        <f>IF(ISERROR(ROUND($Y91/'1_РОЗПОДІЛ ПЕРСОНАЛУ'!P90*'1_РОЗПОДІЛ ПЕРСОНАЛУ'!S90,2)),0,ROUND($Y91/'1_РОЗПОДІЛ ПЕРСОНАЛУ'!P90*'1_РОЗПОДІЛ ПЕРСОНАЛУ'!S90,2))</f>
        <v>0</v>
      </c>
      <c r="AC91" s="74">
        <f>IF(ISERROR(ROUND($Y91/'1_РОЗПОДІЛ ПЕРСОНАЛУ'!P90*'1_РОЗПОДІЛ ПЕРСОНАЛУ'!T90,2)),0,ROUND($Y91/'1_РОЗПОДІЛ ПЕРСОНАЛУ'!P90*'1_РОЗПОДІЛ ПЕРСОНАЛУ'!T90,2))</f>
        <v>0</v>
      </c>
      <c r="AD91" s="74">
        <f>IF(ISERROR(ROUND($Y91/'1_РОЗПОДІЛ ПЕРСОНАЛУ'!P90*'1_РОЗПОДІЛ ПЕРСОНАЛУ'!U90,2)),0,ROUND($Y91/'1_РОЗПОДІЛ ПЕРСОНАЛУ'!P90*'1_РОЗПОДІЛ ПЕРСОНАЛУ'!U90,2))</f>
        <v>0</v>
      </c>
      <c r="AE91" s="74">
        <f>IF(ISERROR(ROUND($Y91/'1_РОЗПОДІЛ ПЕРСОНАЛУ'!P90*'1_РОЗПОДІЛ ПЕРСОНАЛУ'!V90,2)),0,ROUND($Y91/'1_РОЗПОДІЛ ПЕРСОНАЛУ'!P90*'1_РОЗПОДІЛ ПЕРСОНАЛУ'!V90,2))</f>
        <v>0</v>
      </c>
      <c r="AF91" s="74">
        <f>IF(ISERROR(ROUND($Y91/'1_РОЗПОДІЛ ПЕРСОНАЛУ'!P90*'1_РОЗПОДІЛ ПЕРСОНАЛУ'!W90,2)),0,ROUND($Y91/'1_РОЗПОДІЛ ПЕРСОНАЛУ'!P90*'1_РОЗПОДІЛ ПЕРСОНАЛУ'!W90,2))</f>
        <v>0</v>
      </c>
      <c r="AG91" s="74">
        <f>IF(ISERROR(ROUND($Y91/'1_РОЗПОДІЛ ПЕРСОНАЛУ'!P90*'1_РОЗПОДІЛ ПЕРСОНАЛУ'!X90,2)),0,ROUND($Y91/'1_РОЗПОДІЛ ПЕРСОНАЛУ'!P90*'1_РОЗПОДІЛ ПЕРСОНАЛУ'!X90,2))</f>
        <v>0</v>
      </c>
    </row>
    <row r="92" spans="1:33" ht="12" hidden="1" x14ac:dyDescent="0.2">
      <c r="A92" s="78" t="str">
        <f>'1_РОЗПОДІЛ ПЕРСОНАЛУ'!A91</f>
        <v/>
      </c>
      <c r="B92" s="78">
        <f>'1_РОЗПОДІЛ ПЕРСОНАЛУ'!B91</f>
        <v>0</v>
      </c>
      <c r="C92" s="78">
        <f>'1_РОЗПОДІЛ ПЕРСОНАЛУ'!D91</f>
        <v>0</v>
      </c>
      <c r="D92" s="78">
        <f>'1_РОЗПОДІЛ ПЕРСОНАЛУ'!F91</f>
        <v>0</v>
      </c>
      <c r="E92" s="78">
        <f>'1_РОЗПОДІЛ ПЕРСОНАЛУ'!P91</f>
        <v>0</v>
      </c>
      <c r="F92" s="100">
        <f>IF($A92&gt;0,'2_Вихідні дані'!$B$3,"")</f>
        <v>1921</v>
      </c>
      <c r="G92" s="55"/>
      <c r="H92" s="55"/>
      <c r="I92" s="79">
        <f>IF(D92&gt;0,VLOOKUP(D92,'2_Вихідні дані'!$A$6:$B$11,2,FALSE),1)</f>
        <v>1</v>
      </c>
      <c r="J92" s="55"/>
      <c r="K92" s="74">
        <f t="shared" si="9"/>
        <v>0</v>
      </c>
      <c r="L92" s="55"/>
      <c r="M92" s="100">
        <f t="shared" si="10"/>
        <v>0</v>
      </c>
      <c r="N92" s="55"/>
      <c r="O92" s="100">
        <f t="shared" si="11"/>
        <v>0</v>
      </c>
      <c r="P92" s="55"/>
      <c r="Q92" s="100">
        <f t="shared" si="12"/>
        <v>0</v>
      </c>
      <c r="R92" s="55"/>
      <c r="S92" s="100">
        <f t="shared" si="13"/>
        <v>0</v>
      </c>
      <c r="T92" s="55"/>
      <c r="U92" s="100">
        <f t="shared" si="14"/>
        <v>0</v>
      </c>
      <c r="V92" s="55"/>
      <c r="W92" s="100">
        <f>IF(AND($A92&gt;0,V92&gt;0),IF('2_Вихідні дані'!$A$12=1,ROUND($K92*(V92-1),2),ROUND((K92+M92+O92+Q92+S92+U92)*(V92-1),2)),0)</f>
        <v>0</v>
      </c>
      <c r="X92" s="74">
        <f t="shared" si="15"/>
        <v>0</v>
      </c>
      <c r="Y92" s="74">
        <f>X92*'2_Вихідні дані'!$B$18</f>
        <v>0</v>
      </c>
      <c r="Z92" s="74">
        <f>IF(ISERROR(ROUND($Y92/'1_РОЗПОДІЛ ПЕРСОНАЛУ'!P91*'1_РОЗПОДІЛ ПЕРСОНАЛУ'!Q91,2)),0,ROUND($Y92/'1_РОЗПОДІЛ ПЕРСОНАЛУ'!P91*'1_РОЗПОДІЛ ПЕРСОНАЛУ'!Q91,2))</f>
        <v>0</v>
      </c>
      <c r="AA92" s="74">
        <f>IF(ISERROR(ROUND($Y92/'1_РОЗПОДІЛ ПЕРСОНАЛУ'!P91*'1_РОЗПОДІЛ ПЕРСОНАЛУ'!R91,2)),0,ROUND($Y92/'1_РОЗПОДІЛ ПЕРСОНАЛУ'!P91*'1_РОЗПОДІЛ ПЕРСОНАЛУ'!R91,2))</f>
        <v>0</v>
      </c>
      <c r="AB92" s="74">
        <f>IF(ISERROR(ROUND($Y92/'1_РОЗПОДІЛ ПЕРСОНАЛУ'!P91*'1_РОЗПОДІЛ ПЕРСОНАЛУ'!S91,2)),0,ROUND($Y92/'1_РОЗПОДІЛ ПЕРСОНАЛУ'!P91*'1_РОЗПОДІЛ ПЕРСОНАЛУ'!S91,2))</f>
        <v>0</v>
      </c>
      <c r="AC92" s="74">
        <f>IF(ISERROR(ROUND($Y92/'1_РОЗПОДІЛ ПЕРСОНАЛУ'!P91*'1_РОЗПОДІЛ ПЕРСОНАЛУ'!T91,2)),0,ROUND($Y92/'1_РОЗПОДІЛ ПЕРСОНАЛУ'!P91*'1_РОЗПОДІЛ ПЕРСОНАЛУ'!T91,2))</f>
        <v>0</v>
      </c>
      <c r="AD92" s="74">
        <f>IF(ISERROR(ROUND($Y92/'1_РОЗПОДІЛ ПЕРСОНАЛУ'!P91*'1_РОЗПОДІЛ ПЕРСОНАЛУ'!U91,2)),0,ROUND($Y92/'1_РОЗПОДІЛ ПЕРСОНАЛУ'!P91*'1_РОЗПОДІЛ ПЕРСОНАЛУ'!U91,2))</f>
        <v>0</v>
      </c>
      <c r="AE92" s="74">
        <f>IF(ISERROR(ROUND($Y92/'1_РОЗПОДІЛ ПЕРСОНАЛУ'!P91*'1_РОЗПОДІЛ ПЕРСОНАЛУ'!V91,2)),0,ROUND($Y92/'1_РОЗПОДІЛ ПЕРСОНАЛУ'!P91*'1_РОЗПОДІЛ ПЕРСОНАЛУ'!V91,2))</f>
        <v>0</v>
      </c>
      <c r="AF92" s="74">
        <f>IF(ISERROR(ROUND($Y92/'1_РОЗПОДІЛ ПЕРСОНАЛУ'!P91*'1_РОЗПОДІЛ ПЕРСОНАЛУ'!W91,2)),0,ROUND($Y92/'1_РОЗПОДІЛ ПЕРСОНАЛУ'!P91*'1_РОЗПОДІЛ ПЕРСОНАЛУ'!W91,2))</f>
        <v>0</v>
      </c>
      <c r="AG92" s="74">
        <f>IF(ISERROR(ROUND($Y92/'1_РОЗПОДІЛ ПЕРСОНАЛУ'!P91*'1_РОЗПОДІЛ ПЕРСОНАЛУ'!X91,2)),0,ROUND($Y92/'1_РОЗПОДІЛ ПЕРСОНАЛУ'!P91*'1_РОЗПОДІЛ ПЕРСОНАЛУ'!X91,2))</f>
        <v>0</v>
      </c>
    </row>
    <row r="93" spans="1:33" ht="12" hidden="1" x14ac:dyDescent="0.2">
      <c r="A93" s="78" t="str">
        <f>'1_РОЗПОДІЛ ПЕРСОНАЛУ'!A92</f>
        <v/>
      </c>
      <c r="B93" s="78">
        <f>'1_РОЗПОДІЛ ПЕРСОНАЛУ'!B92</f>
        <v>0</v>
      </c>
      <c r="C93" s="78">
        <f>'1_РОЗПОДІЛ ПЕРСОНАЛУ'!D92</f>
        <v>0</v>
      </c>
      <c r="D93" s="78">
        <f>'1_РОЗПОДІЛ ПЕРСОНАЛУ'!F92</f>
        <v>0</v>
      </c>
      <c r="E93" s="78">
        <f>'1_РОЗПОДІЛ ПЕРСОНАЛУ'!P92</f>
        <v>0</v>
      </c>
      <c r="F93" s="100">
        <f>IF($A93&gt;0,'2_Вихідні дані'!$B$3,"")</f>
        <v>1921</v>
      </c>
      <c r="G93" s="55"/>
      <c r="H93" s="55"/>
      <c r="I93" s="79">
        <f>IF(D93&gt;0,VLOOKUP(D93,'2_Вихідні дані'!$A$6:$B$11,2,FALSE),1)</f>
        <v>1</v>
      </c>
      <c r="J93" s="55"/>
      <c r="K93" s="74">
        <f t="shared" si="9"/>
        <v>0</v>
      </c>
      <c r="L93" s="55"/>
      <c r="M93" s="100">
        <f t="shared" si="10"/>
        <v>0</v>
      </c>
      <c r="N93" s="55"/>
      <c r="O93" s="100">
        <f t="shared" si="11"/>
        <v>0</v>
      </c>
      <c r="P93" s="55"/>
      <c r="Q93" s="100">
        <f t="shared" si="12"/>
        <v>0</v>
      </c>
      <c r="R93" s="55"/>
      <c r="S93" s="100">
        <f t="shared" si="13"/>
        <v>0</v>
      </c>
      <c r="T93" s="55"/>
      <c r="U93" s="100">
        <f t="shared" si="14"/>
        <v>0</v>
      </c>
      <c r="V93" s="55"/>
      <c r="W93" s="100">
        <f>IF(AND($A93&gt;0,V93&gt;0),IF('2_Вихідні дані'!$A$12=1,ROUND($K93*(V93-1),2),ROUND((K93+M93+O93+Q93+S93+U93)*(V93-1),2)),0)</f>
        <v>0</v>
      </c>
      <c r="X93" s="74">
        <f t="shared" si="15"/>
        <v>0</v>
      </c>
      <c r="Y93" s="74">
        <f>X93*'2_Вихідні дані'!$B$18</f>
        <v>0</v>
      </c>
      <c r="Z93" s="74">
        <f>IF(ISERROR(ROUND($Y93/'1_РОЗПОДІЛ ПЕРСОНАЛУ'!P92*'1_РОЗПОДІЛ ПЕРСОНАЛУ'!Q92,2)),0,ROUND($Y93/'1_РОЗПОДІЛ ПЕРСОНАЛУ'!P92*'1_РОЗПОДІЛ ПЕРСОНАЛУ'!Q92,2))</f>
        <v>0</v>
      </c>
      <c r="AA93" s="74">
        <f>IF(ISERROR(ROUND($Y93/'1_РОЗПОДІЛ ПЕРСОНАЛУ'!P92*'1_РОЗПОДІЛ ПЕРСОНАЛУ'!R92,2)),0,ROUND($Y93/'1_РОЗПОДІЛ ПЕРСОНАЛУ'!P92*'1_РОЗПОДІЛ ПЕРСОНАЛУ'!R92,2))</f>
        <v>0</v>
      </c>
      <c r="AB93" s="74">
        <f>IF(ISERROR(ROUND($Y93/'1_РОЗПОДІЛ ПЕРСОНАЛУ'!P92*'1_РОЗПОДІЛ ПЕРСОНАЛУ'!S92,2)),0,ROUND($Y93/'1_РОЗПОДІЛ ПЕРСОНАЛУ'!P92*'1_РОЗПОДІЛ ПЕРСОНАЛУ'!S92,2))</f>
        <v>0</v>
      </c>
      <c r="AC93" s="74">
        <f>IF(ISERROR(ROUND($Y93/'1_РОЗПОДІЛ ПЕРСОНАЛУ'!P92*'1_РОЗПОДІЛ ПЕРСОНАЛУ'!T92,2)),0,ROUND($Y93/'1_РОЗПОДІЛ ПЕРСОНАЛУ'!P92*'1_РОЗПОДІЛ ПЕРСОНАЛУ'!T92,2))</f>
        <v>0</v>
      </c>
      <c r="AD93" s="74">
        <f>IF(ISERROR(ROUND($Y93/'1_РОЗПОДІЛ ПЕРСОНАЛУ'!P92*'1_РОЗПОДІЛ ПЕРСОНАЛУ'!U92,2)),0,ROUND($Y93/'1_РОЗПОДІЛ ПЕРСОНАЛУ'!P92*'1_РОЗПОДІЛ ПЕРСОНАЛУ'!U92,2))</f>
        <v>0</v>
      </c>
      <c r="AE93" s="74">
        <f>IF(ISERROR(ROUND($Y93/'1_РОЗПОДІЛ ПЕРСОНАЛУ'!P92*'1_РОЗПОДІЛ ПЕРСОНАЛУ'!V92,2)),0,ROUND($Y93/'1_РОЗПОДІЛ ПЕРСОНАЛУ'!P92*'1_РОЗПОДІЛ ПЕРСОНАЛУ'!V92,2))</f>
        <v>0</v>
      </c>
      <c r="AF93" s="74">
        <f>IF(ISERROR(ROUND($Y93/'1_РОЗПОДІЛ ПЕРСОНАЛУ'!P92*'1_РОЗПОДІЛ ПЕРСОНАЛУ'!W92,2)),0,ROUND($Y93/'1_РОЗПОДІЛ ПЕРСОНАЛУ'!P92*'1_РОЗПОДІЛ ПЕРСОНАЛУ'!W92,2))</f>
        <v>0</v>
      </c>
      <c r="AG93" s="74">
        <f>IF(ISERROR(ROUND($Y93/'1_РОЗПОДІЛ ПЕРСОНАЛУ'!P92*'1_РОЗПОДІЛ ПЕРСОНАЛУ'!X92,2)),0,ROUND($Y93/'1_РОЗПОДІЛ ПЕРСОНАЛУ'!P92*'1_РОЗПОДІЛ ПЕРСОНАЛУ'!X92,2))</f>
        <v>0</v>
      </c>
    </row>
    <row r="94" spans="1:33" ht="12" hidden="1" x14ac:dyDescent="0.2">
      <c r="A94" s="78" t="str">
        <f>'1_РОЗПОДІЛ ПЕРСОНАЛУ'!A93</f>
        <v/>
      </c>
      <c r="B94" s="78">
        <f>'1_РОЗПОДІЛ ПЕРСОНАЛУ'!B93</f>
        <v>0</v>
      </c>
      <c r="C94" s="78">
        <f>'1_РОЗПОДІЛ ПЕРСОНАЛУ'!D93</f>
        <v>0</v>
      </c>
      <c r="D94" s="78">
        <f>'1_РОЗПОДІЛ ПЕРСОНАЛУ'!F93</f>
        <v>0</v>
      </c>
      <c r="E94" s="78">
        <f>'1_РОЗПОДІЛ ПЕРСОНАЛУ'!P93</f>
        <v>0</v>
      </c>
      <c r="F94" s="100">
        <f>IF($A94&gt;0,'2_Вихідні дані'!$B$3,"")</f>
        <v>1921</v>
      </c>
      <c r="G94" s="55"/>
      <c r="H94" s="55"/>
      <c r="I94" s="79">
        <f>IF(D94&gt;0,VLOOKUP(D94,'2_Вихідні дані'!$A$6:$B$11,2,FALSE),1)</f>
        <v>1</v>
      </c>
      <c r="J94" s="55"/>
      <c r="K94" s="74">
        <f t="shared" si="9"/>
        <v>0</v>
      </c>
      <c r="L94" s="55"/>
      <c r="M94" s="100">
        <f t="shared" si="10"/>
        <v>0</v>
      </c>
      <c r="N94" s="55"/>
      <c r="O94" s="100">
        <f t="shared" si="11"/>
        <v>0</v>
      </c>
      <c r="P94" s="55"/>
      <c r="Q94" s="100">
        <f t="shared" si="12"/>
        <v>0</v>
      </c>
      <c r="R94" s="55"/>
      <c r="S94" s="100">
        <f t="shared" si="13"/>
        <v>0</v>
      </c>
      <c r="T94" s="55"/>
      <c r="U94" s="100">
        <f t="shared" si="14"/>
        <v>0</v>
      </c>
      <c r="V94" s="55"/>
      <c r="W94" s="100">
        <f>IF(AND($A94&gt;0,V94&gt;0),IF('2_Вихідні дані'!$A$12=1,ROUND($K94*(V94-1),2),ROUND((K94+M94+O94+Q94+S94+U94)*(V94-1),2)),0)</f>
        <v>0</v>
      </c>
      <c r="X94" s="74">
        <f t="shared" si="15"/>
        <v>0</v>
      </c>
      <c r="Y94" s="74">
        <f>X94*'2_Вихідні дані'!$B$18</f>
        <v>0</v>
      </c>
      <c r="Z94" s="74">
        <f>IF(ISERROR(ROUND($Y94/'1_РОЗПОДІЛ ПЕРСОНАЛУ'!P93*'1_РОЗПОДІЛ ПЕРСОНАЛУ'!Q93,2)),0,ROUND($Y94/'1_РОЗПОДІЛ ПЕРСОНАЛУ'!P93*'1_РОЗПОДІЛ ПЕРСОНАЛУ'!Q93,2))</f>
        <v>0</v>
      </c>
      <c r="AA94" s="74">
        <f>IF(ISERROR(ROUND($Y94/'1_РОЗПОДІЛ ПЕРСОНАЛУ'!P93*'1_РОЗПОДІЛ ПЕРСОНАЛУ'!R93,2)),0,ROUND($Y94/'1_РОЗПОДІЛ ПЕРСОНАЛУ'!P93*'1_РОЗПОДІЛ ПЕРСОНАЛУ'!R93,2))</f>
        <v>0</v>
      </c>
      <c r="AB94" s="74">
        <f>IF(ISERROR(ROUND($Y94/'1_РОЗПОДІЛ ПЕРСОНАЛУ'!P93*'1_РОЗПОДІЛ ПЕРСОНАЛУ'!S93,2)),0,ROUND($Y94/'1_РОЗПОДІЛ ПЕРСОНАЛУ'!P93*'1_РОЗПОДІЛ ПЕРСОНАЛУ'!S93,2))</f>
        <v>0</v>
      </c>
      <c r="AC94" s="74">
        <f>IF(ISERROR(ROUND($Y94/'1_РОЗПОДІЛ ПЕРСОНАЛУ'!P93*'1_РОЗПОДІЛ ПЕРСОНАЛУ'!T93,2)),0,ROUND($Y94/'1_РОЗПОДІЛ ПЕРСОНАЛУ'!P93*'1_РОЗПОДІЛ ПЕРСОНАЛУ'!T93,2))</f>
        <v>0</v>
      </c>
      <c r="AD94" s="74">
        <f>IF(ISERROR(ROUND($Y94/'1_РОЗПОДІЛ ПЕРСОНАЛУ'!P93*'1_РОЗПОДІЛ ПЕРСОНАЛУ'!U93,2)),0,ROUND($Y94/'1_РОЗПОДІЛ ПЕРСОНАЛУ'!P93*'1_РОЗПОДІЛ ПЕРСОНАЛУ'!U93,2))</f>
        <v>0</v>
      </c>
      <c r="AE94" s="74">
        <f>IF(ISERROR(ROUND($Y94/'1_РОЗПОДІЛ ПЕРСОНАЛУ'!P93*'1_РОЗПОДІЛ ПЕРСОНАЛУ'!V93,2)),0,ROUND($Y94/'1_РОЗПОДІЛ ПЕРСОНАЛУ'!P93*'1_РОЗПОДІЛ ПЕРСОНАЛУ'!V93,2))</f>
        <v>0</v>
      </c>
      <c r="AF94" s="74">
        <f>IF(ISERROR(ROUND($Y94/'1_РОЗПОДІЛ ПЕРСОНАЛУ'!P93*'1_РОЗПОДІЛ ПЕРСОНАЛУ'!W93,2)),0,ROUND($Y94/'1_РОЗПОДІЛ ПЕРСОНАЛУ'!P93*'1_РОЗПОДІЛ ПЕРСОНАЛУ'!W93,2))</f>
        <v>0</v>
      </c>
      <c r="AG94" s="74">
        <f>IF(ISERROR(ROUND($Y94/'1_РОЗПОДІЛ ПЕРСОНАЛУ'!P93*'1_РОЗПОДІЛ ПЕРСОНАЛУ'!X93,2)),0,ROUND($Y94/'1_РОЗПОДІЛ ПЕРСОНАЛУ'!P93*'1_РОЗПОДІЛ ПЕРСОНАЛУ'!X93,2))</f>
        <v>0</v>
      </c>
    </row>
    <row r="95" spans="1:33" ht="12" hidden="1" x14ac:dyDescent="0.2">
      <c r="A95" s="78" t="str">
        <f>'1_РОЗПОДІЛ ПЕРСОНАЛУ'!A94</f>
        <v/>
      </c>
      <c r="B95" s="78">
        <f>'1_РОЗПОДІЛ ПЕРСОНАЛУ'!B94</f>
        <v>0</v>
      </c>
      <c r="C95" s="78">
        <f>'1_РОЗПОДІЛ ПЕРСОНАЛУ'!D94</f>
        <v>0</v>
      </c>
      <c r="D95" s="78">
        <f>'1_РОЗПОДІЛ ПЕРСОНАЛУ'!F94</f>
        <v>0</v>
      </c>
      <c r="E95" s="78">
        <f>'1_РОЗПОДІЛ ПЕРСОНАЛУ'!P94</f>
        <v>0</v>
      </c>
      <c r="F95" s="100">
        <f>IF($A95&gt;0,'2_Вихідні дані'!$B$3,"")</f>
        <v>1921</v>
      </c>
      <c r="G95" s="55"/>
      <c r="H95" s="55"/>
      <c r="I95" s="79">
        <f>IF(D95&gt;0,VLOOKUP(D95,'2_Вихідні дані'!$A$6:$B$11,2,FALSE),1)</f>
        <v>1</v>
      </c>
      <c r="J95" s="55"/>
      <c r="K95" s="74">
        <f t="shared" si="9"/>
        <v>0</v>
      </c>
      <c r="L95" s="55"/>
      <c r="M95" s="100">
        <f t="shared" si="10"/>
        <v>0</v>
      </c>
      <c r="N95" s="55"/>
      <c r="O95" s="100">
        <f t="shared" si="11"/>
        <v>0</v>
      </c>
      <c r="P95" s="55"/>
      <c r="Q95" s="100">
        <f t="shared" si="12"/>
        <v>0</v>
      </c>
      <c r="R95" s="55"/>
      <c r="S95" s="100">
        <f t="shared" si="13"/>
        <v>0</v>
      </c>
      <c r="T95" s="55"/>
      <c r="U95" s="100">
        <f t="shared" si="14"/>
        <v>0</v>
      </c>
      <c r="V95" s="55"/>
      <c r="W95" s="100">
        <f>IF(AND($A95&gt;0,V95&gt;0),IF('2_Вихідні дані'!$A$12=1,ROUND($K95*(V95-1),2),ROUND((K95+M95+O95+Q95+S95+U95)*(V95-1),2)),0)</f>
        <v>0</v>
      </c>
      <c r="X95" s="74">
        <f t="shared" si="15"/>
        <v>0</v>
      </c>
      <c r="Y95" s="74">
        <f>X95*'2_Вихідні дані'!$B$18</f>
        <v>0</v>
      </c>
      <c r="Z95" s="74">
        <f>IF(ISERROR(ROUND($Y95/'1_РОЗПОДІЛ ПЕРСОНАЛУ'!P94*'1_РОЗПОДІЛ ПЕРСОНАЛУ'!Q94,2)),0,ROUND($Y95/'1_РОЗПОДІЛ ПЕРСОНАЛУ'!P94*'1_РОЗПОДІЛ ПЕРСОНАЛУ'!Q94,2))</f>
        <v>0</v>
      </c>
      <c r="AA95" s="74">
        <f>IF(ISERROR(ROUND($Y95/'1_РОЗПОДІЛ ПЕРСОНАЛУ'!P94*'1_РОЗПОДІЛ ПЕРСОНАЛУ'!R94,2)),0,ROUND($Y95/'1_РОЗПОДІЛ ПЕРСОНАЛУ'!P94*'1_РОЗПОДІЛ ПЕРСОНАЛУ'!R94,2))</f>
        <v>0</v>
      </c>
      <c r="AB95" s="74">
        <f>IF(ISERROR(ROUND($Y95/'1_РОЗПОДІЛ ПЕРСОНАЛУ'!P94*'1_РОЗПОДІЛ ПЕРСОНАЛУ'!S94,2)),0,ROUND($Y95/'1_РОЗПОДІЛ ПЕРСОНАЛУ'!P94*'1_РОЗПОДІЛ ПЕРСОНАЛУ'!S94,2))</f>
        <v>0</v>
      </c>
      <c r="AC95" s="74">
        <f>IF(ISERROR(ROUND($Y95/'1_РОЗПОДІЛ ПЕРСОНАЛУ'!P94*'1_РОЗПОДІЛ ПЕРСОНАЛУ'!T94,2)),0,ROUND($Y95/'1_РОЗПОДІЛ ПЕРСОНАЛУ'!P94*'1_РОЗПОДІЛ ПЕРСОНАЛУ'!T94,2))</f>
        <v>0</v>
      </c>
      <c r="AD95" s="74">
        <f>IF(ISERROR(ROUND($Y95/'1_РОЗПОДІЛ ПЕРСОНАЛУ'!P94*'1_РОЗПОДІЛ ПЕРСОНАЛУ'!U94,2)),0,ROUND($Y95/'1_РОЗПОДІЛ ПЕРСОНАЛУ'!P94*'1_РОЗПОДІЛ ПЕРСОНАЛУ'!U94,2))</f>
        <v>0</v>
      </c>
      <c r="AE95" s="74">
        <f>IF(ISERROR(ROUND($Y95/'1_РОЗПОДІЛ ПЕРСОНАЛУ'!P94*'1_РОЗПОДІЛ ПЕРСОНАЛУ'!V94,2)),0,ROUND($Y95/'1_РОЗПОДІЛ ПЕРСОНАЛУ'!P94*'1_РОЗПОДІЛ ПЕРСОНАЛУ'!V94,2))</f>
        <v>0</v>
      </c>
      <c r="AF95" s="74">
        <f>IF(ISERROR(ROUND($Y95/'1_РОЗПОДІЛ ПЕРСОНАЛУ'!P94*'1_РОЗПОДІЛ ПЕРСОНАЛУ'!W94,2)),0,ROUND($Y95/'1_РОЗПОДІЛ ПЕРСОНАЛУ'!P94*'1_РОЗПОДІЛ ПЕРСОНАЛУ'!W94,2))</f>
        <v>0</v>
      </c>
      <c r="AG95" s="74">
        <f>IF(ISERROR(ROUND($Y95/'1_РОЗПОДІЛ ПЕРСОНАЛУ'!P94*'1_РОЗПОДІЛ ПЕРСОНАЛУ'!X94,2)),0,ROUND($Y95/'1_РОЗПОДІЛ ПЕРСОНАЛУ'!P94*'1_РОЗПОДІЛ ПЕРСОНАЛУ'!X94,2))</f>
        <v>0</v>
      </c>
    </row>
    <row r="96" spans="1:33" ht="12" hidden="1" x14ac:dyDescent="0.2">
      <c r="A96" s="78" t="str">
        <f>'1_РОЗПОДІЛ ПЕРСОНАЛУ'!A95</f>
        <v/>
      </c>
      <c r="B96" s="78">
        <f>'1_РОЗПОДІЛ ПЕРСОНАЛУ'!B95</f>
        <v>0</v>
      </c>
      <c r="C96" s="78">
        <f>'1_РОЗПОДІЛ ПЕРСОНАЛУ'!D95</f>
        <v>0</v>
      </c>
      <c r="D96" s="78">
        <f>'1_РОЗПОДІЛ ПЕРСОНАЛУ'!F95</f>
        <v>0</v>
      </c>
      <c r="E96" s="78">
        <f>'1_РОЗПОДІЛ ПЕРСОНАЛУ'!P95</f>
        <v>0</v>
      </c>
      <c r="F96" s="100">
        <f>IF($A96&gt;0,'2_Вихідні дані'!$B$3,"")</f>
        <v>1921</v>
      </c>
      <c r="G96" s="55"/>
      <c r="H96" s="55"/>
      <c r="I96" s="79">
        <f>IF(D96&gt;0,VLOOKUP(D96,'2_Вихідні дані'!$A$6:$B$11,2,FALSE),1)</f>
        <v>1</v>
      </c>
      <c r="J96" s="55"/>
      <c r="K96" s="74">
        <f t="shared" si="9"/>
        <v>0</v>
      </c>
      <c r="L96" s="55"/>
      <c r="M96" s="100">
        <f t="shared" si="10"/>
        <v>0</v>
      </c>
      <c r="N96" s="55"/>
      <c r="O96" s="100">
        <f t="shared" si="11"/>
        <v>0</v>
      </c>
      <c r="P96" s="55"/>
      <c r="Q96" s="100">
        <f t="shared" si="12"/>
        <v>0</v>
      </c>
      <c r="R96" s="55"/>
      <c r="S96" s="100">
        <f t="shared" si="13"/>
        <v>0</v>
      </c>
      <c r="T96" s="55"/>
      <c r="U96" s="100">
        <f t="shared" si="14"/>
        <v>0</v>
      </c>
      <c r="V96" s="55"/>
      <c r="W96" s="100">
        <f>IF(AND($A96&gt;0,V96&gt;0),IF('2_Вихідні дані'!$A$12=1,ROUND($K96*(V96-1),2),ROUND((K96+M96+O96+Q96+S96+U96)*(V96-1),2)),0)</f>
        <v>0</v>
      </c>
      <c r="X96" s="74">
        <f t="shared" si="15"/>
        <v>0</v>
      </c>
      <c r="Y96" s="74">
        <f>X96*'2_Вихідні дані'!$B$18</f>
        <v>0</v>
      </c>
      <c r="Z96" s="74">
        <f>IF(ISERROR(ROUND($Y96/'1_РОЗПОДІЛ ПЕРСОНАЛУ'!P95*'1_РОЗПОДІЛ ПЕРСОНАЛУ'!Q95,2)),0,ROUND($Y96/'1_РОЗПОДІЛ ПЕРСОНАЛУ'!P95*'1_РОЗПОДІЛ ПЕРСОНАЛУ'!Q95,2))</f>
        <v>0</v>
      </c>
      <c r="AA96" s="74">
        <f>IF(ISERROR(ROUND($Y96/'1_РОЗПОДІЛ ПЕРСОНАЛУ'!P95*'1_РОЗПОДІЛ ПЕРСОНАЛУ'!R95,2)),0,ROUND($Y96/'1_РОЗПОДІЛ ПЕРСОНАЛУ'!P95*'1_РОЗПОДІЛ ПЕРСОНАЛУ'!R95,2))</f>
        <v>0</v>
      </c>
      <c r="AB96" s="74">
        <f>IF(ISERROR(ROUND($Y96/'1_РОЗПОДІЛ ПЕРСОНАЛУ'!P95*'1_РОЗПОДІЛ ПЕРСОНАЛУ'!S95,2)),0,ROUND($Y96/'1_РОЗПОДІЛ ПЕРСОНАЛУ'!P95*'1_РОЗПОДІЛ ПЕРСОНАЛУ'!S95,2))</f>
        <v>0</v>
      </c>
      <c r="AC96" s="74">
        <f>IF(ISERROR(ROUND($Y96/'1_РОЗПОДІЛ ПЕРСОНАЛУ'!P95*'1_РОЗПОДІЛ ПЕРСОНАЛУ'!T95,2)),0,ROUND($Y96/'1_РОЗПОДІЛ ПЕРСОНАЛУ'!P95*'1_РОЗПОДІЛ ПЕРСОНАЛУ'!T95,2))</f>
        <v>0</v>
      </c>
      <c r="AD96" s="74">
        <f>IF(ISERROR(ROUND($Y96/'1_РОЗПОДІЛ ПЕРСОНАЛУ'!P95*'1_РОЗПОДІЛ ПЕРСОНАЛУ'!U95,2)),0,ROUND($Y96/'1_РОЗПОДІЛ ПЕРСОНАЛУ'!P95*'1_РОЗПОДІЛ ПЕРСОНАЛУ'!U95,2))</f>
        <v>0</v>
      </c>
      <c r="AE96" s="74">
        <f>IF(ISERROR(ROUND($Y96/'1_РОЗПОДІЛ ПЕРСОНАЛУ'!P95*'1_РОЗПОДІЛ ПЕРСОНАЛУ'!V95,2)),0,ROUND($Y96/'1_РОЗПОДІЛ ПЕРСОНАЛУ'!P95*'1_РОЗПОДІЛ ПЕРСОНАЛУ'!V95,2))</f>
        <v>0</v>
      </c>
      <c r="AF96" s="74">
        <f>IF(ISERROR(ROUND($Y96/'1_РОЗПОДІЛ ПЕРСОНАЛУ'!P95*'1_РОЗПОДІЛ ПЕРСОНАЛУ'!W95,2)),0,ROUND($Y96/'1_РОЗПОДІЛ ПЕРСОНАЛУ'!P95*'1_РОЗПОДІЛ ПЕРСОНАЛУ'!W95,2))</f>
        <v>0</v>
      </c>
      <c r="AG96" s="74">
        <f>IF(ISERROR(ROUND($Y96/'1_РОЗПОДІЛ ПЕРСОНАЛУ'!P95*'1_РОЗПОДІЛ ПЕРСОНАЛУ'!X95,2)),0,ROUND($Y96/'1_РОЗПОДІЛ ПЕРСОНАЛУ'!P95*'1_РОЗПОДІЛ ПЕРСОНАЛУ'!X95,2))</f>
        <v>0</v>
      </c>
    </row>
    <row r="97" spans="1:33" ht="12" hidden="1" x14ac:dyDescent="0.2">
      <c r="A97" s="78" t="str">
        <f>'1_РОЗПОДІЛ ПЕРСОНАЛУ'!A96</f>
        <v/>
      </c>
      <c r="B97" s="78">
        <f>'1_РОЗПОДІЛ ПЕРСОНАЛУ'!B96</f>
        <v>0</v>
      </c>
      <c r="C97" s="78">
        <f>'1_РОЗПОДІЛ ПЕРСОНАЛУ'!D96</f>
        <v>0</v>
      </c>
      <c r="D97" s="78">
        <f>'1_РОЗПОДІЛ ПЕРСОНАЛУ'!F96</f>
        <v>0</v>
      </c>
      <c r="E97" s="78">
        <f>'1_РОЗПОДІЛ ПЕРСОНАЛУ'!P96</f>
        <v>0</v>
      </c>
      <c r="F97" s="100">
        <f>IF($A97&gt;0,'2_Вихідні дані'!$B$3,"")</f>
        <v>1921</v>
      </c>
      <c r="G97" s="55"/>
      <c r="H97" s="55"/>
      <c r="I97" s="79">
        <f>IF(D97&gt;0,VLOOKUP(D97,'2_Вихідні дані'!$A$6:$B$11,2,FALSE),1)</f>
        <v>1</v>
      </c>
      <c r="J97" s="55"/>
      <c r="K97" s="74">
        <f t="shared" si="9"/>
        <v>0</v>
      </c>
      <c r="L97" s="55"/>
      <c r="M97" s="100">
        <f t="shared" si="10"/>
        <v>0</v>
      </c>
      <c r="N97" s="55"/>
      <c r="O97" s="100">
        <f t="shared" si="11"/>
        <v>0</v>
      </c>
      <c r="P97" s="55"/>
      <c r="Q97" s="100">
        <f t="shared" si="12"/>
        <v>0</v>
      </c>
      <c r="R97" s="55"/>
      <c r="S97" s="100">
        <f t="shared" si="13"/>
        <v>0</v>
      </c>
      <c r="T97" s="55"/>
      <c r="U97" s="100">
        <f t="shared" si="14"/>
        <v>0</v>
      </c>
      <c r="V97" s="55"/>
      <c r="W97" s="100">
        <f>IF(AND($A97&gt;0,V97&gt;0),IF('2_Вихідні дані'!$A$12=1,ROUND($K97*(V97-1),2),ROUND((K97+M97+O97+Q97+S97+U97)*(V97-1),2)),0)</f>
        <v>0</v>
      </c>
      <c r="X97" s="74">
        <f t="shared" si="15"/>
        <v>0</v>
      </c>
      <c r="Y97" s="74">
        <f>X97*'2_Вихідні дані'!$B$18</f>
        <v>0</v>
      </c>
      <c r="Z97" s="74">
        <f>IF(ISERROR(ROUND($Y97/'1_РОЗПОДІЛ ПЕРСОНАЛУ'!P96*'1_РОЗПОДІЛ ПЕРСОНАЛУ'!Q96,2)),0,ROUND($Y97/'1_РОЗПОДІЛ ПЕРСОНАЛУ'!P96*'1_РОЗПОДІЛ ПЕРСОНАЛУ'!Q96,2))</f>
        <v>0</v>
      </c>
      <c r="AA97" s="74">
        <f>IF(ISERROR(ROUND($Y97/'1_РОЗПОДІЛ ПЕРСОНАЛУ'!P96*'1_РОЗПОДІЛ ПЕРСОНАЛУ'!R96,2)),0,ROUND($Y97/'1_РОЗПОДІЛ ПЕРСОНАЛУ'!P96*'1_РОЗПОДІЛ ПЕРСОНАЛУ'!R96,2))</f>
        <v>0</v>
      </c>
      <c r="AB97" s="74">
        <f>IF(ISERROR(ROUND($Y97/'1_РОЗПОДІЛ ПЕРСОНАЛУ'!P96*'1_РОЗПОДІЛ ПЕРСОНАЛУ'!S96,2)),0,ROUND($Y97/'1_РОЗПОДІЛ ПЕРСОНАЛУ'!P96*'1_РОЗПОДІЛ ПЕРСОНАЛУ'!S96,2))</f>
        <v>0</v>
      </c>
      <c r="AC97" s="74">
        <f>IF(ISERROR(ROUND($Y97/'1_РОЗПОДІЛ ПЕРСОНАЛУ'!P96*'1_РОЗПОДІЛ ПЕРСОНАЛУ'!T96,2)),0,ROUND($Y97/'1_РОЗПОДІЛ ПЕРСОНАЛУ'!P96*'1_РОЗПОДІЛ ПЕРСОНАЛУ'!T96,2))</f>
        <v>0</v>
      </c>
      <c r="AD97" s="74">
        <f>IF(ISERROR(ROUND($Y97/'1_РОЗПОДІЛ ПЕРСОНАЛУ'!P96*'1_РОЗПОДІЛ ПЕРСОНАЛУ'!U96,2)),0,ROUND($Y97/'1_РОЗПОДІЛ ПЕРСОНАЛУ'!P96*'1_РОЗПОДІЛ ПЕРСОНАЛУ'!U96,2))</f>
        <v>0</v>
      </c>
      <c r="AE97" s="74">
        <f>IF(ISERROR(ROUND($Y97/'1_РОЗПОДІЛ ПЕРСОНАЛУ'!P96*'1_РОЗПОДІЛ ПЕРСОНАЛУ'!V96,2)),0,ROUND($Y97/'1_РОЗПОДІЛ ПЕРСОНАЛУ'!P96*'1_РОЗПОДІЛ ПЕРСОНАЛУ'!V96,2))</f>
        <v>0</v>
      </c>
      <c r="AF97" s="74">
        <f>IF(ISERROR(ROUND($Y97/'1_РОЗПОДІЛ ПЕРСОНАЛУ'!P96*'1_РОЗПОДІЛ ПЕРСОНАЛУ'!W96,2)),0,ROUND($Y97/'1_РОЗПОДІЛ ПЕРСОНАЛУ'!P96*'1_РОЗПОДІЛ ПЕРСОНАЛУ'!W96,2))</f>
        <v>0</v>
      </c>
      <c r="AG97" s="74">
        <f>IF(ISERROR(ROUND($Y97/'1_РОЗПОДІЛ ПЕРСОНАЛУ'!P96*'1_РОЗПОДІЛ ПЕРСОНАЛУ'!X96,2)),0,ROUND($Y97/'1_РОЗПОДІЛ ПЕРСОНАЛУ'!P96*'1_РОЗПОДІЛ ПЕРСОНАЛУ'!X96,2))</f>
        <v>0</v>
      </c>
    </row>
    <row r="98" spans="1:33" ht="12" hidden="1" x14ac:dyDescent="0.2">
      <c r="A98" s="78" t="str">
        <f>'1_РОЗПОДІЛ ПЕРСОНАЛУ'!A97</f>
        <v/>
      </c>
      <c r="B98" s="78">
        <f>'1_РОЗПОДІЛ ПЕРСОНАЛУ'!B97</f>
        <v>0</v>
      </c>
      <c r="C98" s="78">
        <f>'1_РОЗПОДІЛ ПЕРСОНАЛУ'!D97</f>
        <v>0</v>
      </c>
      <c r="D98" s="78">
        <f>'1_РОЗПОДІЛ ПЕРСОНАЛУ'!F97</f>
        <v>0</v>
      </c>
      <c r="E98" s="78">
        <f>'1_РОЗПОДІЛ ПЕРСОНАЛУ'!P97</f>
        <v>0</v>
      </c>
      <c r="F98" s="100">
        <f>IF($A98&gt;0,'2_Вихідні дані'!$B$3,"")</f>
        <v>1921</v>
      </c>
      <c r="G98" s="55"/>
      <c r="H98" s="55"/>
      <c r="I98" s="79">
        <f>IF(D98&gt;0,VLOOKUP(D98,'2_Вихідні дані'!$A$6:$B$11,2,FALSE),1)</f>
        <v>1</v>
      </c>
      <c r="J98" s="55"/>
      <c r="K98" s="74">
        <f t="shared" si="9"/>
        <v>0</v>
      </c>
      <c r="L98" s="55"/>
      <c r="M98" s="100">
        <f t="shared" si="10"/>
        <v>0</v>
      </c>
      <c r="N98" s="55"/>
      <c r="O98" s="100">
        <f t="shared" si="11"/>
        <v>0</v>
      </c>
      <c r="P98" s="55"/>
      <c r="Q98" s="100">
        <f t="shared" si="12"/>
        <v>0</v>
      </c>
      <c r="R98" s="55"/>
      <c r="S98" s="100">
        <f t="shared" si="13"/>
        <v>0</v>
      </c>
      <c r="T98" s="55"/>
      <c r="U98" s="100">
        <f t="shared" si="14"/>
        <v>0</v>
      </c>
      <c r="V98" s="55"/>
      <c r="W98" s="100">
        <f>IF(AND($A98&gt;0,V98&gt;0),IF('2_Вихідні дані'!$A$12=1,ROUND($K98*(V98-1),2),ROUND((K98+M98+O98+Q98+S98+U98)*(V98-1),2)),0)</f>
        <v>0</v>
      </c>
      <c r="X98" s="74">
        <f t="shared" si="15"/>
        <v>0</v>
      </c>
      <c r="Y98" s="74">
        <f>X98*'2_Вихідні дані'!$B$18</f>
        <v>0</v>
      </c>
      <c r="Z98" s="74">
        <f>IF(ISERROR(ROUND($Y98/'1_РОЗПОДІЛ ПЕРСОНАЛУ'!P97*'1_РОЗПОДІЛ ПЕРСОНАЛУ'!Q97,2)),0,ROUND($Y98/'1_РОЗПОДІЛ ПЕРСОНАЛУ'!P97*'1_РОЗПОДІЛ ПЕРСОНАЛУ'!Q97,2))</f>
        <v>0</v>
      </c>
      <c r="AA98" s="74">
        <f>IF(ISERROR(ROUND($Y98/'1_РОЗПОДІЛ ПЕРСОНАЛУ'!P97*'1_РОЗПОДІЛ ПЕРСОНАЛУ'!R97,2)),0,ROUND($Y98/'1_РОЗПОДІЛ ПЕРСОНАЛУ'!P97*'1_РОЗПОДІЛ ПЕРСОНАЛУ'!R97,2))</f>
        <v>0</v>
      </c>
      <c r="AB98" s="74">
        <f>IF(ISERROR(ROUND($Y98/'1_РОЗПОДІЛ ПЕРСОНАЛУ'!P97*'1_РОЗПОДІЛ ПЕРСОНАЛУ'!S97,2)),0,ROUND($Y98/'1_РОЗПОДІЛ ПЕРСОНАЛУ'!P97*'1_РОЗПОДІЛ ПЕРСОНАЛУ'!S97,2))</f>
        <v>0</v>
      </c>
      <c r="AC98" s="74">
        <f>IF(ISERROR(ROUND($Y98/'1_РОЗПОДІЛ ПЕРСОНАЛУ'!P97*'1_РОЗПОДІЛ ПЕРСОНАЛУ'!T97,2)),0,ROUND($Y98/'1_РОЗПОДІЛ ПЕРСОНАЛУ'!P97*'1_РОЗПОДІЛ ПЕРСОНАЛУ'!T97,2))</f>
        <v>0</v>
      </c>
      <c r="AD98" s="74">
        <f>IF(ISERROR(ROUND($Y98/'1_РОЗПОДІЛ ПЕРСОНАЛУ'!P97*'1_РОЗПОДІЛ ПЕРСОНАЛУ'!U97,2)),0,ROUND($Y98/'1_РОЗПОДІЛ ПЕРСОНАЛУ'!P97*'1_РОЗПОДІЛ ПЕРСОНАЛУ'!U97,2))</f>
        <v>0</v>
      </c>
      <c r="AE98" s="74">
        <f>IF(ISERROR(ROUND($Y98/'1_РОЗПОДІЛ ПЕРСОНАЛУ'!P97*'1_РОЗПОДІЛ ПЕРСОНАЛУ'!V97,2)),0,ROUND($Y98/'1_РОЗПОДІЛ ПЕРСОНАЛУ'!P97*'1_РОЗПОДІЛ ПЕРСОНАЛУ'!V97,2))</f>
        <v>0</v>
      </c>
      <c r="AF98" s="74">
        <f>IF(ISERROR(ROUND($Y98/'1_РОЗПОДІЛ ПЕРСОНАЛУ'!P97*'1_РОЗПОДІЛ ПЕРСОНАЛУ'!W97,2)),0,ROUND($Y98/'1_РОЗПОДІЛ ПЕРСОНАЛУ'!P97*'1_РОЗПОДІЛ ПЕРСОНАЛУ'!W97,2))</f>
        <v>0</v>
      </c>
      <c r="AG98" s="74">
        <f>IF(ISERROR(ROUND($Y98/'1_РОЗПОДІЛ ПЕРСОНАЛУ'!P97*'1_РОЗПОДІЛ ПЕРСОНАЛУ'!X97,2)),0,ROUND($Y98/'1_РОЗПОДІЛ ПЕРСОНАЛУ'!P97*'1_РОЗПОДІЛ ПЕРСОНАЛУ'!X97,2))</f>
        <v>0</v>
      </c>
    </row>
    <row r="99" spans="1:33" ht="12" hidden="1" x14ac:dyDescent="0.2">
      <c r="A99" s="78" t="str">
        <f>'1_РОЗПОДІЛ ПЕРСОНАЛУ'!A98</f>
        <v/>
      </c>
      <c r="B99" s="78">
        <f>'1_РОЗПОДІЛ ПЕРСОНАЛУ'!B98</f>
        <v>0</v>
      </c>
      <c r="C99" s="78">
        <f>'1_РОЗПОДІЛ ПЕРСОНАЛУ'!D98</f>
        <v>0</v>
      </c>
      <c r="D99" s="78">
        <f>'1_РОЗПОДІЛ ПЕРСОНАЛУ'!F98</f>
        <v>0</v>
      </c>
      <c r="E99" s="78">
        <f>'1_РОЗПОДІЛ ПЕРСОНАЛУ'!P98</f>
        <v>0</v>
      </c>
      <c r="F99" s="100">
        <f>IF($A99&gt;0,'2_Вихідні дані'!$B$3,"")</f>
        <v>1921</v>
      </c>
      <c r="G99" s="55"/>
      <c r="H99" s="55"/>
      <c r="I99" s="79">
        <f>IF(D99&gt;0,VLOOKUP(D99,'2_Вихідні дані'!$A$6:$B$11,2,FALSE),1)</f>
        <v>1</v>
      </c>
      <c r="J99" s="55"/>
      <c r="K99" s="74">
        <f t="shared" si="9"/>
        <v>0</v>
      </c>
      <c r="L99" s="55"/>
      <c r="M99" s="100">
        <f t="shared" si="10"/>
        <v>0</v>
      </c>
      <c r="N99" s="55"/>
      <c r="O99" s="100">
        <f t="shared" si="11"/>
        <v>0</v>
      </c>
      <c r="P99" s="55"/>
      <c r="Q99" s="100">
        <f t="shared" si="12"/>
        <v>0</v>
      </c>
      <c r="R99" s="55"/>
      <c r="S99" s="100">
        <f t="shared" si="13"/>
        <v>0</v>
      </c>
      <c r="T99" s="55"/>
      <c r="U99" s="100">
        <f t="shared" si="14"/>
        <v>0</v>
      </c>
      <c r="V99" s="55"/>
      <c r="W99" s="100">
        <f>IF(AND($A99&gt;0,V99&gt;0),IF('2_Вихідні дані'!$A$12=1,ROUND($K99*(V99-1),2),ROUND((K99+M99+O99+Q99+S99+U99)*(V99-1),2)),0)</f>
        <v>0</v>
      </c>
      <c r="X99" s="74">
        <f t="shared" si="15"/>
        <v>0</v>
      </c>
      <c r="Y99" s="74">
        <f>X99*'2_Вихідні дані'!$B$18</f>
        <v>0</v>
      </c>
      <c r="Z99" s="74">
        <f>IF(ISERROR(ROUND($Y99/'1_РОЗПОДІЛ ПЕРСОНАЛУ'!P98*'1_РОЗПОДІЛ ПЕРСОНАЛУ'!Q98,2)),0,ROUND($Y99/'1_РОЗПОДІЛ ПЕРСОНАЛУ'!P98*'1_РОЗПОДІЛ ПЕРСОНАЛУ'!Q98,2))</f>
        <v>0</v>
      </c>
      <c r="AA99" s="74">
        <f>IF(ISERROR(ROUND($Y99/'1_РОЗПОДІЛ ПЕРСОНАЛУ'!P98*'1_РОЗПОДІЛ ПЕРСОНАЛУ'!R98,2)),0,ROUND($Y99/'1_РОЗПОДІЛ ПЕРСОНАЛУ'!P98*'1_РОЗПОДІЛ ПЕРСОНАЛУ'!R98,2))</f>
        <v>0</v>
      </c>
      <c r="AB99" s="74">
        <f>IF(ISERROR(ROUND($Y99/'1_РОЗПОДІЛ ПЕРСОНАЛУ'!P98*'1_РОЗПОДІЛ ПЕРСОНАЛУ'!S98,2)),0,ROUND($Y99/'1_РОЗПОДІЛ ПЕРСОНАЛУ'!P98*'1_РОЗПОДІЛ ПЕРСОНАЛУ'!S98,2))</f>
        <v>0</v>
      </c>
      <c r="AC99" s="74">
        <f>IF(ISERROR(ROUND($Y99/'1_РОЗПОДІЛ ПЕРСОНАЛУ'!P98*'1_РОЗПОДІЛ ПЕРСОНАЛУ'!T98,2)),0,ROUND($Y99/'1_РОЗПОДІЛ ПЕРСОНАЛУ'!P98*'1_РОЗПОДІЛ ПЕРСОНАЛУ'!T98,2))</f>
        <v>0</v>
      </c>
      <c r="AD99" s="74">
        <f>IF(ISERROR(ROUND($Y99/'1_РОЗПОДІЛ ПЕРСОНАЛУ'!P98*'1_РОЗПОДІЛ ПЕРСОНАЛУ'!U98,2)),0,ROUND($Y99/'1_РОЗПОДІЛ ПЕРСОНАЛУ'!P98*'1_РОЗПОДІЛ ПЕРСОНАЛУ'!U98,2))</f>
        <v>0</v>
      </c>
      <c r="AE99" s="74">
        <f>IF(ISERROR(ROUND($Y99/'1_РОЗПОДІЛ ПЕРСОНАЛУ'!P98*'1_РОЗПОДІЛ ПЕРСОНАЛУ'!V98,2)),0,ROUND($Y99/'1_РОЗПОДІЛ ПЕРСОНАЛУ'!P98*'1_РОЗПОДІЛ ПЕРСОНАЛУ'!V98,2))</f>
        <v>0</v>
      </c>
      <c r="AF99" s="74">
        <f>IF(ISERROR(ROUND($Y99/'1_РОЗПОДІЛ ПЕРСОНАЛУ'!P98*'1_РОЗПОДІЛ ПЕРСОНАЛУ'!W98,2)),0,ROUND($Y99/'1_РОЗПОДІЛ ПЕРСОНАЛУ'!P98*'1_РОЗПОДІЛ ПЕРСОНАЛУ'!W98,2))</f>
        <v>0</v>
      </c>
      <c r="AG99" s="74">
        <f>IF(ISERROR(ROUND($Y99/'1_РОЗПОДІЛ ПЕРСОНАЛУ'!P98*'1_РОЗПОДІЛ ПЕРСОНАЛУ'!X98,2)),0,ROUND($Y99/'1_РОЗПОДІЛ ПЕРСОНАЛУ'!P98*'1_РОЗПОДІЛ ПЕРСОНАЛУ'!X98,2))</f>
        <v>0</v>
      </c>
    </row>
    <row r="100" spans="1:33" ht="12" hidden="1" x14ac:dyDescent="0.2">
      <c r="A100" s="78" t="str">
        <f>'1_РОЗПОДІЛ ПЕРСОНАЛУ'!A99</f>
        <v/>
      </c>
      <c r="B100" s="78">
        <f>'1_РОЗПОДІЛ ПЕРСОНАЛУ'!B99</f>
        <v>0</v>
      </c>
      <c r="C100" s="78">
        <f>'1_РОЗПОДІЛ ПЕРСОНАЛУ'!D99</f>
        <v>0</v>
      </c>
      <c r="D100" s="78">
        <f>'1_РОЗПОДІЛ ПЕРСОНАЛУ'!F99</f>
        <v>0</v>
      </c>
      <c r="E100" s="78">
        <f>'1_РОЗПОДІЛ ПЕРСОНАЛУ'!P99</f>
        <v>0</v>
      </c>
      <c r="F100" s="100">
        <f>IF($A100&gt;0,'2_Вихідні дані'!$B$3,"")</f>
        <v>1921</v>
      </c>
      <c r="G100" s="55"/>
      <c r="H100" s="55"/>
      <c r="I100" s="79">
        <f>IF(D100&gt;0,VLOOKUP(D100,'2_Вихідні дані'!$A$6:$B$11,2,FALSE),1)</f>
        <v>1</v>
      </c>
      <c r="J100" s="55"/>
      <c r="K100" s="74">
        <f t="shared" si="9"/>
        <v>0</v>
      </c>
      <c r="L100" s="55"/>
      <c r="M100" s="100">
        <f t="shared" si="10"/>
        <v>0</v>
      </c>
      <c r="N100" s="55"/>
      <c r="O100" s="100">
        <f t="shared" si="11"/>
        <v>0</v>
      </c>
      <c r="P100" s="55"/>
      <c r="Q100" s="100">
        <f t="shared" si="12"/>
        <v>0</v>
      </c>
      <c r="R100" s="55"/>
      <c r="S100" s="100">
        <f t="shared" si="13"/>
        <v>0</v>
      </c>
      <c r="T100" s="55"/>
      <c r="U100" s="100">
        <f t="shared" si="14"/>
        <v>0</v>
      </c>
      <c r="V100" s="55"/>
      <c r="W100" s="100">
        <f>IF(AND($A100&gt;0,V100&gt;0),IF('2_Вихідні дані'!$A$12=1,ROUND($K100*(V100-1),2),ROUND((K100+M100+O100+Q100+S100+U100)*(V100-1),2)),0)</f>
        <v>0</v>
      </c>
      <c r="X100" s="74">
        <f t="shared" si="15"/>
        <v>0</v>
      </c>
      <c r="Y100" s="74">
        <f>X100*'2_Вихідні дані'!$B$18</f>
        <v>0</v>
      </c>
      <c r="Z100" s="74">
        <f>IF(ISERROR(ROUND($Y100/'1_РОЗПОДІЛ ПЕРСОНАЛУ'!P99*'1_РОЗПОДІЛ ПЕРСОНАЛУ'!Q99,2)),0,ROUND($Y100/'1_РОЗПОДІЛ ПЕРСОНАЛУ'!P99*'1_РОЗПОДІЛ ПЕРСОНАЛУ'!Q99,2))</f>
        <v>0</v>
      </c>
      <c r="AA100" s="74">
        <f>IF(ISERROR(ROUND($Y100/'1_РОЗПОДІЛ ПЕРСОНАЛУ'!P99*'1_РОЗПОДІЛ ПЕРСОНАЛУ'!R99,2)),0,ROUND($Y100/'1_РОЗПОДІЛ ПЕРСОНАЛУ'!P99*'1_РОЗПОДІЛ ПЕРСОНАЛУ'!R99,2))</f>
        <v>0</v>
      </c>
      <c r="AB100" s="74">
        <f>IF(ISERROR(ROUND($Y100/'1_РОЗПОДІЛ ПЕРСОНАЛУ'!P99*'1_РОЗПОДІЛ ПЕРСОНАЛУ'!S99,2)),0,ROUND($Y100/'1_РОЗПОДІЛ ПЕРСОНАЛУ'!P99*'1_РОЗПОДІЛ ПЕРСОНАЛУ'!S99,2))</f>
        <v>0</v>
      </c>
      <c r="AC100" s="74">
        <f>IF(ISERROR(ROUND($Y100/'1_РОЗПОДІЛ ПЕРСОНАЛУ'!P99*'1_РОЗПОДІЛ ПЕРСОНАЛУ'!T99,2)),0,ROUND($Y100/'1_РОЗПОДІЛ ПЕРСОНАЛУ'!P99*'1_РОЗПОДІЛ ПЕРСОНАЛУ'!T99,2))</f>
        <v>0</v>
      </c>
      <c r="AD100" s="74">
        <f>IF(ISERROR(ROUND($Y100/'1_РОЗПОДІЛ ПЕРСОНАЛУ'!P99*'1_РОЗПОДІЛ ПЕРСОНАЛУ'!U99,2)),0,ROUND($Y100/'1_РОЗПОДІЛ ПЕРСОНАЛУ'!P99*'1_РОЗПОДІЛ ПЕРСОНАЛУ'!U99,2))</f>
        <v>0</v>
      </c>
      <c r="AE100" s="74">
        <f>IF(ISERROR(ROUND($Y100/'1_РОЗПОДІЛ ПЕРСОНАЛУ'!P99*'1_РОЗПОДІЛ ПЕРСОНАЛУ'!V99,2)),0,ROUND($Y100/'1_РОЗПОДІЛ ПЕРСОНАЛУ'!P99*'1_РОЗПОДІЛ ПЕРСОНАЛУ'!V99,2))</f>
        <v>0</v>
      </c>
      <c r="AF100" s="74">
        <f>IF(ISERROR(ROUND($Y100/'1_РОЗПОДІЛ ПЕРСОНАЛУ'!P99*'1_РОЗПОДІЛ ПЕРСОНАЛУ'!W99,2)),0,ROUND($Y100/'1_РОЗПОДІЛ ПЕРСОНАЛУ'!P99*'1_РОЗПОДІЛ ПЕРСОНАЛУ'!W99,2))</f>
        <v>0</v>
      </c>
      <c r="AG100" s="74">
        <f>IF(ISERROR(ROUND($Y100/'1_РОЗПОДІЛ ПЕРСОНАЛУ'!P99*'1_РОЗПОДІЛ ПЕРСОНАЛУ'!X99,2)),0,ROUND($Y100/'1_РОЗПОДІЛ ПЕРСОНАЛУ'!P99*'1_РОЗПОДІЛ ПЕРСОНАЛУ'!X99,2))</f>
        <v>0</v>
      </c>
    </row>
    <row r="101" spans="1:33" ht="12" hidden="1" x14ac:dyDescent="0.2">
      <c r="A101" s="78" t="str">
        <f>'1_РОЗПОДІЛ ПЕРСОНАЛУ'!A100</f>
        <v/>
      </c>
      <c r="B101" s="78">
        <f>'1_РОЗПОДІЛ ПЕРСОНАЛУ'!B100</f>
        <v>0</v>
      </c>
      <c r="C101" s="78">
        <f>'1_РОЗПОДІЛ ПЕРСОНАЛУ'!D100</f>
        <v>0</v>
      </c>
      <c r="D101" s="78">
        <f>'1_РОЗПОДІЛ ПЕРСОНАЛУ'!F100</f>
        <v>0</v>
      </c>
      <c r="E101" s="78">
        <f>'1_РОЗПОДІЛ ПЕРСОНАЛУ'!P100</f>
        <v>0</v>
      </c>
      <c r="F101" s="100">
        <f>IF($A101&gt;0,'2_Вихідні дані'!$B$3,"")</f>
        <v>1921</v>
      </c>
      <c r="G101" s="55"/>
      <c r="H101" s="55"/>
      <c r="I101" s="79">
        <f>IF(D101&gt;0,VLOOKUP(D101,'2_Вихідні дані'!$A$6:$B$11,2,FALSE),1)</f>
        <v>1</v>
      </c>
      <c r="J101" s="55"/>
      <c r="K101" s="74">
        <f t="shared" si="9"/>
        <v>0</v>
      </c>
      <c r="L101" s="55"/>
      <c r="M101" s="100">
        <f t="shared" si="10"/>
        <v>0</v>
      </c>
      <c r="N101" s="55"/>
      <c r="O101" s="100">
        <f t="shared" si="11"/>
        <v>0</v>
      </c>
      <c r="P101" s="55"/>
      <c r="Q101" s="100">
        <f t="shared" si="12"/>
        <v>0</v>
      </c>
      <c r="R101" s="55"/>
      <c r="S101" s="100">
        <f t="shared" si="13"/>
        <v>0</v>
      </c>
      <c r="T101" s="55"/>
      <c r="U101" s="100">
        <f t="shared" si="14"/>
        <v>0</v>
      </c>
      <c r="V101" s="55"/>
      <c r="W101" s="100">
        <f>IF(AND($A101&gt;0,V101&gt;0),IF('2_Вихідні дані'!$A$12=1,ROUND($K101*(V101-1),2),ROUND((K101+M101+O101+Q101+S101+U101)*(V101-1),2)),0)</f>
        <v>0</v>
      </c>
      <c r="X101" s="74">
        <f t="shared" si="15"/>
        <v>0</v>
      </c>
      <c r="Y101" s="74">
        <f>X101*'2_Вихідні дані'!$B$18</f>
        <v>0</v>
      </c>
      <c r="Z101" s="74">
        <f>IF(ISERROR(ROUND($Y101/'1_РОЗПОДІЛ ПЕРСОНАЛУ'!P100*'1_РОЗПОДІЛ ПЕРСОНАЛУ'!Q100,2)),0,ROUND($Y101/'1_РОЗПОДІЛ ПЕРСОНАЛУ'!P100*'1_РОЗПОДІЛ ПЕРСОНАЛУ'!Q100,2))</f>
        <v>0</v>
      </c>
      <c r="AA101" s="74">
        <f>IF(ISERROR(ROUND($Y101/'1_РОЗПОДІЛ ПЕРСОНАЛУ'!P100*'1_РОЗПОДІЛ ПЕРСОНАЛУ'!R100,2)),0,ROUND($Y101/'1_РОЗПОДІЛ ПЕРСОНАЛУ'!P100*'1_РОЗПОДІЛ ПЕРСОНАЛУ'!R100,2))</f>
        <v>0</v>
      </c>
      <c r="AB101" s="74">
        <f>IF(ISERROR(ROUND($Y101/'1_РОЗПОДІЛ ПЕРСОНАЛУ'!P100*'1_РОЗПОДІЛ ПЕРСОНАЛУ'!S100,2)),0,ROUND($Y101/'1_РОЗПОДІЛ ПЕРСОНАЛУ'!P100*'1_РОЗПОДІЛ ПЕРСОНАЛУ'!S100,2))</f>
        <v>0</v>
      </c>
      <c r="AC101" s="74">
        <f>IF(ISERROR(ROUND($Y101/'1_РОЗПОДІЛ ПЕРСОНАЛУ'!P100*'1_РОЗПОДІЛ ПЕРСОНАЛУ'!T100,2)),0,ROUND($Y101/'1_РОЗПОДІЛ ПЕРСОНАЛУ'!P100*'1_РОЗПОДІЛ ПЕРСОНАЛУ'!T100,2))</f>
        <v>0</v>
      </c>
      <c r="AD101" s="74">
        <f>IF(ISERROR(ROUND($Y101/'1_РОЗПОДІЛ ПЕРСОНАЛУ'!P100*'1_РОЗПОДІЛ ПЕРСОНАЛУ'!U100,2)),0,ROUND($Y101/'1_РОЗПОДІЛ ПЕРСОНАЛУ'!P100*'1_РОЗПОДІЛ ПЕРСОНАЛУ'!U100,2))</f>
        <v>0</v>
      </c>
      <c r="AE101" s="74">
        <f>IF(ISERROR(ROUND($Y101/'1_РОЗПОДІЛ ПЕРСОНАЛУ'!P100*'1_РОЗПОДІЛ ПЕРСОНАЛУ'!V100,2)),0,ROUND($Y101/'1_РОЗПОДІЛ ПЕРСОНАЛУ'!P100*'1_РОЗПОДІЛ ПЕРСОНАЛУ'!V100,2))</f>
        <v>0</v>
      </c>
      <c r="AF101" s="74">
        <f>IF(ISERROR(ROUND($Y101/'1_РОЗПОДІЛ ПЕРСОНАЛУ'!P100*'1_РОЗПОДІЛ ПЕРСОНАЛУ'!W100,2)),0,ROUND($Y101/'1_РОЗПОДІЛ ПЕРСОНАЛУ'!P100*'1_РОЗПОДІЛ ПЕРСОНАЛУ'!W100,2))</f>
        <v>0</v>
      </c>
      <c r="AG101" s="74">
        <f>IF(ISERROR(ROUND($Y101/'1_РОЗПОДІЛ ПЕРСОНАЛУ'!P100*'1_РОЗПОДІЛ ПЕРСОНАЛУ'!X100,2)),0,ROUND($Y101/'1_РОЗПОДІЛ ПЕРСОНАЛУ'!P100*'1_РОЗПОДІЛ ПЕРСОНАЛУ'!X100,2))</f>
        <v>0</v>
      </c>
    </row>
    <row r="102" spans="1:33" ht="12" hidden="1" x14ac:dyDescent="0.2">
      <c r="A102" s="78" t="str">
        <f>'1_РОЗПОДІЛ ПЕРСОНАЛУ'!A101</f>
        <v/>
      </c>
      <c r="B102" s="78">
        <f>'1_РОЗПОДІЛ ПЕРСОНАЛУ'!B101</f>
        <v>0</v>
      </c>
      <c r="C102" s="78">
        <f>'1_РОЗПОДІЛ ПЕРСОНАЛУ'!D101</f>
        <v>0</v>
      </c>
      <c r="D102" s="78">
        <f>'1_РОЗПОДІЛ ПЕРСОНАЛУ'!F101</f>
        <v>0</v>
      </c>
      <c r="E102" s="78">
        <f>'1_РОЗПОДІЛ ПЕРСОНАЛУ'!P101</f>
        <v>0</v>
      </c>
      <c r="F102" s="100">
        <f>IF($A102&gt;0,'2_Вихідні дані'!$B$3,"")</f>
        <v>1921</v>
      </c>
      <c r="G102" s="55"/>
      <c r="H102" s="55"/>
      <c r="I102" s="79">
        <f>IF(D102&gt;0,VLOOKUP(D102,'2_Вихідні дані'!$A$6:$B$11,2,FALSE),1)</f>
        <v>1</v>
      </c>
      <c r="J102" s="55"/>
      <c r="K102" s="74">
        <f t="shared" si="9"/>
        <v>0</v>
      </c>
      <c r="L102" s="55"/>
      <c r="M102" s="100">
        <f t="shared" si="10"/>
        <v>0</v>
      </c>
      <c r="N102" s="55"/>
      <c r="O102" s="100">
        <f t="shared" si="11"/>
        <v>0</v>
      </c>
      <c r="P102" s="55"/>
      <c r="Q102" s="100">
        <f t="shared" si="12"/>
        <v>0</v>
      </c>
      <c r="R102" s="55"/>
      <c r="S102" s="100">
        <f t="shared" si="13"/>
        <v>0</v>
      </c>
      <c r="T102" s="55"/>
      <c r="U102" s="100">
        <f t="shared" si="14"/>
        <v>0</v>
      </c>
      <c r="V102" s="55"/>
      <c r="W102" s="100">
        <f>IF(AND($A102&gt;0,V102&gt;0),IF('2_Вихідні дані'!$A$12=1,ROUND($K102*(V102-1),2),ROUND((K102+M102+O102+Q102+S102+U102)*(V102-1),2)),0)</f>
        <v>0</v>
      </c>
      <c r="X102" s="74">
        <f t="shared" si="15"/>
        <v>0</v>
      </c>
      <c r="Y102" s="74">
        <f>X102*'2_Вихідні дані'!$B$18</f>
        <v>0</v>
      </c>
      <c r="Z102" s="74">
        <f>IF(ISERROR(ROUND($Y102/'1_РОЗПОДІЛ ПЕРСОНАЛУ'!P101*'1_РОЗПОДІЛ ПЕРСОНАЛУ'!Q101,2)),0,ROUND($Y102/'1_РОЗПОДІЛ ПЕРСОНАЛУ'!P101*'1_РОЗПОДІЛ ПЕРСОНАЛУ'!Q101,2))</f>
        <v>0</v>
      </c>
      <c r="AA102" s="74">
        <f>IF(ISERROR(ROUND($Y102/'1_РОЗПОДІЛ ПЕРСОНАЛУ'!P101*'1_РОЗПОДІЛ ПЕРСОНАЛУ'!R101,2)),0,ROUND($Y102/'1_РОЗПОДІЛ ПЕРСОНАЛУ'!P101*'1_РОЗПОДІЛ ПЕРСОНАЛУ'!R101,2))</f>
        <v>0</v>
      </c>
      <c r="AB102" s="74">
        <f>IF(ISERROR(ROUND($Y102/'1_РОЗПОДІЛ ПЕРСОНАЛУ'!P101*'1_РОЗПОДІЛ ПЕРСОНАЛУ'!S101,2)),0,ROUND($Y102/'1_РОЗПОДІЛ ПЕРСОНАЛУ'!P101*'1_РОЗПОДІЛ ПЕРСОНАЛУ'!S101,2))</f>
        <v>0</v>
      </c>
      <c r="AC102" s="74">
        <f>IF(ISERROR(ROUND($Y102/'1_РОЗПОДІЛ ПЕРСОНАЛУ'!P101*'1_РОЗПОДІЛ ПЕРСОНАЛУ'!T101,2)),0,ROUND($Y102/'1_РОЗПОДІЛ ПЕРСОНАЛУ'!P101*'1_РОЗПОДІЛ ПЕРСОНАЛУ'!T101,2))</f>
        <v>0</v>
      </c>
      <c r="AD102" s="74">
        <f>IF(ISERROR(ROUND($Y102/'1_РОЗПОДІЛ ПЕРСОНАЛУ'!P101*'1_РОЗПОДІЛ ПЕРСОНАЛУ'!U101,2)),0,ROUND($Y102/'1_РОЗПОДІЛ ПЕРСОНАЛУ'!P101*'1_РОЗПОДІЛ ПЕРСОНАЛУ'!U101,2))</f>
        <v>0</v>
      </c>
      <c r="AE102" s="74">
        <f>IF(ISERROR(ROUND($Y102/'1_РОЗПОДІЛ ПЕРСОНАЛУ'!P101*'1_РОЗПОДІЛ ПЕРСОНАЛУ'!V101,2)),0,ROUND($Y102/'1_РОЗПОДІЛ ПЕРСОНАЛУ'!P101*'1_РОЗПОДІЛ ПЕРСОНАЛУ'!V101,2))</f>
        <v>0</v>
      </c>
      <c r="AF102" s="74">
        <f>IF(ISERROR(ROUND($Y102/'1_РОЗПОДІЛ ПЕРСОНАЛУ'!P101*'1_РОЗПОДІЛ ПЕРСОНАЛУ'!W101,2)),0,ROUND($Y102/'1_РОЗПОДІЛ ПЕРСОНАЛУ'!P101*'1_РОЗПОДІЛ ПЕРСОНАЛУ'!W101,2))</f>
        <v>0</v>
      </c>
      <c r="AG102" s="74">
        <f>IF(ISERROR(ROUND($Y102/'1_РОЗПОДІЛ ПЕРСОНАЛУ'!P101*'1_РОЗПОДІЛ ПЕРСОНАЛУ'!X101,2)),0,ROUND($Y102/'1_РОЗПОДІЛ ПЕРСОНАЛУ'!P101*'1_РОЗПОДІЛ ПЕРСОНАЛУ'!X101,2))</f>
        <v>0</v>
      </c>
    </row>
    <row r="103" spans="1:33" ht="12" hidden="1" x14ac:dyDescent="0.2">
      <c r="A103" s="78" t="str">
        <f>'1_РОЗПОДІЛ ПЕРСОНАЛУ'!A102</f>
        <v/>
      </c>
      <c r="B103" s="78">
        <f>'1_РОЗПОДІЛ ПЕРСОНАЛУ'!B102</f>
        <v>0</v>
      </c>
      <c r="C103" s="78">
        <f>'1_РОЗПОДІЛ ПЕРСОНАЛУ'!D102</f>
        <v>0</v>
      </c>
      <c r="D103" s="78">
        <f>'1_РОЗПОДІЛ ПЕРСОНАЛУ'!F102</f>
        <v>0</v>
      </c>
      <c r="E103" s="78">
        <f>'1_РОЗПОДІЛ ПЕРСОНАЛУ'!P102</f>
        <v>0</v>
      </c>
      <c r="F103" s="100">
        <f>IF($A103&gt;0,'2_Вихідні дані'!$B$3,"")</f>
        <v>1921</v>
      </c>
      <c r="G103" s="55"/>
      <c r="H103" s="55"/>
      <c r="I103" s="79">
        <f>IF(D103&gt;0,VLOOKUP(D103,'2_Вихідні дані'!$A$6:$B$11,2,FALSE),1)</f>
        <v>1</v>
      </c>
      <c r="J103" s="55"/>
      <c r="K103" s="74">
        <f t="shared" si="9"/>
        <v>0</v>
      </c>
      <c r="L103" s="55"/>
      <c r="M103" s="100">
        <f t="shared" si="10"/>
        <v>0</v>
      </c>
      <c r="N103" s="55"/>
      <c r="O103" s="100">
        <f t="shared" si="11"/>
        <v>0</v>
      </c>
      <c r="P103" s="55"/>
      <c r="Q103" s="100">
        <f t="shared" si="12"/>
        <v>0</v>
      </c>
      <c r="R103" s="55"/>
      <c r="S103" s="100">
        <f t="shared" si="13"/>
        <v>0</v>
      </c>
      <c r="T103" s="55"/>
      <c r="U103" s="100">
        <f t="shared" si="14"/>
        <v>0</v>
      </c>
      <c r="V103" s="55"/>
      <c r="W103" s="100">
        <f>IF(AND($A103&gt;0,V103&gt;0),IF('2_Вихідні дані'!$A$12=1,ROUND($K103*(V103-1),2),ROUND((K103+M103+O103+Q103+S103+U103)*(V103-1),2)),0)</f>
        <v>0</v>
      </c>
      <c r="X103" s="74">
        <f t="shared" si="15"/>
        <v>0</v>
      </c>
      <c r="Y103" s="74">
        <f>X103*'2_Вихідні дані'!$B$18</f>
        <v>0</v>
      </c>
      <c r="Z103" s="74">
        <f>IF(ISERROR(ROUND($Y103/'1_РОЗПОДІЛ ПЕРСОНАЛУ'!P102*'1_РОЗПОДІЛ ПЕРСОНАЛУ'!Q102,2)),0,ROUND($Y103/'1_РОЗПОДІЛ ПЕРСОНАЛУ'!P102*'1_РОЗПОДІЛ ПЕРСОНАЛУ'!Q102,2))</f>
        <v>0</v>
      </c>
      <c r="AA103" s="74">
        <f>IF(ISERROR(ROUND($Y103/'1_РОЗПОДІЛ ПЕРСОНАЛУ'!P102*'1_РОЗПОДІЛ ПЕРСОНАЛУ'!R102,2)),0,ROUND($Y103/'1_РОЗПОДІЛ ПЕРСОНАЛУ'!P102*'1_РОЗПОДІЛ ПЕРСОНАЛУ'!R102,2))</f>
        <v>0</v>
      </c>
      <c r="AB103" s="74">
        <f>IF(ISERROR(ROUND($Y103/'1_РОЗПОДІЛ ПЕРСОНАЛУ'!P102*'1_РОЗПОДІЛ ПЕРСОНАЛУ'!S102,2)),0,ROUND($Y103/'1_РОЗПОДІЛ ПЕРСОНАЛУ'!P102*'1_РОЗПОДІЛ ПЕРСОНАЛУ'!S102,2))</f>
        <v>0</v>
      </c>
      <c r="AC103" s="74">
        <f>IF(ISERROR(ROUND($Y103/'1_РОЗПОДІЛ ПЕРСОНАЛУ'!P102*'1_РОЗПОДІЛ ПЕРСОНАЛУ'!T102,2)),0,ROUND($Y103/'1_РОЗПОДІЛ ПЕРСОНАЛУ'!P102*'1_РОЗПОДІЛ ПЕРСОНАЛУ'!T102,2))</f>
        <v>0</v>
      </c>
      <c r="AD103" s="74">
        <f>IF(ISERROR(ROUND($Y103/'1_РОЗПОДІЛ ПЕРСОНАЛУ'!P102*'1_РОЗПОДІЛ ПЕРСОНАЛУ'!U102,2)),0,ROUND($Y103/'1_РОЗПОДІЛ ПЕРСОНАЛУ'!P102*'1_РОЗПОДІЛ ПЕРСОНАЛУ'!U102,2))</f>
        <v>0</v>
      </c>
      <c r="AE103" s="74">
        <f>IF(ISERROR(ROUND($Y103/'1_РОЗПОДІЛ ПЕРСОНАЛУ'!P102*'1_РОЗПОДІЛ ПЕРСОНАЛУ'!V102,2)),0,ROUND($Y103/'1_РОЗПОДІЛ ПЕРСОНАЛУ'!P102*'1_РОЗПОДІЛ ПЕРСОНАЛУ'!V102,2))</f>
        <v>0</v>
      </c>
      <c r="AF103" s="74">
        <f>IF(ISERROR(ROUND($Y103/'1_РОЗПОДІЛ ПЕРСОНАЛУ'!P102*'1_РОЗПОДІЛ ПЕРСОНАЛУ'!W102,2)),0,ROUND($Y103/'1_РОЗПОДІЛ ПЕРСОНАЛУ'!P102*'1_РОЗПОДІЛ ПЕРСОНАЛУ'!W102,2))</f>
        <v>0</v>
      </c>
      <c r="AG103" s="74">
        <f>IF(ISERROR(ROUND($Y103/'1_РОЗПОДІЛ ПЕРСОНАЛУ'!P102*'1_РОЗПОДІЛ ПЕРСОНАЛУ'!X102,2)),0,ROUND($Y103/'1_РОЗПОДІЛ ПЕРСОНАЛУ'!P102*'1_РОЗПОДІЛ ПЕРСОНАЛУ'!X102,2))</f>
        <v>0</v>
      </c>
    </row>
    <row r="104" spans="1:33" ht="12" hidden="1" x14ac:dyDescent="0.2">
      <c r="A104" s="78" t="str">
        <f>'1_РОЗПОДІЛ ПЕРСОНАЛУ'!A103</f>
        <v/>
      </c>
      <c r="B104" s="78">
        <f>'1_РОЗПОДІЛ ПЕРСОНАЛУ'!B103</f>
        <v>0</v>
      </c>
      <c r="C104" s="78">
        <f>'1_РОЗПОДІЛ ПЕРСОНАЛУ'!D103</f>
        <v>0</v>
      </c>
      <c r="D104" s="78">
        <f>'1_РОЗПОДІЛ ПЕРСОНАЛУ'!F103</f>
        <v>0</v>
      </c>
      <c r="E104" s="78">
        <f>'1_РОЗПОДІЛ ПЕРСОНАЛУ'!P103</f>
        <v>0</v>
      </c>
      <c r="F104" s="100">
        <f>IF($A104&gt;0,'2_Вихідні дані'!$B$3,"")</f>
        <v>1921</v>
      </c>
      <c r="G104" s="55"/>
      <c r="H104" s="55"/>
      <c r="I104" s="79">
        <f>IF(D104&gt;0,VLOOKUP(D104,'2_Вихідні дані'!$A$6:$B$11,2,FALSE),1)</f>
        <v>1</v>
      </c>
      <c r="J104" s="55"/>
      <c r="K104" s="74">
        <f t="shared" si="9"/>
        <v>0</v>
      </c>
      <c r="L104" s="55"/>
      <c r="M104" s="100">
        <f t="shared" si="10"/>
        <v>0</v>
      </c>
      <c r="N104" s="55"/>
      <c r="O104" s="100">
        <f t="shared" si="11"/>
        <v>0</v>
      </c>
      <c r="P104" s="55"/>
      <c r="Q104" s="100">
        <f t="shared" si="12"/>
        <v>0</v>
      </c>
      <c r="R104" s="55"/>
      <c r="S104" s="100">
        <f t="shared" si="13"/>
        <v>0</v>
      </c>
      <c r="T104" s="55"/>
      <c r="U104" s="100">
        <f t="shared" si="14"/>
        <v>0</v>
      </c>
      <c r="V104" s="55"/>
      <c r="W104" s="100">
        <f>IF(AND($A104&gt;0,V104&gt;0),IF('2_Вихідні дані'!$A$12=1,ROUND($K104*(V104-1),2),ROUND((K104+M104+O104+Q104+S104+U104)*(V104-1),2)),0)</f>
        <v>0</v>
      </c>
      <c r="X104" s="74">
        <f t="shared" si="15"/>
        <v>0</v>
      </c>
      <c r="Y104" s="74">
        <f>X104*'2_Вихідні дані'!$B$18</f>
        <v>0</v>
      </c>
      <c r="Z104" s="74">
        <f>IF(ISERROR(ROUND($Y104/'1_РОЗПОДІЛ ПЕРСОНАЛУ'!P103*'1_РОЗПОДІЛ ПЕРСОНАЛУ'!Q103,2)),0,ROUND($Y104/'1_РОЗПОДІЛ ПЕРСОНАЛУ'!P103*'1_РОЗПОДІЛ ПЕРСОНАЛУ'!Q103,2))</f>
        <v>0</v>
      </c>
      <c r="AA104" s="74">
        <f>IF(ISERROR(ROUND($Y104/'1_РОЗПОДІЛ ПЕРСОНАЛУ'!P103*'1_РОЗПОДІЛ ПЕРСОНАЛУ'!R103,2)),0,ROUND($Y104/'1_РОЗПОДІЛ ПЕРСОНАЛУ'!P103*'1_РОЗПОДІЛ ПЕРСОНАЛУ'!R103,2))</f>
        <v>0</v>
      </c>
      <c r="AB104" s="74">
        <f>IF(ISERROR(ROUND($Y104/'1_РОЗПОДІЛ ПЕРСОНАЛУ'!P103*'1_РОЗПОДІЛ ПЕРСОНАЛУ'!S103,2)),0,ROUND($Y104/'1_РОЗПОДІЛ ПЕРСОНАЛУ'!P103*'1_РОЗПОДІЛ ПЕРСОНАЛУ'!S103,2))</f>
        <v>0</v>
      </c>
      <c r="AC104" s="74">
        <f>IF(ISERROR(ROUND($Y104/'1_РОЗПОДІЛ ПЕРСОНАЛУ'!P103*'1_РОЗПОДІЛ ПЕРСОНАЛУ'!T103,2)),0,ROUND($Y104/'1_РОЗПОДІЛ ПЕРСОНАЛУ'!P103*'1_РОЗПОДІЛ ПЕРСОНАЛУ'!T103,2))</f>
        <v>0</v>
      </c>
      <c r="AD104" s="74">
        <f>IF(ISERROR(ROUND($Y104/'1_РОЗПОДІЛ ПЕРСОНАЛУ'!P103*'1_РОЗПОДІЛ ПЕРСОНАЛУ'!U103,2)),0,ROUND($Y104/'1_РОЗПОДІЛ ПЕРСОНАЛУ'!P103*'1_РОЗПОДІЛ ПЕРСОНАЛУ'!U103,2))</f>
        <v>0</v>
      </c>
      <c r="AE104" s="74">
        <f>IF(ISERROR(ROUND($Y104/'1_РОЗПОДІЛ ПЕРСОНАЛУ'!P103*'1_РОЗПОДІЛ ПЕРСОНАЛУ'!V103,2)),0,ROUND($Y104/'1_РОЗПОДІЛ ПЕРСОНАЛУ'!P103*'1_РОЗПОДІЛ ПЕРСОНАЛУ'!V103,2))</f>
        <v>0</v>
      </c>
      <c r="AF104" s="74">
        <f>IF(ISERROR(ROUND($Y104/'1_РОЗПОДІЛ ПЕРСОНАЛУ'!P103*'1_РОЗПОДІЛ ПЕРСОНАЛУ'!W103,2)),0,ROUND($Y104/'1_РОЗПОДІЛ ПЕРСОНАЛУ'!P103*'1_РОЗПОДІЛ ПЕРСОНАЛУ'!W103,2))</f>
        <v>0</v>
      </c>
      <c r="AG104" s="74">
        <f>IF(ISERROR(ROUND($Y104/'1_РОЗПОДІЛ ПЕРСОНАЛУ'!P103*'1_РОЗПОДІЛ ПЕРСОНАЛУ'!X103,2)),0,ROUND($Y104/'1_РОЗПОДІЛ ПЕРСОНАЛУ'!P103*'1_РОЗПОДІЛ ПЕРСОНАЛУ'!X103,2))</f>
        <v>0</v>
      </c>
    </row>
    <row r="105" spans="1:33" ht="12" hidden="1" x14ac:dyDescent="0.2">
      <c r="A105" s="78" t="str">
        <f>'1_РОЗПОДІЛ ПЕРСОНАЛУ'!A104</f>
        <v/>
      </c>
      <c r="B105" s="78">
        <f>'1_РОЗПОДІЛ ПЕРСОНАЛУ'!B104</f>
        <v>0</v>
      </c>
      <c r="C105" s="78">
        <f>'1_РОЗПОДІЛ ПЕРСОНАЛУ'!D104</f>
        <v>0</v>
      </c>
      <c r="D105" s="78">
        <f>'1_РОЗПОДІЛ ПЕРСОНАЛУ'!F104</f>
        <v>0</v>
      </c>
      <c r="E105" s="78">
        <f>'1_РОЗПОДІЛ ПЕРСОНАЛУ'!P104</f>
        <v>0</v>
      </c>
      <c r="F105" s="100">
        <f>IF($A105&gt;0,'2_Вихідні дані'!$B$3,"")</f>
        <v>1921</v>
      </c>
      <c r="G105" s="55"/>
      <c r="H105" s="55"/>
      <c r="I105" s="79">
        <f>IF(D105&gt;0,VLOOKUP(D105,'2_Вихідні дані'!$A$6:$B$11,2,FALSE),1)</f>
        <v>1</v>
      </c>
      <c r="J105" s="55"/>
      <c r="K105" s="74">
        <f t="shared" si="9"/>
        <v>0</v>
      </c>
      <c r="L105" s="55"/>
      <c r="M105" s="100">
        <f t="shared" si="10"/>
        <v>0</v>
      </c>
      <c r="N105" s="55"/>
      <c r="O105" s="100">
        <f t="shared" si="11"/>
        <v>0</v>
      </c>
      <c r="P105" s="55"/>
      <c r="Q105" s="100">
        <f t="shared" si="12"/>
        <v>0</v>
      </c>
      <c r="R105" s="55"/>
      <c r="S105" s="100">
        <f t="shared" si="13"/>
        <v>0</v>
      </c>
      <c r="T105" s="55"/>
      <c r="U105" s="100">
        <f t="shared" si="14"/>
        <v>0</v>
      </c>
      <c r="V105" s="55"/>
      <c r="W105" s="100">
        <f>IF(AND($A105&gt;0,V105&gt;0),IF('2_Вихідні дані'!$A$12=1,ROUND($K105*(V105-1),2),ROUND((K105+M105+O105+Q105+S105+U105)*(V105-1),2)),0)</f>
        <v>0</v>
      </c>
      <c r="X105" s="74">
        <f t="shared" si="15"/>
        <v>0</v>
      </c>
      <c r="Y105" s="74">
        <f>X105*'2_Вихідні дані'!$B$18</f>
        <v>0</v>
      </c>
      <c r="Z105" s="74">
        <f>IF(ISERROR(ROUND($Y105/'1_РОЗПОДІЛ ПЕРСОНАЛУ'!P104*'1_РОЗПОДІЛ ПЕРСОНАЛУ'!Q104,2)),0,ROUND($Y105/'1_РОЗПОДІЛ ПЕРСОНАЛУ'!P104*'1_РОЗПОДІЛ ПЕРСОНАЛУ'!Q104,2))</f>
        <v>0</v>
      </c>
      <c r="AA105" s="74">
        <f>IF(ISERROR(ROUND($Y105/'1_РОЗПОДІЛ ПЕРСОНАЛУ'!P104*'1_РОЗПОДІЛ ПЕРСОНАЛУ'!R104,2)),0,ROUND($Y105/'1_РОЗПОДІЛ ПЕРСОНАЛУ'!P104*'1_РОЗПОДІЛ ПЕРСОНАЛУ'!R104,2))</f>
        <v>0</v>
      </c>
      <c r="AB105" s="74">
        <f>IF(ISERROR(ROUND($Y105/'1_РОЗПОДІЛ ПЕРСОНАЛУ'!P104*'1_РОЗПОДІЛ ПЕРСОНАЛУ'!S104,2)),0,ROUND($Y105/'1_РОЗПОДІЛ ПЕРСОНАЛУ'!P104*'1_РОЗПОДІЛ ПЕРСОНАЛУ'!S104,2))</f>
        <v>0</v>
      </c>
      <c r="AC105" s="74">
        <f>IF(ISERROR(ROUND($Y105/'1_РОЗПОДІЛ ПЕРСОНАЛУ'!P104*'1_РОЗПОДІЛ ПЕРСОНАЛУ'!T104,2)),0,ROUND($Y105/'1_РОЗПОДІЛ ПЕРСОНАЛУ'!P104*'1_РОЗПОДІЛ ПЕРСОНАЛУ'!T104,2))</f>
        <v>0</v>
      </c>
      <c r="AD105" s="74">
        <f>IF(ISERROR(ROUND($Y105/'1_РОЗПОДІЛ ПЕРСОНАЛУ'!P104*'1_РОЗПОДІЛ ПЕРСОНАЛУ'!U104,2)),0,ROUND($Y105/'1_РОЗПОДІЛ ПЕРСОНАЛУ'!P104*'1_РОЗПОДІЛ ПЕРСОНАЛУ'!U104,2))</f>
        <v>0</v>
      </c>
      <c r="AE105" s="74">
        <f>IF(ISERROR(ROUND($Y105/'1_РОЗПОДІЛ ПЕРСОНАЛУ'!P104*'1_РОЗПОДІЛ ПЕРСОНАЛУ'!V104,2)),0,ROUND($Y105/'1_РОЗПОДІЛ ПЕРСОНАЛУ'!P104*'1_РОЗПОДІЛ ПЕРСОНАЛУ'!V104,2))</f>
        <v>0</v>
      </c>
      <c r="AF105" s="74">
        <f>IF(ISERROR(ROUND($Y105/'1_РОЗПОДІЛ ПЕРСОНАЛУ'!P104*'1_РОЗПОДІЛ ПЕРСОНАЛУ'!W104,2)),0,ROUND($Y105/'1_РОЗПОДІЛ ПЕРСОНАЛУ'!P104*'1_РОЗПОДІЛ ПЕРСОНАЛУ'!W104,2))</f>
        <v>0</v>
      </c>
      <c r="AG105" s="74">
        <f>IF(ISERROR(ROUND($Y105/'1_РОЗПОДІЛ ПЕРСОНАЛУ'!P104*'1_РОЗПОДІЛ ПЕРСОНАЛУ'!X104,2)),0,ROUND($Y105/'1_РОЗПОДІЛ ПЕРСОНАЛУ'!P104*'1_РОЗПОДІЛ ПЕРСОНАЛУ'!X104,2))</f>
        <v>0</v>
      </c>
    </row>
    <row r="106" spans="1:33" ht="12" hidden="1" x14ac:dyDescent="0.2">
      <c r="A106" s="78" t="str">
        <f>'1_РОЗПОДІЛ ПЕРСОНАЛУ'!A105</f>
        <v/>
      </c>
      <c r="B106" s="78">
        <f>'1_РОЗПОДІЛ ПЕРСОНАЛУ'!B105</f>
        <v>0</v>
      </c>
      <c r="C106" s="78">
        <f>'1_РОЗПОДІЛ ПЕРСОНАЛУ'!D105</f>
        <v>0</v>
      </c>
      <c r="D106" s="78">
        <f>'1_РОЗПОДІЛ ПЕРСОНАЛУ'!F105</f>
        <v>0</v>
      </c>
      <c r="E106" s="78">
        <f>'1_РОЗПОДІЛ ПЕРСОНАЛУ'!P105</f>
        <v>0</v>
      </c>
      <c r="F106" s="100">
        <f>IF($A106&gt;0,'2_Вихідні дані'!$B$3,"")</f>
        <v>1921</v>
      </c>
      <c r="G106" s="55"/>
      <c r="H106" s="55"/>
      <c r="I106" s="79">
        <f>IF(D106&gt;0,VLOOKUP(D106,'2_Вихідні дані'!$A$6:$B$11,2,FALSE),1)</f>
        <v>1</v>
      </c>
      <c r="J106" s="55"/>
      <c r="K106" s="74">
        <f t="shared" si="9"/>
        <v>0</v>
      </c>
      <c r="L106" s="55"/>
      <c r="M106" s="100">
        <f t="shared" si="10"/>
        <v>0</v>
      </c>
      <c r="N106" s="55"/>
      <c r="O106" s="100">
        <f t="shared" si="11"/>
        <v>0</v>
      </c>
      <c r="P106" s="55"/>
      <c r="Q106" s="100">
        <f t="shared" si="12"/>
        <v>0</v>
      </c>
      <c r="R106" s="55"/>
      <c r="S106" s="100">
        <f t="shared" si="13"/>
        <v>0</v>
      </c>
      <c r="T106" s="55"/>
      <c r="U106" s="100">
        <f t="shared" si="14"/>
        <v>0</v>
      </c>
      <c r="V106" s="55"/>
      <c r="W106" s="100">
        <f>IF(AND($A106&gt;0,V106&gt;0),IF('2_Вихідні дані'!$A$12=1,ROUND($K106*(V106-1),2),ROUND((K106+M106+O106+Q106+S106+U106)*(V106-1),2)),0)</f>
        <v>0</v>
      </c>
      <c r="X106" s="74">
        <f t="shared" si="15"/>
        <v>0</v>
      </c>
      <c r="Y106" s="74">
        <f>X106*'2_Вихідні дані'!$B$18</f>
        <v>0</v>
      </c>
      <c r="Z106" s="74">
        <f>IF(ISERROR(ROUND($Y106/'1_РОЗПОДІЛ ПЕРСОНАЛУ'!P105*'1_РОЗПОДІЛ ПЕРСОНАЛУ'!Q105,2)),0,ROUND($Y106/'1_РОЗПОДІЛ ПЕРСОНАЛУ'!P105*'1_РОЗПОДІЛ ПЕРСОНАЛУ'!Q105,2))</f>
        <v>0</v>
      </c>
      <c r="AA106" s="74">
        <f>IF(ISERROR(ROUND($Y106/'1_РОЗПОДІЛ ПЕРСОНАЛУ'!P105*'1_РОЗПОДІЛ ПЕРСОНАЛУ'!R105,2)),0,ROUND($Y106/'1_РОЗПОДІЛ ПЕРСОНАЛУ'!P105*'1_РОЗПОДІЛ ПЕРСОНАЛУ'!R105,2))</f>
        <v>0</v>
      </c>
      <c r="AB106" s="74">
        <f>IF(ISERROR(ROUND($Y106/'1_РОЗПОДІЛ ПЕРСОНАЛУ'!P105*'1_РОЗПОДІЛ ПЕРСОНАЛУ'!S105,2)),0,ROUND($Y106/'1_РОЗПОДІЛ ПЕРСОНАЛУ'!P105*'1_РОЗПОДІЛ ПЕРСОНАЛУ'!S105,2))</f>
        <v>0</v>
      </c>
      <c r="AC106" s="74">
        <f>IF(ISERROR(ROUND($Y106/'1_РОЗПОДІЛ ПЕРСОНАЛУ'!P105*'1_РОЗПОДІЛ ПЕРСОНАЛУ'!T105,2)),0,ROUND($Y106/'1_РОЗПОДІЛ ПЕРСОНАЛУ'!P105*'1_РОЗПОДІЛ ПЕРСОНАЛУ'!T105,2))</f>
        <v>0</v>
      </c>
      <c r="AD106" s="74">
        <f>IF(ISERROR(ROUND($Y106/'1_РОЗПОДІЛ ПЕРСОНАЛУ'!P105*'1_РОЗПОДІЛ ПЕРСОНАЛУ'!U105,2)),0,ROUND($Y106/'1_РОЗПОДІЛ ПЕРСОНАЛУ'!P105*'1_РОЗПОДІЛ ПЕРСОНАЛУ'!U105,2))</f>
        <v>0</v>
      </c>
      <c r="AE106" s="74">
        <f>IF(ISERROR(ROUND($Y106/'1_РОЗПОДІЛ ПЕРСОНАЛУ'!P105*'1_РОЗПОДІЛ ПЕРСОНАЛУ'!V105,2)),0,ROUND($Y106/'1_РОЗПОДІЛ ПЕРСОНАЛУ'!P105*'1_РОЗПОДІЛ ПЕРСОНАЛУ'!V105,2))</f>
        <v>0</v>
      </c>
      <c r="AF106" s="74">
        <f>IF(ISERROR(ROUND($Y106/'1_РОЗПОДІЛ ПЕРСОНАЛУ'!P105*'1_РОЗПОДІЛ ПЕРСОНАЛУ'!W105,2)),0,ROUND($Y106/'1_РОЗПОДІЛ ПЕРСОНАЛУ'!P105*'1_РОЗПОДІЛ ПЕРСОНАЛУ'!W105,2))</f>
        <v>0</v>
      </c>
      <c r="AG106" s="74">
        <f>IF(ISERROR(ROUND($Y106/'1_РОЗПОДІЛ ПЕРСОНАЛУ'!P105*'1_РОЗПОДІЛ ПЕРСОНАЛУ'!X105,2)),0,ROUND($Y106/'1_РОЗПОДІЛ ПЕРСОНАЛУ'!P105*'1_РОЗПОДІЛ ПЕРСОНАЛУ'!X105,2))</f>
        <v>0</v>
      </c>
    </row>
    <row r="107" spans="1:33" ht="12" hidden="1" x14ac:dyDescent="0.2">
      <c r="A107" s="78" t="str">
        <f>'1_РОЗПОДІЛ ПЕРСОНАЛУ'!A106</f>
        <v/>
      </c>
      <c r="B107" s="78">
        <f>'1_РОЗПОДІЛ ПЕРСОНАЛУ'!B106</f>
        <v>0</v>
      </c>
      <c r="C107" s="78">
        <f>'1_РОЗПОДІЛ ПЕРСОНАЛУ'!D106</f>
        <v>0</v>
      </c>
      <c r="D107" s="78">
        <f>'1_РОЗПОДІЛ ПЕРСОНАЛУ'!F106</f>
        <v>0</v>
      </c>
      <c r="E107" s="78">
        <f>'1_РОЗПОДІЛ ПЕРСОНАЛУ'!P106</f>
        <v>0</v>
      </c>
      <c r="F107" s="100">
        <f>IF($A107&gt;0,'2_Вихідні дані'!$B$3,"")</f>
        <v>1921</v>
      </c>
      <c r="G107" s="55"/>
      <c r="H107" s="55"/>
      <c r="I107" s="79">
        <f>IF(D107&gt;0,VLOOKUP(D107,'2_Вихідні дані'!$A$6:$B$11,2,FALSE),1)</f>
        <v>1</v>
      </c>
      <c r="J107" s="55"/>
      <c r="K107" s="74">
        <f t="shared" si="9"/>
        <v>0</v>
      </c>
      <c r="L107" s="55"/>
      <c r="M107" s="100">
        <f t="shared" si="10"/>
        <v>0</v>
      </c>
      <c r="N107" s="55"/>
      <c r="O107" s="100">
        <f t="shared" si="11"/>
        <v>0</v>
      </c>
      <c r="P107" s="55"/>
      <c r="Q107" s="100">
        <f t="shared" si="12"/>
        <v>0</v>
      </c>
      <c r="R107" s="55"/>
      <c r="S107" s="100">
        <f t="shared" si="13"/>
        <v>0</v>
      </c>
      <c r="T107" s="55"/>
      <c r="U107" s="100">
        <f t="shared" si="14"/>
        <v>0</v>
      </c>
      <c r="V107" s="55"/>
      <c r="W107" s="100">
        <f>IF(AND($A107&gt;0,V107&gt;0),IF('2_Вихідні дані'!$A$12=1,ROUND($K107*(V107-1),2),ROUND((K107+M107+O107+Q107+S107+U107)*(V107-1),2)),0)</f>
        <v>0</v>
      </c>
      <c r="X107" s="74">
        <f t="shared" si="15"/>
        <v>0</v>
      </c>
      <c r="Y107" s="74">
        <f>X107*'2_Вихідні дані'!$B$18</f>
        <v>0</v>
      </c>
      <c r="Z107" s="74">
        <f>IF(ISERROR(ROUND($Y107/'1_РОЗПОДІЛ ПЕРСОНАЛУ'!P106*'1_РОЗПОДІЛ ПЕРСОНАЛУ'!Q106,2)),0,ROUND($Y107/'1_РОЗПОДІЛ ПЕРСОНАЛУ'!P106*'1_РОЗПОДІЛ ПЕРСОНАЛУ'!Q106,2))</f>
        <v>0</v>
      </c>
      <c r="AA107" s="74">
        <f>IF(ISERROR(ROUND($Y107/'1_РОЗПОДІЛ ПЕРСОНАЛУ'!P106*'1_РОЗПОДІЛ ПЕРСОНАЛУ'!R106,2)),0,ROUND($Y107/'1_РОЗПОДІЛ ПЕРСОНАЛУ'!P106*'1_РОЗПОДІЛ ПЕРСОНАЛУ'!R106,2))</f>
        <v>0</v>
      </c>
      <c r="AB107" s="74">
        <f>IF(ISERROR(ROUND($Y107/'1_РОЗПОДІЛ ПЕРСОНАЛУ'!P106*'1_РОЗПОДІЛ ПЕРСОНАЛУ'!S106,2)),0,ROUND($Y107/'1_РОЗПОДІЛ ПЕРСОНАЛУ'!P106*'1_РОЗПОДІЛ ПЕРСОНАЛУ'!S106,2))</f>
        <v>0</v>
      </c>
      <c r="AC107" s="74">
        <f>IF(ISERROR(ROUND($Y107/'1_РОЗПОДІЛ ПЕРСОНАЛУ'!P106*'1_РОЗПОДІЛ ПЕРСОНАЛУ'!T106,2)),0,ROUND($Y107/'1_РОЗПОДІЛ ПЕРСОНАЛУ'!P106*'1_РОЗПОДІЛ ПЕРСОНАЛУ'!T106,2))</f>
        <v>0</v>
      </c>
      <c r="AD107" s="74">
        <f>IF(ISERROR(ROUND($Y107/'1_РОЗПОДІЛ ПЕРСОНАЛУ'!P106*'1_РОЗПОДІЛ ПЕРСОНАЛУ'!U106,2)),0,ROUND($Y107/'1_РОЗПОДІЛ ПЕРСОНАЛУ'!P106*'1_РОЗПОДІЛ ПЕРСОНАЛУ'!U106,2))</f>
        <v>0</v>
      </c>
      <c r="AE107" s="74">
        <f>IF(ISERROR(ROUND($Y107/'1_РОЗПОДІЛ ПЕРСОНАЛУ'!P106*'1_РОЗПОДІЛ ПЕРСОНАЛУ'!V106,2)),0,ROUND($Y107/'1_РОЗПОДІЛ ПЕРСОНАЛУ'!P106*'1_РОЗПОДІЛ ПЕРСОНАЛУ'!V106,2))</f>
        <v>0</v>
      </c>
      <c r="AF107" s="74">
        <f>IF(ISERROR(ROUND($Y107/'1_РОЗПОДІЛ ПЕРСОНАЛУ'!P106*'1_РОЗПОДІЛ ПЕРСОНАЛУ'!W106,2)),0,ROUND($Y107/'1_РОЗПОДІЛ ПЕРСОНАЛУ'!P106*'1_РОЗПОДІЛ ПЕРСОНАЛУ'!W106,2))</f>
        <v>0</v>
      </c>
      <c r="AG107" s="74">
        <f>IF(ISERROR(ROUND($Y107/'1_РОЗПОДІЛ ПЕРСОНАЛУ'!P106*'1_РОЗПОДІЛ ПЕРСОНАЛУ'!X106,2)),0,ROUND($Y107/'1_РОЗПОДІЛ ПЕРСОНАЛУ'!P106*'1_РОЗПОДІЛ ПЕРСОНАЛУ'!X106,2))</f>
        <v>0</v>
      </c>
    </row>
    <row r="108" spans="1:33" ht="12" hidden="1" x14ac:dyDescent="0.2">
      <c r="A108" s="78" t="str">
        <f>'1_РОЗПОДІЛ ПЕРСОНАЛУ'!A107</f>
        <v/>
      </c>
      <c r="B108" s="78">
        <f>'1_РОЗПОДІЛ ПЕРСОНАЛУ'!B107</f>
        <v>0</v>
      </c>
      <c r="C108" s="78">
        <f>'1_РОЗПОДІЛ ПЕРСОНАЛУ'!D107</f>
        <v>0</v>
      </c>
      <c r="D108" s="78">
        <f>'1_РОЗПОДІЛ ПЕРСОНАЛУ'!F107</f>
        <v>0</v>
      </c>
      <c r="E108" s="78">
        <f>'1_РОЗПОДІЛ ПЕРСОНАЛУ'!P107</f>
        <v>0</v>
      </c>
      <c r="F108" s="100">
        <f>IF($A108&gt;0,'2_Вихідні дані'!$B$3,"")</f>
        <v>1921</v>
      </c>
      <c r="G108" s="55"/>
      <c r="H108" s="55"/>
      <c r="I108" s="79">
        <f>IF(D108&gt;0,VLOOKUP(D108,'2_Вихідні дані'!$A$6:$B$11,2,FALSE),1)</f>
        <v>1</v>
      </c>
      <c r="J108" s="55"/>
      <c r="K108" s="74">
        <f t="shared" si="9"/>
        <v>0</v>
      </c>
      <c r="L108" s="55"/>
      <c r="M108" s="100">
        <f t="shared" si="10"/>
        <v>0</v>
      </c>
      <c r="N108" s="55"/>
      <c r="O108" s="100">
        <f t="shared" si="11"/>
        <v>0</v>
      </c>
      <c r="P108" s="55"/>
      <c r="Q108" s="100">
        <f t="shared" si="12"/>
        <v>0</v>
      </c>
      <c r="R108" s="55"/>
      <c r="S108" s="100">
        <f t="shared" si="13"/>
        <v>0</v>
      </c>
      <c r="T108" s="55"/>
      <c r="U108" s="100">
        <f t="shared" si="14"/>
        <v>0</v>
      </c>
      <c r="V108" s="55"/>
      <c r="W108" s="100">
        <f>IF(AND($A108&gt;0,V108&gt;0),IF('2_Вихідні дані'!$A$12=1,ROUND($K108*(V108-1),2),ROUND((K108+M108+O108+Q108+S108+U108)*(V108-1),2)),0)</f>
        <v>0</v>
      </c>
      <c r="X108" s="74">
        <f t="shared" si="15"/>
        <v>0</v>
      </c>
      <c r="Y108" s="74">
        <f>X108*'2_Вихідні дані'!$B$18</f>
        <v>0</v>
      </c>
      <c r="Z108" s="74">
        <f>IF(ISERROR(ROUND($Y108/'1_РОЗПОДІЛ ПЕРСОНАЛУ'!P107*'1_РОЗПОДІЛ ПЕРСОНАЛУ'!Q107,2)),0,ROUND($Y108/'1_РОЗПОДІЛ ПЕРСОНАЛУ'!P107*'1_РОЗПОДІЛ ПЕРСОНАЛУ'!Q107,2))</f>
        <v>0</v>
      </c>
      <c r="AA108" s="74">
        <f>IF(ISERROR(ROUND($Y108/'1_РОЗПОДІЛ ПЕРСОНАЛУ'!P107*'1_РОЗПОДІЛ ПЕРСОНАЛУ'!R107,2)),0,ROUND($Y108/'1_РОЗПОДІЛ ПЕРСОНАЛУ'!P107*'1_РОЗПОДІЛ ПЕРСОНАЛУ'!R107,2))</f>
        <v>0</v>
      </c>
      <c r="AB108" s="74">
        <f>IF(ISERROR(ROUND($Y108/'1_РОЗПОДІЛ ПЕРСОНАЛУ'!P107*'1_РОЗПОДІЛ ПЕРСОНАЛУ'!S107,2)),0,ROUND($Y108/'1_РОЗПОДІЛ ПЕРСОНАЛУ'!P107*'1_РОЗПОДІЛ ПЕРСОНАЛУ'!S107,2))</f>
        <v>0</v>
      </c>
      <c r="AC108" s="74">
        <f>IF(ISERROR(ROUND($Y108/'1_РОЗПОДІЛ ПЕРСОНАЛУ'!P107*'1_РОЗПОДІЛ ПЕРСОНАЛУ'!T107,2)),0,ROUND($Y108/'1_РОЗПОДІЛ ПЕРСОНАЛУ'!P107*'1_РОЗПОДІЛ ПЕРСОНАЛУ'!T107,2))</f>
        <v>0</v>
      </c>
      <c r="AD108" s="74">
        <f>IF(ISERROR(ROUND($Y108/'1_РОЗПОДІЛ ПЕРСОНАЛУ'!P107*'1_РОЗПОДІЛ ПЕРСОНАЛУ'!U107,2)),0,ROUND($Y108/'1_РОЗПОДІЛ ПЕРСОНАЛУ'!P107*'1_РОЗПОДІЛ ПЕРСОНАЛУ'!U107,2))</f>
        <v>0</v>
      </c>
      <c r="AE108" s="74">
        <f>IF(ISERROR(ROUND($Y108/'1_РОЗПОДІЛ ПЕРСОНАЛУ'!P107*'1_РОЗПОДІЛ ПЕРСОНАЛУ'!V107,2)),0,ROUND($Y108/'1_РОЗПОДІЛ ПЕРСОНАЛУ'!P107*'1_РОЗПОДІЛ ПЕРСОНАЛУ'!V107,2))</f>
        <v>0</v>
      </c>
      <c r="AF108" s="74">
        <f>IF(ISERROR(ROUND($Y108/'1_РОЗПОДІЛ ПЕРСОНАЛУ'!P107*'1_РОЗПОДІЛ ПЕРСОНАЛУ'!W107,2)),0,ROUND($Y108/'1_РОЗПОДІЛ ПЕРСОНАЛУ'!P107*'1_РОЗПОДІЛ ПЕРСОНАЛУ'!W107,2))</f>
        <v>0</v>
      </c>
      <c r="AG108" s="74">
        <f>IF(ISERROR(ROUND($Y108/'1_РОЗПОДІЛ ПЕРСОНАЛУ'!P107*'1_РОЗПОДІЛ ПЕРСОНАЛУ'!X107,2)),0,ROUND($Y108/'1_РОЗПОДІЛ ПЕРСОНАЛУ'!P107*'1_РОЗПОДІЛ ПЕРСОНАЛУ'!X107,2))</f>
        <v>0</v>
      </c>
    </row>
    <row r="109" spans="1:33" ht="12" hidden="1" x14ac:dyDescent="0.2">
      <c r="A109" s="78" t="str">
        <f>'1_РОЗПОДІЛ ПЕРСОНАЛУ'!A108</f>
        <v/>
      </c>
      <c r="B109" s="78">
        <f>'1_РОЗПОДІЛ ПЕРСОНАЛУ'!B108</f>
        <v>0</v>
      </c>
      <c r="C109" s="78">
        <f>'1_РОЗПОДІЛ ПЕРСОНАЛУ'!D108</f>
        <v>0</v>
      </c>
      <c r="D109" s="78">
        <f>'1_РОЗПОДІЛ ПЕРСОНАЛУ'!F108</f>
        <v>0</v>
      </c>
      <c r="E109" s="78">
        <f>'1_РОЗПОДІЛ ПЕРСОНАЛУ'!P108</f>
        <v>0</v>
      </c>
      <c r="F109" s="100">
        <f>IF($A109&gt;0,'2_Вихідні дані'!$B$3,"")</f>
        <v>1921</v>
      </c>
      <c r="G109" s="55"/>
      <c r="H109" s="55"/>
      <c r="I109" s="79">
        <f>IF(D109&gt;0,VLOOKUP(D109,'2_Вихідні дані'!$A$6:$B$11,2,FALSE),1)</f>
        <v>1</v>
      </c>
      <c r="J109" s="55"/>
      <c r="K109" s="74">
        <f t="shared" si="9"/>
        <v>0</v>
      </c>
      <c r="L109" s="55"/>
      <c r="M109" s="100">
        <f t="shared" si="10"/>
        <v>0</v>
      </c>
      <c r="N109" s="55"/>
      <c r="O109" s="100">
        <f t="shared" si="11"/>
        <v>0</v>
      </c>
      <c r="P109" s="55"/>
      <c r="Q109" s="100">
        <f t="shared" si="12"/>
        <v>0</v>
      </c>
      <c r="R109" s="55"/>
      <c r="S109" s="100">
        <f t="shared" si="13"/>
        <v>0</v>
      </c>
      <c r="T109" s="55"/>
      <c r="U109" s="100">
        <f t="shared" si="14"/>
        <v>0</v>
      </c>
      <c r="V109" s="55"/>
      <c r="W109" s="100">
        <f>IF(AND($A109&gt;0,V109&gt;0),IF('2_Вихідні дані'!$A$12=1,ROUND($K109*(V109-1),2),ROUND((K109+M109+O109+Q109+S109+U109)*(V109-1),2)),0)</f>
        <v>0</v>
      </c>
      <c r="X109" s="74">
        <f t="shared" si="15"/>
        <v>0</v>
      </c>
      <c r="Y109" s="74">
        <f>X109*'2_Вихідні дані'!$B$18</f>
        <v>0</v>
      </c>
      <c r="Z109" s="74">
        <f>IF(ISERROR(ROUND($Y109/'1_РОЗПОДІЛ ПЕРСОНАЛУ'!P108*'1_РОЗПОДІЛ ПЕРСОНАЛУ'!Q108,2)),0,ROUND($Y109/'1_РОЗПОДІЛ ПЕРСОНАЛУ'!P108*'1_РОЗПОДІЛ ПЕРСОНАЛУ'!Q108,2))</f>
        <v>0</v>
      </c>
      <c r="AA109" s="74">
        <f>IF(ISERROR(ROUND($Y109/'1_РОЗПОДІЛ ПЕРСОНАЛУ'!P108*'1_РОЗПОДІЛ ПЕРСОНАЛУ'!R108,2)),0,ROUND($Y109/'1_РОЗПОДІЛ ПЕРСОНАЛУ'!P108*'1_РОЗПОДІЛ ПЕРСОНАЛУ'!R108,2))</f>
        <v>0</v>
      </c>
      <c r="AB109" s="74">
        <f>IF(ISERROR(ROUND($Y109/'1_РОЗПОДІЛ ПЕРСОНАЛУ'!P108*'1_РОЗПОДІЛ ПЕРСОНАЛУ'!S108,2)),0,ROUND($Y109/'1_РОЗПОДІЛ ПЕРСОНАЛУ'!P108*'1_РОЗПОДІЛ ПЕРСОНАЛУ'!S108,2))</f>
        <v>0</v>
      </c>
      <c r="AC109" s="74">
        <f>IF(ISERROR(ROUND($Y109/'1_РОЗПОДІЛ ПЕРСОНАЛУ'!P108*'1_РОЗПОДІЛ ПЕРСОНАЛУ'!T108,2)),0,ROUND($Y109/'1_РОЗПОДІЛ ПЕРСОНАЛУ'!P108*'1_РОЗПОДІЛ ПЕРСОНАЛУ'!T108,2))</f>
        <v>0</v>
      </c>
      <c r="AD109" s="74">
        <f>IF(ISERROR(ROUND($Y109/'1_РОЗПОДІЛ ПЕРСОНАЛУ'!P108*'1_РОЗПОДІЛ ПЕРСОНАЛУ'!U108,2)),0,ROUND($Y109/'1_РОЗПОДІЛ ПЕРСОНАЛУ'!P108*'1_РОЗПОДІЛ ПЕРСОНАЛУ'!U108,2))</f>
        <v>0</v>
      </c>
      <c r="AE109" s="74">
        <f>IF(ISERROR(ROUND($Y109/'1_РОЗПОДІЛ ПЕРСОНАЛУ'!P108*'1_РОЗПОДІЛ ПЕРСОНАЛУ'!V108,2)),0,ROUND($Y109/'1_РОЗПОДІЛ ПЕРСОНАЛУ'!P108*'1_РОЗПОДІЛ ПЕРСОНАЛУ'!V108,2))</f>
        <v>0</v>
      </c>
      <c r="AF109" s="74">
        <f>IF(ISERROR(ROUND($Y109/'1_РОЗПОДІЛ ПЕРСОНАЛУ'!P108*'1_РОЗПОДІЛ ПЕРСОНАЛУ'!W108,2)),0,ROUND($Y109/'1_РОЗПОДІЛ ПЕРСОНАЛУ'!P108*'1_РОЗПОДІЛ ПЕРСОНАЛУ'!W108,2))</f>
        <v>0</v>
      </c>
      <c r="AG109" s="74">
        <f>IF(ISERROR(ROUND($Y109/'1_РОЗПОДІЛ ПЕРСОНАЛУ'!P108*'1_РОЗПОДІЛ ПЕРСОНАЛУ'!X108,2)),0,ROUND($Y109/'1_РОЗПОДІЛ ПЕРСОНАЛУ'!P108*'1_РОЗПОДІЛ ПЕРСОНАЛУ'!X108,2))</f>
        <v>0</v>
      </c>
    </row>
    <row r="110" spans="1:33" ht="12" hidden="1" x14ac:dyDescent="0.2">
      <c r="A110" s="78" t="str">
        <f>'1_РОЗПОДІЛ ПЕРСОНАЛУ'!A109</f>
        <v/>
      </c>
      <c r="B110" s="78">
        <f>'1_РОЗПОДІЛ ПЕРСОНАЛУ'!B109</f>
        <v>0</v>
      </c>
      <c r="C110" s="78">
        <f>'1_РОЗПОДІЛ ПЕРСОНАЛУ'!D109</f>
        <v>0</v>
      </c>
      <c r="D110" s="78">
        <f>'1_РОЗПОДІЛ ПЕРСОНАЛУ'!F109</f>
        <v>0</v>
      </c>
      <c r="E110" s="78">
        <f>'1_РОЗПОДІЛ ПЕРСОНАЛУ'!P109</f>
        <v>0</v>
      </c>
      <c r="F110" s="100">
        <f>IF($A110&gt;0,'2_Вихідні дані'!$B$3,"")</f>
        <v>1921</v>
      </c>
      <c r="G110" s="55"/>
      <c r="H110" s="55"/>
      <c r="I110" s="79">
        <f>IF(D110&gt;0,VLOOKUP(D110,'2_Вихідні дані'!$A$6:$B$11,2,FALSE),1)</f>
        <v>1</v>
      </c>
      <c r="J110" s="55"/>
      <c r="K110" s="74">
        <f t="shared" si="9"/>
        <v>0</v>
      </c>
      <c r="L110" s="55"/>
      <c r="M110" s="100">
        <f t="shared" si="10"/>
        <v>0</v>
      </c>
      <c r="N110" s="55"/>
      <c r="O110" s="100">
        <f t="shared" si="11"/>
        <v>0</v>
      </c>
      <c r="P110" s="55"/>
      <c r="Q110" s="100">
        <f t="shared" si="12"/>
        <v>0</v>
      </c>
      <c r="R110" s="55"/>
      <c r="S110" s="100">
        <f t="shared" si="13"/>
        <v>0</v>
      </c>
      <c r="T110" s="55"/>
      <c r="U110" s="100">
        <f t="shared" si="14"/>
        <v>0</v>
      </c>
      <c r="V110" s="55"/>
      <c r="W110" s="100">
        <f>IF(AND($A110&gt;0,V110&gt;0),IF('2_Вихідні дані'!$A$12=1,ROUND($K110*(V110-1),2),ROUND((K110+M110+O110+Q110+S110+U110)*(V110-1),2)),0)</f>
        <v>0</v>
      </c>
      <c r="X110" s="74">
        <f t="shared" si="15"/>
        <v>0</v>
      </c>
      <c r="Y110" s="74">
        <f>X110*'2_Вихідні дані'!$B$18</f>
        <v>0</v>
      </c>
      <c r="Z110" s="74">
        <f>IF(ISERROR(ROUND($Y110/'1_РОЗПОДІЛ ПЕРСОНАЛУ'!P109*'1_РОЗПОДІЛ ПЕРСОНАЛУ'!Q109,2)),0,ROUND($Y110/'1_РОЗПОДІЛ ПЕРСОНАЛУ'!P109*'1_РОЗПОДІЛ ПЕРСОНАЛУ'!Q109,2))</f>
        <v>0</v>
      </c>
      <c r="AA110" s="74">
        <f>IF(ISERROR(ROUND($Y110/'1_РОЗПОДІЛ ПЕРСОНАЛУ'!P109*'1_РОЗПОДІЛ ПЕРСОНАЛУ'!R109,2)),0,ROUND($Y110/'1_РОЗПОДІЛ ПЕРСОНАЛУ'!P109*'1_РОЗПОДІЛ ПЕРСОНАЛУ'!R109,2))</f>
        <v>0</v>
      </c>
      <c r="AB110" s="74">
        <f>IF(ISERROR(ROUND($Y110/'1_РОЗПОДІЛ ПЕРСОНАЛУ'!P109*'1_РОЗПОДІЛ ПЕРСОНАЛУ'!S109,2)),0,ROUND($Y110/'1_РОЗПОДІЛ ПЕРСОНАЛУ'!P109*'1_РОЗПОДІЛ ПЕРСОНАЛУ'!S109,2))</f>
        <v>0</v>
      </c>
      <c r="AC110" s="74">
        <f>IF(ISERROR(ROUND($Y110/'1_РОЗПОДІЛ ПЕРСОНАЛУ'!P109*'1_РОЗПОДІЛ ПЕРСОНАЛУ'!T109,2)),0,ROUND($Y110/'1_РОЗПОДІЛ ПЕРСОНАЛУ'!P109*'1_РОЗПОДІЛ ПЕРСОНАЛУ'!T109,2))</f>
        <v>0</v>
      </c>
      <c r="AD110" s="74">
        <f>IF(ISERROR(ROUND($Y110/'1_РОЗПОДІЛ ПЕРСОНАЛУ'!P109*'1_РОЗПОДІЛ ПЕРСОНАЛУ'!U109,2)),0,ROUND($Y110/'1_РОЗПОДІЛ ПЕРСОНАЛУ'!P109*'1_РОЗПОДІЛ ПЕРСОНАЛУ'!U109,2))</f>
        <v>0</v>
      </c>
      <c r="AE110" s="74">
        <f>IF(ISERROR(ROUND($Y110/'1_РОЗПОДІЛ ПЕРСОНАЛУ'!P109*'1_РОЗПОДІЛ ПЕРСОНАЛУ'!V109,2)),0,ROUND($Y110/'1_РОЗПОДІЛ ПЕРСОНАЛУ'!P109*'1_РОЗПОДІЛ ПЕРСОНАЛУ'!V109,2))</f>
        <v>0</v>
      </c>
      <c r="AF110" s="74">
        <f>IF(ISERROR(ROUND($Y110/'1_РОЗПОДІЛ ПЕРСОНАЛУ'!P109*'1_РОЗПОДІЛ ПЕРСОНАЛУ'!W109,2)),0,ROUND($Y110/'1_РОЗПОДІЛ ПЕРСОНАЛУ'!P109*'1_РОЗПОДІЛ ПЕРСОНАЛУ'!W109,2))</f>
        <v>0</v>
      </c>
      <c r="AG110" s="74">
        <f>IF(ISERROR(ROUND($Y110/'1_РОЗПОДІЛ ПЕРСОНАЛУ'!P109*'1_РОЗПОДІЛ ПЕРСОНАЛУ'!X109,2)),0,ROUND($Y110/'1_РОЗПОДІЛ ПЕРСОНАЛУ'!P109*'1_РОЗПОДІЛ ПЕРСОНАЛУ'!X109,2))</f>
        <v>0</v>
      </c>
    </row>
    <row r="111" spans="1:33" ht="12" hidden="1" x14ac:dyDescent="0.2">
      <c r="A111" s="78" t="str">
        <f>'1_РОЗПОДІЛ ПЕРСОНАЛУ'!A110</f>
        <v/>
      </c>
      <c r="B111" s="78">
        <f>'1_РОЗПОДІЛ ПЕРСОНАЛУ'!B110</f>
        <v>0</v>
      </c>
      <c r="C111" s="78">
        <f>'1_РОЗПОДІЛ ПЕРСОНАЛУ'!D110</f>
        <v>0</v>
      </c>
      <c r="D111" s="78">
        <f>'1_РОЗПОДІЛ ПЕРСОНАЛУ'!F110</f>
        <v>0</v>
      </c>
      <c r="E111" s="78">
        <f>'1_РОЗПОДІЛ ПЕРСОНАЛУ'!P110</f>
        <v>0</v>
      </c>
      <c r="F111" s="100">
        <f>IF($A111&gt;0,'2_Вихідні дані'!$B$3,"")</f>
        <v>1921</v>
      </c>
      <c r="G111" s="55"/>
      <c r="H111" s="55"/>
      <c r="I111" s="79">
        <f>IF(D111&gt;0,VLOOKUP(D111,'2_Вихідні дані'!$A$6:$B$11,2,FALSE),1)</f>
        <v>1</v>
      </c>
      <c r="J111" s="55"/>
      <c r="K111" s="74">
        <f t="shared" si="9"/>
        <v>0</v>
      </c>
      <c r="L111" s="55"/>
      <c r="M111" s="100">
        <f t="shared" si="10"/>
        <v>0</v>
      </c>
      <c r="N111" s="55"/>
      <c r="O111" s="100">
        <f t="shared" si="11"/>
        <v>0</v>
      </c>
      <c r="P111" s="55"/>
      <c r="Q111" s="100">
        <f t="shared" si="12"/>
        <v>0</v>
      </c>
      <c r="R111" s="55"/>
      <c r="S111" s="100">
        <f t="shared" si="13"/>
        <v>0</v>
      </c>
      <c r="T111" s="55"/>
      <c r="U111" s="100">
        <f t="shared" si="14"/>
        <v>0</v>
      </c>
      <c r="V111" s="55"/>
      <c r="W111" s="100">
        <f>IF(AND($A111&gt;0,V111&gt;0),IF('2_Вихідні дані'!$A$12=1,ROUND($K111*(V111-1),2),ROUND((K111+M111+O111+Q111+S111+U111)*(V111-1),2)),0)</f>
        <v>0</v>
      </c>
      <c r="X111" s="74">
        <f t="shared" si="15"/>
        <v>0</v>
      </c>
      <c r="Y111" s="74">
        <f>X111*'2_Вихідні дані'!$B$18</f>
        <v>0</v>
      </c>
      <c r="Z111" s="74">
        <f>IF(ISERROR(ROUND($Y111/'1_РОЗПОДІЛ ПЕРСОНАЛУ'!P110*'1_РОЗПОДІЛ ПЕРСОНАЛУ'!Q110,2)),0,ROUND($Y111/'1_РОЗПОДІЛ ПЕРСОНАЛУ'!P110*'1_РОЗПОДІЛ ПЕРСОНАЛУ'!Q110,2))</f>
        <v>0</v>
      </c>
      <c r="AA111" s="74">
        <f>IF(ISERROR(ROUND($Y111/'1_РОЗПОДІЛ ПЕРСОНАЛУ'!P110*'1_РОЗПОДІЛ ПЕРСОНАЛУ'!R110,2)),0,ROUND($Y111/'1_РОЗПОДІЛ ПЕРСОНАЛУ'!P110*'1_РОЗПОДІЛ ПЕРСОНАЛУ'!R110,2))</f>
        <v>0</v>
      </c>
      <c r="AB111" s="74">
        <f>IF(ISERROR(ROUND($Y111/'1_РОЗПОДІЛ ПЕРСОНАЛУ'!P110*'1_РОЗПОДІЛ ПЕРСОНАЛУ'!S110,2)),0,ROUND($Y111/'1_РОЗПОДІЛ ПЕРСОНАЛУ'!P110*'1_РОЗПОДІЛ ПЕРСОНАЛУ'!S110,2))</f>
        <v>0</v>
      </c>
      <c r="AC111" s="74">
        <f>IF(ISERROR(ROUND($Y111/'1_РОЗПОДІЛ ПЕРСОНАЛУ'!P110*'1_РОЗПОДІЛ ПЕРСОНАЛУ'!T110,2)),0,ROUND($Y111/'1_РОЗПОДІЛ ПЕРСОНАЛУ'!P110*'1_РОЗПОДІЛ ПЕРСОНАЛУ'!T110,2))</f>
        <v>0</v>
      </c>
      <c r="AD111" s="74">
        <f>IF(ISERROR(ROUND($Y111/'1_РОЗПОДІЛ ПЕРСОНАЛУ'!P110*'1_РОЗПОДІЛ ПЕРСОНАЛУ'!U110,2)),0,ROUND($Y111/'1_РОЗПОДІЛ ПЕРСОНАЛУ'!P110*'1_РОЗПОДІЛ ПЕРСОНАЛУ'!U110,2))</f>
        <v>0</v>
      </c>
      <c r="AE111" s="74">
        <f>IF(ISERROR(ROUND($Y111/'1_РОЗПОДІЛ ПЕРСОНАЛУ'!P110*'1_РОЗПОДІЛ ПЕРСОНАЛУ'!V110,2)),0,ROUND($Y111/'1_РОЗПОДІЛ ПЕРСОНАЛУ'!P110*'1_РОЗПОДІЛ ПЕРСОНАЛУ'!V110,2))</f>
        <v>0</v>
      </c>
      <c r="AF111" s="74">
        <f>IF(ISERROR(ROUND($Y111/'1_РОЗПОДІЛ ПЕРСОНАЛУ'!P110*'1_РОЗПОДІЛ ПЕРСОНАЛУ'!W110,2)),0,ROUND($Y111/'1_РОЗПОДІЛ ПЕРСОНАЛУ'!P110*'1_РОЗПОДІЛ ПЕРСОНАЛУ'!W110,2))</f>
        <v>0</v>
      </c>
      <c r="AG111" s="74">
        <f>IF(ISERROR(ROUND($Y111/'1_РОЗПОДІЛ ПЕРСОНАЛУ'!P110*'1_РОЗПОДІЛ ПЕРСОНАЛУ'!X110,2)),0,ROUND($Y111/'1_РОЗПОДІЛ ПЕРСОНАЛУ'!P110*'1_РОЗПОДІЛ ПЕРСОНАЛУ'!X110,2))</f>
        <v>0</v>
      </c>
    </row>
    <row r="112" spans="1:33" ht="12" hidden="1" x14ac:dyDescent="0.2">
      <c r="A112" s="78" t="str">
        <f>'1_РОЗПОДІЛ ПЕРСОНАЛУ'!A111</f>
        <v/>
      </c>
      <c r="B112" s="78">
        <f>'1_РОЗПОДІЛ ПЕРСОНАЛУ'!B111</f>
        <v>0</v>
      </c>
      <c r="C112" s="78">
        <f>'1_РОЗПОДІЛ ПЕРСОНАЛУ'!D111</f>
        <v>0</v>
      </c>
      <c r="D112" s="78">
        <f>'1_РОЗПОДІЛ ПЕРСОНАЛУ'!F111</f>
        <v>0</v>
      </c>
      <c r="E112" s="78">
        <f>'1_РОЗПОДІЛ ПЕРСОНАЛУ'!P111</f>
        <v>0</v>
      </c>
      <c r="F112" s="100">
        <f>IF($A112&gt;0,'2_Вихідні дані'!$B$3,"")</f>
        <v>1921</v>
      </c>
      <c r="G112" s="55"/>
      <c r="H112" s="55"/>
      <c r="I112" s="79">
        <f>IF(D112&gt;0,VLOOKUP(D112,'2_Вихідні дані'!$A$6:$B$11,2,FALSE),1)</f>
        <v>1</v>
      </c>
      <c r="J112" s="55"/>
      <c r="K112" s="74">
        <f t="shared" si="9"/>
        <v>0</v>
      </c>
      <c r="L112" s="55"/>
      <c r="M112" s="100">
        <f t="shared" si="10"/>
        <v>0</v>
      </c>
      <c r="N112" s="55"/>
      <c r="O112" s="100">
        <f t="shared" si="11"/>
        <v>0</v>
      </c>
      <c r="P112" s="55"/>
      <c r="Q112" s="100">
        <f t="shared" si="12"/>
        <v>0</v>
      </c>
      <c r="R112" s="55"/>
      <c r="S112" s="100">
        <f t="shared" si="13"/>
        <v>0</v>
      </c>
      <c r="T112" s="55"/>
      <c r="U112" s="100">
        <f t="shared" si="14"/>
        <v>0</v>
      </c>
      <c r="V112" s="55"/>
      <c r="W112" s="100">
        <f>IF(AND($A112&gt;0,V112&gt;0),IF('2_Вихідні дані'!$A$12=1,ROUND($K112*(V112-1),2),ROUND((K112+M112+O112+Q112+S112+U112)*(V112-1),2)),0)</f>
        <v>0</v>
      </c>
      <c r="X112" s="74">
        <f t="shared" si="15"/>
        <v>0</v>
      </c>
      <c r="Y112" s="74">
        <f>X112*'2_Вихідні дані'!$B$18</f>
        <v>0</v>
      </c>
      <c r="Z112" s="74">
        <f>IF(ISERROR(ROUND($Y112/'1_РОЗПОДІЛ ПЕРСОНАЛУ'!P111*'1_РОЗПОДІЛ ПЕРСОНАЛУ'!Q111,2)),0,ROUND($Y112/'1_РОЗПОДІЛ ПЕРСОНАЛУ'!P111*'1_РОЗПОДІЛ ПЕРСОНАЛУ'!Q111,2))</f>
        <v>0</v>
      </c>
      <c r="AA112" s="74">
        <f>IF(ISERROR(ROUND($Y112/'1_РОЗПОДІЛ ПЕРСОНАЛУ'!P111*'1_РОЗПОДІЛ ПЕРСОНАЛУ'!R111,2)),0,ROUND($Y112/'1_РОЗПОДІЛ ПЕРСОНАЛУ'!P111*'1_РОЗПОДІЛ ПЕРСОНАЛУ'!R111,2))</f>
        <v>0</v>
      </c>
      <c r="AB112" s="74">
        <f>IF(ISERROR(ROUND($Y112/'1_РОЗПОДІЛ ПЕРСОНАЛУ'!P111*'1_РОЗПОДІЛ ПЕРСОНАЛУ'!S111,2)),0,ROUND($Y112/'1_РОЗПОДІЛ ПЕРСОНАЛУ'!P111*'1_РОЗПОДІЛ ПЕРСОНАЛУ'!S111,2))</f>
        <v>0</v>
      </c>
      <c r="AC112" s="74">
        <f>IF(ISERROR(ROUND($Y112/'1_РОЗПОДІЛ ПЕРСОНАЛУ'!P111*'1_РОЗПОДІЛ ПЕРСОНАЛУ'!T111,2)),0,ROUND($Y112/'1_РОЗПОДІЛ ПЕРСОНАЛУ'!P111*'1_РОЗПОДІЛ ПЕРСОНАЛУ'!T111,2))</f>
        <v>0</v>
      </c>
      <c r="AD112" s="74">
        <f>IF(ISERROR(ROUND($Y112/'1_РОЗПОДІЛ ПЕРСОНАЛУ'!P111*'1_РОЗПОДІЛ ПЕРСОНАЛУ'!U111,2)),0,ROUND($Y112/'1_РОЗПОДІЛ ПЕРСОНАЛУ'!P111*'1_РОЗПОДІЛ ПЕРСОНАЛУ'!U111,2))</f>
        <v>0</v>
      </c>
      <c r="AE112" s="74">
        <f>IF(ISERROR(ROUND($Y112/'1_РОЗПОДІЛ ПЕРСОНАЛУ'!P111*'1_РОЗПОДІЛ ПЕРСОНАЛУ'!V111,2)),0,ROUND($Y112/'1_РОЗПОДІЛ ПЕРСОНАЛУ'!P111*'1_РОЗПОДІЛ ПЕРСОНАЛУ'!V111,2))</f>
        <v>0</v>
      </c>
      <c r="AF112" s="74">
        <f>IF(ISERROR(ROUND($Y112/'1_РОЗПОДІЛ ПЕРСОНАЛУ'!P111*'1_РОЗПОДІЛ ПЕРСОНАЛУ'!W111,2)),0,ROUND($Y112/'1_РОЗПОДІЛ ПЕРСОНАЛУ'!P111*'1_РОЗПОДІЛ ПЕРСОНАЛУ'!W111,2))</f>
        <v>0</v>
      </c>
      <c r="AG112" s="74">
        <f>IF(ISERROR(ROUND($Y112/'1_РОЗПОДІЛ ПЕРСОНАЛУ'!P111*'1_РОЗПОДІЛ ПЕРСОНАЛУ'!X111,2)),0,ROUND($Y112/'1_РОЗПОДІЛ ПЕРСОНАЛУ'!P111*'1_РОЗПОДІЛ ПЕРСОНАЛУ'!X111,2))</f>
        <v>0</v>
      </c>
    </row>
    <row r="113" spans="1:33" ht="12" hidden="1" x14ac:dyDescent="0.2">
      <c r="A113" s="78" t="str">
        <f>'1_РОЗПОДІЛ ПЕРСОНАЛУ'!A112</f>
        <v/>
      </c>
      <c r="B113" s="78">
        <f>'1_РОЗПОДІЛ ПЕРСОНАЛУ'!B112</f>
        <v>0</v>
      </c>
      <c r="C113" s="78">
        <f>'1_РОЗПОДІЛ ПЕРСОНАЛУ'!D112</f>
        <v>0</v>
      </c>
      <c r="D113" s="78">
        <f>'1_РОЗПОДІЛ ПЕРСОНАЛУ'!F112</f>
        <v>0</v>
      </c>
      <c r="E113" s="78">
        <f>'1_РОЗПОДІЛ ПЕРСОНАЛУ'!P112</f>
        <v>0</v>
      </c>
      <c r="F113" s="100">
        <f>IF($A113&gt;0,'2_Вихідні дані'!$B$3,"")</f>
        <v>1921</v>
      </c>
      <c r="G113" s="55"/>
      <c r="H113" s="55"/>
      <c r="I113" s="79">
        <f>IF(D113&gt;0,VLOOKUP(D113,'2_Вихідні дані'!$A$6:$B$11,2,FALSE),1)</f>
        <v>1</v>
      </c>
      <c r="J113" s="55"/>
      <c r="K113" s="74">
        <f t="shared" si="9"/>
        <v>0</v>
      </c>
      <c r="L113" s="55"/>
      <c r="M113" s="100">
        <f t="shared" si="10"/>
        <v>0</v>
      </c>
      <c r="N113" s="55"/>
      <c r="O113" s="100">
        <f t="shared" si="11"/>
        <v>0</v>
      </c>
      <c r="P113" s="55"/>
      <c r="Q113" s="100">
        <f t="shared" si="12"/>
        <v>0</v>
      </c>
      <c r="R113" s="55"/>
      <c r="S113" s="100">
        <f t="shared" si="13"/>
        <v>0</v>
      </c>
      <c r="T113" s="55"/>
      <c r="U113" s="100">
        <f t="shared" si="14"/>
        <v>0</v>
      </c>
      <c r="V113" s="55"/>
      <c r="W113" s="100">
        <f>IF(AND($A113&gt;0,V113&gt;0),IF('2_Вихідні дані'!$A$12=1,ROUND($K113*(V113-1),2),ROUND((K113+M113+O113+Q113+S113+U113)*(V113-1),2)),0)</f>
        <v>0</v>
      </c>
      <c r="X113" s="74">
        <f t="shared" si="15"/>
        <v>0</v>
      </c>
      <c r="Y113" s="74">
        <f>X113*'2_Вихідні дані'!$B$18</f>
        <v>0</v>
      </c>
      <c r="Z113" s="74">
        <f>IF(ISERROR(ROUND($Y113/'1_РОЗПОДІЛ ПЕРСОНАЛУ'!P112*'1_РОЗПОДІЛ ПЕРСОНАЛУ'!Q112,2)),0,ROUND($Y113/'1_РОЗПОДІЛ ПЕРСОНАЛУ'!P112*'1_РОЗПОДІЛ ПЕРСОНАЛУ'!Q112,2))</f>
        <v>0</v>
      </c>
      <c r="AA113" s="74">
        <f>IF(ISERROR(ROUND($Y113/'1_РОЗПОДІЛ ПЕРСОНАЛУ'!P112*'1_РОЗПОДІЛ ПЕРСОНАЛУ'!R112,2)),0,ROUND($Y113/'1_РОЗПОДІЛ ПЕРСОНАЛУ'!P112*'1_РОЗПОДІЛ ПЕРСОНАЛУ'!R112,2))</f>
        <v>0</v>
      </c>
      <c r="AB113" s="74">
        <f>IF(ISERROR(ROUND($Y113/'1_РОЗПОДІЛ ПЕРСОНАЛУ'!P112*'1_РОЗПОДІЛ ПЕРСОНАЛУ'!S112,2)),0,ROUND($Y113/'1_РОЗПОДІЛ ПЕРСОНАЛУ'!P112*'1_РОЗПОДІЛ ПЕРСОНАЛУ'!S112,2))</f>
        <v>0</v>
      </c>
      <c r="AC113" s="74">
        <f>IF(ISERROR(ROUND($Y113/'1_РОЗПОДІЛ ПЕРСОНАЛУ'!P112*'1_РОЗПОДІЛ ПЕРСОНАЛУ'!T112,2)),0,ROUND($Y113/'1_РОЗПОДІЛ ПЕРСОНАЛУ'!P112*'1_РОЗПОДІЛ ПЕРСОНАЛУ'!T112,2))</f>
        <v>0</v>
      </c>
      <c r="AD113" s="74">
        <f>IF(ISERROR(ROUND($Y113/'1_РОЗПОДІЛ ПЕРСОНАЛУ'!P112*'1_РОЗПОДІЛ ПЕРСОНАЛУ'!U112,2)),0,ROUND($Y113/'1_РОЗПОДІЛ ПЕРСОНАЛУ'!P112*'1_РОЗПОДІЛ ПЕРСОНАЛУ'!U112,2))</f>
        <v>0</v>
      </c>
      <c r="AE113" s="74">
        <f>IF(ISERROR(ROUND($Y113/'1_РОЗПОДІЛ ПЕРСОНАЛУ'!P112*'1_РОЗПОДІЛ ПЕРСОНАЛУ'!V112,2)),0,ROUND($Y113/'1_РОЗПОДІЛ ПЕРСОНАЛУ'!P112*'1_РОЗПОДІЛ ПЕРСОНАЛУ'!V112,2))</f>
        <v>0</v>
      </c>
      <c r="AF113" s="74">
        <f>IF(ISERROR(ROUND($Y113/'1_РОЗПОДІЛ ПЕРСОНАЛУ'!P112*'1_РОЗПОДІЛ ПЕРСОНАЛУ'!W112,2)),0,ROUND($Y113/'1_РОЗПОДІЛ ПЕРСОНАЛУ'!P112*'1_РОЗПОДІЛ ПЕРСОНАЛУ'!W112,2))</f>
        <v>0</v>
      </c>
      <c r="AG113" s="74">
        <f>IF(ISERROR(ROUND($Y113/'1_РОЗПОДІЛ ПЕРСОНАЛУ'!P112*'1_РОЗПОДІЛ ПЕРСОНАЛУ'!X112,2)),0,ROUND($Y113/'1_РОЗПОДІЛ ПЕРСОНАЛУ'!P112*'1_РОЗПОДІЛ ПЕРСОНАЛУ'!X112,2))</f>
        <v>0</v>
      </c>
    </row>
    <row r="114" spans="1:33" ht="12" hidden="1" x14ac:dyDescent="0.2">
      <c r="A114" s="78" t="str">
        <f>'1_РОЗПОДІЛ ПЕРСОНАЛУ'!A113</f>
        <v/>
      </c>
      <c r="B114" s="78">
        <f>'1_РОЗПОДІЛ ПЕРСОНАЛУ'!B113</f>
        <v>0</v>
      </c>
      <c r="C114" s="78">
        <f>'1_РОЗПОДІЛ ПЕРСОНАЛУ'!D113</f>
        <v>0</v>
      </c>
      <c r="D114" s="78">
        <f>'1_РОЗПОДІЛ ПЕРСОНАЛУ'!F113</f>
        <v>0</v>
      </c>
      <c r="E114" s="78">
        <f>'1_РОЗПОДІЛ ПЕРСОНАЛУ'!P113</f>
        <v>0</v>
      </c>
      <c r="F114" s="100">
        <f>IF($A114&gt;0,'2_Вихідні дані'!$B$3,"")</f>
        <v>1921</v>
      </c>
      <c r="G114" s="55"/>
      <c r="H114" s="55"/>
      <c r="I114" s="79">
        <f>IF(D114&gt;0,VLOOKUP(D114,'2_Вихідні дані'!$A$6:$B$11,2,FALSE),1)</f>
        <v>1</v>
      </c>
      <c r="J114" s="55"/>
      <c r="K114" s="74">
        <f t="shared" si="9"/>
        <v>0</v>
      </c>
      <c r="L114" s="55"/>
      <c r="M114" s="100">
        <f t="shared" si="10"/>
        <v>0</v>
      </c>
      <c r="N114" s="55"/>
      <c r="O114" s="100">
        <f t="shared" si="11"/>
        <v>0</v>
      </c>
      <c r="P114" s="55"/>
      <c r="Q114" s="100">
        <f t="shared" si="12"/>
        <v>0</v>
      </c>
      <c r="R114" s="55"/>
      <c r="S114" s="100">
        <f t="shared" si="13"/>
        <v>0</v>
      </c>
      <c r="T114" s="55"/>
      <c r="U114" s="100">
        <f t="shared" si="14"/>
        <v>0</v>
      </c>
      <c r="V114" s="55"/>
      <c r="W114" s="100">
        <f>IF(AND($A114&gt;0,V114&gt;0),IF('2_Вихідні дані'!$A$12=1,ROUND($K114*(V114-1),2),ROUND((K114+M114+O114+Q114+S114+U114)*(V114-1),2)),0)</f>
        <v>0</v>
      </c>
      <c r="X114" s="74">
        <f t="shared" si="15"/>
        <v>0</v>
      </c>
      <c r="Y114" s="74">
        <f>X114*'2_Вихідні дані'!$B$18</f>
        <v>0</v>
      </c>
      <c r="Z114" s="74">
        <f>IF(ISERROR(ROUND($Y114/'1_РОЗПОДІЛ ПЕРСОНАЛУ'!P113*'1_РОЗПОДІЛ ПЕРСОНАЛУ'!Q113,2)),0,ROUND($Y114/'1_РОЗПОДІЛ ПЕРСОНАЛУ'!P113*'1_РОЗПОДІЛ ПЕРСОНАЛУ'!Q113,2))</f>
        <v>0</v>
      </c>
      <c r="AA114" s="74">
        <f>IF(ISERROR(ROUND($Y114/'1_РОЗПОДІЛ ПЕРСОНАЛУ'!P113*'1_РОЗПОДІЛ ПЕРСОНАЛУ'!R113,2)),0,ROUND($Y114/'1_РОЗПОДІЛ ПЕРСОНАЛУ'!P113*'1_РОЗПОДІЛ ПЕРСОНАЛУ'!R113,2))</f>
        <v>0</v>
      </c>
      <c r="AB114" s="74">
        <f>IF(ISERROR(ROUND($Y114/'1_РОЗПОДІЛ ПЕРСОНАЛУ'!P113*'1_РОЗПОДІЛ ПЕРСОНАЛУ'!S113,2)),0,ROUND($Y114/'1_РОЗПОДІЛ ПЕРСОНАЛУ'!P113*'1_РОЗПОДІЛ ПЕРСОНАЛУ'!S113,2))</f>
        <v>0</v>
      </c>
      <c r="AC114" s="74">
        <f>IF(ISERROR(ROUND($Y114/'1_РОЗПОДІЛ ПЕРСОНАЛУ'!P113*'1_РОЗПОДІЛ ПЕРСОНАЛУ'!T113,2)),0,ROUND($Y114/'1_РОЗПОДІЛ ПЕРСОНАЛУ'!P113*'1_РОЗПОДІЛ ПЕРСОНАЛУ'!T113,2))</f>
        <v>0</v>
      </c>
      <c r="AD114" s="74">
        <f>IF(ISERROR(ROUND($Y114/'1_РОЗПОДІЛ ПЕРСОНАЛУ'!P113*'1_РОЗПОДІЛ ПЕРСОНАЛУ'!U113,2)),0,ROUND($Y114/'1_РОЗПОДІЛ ПЕРСОНАЛУ'!P113*'1_РОЗПОДІЛ ПЕРСОНАЛУ'!U113,2))</f>
        <v>0</v>
      </c>
      <c r="AE114" s="74">
        <f>IF(ISERROR(ROUND($Y114/'1_РОЗПОДІЛ ПЕРСОНАЛУ'!P113*'1_РОЗПОДІЛ ПЕРСОНАЛУ'!V113,2)),0,ROUND($Y114/'1_РОЗПОДІЛ ПЕРСОНАЛУ'!P113*'1_РОЗПОДІЛ ПЕРСОНАЛУ'!V113,2))</f>
        <v>0</v>
      </c>
      <c r="AF114" s="74">
        <f>IF(ISERROR(ROUND($Y114/'1_РОЗПОДІЛ ПЕРСОНАЛУ'!P113*'1_РОЗПОДІЛ ПЕРСОНАЛУ'!W113,2)),0,ROUND($Y114/'1_РОЗПОДІЛ ПЕРСОНАЛУ'!P113*'1_РОЗПОДІЛ ПЕРСОНАЛУ'!W113,2))</f>
        <v>0</v>
      </c>
      <c r="AG114" s="74">
        <f>IF(ISERROR(ROUND($Y114/'1_РОЗПОДІЛ ПЕРСОНАЛУ'!P113*'1_РОЗПОДІЛ ПЕРСОНАЛУ'!X113,2)),0,ROUND($Y114/'1_РОЗПОДІЛ ПЕРСОНАЛУ'!P113*'1_РОЗПОДІЛ ПЕРСОНАЛУ'!X113,2))</f>
        <v>0</v>
      </c>
    </row>
    <row r="115" spans="1:33" ht="12" hidden="1" x14ac:dyDescent="0.2">
      <c r="A115" s="78" t="str">
        <f>'1_РОЗПОДІЛ ПЕРСОНАЛУ'!A114</f>
        <v/>
      </c>
      <c r="B115" s="78">
        <f>'1_РОЗПОДІЛ ПЕРСОНАЛУ'!B114</f>
        <v>0</v>
      </c>
      <c r="C115" s="78">
        <f>'1_РОЗПОДІЛ ПЕРСОНАЛУ'!D114</f>
        <v>0</v>
      </c>
      <c r="D115" s="78">
        <f>'1_РОЗПОДІЛ ПЕРСОНАЛУ'!F114</f>
        <v>0</v>
      </c>
      <c r="E115" s="78">
        <f>'1_РОЗПОДІЛ ПЕРСОНАЛУ'!P114</f>
        <v>0</v>
      </c>
      <c r="F115" s="100">
        <f>IF($A115&gt;0,'2_Вихідні дані'!$B$3,"")</f>
        <v>1921</v>
      </c>
      <c r="G115" s="55"/>
      <c r="H115" s="55"/>
      <c r="I115" s="79">
        <f>IF(D115&gt;0,VLOOKUP(D115,'2_Вихідні дані'!$A$6:$B$11,2,FALSE),1)</f>
        <v>1</v>
      </c>
      <c r="J115" s="55"/>
      <c r="K115" s="74">
        <f t="shared" si="9"/>
        <v>0</v>
      </c>
      <c r="L115" s="55"/>
      <c r="M115" s="100">
        <f t="shared" si="10"/>
        <v>0</v>
      </c>
      <c r="N115" s="55"/>
      <c r="O115" s="100">
        <f t="shared" si="11"/>
        <v>0</v>
      </c>
      <c r="P115" s="55"/>
      <c r="Q115" s="100">
        <f t="shared" si="12"/>
        <v>0</v>
      </c>
      <c r="R115" s="55"/>
      <c r="S115" s="100">
        <f t="shared" si="13"/>
        <v>0</v>
      </c>
      <c r="T115" s="55"/>
      <c r="U115" s="100">
        <f t="shared" si="14"/>
        <v>0</v>
      </c>
      <c r="V115" s="55"/>
      <c r="W115" s="100">
        <f>IF(AND($A115&gt;0,V115&gt;0),IF('2_Вихідні дані'!$A$12=1,ROUND($K115*(V115-1),2),ROUND((K115+M115+O115+Q115+S115+U115)*(V115-1),2)),0)</f>
        <v>0</v>
      </c>
      <c r="X115" s="74">
        <f t="shared" si="15"/>
        <v>0</v>
      </c>
      <c r="Y115" s="74">
        <f>X115*'2_Вихідні дані'!$B$18</f>
        <v>0</v>
      </c>
      <c r="Z115" s="74">
        <f>IF(ISERROR(ROUND($Y115/'1_РОЗПОДІЛ ПЕРСОНАЛУ'!P114*'1_РОЗПОДІЛ ПЕРСОНАЛУ'!Q114,2)),0,ROUND($Y115/'1_РОЗПОДІЛ ПЕРСОНАЛУ'!P114*'1_РОЗПОДІЛ ПЕРСОНАЛУ'!Q114,2))</f>
        <v>0</v>
      </c>
      <c r="AA115" s="74">
        <f>IF(ISERROR(ROUND($Y115/'1_РОЗПОДІЛ ПЕРСОНАЛУ'!P114*'1_РОЗПОДІЛ ПЕРСОНАЛУ'!R114,2)),0,ROUND($Y115/'1_РОЗПОДІЛ ПЕРСОНАЛУ'!P114*'1_РОЗПОДІЛ ПЕРСОНАЛУ'!R114,2))</f>
        <v>0</v>
      </c>
      <c r="AB115" s="74">
        <f>IF(ISERROR(ROUND($Y115/'1_РОЗПОДІЛ ПЕРСОНАЛУ'!P114*'1_РОЗПОДІЛ ПЕРСОНАЛУ'!S114,2)),0,ROUND($Y115/'1_РОЗПОДІЛ ПЕРСОНАЛУ'!P114*'1_РОЗПОДІЛ ПЕРСОНАЛУ'!S114,2))</f>
        <v>0</v>
      </c>
      <c r="AC115" s="74">
        <f>IF(ISERROR(ROUND($Y115/'1_РОЗПОДІЛ ПЕРСОНАЛУ'!P114*'1_РОЗПОДІЛ ПЕРСОНАЛУ'!T114,2)),0,ROUND($Y115/'1_РОЗПОДІЛ ПЕРСОНАЛУ'!P114*'1_РОЗПОДІЛ ПЕРСОНАЛУ'!T114,2))</f>
        <v>0</v>
      </c>
      <c r="AD115" s="74">
        <f>IF(ISERROR(ROUND($Y115/'1_РОЗПОДІЛ ПЕРСОНАЛУ'!P114*'1_РОЗПОДІЛ ПЕРСОНАЛУ'!U114,2)),0,ROUND($Y115/'1_РОЗПОДІЛ ПЕРСОНАЛУ'!P114*'1_РОЗПОДІЛ ПЕРСОНАЛУ'!U114,2))</f>
        <v>0</v>
      </c>
      <c r="AE115" s="74">
        <f>IF(ISERROR(ROUND($Y115/'1_РОЗПОДІЛ ПЕРСОНАЛУ'!P114*'1_РОЗПОДІЛ ПЕРСОНАЛУ'!V114,2)),0,ROUND($Y115/'1_РОЗПОДІЛ ПЕРСОНАЛУ'!P114*'1_РОЗПОДІЛ ПЕРСОНАЛУ'!V114,2))</f>
        <v>0</v>
      </c>
      <c r="AF115" s="74">
        <f>IF(ISERROR(ROUND($Y115/'1_РОЗПОДІЛ ПЕРСОНАЛУ'!P114*'1_РОЗПОДІЛ ПЕРСОНАЛУ'!W114,2)),0,ROUND($Y115/'1_РОЗПОДІЛ ПЕРСОНАЛУ'!P114*'1_РОЗПОДІЛ ПЕРСОНАЛУ'!W114,2))</f>
        <v>0</v>
      </c>
      <c r="AG115" s="74">
        <f>IF(ISERROR(ROUND($Y115/'1_РОЗПОДІЛ ПЕРСОНАЛУ'!P114*'1_РОЗПОДІЛ ПЕРСОНАЛУ'!X114,2)),0,ROUND($Y115/'1_РОЗПОДІЛ ПЕРСОНАЛУ'!P114*'1_РОЗПОДІЛ ПЕРСОНАЛУ'!X114,2))</f>
        <v>0</v>
      </c>
    </row>
    <row r="116" spans="1:33" ht="12" hidden="1" x14ac:dyDescent="0.2">
      <c r="A116" s="78" t="str">
        <f>'1_РОЗПОДІЛ ПЕРСОНАЛУ'!A115</f>
        <v/>
      </c>
      <c r="B116" s="78">
        <f>'1_РОЗПОДІЛ ПЕРСОНАЛУ'!B115</f>
        <v>0</v>
      </c>
      <c r="C116" s="78">
        <f>'1_РОЗПОДІЛ ПЕРСОНАЛУ'!D115</f>
        <v>0</v>
      </c>
      <c r="D116" s="78">
        <f>'1_РОЗПОДІЛ ПЕРСОНАЛУ'!F115</f>
        <v>0</v>
      </c>
      <c r="E116" s="78">
        <f>'1_РОЗПОДІЛ ПЕРСОНАЛУ'!P115</f>
        <v>0</v>
      </c>
      <c r="F116" s="100">
        <f>IF($A116&gt;0,'2_Вихідні дані'!$B$3,"")</f>
        <v>1921</v>
      </c>
      <c r="G116" s="55"/>
      <c r="H116" s="55"/>
      <c r="I116" s="79">
        <f>IF(D116&gt;0,VLOOKUP(D116,'2_Вихідні дані'!$A$6:$B$11,2,FALSE),1)</f>
        <v>1</v>
      </c>
      <c r="J116" s="55"/>
      <c r="K116" s="74">
        <f t="shared" si="9"/>
        <v>0</v>
      </c>
      <c r="L116" s="55"/>
      <c r="M116" s="100">
        <f t="shared" si="10"/>
        <v>0</v>
      </c>
      <c r="N116" s="55"/>
      <c r="O116" s="100">
        <f t="shared" si="11"/>
        <v>0</v>
      </c>
      <c r="P116" s="55"/>
      <c r="Q116" s="100">
        <f t="shared" si="12"/>
        <v>0</v>
      </c>
      <c r="R116" s="55"/>
      <c r="S116" s="100">
        <f t="shared" si="13"/>
        <v>0</v>
      </c>
      <c r="T116" s="55"/>
      <c r="U116" s="100">
        <f t="shared" si="14"/>
        <v>0</v>
      </c>
      <c r="V116" s="55"/>
      <c r="W116" s="100">
        <f>IF(AND($A116&gt;0,V116&gt;0),IF('2_Вихідні дані'!$A$12=1,ROUND($K116*(V116-1),2),ROUND((K116+M116+O116+Q116+S116+U116)*(V116-1),2)),0)</f>
        <v>0</v>
      </c>
      <c r="X116" s="74">
        <f t="shared" si="15"/>
        <v>0</v>
      </c>
      <c r="Y116" s="74">
        <f>X116*'2_Вихідні дані'!$B$18</f>
        <v>0</v>
      </c>
      <c r="Z116" s="74">
        <f>IF(ISERROR(ROUND($Y116/'1_РОЗПОДІЛ ПЕРСОНАЛУ'!P115*'1_РОЗПОДІЛ ПЕРСОНАЛУ'!Q115,2)),0,ROUND($Y116/'1_РОЗПОДІЛ ПЕРСОНАЛУ'!P115*'1_РОЗПОДІЛ ПЕРСОНАЛУ'!Q115,2))</f>
        <v>0</v>
      </c>
      <c r="AA116" s="74">
        <f>IF(ISERROR(ROUND($Y116/'1_РОЗПОДІЛ ПЕРСОНАЛУ'!P115*'1_РОЗПОДІЛ ПЕРСОНАЛУ'!R115,2)),0,ROUND($Y116/'1_РОЗПОДІЛ ПЕРСОНАЛУ'!P115*'1_РОЗПОДІЛ ПЕРСОНАЛУ'!R115,2))</f>
        <v>0</v>
      </c>
      <c r="AB116" s="74">
        <f>IF(ISERROR(ROUND($Y116/'1_РОЗПОДІЛ ПЕРСОНАЛУ'!P115*'1_РОЗПОДІЛ ПЕРСОНАЛУ'!S115,2)),0,ROUND($Y116/'1_РОЗПОДІЛ ПЕРСОНАЛУ'!P115*'1_РОЗПОДІЛ ПЕРСОНАЛУ'!S115,2))</f>
        <v>0</v>
      </c>
      <c r="AC116" s="74">
        <f>IF(ISERROR(ROUND($Y116/'1_РОЗПОДІЛ ПЕРСОНАЛУ'!P115*'1_РОЗПОДІЛ ПЕРСОНАЛУ'!T115,2)),0,ROUND($Y116/'1_РОЗПОДІЛ ПЕРСОНАЛУ'!P115*'1_РОЗПОДІЛ ПЕРСОНАЛУ'!T115,2))</f>
        <v>0</v>
      </c>
      <c r="AD116" s="74">
        <f>IF(ISERROR(ROUND($Y116/'1_РОЗПОДІЛ ПЕРСОНАЛУ'!P115*'1_РОЗПОДІЛ ПЕРСОНАЛУ'!U115,2)),0,ROUND($Y116/'1_РОЗПОДІЛ ПЕРСОНАЛУ'!P115*'1_РОЗПОДІЛ ПЕРСОНАЛУ'!U115,2))</f>
        <v>0</v>
      </c>
      <c r="AE116" s="74">
        <f>IF(ISERROR(ROUND($Y116/'1_РОЗПОДІЛ ПЕРСОНАЛУ'!P115*'1_РОЗПОДІЛ ПЕРСОНАЛУ'!V115,2)),0,ROUND($Y116/'1_РОЗПОДІЛ ПЕРСОНАЛУ'!P115*'1_РОЗПОДІЛ ПЕРСОНАЛУ'!V115,2))</f>
        <v>0</v>
      </c>
      <c r="AF116" s="74">
        <f>IF(ISERROR(ROUND($Y116/'1_РОЗПОДІЛ ПЕРСОНАЛУ'!P115*'1_РОЗПОДІЛ ПЕРСОНАЛУ'!W115,2)),0,ROUND($Y116/'1_РОЗПОДІЛ ПЕРСОНАЛУ'!P115*'1_РОЗПОДІЛ ПЕРСОНАЛУ'!W115,2))</f>
        <v>0</v>
      </c>
      <c r="AG116" s="74">
        <f>IF(ISERROR(ROUND($Y116/'1_РОЗПОДІЛ ПЕРСОНАЛУ'!P115*'1_РОЗПОДІЛ ПЕРСОНАЛУ'!X115,2)),0,ROUND($Y116/'1_РОЗПОДІЛ ПЕРСОНАЛУ'!P115*'1_РОЗПОДІЛ ПЕРСОНАЛУ'!X115,2))</f>
        <v>0</v>
      </c>
    </row>
    <row r="117" spans="1:33" ht="12" hidden="1" x14ac:dyDescent="0.2">
      <c r="A117" s="78" t="str">
        <f>'1_РОЗПОДІЛ ПЕРСОНАЛУ'!A116</f>
        <v/>
      </c>
      <c r="B117" s="78">
        <f>'1_РОЗПОДІЛ ПЕРСОНАЛУ'!B116</f>
        <v>0</v>
      </c>
      <c r="C117" s="78">
        <f>'1_РОЗПОДІЛ ПЕРСОНАЛУ'!D116</f>
        <v>0</v>
      </c>
      <c r="D117" s="78">
        <f>'1_РОЗПОДІЛ ПЕРСОНАЛУ'!F116</f>
        <v>0</v>
      </c>
      <c r="E117" s="78">
        <f>'1_РОЗПОДІЛ ПЕРСОНАЛУ'!P116</f>
        <v>0</v>
      </c>
      <c r="F117" s="100">
        <f>IF($A117&gt;0,'2_Вихідні дані'!$B$3,"")</f>
        <v>1921</v>
      </c>
      <c r="G117" s="55"/>
      <c r="H117" s="55"/>
      <c r="I117" s="79">
        <f>IF(D117&gt;0,VLOOKUP(D117,'2_Вихідні дані'!$A$6:$B$11,2,FALSE),1)</f>
        <v>1</v>
      </c>
      <c r="J117" s="55"/>
      <c r="K117" s="74">
        <f t="shared" si="9"/>
        <v>0</v>
      </c>
      <c r="L117" s="55"/>
      <c r="M117" s="100">
        <f t="shared" si="10"/>
        <v>0</v>
      </c>
      <c r="N117" s="55"/>
      <c r="O117" s="100">
        <f t="shared" si="11"/>
        <v>0</v>
      </c>
      <c r="P117" s="55"/>
      <c r="Q117" s="100">
        <f t="shared" si="12"/>
        <v>0</v>
      </c>
      <c r="R117" s="55"/>
      <c r="S117" s="100">
        <f t="shared" si="13"/>
        <v>0</v>
      </c>
      <c r="T117" s="55"/>
      <c r="U117" s="100">
        <f t="shared" si="14"/>
        <v>0</v>
      </c>
      <c r="V117" s="55"/>
      <c r="W117" s="100">
        <f>IF(AND($A117&gt;0,V117&gt;0),IF('2_Вихідні дані'!$A$12=1,ROUND($K117*(V117-1),2),ROUND((K117+M117+O117+Q117+S117+U117)*(V117-1),2)),0)</f>
        <v>0</v>
      </c>
      <c r="X117" s="74">
        <f t="shared" si="15"/>
        <v>0</v>
      </c>
      <c r="Y117" s="74">
        <f>X117*'2_Вихідні дані'!$B$18</f>
        <v>0</v>
      </c>
      <c r="Z117" s="74">
        <f>IF(ISERROR(ROUND($Y117/'1_РОЗПОДІЛ ПЕРСОНАЛУ'!P116*'1_РОЗПОДІЛ ПЕРСОНАЛУ'!Q116,2)),0,ROUND($Y117/'1_РОЗПОДІЛ ПЕРСОНАЛУ'!P116*'1_РОЗПОДІЛ ПЕРСОНАЛУ'!Q116,2))</f>
        <v>0</v>
      </c>
      <c r="AA117" s="74">
        <f>IF(ISERROR(ROUND($Y117/'1_РОЗПОДІЛ ПЕРСОНАЛУ'!P116*'1_РОЗПОДІЛ ПЕРСОНАЛУ'!R116,2)),0,ROUND($Y117/'1_РОЗПОДІЛ ПЕРСОНАЛУ'!P116*'1_РОЗПОДІЛ ПЕРСОНАЛУ'!R116,2))</f>
        <v>0</v>
      </c>
      <c r="AB117" s="74">
        <f>IF(ISERROR(ROUND($Y117/'1_РОЗПОДІЛ ПЕРСОНАЛУ'!P116*'1_РОЗПОДІЛ ПЕРСОНАЛУ'!S116,2)),0,ROUND($Y117/'1_РОЗПОДІЛ ПЕРСОНАЛУ'!P116*'1_РОЗПОДІЛ ПЕРСОНАЛУ'!S116,2))</f>
        <v>0</v>
      </c>
      <c r="AC117" s="74">
        <f>IF(ISERROR(ROUND($Y117/'1_РОЗПОДІЛ ПЕРСОНАЛУ'!P116*'1_РОЗПОДІЛ ПЕРСОНАЛУ'!T116,2)),0,ROUND($Y117/'1_РОЗПОДІЛ ПЕРСОНАЛУ'!P116*'1_РОЗПОДІЛ ПЕРСОНАЛУ'!T116,2))</f>
        <v>0</v>
      </c>
      <c r="AD117" s="74">
        <f>IF(ISERROR(ROUND($Y117/'1_РОЗПОДІЛ ПЕРСОНАЛУ'!P116*'1_РОЗПОДІЛ ПЕРСОНАЛУ'!U116,2)),0,ROUND($Y117/'1_РОЗПОДІЛ ПЕРСОНАЛУ'!P116*'1_РОЗПОДІЛ ПЕРСОНАЛУ'!U116,2))</f>
        <v>0</v>
      </c>
      <c r="AE117" s="74">
        <f>IF(ISERROR(ROUND($Y117/'1_РОЗПОДІЛ ПЕРСОНАЛУ'!P116*'1_РОЗПОДІЛ ПЕРСОНАЛУ'!V116,2)),0,ROUND($Y117/'1_РОЗПОДІЛ ПЕРСОНАЛУ'!P116*'1_РОЗПОДІЛ ПЕРСОНАЛУ'!V116,2))</f>
        <v>0</v>
      </c>
      <c r="AF117" s="74">
        <f>IF(ISERROR(ROUND($Y117/'1_РОЗПОДІЛ ПЕРСОНАЛУ'!P116*'1_РОЗПОДІЛ ПЕРСОНАЛУ'!W116,2)),0,ROUND($Y117/'1_РОЗПОДІЛ ПЕРСОНАЛУ'!P116*'1_РОЗПОДІЛ ПЕРСОНАЛУ'!W116,2))</f>
        <v>0</v>
      </c>
      <c r="AG117" s="74">
        <f>IF(ISERROR(ROUND($Y117/'1_РОЗПОДІЛ ПЕРСОНАЛУ'!P116*'1_РОЗПОДІЛ ПЕРСОНАЛУ'!X116,2)),0,ROUND($Y117/'1_РОЗПОДІЛ ПЕРСОНАЛУ'!P116*'1_РОЗПОДІЛ ПЕРСОНАЛУ'!X116,2))</f>
        <v>0</v>
      </c>
    </row>
    <row r="118" spans="1:33" ht="12" hidden="1" x14ac:dyDescent="0.2">
      <c r="A118" s="78" t="str">
        <f>'1_РОЗПОДІЛ ПЕРСОНАЛУ'!A117</f>
        <v/>
      </c>
      <c r="B118" s="78">
        <f>'1_РОЗПОДІЛ ПЕРСОНАЛУ'!B117</f>
        <v>0</v>
      </c>
      <c r="C118" s="78">
        <f>'1_РОЗПОДІЛ ПЕРСОНАЛУ'!D117</f>
        <v>0</v>
      </c>
      <c r="D118" s="78">
        <f>'1_РОЗПОДІЛ ПЕРСОНАЛУ'!F117</f>
        <v>0</v>
      </c>
      <c r="E118" s="78">
        <f>'1_РОЗПОДІЛ ПЕРСОНАЛУ'!P117</f>
        <v>0</v>
      </c>
      <c r="F118" s="100">
        <f>IF($A118&gt;0,'2_Вихідні дані'!$B$3,"")</f>
        <v>1921</v>
      </c>
      <c r="G118" s="55"/>
      <c r="H118" s="55"/>
      <c r="I118" s="79">
        <f>IF(D118&gt;0,VLOOKUP(D118,'2_Вихідні дані'!$A$6:$B$11,2,FALSE),1)</f>
        <v>1</v>
      </c>
      <c r="J118" s="55"/>
      <c r="K118" s="74">
        <f t="shared" si="9"/>
        <v>0</v>
      </c>
      <c r="L118" s="55"/>
      <c r="M118" s="100">
        <f t="shared" si="10"/>
        <v>0</v>
      </c>
      <c r="N118" s="55"/>
      <c r="O118" s="100">
        <f t="shared" si="11"/>
        <v>0</v>
      </c>
      <c r="P118" s="55"/>
      <c r="Q118" s="100">
        <f t="shared" si="12"/>
        <v>0</v>
      </c>
      <c r="R118" s="55"/>
      <c r="S118" s="100">
        <f t="shared" si="13"/>
        <v>0</v>
      </c>
      <c r="T118" s="55"/>
      <c r="U118" s="100">
        <f t="shared" si="14"/>
        <v>0</v>
      </c>
      <c r="V118" s="55"/>
      <c r="W118" s="100">
        <f>IF(AND($A118&gt;0,V118&gt;0),IF('2_Вихідні дані'!$A$12=1,ROUND($K118*(V118-1),2),ROUND((K118+M118+O118+Q118+S118+U118)*(V118-1),2)),0)</f>
        <v>0</v>
      </c>
      <c r="X118" s="74">
        <f t="shared" si="15"/>
        <v>0</v>
      </c>
      <c r="Y118" s="74">
        <f>X118*'2_Вихідні дані'!$B$18</f>
        <v>0</v>
      </c>
      <c r="Z118" s="74">
        <f>IF(ISERROR(ROUND($Y118/'1_РОЗПОДІЛ ПЕРСОНАЛУ'!P117*'1_РОЗПОДІЛ ПЕРСОНАЛУ'!Q117,2)),0,ROUND($Y118/'1_РОЗПОДІЛ ПЕРСОНАЛУ'!P117*'1_РОЗПОДІЛ ПЕРСОНАЛУ'!Q117,2))</f>
        <v>0</v>
      </c>
      <c r="AA118" s="74">
        <f>IF(ISERROR(ROUND($Y118/'1_РОЗПОДІЛ ПЕРСОНАЛУ'!P117*'1_РОЗПОДІЛ ПЕРСОНАЛУ'!R117,2)),0,ROUND($Y118/'1_РОЗПОДІЛ ПЕРСОНАЛУ'!P117*'1_РОЗПОДІЛ ПЕРСОНАЛУ'!R117,2))</f>
        <v>0</v>
      </c>
      <c r="AB118" s="74">
        <f>IF(ISERROR(ROUND($Y118/'1_РОЗПОДІЛ ПЕРСОНАЛУ'!P117*'1_РОЗПОДІЛ ПЕРСОНАЛУ'!S117,2)),0,ROUND($Y118/'1_РОЗПОДІЛ ПЕРСОНАЛУ'!P117*'1_РОЗПОДІЛ ПЕРСОНАЛУ'!S117,2))</f>
        <v>0</v>
      </c>
      <c r="AC118" s="74">
        <f>IF(ISERROR(ROUND($Y118/'1_РОЗПОДІЛ ПЕРСОНАЛУ'!P117*'1_РОЗПОДІЛ ПЕРСОНАЛУ'!T117,2)),0,ROUND($Y118/'1_РОЗПОДІЛ ПЕРСОНАЛУ'!P117*'1_РОЗПОДІЛ ПЕРСОНАЛУ'!T117,2))</f>
        <v>0</v>
      </c>
      <c r="AD118" s="74">
        <f>IF(ISERROR(ROUND($Y118/'1_РОЗПОДІЛ ПЕРСОНАЛУ'!P117*'1_РОЗПОДІЛ ПЕРСОНАЛУ'!U117,2)),0,ROUND($Y118/'1_РОЗПОДІЛ ПЕРСОНАЛУ'!P117*'1_РОЗПОДІЛ ПЕРСОНАЛУ'!U117,2))</f>
        <v>0</v>
      </c>
      <c r="AE118" s="74">
        <f>IF(ISERROR(ROUND($Y118/'1_РОЗПОДІЛ ПЕРСОНАЛУ'!P117*'1_РОЗПОДІЛ ПЕРСОНАЛУ'!V117,2)),0,ROUND($Y118/'1_РОЗПОДІЛ ПЕРСОНАЛУ'!P117*'1_РОЗПОДІЛ ПЕРСОНАЛУ'!V117,2))</f>
        <v>0</v>
      </c>
      <c r="AF118" s="74">
        <f>IF(ISERROR(ROUND($Y118/'1_РОЗПОДІЛ ПЕРСОНАЛУ'!P117*'1_РОЗПОДІЛ ПЕРСОНАЛУ'!W117,2)),0,ROUND($Y118/'1_РОЗПОДІЛ ПЕРСОНАЛУ'!P117*'1_РОЗПОДІЛ ПЕРСОНАЛУ'!W117,2))</f>
        <v>0</v>
      </c>
      <c r="AG118" s="74">
        <f>IF(ISERROR(ROUND($Y118/'1_РОЗПОДІЛ ПЕРСОНАЛУ'!P117*'1_РОЗПОДІЛ ПЕРСОНАЛУ'!X117,2)),0,ROUND($Y118/'1_РОЗПОДІЛ ПЕРСОНАЛУ'!P117*'1_РОЗПОДІЛ ПЕРСОНАЛУ'!X117,2))</f>
        <v>0</v>
      </c>
    </row>
    <row r="119" spans="1:33" ht="12" hidden="1" x14ac:dyDescent="0.2">
      <c r="A119" s="78" t="str">
        <f>'1_РОЗПОДІЛ ПЕРСОНАЛУ'!A118</f>
        <v/>
      </c>
      <c r="B119" s="78">
        <f>'1_РОЗПОДІЛ ПЕРСОНАЛУ'!B118</f>
        <v>0</v>
      </c>
      <c r="C119" s="78">
        <f>'1_РОЗПОДІЛ ПЕРСОНАЛУ'!D118</f>
        <v>0</v>
      </c>
      <c r="D119" s="78">
        <f>'1_РОЗПОДІЛ ПЕРСОНАЛУ'!F118</f>
        <v>0</v>
      </c>
      <c r="E119" s="78">
        <f>'1_РОЗПОДІЛ ПЕРСОНАЛУ'!P118</f>
        <v>0</v>
      </c>
      <c r="F119" s="100">
        <f>IF($A119&gt;0,'2_Вихідні дані'!$B$3,"")</f>
        <v>1921</v>
      </c>
      <c r="G119" s="55"/>
      <c r="H119" s="55"/>
      <c r="I119" s="79">
        <f>IF(D119&gt;0,VLOOKUP(D119,'2_Вихідні дані'!$A$6:$B$11,2,FALSE),1)</f>
        <v>1</v>
      </c>
      <c r="J119" s="55"/>
      <c r="K119" s="74">
        <f t="shared" si="9"/>
        <v>0</v>
      </c>
      <c r="L119" s="55"/>
      <c r="M119" s="100">
        <f t="shared" si="10"/>
        <v>0</v>
      </c>
      <c r="N119" s="55"/>
      <c r="O119" s="100">
        <f t="shared" si="11"/>
        <v>0</v>
      </c>
      <c r="P119" s="55"/>
      <c r="Q119" s="100">
        <f t="shared" si="12"/>
        <v>0</v>
      </c>
      <c r="R119" s="55"/>
      <c r="S119" s="100">
        <f t="shared" si="13"/>
        <v>0</v>
      </c>
      <c r="T119" s="55"/>
      <c r="U119" s="100">
        <f t="shared" si="14"/>
        <v>0</v>
      </c>
      <c r="V119" s="55"/>
      <c r="W119" s="100">
        <f>IF(AND($A119&gt;0,V119&gt;0),IF('2_Вихідні дані'!$A$12=1,ROUND($K119*(V119-1),2),ROUND((K119+M119+O119+Q119+S119+U119)*(V119-1),2)),0)</f>
        <v>0</v>
      </c>
      <c r="X119" s="74">
        <f t="shared" si="15"/>
        <v>0</v>
      </c>
      <c r="Y119" s="74">
        <f>X119*'2_Вихідні дані'!$B$18</f>
        <v>0</v>
      </c>
      <c r="Z119" s="74">
        <f>IF(ISERROR(ROUND($Y119/'1_РОЗПОДІЛ ПЕРСОНАЛУ'!P118*'1_РОЗПОДІЛ ПЕРСОНАЛУ'!Q118,2)),0,ROUND($Y119/'1_РОЗПОДІЛ ПЕРСОНАЛУ'!P118*'1_РОЗПОДІЛ ПЕРСОНАЛУ'!Q118,2))</f>
        <v>0</v>
      </c>
      <c r="AA119" s="74">
        <f>IF(ISERROR(ROUND($Y119/'1_РОЗПОДІЛ ПЕРСОНАЛУ'!P118*'1_РОЗПОДІЛ ПЕРСОНАЛУ'!R118,2)),0,ROUND($Y119/'1_РОЗПОДІЛ ПЕРСОНАЛУ'!P118*'1_РОЗПОДІЛ ПЕРСОНАЛУ'!R118,2))</f>
        <v>0</v>
      </c>
      <c r="AB119" s="74">
        <f>IF(ISERROR(ROUND($Y119/'1_РОЗПОДІЛ ПЕРСОНАЛУ'!P118*'1_РОЗПОДІЛ ПЕРСОНАЛУ'!S118,2)),0,ROUND($Y119/'1_РОЗПОДІЛ ПЕРСОНАЛУ'!P118*'1_РОЗПОДІЛ ПЕРСОНАЛУ'!S118,2))</f>
        <v>0</v>
      </c>
      <c r="AC119" s="74">
        <f>IF(ISERROR(ROUND($Y119/'1_РОЗПОДІЛ ПЕРСОНАЛУ'!P118*'1_РОЗПОДІЛ ПЕРСОНАЛУ'!T118,2)),0,ROUND($Y119/'1_РОЗПОДІЛ ПЕРСОНАЛУ'!P118*'1_РОЗПОДІЛ ПЕРСОНАЛУ'!T118,2))</f>
        <v>0</v>
      </c>
      <c r="AD119" s="74">
        <f>IF(ISERROR(ROUND($Y119/'1_РОЗПОДІЛ ПЕРСОНАЛУ'!P118*'1_РОЗПОДІЛ ПЕРСОНАЛУ'!U118,2)),0,ROUND($Y119/'1_РОЗПОДІЛ ПЕРСОНАЛУ'!P118*'1_РОЗПОДІЛ ПЕРСОНАЛУ'!U118,2))</f>
        <v>0</v>
      </c>
      <c r="AE119" s="74">
        <f>IF(ISERROR(ROUND($Y119/'1_РОЗПОДІЛ ПЕРСОНАЛУ'!P118*'1_РОЗПОДІЛ ПЕРСОНАЛУ'!V118,2)),0,ROUND($Y119/'1_РОЗПОДІЛ ПЕРСОНАЛУ'!P118*'1_РОЗПОДІЛ ПЕРСОНАЛУ'!V118,2))</f>
        <v>0</v>
      </c>
      <c r="AF119" s="74">
        <f>IF(ISERROR(ROUND($Y119/'1_РОЗПОДІЛ ПЕРСОНАЛУ'!P118*'1_РОЗПОДІЛ ПЕРСОНАЛУ'!W118,2)),0,ROUND($Y119/'1_РОЗПОДІЛ ПЕРСОНАЛУ'!P118*'1_РОЗПОДІЛ ПЕРСОНАЛУ'!W118,2))</f>
        <v>0</v>
      </c>
      <c r="AG119" s="74">
        <f>IF(ISERROR(ROUND($Y119/'1_РОЗПОДІЛ ПЕРСОНАЛУ'!P118*'1_РОЗПОДІЛ ПЕРСОНАЛУ'!X118,2)),0,ROUND($Y119/'1_РОЗПОДІЛ ПЕРСОНАЛУ'!P118*'1_РОЗПОДІЛ ПЕРСОНАЛУ'!X118,2))</f>
        <v>0</v>
      </c>
    </row>
    <row r="120" spans="1:33" ht="12" hidden="1" x14ac:dyDescent="0.2">
      <c r="A120" s="78" t="str">
        <f>'1_РОЗПОДІЛ ПЕРСОНАЛУ'!A119</f>
        <v/>
      </c>
      <c r="B120" s="78">
        <f>'1_РОЗПОДІЛ ПЕРСОНАЛУ'!B119</f>
        <v>0</v>
      </c>
      <c r="C120" s="78">
        <f>'1_РОЗПОДІЛ ПЕРСОНАЛУ'!D119</f>
        <v>0</v>
      </c>
      <c r="D120" s="78">
        <f>'1_РОЗПОДІЛ ПЕРСОНАЛУ'!F119</f>
        <v>0</v>
      </c>
      <c r="E120" s="78">
        <f>'1_РОЗПОДІЛ ПЕРСОНАЛУ'!P119</f>
        <v>0</v>
      </c>
      <c r="F120" s="100">
        <f>IF($A120&gt;0,'2_Вихідні дані'!$B$3,"")</f>
        <v>1921</v>
      </c>
      <c r="G120" s="55"/>
      <c r="H120" s="55"/>
      <c r="I120" s="79">
        <f>IF(D120&gt;0,VLOOKUP(D120,'2_Вихідні дані'!$A$6:$B$11,2,FALSE),1)</f>
        <v>1</v>
      </c>
      <c r="J120" s="55"/>
      <c r="K120" s="74">
        <f t="shared" si="9"/>
        <v>0</v>
      </c>
      <c r="L120" s="55"/>
      <c r="M120" s="100">
        <f t="shared" si="10"/>
        <v>0</v>
      </c>
      <c r="N120" s="55"/>
      <c r="O120" s="100">
        <f t="shared" si="11"/>
        <v>0</v>
      </c>
      <c r="P120" s="55"/>
      <c r="Q120" s="100">
        <f t="shared" si="12"/>
        <v>0</v>
      </c>
      <c r="R120" s="55"/>
      <c r="S120" s="100">
        <f t="shared" si="13"/>
        <v>0</v>
      </c>
      <c r="T120" s="55"/>
      <c r="U120" s="100">
        <f t="shared" si="14"/>
        <v>0</v>
      </c>
      <c r="V120" s="55"/>
      <c r="W120" s="100">
        <f>IF(AND($A120&gt;0,V120&gt;0),IF('2_Вихідні дані'!$A$12=1,ROUND($K120*(V120-1),2),ROUND((K120+M120+O120+Q120+S120+U120)*(V120-1),2)),0)</f>
        <v>0</v>
      </c>
      <c r="X120" s="74">
        <f t="shared" si="15"/>
        <v>0</v>
      </c>
      <c r="Y120" s="74">
        <f>X120*'2_Вихідні дані'!$B$18</f>
        <v>0</v>
      </c>
      <c r="Z120" s="74">
        <f>IF(ISERROR(ROUND($Y120/'1_РОЗПОДІЛ ПЕРСОНАЛУ'!P119*'1_РОЗПОДІЛ ПЕРСОНАЛУ'!Q119,2)),0,ROUND($Y120/'1_РОЗПОДІЛ ПЕРСОНАЛУ'!P119*'1_РОЗПОДІЛ ПЕРСОНАЛУ'!Q119,2))</f>
        <v>0</v>
      </c>
      <c r="AA120" s="74">
        <f>IF(ISERROR(ROUND($Y120/'1_РОЗПОДІЛ ПЕРСОНАЛУ'!P119*'1_РОЗПОДІЛ ПЕРСОНАЛУ'!R119,2)),0,ROUND($Y120/'1_РОЗПОДІЛ ПЕРСОНАЛУ'!P119*'1_РОЗПОДІЛ ПЕРСОНАЛУ'!R119,2))</f>
        <v>0</v>
      </c>
      <c r="AB120" s="74">
        <f>IF(ISERROR(ROUND($Y120/'1_РОЗПОДІЛ ПЕРСОНАЛУ'!P119*'1_РОЗПОДІЛ ПЕРСОНАЛУ'!S119,2)),0,ROUND($Y120/'1_РОЗПОДІЛ ПЕРСОНАЛУ'!P119*'1_РОЗПОДІЛ ПЕРСОНАЛУ'!S119,2))</f>
        <v>0</v>
      </c>
      <c r="AC120" s="74">
        <f>IF(ISERROR(ROUND($Y120/'1_РОЗПОДІЛ ПЕРСОНАЛУ'!P119*'1_РОЗПОДІЛ ПЕРСОНАЛУ'!T119,2)),0,ROUND($Y120/'1_РОЗПОДІЛ ПЕРСОНАЛУ'!P119*'1_РОЗПОДІЛ ПЕРСОНАЛУ'!T119,2))</f>
        <v>0</v>
      </c>
      <c r="AD120" s="74">
        <f>IF(ISERROR(ROUND($Y120/'1_РОЗПОДІЛ ПЕРСОНАЛУ'!P119*'1_РОЗПОДІЛ ПЕРСОНАЛУ'!U119,2)),0,ROUND($Y120/'1_РОЗПОДІЛ ПЕРСОНАЛУ'!P119*'1_РОЗПОДІЛ ПЕРСОНАЛУ'!U119,2))</f>
        <v>0</v>
      </c>
      <c r="AE120" s="74">
        <f>IF(ISERROR(ROUND($Y120/'1_РОЗПОДІЛ ПЕРСОНАЛУ'!P119*'1_РОЗПОДІЛ ПЕРСОНАЛУ'!V119,2)),0,ROUND($Y120/'1_РОЗПОДІЛ ПЕРСОНАЛУ'!P119*'1_РОЗПОДІЛ ПЕРСОНАЛУ'!V119,2))</f>
        <v>0</v>
      </c>
      <c r="AF120" s="74">
        <f>IF(ISERROR(ROUND($Y120/'1_РОЗПОДІЛ ПЕРСОНАЛУ'!P119*'1_РОЗПОДІЛ ПЕРСОНАЛУ'!W119,2)),0,ROUND($Y120/'1_РОЗПОДІЛ ПЕРСОНАЛУ'!P119*'1_РОЗПОДІЛ ПЕРСОНАЛУ'!W119,2))</f>
        <v>0</v>
      </c>
      <c r="AG120" s="74">
        <f>IF(ISERROR(ROUND($Y120/'1_РОЗПОДІЛ ПЕРСОНАЛУ'!P119*'1_РОЗПОДІЛ ПЕРСОНАЛУ'!X119,2)),0,ROUND($Y120/'1_РОЗПОДІЛ ПЕРСОНАЛУ'!P119*'1_РОЗПОДІЛ ПЕРСОНАЛУ'!X119,2))</f>
        <v>0</v>
      </c>
    </row>
    <row r="121" spans="1:33" ht="12" hidden="1" x14ac:dyDescent="0.2">
      <c r="A121" s="78" t="str">
        <f>'1_РОЗПОДІЛ ПЕРСОНАЛУ'!A120</f>
        <v/>
      </c>
      <c r="B121" s="78">
        <f>'1_РОЗПОДІЛ ПЕРСОНАЛУ'!B120</f>
        <v>0</v>
      </c>
      <c r="C121" s="78">
        <f>'1_РОЗПОДІЛ ПЕРСОНАЛУ'!D120</f>
        <v>0</v>
      </c>
      <c r="D121" s="78">
        <f>'1_РОЗПОДІЛ ПЕРСОНАЛУ'!F120</f>
        <v>0</v>
      </c>
      <c r="E121" s="78">
        <f>'1_РОЗПОДІЛ ПЕРСОНАЛУ'!P120</f>
        <v>0</v>
      </c>
      <c r="F121" s="100">
        <f>IF($A121&gt;0,'2_Вихідні дані'!$B$3,"")</f>
        <v>1921</v>
      </c>
      <c r="G121" s="55"/>
      <c r="H121" s="55"/>
      <c r="I121" s="79">
        <f>IF(D121&gt;0,VLOOKUP(D121,'2_Вихідні дані'!$A$6:$B$11,2,FALSE),1)</f>
        <v>1</v>
      </c>
      <c r="J121" s="55"/>
      <c r="K121" s="74">
        <f t="shared" si="9"/>
        <v>0</v>
      </c>
      <c r="L121" s="55"/>
      <c r="M121" s="100">
        <f t="shared" si="10"/>
        <v>0</v>
      </c>
      <c r="N121" s="55"/>
      <c r="O121" s="100">
        <f t="shared" si="11"/>
        <v>0</v>
      </c>
      <c r="P121" s="55"/>
      <c r="Q121" s="100">
        <f t="shared" si="12"/>
        <v>0</v>
      </c>
      <c r="R121" s="55"/>
      <c r="S121" s="100">
        <f t="shared" si="13"/>
        <v>0</v>
      </c>
      <c r="T121" s="55"/>
      <c r="U121" s="100">
        <f t="shared" si="14"/>
        <v>0</v>
      </c>
      <c r="V121" s="55"/>
      <c r="W121" s="100">
        <f>IF(AND($A121&gt;0,V121&gt;0),IF('2_Вихідні дані'!$A$12=1,ROUND($K121*(V121-1),2),ROUND((K121+M121+O121+Q121+S121+U121)*(V121-1),2)),0)</f>
        <v>0</v>
      </c>
      <c r="X121" s="74">
        <f t="shared" si="15"/>
        <v>0</v>
      </c>
      <c r="Y121" s="74">
        <f>X121*'2_Вихідні дані'!$B$18</f>
        <v>0</v>
      </c>
      <c r="Z121" s="74">
        <f>IF(ISERROR(ROUND($Y121/'1_РОЗПОДІЛ ПЕРСОНАЛУ'!P120*'1_РОЗПОДІЛ ПЕРСОНАЛУ'!Q120,2)),0,ROUND($Y121/'1_РОЗПОДІЛ ПЕРСОНАЛУ'!P120*'1_РОЗПОДІЛ ПЕРСОНАЛУ'!Q120,2))</f>
        <v>0</v>
      </c>
      <c r="AA121" s="74">
        <f>IF(ISERROR(ROUND($Y121/'1_РОЗПОДІЛ ПЕРСОНАЛУ'!P120*'1_РОЗПОДІЛ ПЕРСОНАЛУ'!R120,2)),0,ROUND($Y121/'1_РОЗПОДІЛ ПЕРСОНАЛУ'!P120*'1_РОЗПОДІЛ ПЕРСОНАЛУ'!R120,2))</f>
        <v>0</v>
      </c>
      <c r="AB121" s="74">
        <f>IF(ISERROR(ROUND($Y121/'1_РОЗПОДІЛ ПЕРСОНАЛУ'!P120*'1_РОЗПОДІЛ ПЕРСОНАЛУ'!S120,2)),0,ROUND($Y121/'1_РОЗПОДІЛ ПЕРСОНАЛУ'!P120*'1_РОЗПОДІЛ ПЕРСОНАЛУ'!S120,2))</f>
        <v>0</v>
      </c>
      <c r="AC121" s="74">
        <f>IF(ISERROR(ROUND($Y121/'1_РОЗПОДІЛ ПЕРСОНАЛУ'!P120*'1_РОЗПОДІЛ ПЕРСОНАЛУ'!T120,2)),0,ROUND($Y121/'1_РОЗПОДІЛ ПЕРСОНАЛУ'!P120*'1_РОЗПОДІЛ ПЕРСОНАЛУ'!T120,2))</f>
        <v>0</v>
      </c>
      <c r="AD121" s="74">
        <f>IF(ISERROR(ROUND($Y121/'1_РОЗПОДІЛ ПЕРСОНАЛУ'!P120*'1_РОЗПОДІЛ ПЕРСОНАЛУ'!U120,2)),0,ROUND($Y121/'1_РОЗПОДІЛ ПЕРСОНАЛУ'!P120*'1_РОЗПОДІЛ ПЕРСОНАЛУ'!U120,2))</f>
        <v>0</v>
      </c>
      <c r="AE121" s="74">
        <f>IF(ISERROR(ROUND($Y121/'1_РОЗПОДІЛ ПЕРСОНАЛУ'!P120*'1_РОЗПОДІЛ ПЕРСОНАЛУ'!V120,2)),0,ROUND($Y121/'1_РОЗПОДІЛ ПЕРСОНАЛУ'!P120*'1_РОЗПОДІЛ ПЕРСОНАЛУ'!V120,2))</f>
        <v>0</v>
      </c>
      <c r="AF121" s="74">
        <f>IF(ISERROR(ROUND($Y121/'1_РОЗПОДІЛ ПЕРСОНАЛУ'!P120*'1_РОЗПОДІЛ ПЕРСОНАЛУ'!W120,2)),0,ROUND($Y121/'1_РОЗПОДІЛ ПЕРСОНАЛУ'!P120*'1_РОЗПОДІЛ ПЕРСОНАЛУ'!W120,2))</f>
        <v>0</v>
      </c>
      <c r="AG121" s="74">
        <f>IF(ISERROR(ROUND($Y121/'1_РОЗПОДІЛ ПЕРСОНАЛУ'!P120*'1_РОЗПОДІЛ ПЕРСОНАЛУ'!X120,2)),0,ROUND($Y121/'1_РОЗПОДІЛ ПЕРСОНАЛУ'!P120*'1_РОЗПОДІЛ ПЕРСОНАЛУ'!X120,2))</f>
        <v>0</v>
      </c>
    </row>
    <row r="122" spans="1:33" ht="12" hidden="1" x14ac:dyDescent="0.2">
      <c r="A122" s="78" t="str">
        <f>'1_РОЗПОДІЛ ПЕРСОНАЛУ'!A121</f>
        <v/>
      </c>
      <c r="B122" s="78">
        <f>'1_РОЗПОДІЛ ПЕРСОНАЛУ'!B121</f>
        <v>0</v>
      </c>
      <c r="C122" s="78">
        <f>'1_РОЗПОДІЛ ПЕРСОНАЛУ'!D121</f>
        <v>0</v>
      </c>
      <c r="D122" s="78">
        <f>'1_РОЗПОДІЛ ПЕРСОНАЛУ'!F121</f>
        <v>0</v>
      </c>
      <c r="E122" s="78">
        <f>'1_РОЗПОДІЛ ПЕРСОНАЛУ'!P121</f>
        <v>0</v>
      </c>
      <c r="F122" s="100">
        <f>IF($A122&gt;0,'2_Вихідні дані'!$B$3,"")</f>
        <v>1921</v>
      </c>
      <c r="G122" s="55"/>
      <c r="H122" s="55"/>
      <c r="I122" s="79">
        <f>IF(D122&gt;0,VLOOKUP(D122,'2_Вихідні дані'!$A$6:$B$11,2,FALSE),1)</f>
        <v>1</v>
      </c>
      <c r="J122" s="55"/>
      <c r="K122" s="74">
        <f t="shared" si="9"/>
        <v>0</v>
      </c>
      <c r="L122" s="55"/>
      <c r="M122" s="100">
        <f t="shared" si="10"/>
        <v>0</v>
      </c>
      <c r="N122" s="55"/>
      <c r="O122" s="100">
        <f t="shared" si="11"/>
        <v>0</v>
      </c>
      <c r="P122" s="55"/>
      <c r="Q122" s="100">
        <f t="shared" si="12"/>
        <v>0</v>
      </c>
      <c r="R122" s="55"/>
      <c r="S122" s="100">
        <f t="shared" si="13"/>
        <v>0</v>
      </c>
      <c r="T122" s="55"/>
      <c r="U122" s="100">
        <f t="shared" si="14"/>
        <v>0</v>
      </c>
      <c r="V122" s="55"/>
      <c r="W122" s="100">
        <f>IF(AND($A122&gt;0,V122&gt;0),IF('2_Вихідні дані'!$A$12=1,ROUND($K122*(V122-1),2),ROUND((K122+M122+O122+Q122+S122+U122)*(V122-1),2)),0)</f>
        <v>0</v>
      </c>
      <c r="X122" s="74">
        <f t="shared" si="15"/>
        <v>0</v>
      </c>
      <c r="Y122" s="74">
        <f>X122*'2_Вихідні дані'!$B$18</f>
        <v>0</v>
      </c>
      <c r="Z122" s="74">
        <f>IF(ISERROR(ROUND($Y122/'1_РОЗПОДІЛ ПЕРСОНАЛУ'!P121*'1_РОЗПОДІЛ ПЕРСОНАЛУ'!Q121,2)),0,ROUND($Y122/'1_РОЗПОДІЛ ПЕРСОНАЛУ'!P121*'1_РОЗПОДІЛ ПЕРСОНАЛУ'!Q121,2))</f>
        <v>0</v>
      </c>
      <c r="AA122" s="74">
        <f>IF(ISERROR(ROUND($Y122/'1_РОЗПОДІЛ ПЕРСОНАЛУ'!P121*'1_РОЗПОДІЛ ПЕРСОНАЛУ'!R121,2)),0,ROUND($Y122/'1_РОЗПОДІЛ ПЕРСОНАЛУ'!P121*'1_РОЗПОДІЛ ПЕРСОНАЛУ'!R121,2))</f>
        <v>0</v>
      </c>
      <c r="AB122" s="74">
        <f>IF(ISERROR(ROUND($Y122/'1_РОЗПОДІЛ ПЕРСОНАЛУ'!P121*'1_РОЗПОДІЛ ПЕРСОНАЛУ'!S121,2)),0,ROUND($Y122/'1_РОЗПОДІЛ ПЕРСОНАЛУ'!P121*'1_РОЗПОДІЛ ПЕРСОНАЛУ'!S121,2))</f>
        <v>0</v>
      </c>
      <c r="AC122" s="74">
        <f>IF(ISERROR(ROUND($Y122/'1_РОЗПОДІЛ ПЕРСОНАЛУ'!P121*'1_РОЗПОДІЛ ПЕРСОНАЛУ'!T121,2)),0,ROUND($Y122/'1_РОЗПОДІЛ ПЕРСОНАЛУ'!P121*'1_РОЗПОДІЛ ПЕРСОНАЛУ'!T121,2))</f>
        <v>0</v>
      </c>
      <c r="AD122" s="74">
        <f>IF(ISERROR(ROUND($Y122/'1_РОЗПОДІЛ ПЕРСОНАЛУ'!P121*'1_РОЗПОДІЛ ПЕРСОНАЛУ'!U121,2)),0,ROUND($Y122/'1_РОЗПОДІЛ ПЕРСОНАЛУ'!P121*'1_РОЗПОДІЛ ПЕРСОНАЛУ'!U121,2))</f>
        <v>0</v>
      </c>
      <c r="AE122" s="74">
        <f>IF(ISERROR(ROUND($Y122/'1_РОЗПОДІЛ ПЕРСОНАЛУ'!P121*'1_РОЗПОДІЛ ПЕРСОНАЛУ'!V121,2)),0,ROUND($Y122/'1_РОЗПОДІЛ ПЕРСОНАЛУ'!P121*'1_РОЗПОДІЛ ПЕРСОНАЛУ'!V121,2))</f>
        <v>0</v>
      </c>
      <c r="AF122" s="74">
        <f>IF(ISERROR(ROUND($Y122/'1_РОЗПОДІЛ ПЕРСОНАЛУ'!P121*'1_РОЗПОДІЛ ПЕРСОНАЛУ'!W121,2)),0,ROUND($Y122/'1_РОЗПОДІЛ ПЕРСОНАЛУ'!P121*'1_РОЗПОДІЛ ПЕРСОНАЛУ'!W121,2))</f>
        <v>0</v>
      </c>
      <c r="AG122" s="74">
        <f>IF(ISERROR(ROUND($Y122/'1_РОЗПОДІЛ ПЕРСОНАЛУ'!P121*'1_РОЗПОДІЛ ПЕРСОНАЛУ'!X121,2)),0,ROUND($Y122/'1_РОЗПОДІЛ ПЕРСОНАЛУ'!P121*'1_РОЗПОДІЛ ПЕРСОНАЛУ'!X121,2))</f>
        <v>0</v>
      </c>
    </row>
    <row r="123" spans="1:33" ht="12" hidden="1" x14ac:dyDescent="0.2">
      <c r="A123" s="78" t="str">
        <f>'1_РОЗПОДІЛ ПЕРСОНАЛУ'!A122</f>
        <v/>
      </c>
      <c r="B123" s="78">
        <f>'1_РОЗПОДІЛ ПЕРСОНАЛУ'!B122</f>
        <v>0</v>
      </c>
      <c r="C123" s="78">
        <f>'1_РОЗПОДІЛ ПЕРСОНАЛУ'!D122</f>
        <v>0</v>
      </c>
      <c r="D123" s="78">
        <f>'1_РОЗПОДІЛ ПЕРСОНАЛУ'!F122</f>
        <v>0</v>
      </c>
      <c r="E123" s="78">
        <f>'1_РОЗПОДІЛ ПЕРСОНАЛУ'!P122</f>
        <v>0</v>
      </c>
      <c r="F123" s="100">
        <f>IF($A123&gt;0,'2_Вихідні дані'!$B$3,"")</f>
        <v>1921</v>
      </c>
      <c r="G123" s="55"/>
      <c r="H123" s="55"/>
      <c r="I123" s="79">
        <f>IF(D123&gt;0,VLOOKUP(D123,'2_Вихідні дані'!$A$6:$B$11,2,FALSE),1)</f>
        <v>1</v>
      </c>
      <c r="J123" s="55"/>
      <c r="K123" s="74">
        <f t="shared" si="9"/>
        <v>0</v>
      </c>
      <c r="L123" s="55"/>
      <c r="M123" s="100">
        <f t="shared" si="10"/>
        <v>0</v>
      </c>
      <c r="N123" s="55"/>
      <c r="O123" s="100">
        <f t="shared" si="11"/>
        <v>0</v>
      </c>
      <c r="P123" s="55"/>
      <c r="Q123" s="100">
        <f t="shared" si="12"/>
        <v>0</v>
      </c>
      <c r="R123" s="55"/>
      <c r="S123" s="100">
        <f t="shared" si="13"/>
        <v>0</v>
      </c>
      <c r="T123" s="55"/>
      <c r="U123" s="100">
        <f t="shared" si="14"/>
        <v>0</v>
      </c>
      <c r="V123" s="55"/>
      <c r="W123" s="100">
        <f>IF(AND($A123&gt;0,V123&gt;0),IF('2_Вихідні дані'!$A$12=1,ROUND($K123*(V123-1),2),ROUND((K123+M123+O123+Q123+S123+U123)*(V123-1),2)),0)</f>
        <v>0</v>
      </c>
      <c r="X123" s="74">
        <f t="shared" si="15"/>
        <v>0</v>
      </c>
      <c r="Y123" s="74">
        <f>X123*'2_Вихідні дані'!$B$18</f>
        <v>0</v>
      </c>
      <c r="Z123" s="74">
        <f>IF(ISERROR(ROUND($Y123/'1_РОЗПОДІЛ ПЕРСОНАЛУ'!P122*'1_РОЗПОДІЛ ПЕРСОНАЛУ'!Q122,2)),0,ROUND($Y123/'1_РОЗПОДІЛ ПЕРСОНАЛУ'!P122*'1_РОЗПОДІЛ ПЕРСОНАЛУ'!Q122,2))</f>
        <v>0</v>
      </c>
      <c r="AA123" s="74">
        <f>IF(ISERROR(ROUND($Y123/'1_РОЗПОДІЛ ПЕРСОНАЛУ'!P122*'1_РОЗПОДІЛ ПЕРСОНАЛУ'!R122,2)),0,ROUND($Y123/'1_РОЗПОДІЛ ПЕРСОНАЛУ'!P122*'1_РОЗПОДІЛ ПЕРСОНАЛУ'!R122,2))</f>
        <v>0</v>
      </c>
      <c r="AB123" s="74">
        <f>IF(ISERROR(ROUND($Y123/'1_РОЗПОДІЛ ПЕРСОНАЛУ'!P122*'1_РОЗПОДІЛ ПЕРСОНАЛУ'!S122,2)),0,ROUND($Y123/'1_РОЗПОДІЛ ПЕРСОНАЛУ'!P122*'1_РОЗПОДІЛ ПЕРСОНАЛУ'!S122,2))</f>
        <v>0</v>
      </c>
      <c r="AC123" s="74">
        <f>IF(ISERROR(ROUND($Y123/'1_РОЗПОДІЛ ПЕРСОНАЛУ'!P122*'1_РОЗПОДІЛ ПЕРСОНАЛУ'!T122,2)),0,ROUND($Y123/'1_РОЗПОДІЛ ПЕРСОНАЛУ'!P122*'1_РОЗПОДІЛ ПЕРСОНАЛУ'!T122,2))</f>
        <v>0</v>
      </c>
      <c r="AD123" s="74">
        <f>IF(ISERROR(ROUND($Y123/'1_РОЗПОДІЛ ПЕРСОНАЛУ'!P122*'1_РОЗПОДІЛ ПЕРСОНАЛУ'!U122,2)),0,ROUND($Y123/'1_РОЗПОДІЛ ПЕРСОНАЛУ'!P122*'1_РОЗПОДІЛ ПЕРСОНАЛУ'!U122,2))</f>
        <v>0</v>
      </c>
      <c r="AE123" s="74">
        <f>IF(ISERROR(ROUND($Y123/'1_РОЗПОДІЛ ПЕРСОНАЛУ'!P122*'1_РОЗПОДІЛ ПЕРСОНАЛУ'!V122,2)),0,ROUND($Y123/'1_РОЗПОДІЛ ПЕРСОНАЛУ'!P122*'1_РОЗПОДІЛ ПЕРСОНАЛУ'!V122,2))</f>
        <v>0</v>
      </c>
      <c r="AF123" s="74">
        <f>IF(ISERROR(ROUND($Y123/'1_РОЗПОДІЛ ПЕРСОНАЛУ'!P122*'1_РОЗПОДІЛ ПЕРСОНАЛУ'!W122,2)),0,ROUND($Y123/'1_РОЗПОДІЛ ПЕРСОНАЛУ'!P122*'1_РОЗПОДІЛ ПЕРСОНАЛУ'!W122,2))</f>
        <v>0</v>
      </c>
      <c r="AG123" s="74">
        <f>IF(ISERROR(ROUND($Y123/'1_РОЗПОДІЛ ПЕРСОНАЛУ'!P122*'1_РОЗПОДІЛ ПЕРСОНАЛУ'!X122,2)),0,ROUND($Y123/'1_РОЗПОДІЛ ПЕРСОНАЛУ'!P122*'1_РОЗПОДІЛ ПЕРСОНАЛУ'!X122,2))</f>
        <v>0</v>
      </c>
    </row>
    <row r="124" spans="1:33" ht="12" hidden="1" x14ac:dyDescent="0.2">
      <c r="A124" s="78" t="str">
        <f>'1_РОЗПОДІЛ ПЕРСОНАЛУ'!A123</f>
        <v/>
      </c>
      <c r="B124" s="78">
        <f>'1_РОЗПОДІЛ ПЕРСОНАЛУ'!B123</f>
        <v>0</v>
      </c>
      <c r="C124" s="78">
        <f>'1_РОЗПОДІЛ ПЕРСОНАЛУ'!D123</f>
        <v>0</v>
      </c>
      <c r="D124" s="78">
        <f>'1_РОЗПОДІЛ ПЕРСОНАЛУ'!F123</f>
        <v>0</v>
      </c>
      <c r="E124" s="78">
        <f>'1_РОЗПОДІЛ ПЕРСОНАЛУ'!P123</f>
        <v>0</v>
      </c>
      <c r="F124" s="100">
        <f>IF($A124&gt;0,'2_Вихідні дані'!$B$3,"")</f>
        <v>1921</v>
      </c>
      <c r="G124" s="55"/>
      <c r="H124" s="55"/>
      <c r="I124" s="79">
        <f>IF(D124&gt;0,VLOOKUP(D124,'2_Вихідні дані'!$A$6:$B$11,2,FALSE),1)</f>
        <v>1</v>
      </c>
      <c r="J124" s="55"/>
      <c r="K124" s="74">
        <f t="shared" si="9"/>
        <v>0</v>
      </c>
      <c r="L124" s="55"/>
      <c r="M124" s="100">
        <f t="shared" si="10"/>
        <v>0</v>
      </c>
      <c r="N124" s="55"/>
      <c r="O124" s="100">
        <f t="shared" si="11"/>
        <v>0</v>
      </c>
      <c r="P124" s="55"/>
      <c r="Q124" s="100">
        <f t="shared" si="12"/>
        <v>0</v>
      </c>
      <c r="R124" s="55"/>
      <c r="S124" s="100">
        <f t="shared" si="13"/>
        <v>0</v>
      </c>
      <c r="T124" s="55"/>
      <c r="U124" s="100">
        <f t="shared" si="14"/>
        <v>0</v>
      </c>
      <c r="V124" s="55"/>
      <c r="W124" s="100">
        <f>IF(AND($A124&gt;0,V124&gt;0),IF('2_Вихідні дані'!$A$12=1,ROUND($K124*(V124-1),2),ROUND((K124+M124+O124+Q124+S124+U124)*(V124-1),2)),0)</f>
        <v>0</v>
      </c>
      <c r="X124" s="74">
        <f t="shared" si="15"/>
        <v>0</v>
      </c>
      <c r="Y124" s="74">
        <f>X124*'2_Вихідні дані'!$B$18</f>
        <v>0</v>
      </c>
      <c r="Z124" s="74">
        <f>IF(ISERROR(ROUND($Y124/'1_РОЗПОДІЛ ПЕРСОНАЛУ'!P123*'1_РОЗПОДІЛ ПЕРСОНАЛУ'!Q123,2)),0,ROUND($Y124/'1_РОЗПОДІЛ ПЕРСОНАЛУ'!P123*'1_РОЗПОДІЛ ПЕРСОНАЛУ'!Q123,2))</f>
        <v>0</v>
      </c>
      <c r="AA124" s="74">
        <f>IF(ISERROR(ROUND($Y124/'1_РОЗПОДІЛ ПЕРСОНАЛУ'!P123*'1_РОЗПОДІЛ ПЕРСОНАЛУ'!R123,2)),0,ROUND($Y124/'1_РОЗПОДІЛ ПЕРСОНАЛУ'!P123*'1_РОЗПОДІЛ ПЕРСОНАЛУ'!R123,2))</f>
        <v>0</v>
      </c>
      <c r="AB124" s="74">
        <f>IF(ISERROR(ROUND($Y124/'1_РОЗПОДІЛ ПЕРСОНАЛУ'!P123*'1_РОЗПОДІЛ ПЕРСОНАЛУ'!S123,2)),0,ROUND($Y124/'1_РОЗПОДІЛ ПЕРСОНАЛУ'!P123*'1_РОЗПОДІЛ ПЕРСОНАЛУ'!S123,2))</f>
        <v>0</v>
      </c>
      <c r="AC124" s="74">
        <f>IF(ISERROR(ROUND($Y124/'1_РОЗПОДІЛ ПЕРСОНАЛУ'!P123*'1_РОЗПОДІЛ ПЕРСОНАЛУ'!T123,2)),0,ROUND($Y124/'1_РОЗПОДІЛ ПЕРСОНАЛУ'!P123*'1_РОЗПОДІЛ ПЕРСОНАЛУ'!T123,2))</f>
        <v>0</v>
      </c>
      <c r="AD124" s="74">
        <f>IF(ISERROR(ROUND($Y124/'1_РОЗПОДІЛ ПЕРСОНАЛУ'!P123*'1_РОЗПОДІЛ ПЕРСОНАЛУ'!U123,2)),0,ROUND($Y124/'1_РОЗПОДІЛ ПЕРСОНАЛУ'!P123*'1_РОЗПОДІЛ ПЕРСОНАЛУ'!U123,2))</f>
        <v>0</v>
      </c>
      <c r="AE124" s="74">
        <f>IF(ISERROR(ROUND($Y124/'1_РОЗПОДІЛ ПЕРСОНАЛУ'!P123*'1_РОЗПОДІЛ ПЕРСОНАЛУ'!V123,2)),0,ROUND($Y124/'1_РОЗПОДІЛ ПЕРСОНАЛУ'!P123*'1_РОЗПОДІЛ ПЕРСОНАЛУ'!V123,2))</f>
        <v>0</v>
      </c>
      <c r="AF124" s="74">
        <f>IF(ISERROR(ROUND($Y124/'1_РОЗПОДІЛ ПЕРСОНАЛУ'!P123*'1_РОЗПОДІЛ ПЕРСОНАЛУ'!W123,2)),0,ROUND($Y124/'1_РОЗПОДІЛ ПЕРСОНАЛУ'!P123*'1_РОЗПОДІЛ ПЕРСОНАЛУ'!W123,2))</f>
        <v>0</v>
      </c>
      <c r="AG124" s="74">
        <f>IF(ISERROR(ROUND($Y124/'1_РОЗПОДІЛ ПЕРСОНАЛУ'!P123*'1_РОЗПОДІЛ ПЕРСОНАЛУ'!X123,2)),0,ROUND($Y124/'1_РОЗПОДІЛ ПЕРСОНАЛУ'!P123*'1_РОЗПОДІЛ ПЕРСОНАЛУ'!X123,2))</f>
        <v>0</v>
      </c>
    </row>
    <row r="125" spans="1:33" ht="12" hidden="1" x14ac:dyDescent="0.2">
      <c r="A125" s="78" t="str">
        <f>'1_РОЗПОДІЛ ПЕРСОНАЛУ'!A124</f>
        <v/>
      </c>
      <c r="B125" s="78">
        <f>'1_РОЗПОДІЛ ПЕРСОНАЛУ'!B124</f>
        <v>0</v>
      </c>
      <c r="C125" s="78">
        <f>'1_РОЗПОДІЛ ПЕРСОНАЛУ'!D124</f>
        <v>0</v>
      </c>
      <c r="D125" s="78">
        <f>'1_РОЗПОДІЛ ПЕРСОНАЛУ'!F124</f>
        <v>0</v>
      </c>
      <c r="E125" s="78">
        <f>'1_РОЗПОДІЛ ПЕРСОНАЛУ'!P124</f>
        <v>0</v>
      </c>
      <c r="F125" s="100">
        <f>IF($A125&gt;0,'2_Вихідні дані'!$B$3,"")</f>
        <v>1921</v>
      </c>
      <c r="G125" s="55"/>
      <c r="H125" s="55"/>
      <c r="I125" s="79">
        <f>IF(D125&gt;0,VLOOKUP(D125,'2_Вихідні дані'!$A$6:$B$11,2,FALSE),1)</f>
        <v>1</v>
      </c>
      <c r="J125" s="55"/>
      <c r="K125" s="74">
        <f t="shared" si="9"/>
        <v>0</v>
      </c>
      <c r="L125" s="55"/>
      <c r="M125" s="100">
        <f t="shared" si="10"/>
        <v>0</v>
      </c>
      <c r="N125" s="55"/>
      <c r="O125" s="100">
        <f t="shared" si="11"/>
        <v>0</v>
      </c>
      <c r="P125" s="55"/>
      <c r="Q125" s="100">
        <f t="shared" si="12"/>
        <v>0</v>
      </c>
      <c r="R125" s="55"/>
      <c r="S125" s="100">
        <f t="shared" si="13"/>
        <v>0</v>
      </c>
      <c r="T125" s="55"/>
      <c r="U125" s="100">
        <f t="shared" si="14"/>
        <v>0</v>
      </c>
      <c r="V125" s="55"/>
      <c r="W125" s="100">
        <f>IF(AND($A125&gt;0,V125&gt;0),IF('2_Вихідні дані'!$A$12=1,ROUND($K125*(V125-1),2),ROUND((K125+M125+O125+Q125+S125+U125)*(V125-1),2)),0)</f>
        <v>0</v>
      </c>
      <c r="X125" s="74">
        <f t="shared" si="15"/>
        <v>0</v>
      </c>
      <c r="Y125" s="74">
        <f>X125*'2_Вихідні дані'!$B$18</f>
        <v>0</v>
      </c>
      <c r="Z125" s="74">
        <f>IF(ISERROR(ROUND($Y125/'1_РОЗПОДІЛ ПЕРСОНАЛУ'!P124*'1_РОЗПОДІЛ ПЕРСОНАЛУ'!Q124,2)),0,ROUND($Y125/'1_РОЗПОДІЛ ПЕРСОНАЛУ'!P124*'1_РОЗПОДІЛ ПЕРСОНАЛУ'!Q124,2))</f>
        <v>0</v>
      </c>
      <c r="AA125" s="74">
        <f>IF(ISERROR(ROUND($Y125/'1_РОЗПОДІЛ ПЕРСОНАЛУ'!P124*'1_РОЗПОДІЛ ПЕРСОНАЛУ'!R124,2)),0,ROUND($Y125/'1_РОЗПОДІЛ ПЕРСОНАЛУ'!P124*'1_РОЗПОДІЛ ПЕРСОНАЛУ'!R124,2))</f>
        <v>0</v>
      </c>
      <c r="AB125" s="74">
        <f>IF(ISERROR(ROUND($Y125/'1_РОЗПОДІЛ ПЕРСОНАЛУ'!P124*'1_РОЗПОДІЛ ПЕРСОНАЛУ'!S124,2)),0,ROUND($Y125/'1_РОЗПОДІЛ ПЕРСОНАЛУ'!P124*'1_РОЗПОДІЛ ПЕРСОНАЛУ'!S124,2))</f>
        <v>0</v>
      </c>
      <c r="AC125" s="74">
        <f>IF(ISERROR(ROUND($Y125/'1_РОЗПОДІЛ ПЕРСОНАЛУ'!P124*'1_РОЗПОДІЛ ПЕРСОНАЛУ'!T124,2)),0,ROUND($Y125/'1_РОЗПОДІЛ ПЕРСОНАЛУ'!P124*'1_РОЗПОДІЛ ПЕРСОНАЛУ'!T124,2))</f>
        <v>0</v>
      </c>
      <c r="AD125" s="74">
        <f>IF(ISERROR(ROUND($Y125/'1_РОЗПОДІЛ ПЕРСОНАЛУ'!P124*'1_РОЗПОДІЛ ПЕРСОНАЛУ'!U124,2)),0,ROUND($Y125/'1_РОЗПОДІЛ ПЕРСОНАЛУ'!P124*'1_РОЗПОДІЛ ПЕРСОНАЛУ'!U124,2))</f>
        <v>0</v>
      </c>
      <c r="AE125" s="74">
        <f>IF(ISERROR(ROUND($Y125/'1_РОЗПОДІЛ ПЕРСОНАЛУ'!P124*'1_РОЗПОДІЛ ПЕРСОНАЛУ'!V124,2)),0,ROUND($Y125/'1_РОЗПОДІЛ ПЕРСОНАЛУ'!P124*'1_РОЗПОДІЛ ПЕРСОНАЛУ'!V124,2))</f>
        <v>0</v>
      </c>
      <c r="AF125" s="74">
        <f>IF(ISERROR(ROUND($Y125/'1_РОЗПОДІЛ ПЕРСОНАЛУ'!P124*'1_РОЗПОДІЛ ПЕРСОНАЛУ'!W124,2)),0,ROUND($Y125/'1_РОЗПОДІЛ ПЕРСОНАЛУ'!P124*'1_РОЗПОДІЛ ПЕРСОНАЛУ'!W124,2))</f>
        <v>0</v>
      </c>
      <c r="AG125" s="74">
        <f>IF(ISERROR(ROUND($Y125/'1_РОЗПОДІЛ ПЕРСОНАЛУ'!P124*'1_РОЗПОДІЛ ПЕРСОНАЛУ'!X124,2)),0,ROUND($Y125/'1_РОЗПОДІЛ ПЕРСОНАЛУ'!P124*'1_РОЗПОДІЛ ПЕРСОНАЛУ'!X124,2))</f>
        <v>0</v>
      </c>
    </row>
    <row r="126" spans="1:33" ht="12" hidden="1" x14ac:dyDescent="0.2">
      <c r="A126" s="78" t="str">
        <f>'1_РОЗПОДІЛ ПЕРСОНАЛУ'!A125</f>
        <v/>
      </c>
      <c r="B126" s="78">
        <f>'1_РОЗПОДІЛ ПЕРСОНАЛУ'!B125</f>
        <v>0</v>
      </c>
      <c r="C126" s="78">
        <f>'1_РОЗПОДІЛ ПЕРСОНАЛУ'!D125</f>
        <v>0</v>
      </c>
      <c r="D126" s="78">
        <f>'1_РОЗПОДІЛ ПЕРСОНАЛУ'!F125</f>
        <v>0</v>
      </c>
      <c r="E126" s="78">
        <f>'1_РОЗПОДІЛ ПЕРСОНАЛУ'!P125</f>
        <v>0</v>
      </c>
      <c r="F126" s="100">
        <f>IF($A126&gt;0,'2_Вихідні дані'!$B$3,"")</f>
        <v>1921</v>
      </c>
      <c r="G126" s="55"/>
      <c r="H126" s="55"/>
      <c r="I126" s="79">
        <f>IF(D126&gt;0,VLOOKUP(D126,'2_Вихідні дані'!$A$6:$B$11,2,FALSE),1)</f>
        <v>1</v>
      </c>
      <c r="J126" s="55"/>
      <c r="K126" s="74">
        <f t="shared" ref="K126:K189" si="16">ROUND(F126*G126*H126*I126*J126,2)</f>
        <v>0</v>
      </c>
      <c r="L126" s="55"/>
      <c r="M126" s="100">
        <f t="shared" si="10"/>
        <v>0</v>
      </c>
      <c r="N126" s="55"/>
      <c r="O126" s="100">
        <f t="shared" si="11"/>
        <v>0</v>
      </c>
      <c r="P126" s="55"/>
      <c r="Q126" s="100">
        <f t="shared" si="12"/>
        <v>0</v>
      </c>
      <c r="R126" s="55"/>
      <c r="S126" s="100">
        <f t="shared" si="13"/>
        <v>0</v>
      </c>
      <c r="T126" s="55"/>
      <c r="U126" s="100">
        <f t="shared" si="14"/>
        <v>0</v>
      </c>
      <c r="V126" s="55"/>
      <c r="W126" s="100">
        <f>IF(AND($A126&gt;0,V126&gt;0),IF('2_Вихідні дані'!$A$12=1,ROUND($K126*(V126-1),2),ROUND((K126+M126+O126+Q126+S126+U126)*(V126-1),2)),0)</f>
        <v>0</v>
      </c>
      <c r="X126" s="74">
        <f t="shared" si="15"/>
        <v>0</v>
      </c>
      <c r="Y126" s="74">
        <f>X126*'2_Вихідні дані'!$B$18</f>
        <v>0</v>
      </c>
      <c r="Z126" s="74">
        <f>IF(ISERROR(ROUND($Y126/'1_РОЗПОДІЛ ПЕРСОНАЛУ'!P125*'1_РОЗПОДІЛ ПЕРСОНАЛУ'!Q125,2)),0,ROUND($Y126/'1_РОЗПОДІЛ ПЕРСОНАЛУ'!P125*'1_РОЗПОДІЛ ПЕРСОНАЛУ'!Q125,2))</f>
        <v>0</v>
      </c>
      <c r="AA126" s="74">
        <f>IF(ISERROR(ROUND($Y126/'1_РОЗПОДІЛ ПЕРСОНАЛУ'!P125*'1_РОЗПОДІЛ ПЕРСОНАЛУ'!R125,2)),0,ROUND($Y126/'1_РОЗПОДІЛ ПЕРСОНАЛУ'!P125*'1_РОЗПОДІЛ ПЕРСОНАЛУ'!R125,2))</f>
        <v>0</v>
      </c>
      <c r="AB126" s="74">
        <f>IF(ISERROR(ROUND($Y126/'1_РОЗПОДІЛ ПЕРСОНАЛУ'!P125*'1_РОЗПОДІЛ ПЕРСОНАЛУ'!S125,2)),0,ROUND($Y126/'1_РОЗПОДІЛ ПЕРСОНАЛУ'!P125*'1_РОЗПОДІЛ ПЕРСОНАЛУ'!S125,2))</f>
        <v>0</v>
      </c>
      <c r="AC126" s="74">
        <f>IF(ISERROR(ROUND($Y126/'1_РОЗПОДІЛ ПЕРСОНАЛУ'!P125*'1_РОЗПОДІЛ ПЕРСОНАЛУ'!T125,2)),0,ROUND($Y126/'1_РОЗПОДІЛ ПЕРСОНАЛУ'!P125*'1_РОЗПОДІЛ ПЕРСОНАЛУ'!T125,2))</f>
        <v>0</v>
      </c>
      <c r="AD126" s="74">
        <f>IF(ISERROR(ROUND($Y126/'1_РОЗПОДІЛ ПЕРСОНАЛУ'!P125*'1_РОЗПОДІЛ ПЕРСОНАЛУ'!U125,2)),0,ROUND($Y126/'1_РОЗПОДІЛ ПЕРСОНАЛУ'!P125*'1_РОЗПОДІЛ ПЕРСОНАЛУ'!U125,2))</f>
        <v>0</v>
      </c>
      <c r="AE126" s="74">
        <f>IF(ISERROR(ROUND($Y126/'1_РОЗПОДІЛ ПЕРСОНАЛУ'!P125*'1_РОЗПОДІЛ ПЕРСОНАЛУ'!V125,2)),0,ROUND($Y126/'1_РОЗПОДІЛ ПЕРСОНАЛУ'!P125*'1_РОЗПОДІЛ ПЕРСОНАЛУ'!V125,2))</f>
        <v>0</v>
      </c>
      <c r="AF126" s="74">
        <f>IF(ISERROR(ROUND($Y126/'1_РОЗПОДІЛ ПЕРСОНАЛУ'!P125*'1_РОЗПОДІЛ ПЕРСОНАЛУ'!W125,2)),0,ROUND($Y126/'1_РОЗПОДІЛ ПЕРСОНАЛУ'!P125*'1_РОЗПОДІЛ ПЕРСОНАЛУ'!W125,2))</f>
        <v>0</v>
      </c>
      <c r="AG126" s="74">
        <f>IF(ISERROR(ROUND($Y126/'1_РОЗПОДІЛ ПЕРСОНАЛУ'!P125*'1_РОЗПОДІЛ ПЕРСОНАЛУ'!X125,2)),0,ROUND($Y126/'1_РОЗПОДІЛ ПЕРСОНАЛУ'!P125*'1_РОЗПОДІЛ ПЕРСОНАЛУ'!X125,2))</f>
        <v>0</v>
      </c>
    </row>
    <row r="127" spans="1:33" ht="12" hidden="1" x14ac:dyDescent="0.2">
      <c r="A127" s="78" t="str">
        <f>'1_РОЗПОДІЛ ПЕРСОНАЛУ'!A126</f>
        <v/>
      </c>
      <c r="B127" s="78">
        <f>'1_РОЗПОДІЛ ПЕРСОНАЛУ'!B126</f>
        <v>0</v>
      </c>
      <c r="C127" s="78">
        <f>'1_РОЗПОДІЛ ПЕРСОНАЛУ'!D126</f>
        <v>0</v>
      </c>
      <c r="D127" s="78">
        <f>'1_РОЗПОДІЛ ПЕРСОНАЛУ'!F126</f>
        <v>0</v>
      </c>
      <c r="E127" s="78">
        <f>'1_РОЗПОДІЛ ПЕРСОНАЛУ'!P126</f>
        <v>0</v>
      </c>
      <c r="F127" s="100">
        <f>IF($A127&gt;0,'2_Вихідні дані'!$B$3,"")</f>
        <v>1921</v>
      </c>
      <c r="G127" s="55"/>
      <c r="H127" s="55"/>
      <c r="I127" s="79">
        <f>IF(D127&gt;0,VLOOKUP(D127,'2_Вихідні дані'!$A$6:$B$11,2,FALSE),1)</f>
        <v>1</v>
      </c>
      <c r="J127" s="55"/>
      <c r="K127" s="74">
        <f t="shared" si="16"/>
        <v>0</v>
      </c>
      <c r="L127" s="55"/>
      <c r="M127" s="100">
        <f t="shared" si="10"/>
        <v>0</v>
      </c>
      <c r="N127" s="55"/>
      <c r="O127" s="100">
        <f t="shared" si="11"/>
        <v>0</v>
      </c>
      <c r="P127" s="55"/>
      <c r="Q127" s="100">
        <f t="shared" si="12"/>
        <v>0</v>
      </c>
      <c r="R127" s="55"/>
      <c r="S127" s="100">
        <f t="shared" si="13"/>
        <v>0</v>
      </c>
      <c r="T127" s="55"/>
      <c r="U127" s="100">
        <f t="shared" si="14"/>
        <v>0</v>
      </c>
      <c r="V127" s="55"/>
      <c r="W127" s="100">
        <f>IF(AND($A127&gt;0,V127&gt;0),IF('2_Вихідні дані'!$A$12=1,ROUND($K127*(V127-1),2),ROUND((K127+M127+O127+Q127+S127+U127)*(V127-1),2)),0)</f>
        <v>0</v>
      </c>
      <c r="X127" s="74">
        <f t="shared" si="15"/>
        <v>0</v>
      </c>
      <c r="Y127" s="74">
        <f>X127*'2_Вихідні дані'!$B$18</f>
        <v>0</v>
      </c>
      <c r="Z127" s="74">
        <f>IF(ISERROR(ROUND($Y127/'1_РОЗПОДІЛ ПЕРСОНАЛУ'!P126*'1_РОЗПОДІЛ ПЕРСОНАЛУ'!Q126,2)),0,ROUND($Y127/'1_РОЗПОДІЛ ПЕРСОНАЛУ'!P126*'1_РОЗПОДІЛ ПЕРСОНАЛУ'!Q126,2))</f>
        <v>0</v>
      </c>
      <c r="AA127" s="74">
        <f>IF(ISERROR(ROUND($Y127/'1_РОЗПОДІЛ ПЕРСОНАЛУ'!P126*'1_РОЗПОДІЛ ПЕРСОНАЛУ'!R126,2)),0,ROUND($Y127/'1_РОЗПОДІЛ ПЕРСОНАЛУ'!P126*'1_РОЗПОДІЛ ПЕРСОНАЛУ'!R126,2))</f>
        <v>0</v>
      </c>
      <c r="AB127" s="74">
        <f>IF(ISERROR(ROUND($Y127/'1_РОЗПОДІЛ ПЕРСОНАЛУ'!P126*'1_РОЗПОДІЛ ПЕРСОНАЛУ'!S126,2)),0,ROUND($Y127/'1_РОЗПОДІЛ ПЕРСОНАЛУ'!P126*'1_РОЗПОДІЛ ПЕРСОНАЛУ'!S126,2))</f>
        <v>0</v>
      </c>
      <c r="AC127" s="74">
        <f>IF(ISERROR(ROUND($Y127/'1_РОЗПОДІЛ ПЕРСОНАЛУ'!P126*'1_РОЗПОДІЛ ПЕРСОНАЛУ'!T126,2)),0,ROUND($Y127/'1_РОЗПОДІЛ ПЕРСОНАЛУ'!P126*'1_РОЗПОДІЛ ПЕРСОНАЛУ'!T126,2))</f>
        <v>0</v>
      </c>
      <c r="AD127" s="74">
        <f>IF(ISERROR(ROUND($Y127/'1_РОЗПОДІЛ ПЕРСОНАЛУ'!P126*'1_РОЗПОДІЛ ПЕРСОНАЛУ'!U126,2)),0,ROUND($Y127/'1_РОЗПОДІЛ ПЕРСОНАЛУ'!P126*'1_РОЗПОДІЛ ПЕРСОНАЛУ'!U126,2))</f>
        <v>0</v>
      </c>
      <c r="AE127" s="74">
        <f>IF(ISERROR(ROUND($Y127/'1_РОЗПОДІЛ ПЕРСОНАЛУ'!P126*'1_РОЗПОДІЛ ПЕРСОНАЛУ'!V126,2)),0,ROUND($Y127/'1_РОЗПОДІЛ ПЕРСОНАЛУ'!P126*'1_РОЗПОДІЛ ПЕРСОНАЛУ'!V126,2))</f>
        <v>0</v>
      </c>
      <c r="AF127" s="74">
        <f>IF(ISERROR(ROUND($Y127/'1_РОЗПОДІЛ ПЕРСОНАЛУ'!P126*'1_РОЗПОДІЛ ПЕРСОНАЛУ'!W126,2)),0,ROUND($Y127/'1_РОЗПОДІЛ ПЕРСОНАЛУ'!P126*'1_РОЗПОДІЛ ПЕРСОНАЛУ'!W126,2))</f>
        <v>0</v>
      </c>
      <c r="AG127" s="74">
        <f>IF(ISERROR(ROUND($Y127/'1_РОЗПОДІЛ ПЕРСОНАЛУ'!P126*'1_РОЗПОДІЛ ПЕРСОНАЛУ'!X126,2)),0,ROUND($Y127/'1_РОЗПОДІЛ ПЕРСОНАЛУ'!P126*'1_РОЗПОДІЛ ПЕРСОНАЛУ'!X126,2))</f>
        <v>0</v>
      </c>
    </row>
    <row r="128" spans="1:33" ht="12" hidden="1" x14ac:dyDescent="0.2">
      <c r="A128" s="78" t="str">
        <f>'1_РОЗПОДІЛ ПЕРСОНАЛУ'!A127</f>
        <v/>
      </c>
      <c r="B128" s="78">
        <f>'1_РОЗПОДІЛ ПЕРСОНАЛУ'!B127</f>
        <v>0</v>
      </c>
      <c r="C128" s="78">
        <f>'1_РОЗПОДІЛ ПЕРСОНАЛУ'!D127</f>
        <v>0</v>
      </c>
      <c r="D128" s="78">
        <f>'1_РОЗПОДІЛ ПЕРСОНАЛУ'!F127</f>
        <v>0</v>
      </c>
      <c r="E128" s="78">
        <f>'1_РОЗПОДІЛ ПЕРСОНАЛУ'!P127</f>
        <v>0</v>
      </c>
      <c r="F128" s="100">
        <f>IF($A128&gt;0,'2_Вихідні дані'!$B$3,"")</f>
        <v>1921</v>
      </c>
      <c r="G128" s="55"/>
      <c r="H128" s="55"/>
      <c r="I128" s="79">
        <f>IF(D128&gt;0,VLOOKUP(D128,'2_Вихідні дані'!$A$6:$B$11,2,FALSE),1)</f>
        <v>1</v>
      </c>
      <c r="J128" s="55"/>
      <c r="K128" s="74">
        <f t="shared" si="16"/>
        <v>0</v>
      </c>
      <c r="L128" s="55"/>
      <c r="M128" s="100">
        <f t="shared" si="10"/>
        <v>0</v>
      </c>
      <c r="N128" s="55"/>
      <c r="O128" s="100">
        <f t="shared" si="11"/>
        <v>0</v>
      </c>
      <c r="P128" s="55"/>
      <c r="Q128" s="100">
        <f t="shared" si="12"/>
        <v>0</v>
      </c>
      <c r="R128" s="55"/>
      <c r="S128" s="100">
        <f t="shared" si="13"/>
        <v>0</v>
      </c>
      <c r="T128" s="55"/>
      <c r="U128" s="100">
        <f t="shared" si="14"/>
        <v>0</v>
      </c>
      <c r="V128" s="55"/>
      <c r="W128" s="100">
        <f>IF(AND($A128&gt;0,V128&gt;0),IF('2_Вихідні дані'!$A$12=1,ROUND($K128*(V128-1),2),ROUND((K128+M128+O128+Q128+S128+U128)*(V128-1),2)),0)</f>
        <v>0</v>
      </c>
      <c r="X128" s="74">
        <f t="shared" si="15"/>
        <v>0</v>
      </c>
      <c r="Y128" s="74">
        <f>X128*'2_Вихідні дані'!$B$18</f>
        <v>0</v>
      </c>
      <c r="Z128" s="74">
        <f>IF(ISERROR(ROUND($Y128/'1_РОЗПОДІЛ ПЕРСОНАЛУ'!P127*'1_РОЗПОДІЛ ПЕРСОНАЛУ'!Q127,2)),0,ROUND($Y128/'1_РОЗПОДІЛ ПЕРСОНАЛУ'!P127*'1_РОЗПОДІЛ ПЕРСОНАЛУ'!Q127,2))</f>
        <v>0</v>
      </c>
      <c r="AA128" s="74">
        <f>IF(ISERROR(ROUND($Y128/'1_РОЗПОДІЛ ПЕРСОНАЛУ'!P127*'1_РОЗПОДІЛ ПЕРСОНАЛУ'!R127,2)),0,ROUND($Y128/'1_РОЗПОДІЛ ПЕРСОНАЛУ'!P127*'1_РОЗПОДІЛ ПЕРСОНАЛУ'!R127,2))</f>
        <v>0</v>
      </c>
      <c r="AB128" s="74">
        <f>IF(ISERROR(ROUND($Y128/'1_РОЗПОДІЛ ПЕРСОНАЛУ'!P127*'1_РОЗПОДІЛ ПЕРСОНАЛУ'!S127,2)),0,ROUND($Y128/'1_РОЗПОДІЛ ПЕРСОНАЛУ'!P127*'1_РОЗПОДІЛ ПЕРСОНАЛУ'!S127,2))</f>
        <v>0</v>
      </c>
      <c r="AC128" s="74">
        <f>IF(ISERROR(ROUND($Y128/'1_РОЗПОДІЛ ПЕРСОНАЛУ'!P127*'1_РОЗПОДІЛ ПЕРСОНАЛУ'!T127,2)),0,ROUND($Y128/'1_РОЗПОДІЛ ПЕРСОНАЛУ'!P127*'1_РОЗПОДІЛ ПЕРСОНАЛУ'!T127,2))</f>
        <v>0</v>
      </c>
      <c r="AD128" s="74">
        <f>IF(ISERROR(ROUND($Y128/'1_РОЗПОДІЛ ПЕРСОНАЛУ'!P127*'1_РОЗПОДІЛ ПЕРСОНАЛУ'!U127,2)),0,ROUND($Y128/'1_РОЗПОДІЛ ПЕРСОНАЛУ'!P127*'1_РОЗПОДІЛ ПЕРСОНАЛУ'!U127,2))</f>
        <v>0</v>
      </c>
      <c r="AE128" s="74">
        <f>IF(ISERROR(ROUND($Y128/'1_РОЗПОДІЛ ПЕРСОНАЛУ'!P127*'1_РОЗПОДІЛ ПЕРСОНАЛУ'!V127,2)),0,ROUND($Y128/'1_РОЗПОДІЛ ПЕРСОНАЛУ'!P127*'1_РОЗПОДІЛ ПЕРСОНАЛУ'!V127,2))</f>
        <v>0</v>
      </c>
      <c r="AF128" s="74">
        <f>IF(ISERROR(ROUND($Y128/'1_РОЗПОДІЛ ПЕРСОНАЛУ'!P127*'1_РОЗПОДІЛ ПЕРСОНАЛУ'!W127,2)),0,ROUND($Y128/'1_РОЗПОДІЛ ПЕРСОНАЛУ'!P127*'1_РОЗПОДІЛ ПЕРСОНАЛУ'!W127,2))</f>
        <v>0</v>
      </c>
      <c r="AG128" s="74">
        <f>IF(ISERROR(ROUND($Y128/'1_РОЗПОДІЛ ПЕРСОНАЛУ'!P127*'1_РОЗПОДІЛ ПЕРСОНАЛУ'!X127,2)),0,ROUND($Y128/'1_РОЗПОДІЛ ПЕРСОНАЛУ'!P127*'1_РОЗПОДІЛ ПЕРСОНАЛУ'!X127,2))</f>
        <v>0</v>
      </c>
    </row>
    <row r="129" spans="1:33" ht="12" hidden="1" x14ac:dyDescent="0.2">
      <c r="A129" s="78" t="str">
        <f>'1_РОЗПОДІЛ ПЕРСОНАЛУ'!A128</f>
        <v/>
      </c>
      <c r="B129" s="78">
        <f>'1_РОЗПОДІЛ ПЕРСОНАЛУ'!B128</f>
        <v>0</v>
      </c>
      <c r="C129" s="78">
        <f>'1_РОЗПОДІЛ ПЕРСОНАЛУ'!D128</f>
        <v>0</v>
      </c>
      <c r="D129" s="78">
        <f>'1_РОЗПОДІЛ ПЕРСОНАЛУ'!F128</f>
        <v>0</v>
      </c>
      <c r="E129" s="78">
        <f>'1_РОЗПОДІЛ ПЕРСОНАЛУ'!P128</f>
        <v>0</v>
      </c>
      <c r="F129" s="100">
        <f>IF($A129&gt;0,'2_Вихідні дані'!$B$3,"")</f>
        <v>1921</v>
      </c>
      <c r="G129" s="55"/>
      <c r="H129" s="55"/>
      <c r="I129" s="79">
        <f>IF(D129&gt;0,VLOOKUP(D129,'2_Вихідні дані'!$A$6:$B$11,2,FALSE),1)</f>
        <v>1</v>
      </c>
      <c r="J129" s="55"/>
      <c r="K129" s="74">
        <f t="shared" si="16"/>
        <v>0</v>
      </c>
      <c r="L129" s="55"/>
      <c r="M129" s="100">
        <f t="shared" si="10"/>
        <v>0</v>
      </c>
      <c r="N129" s="55"/>
      <c r="O129" s="100">
        <f t="shared" si="11"/>
        <v>0</v>
      </c>
      <c r="P129" s="55"/>
      <c r="Q129" s="100">
        <f t="shared" si="12"/>
        <v>0</v>
      </c>
      <c r="R129" s="55"/>
      <c r="S129" s="100">
        <f t="shared" si="13"/>
        <v>0</v>
      </c>
      <c r="T129" s="55"/>
      <c r="U129" s="100">
        <f t="shared" si="14"/>
        <v>0</v>
      </c>
      <c r="V129" s="55"/>
      <c r="W129" s="100">
        <f>IF(AND($A129&gt;0,V129&gt;0),IF('2_Вихідні дані'!$A$12=1,ROUND($K129*(V129-1),2),ROUND((K129+M129+O129+Q129+S129+U129)*(V129-1),2)),0)</f>
        <v>0</v>
      </c>
      <c r="X129" s="74">
        <f t="shared" si="15"/>
        <v>0</v>
      </c>
      <c r="Y129" s="74">
        <f>X129*'2_Вихідні дані'!$B$18</f>
        <v>0</v>
      </c>
      <c r="Z129" s="74">
        <f>IF(ISERROR(ROUND($Y129/'1_РОЗПОДІЛ ПЕРСОНАЛУ'!P128*'1_РОЗПОДІЛ ПЕРСОНАЛУ'!Q128,2)),0,ROUND($Y129/'1_РОЗПОДІЛ ПЕРСОНАЛУ'!P128*'1_РОЗПОДІЛ ПЕРСОНАЛУ'!Q128,2))</f>
        <v>0</v>
      </c>
      <c r="AA129" s="74">
        <f>IF(ISERROR(ROUND($Y129/'1_РОЗПОДІЛ ПЕРСОНАЛУ'!P128*'1_РОЗПОДІЛ ПЕРСОНАЛУ'!R128,2)),0,ROUND($Y129/'1_РОЗПОДІЛ ПЕРСОНАЛУ'!P128*'1_РОЗПОДІЛ ПЕРСОНАЛУ'!R128,2))</f>
        <v>0</v>
      </c>
      <c r="AB129" s="74">
        <f>IF(ISERROR(ROUND($Y129/'1_РОЗПОДІЛ ПЕРСОНАЛУ'!P128*'1_РОЗПОДІЛ ПЕРСОНАЛУ'!S128,2)),0,ROUND($Y129/'1_РОЗПОДІЛ ПЕРСОНАЛУ'!P128*'1_РОЗПОДІЛ ПЕРСОНАЛУ'!S128,2))</f>
        <v>0</v>
      </c>
      <c r="AC129" s="74">
        <f>IF(ISERROR(ROUND($Y129/'1_РОЗПОДІЛ ПЕРСОНАЛУ'!P128*'1_РОЗПОДІЛ ПЕРСОНАЛУ'!T128,2)),0,ROUND($Y129/'1_РОЗПОДІЛ ПЕРСОНАЛУ'!P128*'1_РОЗПОДІЛ ПЕРСОНАЛУ'!T128,2))</f>
        <v>0</v>
      </c>
      <c r="AD129" s="74">
        <f>IF(ISERROR(ROUND($Y129/'1_РОЗПОДІЛ ПЕРСОНАЛУ'!P128*'1_РОЗПОДІЛ ПЕРСОНАЛУ'!U128,2)),0,ROUND($Y129/'1_РОЗПОДІЛ ПЕРСОНАЛУ'!P128*'1_РОЗПОДІЛ ПЕРСОНАЛУ'!U128,2))</f>
        <v>0</v>
      </c>
      <c r="AE129" s="74">
        <f>IF(ISERROR(ROUND($Y129/'1_РОЗПОДІЛ ПЕРСОНАЛУ'!P128*'1_РОЗПОДІЛ ПЕРСОНАЛУ'!V128,2)),0,ROUND($Y129/'1_РОЗПОДІЛ ПЕРСОНАЛУ'!P128*'1_РОЗПОДІЛ ПЕРСОНАЛУ'!V128,2))</f>
        <v>0</v>
      </c>
      <c r="AF129" s="74">
        <f>IF(ISERROR(ROUND($Y129/'1_РОЗПОДІЛ ПЕРСОНАЛУ'!P128*'1_РОЗПОДІЛ ПЕРСОНАЛУ'!W128,2)),0,ROUND($Y129/'1_РОЗПОДІЛ ПЕРСОНАЛУ'!P128*'1_РОЗПОДІЛ ПЕРСОНАЛУ'!W128,2))</f>
        <v>0</v>
      </c>
      <c r="AG129" s="74">
        <f>IF(ISERROR(ROUND($Y129/'1_РОЗПОДІЛ ПЕРСОНАЛУ'!P128*'1_РОЗПОДІЛ ПЕРСОНАЛУ'!X128,2)),0,ROUND($Y129/'1_РОЗПОДІЛ ПЕРСОНАЛУ'!P128*'1_РОЗПОДІЛ ПЕРСОНАЛУ'!X128,2))</f>
        <v>0</v>
      </c>
    </row>
    <row r="130" spans="1:33" ht="12" hidden="1" x14ac:dyDescent="0.2">
      <c r="A130" s="78" t="str">
        <f>'1_РОЗПОДІЛ ПЕРСОНАЛУ'!A129</f>
        <v/>
      </c>
      <c r="B130" s="78">
        <f>'1_РОЗПОДІЛ ПЕРСОНАЛУ'!B129</f>
        <v>0</v>
      </c>
      <c r="C130" s="78">
        <f>'1_РОЗПОДІЛ ПЕРСОНАЛУ'!D129</f>
        <v>0</v>
      </c>
      <c r="D130" s="78">
        <f>'1_РОЗПОДІЛ ПЕРСОНАЛУ'!F129</f>
        <v>0</v>
      </c>
      <c r="E130" s="78">
        <f>'1_РОЗПОДІЛ ПЕРСОНАЛУ'!P129</f>
        <v>0</v>
      </c>
      <c r="F130" s="100">
        <f>IF($A130&gt;0,'2_Вихідні дані'!$B$3,"")</f>
        <v>1921</v>
      </c>
      <c r="G130" s="55"/>
      <c r="H130" s="55"/>
      <c r="I130" s="79">
        <f>IF(D130&gt;0,VLOOKUP(D130,'2_Вихідні дані'!$A$6:$B$11,2,FALSE),1)</f>
        <v>1</v>
      </c>
      <c r="J130" s="55"/>
      <c r="K130" s="74">
        <f t="shared" si="16"/>
        <v>0</v>
      </c>
      <c r="L130" s="55"/>
      <c r="M130" s="100">
        <f t="shared" si="10"/>
        <v>0</v>
      </c>
      <c r="N130" s="55"/>
      <c r="O130" s="100">
        <f t="shared" si="11"/>
        <v>0</v>
      </c>
      <c r="P130" s="55"/>
      <c r="Q130" s="100">
        <f t="shared" si="12"/>
        <v>0</v>
      </c>
      <c r="R130" s="55"/>
      <c r="S130" s="100">
        <f t="shared" si="13"/>
        <v>0</v>
      </c>
      <c r="T130" s="55"/>
      <c r="U130" s="100">
        <f t="shared" si="14"/>
        <v>0</v>
      </c>
      <c r="V130" s="55"/>
      <c r="W130" s="100">
        <f>IF(AND($A130&gt;0,V130&gt;0),IF('2_Вихідні дані'!$A$12=1,ROUND($K130*(V130-1),2),ROUND((K130+M130+O130+Q130+S130+U130)*(V130-1),2)),0)</f>
        <v>0</v>
      </c>
      <c r="X130" s="74">
        <f t="shared" si="15"/>
        <v>0</v>
      </c>
      <c r="Y130" s="74">
        <f>X130*'2_Вихідні дані'!$B$18</f>
        <v>0</v>
      </c>
      <c r="Z130" s="74">
        <f>IF(ISERROR(ROUND($Y130/'1_РОЗПОДІЛ ПЕРСОНАЛУ'!P129*'1_РОЗПОДІЛ ПЕРСОНАЛУ'!Q129,2)),0,ROUND($Y130/'1_РОЗПОДІЛ ПЕРСОНАЛУ'!P129*'1_РОЗПОДІЛ ПЕРСОНАЛУ'!Q129,2))</f>
        <v>0</v>
      </c>
      <c r="AA130" s="74">
        <f>IF(ISERROR(ROUND($Y130/'1_РОЗПОДІЛ ПЕРСОНАЛУ'!P129*'1_РОЗПОДІЛ ПЕРСОНАЛУ'!R129,2)),0,ROUND($Y130/'1_РОЗПОДІЛ ПЕРСОНАЛУ'!P129*'1_РОЗПОДІЛ ПЕРСОНАЛУ'!R129,2))</f>
        <v>0</v>
      </c>
      <c r="AB130" s="74">
        <f>IF(ISERROR(ROUND($Y130/'1_РОЗПОДІЛ ПЕРСОНАЛУ'!P129*'1_РОЗПОДІЛ ПЕРСОНАЛУ'!S129,2)),0,ROUND($Y130/'1_РОЗПОДІЛ ПЕРСОНАЛУ'!P129*'1_РОЗПОДІЛ ПЕРСОНАЛУ'!S129,2))</f>
        <v>0</v>
      </c>
      <c r="AC130" s="74">
        <f>IF(ISERROR(ROUND($Y130/'1_РОЗПОДІЛ ПЕРСОНАЛУ'!P129*'1_РОЗПОДІЛ ПЕРСОНАЛУ'!T129,2)),0,ROUND($Y130/'1_РОЗПОДІЛ ПЕРСОНАЛУ'!P129*'1_РОЗПОДІЛ ПЕРСОНАЛУ'!T129,2))</f>
        <v>0</v>
      </c>
      <c r="AD130" s="74">
        <f>IF(ISERROR(ROUND($Y130/'1_РОЗПОДІЛ ПЕРСОНАЛУ'!P129*'1_РОЗПОДІЛ ПЕРСОНАЛУ'!U129,2)),0,ROUND($Y130/'1_РОЗПОДІЛ ПЕРСОНАЛУ'!P129*'1_РОЗПОДІЛ ПЕРСОНАЛУ'!U129,2))</f>
        <v>0</v>
      </c>
      <c r="AE130" s="74">
        <f>IF(ISERROR(ROUND($Y130/'1_РОЗПОДІЛ ПЕРСОНАЛУ'!P129*'1_РОЗПОДІЛ ПЕРСОНАЛУ'!V129,2)),0,ROUND($Y130/'1_РОЗПОДІЛ ПЕРСОНАЛУ'!P129*'1_РОЗПОДІЛ ПЕРСОНАЛУ'!V129,2))</f>
        <v>0</v>
      </c>
      <c r="AF130" s="74">
        <f>IF(ISERROR(ROUND($Y130/'1_РОЗПОДІЛ ПЕРСОНАЛУ'!P129*'1_РОЗПОДІЛ ПЕРСОНАЛУ'!W129,2)),0,ROUND($Y130/'1_РОЗПОДІЛ ПЕРСОНАЛУ'!P129*'1_РОЗПОДІЛ ПЕРСОНАЛУ'!W129,2))</f>
        <v>0</v>
      </c>
      <c r="AG130" s="74">
        <f>IF(ISERROR(ROUND($Y130/'1_РОЗПОДІЛ ПЕРСОНАЛУ'!P129*'1_РОЗПОДІЛ ПЕРСОНАЛУ'!X129,2)),0,ROUND($Y130/'1_РОЗПОДІЛ ПЕРСОНАЛУ'!P129*'1_РОЗПОДІЛ ПЕРСОНАЛУ'!X129,2))</f>
        <v>0</v>
      </c>
    </row>
    <row r="131" spans="1:33" ht="12" hidden="1" x14ac:dyDescent="0.2">
      <c r="A131" s="78" t="str">
        <f>'1_РОЗПОДІЛ ПЕРСОНАЛУ'!A130</f>
        <v/>
      </c>
      <c r="B131" s="78">
        <f>'1_РОЗПОДІЛ ПЕРСОНАЛУ'!B130</f>
        <v>0</v>
      </c>
      <c r="C131" s="78">
        <f>'1_РОЗПОДІЛ ПЕРСОНАЛУ'!D130</f>
        <v>0</v>
      </c>
      <c r="D131" s="78">
        <f>'1_РОЗПОДІЛ ПЕРСОНАЛУ'!F130</f>
        <v>0</v>
      </c>
      <c r="E131" s="78">
        <f>'1_РОЗПОДІЛ ПЕРСОНАЛУ'!P130</f>
        <v>0</v>
      </c>
      <c r="F131" s="100">
        <f>IF($A131&gt;0,'2_Вихідні дані'!$B$3,"")</f>
        <v>1921</v>
      </c>
      <c r="G131" s="55"/>
      <c r="H131" s="55"/>
      <c r="I131" s="79">
        <f>IF(D131&gt;0,VLOOKUP(D131,'2_Вихідні дані'!$A$6:$B$11,2,FALSE),1)</f>
        <v>1</v>
      </c>
      <c r="J131" s="55"/>
      <c r="K131" s="74">
        <f t="shared" si="16"/>
        <v>0</v>
      </c>
      <c r="L131" s="55"/>
      <c r="M131" s="100">
        <f t="shared" si="10"/>
        <v>0</v>
      </c>
      <c r="N131" s="55"/>
      <c r="O131" s="100">
        <f t="shared" si="11"/>
        <v>0</v>
      </c>
      <c r="P131" s="55"/>
      <c r="Q131" s="100">
        <f t="shared" si="12"/>
        <v>0</v>
      </c>
      <c r="R131" s="55"/>
      <c r="S131" s="100">
        <f t="shared" si="13"/>
        <v>0</v>
      </c>
      <c r="T131" s="55"/>
      <c r="U131" s="100">
        <f t="shared" si="14"/>
        <v>0</v>
      </c>
      <c r="V131" s="55"/>
      <c r="W131" s="100">
        <f>IF(AND($A131&gt;0,V131&gt;0),IF('2_Вихідні дані'!$A$12=1,ROUND($K131*(V131-1),2),ROUND((K131+M131+O131+Q131+S131+U131)*(V131-1),2)),0)</f>
        <v>0</v>
      </c>
      <c r="X131" s="74">
        <f t="shared" si="15"/>
        <v>0</v>
      </c>
      <c r="Y131" s="74">
        <f>X131*'2_Вихідні дані'!$B$18</f>
        <v>0</v>
      </c>
      <c r="Z131" s="74">
        <f>IF(ISERROR(ROUND($Y131/'1_РОЗПОДІЛ ПЕРСОНАЛУ'!P130*'1_РОЗПОДІЛ ПЕРСОНАЛУ'!Q130,2)),0,ROUND($Y131/'1_РОЗПОДІЛ ПЕРСОНАЛУ'!P130*'1_РОЗПОДІЛ ПЕРСОНАЛУ'!Q130,2))</f>
        <v>0</v>
      </c>
      <c r="AA131" s="74">
        <f>IF(ISERROR(ROUND($Y131/'1_РОЗПОДІЛ ПЕРСОНАЛУ'!P130*'1_РОЗПОДІЛ ПЕРСОНАЛУ'!R130,2)),0,ROUND($Y131/'1_РОЗПОДІЛ ПЕРСОНАЛУ'!P130*'1_РОЗПОДІЛ ПЕРСОНАЛУ'!R130,2))</f>
        <v>0</v>
      </c>
      <c r="AB131" s="74">
        <f>IF(ISERROR(ROUND($Y131/'1_РОЗПОДІЛ ПЕРСОНАЛУ'!P130*'1_РОЗПОДІЛ ПЕРСОНАЛУ'!S130,2)),0,ROUND($Y131/'1_РОЗПОДІЛ ПЕРСОНАЛУ'!P130*'1_РОЗПОДІЛ ПЕРСОНАЛУ'!S130,2))</f>
        <v>0</v>
      </c>
      <c r="AC131" s="74">
        <f>IF(ISERROR(ROUND($Y131/'1_РОЗПОДІЛ ПЕРСОНАЛУ'!P130*'1_РОЗПОДІЛ ПЕРСОНАЛУ'!T130,2)),0,ROUND($Y131/'1_РОЗПОДІЛ ПЕРСОНАЛУ'!P130*'1_РОЗПОДІЛ ПЕРСОНАЛУ'!T130,2))</f>
        <v>0</v>
      </c>
      <c r="AD131" s="74">
        <f>IF(ISERROR(ROUND($Y131/'1_РОЗПОДІЛ ПЕРСОНАЛУ'!P130*'1_РОЗПОДІЛ ПЕРСОНАЛУ'!U130,2)),0,ROUND($Y131/'1_РОЗПОДІЛ ПЕРСОНАЛУ'!P130*'1_РОЗПОДІЛ ПЕРСОНАЛУ'!U130,2))</f>
        <v>0</v>
      </c>
      <c r="AE131" s="74">
        <f>IF(ISERROR(ROUND($Y131/'1_РОЗПОДІЛ ПЕРСОНАЛУ'!P130*'1_РОЗПОДІЛ ПЕРСОНАЛУ'!V130,2)),0,ROUND($Y131/'1_РОЗПОДІЛ ПЕРСОНАЛУ'!P130*'1_РОЗПОДІЛ ПЕРСОНАЛУ'!V130,2))</f>
        <v>0</v>
      </c>
      <c r="AF131" s="74">
        <f>IF(ISERROR(ROUND($Y131/'1_РОЗПОДІЛ ПЕРСОНАЛУ'!P130*'1_РОЗПОДІЛ ПЕРСОНАЛУ'!W130,2)),0,ROUND($Y131/'1_РОЗПОДІЛ ПЕРСОНАЛУ'!P130*'1_РОЗПОДІЛ ПЕРСОНАЛУ'!W130,2))</f>
        <v>0</v>
      </c>
      <c r="AG131" s="74">
        <f>IF(ISERROR(ROUND($Y131/'1_РОЗПОДІЛ ПЕРСОНАЛУ'!P130*'1_РОЗПОДІЛ ПЕРСОНАЛУ'!X130,2)),0,ROUND($Y131/'1_РОЗПОДІЛ ПЕРСОНАЛУ'!P130*'1_РОЗПОДІЛ ПЕРСОНАЛУ'!X130,2))</f>
        <v>0</v>
      </c>
    </row>
    <row r="132" spans="1:33" ht="12" hidden="1" x14ac:dyDescent="0.2">
      <c r="A132" s="78" t="str">
        <f>'1_РОЗПОДІЛ ПЕРСОНАЛУ'!A131</f>
        <v/>
      </c>
      <c r="B132" s="78">
        <f>'1_РОЗПОДІЛ ПЕРСОНАЛУ'!B131</f>
        <v>0</v>
      </c>
      <c r="C132" s="78">
        <f>'1_РОЗПОДІЛ ПЕРСОНАЛУ'!D131</f>
        <v>0</v>
      </c>
      <c r="D132" s="78">
        <f>'1_РОЗПОДІЛ ПЕРСОНАЛУ'!F131</f>
        <v>0</v>
      </c>
      <c r="E132" s="78">
        <f>'1_РОЗПОДІЛ ПЕРСОНАЛУ'!P131</f>
        <v>0</v>
      </c>
      <c r="F132" s="100">
        <f>IF($A132&gt;0,'2_Вихідні дані'!$B$3,"")</f>
        <v>1921</v>
      </c>
      <c r="G132" s="55"/>
      <c r="H132" s="55"/>
      <c r="I132" s="79">
        <f>IF(D132&gt;0,VLOOKUP(D132,'2_Вихідні дані'!$A$6:$B$11,2,FALSE),1)</f>
        <v>1</v>
      </c>
      <c r="J132" s="55"/>
      <c r="K132" s="74">
        <f t="shared" si="16"/>
        <v>0</v>
      </c>
      <c r="L132" s="55"/>
      <c r="M132" s="100">
        <f t="shared" si="10"/>
        <v>0</v>
      </c>
      <c r="N132" s="55"/>
      <c r="O132" s="100">
        <f t="shared" si="11"/>
        <v>0</v>
      </c>
      <c r="P132" s="55"/>
      <c r="Q132" s="100">
        <f t="shared" si="12"/>
        <v>0</v>
      </c>
      <c r="R132" s="55"/>
      <c r="S132" s="100">
        <f t="shared" si="13"/>
        <v>0</v>
      </c>
      <c r="T132" s="55"/>
      <c r="U132" s="100">
        <f t="shared" si="14"/>
        <v>0</v>
      </c>
      <c r="V132" s="55"/>
      <c r="W132" s="100">
        <f>IF(AND($A132&gt;0,V132&gt;0),IF('2_Вихідні дані'!$A$12=1,ROUND($K132*(V132-1),2),ROUND((K132+M132+O132+Q132+S132+U132)*(V132-1),2)),0)</f>
        <v>0</v>
      </c>
      <c r="X132" s="74">
        <f t="shared" si="15"/>
        <v>0</v>
      </c>
      <c r="Y132" s="74">
        <f>X132*'2_Вихідні дані'!$B$18</f>
        <v>0</v>
      </c>
      <c r="Z132" s="74">
        <f>IF(ISERROR(ROUND($Y132/'1_РОЗПОДІЛ ПЕРСОНАЛУ'!P131*'1_РОЗПОДІЛ ПЕРСОНАЛУ'!Q131,2)),0,ROUND($Y132/'1_РОЗПОДІЛ ПЕРСОНАЛУ'!P131*'1_РОЗПОДІЛ ПЕРСОНАЛУ'!Q131,2))</f>
        <v>0</v>
      </c>
      <c r="AA132" s="74">
        <f>IF(ISERROR(ROUND($Y132/'1_РОЗПОДІЛ ПЕРСОНАЛУ'!P131*'1_РОЗПОДІЛ ПЕРСОНАЛУ'!R131,2)),0,ROUND($Y132/'1_РОЗПОДІЛ ПЕРСОНАЛУ'!P131*'1_РОЗПОДІЛ ПЕРСОНАЛУ'!R131,2))</f>
        <v>0</v>
      </c>
      <c r="AB132" s="74">
        <f>IF(ISERROR(ROUND($Y132/'1_РОЗПОДІЛ ПЕРСОНАЛУ'!P131*'1_РОЗПОДІЛ ПЕРСОНАЛУ'!S131,2)),0,ROUND($Y132/'1_РОЗПОДІЛ ПЕРСОНАЛУ'!P131*'1_РОЗПОДІЛ ПЕРСОНАЛУ'!S131,2))</f>
        <v>0</v>
      </c>
      <c r="AC132" s="74">
        <f>IF(ISERROR(ROUND($Y132/'1_РОЗПОДІЛ ПЕРСОНАЛУ'!P131*'1_РОЗПОДІЛ ПЕРСОНАЛУ'!T131,2)),0,ROUND($Y132/'1_РОЗПОДІЛ ПЕРСОНАЛУ'!P131*'1_РОЗПОДІЛ ПЕРСОНАЛУ'!T131,2))</f>
        <v>0</v>
      </c>
      <c r="AD132" s="74">
        <f>IF(ISERROR(ROUND($Y132/'1_РОЗПОДІЛ ПЕРСОНАЛУ'!P131*'1_РОЗПОДІЛ ПЕРСОНАЛУ'!U131,2)),0,ROUND($Y132/'1_РОЗПОДІЛ ПЕРСОНАЛУ'!P131*'1_РОЗПОДІЛ ПЕРСОНАЛУ'!U131,2))</f>
        <v>0</v>
      </c>
      <c r="AE132" s="74">
        <f>IF(ISERROR(ROUND($Y132/'1_РОЗПОДІЛ ПЕРСОНАЛУ'!P131*'1_РОЗПОДІЛ ПЕРСОНАЛУ'!V131,2)),0,ROUND($Y132/'1_РОЗПОДІЛ ПЕРСОНАЛУ'!P131*'1_РОЗПОДІЛ ПЕРСОНАЛУ'!V131,2))</f>
        <v>0</v>
      </c>
      <c r="AF132" s="74">
        <f>IF(ISERROR(ROUND($Y132/'1_РОЗПОДІЛ ПЕРСОНАЛУ'!P131*'1_РОЗПОДІЛ ПЕРСОНАЛУ'!W131,2)),0,ROUND($Y132/'1_РОЗПОДІЛ ПЕРСОНАЛУ'!P131*'1_РОЗПОДІЛ ПЕРСОНАЛУ'!W131,2))</f>
        <v>0</v>
      </c>
      <c r="AG132" s="74">
        <f>IF(ISERROR(ROUND($Y132/'1_РОЗПОДІЛ ПЕРСОНАЛУ'!P131*'1_РОЗПОДІЛ ПЕРСОНАЛУ'!X131,2)),0,ROUND($Y132/'1_РОЗПОДІЛ ПЕРСОНАЛУ'!P131*'1_РОЗПОДІЛ ПЕРСОНАЛУ'!X131,2))</f>
        <v>0</v>
      </c>
    </row>
    <row r="133" spans="1:33" ht="12" hidden="1" x14ac:dyDescent="0.2">
      <c r="A133" s="78" t="str">
        <f>'1_РОЗПОДІЛ ПЕРСОНАЛУ'!A132</f>
        <v/>
      </c>
      <c r="B133" s="78">
        <f>'1_РОЗПОДІЛ ПЕРСОНАЛУ'!B132</f>
        <v>0</v>
      </c>
      <c r="C133" s="78">
        <f>'1_РОЗПОДІЛ ПЕРСОНАЛУ'!D132</f>
        <v>0</v>
      </c>
      <c r="D133" s="78">
        <f>'1_РОЗПОДІЛ ПЕРСОНАЛУ'!F132</f>
        <v>0</v>
      </c>
      <c r="E133" s="78">
        <f>'1_РОЗПОДІЛ ПЕРСОНАЛУ'!P132</f>
        <v>0</v>
      </c>
      <c r="F133" s="100">
        <f>IF($A133&gt;0,'2_Вихідні дані'!$B$3,"")</f>
        <v>1921</v>
      </c>
      <c r="G133" s="55"/>
      <c r="H133" s="55"/>
      <c r="I133" s="79">
        <f>IF(D133&gt;0,VLOOKUP(D133,'2_Вихідні дані'!$A$6:$B$11,2,FALSE),1)</f>
        <v>1</v>
      </c>
      <c r="J133" s="55"/>
      <c r="K133" s="74">
        <f t="shared" si="16"/>
        <v>0</v>
      </c>
      <c r="L133" s="55"/>
      <c r="M133" s="100">
        <f t="shared" si="10"/>
        <v>0</v>
      </c>
      <c r="N133" s="55"/>
      <c r="O133" s="100">
        <f t="shared" si="11"/>
        <v>0</v>
      </c>
      <c r="P133" s="55"/>
      <c r="Q133" s="100">
        <f t="shared" si="12"/>
        <v>0</v>
      </c>
      <c r="R133" s="55"/>
      <c r="S133" s="100">
        <f t="shared" si="13"/>
        <v>0</v>
      </c>
      <c r="T133" s="55"/>
      <c r="U133" s="100">
        <f t="shared" si="14"/>
        <v>0</v>
      </c>
      <c r="V133" s="55"/>
      <c r="W133" s="100">
        <f>IF(AND($A133&gt;0,V133&gt;0),IF('2_Вихідні дані'!$A$12=1,ROUND($K133*(V133-1),2),ROUND((K133+M133+O133+Q133+S133+U133)*(V133-1),2)),0)</f>
        <v>0</v>
      </c>
      <c r="X133" s="74">
        <f t="shared" si="15"/>
        <v>0</v>
      </c>
      <c r="Y133" s="74">
        <f>X133*'2_Вихідні дані'!$B$18</f>
        <v>0</v>
      </c>
      <c r="Z133" s="74">
        <f>IF(ISERROR(ROUND($Y133/'1_РОЗПОДІЛ ПЕРСОНАЛУ'!P132*'1_РОЗПОДІЛ ПЕРСОНАЛУ'!Q132,2)),0,ROUND($Y133/'1_РОЗПОДІЛ ПЕРСОНАЛУ'!P132*'1_РОЗПОДІЛ ПЕРСОНАЛУ'!Q132,2))</f>
        <v>0</v>
      </c>
      <c r="AA133" s="74">
        <f>IF(ISERROR(ROUND($Y133/'1_РОЗПОДІЛ ПЕРСОНАЛУ'!P132*'1_РОЗПОДІЛ ПЕРСОНАЛУ'!R132,2)),0,ROUND($Y133/'1_РОЗПОДІЛ ПЕРСОНАЛУ'!P132*'1_РОЗПОДІЛ ПЕРСОНАЛУ'!R132,2))</f>
        <v>0</v>
      </c>
      <c r="AB133" s="74">
        <f>IF(ISERROR(ROUND($Y133/'1_РОЗПОДІЛ ПЕРСОНАЛУ'!P132*'1_РОЗПОДІЛ ПЕРСОНАЛУ'!S132,2)),0,ROUND($Y133/'1_РОЗПОДІЛ ПЕРСОНАЛУ'!P132*'1_РОЗПОДІЛ ПЕРСОНАЛУ'!S132,2))</f>
        <v>0</v>
      </c>
      <c r="AC133" s="74">
        <f>IF(ISERROR(ROUND($Y133/'1_РОЗПОДІЛ ПЕРСОНАЛУ'!P132*'1_РОЗПОДІЛ ПЕРСОНАЛУ'!T132,2)),0,ROUND($Y133/'1_РОЗПОДІЛ ПЕРСОНАЛУ'!P132*'1_РОЗПОДІЛ ПЕРСОНАЛУ'!T132,2))</f>
        <v>0</v>
      </c>
      <c r="AD133" s="74">
        <f>IF(ISERROR(ROUND($Y133/'1_РОЗПОДІЛ ПЕРСОНАЛУ'!P132*'1_РОЗПОДІЛ ПЕРСОНАЛУ'!U132,2)),0,ROUND($Y133/'1_РОЗПОДІЛ ПЕРСОНАЛУ'!P132*'1_РОЗПОДІЛ ПЕРСОНАЛУ'!U132,2))</f>
        <v>0</v>
      </c>
      <c r="AE133" s="74">
        <f>IF(ISERROR(ROUND($Y133/'1_РОЗПОДІЛ ПЕРСОНАЛУ'!P132*'1_РОЗПОДІЛ ПЕРСОНАЛУ'!V132,2)),0,ROUND($Y133/'1_РОЗПОДІЛ ПЕРСОНАЛУ'!P132*'1_РОЗПОДІЛ ПЕРСОНАЛУ'!V132,2))</f>
        <v>0</v>
      </c>
      <c r="AF133" s="74">
        <f>IF(ISERROR(ROUND($Y133/'1_РОЗПОДІЛ ПЕРСОНАЛУ'!P132*'1_РОЗПОДІЛ ПЕРСОНАЛУ'!W132,2)),0,ROUND($Y133/'1_РОЗПОДІЛ ПЕРСОНАЛУ'!P132*'1_РОЗПОДІЛ ПЕРСОНАЛУ'!W132,2))</f>
        <v>0</v>
      </c>
      <c r="AG133" s="74">
        <f>IF(ISERROR(ROUND($Y133/'1_РОЗПОДІЛ ПЕРСОНАЛУ'!P132*'1_РОЗПОДІЛ ПЕРСОНАЛУ'!X132,2)),0,ROUND($Y133/'1_РОЗПОДІЛ ПЕРСОНАЛУ'!P132*'1_РОЗПОДІЛ ПЕРСОНАЛУ'!X132,2))</f>
        <v>0</v>
      </c>
    </row>
    <row r="134" spans="1:33" ht="12" hidden="1" x14ac:dyDescent="0.2">
      <c r="A134" s="78" t="str">
        <f>'1_РОЗПОДІЛ ПЕРСОНАЛУ'!A133</f>
        <v/>
      </c>
      <c r="B134" s="78">
        <f>'1_РОЗПОДІЛ ПЕРСОНАЛУ'!B133</f>
        <v>0</v>
      </c>
      <c r="C134" s="78">
        <f>'1_РОЗПОДІЛ ПЕРСОНАЛУ'!D133</f>
        <v>0</v>
      </c>
      <c r="D134" s="78">
        <f>'1_РОЗПОДІЛ ПЕРСОНАЛУ'!F133</f>
        <v>0</v>
      </c>
      <c r="E134" s="78">
        <f>'1_РОЗПОДІЛ ПЕРСОНАЛУ'!P133</f>
        <v>0</v>
      </c>
      <c r="F134" s="100">
        <f>IF($A134&gt;0,'2_Вихідні дані'!$B$3,"")</f>
        <v>1921</v>
      </c>
      <c r="G134" s="55"/>
      <c r="H134" s="55"/>
      <c r="I134" s="79">
        <f>IF(D134&gt;0,VLOOKUP(D134,'2_Вихідні дані'!$A$6:$B$11,2,FALSE),1)</f>
        <v>1</v>
      </c>
      <c r="J134" s="55"/>
      <c r="K134" s="74">
        <f t="shared" si="16"/>
        <v>0</v>
      </c>
      <c r="L134" s="55"/>
      <c r="M134" s="100">
        <f t="shared" si="10"/>
        <v>0</v>
      </c>
      <c r="N134" s="55"/>
      <c r="O134" s="100">
        <f t="shared" si="11"/>
        <v>0</v>
      </c>
      <c r="P134" s="55"/>
      <c r="Q134" s="100">
        <f t="shared" si="12"/>
        <v>0</v>
      </c>
      <c r="R134" s="55"/>
      <c r="S134" s="100">
        <f t="shared" si="13"/>
        <v>0</v>
      </c>
      <c r="T134" s="55"/>
      <c r="U134" s="100">
        <f t="shared" si="14"/>
        <v>0</v>
      </c>
      <c r="V134" s="55"/>
      <c r="W134" s="100">
        <f>IF(AND($A134&gt;0,V134&gt;0),IF('2_Вихідні дані'!$A$12=1,ROUND($K134*(V134-1),2),ROUND((K134+M134+O134+Q134+S134+U134)*(V134-1),2)),0)</f>
        <v>0</v>
      </c>
      <c r="X134" s="74">
        <f t="shared" si="15"/>
        <v>0</v>
      </c>
      <c r="Y134" s="74">
        <f>X134*'2_Вихідні дані'!$B$18</f>
        <v>0</v>
      </c>
      <c r="Z134" s="74">
        <f>IF(ISERROR(ROUND($Y134/'1_РОЗПОДІЛ ПЕРСОНАЛУ'!P133*'1_РОЗПОДІЛ ПЕРСОНАЛУ'!Q133,2)),0,ROUND($Y134/'1_РОЗПОДІЛ ПЕРСОНАЛУ'!P133*'1_РОЗПОДІЛ ПЕРСОНАЛУ'!Q133,2))</f>
        <v>0</v>
      </c>
      <c r="AA134" s="74">
        <f>IF(ISERROR(ROUND($Y134/'1_РОЗПОДІЛ ПЕРСОНАЛУ'!P133*'1_РОЗПОДІЛ ПЕРСОНАЛУ'!R133,2)),0,ROUND($Y134/'1_РОЗПОДІЛ ПЕРСОНАЛУ'!P133*'1_РОЗПОДІЛ ПЕРСОНАЛУ'!R133,2))</f>
        <v>0</v>
      </c>
      <c r="AB134" s="74">
        <f>IF(ISERROR(ROUND($Y134/'1_РОЗПОДІЛ ПЕРСОНАЛУ'!P133*'1_РОЗПОДІЛ ПЕРСОНАЛУ'!S133,2)),0,ROUND($Y134/'1_РОЗПОДІЛ ПЕРСОНАЛУ'!P133*'1_РОЗПОДІЛ ПЕРСОНАЛУ'!S133,2))</f>
        <v>0</v>
      </c>
      <c r="AC134" s="74">
        <f>IF(ISERROR(ROUND($Y134/'1_РОЗПОДІЛ ПЕРСОНАЛУ'!P133*'1_РОЗПОДІЛ ПЕРСОНАЛУ'!T133,2)),0,ROUND($Y134/'1_РОЗПОДІЛ ПЕРСОНАЛУ'!P133*'1_РОЗПОДІЛ ПЕРСОНАЛУ'!T133,2))</f>
        <v>0</v>
      </c>
      <c r="AD134" s="74">
        <f>IF(ISERROR(ROUND($Y134/'1_РОЗПОДІЛ ПЕРСОНАЛУ'!P133*'1_РОЗПОДІЛ ПЕРСОНАЛУ'!U133,2)),0,ROUND($Y134/'1_РОЗПОДІЛ ПЕРСОНАЛУ'!P133*'1_РОЗПОДІЛ ПЕРСОНАЛУ'!U133,2))</f>
        <v>0</v>
      </c>
      <c r="AE134" s="74">
        <f>IF(ISERROR(ROUND($Y134/'1_РОЗПОДІЛ ПЕРСОНАЛУ'!P133*'1_РОЗПОДІЛ ПЕРСОНАЛУ'!V133,2)),0,ROUND($Y134/'1_РОЗПОДІЛ ПЕРСОНАЛУ'!P133*'1_РОЗПОДІЛ ПЕРСОНАЛУ'!V133,2))</f>
        <v>0</v>
      </c>
      <c r="AF134" s="74">
        <f>IF(ISERROR(ROUND($Y134/'1_РОЗПОДІЛ ПЕРСОНАЛУ'!P133*'1_РОЗПОДІЛ ПЕРСОНАЛУ'!W133,2)),0,ROUND($Y134/'1_РОЗПОДІЛ ПЕРСОНАЛУ'!P133*'1_РОЗПОДІЛ ПЕРСОНАЛУ'!W133,2))</f>
        <v>0</v>
      </c>
      <c r="AG134" s="74">
        <f>IF(ISERROR(ROUND($Y134/'1_РОЗПОДІЛ ПЕРСОНАЛУ'!P133*'1_РОЗПОДІЛ ПЕРСОНАЛУ'!X133,2)),0,ROUND($Y134/'1_РОЗПОДІЛ ПЕРСОНАЛУ'!P133*'1_РОЗПОДІЛ ПЕРСОНАЛУ'!X133,2))</f>
        <v>0</v>
      </c>
    </row>
    <row r="135" spans="1:33" ht="12" hidden="1" x14ac:dyDescent="0.2">
      <c r="A135" s="78" t="str">
        <f>'1_РОЗПОДІЛ ПЕРСОНАЛУ'!A134</f>
        <v/>
      </c>
      <c r="B135" s="78">
        <f>'1_РОЗПОДІЛ ПЕРСОНАЛУ'!B134</f>
        <v>0</v>
      </c>
      <c r="C135" s="78">
        <f>'1_РОЗПОДІЛ ПЕРСОНАЛУ'!D134</f>
        <v>0</v>
      </c>
      <c r="D135" s="78">
        <f>'1_РОЗПОДІЛ ПЕРСОНАЛУ'!F134</f>
        <v>0</v>
      </c>
      <c r="E135" s="78">
        <f>'1_РОЗПОДІЛ ПЕРСОНАЛУ'!P134</f>
        <v>0</v>
      </c>
      <c r="F135" s="100">
        <f>IF($A135&gt;0,'2_Вихідні дані'!$B$3,"")</f>
        <v>1921</v>
      </c>
      <c r="G135" s="55"/>
      <c r="H135" s="55"/>
      <c r="I135" s="79">
        <f>IF(D135&gt;0,VLOOKUP(D135,'2_Вихідні дані'!$A$6:$B$11,2,FALSE),1)</f>
        <v>1</v>
      </c>
      <c r="J135" s="55"/>
      <c r="K135" s="74">
        <f t="shared" si="16"/>
        <v>0</v>
      </c>
      <c r="L135" s="55"/>
      <c r="M135" s="100">
        <f t="shared" si="10"/>
        <v>0</v>
      </c>
      <c r="N135" s="55"/>
      <c r="O135" s="100">
        <f t="shared" si="11"/>
        <v>0</v>
      </c>
      <c r="P135" s="55"/>
      <c r="Q135" s="100">
        <f t="shared" si="12"/>
        <v>0</v>
      </c>
      <c r="R135" s="55"/>
      <c r="S135" s="100">
        <f t="shared" si="13"/>
        <v>0</v>
      </c>
      <c r="T135" s="55"/>
      <c r="U135" s="100">
        <f t="shared" si="14"/>
        <v>0</v>
      </c>
      <c r="V135" s="55"/>
      <c r="W135" s="100">
        <f>IF(AND($A135&gt;0,V135&gt;0),IF('2_Вихідні дані'!$A$12=1,ROUND($K135*(V135-1),2),ROUND((K135+M135+O135+Q135+S135+U135)*(V135-1),2)),0)</f>
        <v>0</v>
      </c>
      <c r="X135" s="74">
        <f t="shared" si="15"/>
        <v>0</v>
      </c>
      <c r="Y135" s="74">
        <f>X135*'2_Вихідні дані'!$B$18</f>
        <v>0</v>
      </c>
      <c r="Z135" s="74">
        <f>IF(ISERROR(ROUND($Y135/'1_РОЗПОДІЛ ПЕРСОНАЛУ'!P134*'1_РОЗПОДІЛ ПЕРСОНАЛУ'!Q134,2)),0,ROUND($Y135/'1_РОЗПОДІЛ ПЕРСОНАЛУ'!P134*'1_РОЗПОДІЛ ПЕРСОНАЛУ'!Q134,2))</f>
        <v>0</v>
      </c>
      <c r="AA135" s="74">
        <f>IF(ISERROR(ROUND($Y135/'1_РОЗПОДІЛ ПЕРСОНАЛУ'!P134*'1_РОЗПОДІЛ ПЕРСОНАЛУ'!R134,2)),0,ROUND($Y135/'1_РОЗПОДІЛ ПЕРСОНАЛУ'!P134*'1_РОЗПОДІЛ ПЕРСОНАЛУ'!R134,2))</f>
        <v>0</v>
      </c>
      <c r="AB135" s="74">
        <f>IF(ISERROR(ROUND($Y135/'1_РОЗПОДІЛ ПЕРСОНАЛУ'!P134*'1_РОЗПОДІЛ ПЕРСОНАЛУ'!S134,2)),0,ROUND($Y135/'1_РОЗПОДІЛ ПЕРСОНАЛУ'!P134*'1_РОЗПОДІЛ ПЕРСОНАЛУ'!S134,2))</f>
        <v>0</v>
      </c>
      <c r="AC135" s="74">
        <f>IF(ISERROR(ROUND($Y135/'1_РОЗПОДІЛ ПЕРСОНАЛУ'!P134*'1_РОЗПОДІЛ ПЕРСОНАЛУ'!T134,2)),0,ROUND($Y135/'1_РОЗПОДІЛ ПЕРСОНАЛУ'!P134*'1_РОЗПОДІЛ ПЕРСОНАЛУ'!T134,2))</f>
        <v>0</v>
      </c>
      <c r="AD135" s="74">
        <f>IF(ISERROR(ROUND($Y135/'1_РОЗПОДІЛ ПЕРСОНАЛУ'!P134*'1_РОЗПОДІЛ ПЕРСОНАЛУ'!U134,2)),0,ROUND($Y135/'1_РОЗПОДІЛ ПЕРСОНАЛУ'!P134*'1_РОЗПОДІЛ ПЕРСОНАЛУ'!U134,2))</f>
        <v>0</v>
      </c>
      <c r="AE135" s="74">
        <f>IF(ISERROR(ROUND($Y135/'1_РОЗПОДІЛ ПЕРСОНАЛУ'!P134*'1_РОЗПОДІЛ ПЕРСОНАЛУ'!V134,2)),0,ROUND($Y135/'1_РОЗПОДІЛ ПЕРСОНАЛУ'!P134*'1_РОЗПОДІЛ ПЕРСОНАЛУ'!V134,2))</f>
        <v>0</v>
      </c>
      <c r="AF135" s="74">
        <f>IF(ISERROR(ROUND($Y135/'1_РОЗПОДІЛ ПЕРСОНАЛУ'!P134*'1_РОЗПОДІЛ ПЕРСОНАЛУ'!W134,2)),0,ROUND($Y135/'1_РОЗПОДІЛ ПЕРСОНАЛУ'!P134*'1_РОЗПОДІЛ ПЕРСОНАЛУ'!W134,2))</f>
        <v>0</v>
      </c>
      <c r="AG135" s="74">
        <f>IF(ISERROR(ROUND($Y135/'1_РОЗПОДІЛ ПЕРСОНАЛУ'!P134*'1_РОЗПОДІЛ ПЕРСОНАЛУ'!X134,2)),0,ROUND($Y135/'1_РОЗПОДІЛ ПЕРСОНАЛУ'!P134*'1_РОЗПОДІЛ ПЕРСОНАЛУ'!X134,2))</f>
        <v>0</v>
      </c>
    </row>
    <row r="136" spans="1:33" ht="12" hidden="1" x14ac:dyDescent="0.2">
      <c r="A136" s="78" t="str">
        <f>'1_РОЗПОДІЛ ПЕРСОНАЛУ'!A135</f>
        <v/>
      </c>
      <c r="B136" s="78">
        <f>'1_РОЗПОДІЛ ПЕРСОНАЛУ'!B135</f>
        <v>0</v>
      </c>
      <c r="C136" s="78">
        <f>'1_РОЗПОДІЛ ПЕРСОНАЛУ'!D135</f>
        <v>0</v>
      </c>
      <c r="D136" s="78">
        <f>'1_РОЗПОДІЛ ПЕРСОНАЛУ'!F135</f>
        <v>0</v>
      </c>
      <c r="E136" s="78">
        <f>'1_РОЗПОДІЛ ПЕРСОНАЛУ'!P135</f>
        <v>0</v>
      </c>
      <c r="F136" s="100">
        <f>IF($A136&gt;0,'2_Вихідні дані'!$B$3,"")</f>
        <v>1921</v>
      </c>
      <c r="G136" s="55"/>
      <c r="H136" s="55"/>
      <c r="I136" s="79">
        <f>IF(D136&gt;0,VLOOKUP(D136,'2_Вихідні дані'!$A$6:$B$11,2,FALSE),1)</f>
        <v>1</v>
      </c>
      <c r="J136" s="55"/>
      <c r="K136" s="74">
        <f t="shared" si="16"/>
        <v>0</v>
      </c>
      <c r="L136" s="55"/>
      <c r="M136" s="100">
        <f t="shared" si="10"/>
        <v>0</v>
      </c>
      <c r="N136" s="55"/>
      <c r="O136" s="100">
        <f t="shared" si="11"/>
        <v>0</v>
      </c>
      <c r="P136" s="55"/>
      <c r="Q136" s="100">
        <f t="shared" si="12"/>
        <v>0</v>
      </c>
      <c r="R136" s="55"/>
      <c r="S136" s="100">
        <f t="shared" si="13"/>
        <v>0</v>
      </c>
      <c r="T136" s="55"/>
      <c r="U136" s="100">
        <f t="shared" si="14"/>
        <v>0</v>
      </c>
      <c r="V136" s="55"/>
      <c r="W136" s="100">
        <f>IF(AND($A136&gt;0,V136&gt;0),IF('2_Вихідні дані'!$A$12=1,ROUND($K136*(V136-1),2),ROUND((K136+M136+O136+Q136+S136+U136)*(V136-1),2)),0)</f>
        <v>0</v>
      </c>
      <c r="X136" s="74">
        <f t="shared" si="15"/>
        <v>0</v>
      </c>
      <c r="Y136" s="74">
        <f>X136*'2_Вихідні дані'!$B$18</f>
        <v>0</v>
      </c>
      <c r="Z136" s="74">
        <f>IF(ISERROR(ROUND($Y136/'1_РОЗПОДІЛ ПЕРСОНАЛУ'!P135*'1_РОЗПОДІЛ ПЕРСОНАЛУ'!Q135,2)),0,ROUND($Y136/'1_РОЗПОДІЛ ПЕРСОНАЛУ'!P135*'1_РОЗПОДІЛ ПЕРСОНАЛУ'!Q135,2))</f>
        <v>0</v>
      </c>
      <c r="AA136" s="74">
        <f>IF(ISERROR(ROUND($Y136/'1_РОЗПОДІЛ ПЕРСОНАЛУ'!P135*'1_РОЗПОДІЛ ПЕРСОНАЛУ'!R135,2)),0,ROUND($Y136/'1_РОЗПОДІЛ ПЕРСОНАЛУ'!P135*'1_РОЗПОДІЛ ПЕРСОНАЛУ'!R135,2))</f>
        <v>0</v>
      </c>
      <c r="AB136" s="74">
        <f>IF(ISERROR(ROUND($Y136/'1_РОЗПОДІЛ ПЕРСОНАЛУ'!P135*'1_РОЗПОДІЛ ПЕРСОНАЛУ'!S135,2)),0,ROUND($Y136/'1_РОЗПОДІЛ ПЕРСОНАЛУ'!P135*'1_РОЗПОДІЛ ПЕРСОНАЛУ'!S135,2))</f>
        <v>0</v>
      </c>
      <c r="AC136" s="74">
        <f>IF(ISERROR(ROUND($Y136/'1_РОЗПОДІЛ ПЕРСОНАЛУ'!P135*'1_РОЗПОДІЛ ПЕРСОНАЛУ'!T135,2)),0,ROUND($Y136/'1_РОЗПОДІЛ ПЕРСОНАЛУ'!P135*'1_РОЗПОДІЛ ПЕРСОНАЛУ'!T135,2))</f>
        <v>0</v>
      </c>
      <c r="AD136" s="74">
        <f>IF(ISERROR(ROUND($Y136/'1_РОЗПОДІЛ ПЕРСОНАЛУ'!P135*'1_РОЗПОДІЛ ПЕРСОНАЛУ'!U135,2)),0,ROUND($Y136/'1_РОЗПОДІЛ ПЕРСОНАЛУ'!P135*'1_РОЗПОДІЛ ПЕРСОНАЛУ'!U135,2))</f>
        <v>0</v>
      </c>
      <c r="AE136" s="74">
        <f>IF(ISERROR(ROUND($Y136/'1_РОЗПОДІЛ ПЕРСОНАЛУ'!P135*'1_РОЗПОДІЛ ПЕРСОНАЛУ'!V135,2)),0,ROUND($Y136/'1_РОЗПОДІЛ ПЕРСОНАЛУ'!P135*'1_РОЗПОДІЛ ПЕРСОНАЛУ'!V135,2))</f>
        <v>0</v>
      </c>
      <c r="AF136" s="74">
        <f>IF(ISERROR(ROUND($Y136/'1_РОЗПОДІЛ ПЕРСОНАЛУ'!P135*'1_РОЗПОДІЛ ПЕРСОНАЛУ'!W135,2)),0,ROUND($Y136/'1_РОЗПОДІЛ ПЕРСОНАЛУ'!P135*'1_РОЗПОДІЛ ПЕРСОНАЛУ'!W135,2))</f>
        <v>0</v>
      </c>
      <c r="AG136" s="74">
        <f>IF(ISERROR(ROUND($Y136/'1_РОЗПОДІЛ ПЕРСОНАЛУ'!P135*'1_РОЗПОДІЛ ПЕРСОНАЛУ'!X135,2)),0,ROUND($Y136/'1_РОЗПОДІЛ ПЕРСОНАЛУ'!P135*'1_РОЗПОДІЛ ПЕРСОНАЛУ'!X135,2))</f>
        <v>0</v>
      </c>
    </row>
    <row r="137" spans="1:33" ht="12" hidden="1" x14ac:dyDescent="0.2">
      <c r="A137" s="78" t="str">
        <f>'1_РОЗПОДІЛ ПЕРСОНАЛУ'!A136</f>
        <v/>
      </c>
      <c r="B137" s="78">
        <f>'1_РОЗПОДІЛ ПЕРСОНАЛУ'!B136</f>
        <v>0</v>
      </c>
      <c r="C137" s="78">
        <f>'1_РОЗПОДІЛ ПЕРСОНАЛУ'!D136</f>
        <v>0</v>
      </c>
      <c r="D137" s="78">
        <f>'1_РОЗПОДІЛ ПЕРСОНАЛУ'!F136</f>
        <v>0</v>
      </c>
      <c r="E137" s="78">
        <f>'1_РОЗПОДІЛ ПЕРСОНАЛУ'!P136</f>
        <v>0</v>
      </c>
      <c r="F137" s="100">
        <f>IF($A137&gt;0,'2_Вихідні дані'!$B$3,"")</f>
        <v>1921</v>
      </c>
      <c r="G137" s="55"/>
      <c r="H137" s="55"/>
      <c r="I137" s="79">
        <f>IF(D137&gt;0,VLOOKUP(D137,'2_Вихідні дані'!$A$6:$B$11,2,FALSE),1)</f>
        <v>1</v>
      </c>
      <c r="J137" s="55"/>
      <c r="K137" s="74">
        <f t="shared" si="16"/>
        <v>0</v>
      </c>
      <c r="L137" s="55"/>
      <c r="M137" s="100">
        <f t="shared" si="10"/>
        <v>0</v>
      </c>
      <c r="N137" s="55"/>
      <c r="O137" s="100">
        <f t="shared" si="11"/>
        <v>0</v>
      </c>
      <c r="P137" s="55"/>
      <c r="Q137" s="100">
        <f t="shared" si="12"/>
        <v>0</v>
      </c>
      <c r="R137" s="55"/>
      <c r="S137" s="100">
        <f t="shared" si="13"/>
        <v>0</v>
      </c>
      <c r="T137" s="55"/>
      <c r="U137" s="100">
        <f t="shared" si="14"/>
        <v>0</v>
      </c>
      <c r="V137" s="55"/>
      <c r="W137" s="100">
        <f>IF(AND($A137&gt;0,V137&gt;0),IF('2_Вихідні дані'!$A$12=1,ROUND($K137*(V137-1),2),ROUND((K137+M137+O137+Q137+S137+U137)*(V137-1),2)),0)</f>
        <v>0</v>
      </c>
      <c r="X137" s="74">
        <f t="shared" si="15"/>
        <v>0</v>
      </c>
      <c r="Y137" s="74">
        <f>X137*'2_Вихідні дані'!$B$18</f>
        <v>0</v>
      </c>
      <c r="Z137" s="74">
        <f>IF(ISERROR(ROUND($Y137/'1_РОЗПОДІЛ ПЕРСОНАЛУ'!P136*'1_РОЗПОДІЛ ПЕРСОНАЛУ'!Q136,2)),0,ROUND($Y137/'1_РОЗПОДІЛ ПЕРСОНАЛУ'!P136*'1_РОЗПОДІЛ ПЕРСОНАЛУ'!Q136,2))</f>
        <v>0</v>
      </c>
      <c r="AA137" s="74">
        <f>IF(ISERROR(ROUND($Y137/'1_РОЗПОДІЛ ПЕРСОНАЛУ'!P136*'1_РОЗПОДІЛ ПЕРСОНАЛУ'!R136,2)),0,ROUND($Y137/'1_РОЗПОДІЛ ПЕРСОНАЛУ'!P136*'1_РОЗПОДІЛ ПЕРСОНАЛУ'!R136,2))</f>
        <v>0</v>
      </c>
      <c r="AB137" s="74">
        <f>IF(ISERROR(ROUND($Y137/'1_РОЗПОДІЛ ПЕРСОНАЛУ'!P136*'1_РОЗПОДІЛ ПЕРСОНАЛУ'!S136,2)),0,ROUND($Y137/'1_РОЗПОДІЛ ПЕРСОНАЛУ'!P136*'1_РОЗПОДІЛ ПЕРСОНАЛУ'!S136,2))</f>
        <v>0</v>
      </c>
      <c r="AC137" s="74">
        <f>IF(ISERROR(ROUND($Y137/'1_РОЗПОДІЛ ПЕРСОНАЛУ'!P136*'1_РОЗПОДІЛ ПЕРСОНАЛУ'!T136,2)),0,ROUND($Y137/'1_РОЗПОДІЛ ПЕРСОНАЛУ'!P136*'1_РОЗПОДІЛ ПЕРСОНАЛУ'!T136,2))</f>
        <v>0</v>
      </c>
      <c r="AD137" s="74">
        <f>IF(ISERROR(ROUND($Y137/'1_РОЗПОДІЛ ПЕРСОНАЛУ'!P136*'1_РОЗПОДІЛ ПЕРСОНАЛУ'!U136,2)),0,ROUND($Y137/'1_РОЗПОДІЛ ПЕРСОНАЛУ'!P136*'1_РОЗПОДІЛ ПЕРСОНАЛУ'!U136,2))</f>
        <v>0</v>
      </c>
      <c r="AE137" s="74">
        <f>IF(ISERROR(ROUND($Y137/'1_РОЗПОДІЛ ПЕРСОНАЛУ'!P136*'1_РОЗПОДІЛ ПЕРСОНАЛУ'!V136,2)),0,ROUND($Y137/'1_РОЗПОДІЛ ПЕРСОНАЛУ'!P136*'1_РОЗПОДІЛ ПЕРСОНАЛУ'!V136,2))</f>
        <v>0</v>
      </c>
      <c r="AF137" s="74">
        <f>IF(ISERROR(ROUND($Y137/'1_РОЗПОДІЛ ПЕРСОНАЛУ'!P136*'1_РОЗПОДІЛ ПЕРСОНАЛУ'!W136,2)),0,ROUND($Y137/'1_РОЗПОДІЛ ПЕРСОНАЛУ'!P136*'1_РОЗПОДІЛ ПЕРСОНАЛУ'!W136,2))</f>
        <v>0</v>
      </c>
      <c r="AG137" s="74">
        <f>IF(ISERROR(ROUND($Y137/'1_РОЗПОДІЛ ПЕРСОНАЛУ'!P136*'1_РОЗПОДІЛ ПЕРСОНАЛУ'!X136,2)),0,ROUND($Y137/'1_РОЗПОДІЛ ПЕРСОНАЛУ'!P136*'1_РОЗПОДІЛ ПЕРСОНАЛУ'!X136,2))</f>
        <v>0</v>
      </c>
    </row>
    <row r="138" spans="1:33" ht="12" hidden="1" x14ac:dyDescent="0.2">
      <c r="A138" s="78" t="str">
        <f>'1_РОЗПОДІЛ ПЕРСОНАЛУ'!A137</f>
        <v/>
      </c>
      <c r="B138" s="78">
        <f>'1_РОЗПОДІЛ ПЕРСОНАЛУ'!B137</f>
        <v>0</v>
      </c>
      <c r="C138" s="78">
        <f>'1_РОЗПОДІЛ ПЕРСОНАЛУ'!D137</f>
        <v>0</v>
      </c>
      <c r="D138" s="78">
        <f>'1_РОЗПОДІЛ ПЕРСОНАЛУ'!F137</f>
        <v>0</v>
      </c>
      <c r="E138" s="78">
        <f>'1_РОЗПОДІЛ ПЕРСОНАЛУ'!P137</f>
        <v>0</v>
      </c>
      <c r="F138" s="100">
        <f>IF($A138&gt;0,'2_Вихідні дані'!$B$3,"")</f>
        <v>1921</v>
      </c>
      <c r="G138" s="55"/>
      <c r="H138" s="55"/>
      <c r="I138" s="79">
        <f>IF(D138&gt;0,VLOOKUP(D138,'2_Вихідні дані'!$A$6:$B$11,2,FALSE),1)</f>
        <v>1</v>
      </c>
      <c r="J138" s="55"/>
      <c r="K138" s="74">
        <f t="shared" si="16"/>
        <v>0</v>
      </c>
      <c r="L138" s="55"/>
      <c r="M138" s="100">
        <f t="shared" si="10"/>
        <v>0</v>
      </c>
      <c r="N138" s="55"/>
      <c r="O138" s="100">
        <f t="shared" si="11"/>
        <v>0</v>
      </c>
      <c r="P138" s="55"/>
      <c r="Q138" s="100">
        <f t="shared" si="12"/>
        <v>0</v>
      </c>
      <c r="R138" s="55"/>
      <c r="S138" s="100">
        <f t="shared" si="13"/>
        <v>0</v>
      </c>
      <c r="T138" s="55"/>
      <c r="U138" s="100">
        <f t="shared" si="14"/>
        <v>0</v>
      </c>
      <c r="V138" s="55"/>
      <c r="W138" s="100">
        <f>IF(AND($A138&gt;0,V138&gt;0),IF('2_Вихідні дані'!$A$12=1,ROUND($K138*(V138-1),2),ROUND((K138+M138+O138+Q138+S138+U138)*(V138-1),2)),0)</f>
        <v>0</v>
      </c>
      <c r="X138" s="74">
        <f t="shared" si="15"/>
        <v>0</v>
      </c>
      <c r="Y138" s="74">
        <f>X138*'2_Вихідні дані'!$B$18</f>
        <v>0</v>
      </c>
      <c r="Z138" s="74">
        <f>IF(ISERROR(ROUND($Y138/'1_РОЗПОДІЛ ПЕРСОНАЛУ'!P137*'1_РОЗПОДІЛ ПЕРСОНАЛУ'!Q137,2)),0,ROUND($Y138/'1_РОЗПОДІЛ ПЕРСОНАЛУ'!P137*'1_РОЗПОДІЛ ПЕРСОНАЛУ'!Q137,2))</f>
        <v>0</v>
      </c>
      <c r="AA138" s="74">
        <f>IF(ISERROR(ROUND($Y138/'1_РОЗПОДІЛ ПЕРСОНАЛУ'!P137*'1_РОЗПОДІЛ ПЕРСОНАЛУ'!R137,2)),0,ROUND($Y138/'1_РОЗПОДІЛ ПЕРСОНАЛУ'!P137*'1_РОЗПОДІЛ ПЕРСОНАЛУ'!R137,2))</f>
        <v>0</v>
      </c>
      <c r="AB138" s="74">
        <f>IF(ISERROR(ROUND($Y138/'1_РОЗПОДІЛ ПЕРСОНАЛУ'!P137*'1_РОЗПОДІЛ ПЕРСОНАЛУ'!S137,2)),0,ROUND($Y138/'1_РОЗПОДІЛ ПЕРСОНАЛУ'!P137*'1_РОЗПОДІЛ ПЕРСОНАЛУ'!S137,2))</f>
        <v>0</v>
      </c>
      <c r="AC138" s="74">
        <f>IF(ISERROR(ROUND($Y138/'1_РОЗПОДІЛ ПЕРСОНАЛУ'!P137*'1_РОЗПОДІЛ ПЕРСОНАЛУ'!T137,2)),0,ROUND($Y138/'1_РОЗПОДІЛ ПЕРСОНАЛУ'!P137*'1_РОЗПОДІЛ ПЕРСОНАЛУ'!T137,2))</f>
        <v>0</v>
      </c>
      <c r="AD138" s="74">
        <f>IF(ISERROR(ROUND($Y138/'1_РОЗПОДІЛ ПЕРСОНАЛУ'!P137*'1_РОЗПОДІЛ ПЕРСОНАЛУ'!U137,2)),0,ROUND($Y138/'1_РОЗПОДІЛ ПЕРСОНАЛУ'!P137*'1_РОЗПОДІЛ ПЕРСОНАЛУ'!U137,2))</f>
        <v>0</v>
      </c>
      <c r="AE138" s="74">
        <f>IF(ISERROR(ROUND($Y138/'1_РОЗПОДІЛ ПЕРСОНАЛУ'!P137*'1_РОЗПОДІЛ ПЕРСОНАЛУ'!V137,2)),0,ROUND($Y138/'1_РОЗПОДІЛ ПЕРСОНАЛУ'!P137*'1_РОЗПОДІЛ ПЕРСОНАЛУ'!V137,2))</f>
        <v>0</v>
      </c>
      <c r="AF138" s="74">
        <f>IF(ISERROR(ROUND($Y138/'1_РОЗПОДІЛ ПЕРСОНАЛУ'!P137*'1_РОЗПОДІЛ ПЕРСОНАЛУ'!W137,2)),0,ROUND($Y138/'1_РОЗПОДІЛ ПЕРСОНАЛУ'!P137*'1_РОЗПОДІЛ ПЕРСОНАЛУ'!W137,2))</f>
        <v>0</v>
      </c>
      <c r="AG138" s="74">
        <f>IF(ISERROR(ROUND($Y138/'1_РОЗПОДІЛ ПЕРСОНАЛУ'!P137*'1_РОЗПОДІЛ ПЕРСОНАЛУ'!X137,2)),0,ROUND($Y138/'1_РОЗПОДІЛ ПЕРСОНАЛУ'!P137*'1_РОЗПОДІЛ ПЕРСОНАЛУ'!X137,2))</f>
        <v>0</v>
      </c>
    </row>
    <row r="139" spans="1:33" ht="12" hidden="1" x14ac:dyDescent="0.2">
      <c r="A139" s="78" t="str">
        <f>'1_РОЗПОДІЛ ПЕРСОНАЛУ'!A138</f>
        <v/>
      </c>
      <c r="B139" s="78">
        <f>'1_РОЗПОДІЛ ПЕРСОНАЛУ'!B138</f>
        <v>0</v>
      </c>
      <c r="C139" s="78">
        <f>'1_РОЗПОДІЛ ПЕРСОНАЛУ'!D138</f>
        <v>0</v>
      </c>
      <c r="D139" s="78">
        <f>'1_РОЗПОДІЛ ПЕРСОНАЛУ'!F138</f>
        <v>0</v>
      </c>
      <c r="E139" s="78">
        <f>'1_РОЗПОДІЛ ПЕРСОНАЛУ'!P138</f>
        <v>0</v>
      </c>
      <c r="F139" s="100">
        <f>IF($A139&gt;0,'2_Вихідні дані'!$B$3,"")</f>
        <v>1921</v>
      </c>
      <c r="G139" s="55"/>
      <c r="H139" s="55"/>
      <c r="I139" s="79">
        <f>IF(D139&gt;0,VLOOKUP(D139,'2_Вихідні дані'!$A$6:$B$11,2,FALSE),1)</f>
        <v>1</v>
      </c>
      <c r="J139" s="55"/>
      <c r="K139" s="74">
        <f t="shared" si="16"/>
        <v>0</v>
      </c>
      <c r="L139" s="55"/>
      <c r="M139" s="100">
        <f t="shared" ref="M139:M202" si="17">IF(AND($A139&gt;0,L139&gt;0),ROUND($K139*(L139-1),2),0)</f>
        <v>0</v>
      </c>
      <c r="N139" s="55"/>
      <c r="O139" s="100">
        <f t="shared" ref="O139:O202" si="18">IF(AND($A139&gt;0,N139&gt;0),ROUND($K139*(N139-1),2),0)</f>
        <v>0</v>
      </c>
      <c r="P139" s="55"/>
      <c r="Q139" s="100">
        <f t="shared" ref="Q139:Q202" si="19">IF(AND($A139&gt;0,P139&gt;0),ROUND($K139*(P139-1),2),0)</f>
        <v>0</v>
      </c>
      <c r="R139" s="55"/>
      <c r="S139" s="100">
        <f t="shared" ref="S139:S202" si="20">IF(AND($A139&gt;0,R139&gt;0),ROUND($K139*(R139-1),2),0)</f>
        <v>0</v>
      </c>
      <c r="T139" s="55"/>
      <c r="U139" s="100">
        <f t="shared" ref="U139:U202" si="21">IF(AND($A139&gt;0,T139&gt;0),ROUND($K139*(T139-1),2),0)</f>
        <v>0</v>
      </c>
      <c r="V139" s="55"/>
      <c r="W139" s="100">
        <f>IF(AND($A139&gt;0,V139&gt;0),IF('2_Вихідні дані'!$A$12=1,ROUND($K139*(V139-1),2),ROUND((K139+M139+O139+Q139+S139+U139)*(V139-1),2)),0)</f>
        <v>0</v>
      </c>
      <c r="X139" s="74">
        <f t="shared" ref="X139:X202" si="22">ROUND((K139+M139+O139+Q139+S139+U139+W139)*E139,2)</f>
        <v>0</v>
      </c>
      <c r="Y139" s="74">
        <f>X139*'2_Вихідні дані'!$B$18</f>
        <v>0</v>
      </c>
      <c r="Z139" s="74">
        <f>IF(ISERROR(ROUND($Y139/'1_РОЗПОДІЛ ПЕРСОНАЛУ'!P138*'1_РОЗПОДІЛ ПЕРСОНАЛУ'!Q138,2)),0,ROUND($Y139/'1_РОЗПОДІЛ ПЕРСОНАЛУ'!P138*'1_РОЗПОДІЛ ПЕРСОНАЛУ'!Q138,2))</f>
        <v>0</v>
      </c>
      <c r="AA139" s="74">
        <f>IF(ISERROR(ROUND($Y139/'1_РОЗПОДІЛ ПЕРСОНАЛУ'!P138*'1_РОЗПОДІЛ ПЕРСОНАЛУ'!R138,2)),0,ROUND($Y139/'1_РОЗПОДІЛ ПЕРСОНАЛУ'!P138*'1_РОЗПОДІЛ ПЕРСОНАЛУ'!R138,2))</f>
        <v>0</v>
      </c>
      <c r="AB139" s="74">
        <f>IF(ISERROR(ROUND($Y139/'1_РОЗПОДІЛ ПЕРСОНАЛУ'!P138*'1_РОЗПОДІЛ ПЕРСОНАЛУ'!S138,2)),0,ROUND($Y139/'1_РОЗПОДІЛ ПЕРСОНАЛУ'!P138*'1_РОЗПОДІЛ ПЕРСОНАЛУ'!S138,2))</f>
        <v>0</v>
      </c>
      <c r="AC139" s="74">
        <f>IF(ISERROR(ROUND($Y139/'1_РОЗПОДІЛ ПЕРСОНАЛУ'!P138*'1_РОЗПОДІЛ ПЕРСОНАЛУ'!T138,2)),0,ROUND($Y139/'1_РОЗПОДІЛ ПЕРСОНАЛУ'!P138*'1_РОЗПОДІЛ ПЕРСОНАЛУ'!T138,2))</f>
        <v>0</v>
      </c>
      <c r="AD139" s="74">
        <f>IF(ISERROR(ROUND($Y139/'1_РОЗПОДІЛ ПЕРСОНАЛУ'!P138*'1_РОЗПОДІЛ ПЕРСОНАЛУ'!U138,2)),0,ROUND($Y139/'1_РОЗПОДІЛ ПЕРСОНАЛУ'!P138*'1_РОЗПОДІЛ ПЕРСОНАЛУ'!U138,2))</f>
        <v>0</v>
      </c>
      <c r="AE139" s="74">
        <f>IF(ISERROR(ROUND($Y139/'1_РОЗПОДІЛ ПЕРСОНАЛУ'!P138*'1_РОЗПОДІЛ ПЕРСОНАЛУ'!V138,2)),0,ROUND($Y139/'1_РОЗПОДІЛ ПЕРСОНАЛУ'!P138*'1_РОЗПОДІЛ ПЕРСОНАЛУ'!V138,2))</f>
        <v>0</v>
      </c>
      <c r="AF139" s="74">
        <f>IF(ISERROR(ROUND($Y139/'1_РОЗПОДІЛ ПЕРСОНАЛУ'!P138*'1_РОЗПОДІЛ ПЕРСОНАЛУ'!W138,2)),0,ROUND($Y139/'1_РОЗПОДІЛ ПЕРСОНАЛУ'!P138*'1_РОЗПОДІЛ ПЕРСОНАЛУ'!W138,2))</f>
        <v>0</v>
      </c>
      <c r="AG139" s="74">
        <f>IF(ISERROR(ROUND($Y139/'1_РОЗПОДІЛ ПЕРСОНАЛУ'!P138*'1_РОЗПОДІЛ ПЕРСОНАЛУ'!X138,2)),0,ROUND($Y139/'1_РОЗПОДІЛ ПЕРСОНАЛУ'!P138*'1_РОЗПОДІЛ ПЕРСОНАЛУ'!X138,2))</f>
        <v>0</v>
      </c>
    </row>
    <row r="140" spans="1:33" ht="12" hidden="1" x14ac:dyDescent="0.2">
      <c r="A140" s="78" t="str">
        <f>'1_РОЗПОДІЛ ПЕРСОНАЛУ'!A139</f>
        <v/>
      </c>
      <c r="B140" s="78">
        <f>'1_РОЗПОДІЛ ПЕРСОНАЛУ'!B139</f>
        <v>0</v>
      </c>
      <c r="C140" s="78">
        <f>'1_РОЗПОДІЛ ПЕРСОНАЛУ'!D139</f>
        <v>0</v>
      </c>
      <c r="D140" s="78">
        <f>'1_РОЗПОДІЛ ПЕРСОНАЛУ'!F139</f>
        <v>0</v>
      </c>
      <c r="E140" s="78">
        <f>'1_РОЗПОДІЛ ПЕРСОНАЛУ'!P139</f>
        <v>0</v>
      </c>
      <c r="F140" s="100">
        <f>IF($A140&gt;0,'2_Вихідні дані'!$B$3,"")</f>
        <v>1921</v>
      </c>
      <c r="G140" s="55"/>
      <c r="H140" s="55"/>
      <c r="I140" s="79">
        <f>IF(D140&gt;0,VLOOKUP(D140,'2_Вихідні дані'!$A$6:$B$11,2,FALSE),1)</f>
        <v>1</v>
      </c>
      <c r="J140" s="55"/>
      <c r="K140" s="74">
        <f t="shared" si="16"/>
        <v>0</v>
      </c>
      <c r="L140" s="55"/>
      <c r="M140" s="100">
        <f t="shared" si="17"/>
        <v>0</v>
      </c>
      <c r="N140" s="55"/>
      <c r="O140" s="100">
        <f t="shared" si="18"/>
        <v>0</v>
      </c>
      <c r="P140" s="55"/>
      <c r="Q140" s="100">
        <f t="shared" si="19"/>
        <v>0</v>
      </c>
      <c r="R140" s="55"/>
      <c r="S140" s="100">
        <f t="shared" si="20"/>
        <v>0</v>
      </c>
      <c r="T140" s="55"/>
      <c r="U140" s="100">
        <f t="shared" si="21"/>
        <v>0</v>
      </c>
      <c r="V140" s="55"/>
      <c r="W140" s="100">
        <f>IF(AND($A140&gt;0,V140&gt;0),IF('2_Вихідні дані'!$A$12=1,ROUND($K140*(V140-1),2),ROUND((K140+M140+O140+Q140+S140+U140)*(V140-1),2)),0)</f>
        <v>0</v>
      </c>
      <c r="X140" s="74">
        <f t="shared" si="22"/>
        <v>0</v>
      </c>
      <c r="Y140" s="74">
        <f>X140*'2_Вихідні дані'!$B$18</f>
        <v>0</v>
      </c>
      <c r="Z140" s="74">
        <f>IF(ISERROR(ROUND($Y140/'1_РОЗПОДІЛ ПЕРСОНАЛУ'!P139*'1_РОЗПОДІЛ ПЕРСОНАЛУ'!Q139,2)),0,ROUND($Y140/'1_РОЗПОДІЛ ПЕРСОНАЛУ'!P139*'1_РОЗПОДІЛ ПЕРСОНАЛУ'!Q139,2))</f>
        <v>0</v>
      </c>
      <c r="AA140" s="74">
        <f>IF(ISERROR(ROUND($Y140/'1_РОЗПОДІЛ ПЕРСОНАЛУ'!P139*'1_РОЗПОДІЛ ПЕРСОНАЛУ'!R139,2)),0,ROUND($Y140/'1_РОЗПОДІЛ ПЕРСОНАЛУ'!P139*'1_РОЗПОДІЛ ПЕРСОНАЛУ'!R139,2))</f>
        <v>0</v>
      </c>
      <c r="AB140" s="74">
        <f>IF(ISERROR(ROUND($Y140/'1_РОЗПОДІЛ ПЕРСОНАЛУ'!P139*'1_РОЗПОДІЛ ПЕРСОНАЛУ'!S139,2)),0,ROUND($Y140/'1_РОЗПОДІЛ ПЕРСОНАЛУ'!P139*'1_РОЗПОДІЛ ПЕРСОНАЛУ'!S139,2))</f>
        <v>0</v>
      </c>
      <c r="AC140" s="74">
        <f>IF(ISERROR(ROUND($Y140/'1_РОЗПОДІЛ ПЕРСОНАЛУ'!P139*'1_РОЗПОДІЛ ПЕРСОНАЛУ'!T139,2)),0,ROUND($Y140/'1_РОЗПОДІЛ ПЕРСОНАЛУ'!P139*'1_РОЗПОДІЛ ПЕРСОНАЛУ'!T139,2))</f>
        <v>0</v>
      </c>
      <c r="AD140" s="74">
        <f>IF(ISERROR(ROUND($Y140/'1_РОЗПОДІЛ ПЕРСОНАЛУ'!P139*'1_РОЗПОДІЛ ПЕРСОНАЛУ'!U139,2)),0,ROUND($Y140/'1_РОЗПОДІЛ ПЕРСОНАЛУ'!P139*'1_РОЗПОДІЛ ПЕРСОНАЛУ'!U139,2))</f>
        <v>0</v>
      </c>
      <c r="AE140" s="74">
        <f>IF(ISERROR(ROUND($Y140/'1_РОЗПОДІЛ ПЕРСОНАЛУ'!P139*'1_РОЗПОДІЛ ПЕРСОНАЛУ'!V139,2)),0,ROUND($Y140/'1_РОЗПОДІЛ ПЕРСОНАЛУ'!P139*'1_РОЗПОДІЛ ПЕРСОНАЛУ'!V139,2))</f>
        <v>0</v>
      </c>
      <c r="AF140" s="74">
        <f>IF(ISERROR(ROUND($Y140/'1_РОЗПОДІЛ ПЕРСОНАЛУ'!P139*'1_РОЗПОДІЛ ПЕРСОНАЛУ'!W139,2)),0,ROUND($Y140/'1_РОЗПОДІЛ ПЕРСОНАЛУ'!P139*'1_РОЗПОДІЛ ПЕРСОНАЛУ'!W139,2))</f>
        <v>0</v>
      </c>
      <c r="AG140" s="74">
        <f>IF(ISERROR(ROUND($Y140/'1_РОЗПОДІЛ ПЕРСОНАЛУ'!P139*'1_РОЗПОДІЛ ПЕРСОНАЛУ'!X139,2)),0,ROUND($Y140/'1_РОЗПОДІЛ ПЕРСОНАЛУ'!P139*'1_РОЗПОДІЛ ПЕРСОНАЛУ'!X139,2))</f>
        <v>0</v>
      </c>
    </row>
    <row r="141" spans="1:33" ht="12" hidden="1" x14ac:dyDescent="0.2">
      <c r="A141" s="78" t="str">
        <f>'1_РОЗПОДІЛ ПЕРСОНАЛУ'!A140</f>
        <v/>
      </c>
      <c r="B141" s="78">
        <f>'1_РОЗПОДІЛ ПЕРСОНАЛУ'!B140</f>
        <v>0</v>
      </c>
      <c r="C141" s="78">
        <f>'1_РОЗПОДІЛ ПЕРСОНАЛУ'!D140</f>
        <v>0</v>
      </c>
      <c r="D141" s="78">
        <f>'1_РОЗПОДІЛ ПЕРСОНАЛУ'!F140</f>
        <v>0</v>
      </c>
      <c r="E141" s="78">
        <f>'1_РОЗПОДІЛ ПЕРСОНАЛУ'!P140</f>
        <v>0</v>
      </c>
      <c r="F141" s="100">
        <f>IF($A141&gt;0,'2_Вихідні дані'!$B$3,"")</f>
        <v>1921</v>
      </c>
      <c r="G141" s="55"/>
      <c r="H141" s="55"/>
      <c r="I141" s="79">
        <f>IF(D141&gt;0,VLOOKUP(D141,'2_Вихідні дані'!$A$6:$B$11,2,FALSE),1)</f>
        <v>1</v>
      </c>
      <c r="J141" s="55"/>
      <c r="K141" s="74">
        <f t="shared" si="16"/>
        <v>0</v>
      </c>
      <c r="L141" s="55"/>
      <c r="M141" s="100">
        <f t="shared" si="17"/>
        <v>0</v>
      </c>
      <c r="N141" s="55"/>
      <c r="O141" s="100">
        <f t="shared" si="18"/>
        <v>0</v>
      </c>
      <c r="P141" s="55"/>
      <c r="Q141" s="100">
        <f t="shared" si="19"/>
        <v>0</v>
      </c>
      <c r="R141" s="55"/>
      <c r="S141" s="100">
        <f t="shared" si="20"/>
        <v>0</v>
      </c>
      <c r="T141" s="55"/>
      <c r="U141" s="100">
        <f t="shared" si="21"/>
        <v>0</v>
      </c>
      <c r="V141" s="55"/>
      <c r="W141" s="100">
        <f>IF(AND($A141&gt;0,V141&gt;0),IF('2_Вихідні дані'!$A$12=1,ROUND($K141*(V141-1),2),ROUND((K141+M141+O141+Q141+S141+U141)*(V141-1),2)),0)</f>
        <v>0</v>
      </c>
      <c r="X141" s="74">
        <f t="shared" si="22"/>
        <v>0</v>
      </c>
      <c r="Y141" s="74">
        <f>X141*'2_Вихідні дані'!$B$18</f>
        <v>0</v>
      </c>
      <c r="Z141" s="74">
        <f>IF(ISERROR(ROUND($Y141/'1_РОЗПОДІЛ ПЕРСОНАЛУ'!P140*'1_РОЗПОДІЛ ПЕРСОНАЛУ'!Q140,2)),0,ROUND($Y141/'1_РОЗПОДІЛ ПЕРСОНАЛУ'!P140*'1_РОЗПОДІЛ ПЕРСОНАЛУ'!Q140,2))</f>
        <v>0</v>
      </c>
      <c r="AA141" s="74">
        <f>IF(ISERROR(ROUND($Y141/'1_РОЗПОДІЛ ПЕРСОНАЛУ'!P140*'1_РОЗПОДІЛ ПЕРСОНАЛУ'!R140,2)),0,ROUND($Y141/'1_РОЗПОДІЛ ПЕРСОНАЛУ'!P140*'1_РОЗПОДІЛ ПЕРСОНАЛУ'!R140,2))</f>
        <v>0</v>
      </c>
      <c r="AB141" s="74">
        <f>IF(ISERROR(ROUND($Y141/'1_РОЗПОДІЛ ПЕРСОНАЛУ'!P140*'1_РОЗПОДІЛ ПЕРСОНАЛУ'!S140,2)),0,ROUND($Y141/'1_РОЗПОДІЛ ПЕРСОНАЛУ'!P140*'1_РОЗПОДІЛ ПЕРСОНАЛУ'!S140,2))</f>
        <v>0</v>
      </c>
      <c r="AC141" s="74">
        <f>IF(ISERROR(ROUND($Y141/'1_РОЗПОДІЛ ПЕРСОНАЛУ'!P140*'1_РОЗПОДІЛ ПЕРСОНАЛУ'!T140,2)),0,ROUND($Y141/'1_РОЗПОДІЛ ПЕРСОНАЛУ'!P140*'1_РОЗПОДІЛ ПЕРСОНАЛУ'!T140,2))</f>
        <v>0</v>
      </c>
      <c r="AD141" s="74">
        <f>IF(ISERROR(ROUND($Y141/'1_РОЗПОДІЛ ПЕРСОНАЛУ'!P140*'1_РОЗПОДІЛ ПЕРСОНАЛУ'!U140,2)),0,ROUND($Y141/'1_РОЗПОДІЛ ПЕРСОНАЛУ'!P140*'1_РОЗПОДІЛ ПЕРСОНАЛУ'!U140,2))</f>
        <v>0</v>
      </c>
      <c r="AE141" s="74">
        <f>IF(ISERROR(ROUND($Y141/'1_РОЗПОДІЛ ПЕРСОНАЛУ'!P140*'1_РОЗПОДІЛ ПЕРСОНАЛУ'!V140,2)),0,ROUND($Y141/'1_РОЗПОДІЛ ПЕРСОНАЛУ'!P140*'1_РОЗПОДІЛ ПЕРСОНАЛУ'!V140,2))</f>
        <v>0</v>
      </c>
      <c r="AF141" s="74">
        <f>IF(ISERROR(ROUND($Y141/'1_РОЗПОДІЛ ПЕРСОНАЛУ'!P140*'1_РОЗПОДІЛ ПЕРСОНАЛУ'!W140,2)),0,ROUND($Y141/'1_РОЗПОДІЛ ПЕРСОНАЛУ'!P140*'1_РОЗПОДІЛ ПЕРСОНАЛУ'!W140,2))</f>
        <v>0</v>
      </c>
      <c r="AG141" s="74">
        <f>IF(ISERROR(ROUND($Y141/'1_РОЗПОДІЛ ПЕРСОНАЛУ'!P140*'1_РОЗПОДІЛ ПЕРСОНАЛУ'!X140,2)),0,ROUND($Y141/'1_РОЗПОДІЛ ПЕРСОНАЛУ'!P140*'1_РОЗПОДІЛ ПЕРСОНАЛУ'!X140,2))</f>
        <v>0</v>
      </c>
    </row>
    <row r="142" spans="1:33" ht="12" hidden="1" x14ac:dyDescent="0.2">
      <c r="A142" s="78" t="str">
        <f>'1_РОЗПОДІЛ ПЕРСОНАЛУ'!A141</f>
        <v/>
      </c>
      <c r="B142" s="78">
        <f>'1_РОЗПОДІЛ ПЕРСОНАЛУ'!B141</f>
        <v>0</v>
      </c>
      <c r="C142" s="78">
        <f>'1_РОЗПОДІЛ ПЕРСОНАЛУ'!D141</f>
        <v>0</v>
      </c>
      <c r="D142" s="78">
        <f>'1_РОЗПОДІЛ ПЕРСОНАЛУ'!F141</f>
        <v>0</v>
      </c>
      <c r="E142" s="78">
        <f>'1_РОЗПОДІЛ ПЕРСОНАЛУ'!P141</f>
        <v>0</v>
      </c>
      <c r="F142" s="100">
        <f>IF($A142&gt;0,'2_Вихідні дані'!$B$3,"")</f>
        <v>1921</v>
      </c>
      <c r="G142" s="55"/>
      <c r="H142" s="55"/>
      <c r="I142" s="79">
        <f>IF(D142&gt;0,VLOOKUP(D142,'2_Вихідні дані'!$A$6:$B$11,2,FALSE),1)</f>
        <v>1</v>
      </c>
      <c r="J142" s="55"/>
      <c r="K142" s="74">
        <f t="shared" si="16"/>
        <v>0</v>
      </c>
      <c r="L142" s="55"/>
      <c r="M142" s="100">
        <f t="shared" si="17"/>
        <v>0</v>
      </c>
      <c r="N142" s="55"/>
      <c r="O142" s="100">
        <f t="shared" si="18"/>
        <v>0</v>
      </c>
      <c r="P142" s="55"/>
      <c r="Q142" s="100">
        <f t="shared" si="19"/>
        <v>0</v>
      </c>
      <c r="R142" s="55"/>
      <c r="S142" s="100">
        <f t="shared" si="20"/>
        <v>0</v>
      </c>
      <c r="T142" s="55"/>
      <c r="U142" s="100">
        <f t="shared" si="21"/>
        <v>0</v>
      </c>
      <c r="V142" s="55"/>
      <c r="W142" s="100">
        <f>IF(AND($A142&gt;0,V142&gt;0),IF('2_Вихідні дані'!$A$12=1,ROUND($K142*(V142-1),2),ROUND((K142+M142+O142+Q142+S142+U142)*(V142-1),2)),0)</f>
        <v>0</v>
      </c>
      <c r="X142" s="74">
        <f t="shared" si="22"/>
        <v>0</v>
      </c>
      <c r="Y142" s="74">
        <f>X142*'2_Вихідні дані'!$B$18</f>
        <v>0</v>
      </c>
      <c r="Z142" s="74">
        <f>IF(ISERROR(ROUND($Y142/'1_РОЗПОДІЛ ПЕРСОНАЛУ'!P141*'1_РОЗПОДІЛ ПЕРСОНАЛУ'!Q141,2)),0,ROUND($Y142/'1_РОЗПОДІЛ ПЕРСОНАЛУ'!P141*'1_РОЗПОДІЛ ПЕРСОНАЛУ'!Q141,2))</f>
        <v>0</v>
      </c>
      <c r="AA142" s="74">
        <f>IF(ISERROR(ROUND($Y142/'1_РОЗПОДІЛ ПЕРСОНАЛУ'!P141*'1_РОЗПОДІЛ ПЕРСОНАЛУ'!R141,2)),0,ROUND($Y142/'1_РОЗПОДІЛ ПЕРСОНАЛУ'!P141*'1_РОЗПОДІЛ ПЕРСОНАЛУ'!R141,2))</f>
        <v>0</v>
      </c>
      <c r="AB142" s="74">
        <f>IF(ISERROR(ROUND($Y142/'1_РОЗПОДІЛ ПЕРСОНАЛУ'!P141*'1_РОЗПОДІЛ ПЕРСОНАЛУ'!S141,2)),0,ROUND($Y142/'1_РОЗПОДІЛ ПЕРСОНАЛУ'!P141*'1_РОЗПОДІЛ ПЕРСОНАЛУ'!S141,2))</f>
        <v>0</v>
      </c>
      <c r="AC142" s="74">
        <f>IF(ISERROR(ROUND($Y142/'1_РОЗПОДІЛ ПЕРСОНАЛУ'!P141*'1_РОЗПОДІЛ ПЕРСОНАЛУ'!T141,2)),0,ROUND($Y142/'1_РОЗПОДІЛ ПЕРСОНАЛУ'!P141*'1_РОЗПОДІЛ ПЕРСОНАЛУ'!T141,2))</f>
        <v>0</v>
      </c>
      <c r="AD142" s="74">
        <f>IF(ISERROR(ROUND($Y142/'1_РОЗПОДІЛ ПЕРСОНАЛУ'!P141*'1_РОЗПОДІЛ ПЕРСОНАЛУ'!U141,2)),0,ROUND($Y142/'1_РОЗПОДІЛ ПЕРСОНАЛУ'!P141*'1_РОЗПОДІЛ ПЕРСОНАЛУ'!U141,2))</f>
        <v>0</v>
      </c>
      <c r="AE142" s="74">
        <f>IF(ISERROR(ROUND($Y142/'1_РОЗПОДІЛ ПЕРСОНАЛУ'!P141*'1_РОЗПОДІЛ ПЕРСОНАЛУ'!V141,2)),0,ROUND($Y142/'1_РОЗПОДІЛ ПЕРСОНАЛУ'!P141*'1_РОЗПОДІЛ ПЕРСОНАЛУ'!V141,2))</f>
        <v>0</v>
      </c>
      <c r="AF142" s="74">
        <f>IF(ISERROR(ROUND($Y142/'1_РОЗПОДІЛ ПЕРСОНАЛУ'!P141*'1_РОЗПОДІЛ ПЕРСОНАЛУ'!W141,2)),0,ROUND($Y142/'1_РОЗПОДІЛ ПЕРСОНАЛУ'!P141*'1_РОЗПОДІЛ ПЕРСОНАЛУ'!W141,2))</f>
        <v>0</v>
      </c>
      <c r="AG142" s="74">
        <f>IF(ISERROR(ROUND($Y142/'1_РОЗПОДІЛ ПЕРСОНАЛУ'!P141*'1_РОЗПОДІЛ ПЕРСОНАЛУ'!X141,2)),0,ROUND($Y142/'1_РОЗПОДІЛ ПЕРСОНАЛУ'!P141*'1_РОЗПОДІЛ ПЕРСОНАЛУ'!X141,2))</f>
        <v>0</v>
      </c>
    </row>
    <row r="143" spans="1:33" ht="12" hidden="1" x14ac:dyDescent="0.2">
      <c r="A143" s="78" t="str">
        <f>'1_РОЗПОДІЛ ПЕРСОНАЛУ'!A142</f>
        <v/>
      </c>
      <c r="B143" s="78">
        <f>'1_РОЗПОДІЛ ПЕРСОНАЛУ'!B142</f>
        <v>0</v>
      </c>
      <c r="C143" s="78">
        <f>'1_РОЗПОДІЛ ПЕРСОНАЛУ'!D142</f>
        <v>0</v>
      </c>
      <c r="D143" s="78">
        <f>'1_РОЗПОДІЛ ПЕРСОНАЛУ'!F142</f>
        <v>0</v>
      </c>
      <c r="E143" s="78">
        <f>'1_РОЗПОДІЛ ПЕРСОНАЛУ'!P142</f>
        <v>0</v>
      </c>
      <c r="F143" s="100">
        <f>IF($A143&gt;0,'2_Вихідні дані'!$B$3,"")</f>
        <v>1921</v>
      </c>
      <c r="G143" s="55"/>
      <c r="H143" s="55"/>
      <c r="I143" s="79">
        <f>IF(D143&gt;0,VLOOKUP(D143,'2_Вихідні дані'!$A$6:$B$11,2,FALSE),1)</f>
        <v>1</v>
      </c>
      <c r="J143" s="55"/>
      <c r="K143" s="74">
        <f t="shared" si="16"/>
        <v>0</v>
      </c>
      <c r="L143" s="55"/>
      <c r="M143" s="100">
        <f t="shared" si="17"/>
        <v>0</v>
      </c>
      <c r="N143" s="55"/>
      <c r="O143" s="100">
        <f t="shared" si="18"/>
        <v>0</v>
      </c>
      <c r="P143" s="55"/>
      <c r="Q143" s="100">
        <f t="shared" si="19"/>
        <v>0</v>
      </c>
      <c r="R143" s="55"/>
      <c r="S143" s="100">
        <f t="shared" si="20"/>
        <v>0</v>
      </c>
      <c r="T143" s="55"/>
      <c r="U143" s="100">
        <f t="shared" si="21"/>
        <v>0</v>
      </c>
      <c r="V143" s="55"/>
      <c r="W143" s="100">
        <f>IF(AND($A143&gt;0,V143&gt;0),IF('2_Вихідні дані'!$A$12=1,ROUND($K143*(V143-1),2),ROUND((K143+M143+O143+Q143+S143+U143)*(V143-1),2)),0)</f>
        <v>0</v>
      </c>
      <c r="X143" s="74">
        <f t="shared" si="22"/>
        <v>0</v>
      </c>
      <c r="Y143" s="74">
        <f>X143*'2_Вихідні дані'!$B$18</f>
        <v>0</v>
      </c>
      <c r="Z143" s="74">
        <f>IF(ISERROR(ROUND($Y143/'1_РОЗПОДІЛ ПЕРСОНАЛУ'!P142*'1_РОЗПОДІЛ ПЕРСОНАЛУ'!Q142,2)),0,ROUND($Y143/'1_РОЗПОДІЛ ПЕРСОНАЛУ'!P142*'1_РОЗПОДІЛ ПЕРСОНАЛУ'!Q142,2))</f>
        <v>0</v>
      </c>
      <c r="AA143" s="74">
        <f>IF(ISERROR(ROUND($Y143/'1_РОЗПОДІЛ ПЕРСОНАЛУ'!P142*'1_РОЗПОДІЛ ПЕРСОНАЛУ'!R142,2)),0,ROUND($Y143/'1_РОЗПОДІЛ ПЕРСОНАЛУ'!P142*'1_РОЗПОДІЛ ПЕРСОНАЛУ'!R142,2))</f>
        <v>0</v>
      </c>
      <c r="AB143" s="74">
        <f>IF(ISERROR(ROUND($Y143/'1_РОЗПОДІЛ ПЕРСОНАЛУ'!P142*'1_РОЗПОДІЛ ПЕРСОНАЛУ'!S142,2)),0,ROUND($Y143/'1_РОЗПОДІЛ ПЕРСОНАЛУ'!P142*'1_РОЗПОДІЛ ПЕРСОНАЛУ'!S142,2))</f>
        <v>0</v>
      </c>
      <c r="AC143" s="74">
        <f>IF(ISERROR(ROUND($Y143/'1_РОЗПОДІЛ ПЕРСОНАЛУ'!P142*'1_РОЗПОДІЛ ПЕРСОНАЛУ'!T142,2)),0,ROUND($Y143/'1_РОЗПОДІЛ ПЕРСОНАЛУ'!P142*'1_РОЗПОДІЛ ПЕРСОНАЛУ'!T142,2))</f>
        <v>0</v>
      </c>
      <c r="AD143" s="74">
        <f>IF(ISERROR(ROUND($Y143/'1_РОЗПОДІЛ ПЕРСОНАЛУ'!P142*'1_РОЗПОДІЛ ПЕРСОНАЛУ'!U142,2)),0,ROUND($Y143/'1_РОЗПОДІЛ ПЕРСОНАЛУ'!P142*'1_РОЗПОДІЛ ПЕРСОНАЛУ'!U142,2))</f>
        <v>0</v>
      </c>
      <c r="AE143" s="74">
        <f>IF(ISERROR(ROUND($Y143/'1_РОЗПОДІЛ ПЕРСОНАЛУ'!P142*'1_РОЗПОДІЛ ПЕРСОНАЛУ'!V142,2)),0,ROUND($Y143/'1_РОЗПОДІЛ ПЕРСОНАЛУ'!P142*'1_РОЗПОДІЛ ПЕРСОНАЛУ'!V142,2))</f>
        <v>0</v>
      </c>
      <c r="AF143" s="74">
        <f>IF(ISERROR(ROUND($Y143/'1_РОЗПОДІЛ ПЕРСОНАЛУ'!P142*'1_РОЗПОДІЛ ПЕРСОНАЛУ'!W142,2)),0,ROUND($Y143/'1_РОЗПОДІЛ ПЕРСОНАЛУ'!P142*'1_РОЗПОДІЛ ПЕРСОНАЛУ'!W142,2))</f>
        <v>0</v>
      </c>
      <c r="AG143" s="74">
        <f>IF(ISERROR(ROUND($Y143/'1_РОЗПОДІЛ ПЕРСОНАЛУ'!P142*'1_РОЗПОДІЛ ПЕРСОНАЛУ'!X142,2)),0,ROUND($Y143/'1_РОЗПОДІЛ ПЕРСОНАЛУ'!P142*'1_РОЗПОДІЛ ПЕРСОНАЛУ'!X142,2))</f>
        <v>0</v>
      </c>
    </row>
    <row r="144" spans="1:33" ht="12" hidden="1" x14ac:dyDescent="0.2">
      <c r="A144" s="78" t="str">
        <f>'1_РОЗПОДІЛ ПЕРСОНАЛУ'!A143</f>
        <v/>
      </c>
      <c r="B144" s="78">
        <f>'1_РОЗПОДІЛ ПЕРСОНАЛУ'!B143</f>
        <v>0</v>
      </c>
      <c r="C144" s="78">
        <f>'1_РОЗПОДІЛ ПЕРСОНАЛУ'!D143</f>
        <v>0</v>
      </c>
      <c r="D144" s="78">
        <f>'1_РОЗПОДІЛ ПЕРСОНАЛУ'!F143</f>
        <v>0</v>
      </c>
      <c r="E144" s="78">
        <f>'1_РОЗПОДІЛ ПЕРСОНАЛУ'!P143</f>
        <v>0</v>
      </c>
      <c r="F144" s="100">
        <f>IF($A144&gt;0,'2_Вихідні дані'!$B$3,"")</f>
        <v>1921</v>
      </c>
      <c r="G144" s="55"/>
      <c r="H144" s="55"/>
      <c r="I144" s="79">
        <f>IF(D144&gt;0,VLOOKUP(D144,'2_Вихідні дані'!$A$6:$B$11,2,FALSE),1)</f>
        <v>1</v>
      </c>
      <c r="J144" s="55"/>
      <c r="K144" s="74">
        <f t="shared" si="16"/>
        <v>0</v>
      </c>
      <c r="L144" s="55"/>
      <c r="M144" s="100">
        <f t="shared" si="17"/>
        <v>0</v>
      </c>
      <c r="N144" s="55"/>
      <c r="O144" s="100">
        <f t="shared" si="18"/>
        <v>0</v>
      </c>
      <c r="P144" s="55"/>
      <c r="Q144" s="100">
        <f t="shared" si="19"/>
        <v>0</v>
      </c>
      <c r="R144" s="55"/>
      <c r="S144" s="100">
        <f t="shared" si="20"/>
        <v>0</v>
      </c>
      <c r="T144" s="55"/>
      <c r="U144" s="100">
        <f t="shared" si="21"/>
        <v>0</v>
      </c>
      <c r="V144" s="55"/>
      <c r="W144" s="100">
        <f>IF(AND($A144&gt;0,V144&gt;0),IF('2_Вихідні дані'!$A$12=1,ROUND($K144*(V144-1),2),ROUND((K144+M144+O144+Q144+S144+U144)*(V144-1),2)),0)</f>
        <v>0</v>
      </c>
      <c r="X144" s="74">
        <f t="shared" si="22"/>
        <v>0</v>
      </c>
      <c r="Y144" s="74">
        <f>X144*'2_Вихідні дані'!$B$18</f>
        <v>0</v>
      </c>
      <c r="Z144" s="74">
        <f>IF(ISERROR(ROUND($Y144/'1_РОЗПОДІЛ ПЕРСОНАЛУ'!P143*'1_РОЗПОДІЛ ПЕРСОНАЛУ'!Q143,2)),0,ROUND($Y144/'1_РОЗПОДІЛ ПЕРСОНАЛУ'!P143*'1_РОЗПОДІЛ ПЕРСОНАЛУ'!Q143,2))</f>
        <v>0</v>
      </c>
      <c r="AA144" s="74">
        <f>IF(ISERROR(ROUND($Y144/'1_РОЗПОДІЛ ПЕРСОНАЛУ'!P143*'1_РОЗПОДІЛ ПЕРСОНАЛУ'!R143,2)),0,ROUND($Y144/'1_РОЗПОДІЛ ПЕРСОНАЛУ'!P143*'1_РОЗПОДІЛ ПЕРСОНАЛУ'!R143,2))</f>
        <v>0</v>
      </c>
      <c r="AB144" s="74">
        <f>IF(ISERROR(ROUND($Y144/'1_РОЗПОДІЛ ПЕРСОНАЛУ'!P143*'1_РОЗПОДІЛ ПЕРСОНАЛУ'!S143,2)),0,ROUND($Y144/'1_РОЗПОДІЛ ПЕРСОНАЛУ'!P143*'1_РОЗПОДІЛ ПЕРСОНАЛУ'!S143,2))</f>
        <v>0</v>
      </c>
      <c r="AC144" s="74">
        <f>IF(ISERROR(ROUND($Y144/'1_РОЗПОДІЛ ПЕРСОНАЛУ'!P143*'1_РОЗПОДІЛ ПЕРСОНАЛУ'!T143,2)),0,ROUND($Y144/'1_РОЗПОДІЛ ПЕРСОНАЛУ'!P143*'1_РОЗПОДІЛ ПЕРСОНАЛУ'!T143,2))</f>
        <v>0</v>
      </c>
      <c r="AD144" s="74">
        <f>IF(ISERROR(ROUND($Y144/'1_РОЗПОДІЛ ПЕРСОНАЛУ'!P143*'1_РОЗПОДІЛ ПЕРСОНАЛУ'!U143,2)),0,ROUND($Y144/'1_РОЗПОДІЛ ПЕРСОНАЛУ'!P143*'1_РОЗПОДІЛ ПЕРСОНАЛУ'!U143,2))</f>
        <v>0</v>
      </c>
      <c r="AE144" s="74">
        <f>IF(ISERROR(ROUND($Y144/'1_РОЗПОДІЛ ПЕРСОНАЛУ'!P143*'1_РОЗПОДІЛ ПЕРСОНАЛУ'!V143,2)),0,ROUND($Y144/'1_РОЗПОДІЛ ПЕРСОНАЛУ'!P143*'1_РОЗПОДІЛ ПЕРСОНАЛУ'!V143,2))</f>
        <v>0</v>
      </c>
      <c r="AF144" s="74">
        <f>IF(ISERROR(ROUND($Y144/'1_РОЗПОДІЛ ПЕРСОНАЛУ'!P143*'1_РОЗПОДІЛ ПЕРСОНАЛУ'!W143,2)),0,ROUND($Y144/'1_РОЗПОДІЛ ПЕРСОНАЛУ'!P143*'1_РОЗПОДІЛ ПЕРСОНАЛУ'!W143,2))</f>
        <v>0</v>
      </c>
      <c r="AG144" s="74">
        <f>IF(ISERROR(ROUND($Y144/'1_РОЗПОДІЛ ПЕРСОНАЛУ'!P143*'1_РОЗПОДІЛ ПЕРСОНАЛУ'!X143,2)),0,ROUND($Y144/'1_РОЗПОДІЛ ПЕРСОНАЛУ'!P143*'1_РОЗПОДІЛ ПЕРСОНАЛУ'!X143,2))</f>
        <v>0</v>
      </c>
    </row>
    <row r="145" spans="1:33" ht="12" hidden="1" x14ac:dyDescent="0.2">
      <c r="A145" s="78" t="str">
        <f>'1_РОЗПОДІЛ ПЕРСОНАЛУ'!A144</f>
        <v/>
      </c>
      <c r="B145" s="78">
        <f>'1_РОЗПОДІЛ ПЕРСОНАЛУ'!B144</f>
        <v>0</v>
      </c>
      <c r="C145" s="78">
        <f>'1_РОЗПОДІЛ ПЕРСОНАЛУ'!D144</f>
        <v>0</v>
      </c>
      <c r="D145" s="78">
        <f>'1_РОЗПОДІЛ ПЕРСОНАЛУ'!F144</f>
        <v>0</v>
      </c>
      <c r="E145" s="78">
        <f>'1_РОЗПОДІЛ ПЕРСОНАЛУ'!P144</f>
        <v>0</v>
      </c>
      <c r="F145" s="100">
        <f>IF($A145&gt;0,'2_Вихідні дані'!$B$3,"")</f>
        <v>1921</v>
      </c>
      <c r="G145" s="55"/>
      <c r="H145" s="55"/>
      <c r="I145" s="79">
        <f>IF(D145&gt;0,VLOOKUP(D145,'2_Вихідні дані'!$A$6:$B$11,2,FALSE),1)</f>
        <v>1</v>
      </c>
      <c r="J145" s="55"/>
      <c r="K145" s="74">
        <f t="shared" si="16"/>
        <v>0</v>
      </c>
      <c r="L145" s="55"/>
      <c r="M145" s="100">
        <f t="shared" si="17"/>
        <v>0</v>
      </c>
      <c r="N145" s="55"/>
      <c r="O145" s="100">
        <f t="shared" si="18"/>
        <v>0</v>
      </c>
      <c r="P145" s="55"/>
      <c r="Q145" s="100">
        <f t="shared" si="19"/>
        <v>0</v>
      </c>
      <c r="R145" s="55"/>
      <c r="S145" s="100">
        <f t="shared" si="20"/>
        <v>0</v>
      </c>
      <c r="T145" s="55"/>
      <c r="U145" s="100">
        <f t="shared" si="21"/>
        <v>0</v>
      </c>
      <c r="V145" s="55"/>
      <c r="W145" s="100">
        <f>IF(AND($A145&gt;0,V145&gt;0),IF('2_Вихідні дані'!$A$12=1,ROUND($K145*(V145-1),2),ROUND((K145+M145+O145+Q145+S145+U145)*(V145-1),2)),0)</f>
        <v>0</v>
      </c>
      <c r="X145" s="74">
        <f t="shared" si="22"/>
        <v>0</v>
      </c>
      <c r="Y145" s="74">
        <f>X145*'2_Вихідні дані'!$B$18</f>
        <v>0</v>
      </c>
      <c r="Z145" s="74">
        <f>IF(ISERROR(ROUND($Y145/'1_РОЗПОДІЛ ПЕРСОНАЛУ'!P144*'1_РОЗПОДІЛ ПЕРСОНАЛУ'!Q144,2)),0,ROUND($Y145/'1_РОЗПОДІЛ ПЕРСОНАЛУ'!P144*'1_РОЗПОДІЛ ПЕРСОНАЛУ'!Q144,2))</f>
        <v>0</v>
      </c>
      <c r="AA145" s="74">
        <f>IF(ISERROR(ROUND($Y145/'1_РОЗПОДІЛ ПЕРСОНАЛУ'!P144*'1_РОЗПОДІЛ ПЕРСОНАЛУ'!R144,2)),0,ROUND($Y145/'1_РОЗПОДІЛ ПЕРСОНАЛУ'!P144*'1_РОЗПОДІЛ ПЕРСОНАЛУ'!R144,2))</f>
        <v>0</v>
      </c>
      <c r="AB145" s="74">
        <f>IF(ISERROR(ROUND($Y145/'1_РОЗПОДІЛ ПЕРСОНАЛУ'!P144*'1_РОЗПОДІЛ ПЕРСОНАЛУ'!S144,2)),0,ROUND($Y145/'1_РОЗПОДІЛ ПЕРСОНАЛУ'!P144*'1_РОЗПОДІЛ ПЕРСОНАЛУ'!S144,2))</f>
        <v>0</v>
      </c>
      <c r="AC145" s="74">
        <f>IF(ISERROR(ROUND($Y145/'1_РОЗПОДІЛ ПЕРСОНАЛУ'!P144*'1_РОЗПОДІЛ ПЕРСОНАЛУ'!T144,2)),0,ROUND($Y145/'1_РОЗПОДІЛ ПЕРСОНАЛУ'!P144*'1_РОЗПОДІЛ ПЕРСОНАЛУ'!T144,2))</f>
        <v>0</v>
      </c>
      <c r="AD145" s="74">
        <f>IF(ISERROR(ROUND($Y145/'1_РОЗПОДІЛ ПЕРСОНАЛУ'!P144*'1_РОЗПОДІЛ ПЕРСОНАЛУ'!U144,2)),0,ROUND($Y145/'1_РОЗПОДІЛ ПЕРСОНАЛУ'!P144*'1_РОЗПОДІЛ ПЕРСОНАЛУ'!U144,2))</f>
        <v>0</v>
      </c>
      <c r="AE145" s="74">
        <f>IF(ISERROR(ROUND($Y145/'1_РОЗПОДІЛ ПЕРСОНАЛУ'!P144*'1_РОЗПОДІЛ ПЕРСОНАЛУ'!V144,2)),0,ROUND($Y145/'1_РОЗПОДІЛ ПЕРСОНАЛУ'!P144*'1_РОЗПОДІЛ ПЕРСОНАЛУ'!V144,2))</f>
        <v>0</v>
      </c>
      <c r="AF145" s="74">
        <f>IF(ISERROR(ROUND($Y145/'1_РОЗПОДІЛ ПЕРСОНАЛУ'!P144*'1_РОЗПОДІЛ ПЕРСОНАЛУ'!W144,2)),0,ROUND($Y145/'1_РОЗПОДІЛ ПЕРСОНАЛУ'!P144*'1_РОЗПОДІЛ ПЕРСОНАЛУ'!W144,2))</f>
        <v>0</v>
      </c>
      <c r="AG145" s="74">
        <f>IF(ISERROR(ROUND($Y145/'1_РОЗПОДІЛ ПЕРСОНАЛУ'!P144*'1_РОЗПОДІЛ ПЕРСОНАЛУ'!X144,2)),0,ROUND($Y145/'1_РОЗПОДІЛ ПЕРСОНАЛУ'!P144*'1_РОЗПОДІЛ ПЕРСОНАЛУ'!X144,2))</f>
        <v>0</v>
      </c>
    </row>
    <row r="146" spans="1:33" ht="12" hidden="1" x14ac:dyDescent="0.2">
      <c r="A146" s="78" t="str">
        <f>'1_РОЗПОДІЛ ПЕРСОНАЛУ'!A145</f>
        <v/>
      </c>
      <c r="B146" s="78">
        <f>'1_РОЗПОДІЛ ПЕРСОНАЛУ'!B145</f>
        <v>0</v>
      </c>
      <c r="C146" s="78">
        <f>'1_РОЗПОДІЛ ПЕРСОНАЛУ'!D145</f>
        <v>0</v>
      </c>
      <c r="D146" s="78">
        <f>'1_РОЗПОДІЛ ПЕРСОНАЛУ'!F145</f>
        <v>0</v>
      </c>
      <c r="E146" s="78">
        <f>'1_РОЗПОДІЛ ПЕРСОНАЛУ'!P145</f>
        <v>0</v>
      </c>
      <c r="F146" s="100">
        <f>IF($A146&gt;0,'2_Вихідні дані'!$B$3,"")</f>
        <v>1921</v>
      </c>
      <c r="G146" s="55"/>
      <c r="H146" s="55"/>
      <c r="I146" s="79">
        <f>IF(D146&gt;0,VLOOKUP(D146,'2_Вихідні дані'!$A$6:$B$11,2,FALSE),1)</f>
        <v>1</v>
      </c>
      <c r="J146" s="55"/>
      <c r="K146" s="74">
        <f t="shared" si="16"/>
        <v>0</v>
      </c>
      <c r="L146" s="55"/>
      <c r="M146" s="100">
        <f t="shared" si="17"/>
        <v>0</v>
      </c>
      <c r="N146" s="55"/>
      <c r="O146" s="100">
        <f t="shared" si="18"/>
        <v>0</v>
      </c>
      <c r="P146" s="55"/>
      <c r="Q146" s="100">
        <f t="shared" si="19"/>
        <v>0</v>
      </c>
      <c r="R146" s="55"/>
      <c r="S146" s="100">
        <f t="shared" si="20"/>
        <v>0</v>
      </c>
      <c r="T146" s="55"/>
      <c r="U146" s="100">
        <f t="shared" si="21"/>
        <v>0</v>
      </c>
      <c r="V146" s="55"/>
      <c r="W146" s="100">
        <f>IF(AND($A146&gt;0,V146&gt;0),IF('2_Вихідні дані'!$A$12=1,ROUND($K146*(V146-1),2),ROUND((K146+M146+O146+Q146+S146+U146)*(V146-1),2)),0)</f>
        <v>0</v>
      </c>
      <c r="X146" s="74">
        <f t="shared" si="22"/>
        <v>0</v>
      </c>
      <c r="Y146" s="74">
        <f>X146*'2_Вихідні дані'!$B$18</f>
        <v>0</v>
      </c>
      <c r="Z146" s="74">
        <f>IF(ISERROR(ROUND($Y146/'1_РОЗПОДІЛ ПЕРСОНАЛУ'!P145*'1_РОЗПОДІЛ ПЕРСОНАЛУ'!Q145,2)),0,ROUND($Y146/'1_РОЗПОДІЛ ПЕРСОНАЛУ'!P145*'1_РОЗПОДІЛ ПЕРСОНАЛУ'!Q145,2))</f>
        <v>0</v>
      </c>
      <c r="AA146" s="74">
        <f>IF(ISERROR(ROUND($Y146/'1_РОЗПОДІЛ ПЕРСОНАЛУ'!P145*'1_РОЗПОДІЛ ПЕРСОНАЛУ'!R145,2)),0,ROUND($Y146/'1_РОЗПОДІЛ ПЕРСОНАЛУ'!P145*'1_РОЗПОДІЛ ПЕРСОНАЛУ'!R145,2))</f>
        <v>0</v>
      </c>
      <c r="AB146" s="74">
        <f>IF(ISERROR(ROUND($Y146/'1_РОЗПОДІЛ ПЕРСОНАЛУ'!P145*'1_РОЗПОДІЛ ПЕРСОНАЛУ'!S145,2)),0,ROUND($Y146/'1_РОЗПОДІЛ ПЕРСОНАЛУ'!P145*'1_РОЗПОДІЛ ПЕРСОНАЛУ'!S145,2))</f>
        <v>0</v>
      </c>
      <c r="AC146" s="74">
        <f>IF(ISERROR(ROUND($Y146/'1_РОЗПОДІЛ ПЕРСОНАЛУ'!P145*'1_РОЗПОДІЛ ПЕРСОНАЛУ'!T145,2)),0,ROUND($Y146/'1_РОЗПОДІЛ ПЕРСОНАЛУ'!P145*'1_РОЗПОДІЛ ПЕРСОНАЛУ'!T145,2))</f>
        <v>0</v>
      </c>
      <c r="AD146" s="74">
        <f>IF(ISERROR(ROUND($Y146/'1_РОЗПОДІЛ ПЕРСОНАЛУ'!P145*'1_РОЗПОДІЛ ПЕРСОНАЛУ'!U145,2)),0,ROUND($Y146/'1_РОЗПОДІЛ ПЕРСОНАЛУ'!P145*'1_РОЗПОДІЛ ПЕРСОНАЛУ'!U145,2))</f>
        <v>0</v>
      </c>
      <c r="AE146" s="74">
        <f>IF(ISERROR(ROUND($Y146/'1_РОЗПОДІЛ ПЕРСОНАЛУ'!P145*'1_РОЗПОДІЛ ПЕРСОНАЛУ'!V145,2)),0,ROUND($Y146/'1_РОЗПОДІЛ ПЕРСОНАЛУ'!P145*'1_РОЗПОДІЛ ПЕРСОНАЛУ'!V145,2))</f>
        <v>0</v>
      </c>
      <c r="AF146" s="74">
        <f>IF(ISERROR(ROUND($Y146/'1_РОЗПОДІЛ ПЕРСОНАЛУ'!P145*'1_РОЗПОДІЛ ПЕРСОНАЛУ'!W145,2)),0,ROUND($Y146/'1_РОЗПОДІЛ ПЕРСОНАЛУ'!P145*'1_РОЗПОДІЛ ПЕРСОНАЛУ'!W145,2))</f>
        <v>0</v>
      </c>
      <c r="AG146" s="74">
        <f>IF(ISERROR(ROUND($Y146/'1_РОЗПОДІЛ ПЕРСОНАЛУ'!P145*'1_РОЗПОДІЛ ПЕРСОНАЛУ'!X145,2)),0,ROUND($Y146/'1_РОЗПОДІЛ ПЕРСОНАЛУ'!P145*'1_РОЗПОДІЛ ПЕРСОНАЛУ'!X145,2))</f>
        <v>0</v>
      </c>
    </row>
    <row r="147" spans="1:33" ht="12" hidden="1" x14ac:dyDescent="0.2">
      <c r="A147" s="78" t="str">
        <f>'1_РОЗПОДІЛ ПЕРСОНАЛУ'!A146</f>
        <v/>
      </c>
      <c r="B147" s="78">
        <f>'1_РОЗПОДІЛ ПЕРСОНАЛУ'!B146</f>
        <v>0</v>
      </c>
      <c r="C147" s="78">
        <f>'1_РОЗПОДІЛ ПЕРСОНАЛУ'!D146</f>
        <v>0</v>
      </c>
      <c r="D147" s="78">
        <f>'1_РОЗПОДІЛ ПЕРСОНАЛУ'!F146</f>
        <v>0</v>
      </c>
      <c r="E147" s="78">
        <f>'1_РОЗПОДІЛ ПЕРСОНАЛУ'!P146</f>
        <v>0</v>
      </c>
      <c r="F147" s="100">
        <f>IF($A147&gt;0,'2_Вихідні дані'!$B$3,"")</f>
        <v>1921</v>
      </c>
      <c r="G147" s="55"/>
      <c r="H147" s="55"/>
      <c r="I147" s="79">
        <f>IF(D147&gt;0,VLOOKUP(D147,'2_Вихідні дані'!$A$6:$B$11,2,FALSE),1)</f>
        <v>1</v>
      </c>
      <c r="J147" s="55"/>
      <c r="K147" s="74">
        <f t="shared" si="16"/>
        <v>0</v>
      </c>
      <c r="L147" s="55"/>
      <c r="M147" s="100">
        <f t="shared" si="17"/>
        <v>0</v>
      </c>
      <c r="N147" s="55"/>
      <c r="O147" s="100">
        <f t="shared" si="18"/>
        <v>0</v>
      </c>
      <c r="P147" s="55"/>
      <c r="Q147" s="100">
        <f t="shared" si="19"/>
        <v>0</v>
      </c>
      <c r="R147" s="55"/>
      <c r="S147" s="100">
        <f t="shared" si="20"/>
        <v>0</v>
      </c>
      <c r="T147" s="55"/>
      <c r="U147" s="100">
        <f t="shared" si="21"/>
        <v>0</v>
      </c>
      <c r="V147" s="55"/>
      <c r="W147" s="100">
        <f>IF(AND($A147&gt;0,V147&gt;0),IF('2_Вихідні дані'!$A$12=1,ROUND($K147*(V147-1),2),ROUND((K147+M147+O147+Q147+S147+U147)*(V147-1),2)),0)</f>
        <v>0</v>
      </c>
      <c r="X147" s="74">
        <f t="shared" si="22"/>
        <v>0</v>
      </c>
      <c r="Y147" s="74">
        <f>X147*'2_Вихідні дані'!$B$18</f>
        <v>0</v>
      </c>
      <c r="Z147" s="74">
        <f>IF(ISERROR(ROUND($Y147/'1_РОЗПОДІЛ ПЕРСОНАЛУ'!P146*'1_РОЗПОДІЛ ПЕРСОНАЛУ'!Q146,2)),0,ROUND($Y147/'1_РОЗПОДІЛ ПЕРСОНАЛУ'!P146*'1_РОЗПОДІЛ ПЕРСОНАЛУ'!Q146,2))</f>
        <v>0</v>
      </c>
      <c r="AA147" s="74">
        <f>IF(ISERROR(ROUND($Y147/'1_РОЗПОДІЛ ПЕРСОНАЛУ'!P146*'1_РОЗПОДІЛ ПЕРСОНАЛУ'!R146,2)),0,ROUND($Y147/'1_РОЗПОДІЛ ПЕРСОНАЛУ'!P146*'1_РОЗПОДІЛ ПЕРСОНАЛУ'!R146,2))</f>
        <v>0</v>
      </c>
      <c r="AB147" s="74">
        <f>IF(ISERROR(ROUND($Y147/'1_РОЗПОДІЛ ПЕРСОНАЛУ'!P146*'1_РОЗПОДІЛ ПЕРСОНАЛУ'!S146,2)),0,ROUND($Y147/'1_РОЗПОДІЛ ПЕРСОНАЛУ'!P146*'1_РОЗПОДІЛ ПЕРСОНАЛУ'!S146,2))</f>
        <v>0</v>
      </c>
      <c r="AC147" s="74">
        <f>IF(ISERROR(ROUND($Y147/'1_РОЗПОДІЛ ПЕРСОНАЛУ'!P146*'1_РОЗПОДІЛ ПЕРСОНАЛУ'!T146,2)),0,ROUND($Y147/'1_РОЗПОДІЛ ПЕРСОНАЛУ'!P146*'1_РОЗПОДІЛ ПЕРСОНАЛУ'!T146,2))</f>
        <v>0</v>
      </c>
      <c r="AD147" s="74">
        <f>IF(ISERROR(ROUND($Y147/'1_РОЗПОДІЛ ПЕРСОНАЛУ'!P146*'1_РОЗПОДІЛ ПЕРСОНАЛУ'!U146,2)),0,ROUND($Y147/'1_РОЗПОДІЛ ПЕРСОНАЛУ'!P146*'1_РОЗПОДІЛ ПЕРСОНАЛУ'!U146,2))</f>
        <v>0</v>
      </c>
      <c r="AE147" s="74">
        <f>IF(ISERROR(ROUND($Y147/'1_РОЗПОДІЛ ПЕРСОНАЛУ'!P146*'1_РОЗПОДІЛ ПЕРСОНАЛУ'!V146,2)),0,ROUND($Y147/'1_РОЗПОДІЛ ПЕРСОНАЛУ'!P146*'1_РОЗПОДІЛ ПЕРСОНАЛУ'!V146,2))</f>
        <v>0</v>
      </c>
      <c r="AF147" s="74">
        <f>IF(ISERROR(ROUND($Y147/'1_РОЗПОДІЛ ПЕРСОНАЛУ'!P146*'1_РОЗПОДІЛ ПЕРСОНАЛУ'!W146,2)),0,ROUND($Y147/'1_РОЗПОДІЛ ПЕРСОНАЛУ'!P146*'1_РОЗПОДІЛ ПЕРСОНАЛУ'!W146,2))</f>
        <v>0</v>
      </c>
      <c r="AG147" s="74">
        <f>IF(ISERROR(ROUND($Y147/'1_РОЗПОДІЛ ПЕРСОНАЛУ'!P146*'1_РОЗПОДІЛ ПЕРСОНАЛУ'!X146,2)),0,ROUND($Y147/'1_РОЗПОДІЛ ПЕРСОНАЛУ'!P146*'1_РОЗПОДІЛ ПЕРСОНАЛУ'!X146,2))</f>
        <v>0</v>
      </c>
    </row>
    <row r="148" spans="1:33" ht="12" hidden="1" x14ac:dyDescent="0.2">
      <c r="A148" s="78" t="str">
        <f>'1_РОЗПОДІЛ ПЕРСОНАЛУ'!A147</f>
        <v/>
      </c>
      <c r="B148" s="78">
        <f>'1_РОЗПОДІЛ ПЕРСОНАЛУ'!B147</f>
        <v>0</v>
      </c>
      <c r="C148" s="78">
        <f>'1_РОЗПОДІЛ ПЕРСОНАЛУ'!D147</f>
        <v>0</v>
      </c>
      <c r="D148" s="78">
        <f>'1_РОЗПОДІЛ ПЕРСОНАЛУ'!F147</f>
        <v>0</v>
      </c>
      <c r="E148" s="78">
        <f>'1_РОЗПОДІЛ ПЕРСОНАЛУ'!P147</f>
        <v>0</v>
      </c>
      <c r="F148" s="100">
        <f>IF($A148&gt;0,'2_Вихідні дані'!$B$3,"")</f>
        <v>1921</v>
      </c>
      <c r="G148" s="55"/>
      <c r="H148" s="55"/>
      <c r="I148" s="79">
        <f>IF(D148&gt;0,VLOOKUP(D148,'2_Вихідні дані'!$A$6:$B$11,2,FALSE),1)</f>
        <v>1</v>
      </c>
      <c r="J148" s="55"/>
      <c r="K148" s="74">
        <f t="shared" si="16"/>
        <v>0</v>
      </c>
      <c r="L148" s="55"/>
      <c r="M148" s="100">
        <f t="shared" si="17"/>
        <v>0</v>
      </c>
      <c r="N148" s="55"/>
      <c r="O148" s="100">
        <f t="shared" si="18"/>
        <v>0</v>
      </c>
      <c r="P148" s="55"/>
      <c r="Q148" s="100">
        <f t="shared" si="19"/>
        <v>0</v>
      </c>
      <c r="R148" s="55"/>
      <c r="S148" s="100">
        <f t="shared" si="20"/>
        <v>0</v>
      </c>
      <c r="T148" s="55"/>
      <c r="U148" s="100">
        <f t="shared" si="21"/>
        <v>0</v>
      </c>
      <c r="V148" s="55"/>
      <c r="W148" s="100">
        <f>IF(AND($A148&gt;0,V148&gt;0),IF('2_Вихідні дані'!$A$12=1,ROUND($K148*(V148-1),2),ROUND((K148+M148+O148+Q148+S148+U148)*(V148-1),2)),0)</f>
        <v>0</v>
      </c>
      <c r="X148" s="74">
        <f t="shared" si="22"/>
        <v>0</v>
      </c>
      <c r="Y148" s="74">
        <f>X148*'2_Вихідні дані'!$B$18</f>
        <v>0</v>
      </c>
      <c r="Z148" s="74">
        <f>IF(ISERROR(ROUND($Y148/'1_РОЗПОДІЛ ПЕРСОНАЛУ'!P147*'1_РОЗПОДІЛ ПЕРСОНАЛУ'!Q147,2)),0,ROUND($Y148/'1_РОЗПОДІЛ ПЕРСОНАЛУ'!P147*'1_РОЗПОДІЛ ПЕРСОНАЛУ'!Q147,2))</f>
        <v>0</v>
      </c>
      <c r="AA148" s="74">
        <f>IF(ISERROR(ROUND($Y148/'1_РОЗПОДІЛ ПЕРСОНАЛУ'!P147*'1_РОЗПОДІЛ ПЕРСОНАЛУ'!R147,2)),0,ROUND($Y148/'1_РОЗПОДІЛ ПЕРСОНАЛУ'!P147*'1_РОЗПОДІЛ ПЕРСОНАЛУ'!R147,2))</f>
        <v>0</v>
      </c>
      <c r="AB148" s="74">
        <f>IF(ISERROR(ROUND($Y148/'1_РОЗПОДІЛ ПЕРСОНАЛУ'!P147*'1_РОЗПОДІЛ ПЕРСОНАЛУ'!S147,2)),0,ROUND($Y148/'1_РОЗПОДІЛ ПЕРСОНАЛУ'!P147*'1_РОЗПОДІЛ ПЕРСОНАЛУ'!S147,2))</f>
        <v>0</v>
      </c>
      <c r="AC148" s="74">
        <f>IF(ISERROR(ROUND($Y148/'1_РОЗПОДІЛ ПЕРСОНАЛУ'!P147*'1_РОЗПОДІЛ ПЕРСОНАЛУ'!T147,2)),0,ROUND($Y148/'1_РОЗПОДІЛ ПЕРСОНАЛУ'!P147*'1_РОЗПОДІЛ ПЕРСОНАЛУ'!T147,2))</f>
        <v>0</v>
      </c>
      <c r="AD148" s="74">
        <f>IF(ISERROR(ROUND($Y148/'1_РОЗПОДІЛ ПЕРСОНАЛУ'!P147*'1_РОЗПОДІЛ ПЕРСОНАЛУ'!U147,2)),0,ROUND($Y148/'1_РОЗПОДІЛ ПЕРСОНАЛУ'!P147*'1_РОЗПОДІЛ ПЕРСОНАЛУ'!U147,2))</f>
        <v>0</v>
      </c>
      <c r="AE148" s="74">
        <f>IF(ISERROR(ROUND($Y148/'1_РОЗПОДІЛ ПЕРСОНАЛУ'!P147*'1_РОЗПОДІЛ ПЕРСОНАЛУ'!V147,2)),0,ROUND($Y148/'1_РОЗПОДІЛ ПЕРСОНАЛУ'!P147*'1_РОЗПОДІЛ ПЕРСОНАЛУ'!V147,2))</f>
        <v>0</v>
      </c>
      <c r="AF148" s="74">
        <f>IF(ISERROR(ROUND($Y148/'1_РОЗПОДІЛ ПЕРСОНАЛУ'!P147*'1_РОЗПОДІЛ ПЕРСОНАЛУ'!W147,2)),0,ROUND($Y148/'1_РОЗПОДІЛ ПЕРСОНАЛУ'!P147*'1_РОЗПОДІЛ ПЕРСОНАЛУ'!W147,2))</f>
        <v>0</v>
      </c>
      <c r="AG148" s="74">
        <f>IF(ISERROR(ROUND($Y148/'1_РОЗПОДІЛ ПЕРСОНАЛУ'!P147*'1_РОЗПОДІЛ ПЕРСОНАЛУ'!X147,2)),0,ROUND($Y148/'1_РОЗПОДІЛ ПЕРСОНАЛУ'!P147*'1_РОЗПОДІЛ ПЕРСОНАЛУ'!X147,2))</f>
        <v>0</v>
      </c>
    </row>
    <row r="149" spans="1:33" ht="12" hidden="1" x14ac:dyDescent="0.2">
      <c r="A149" s="78" t="str">
        <f>'1_РОЗПОДІЛ ПЕРСОНАЛУ'!A148</f>
        <v/>
      </c>
      <c r="B149" s="78">
        <f>'1_РОЗПОДІЛ ПЕРСОНАЛУ'!B148</f>
        <v>0</v>
      </c>
      <c r="C149" s="78">
        <f>'1_РОЗПОДІЛ ПЕРСОНАЛУ'!D148</f>
        <v>0</v>
      </c>
      <c r="D149" s="78">
        <f>'1_РОЗПОДІЛ ПЕРСОНАЛУ'!F148</f>
        <v>0</v>
      </c>
      <c r="E149" s="78">
        <f>'1_РОЗПОДІЛ ПЕРСОНАЛУ'!P148</f>
        <v>0</v>
      </c>
      <c r="F149" s="100">
        <f>IF($A149&gt;0,'2_Вихідні дані'!$B$3,"")</f>
        <v>1921</v>
      </c>
      <c r="G149" s="55"/>
      <c r="H149" s="55"/>
      <c r="I149" s="79">
        <f>IF(D149&gt;0,VLOOKUP(D149,'2_Вихідні дані'!$A$6:$B$11,2,FALSE),1)</f>
        <v>1</v>
      </c>
      <c r="J149" s="55"/>
      <c r="K149" s="74">
        <f t="shared" si="16"/>
        <v>0</v>
      </c>
      <c r="L149" s="55"/>
      <c r="M149" s="100">
        <f t="shared" si="17"/>
        <v>0</v>
      </c>
      <c r="N149" s="55"/>
      <c r="O149" s="100">
        <f t="shared" si="18"/>
        <v>0</v>
      </c>
      <c r="P149" s="55"/>
      <c r="Q149" s="100">
        <f t="shared" si="19"/>
        <v>0</v>
      </c>
      <c r="R149" s="55"/>
      <c r="S149" s="100">
        <f t="shared" si="20"/>
        <v>0</v>
      </c>
      <c r="T149" s="55"/>
      <c r="U149" s="100">
        <f t="shared" si="21"/>
        <v>0</v>
      </c>
      <c r="V149" s="55"/>
      <c r="W149" s="100">
        <f>IF(AND($A149&gt;0,V149&gt;0),IF('2_Вихідні дані'!$A$12=1,ROUND($K149*(V149-1),2),ROUND((K149+M149+O149+Q149+S149+U149)*(V149-1),2)),0)</f>
        <v>0</v>
      </c>
      <c r="X149" s="74">
        <f t="shared" si="22"/>
        <v>0</v>
      </c>
      <c r="Y149" s="74">
        <f>X149*'2_Вихідні дані'!$B$18</f>
        <v>0</v>
      </c>
      <c r="Z149" s="74">
        <f>IF(ISERROR(ROUND($Y149/'1_РОЗПОДІЛ ПЕРСОНАЛУ'!P148*'1_РОЗПОДІЛ ПЕРСОНАЛУ'!Q148,2)),0,ROUND($Y149/'1_РОЗПОДІЛ ПЕРСОНАЛУ'!P148*'1_РОЗПОДІЛ ПЕРСОНАЛУ'!Q148,2))</f>
        <v>0</v>
      </c>
      <c r="AA149" s="74">
        <f>IF(ISERROR(ROUND($Y149/'1_РОЗПОДІЛ ПЕРСОНАЛУ'!P148*'1_РОЗПОДІЛ ПЕРСОНАЛУ'!R148,2)),0,ROUND($Y149/'1_РОЗПОДІЛ ПЕРСОНАЛУ'!P148*'1_РОЗПОДІЛ ПЕРСОНАЛУ'!R148,2))</f>
        <v>0</v>
      </c>
      <c r="AB149" s="74">
        <f>IF(ISERROR(ROUND($Y149/'1_РОЗПОДІЛ ПЕРСОНАЛУ'!P148*'1_РОЗПОДІЛ ПЕРСОНАЛУ'!S148,2)),0,ROUND($Y149/'1_РОЗПОДІЛ ПЕРСОНАЛУ'!P148*'1_РОЗПОДІЛ ПЕРСОНАЛУ'!S148,2))</f>
        <v>0</v>
      </c>
      <c r="AC149" s="74">
        <f>IF(ISERROR(ROUND($Y149/'1_РОЗПОДІЛ ПЕРСОНАЛУ'!P148*'1_РОЗПОДІЛ ПЕРСОНАЛУ'!T148,2)),0,ROUND($Y149/'1_РОЗПОДІЛ ПЕРСОНАЛУ'!P148*'1_РОЗПОДІЛ ПЕРСОНАЛУ'!T148,2))</f>
        <v>0</v>
      </c>
      <c r="AD149" s="74">
        <f>IF(ISERROR(ROUND($Y149/'1_РОЗПОДІЛ ПЕРСОНАЛУ'!P148*'1_РОЗПОДІЛ ПЕРСОНАЛУ'!U148,2)),0,ROUND($Y149/'1_РОЗПОДІЛ ПЕРСОНАЛУ'!P148*'1_РОЗПОДІЛ ПЕРСОНАЛУ'!U148,2))</f>
        <v>0</v>
      </c>
      <c r="AE149" s="74">
        <f>IF(ISERROR(ROUND($Y149/'1_РОЗПОДІЛ ПЕРСОНАЛУ'!P148*'1_РОЗПОДІЛ ПЕРСОНАЛУ'!V148,2)),0,ROUND($Y149/'1_РОЗПОДІЛ ПЕРСОНАЛУ'!P148*'1_РОЗПОДІЛ ПЕРСОНАЛУ'!V148,2))</f>
        <v>0</v>
      </c>
      <c r="AF149" s="74">
        <f>IF(ISERROR(ROUND($Y149/'1_РОЗПОДІЛ ПЕРСОНАЛУ'!P148*'1_РОЗПОДІЛ ПЕРСОНАЛУ'!W148,2)),0,ROUND($Y149/'1_РОЗПОДІЛ ПЕРСОНАЛУ'!P148*'1_РОЗПОДІЛ ПЕРСОНАЛУ'!W148,2))</f>
        <v>0</v>
      </c>
      <c r="AG149" s="74">
        <f>IF(ISERROR(ROUND($Y149/'1_РОЗПОДІЛ ПЕРСОНАЛУ'!P148*'1_РОЗПОДІЛ ПЕРСОНАЛУ'!X148,2)),0,ROUND($Y149/'1_РОЗПОДІЛ ПЕРСОНАЛУ'!P148*'1_РОЗПОДІЛ ПЕРСОНАЛУ'!X148,2))</f>
        <v>0</v>
      </c>
    </row>
    <row r="150" spans="1:33" ht="12" hidden="1" x14ac:dyDescent="0.2">
      <c r="A150" s="78" t="str">
        <f>'1_РОЗПОДІЛ ПЕРСОНАЛУ'!A149</f>
        <v/>
      </c>
      <c r="B150" s="78">
        <f>'1_РОЗПОДІЛ ПЕРСОНАЛУ'!B149</f>
        <v>0</v>
      </c>
      <c r="C150" s="78">
        <f>'1_РОЗПОДІЛ ПЕРСОНАЛУ'!D149</f>
        <v>0</v>
      </c>
      <c r="D150" s="78">
        <f>'1_РОЗПОДІЛ ПЕРСОНАЛУ'!F149</f>
        <v>0</v>
      </c>
      <c r="E150" s="78">
        <f>'1_РОЗПОДІЛ ПЕРСОНАЛУ'!P149</f>
        <v>0</v>
      </c>
      <c r="F150" s="100">
        <f>IF($A150&gt;0,'2_Вихідні дані'!$B$3,"")</f>
        <v>1921</v>
      </c>
      <c r="G150" s="55"/>
      <c r="H150" s="55"/>
      <c r="I150" s="79">
        <f>IF(D150&gt;0,VLOOKUP(D150,'2_Вихідні дані'!$A$6:$B$11,2,FALSE),1)</f>
        <v>1</v>
      </c>
      <c r="J150" s="55"/>
      <c r="K150" s="74">
        <f t="shared" si="16"/>
        <v>0</v>
      </c>
      <c r="L150" s="55"/>
      <c r="M150" s="100">
        <f t="shared" si="17"/>
        <v>0</v>
      </c>
      <c r="N150" s="55"/>
      <c r="O150" s="100">
        <f t="shared" si="18"/>
        <v>0</v>
      </c>
      <c r="P150" s="55"/>
      <c r="Q150" s="100">
        <f t="shared" si="19"/>
        <v>0</v>
      </c>
      <c r="R150" s="55"/>
      <c r="S150" s="100">
        <f t="shared" si="20"/>
        <v>0</v>
      </c>
      <c r="T150" s="55"/>
      <c r="U150" s="100">
        <f t="shared" si="21"/>
        <v>0</v>
      </c>
      <c r="V150" s="55"/>
      <c r="W150" s="100">
        <f>IF(AND($A150&gt;0,V150&gt;0),IF('2_Вихідні дані'!$A$12=1,ROUND($K150*(V150-1),2),ROUND((K150+M150+O150+Q150+S150+U150)*(V150-1),2)),0)</f>
        <v>0</v>
      </c>
      <c r="X150" s="74">
        <f t="shared" si="22"/>
        <v>0</v>
      </c>
      <c r="Y150" s="74">
        <f>X150*'2_Вихідні дані'!$B$18</f>
        <v>0</v>
      </c>
      <c r="Z150" s="74">
        <f>IF(ISERROR(ROUND($Y150/'1_РОЗПОДІЛ ПЕРСОНАЛУ'!P149*'1_РОЗПОДІЛ ПЕРСОНАЛУ'!Q149,2)),0,ROUND($Y150/'1_РОЗПОДІЛ ПЕРСОНАЛУ'!P149*'1_РОЗПОДІЛ ПЕРСОНАЛУ'!Q149,2))</f>
        <v>0</v>
      </c>
      <c r="AA150" s="74">
        <f>IF(ISERROR(ROUND($Y150/'1_РОЗПОДІЛ ПЕРСОНАЛУ'!P149*'1_РОЗПОДІЛ ПЕРСОНАЛУ'!R149,2)),0,ROUND($Y150/'1_РОЗПОДІЛ ПЕРСОНАЛУ'!P149*'1_РОЗПОДІЛ ПЕРСОНАЛУ'!R149,2))</f>
        <v>0</v>
      </c>
      <c r="AB150" s="74">
        <f>IF(ISERROR(ROUND($Y150/'1_РОЗПОДІЛ ПЕРСОНАЛУ'!P149*'1_РОЗПОДІЛ ПЕРСОНАЛУ'!S149,2)),0,ROUND($Y150/'1_РОЗПОДІЛ ПЕРСОНАЛУ'!P149*'1_РОЗПОДІЛ ПЕРСОНАЛУ'!S149,2))</f>
        <v>0</v>
      </c>
      <c r="AC150" s="74">
        <f>IF(ISERROR(ROUND($Y150/'1_РОЗПОДІЛ ПЕРСОНАЛУ'!P149*'1_РОЗПОДІЛ ПЕРСОНАЛУ'!T149,2)),0,ROUND($Y150/'1_РОЗПОДІЛ ПЕРСОНАЛУ'!P149*'1_РОЗПОДІЛ ПЕРСОНАЛУ'!T149,2))</f>
        <v>0</v>
      </c>
      <c r="AD150" s="74">
        <f>IF(ISERROR(ROUND($Y150/'1_РОЗПОДІЛ ПЕРСОНАЛУ'!P149*'1_РОЗПОДІЛ ПЕРСОНАЛУ'!U149,2)),0,ROUND($Y150/'1_РОЗПОДІЛ ПЕРСОНАЛУ'!P149*'1_РОЗПОДІЛ ПЕРСОНАЛУ'!U149,2))</f>
        <v>0</v>
      </c>
      <c r="AE150" s="74">
        <f>IF(ISERROR(ROUND($Y150/'1_РОЗПОДІЛ ПЕРСОНАЛУ'!P149*'1_РОЗПОДІЛ ПЕРСОНАЛУ'!V149,2)),0,ROUND($Y150/'1_РОЗПОДІЛ ПЕРСОНАЛУ'!P149*'1_РОЗПОДІЛ ПЕРСОНАЛУ'!V149,2))</f>
        <v>0</v>
      </c>
      <c r="AF150" s="74">
        <f>IF(ISERROR(ROUND($Y150/'1_РОЗПОДІЛ ПЕРСОНАЛУ'!P149*'1_РОЗПОДІЛ ПЕРСОНАЛУ'!W149,2)),0,ROUND($Y150/'1_РОЗПОДІЛ ПЕРСОНАЛУ'!P149*'1_РОЗПОДІЛ ПЕРСОНАЛУ'!W149,2))</f>
        <v>0</v>
      </c>
      <c r="AG150" s="74">
        <f>IF(ISERROR(ROUND($Y150/'1_РОЗПОДІЛ ПЕРСОНАЛУ'!P149*'1_РОЗПОДІЛ ПЕРСОНАЛУ'!X149,2)),0,ROUND($Y150/'1_РОЗПОДІЛ ПЕРСОНАЛУ'!P149*'1_РОЗПОДІЛ ПЕРСОНАЛУ'!X149,2))</f>
        <v>0</v>
      </c>
    </row>
    <row r="151" spans="1:33" ht="12" hidden="1" x14ac:dyDescent="0.2">
      <c r="A151" s="78" t="str">
        <f>'1_РОЗПОДІЛ ПЕРСОНАЛУ'!A150</f>
        <v/>
      </c>
      <c r="B151" s="78">
        <f>'1_РОЗПОДІЛ ПЕРСОНАЛУ'!B150</f>
        <v>0</v>
      </c>
      <c r="C151" s="78">
        <f>'1_РОЗПОДІЛ ПЕРСОНАЛУ'!D150</f>
        <v>0</v>
      </c>
      <c r="D151" s="78">
        <f>'1_РОЗПОДІЛ ПЕРСОНАЛУ'!F150</f>
        <v>0</v>
      </c>
      <c r="E151" s="78">
        <f>'1_РОЗПОДІЛ ПЕРСОНАЛУ'!P150</f>
        <v>0</v>
      </c>
      <c r="F151" s="100">
        <f>IF($A151&gt;0,'2_Вихідні дані'!$B$3,"")</f>
        <v>1921</v>
      </c>
      <c r="G151" s="55"/>
      <c r="H151" s="55"/>
      <c r="I151" s="79">
        <f>IF(D151&gt;0,VLOOKUP(D151,'2_Вихідні дані'!$A$6:$B$11,2,FALSE),1)</f>
        <v>1</v>
      </c>
      <c r="J151" s="55"/>
      <c r="K151" s="74">
        <f t="shared" si="16"/>
        <v>0</v>
      </c>
      <c r="L151" s="55"/>
      <c r="M151" s="100">
        <f t="shared" si="17"/>
        <v>0</v>
      </c>
      <c r="N151" s="55"/>
      <c r="O151" s="100">
        <f t="shared" si="18"/>
        <v>0</v>
      </c>
      <c r="P151" s="55"/>
      <c r="Q151" s="100">
        <f t="shared" si="19"/>
        <v>0</v>
      </c>
      <c r="R151" s="55"/>
      <c r="S151" s="100">
        <f t="shared" si="20"/>
        <v>0</v>
      </c>
      <c r="T151" s="55"/>
      <c r="U151" s="100">
        <f t="shared" si="21"/>
        <v>0</v>
      </c>
      <c r="V151" s="55"/>
      <c r="W151" s="100">
        <f>IF(AND($A151&gt;0,V151&gt;0),IF('2_Вихідні дані'!$A$12=1,ROUND($K151*(V151-1),2),ROUND((K151+M151+O151+Q151+S151+U151)*(V151-1),2)),0)</f>
        <v>0</v>
      </c>
      <c r="X151" s="74">
        <f t="shared" si="22"/>
        <v>0</v>
      </c>
      <c r="Y151" s="74">
        <f>X151*'2_Вихідні дані'!$B$18</f>
        <v>0</v>
      </c>
      <c r="Z151" s="74">
        <f>IF(ISERROR(ROUND($Y151/'1_РОЗПОДІЛ ПЕРСОНАЛУ'!P150*'1_РОЗПОДІЛ ПЕРСОНАЛУ'!Q150,2)),0,ROUND($Y151/'1_РОЗПОДІЛ ПЕРСОНАЛУ'!P150*'1_РОЗПОДІЛ ПЕРСОНАЛУ'!Q150,2))</f>
        <v>0</v>
      </c>
      <c r="AA151" s="74">
        <f>IF(ISERROR(ROUND($Y151/'1_РОЗПОДІЛ ПЕРСОНАЛУ'!P150*'1_РОЗПОДІЛ ПЕРСОНАЛУ'!R150,2)),0,ROUND($Y151/'1_РОЗПОДІЛ ПЕРСОНАЛУ'!P150*'1_РОЗПОДІЛ ПЕРСОНАЛУ'!R150,2))</f>
        <v>0</v>
      </c>
      <c r="AB151" s="74">
        <f>IF(ISERROR(ROUND($Y151/'1_РОЗПОДІЛ ПЕРСОНАЛУ'!P150*'1_РОЗПОДІЛ ПЕРСОНАЛУ'!S150,2)),0,ROUND($Y151/'1_РОЗПОДІЛ ПЕРСОНАЛУ'!P150*'1_РОЗПОДІЛ ПЕРСОНАЛУ'!S150,2))</f>
        <v>0</v>
      </c>
      <c r="AC151" s="74">
        <f>IF(ISERROR(ROUND($Y151/'1_РОЗПОДІЛ ПЕРСОНАЛУ'!P150*'1_РОЗПОДІЛ ПЕРСОНАЛУ'!T150,2)),0,ROUND($Y151/'1_РОЗПОДІЛ ПЕРСОНАЛУ'!P150*'1_РОЗПОДІЛ ПЕРСОНАЛУ'!T150,2))</f>
        <v>0</v>
      </c>
      <c r="AD151" s="74">
        <f>IF(ISERROR(ROUND($Y151/'1_РОЗПОДІЛ ПЕРСОНАЛУ'!P150*'1_РОЗПОДІЛ ПЕРСОНАЛУ'!U150,2)),0,ROUND($Y151/'1_РОЗПОДІЛ ПЕРСОНАЛУ'!P150*'1_РОЗПОДІЛ ПЕРСОНАЛУ'!U150,2))</f>
        <v>0</v>
      </c>
      <c r="AE151" s="74">
        <f>IF(ISERROR(ROUND($Y151/'1_РОЗПОДІЛ ПЕРСОНАЛУ'!P150*'1_РОЗПОДІЛ ПЕРСОНАЛУ'!V150,2)),0,ROUND($Y151/'1_РОЗПОДІЛ ПЕРСОНАЛУ'!P150*'1_РОЗПОДІЛ ПЕРСОНАЛУ'!V150,2))</f>
        <v>0</v>
      </c>
      <c r="AF151" s="74">
        <f>IF(ISERROR(ROUND($Y151/'1_РОЗПОДІЛ ПЕРСОНАЛУ'!P150*'1_РОЗПОДІЛ ПЕРСОНАЛУ'!W150,2)),0,ROUND($Y151/'1_РОЗПОДІЛ ПЕРСОНАЛУ'!P150*'1_РОЗПОДІЛ ПЕРСОНАЛУ'!W150,2))</f>
        <v>0</v>
      </c>
      <c r="AG151" s="74">
        <f>IF(ISERROR(ROUND($Y151/'1_РОЗПОДІЛ ПЕРСОНАЛУ'!P150*'1_РОЗПОДІЛ ПЕРСОНАЛУ'!X150,2)),0,ROUND($Y151/'1_РОЗПОДІЛ ПЕРСОНАЛУ'!P150*'1_РОЗПОДІЛ ПЕРСОНАЛУ'!X150,2))</f>
        <v>0</v>
      </c>
    </row>
    <row r="152" spans="1:33" ht="12" hidden="1" x14ac:dyDescent="0.2">
      <c r="A152" s="78" t="str">
        <f>'1_РОЗПОДІЛ ПЕРСОНАЛУ'!A151</f>
        <v/>
      </c>
      <c r="B152" s="78">
        <f>'1_РОЗПОДІЛ ПЕРСОНАЛУ'!B151</f>
        <v>0</v>
      </c>
      <c r="C152" s="78">
        <f>'1_РОЗПОДІЛ ПЕРСОНАЛУ'!D151</f>
        <v>0</v>
      </c>
      <c r="D152" s="78">
        <f>'1_РОЗПОДІЛ ПЕРСОНАЛУ'!F151</f>
        <v>0</v>
      </c>
      <c r="E152" s="78">
        <f>'1_РОЗПОДІЛ ПЕРСОНАЛУ'!P151</f>
        <v>0</v>
      </c>
      <c r="F152" s="100">
        <f>IF($A152&gt;0,'2_Вихідні дані'!$B$3,"")</f>
        <v>1921</v>
      </c>
      <c r="G152" s="55"/>
      <c r="H152" s="55"/>
      <c r="I152" s="79">
        <f>IF(D152&gt;0,VLOOKUP(D152,'2_Вихідні дані'!$A$6:$B$11,2,FALSE),1)</f>
        <v>1</v>
      </c>
      <c r="J152" s="55"/>
      <c r="K152" s="74">
        <f t="shared" si="16"/>
        <v>0</v>
      </c>
      <c r="L152" s="55"/>
      <c r="M152" s="100">
        <f t="shared" si="17"/>
        <v>0</v>
      </c>
      <c r="N152" s="55"/>
      <c r="O152" s="100">
        <f t="shared" si="18"/>
        <v>0</v>
      </c>
      <c r="P152" s="55"/>
      <c r="Q152" s="100">
        <f t="shared" si="19"/>
        <v>0</v>
      </c>
      <c r="R152" s="55"/>
      <c r="S152" s="100">
        <f t="shared" si="20"/>
        <v>0</v>
      </c>
      <c r="T152" s="55"/>
      <c r="U152" s="100">
        <f t="shared" si="21"/>
        <v>0</v>
      </c>
      <c r="V152" s="55"/>
      <c r="W152" s="100">
        <f>IF(AND($A152&gt;0,V152&gt;0),IF('2_Вихідні дані'!$A$12=1,ROUND($K152*(V152-1),2),ROUND((K152+M152+O152+Q152+S152+U152)*(V152-1),2)),0)</f>
        <v>0</v>
      </c>
      <c r="X152" s="74">
        <f t="shared" si="22"/>
        <v>0</v>
      </c>
      <c r="Y152" s="74">
        <f>X152*'2_Вихідні дані'!$B$18</f>
        <v>0</v>
      </c>
      <c r="Z152" s="74">
        <f>IF(ISERROR(ROUND($Y152/'1_РОЗПОДІЛ ПЕРСОНАЛУ'!P151*'1_РОЗПОДІЛ ПЕРСОНАЛУ'!Q151,2)),0,ROUND($Y152/'1_РОЗПОДІЛ ПЕРСОНАЛУ'!P151*'1_РОЗПОДІЛ ПЕРСОНАЛУ'!Q151,2))</f>
        <v>0</v>
      </c>
      <c r="AA152" s="74">
        <f>IF(ISERROR(ROUND($Y152/'1_РОЗПОДІЛ ПЕРСОНАЛУ'!P151*'1_РОЗПОДІЛ ПЕРСОНАЛУ'!R151,2)),0,ROUND($Y152/'1_РОЗПОДІЛ ПЕРСОНАЛУ'!P151*'1_РОЗПОДІЛ ПЕРСОНАЛУ'!R151,2))</f>
        <v>0</v>
      </c>
      <c r="AB152" s="74">
        <f>IF(ISERROR(ROUND($Y152/'1_РОЗПОДІЛ ПЕРСОНАЛУ'!P151*'1_РОЗПОДІЛ ПЕРСОНАЛУ'!S151,2)),0,ROUND($Y152/'1_РОЗПОДІЛ ПЕРСОНАЛУ'!P151*'1_РОЗПОДІЛ ПЕРСОНАЛУ'!S151,2))</f>
        <v>0</v>
      </c>
      <c r="AC152" s="74">
        <f>IF(ISERROR(ROUND($Y152/'1_РОЗПОДІЛ ПЕРСОНАЛУ'!P151*'1_РОЗПОДІЛ ПЕРСОНАЛУ'!T151,2)),0,ROUND($Y152/'1_РОЗПОДІЛ ПЕРСОНАЛУ'!P151*'1_РОЗПОДІЛ ПЕРСОНАЛУ'!T151,2))</f>
        <v>0</v>
      </c>
      <c r="AD152" s="74">
        <f>IF(ISERROR(ROUND($Y152/'1_РОЗПОДІЛ ПЕРСОНАЛУ'!P151*'1_РОЗПОДІЛ ПЕРСОНАЛУ'!U151,2)),0,ROUND($Y152/'1_РОЗПОДІЛ ПЕРСОНАЛУ'!P151*'1_РОЗПОДІЛ ПЕРСОНАЛУ'!U151,2))</f>
        <v>0</v>
      </c>
      <c r="AE152" s="74">
        <f>IF(ISERROR(ROUND($Y152/'1_РОЗПОДІЛ ПЕРСОНАЛУ'!P151*'1_РОЗПОДІЛ ПЕРСОНАЛУ'!V151,2)),0,ROUND($Y152/'1_РОЗПОДІЛ ПЕРСОНАЛУ'!P151*'1_РОЗПОДІЛ ПЕРСОНАЛУ'!V151,2))</f>
        <v>0</v>
      </c>
      <c r="AF152" s="74">
        <f>IF(ISERROR(ROUND($Y152/'1_РОЗПОДІЛ ПЕРСОНАЛУ'!P151*'1_РОЗПОДІЛ ПЕРСОНАЛУ'!W151,2)),0,ROUND($Y152/'1_РОЗПОДІЛ ПЕРСОНАЛУ'!P151*'1_РОЗПОДІЛ ПЕРСОНАЛУ'!W151,2))</f>
        <v>0</v>
      </c>
      <c r="AG152" s="74">
        <f>IF(ISERROR(ROUND($Y152/'1_РОЗПОДІЛ ПЕРСОНАЛУ'!P151*'1_РОЗПОДІЛ ПЕРСОНАЛУ'!X151,2)),0,ROUND($Y152/'1_РОЗПОДІЛ ПЕРСОНАЛУ'!P151*'1_РОЗПОДІЛ ПЕРСОНАЛУ'!X151,2))</f>
        <v>0</v>
      </c>
    </row>
    <row r="153" spans="1:33" ht="12" hidden="1" x14ac:dyDescent="0.2">
      <c r="A153" s="78" t="str">
        <f>'1_РОЗПОДІЛ ПЕРСОНАЛУ'!A152</f>
        <v/>
      </c>
      <c r="B153" s="78">
        <f>'1_РОЗПОДІЛ ПЕРСОНАЛУ'!B152</f>
        <v>0</v>
      </c>
      <c r="C153" s="78">
        <f>'1_РОЗПОДІЛ ПЕРСОНАЛУ'!D152</f>
        <v>0</v>
      </c>
      <c r="D153" s="78">
        <f>'1_РОЗПОДІЛ ПЕРСОНАЛУ'!F152</f>
        <v>0</v>
      </c>
      <c r="E153" s="78">
        <f>'1_РОЗПОДІЛ ПЕРСОНАЛУ'!P152</f>
        <v>0</v>
      </c>
      <c r="F153" s="100">
        <f>IF($A153&gt;0,'2_Вихідні дані'!$B$3,"")</f>
        <v>1921</v>
      </c>
      <c r="G153" s="55"/>
      <c r="H153" s="55"/>
      <c r="I153" s="79">
        <f>IF(D153&gt;0,VLOOKUP(D153,'2_Вихідні дані'!$A$6:$B$11,2,FALSE),1)</f>
        <v>1</v>
      </c>
      <c r="J153" s="55"/>
      <c r="K153" s="74">
        <f t="shared" si="16"/>
        <v>0</v>
      </c>
      <c r="L153" s="55"/>
      <c r="M153" s="100">
        <f t="shared" si="17"/>
        <v>0</v>
      </c>
      <c r="N153" s="55"/>
      <c r="O153" s="100">
        <f t="shared" si="18"/>
        <v>0</v>
      </c>
      <c r="P153" s="55"/>
      <c r="Q153" s="100">
        <f t="shared" si="19"/>
        <v>0</v>
      </c>
      <c r="R153" s="55"/>
      <c r="S153" s="100">
        <f t="shared" si="20"/>
        <v>0</v>
      </c>
      <c r="T153" s="55"/>
      <c r="U153" s="100">
        <f t="shared" si="21"/>
        <v>0</v>
      </c>
      <c r="V153" s="55"/>
      <c r="W153" s="100">
        <f>IF(AND($A153&gt;0,V153&gt;0),IF('2_Вихідні дані'!$A$12=1,ROUND($K153*(V153-1),2),ROUND((K153+M153+O153+Q153+S153+U153)*(V153-1),2)),0)</f>
        <v>0</v>
      </c>
      <c r="X153" s="74">
        <f t="shared" si="22"/>
        <v>0</v>
      </c>
      <c r="Y153" s="74">
        <f>X153*'2_Вихідні дані'!$B$18</f>
        <v>0</v>
      </c>
      <c r="Z153" s="74">
        <f>IF(ISERROR(ROUND($Y153/'1_РОЗПОДІЛ ПЕРСОНАЛУ'!P152*'1_РОЗПОДІЛ ПЕРСОНАЛУ'!Q152,2)),0,ROUND($Y153/'1_РОЗПОДІЛ ПЕРСОНАЛУ'!P152*'1_РОЗПОДІЛ ПЕРСОНАЛУ'!Q152,2))</f>
        <v>0</v>
      </c>
      <c r="AA153" s="74">
        <f>IF(ISERROR(ROUND($Y153/'1_РОЗПОДІЛ ПЕРСОНАЛУ'!P152*'1_РОЗПОДІЛ ПЕРСОНАЛУ'!R152,2)),0,ROUND($Y153/'1_РОЗПОДІЛ ПЕРСОНАЛУ'!P152*'1_РОЗПОДІЛ ПЕРСОНАЛУ'!R152,2))</f>
        <v>0</v>
      </c>
      <c r="AB153" s="74">
        <f>IF(ISERROR(ROUND($Y153/'1_РОЗПОДІЛ ПЕРСОНАЛУ'!P152*'1_РОЗПОДІЛ ПЕРСОНАЛУ'!S152,2)),0,ROUND($Y153/'1_РОЗПОДІЛ ПЕРСОНАЛУ'!P152*'1_РОЗПОДІЛ ПЕРСОНАЛУ'!S152,2))</f>
        <v>0</v>
      </c>
      <c r="AC153" s="74">
        <f>IF(ISERROR(ROUND($Y153/'1_РОЗПОДІЛ ПЕРСОНАЛУ'!P152*'1_РОЗПОДІЛ ПЕРСОНАЛУ'!T152,2)),0,ROUND($Y153/'1_РОЗПОДІЛ ПЕРСОНАЛУ'!P152*'1_РОЗПОДІЛ ПЕРСОНАЛУ'!T152,2))</f>
        <v>0</v>
      </c>
      <c r="AD153" s="74">
        <f>IF(ISERROR(ROUND($Y153/'1_РОЗПОДІЛ ПЕРСОНАЛУ'!P152*'1_РОЗПОДІЛ ПЕРСОНАЛУ'!U152,2)),0,ROUND($Y153/'1_РОЗПОДІЛ ПЕРСОНАЛУ'!P152*'1_РОЗПОДІЛ ПЕРСОНАЛУ'!U152,2))</f>
        <v>0</v>
      </c>
      <c r="AE153" s="74">
        <f>IF(ISERROR(ROUND($Y153/'1_РОЗПОДІЛ ПЕРСОНАЛУ'!P152*'1_РОЗПОДІЛ ПЕРСОНАЛУ'!V152,2)),0,ROUND($Y153/'1_РОЗПОДІЛ ПЕРСОНАЛУ'!P152*'1_РОЗПОДІЛ ПЕРСОНАЛУ'!V152,2))</f>
        <v>0</v>
      </c>
      <c r="AF153" s="74">
        <f>IF(ISERROR(ROUND($Y153/'1_РОЗПОДІЛ ПЕРСОНАЛУ'!P152*'1_РОЗПОДІЛ ПЕРСОНАЛУ'!W152,2)),0,ROUND($Y153/'1_РОЗПОДІЛ ПЕРСОНАЛУ'!P152*'1_РОЗПОДІЛ ПЕРСОНАЛУ'!W152,2))</f>
        <v>0</v>
      </c>
      <c r="AG153" s="74">
        <f>IF(ISERROR(ROUND($Y153/'1_РОЗПОДІЛ ПЕРСОНАЛУ'!P152*'1_РОЗПОДІЛ ПЕРСОНАЛУ'!X152,2)),0,ROUND($Y153/'1_РОЗПОДІЛ ПЕРСОНАЛУ'!P152*'1_РОЗПОДІЛ ПЕРСОНАЛУ'!X152,2))</f>
        <v>0</v>
      </c>
    </row>
    <row r="154" spans="1:33" ht="12" hidden="1" x14ac:dyDescent="0.2">
      <c r="A154" s="78" t="str">
        <f>'1_РОЗПОДІЛ ПЕРСОНАЛУ'!A153</f>
        <v/>
      </c>
      <c r="B154" s="78">
        <f>'1_РОЗПОДІЛ ПЕРСОНАЛУ'!B153</f>
        <v>0</v>
      </c>
      <c r="C154" s="78">
        <f>'1_РОЗПОДІЛ ПЕРСОНАЛУ'!D153</f>
        <v>0</v>
      </c>
      <c r="D154" s="78">
        <f>'1_РОЗПОДІЛ ПЕРСОНАЛУ'!F153</f>
        <v>0</v>
      </c>
      <c r="E154" s="78">
        <f>'1_РОЗПОДІЛ ПЕРСОНАЛУ'!P153</f>
        <v>0</v>
      </c>
      <c r="F154" s="100">
        <f>IF($A154&gt;0,'2_Вихідні дані'!$B$3,"")</f>
        <v>1921</v>
      </c>
      <c r="G154" s="55"/>
      <c r="H154" s="55"/>
      <c r="I154" s="79">
        <f>IF(D154&gt;0,VLOOKUP(D154,'2_Вихідні дані'!$A$6:$B$11,2,FALSE),1)</f>
        <v>1</v>
      </c>
      <c r="J154" s="55"/>
      <c r="K154" s="74">
        <f t="shared" si="16"/>
        <v>0</v>
      </c>
      <c r="L154" s="55"/>
      <c r="M154" s="100">
        <f t="shared" si="17"/>
        <v>0</v>
      </c>
      <c r="N154" s="55"/>
      <c r="O154" s="100">
        <f t="shared" si="18"/>
        <v>0</v>
      </c>
      <c r="P154" s="55"/>
      <c r="Q154" s="100">
        <f t="shared" si="19"/>
        <v>0</v>
      </c>
      <c r="R154" s="55"/>
      <c r="S154" s="100">
        <f t="shared" si="20"/>
        <v>0</v>
      </c>
      <c r="T154" s="55"/>
      <c r="U154" s="100">
        <f t="shared" si="21"/>
        <v>0</v>
      </c>
      <c r="V154" s="55"/>
      <c r="W154" s="100">
        <f>IF(AND($A154&gt;0,V154&gt;0),IF('2_Вихідні дані'!$A$12=1,ROUND($K154*(V154-1),2),ROUND((K154+M154+O154+Q154+S154+U154)*(V154-1),2)),0)</f>
        <v>0</v>
      </c>
      <c r="X154" s="74">
        <f t="shared" si="22"/>
        <v>0</v>
      </c>
      <c r="Y154" s="74">
        <f>X154*'2_Вихідні дані'!$B$18</f>
        <v>0</v>
      </c>
      <c r="Z154" s="74">
        <f>IF(ISERROR(ROUND($Y154/'1_РОЗПОДІЛ ПЕРСОНАЛУ'!P153*'1_РОЗПОДІЛ ПЕРСОНАЛУ'!Q153,2)),0,ROUND($Y154/'1_РОЗПОДІЛ ПЕРСОНАЛУ'!P153*'1_РОЗПОДІЛ ПЕРСОНАЛУ'!Q153,2))</f>
        <v>0</v>
      </c>
      <c r="AA154" s="74">
        <f>IF(ISERROR(ROUND($Y154/'1_РОЗПОДІЛ ПЕРСОНАЛУ'!P153*'1_РОЗПОДІЛ ПЕРСОНАЛУ'!R153,2)),0,ROUND($Y154/'1_РОЗПОДІЛ ПЕРСОНАЛУ'!P153*'1_РОЗПОДІЛ ПЕРСОНАЛУ'!R153,2))</f>
        <v>0</v>
      </c>
      <c r="AB154" s="74">
        <f>IF(ISERROR(ROUND($Y154/'1_РОЗПОДІЛ ПЕРСОНАЛУ'!P153*'1_РОЗПОДІЛ ПЕРСОНАЛУ'!S153,2)),0,ROUND($Y154/'1_РОЗПОДІЛ ПЕРСОНАЛУ'!P153*'1_РОЗПОДІЛ ПЕРСОНАЛУ'!S153,2))</f>
        <v>0</v>
      </c>
      <c r="AC154" s="74">
        <f>IF(ISERROR(ROUND($Y154/'1_РОЗПОДІЛ ПЕРСОНАЛУ'!P153*'1_РОЗПОДІЛ ПЕРСОНАЛУ'!T153,2)),0,ROUND($Y154/'1_РОЗПОДІЛ ПЕРСОНАЛУ'!P153*'1_РОЗПОДІЛ ПЕРСОНАЛУ'!T153,2))</f>
        <v>0</v>
      </c>
      <c r="AD154" s="74">
        <f>IF(ISERROR(ROUND($Y154/'1_РОЗПОДІЛ ПЕРСОНАЛУ'!P153*'1_РОЗПОДІЛ ПЕРСОНАЛУ'!U153,2)),0,ROUND($Y154/'1_РОЗПОДІЛ ПЕРСОНАЛУ'!P153*'1_РОЗПОДІЛ ПЕРСОНАЛУ'!U153,2))</f>
        <v>0</v>
      </c>
      <c r="AE154" s="74">
        <f>IF(ISERROR(ROUND($Y154/'1_РОЗПОДІЛ ПЕРСОНАЛУ'!P153*'1_РОЗПОДІЛ ПЕРСОНАЛУ'!V153,2)),0,ROUND($Y154/'1_РОЗПОДІЛ ПЕРСОНАЛУ'!P153*'1_РОЗПОДІЛ ПЕРСОНАЛУ'!V153,2))</f>
        <v>0</v>
      </c>
      <c r="AF154" s="74">
        <f>IF(ISERROR(ROUND($Y154/'1_РОЗПОДІЛ ПЕРСОНАЛУ'!P153*'1_РОЗПОДІЛ ПЕРСОНАЛУ'!W153,2)),0,ROUND($Y154/'1_РОЗПОДІЛ ПЕРСОНАЛУ'!P153*'1_РОЗПОДІЛ ПЕРСОНАЛУ'!W153,2))</f>
        <v>0</v>
      </c>
      <c r="AG154" s="74">
        <f>IF(ISERROR(ROUND($Y154/'1_РОЗПОДІЛ ПЕРСОНАЛУ'!P153*'1_РОЗПОДІЛ ПЕРСОНАЛУ'!X153,2)),0,ROUND($Y154/'1_РОЗПОДІЛ ПЕРСОНАЛУ'!P153*'1_РОЗПОДІЛ ПЕРСОНАЛУ'!X153,2))</f>
        <v>0</v>
      </c>
    </row>
    <row r="155" spans="1:33" ht="12" hidden="1" x14ac:dyDescent="0.2">
      <c r="A155" s="78" t="str">
        <f>'1_РОЗПОДІЛ ПЕРСОНАЛУ'!A154</f>
        <v/>
      </c>
      <c r="B155" s="78">
        <f>'1_РОЗПОДІЛ ПЕРСОНАЛУ'!B154</f>
        <v>0</v>
      </c>
      <c r="C155" s="78">
        <f>'1_РОЗПОДІЛ ПЕРСОНАЛУ'!D154</f>
        <v>0</v>
      </c>
      <c r="D155" s="78">
        <f>'1_РОЗПОДІЛ ПЕРСОНАЛУ'!F154</f>
        <v>0</v>
      </c>
      <c r="E155" s="78">
        <f>'1_РОЗПОДІЛ ПЕРСОНАЛУ'!P154</f>
        <v>0</v>
      </c>
      <c r="F155" s="100">
        <f>IF($A155&gt;0,'2_Вихідні дані'!$B$3,"")</f>
        <v>1921</v>
      </c>
      <c r="G155" s="55"/>
      <c r="H155" s="55"/>
      <c r="I155" s="79">
        <f>IF(D155&gt;0,VLOOKUP(D155,'2_Вихідні дані'!$A$6:$B$11,2,FALSE),1)</f>
        <v>1</v>
      </c>
      <c r="J155" s="55"/>
      <c r="K155" s="74">
        <f t="shared" si="16"/>
        <v>0</v>
      </c>
      <c r="L155" s="55"/>
      <c r="M155" s="100">
        <f t="shared" si="17"/>
        <v>0</v>
      </c>
      <c r="N155" s="55"/>
      <c r="O155" s="100">
        <f t="shared" si="18"/>
        <v>0</v>
      </c>
      <c r="P155" s="55"/>
      <c r="Q155" s="100">
        <f t="shared" si="19"/>
        <v>0</v>
      </c>
      <c r="R155" s="55"/>
      <c r="S155" s="100">
        <f t="shared" si="20"/>
        <v>0</v>
      </c>
      <c r="T155" s="55"/>
      <c r="U155" s="100">
        <f t="shared" si="21"/>
        <v>0</v>
      </c>
      <c r="V155" s="55"/>
      <c r="W155" s="100">
        <f>IF(AND($A155&gt;0,V155&gt;0),IF('2_Вихідні дані'!$A$12=1,ROUND($K155*(V155-1),2),ROUND((K155+M155+O155+Q155+S155+U155)*(V155-1),2)),0)</f>
        <v>0</v>
      </c>
      <c r="X155" s="74">
        <f t="shared" si="22"/>
        <v>0</v>
      </c>
      <c r="Y155" s="74">
        <f>X155*'2_Вихідні дані'!$B$18</f>
        <v>0</v>
      </c>
      <c r="Z155" s="74">
        <f>IF(ISERROR(ROUND($Y155/'1_РОЗПОДІЛ ПЕРСОНАЛУ'!P154*'1_РОЗПОДІЛ ПЕРСОНАЛУ'!Q154,2)),0,ROUND($Y155/'1_РОЗПОДІЛ ПЕРСОНАЛУ'!P154*'1_РОЗПОДІЛ ПЕРСОНАЛУ'!Q154,2))</f>
        <v>0</v>
      </c>
      <c r="AA155" s="74">
        <f>IF(ISERROR(ROUND($Y155/'1_РОЗПОДІЛ ПЕРСОНАЛУ'!P154*'1_РОЗПОДІЛ ПЕРСОНАЛУ'!R154,2)),0,ROUND($Y155/'1_РОЗПОДІЛ ПЕРСОНАЛУ'!P154*'1_РОЗПОДІЛ ПЕРСОНАЛУ'!R154,2))</f>
        <v>0</v>
      </c>
      <c r="AB155" s="74">
        <f>IF(ISERROR(ROUND($Y155/'1_РОЗПОДІЛ ПЕРСОНАЛУ'!P154*'1_РОЗПОДІЛ ПЕРСОНАЛУ'!S154,2)),0,ROUND($Y155/'1_РОЗПОДІЛ ПЕРСОНАЛУ'!P154*'1_РОЗПОДІЛ ПЕРСОНАЛУ'!S154,2))</f>
        <v>0</v>
      </c>
      <c r="AC155" s="74">
        <f>IF(ISERROR(ROUND($Y155/'1_РОЗПОДІЛ ПЕРСОНАЛУ'!P154*'1_РОЗПОДІЛ ПЕРСОНАЛУ'!T154,2)),0,ROUND($Y155/'1_РОЗПОДІЛ ПЕРСОНАЛУ'!P154*'1_РОЗПОДІЛ ПЕРСОНАЛУ'!T154,2))</f>
        <v>0</v>
      </c>
      <c r="AD155" s="74">
        <f>IF(ISERROR(ROUND($Y155/'1_РОЗПОДІЛ ПЕРСОНАЛУ'!P154*'1_РОЗПОДІЛ ПЕРСОНАЛУ'!U154,2)),0,ROUND($Y155/'1_РОЗПОДІЛ ПЕРСОНАЛУ'!P154*'1_РОЗПОДІЛ ПЕРСОНАЛУ'!U154,2))</f>
        <v>0</v>
      </c>
      <c r="AE155" s="74">
        <f>IF(ISERROR(ROUND($Y155/'1_РОЗПОДІЛ ПЕРСОНАЛУ'!P154*'1_РОЗПОДІЛ ПЕРСОНАЛУ'!V154,2)),0,ROUND($Y155/'1_РОЗПОДІЛ ПЕРСОНАЛУ'!P154*'1_РОЗПОДІЛ ПЕРСОНАЛУ'!V154,2))</f>
        <v>0</v>
      </c>
      <c r="AF155" s="74">
        <f>IF(ISERROR(ROUND($Y155/'1_РОЗПОДІЛ ПЕРСОНАЛУ'!P154*'1_РОЗПОДІЛ ПЕРСОНАЛУ'!W154,2)),0,ROUND($Y155/'1_РОЗПОДІЛ ПЕРСОНАЛУ'!P154*'1_РОЗПОДІЛ ПЕРСОНАЛУ'!W154,2))</f>
        <v>0</v>
      </c>
      <c r="AG155" s="74">
        <f>IF(ISERROR(ROUND($Y155/'1_РОЗПОДІЛ ПЕРСОНАЛУ'!P154*'1_РОЗПОДІЛ ПЕРСОНАЛУ'!X154,2)),0,ROUND($Y155/'1_РОЗПОДІЛ ПЕРСОНАЛУ'!P154*'1_РОЗПОДІЛ ПЕРСОНАЛУ'!X154,2))</f>
        <v>0</v>
      </c>
    </row>
    <row r="156" spans="1:33" ht="12" hidden="1" x14ac:dyDescent="0.2">
      <c r="A156" s="78" t="str">
        <f>'1_РОЗПОДІЛ ПЕРСОНАЛУ'!A155</f>
        <v/>
      </c>
      <c r="B156" s="78">
        <f>'1_РОЗПОДІЛ ПЕРСОНАЛУ'!B155</f>
        <v>0</v>
      </c>
      <c r="C156" s="78">
        <f>'1_РОЗПОДІЛ ПЕРСОНАЛУ'!D155</f>
        <v>0</v>
      </c>
      <c r="D156" s="78">
        <f>'1_РОЗПОДІЛ ПЕРСОНАЛУ'!F155</f>
        <v>0</v>
      </c>
      <c r="E156" s="78">
        <f>'1_РОЗПОДІЛ ПЕРСОНАЛУ'!P155</f>
        <v>0</v>
      </c>
      <c r="F156" s="100">
        <f>IF($A156&gt;0,'2_Вихідні дані'!$B$3,"")</f>
        <v>1921</v>
      </c>
      <c r="G156" s="55"/>
      <c r="H156" s="55"/>
      <c r="I156" s="79">
        <f>IF(D156&gt;0,VLOOKUP(D156,'2_Вихідні дані'!$A$6:$B$11,2,FALSE),1)</f>
        <v>1</v>
      </c>
      <c r="J156" s="55"/>
      <c r="K156" s="74">
        <f t="shared" si="16"/>
        <v>0</v>
      </c>
      <c r="L156" s="55"/>
      <c r="M156" s="100">
        <f t="shared" si="17"/>
        <v>0</v>
      </c>
      <c r="N156" s="55"/>
      <c r="O156" s="100">
        <f t="shared" si="18"/>
        <v>0</v>
      </c>
      <c r="P156" s="55"/>
      <c r="Q156" s="100">
        <f t="shared" si="19"/>
        <v>0</v>
      </c>
      <c r="R156" s="55"/>
      <c r="S156" s="100">
        <f t="shared" si="20"/>
        <v>0</v>
      </c>
      <c r="T156" s="55"/>
      <c r="U156" s="100">
        <f t="shared" si="21"/>
        <v>0</v>
      </c>
      <c r="V156" s="55"/>
      <c r="W156" s="100">
        <f>IF(AND($A156&gt;0,V156&gt;0),IF('2_Вихідні дані'!$A$12=1,ROUND($K156*(V156-1),2),ROUND((K156+M156+O156+Q156+S156+U156)*(V156-1),2)),0)</f>
        <v>0</v>
      </c>
      <c r="X156" s="74">
        <f t="shared" si="22"/>
        <v>0</v>
      </c>
      <c r="Y156" s="74">
        <f>X156*'2_Вихідні дані'!$B$18</f>
        <v>0</v>
      </c>
      <c r="Z156" s="74">
        <f>IF(ISERROR(ROUND($Y156/'1_РОЗПОДІЛ ПЕРСОНАЛУ'!P155*'1_РОЗПОДІЛ ПЕРСОНАЛУ'!Q155,2)),0,ROUND($Y156/'1_РОЗПОДІЛ ПЕРСОНАЛУ'!P155*'1_РОЗПОДІЛ ПЕРСОНАЛУ'!Q155,2))</f>
        <v>0</v>
      </c>
      <c r="AA156" s="74">
        <f>IF(ISERROR(ROUND($Y156/'1_РОЗПОДІЛ ПЕРСОНАЛУ'!P155*'1_РОЗПОДІЛ ПЕРСОНАЛУ'!R155,2)),0,ROUND($Y156/'1_РОЗПОДІЛ ПЕРСОНАЛУ'!P155*'1_РОЗПОДІЛ ПЕРСОНАЛУ'!R155,2))</f>
        <v>0</v>
      </c>
      <c r="AB156" s="74">
        <f>IF(ISERROR(ROUND($Y156/'1_РОЗПОДІЛ ПЕРСОНАЛУ'!P155*'1_РОЗПОДІЛ ПЕРСОНАЛУ'!S155,2)),0,ROUND($Y156/'1_РОЗПОДІЛ ПЕРСОНАЛУ'!P155*'1_РОЗПОДІЛ ПЕРСОНАЛУ'!S155,2))</f>
        <v>0</v>
      </c>
      <c r="AC156" s="74">
        <f>IF(ISERROR(ROUND($Y156/'1_РОЗПОДІЛ ПЕРСОНАЛУ'!P155*'1_РОЗПОДІЛ ПЕРСОНАЛУ'!T155,2)),0,ROUND($Y156/'1_РОЗПОДІЛ ПЕРСОНАЛУ'!P155*'1_РОЗПОДІЛ ПЕРСОНАЛУ'!T155,2))</f>
        <v>0</v>
      </c>
      <c r="AD156" s="74">
        <f>IF(ISERROR(ROUND($Y156/'1_РОЗПОДІЛ ПЕРСОНАЛУ'!P155*'1_РОЗПОДІЛ ПЕРСОНАЛУ'!U155,2)),0,ROUND($Y156/'1_РОЗПОДІЛ ПЕРСОНАЛУ'!P155*'1_РОЗПОДІЛ ПЕРСОНАЛУ'!U155,2))</f>
        <v>0</v>
      </c>
      <c r="AE156" s="74">
        <f>IF(ISERROR(ROUND($Y156/'1_РОЗПОДІЛ ПЕРСОНАЛУ'!P155*'1_РОЗПОДІЛ ПЕРСОНАЛУ'!V155,2)),0,ROUND($Y156/'1_РОЗПОДІЛ ПЕРСОНАЛУ'!P155*'1_РОЗПОДІЛ ПЕРСОНАЛУ'!V155,2))</f>
        <v>0</v>
      </c>
      <c r="AF156" s="74">
        <f>IF(ISERROR(ROUND($Y156/'1_РОЗПОДІЛ ПЕРСОНАЛУ'!P155*'1_РОЗПОДІЛ ПЕРСОНАЛУ'!W155,2)),0,ROUND($Y156/'1_РОЗПОДІЛ ПЕРСОНАЛУ'!P155*'1_РОЗПОДІЛ ПЕРСОНАЛУ'!W155,2))</f>
        <v>0</v>
      </c>
      <c r="AG156" s="74">
        <f>IF(ISERROR(ROUND($Y156/'1_РОЗПОДІЛ ПЕРСОНАЛУ'!P155*'1_РОЗПОДІЛ ПЕРСОНАЛУ'!X155,2)),0,ROUND($Y156/'1_РОЗПОДІЛ ПЕРСОНАЛУ'!P155*'1_РОЗПОДІЛ ПЕРСОНАЛУ'!X155,2))</f>
        <v>0</v>
      </c>
    </row>
    <row r="157" spans="1:33" ht="12" hidden="1" x14ac:dyDescent="0.2">
      <c r="A157" s="78" t="str">
        <f>'1_РОЗПОДІЛ ПЕРСОНАЛУ'!A156</f>
        <v/>
      </c>
      <c r="B157" s="78">
        <f>'1_РОЗПОДІЛ ПЕРСОНАЛУ'!B156</f>
        <v>0</v>
      </c>
      <c r="C157" s="78">
        <f>'1_РОЗПОДІЛ ПЕРСОНАЛУ'!D156</f>
        <v>0</v>
      </c>
      <c r="D157" s="78">
        <f>'1_РОЗПОДІЛ ПЕРСОНАЛУ'!F156</f>
        <v>0</v>
      </c>
      <c r="E157" s="78">
        <f>'1_РОЗПОДІЛ ПЕРСОНАЛУ'!P156</f>
        <v>0</v>
      </c>
      <c r="F157" s="100">
        <f>IF($A157&gt;0,'2_Вихідні дані'!$B$3,"")</f>
        <v>1921</v>
      </c>
      <c r="G157" s="55"/>
      <c r="H157" s="55"/>
      <c r="I157" s="79">
        <f>IF(D157&gt;0,VLOOKUP(D157,'2_Вихідні дані'!$A$6:$B$11,2,FALSE),1)</f>
        <v>1</v>
      </c>
      <c r="J157" s="55"/>
      <c r="K157" s="74">
        <f t="shared" si="16"/>
        <v>0</v>
      </c>
      <c r="L157" s="55"/>
      <c r="M157" s="100">
        <f t="shared" si="17"/>
        <v>0</v>
      </c>
      <c r="N157" s="55"/>
      <c r="O157" s="100">
        <f t="shared" si="18"/>
        <v>0</v>
      </c>
      <c r="P157" s="55"/>
      <c r="Q157" s="100">
        <f t="shared" si="19"/>
        <v>0</v>
      </c>
      <c r="R157" s="55"/>
      <c r="S157" s="100">
        <f t="shared" si="20"/>
        <v>0</v>
      </c>
      <c r="T157" s="55"/>
      <c r="U157" s="100">
        <f t="shared" si="21"/>
        <v>0</v>
      </c>
      <c r="V157" s="55"/>
      <c r="W157" s="100">
        <f>IF(AND($A157&gt;0,V157&gt;0),IF('2_Вихідні дані'!$A$12=1,ROUND($K157*(V157-1),2),ROUND((K157+M157+O157+Q157+S157+U157)*(V157-1),2)),0)</f>
        <v>0</v>
      </c>
      <c r="X157" s="74">
        <f t="shared" si="22"/>
        <v>0</v>
      </c>
      <c r="Y157" s="74">
        <f>X157*'2_Вихідні дані'!$B$18</f>
        <v>0</v>
      </c>
      <c r="Z157" s="74">
        <f>IF(ISERROR(ROUND($Y157/'1_РОЗПОДІЛ ПЕРСОНАЛУ'!P156*'1_РОЗПОДІЛ ПЕРСОНАЛУ'!Q156,2)),0,ROUND($Y157/'1_РОЗПОДІЛ ПЕРСОНАЛУ'!P156*'1_РОЗПОДІЛ ПЕРСОНАЛУ'!Q156,2))</f>
        <v>0</v>
      </c>
      <c r="AA157" s="74">
        <f>IF(ISERROR(ROUND($Y157/'1_РОЗПОДІЛ ПЕРСОНАЛУ'!P156*'1_РОЗПОДІЛ ПЕРСОНАЛУ'!R156,2)),0,ROUND($Y157/'1_РОЗПОДІЛ ПЕРСОНАЛУ'!P156*'1_РОЗПОДІЛ ПЕРСОНАЛУ'!R156,2))</f>
        <v>0</v>
      </c>
      <c r="AB157" s="74">
        <f>IF(ISERROR(ROUND($Y157/'1_РОЗПОДІЛ ПЕРСОНАЛУ'!P156*'1_РОЗПОДІЛ ПЕРСОНАЛУ'!S156,2)),0,ROUND($Y157/'1_РОЗПОДІЛ ПЕРСОНАЛУ'!P156*'1_РОЗПОДІЛ ПЕРСОНАЛУ'!S156,2))</f>
        <v>0</v>
      </c>
      <c r="AC157" s="74">
        <f>IF(ISERROR(ROUND($Y157/'1_РОЗПОДІЛ ПЕРСОНАЛУ'!P156*'1_РОЗПОДІЛ ПЕРСОНАЛУ'!T156,2)),0,ROUND($Y157/'1_РОЗПОДІЛ ПЕРСОНАЛУ'!P156*'1_РОЗПОДІЛ ПЕРСОНАЛУ'!T156,2))</f>
        <v>0</v>
      </c>
      <c r="AD157" s="74">
        <f>IF(ISERROR(ROUND($Y157/'1_РОЗПОДІЛ ПЕРСОНАЛУ'!P156*'1_РОЗПОДІЛ ПЕРСОНАЛУ'!U156,2)),0,ROUND($Y157/'1_РОЗПОДІЛ ПЕРСОНАЛУ'!P156*'1_РОЗПОДІЛ ПЕРСОНАЛУ'!U156,2))</f>
        <v>0</v>
      </c>
      <c r="AE157" s="74">
        <f>IF(ISERROR(ROUND($Y157/'1_РОЗПОДІЛ ПЕРСОНАЛУ'!P156*'1_РОЗПОДІЛ ПЕРСОНАЛУ'!V156,2)),0,ROUND($Y157/'1_РОЗПОДІЛ ПЕРСОНАЛУ'!P156*'1_РОЗПОДІЛ ПЕРСОНАЛУ'!V156,2))</f>
        <v>0</v>
      </c>
      <c r="AF157" s="74">
        <f>IF(ISERROR(ROUND($Y157/'1_РОЗПОДІЛ ПЕРСОНАЛУ'!P156*'1_РОЗПОДІЛ ПЕРСОНАЛУ'!W156,2)),0,ROUND($Y157/'1_РОЗПОДІЛ ПЕРСОНАЛУ'!P156*'1_РОЗПОДІЛ ПЕРСОНАЛУ'!W156,2))</f>
        <v>0</v>
      </c>
      <c r="AG157" s="74">
        <f>IF(ISERROR(ROUND($Y157/'1_РОЗПОДІЛ ПЕРСОНАЛУ'!P156*'1_РОЗПОДІЛ ПЕРСОНАЛУ'!X156,2)),0,ROUND($Y157/'1_РОЗПОДІЛ ПЕРСОНАЛУ'!P156*'1_РОЗПОДІЛ ПЕРСОНАЛУ'!X156,2))</f>
        <v>0</v>
      </c>
    </row>
    <row r="158" spans="1:33" ht="12" hidden="1" x14ac:dyDescent="0.2">
      <c r="A158" s="78" t="str">
        <f>'1_РОЗПОДІЛ ПЕРСОНАЛУ'!A157</f>
        <v/>
      </c>
      <c r="B158" s="78">
        <f>'1_РОЗПОДІЛ ПЕРСОНАЛУ'!B157</f>
        <v>0</v>
      </c>
      <c r="C158" s="78">
        <f>'1_РОЗПОДІЛ ПЕРСОНАЛУ'!D157</f>
        <v>0</v>
      </c>
      <c r="D158" s="78">
        <f>'1_РОЗПОДІЛ ПЕРСОНАЛУ'!F157</f>
        <v>0</v>
      </c>
      <c r="E158" s="78">
        <f>'1_РОЗПОДІЛ ПЕРСОНАЛУ'!P157</f>
        <v>0</v>
      </c>
      <c r="F158" s="100">
        <f>IF($A158&gt;0,'2_Вихідні дані'!$B$3,"")</f>
        <v>1921</v>
      </c>
      <c r="G158" s="55"/>
      <c r="H158" s="55"/>
      <c r="I158" s="79">
        <f>IF(D158&gt;0,VLOOKUP(D158,'2_Вихідні дані'!$A$6:$B$11,2,FALSE),1)</f>
        <v>1</v>
      </c>
      <c r="J158" s="55"/>
      <c r="K158" s="74">
        <f t="shared" si="16"/>
        <v>0</v>
      </c>
      <c r="L158" s="55"/>
      <c r="M158" s="100">
        <f t="shared" si="17"/>
        <v>0</v>
      </c>
      <c r="N158" s="55"/>
      <c r="O158" s="100">
        <f t="shared" si="18"/>
        <v>0</v>
      </c>
      <c r="P158" s="55"/>
      <c r="Q158" s="100">
        <f t="shared" si="19"/>
        <v>0</v>
      </c>
      <c r="R158" s="55"/>
      <c r="S158" s="100">
        <f t="shared" si="20"/>
        <v>0</v>
      </c>
      <c r="T158" s="55"/>
      <c r="U158" s="100">
        <f t="shared" si="21"/>
        <v>0</v>
      </c>
      <c r="V158" s="55"/>
      <c r="W158" s="100">
        <f>IF(AND($A158&gt;0,V158&gt;0),IF('2_Вихідні дані'!$A$12=1,ROUND($K158*(V158-1),2),ROUND((K158+M158+O158+Q158+S158+U158)*(V158-1),2)),0)</f>
        <v>0</v>
      </c>
      <c r="X158" s="74">
        <f t="shared" si="22"/>
        <v>0</v>
      </c>
      <c r="Y158" s="74">
        <f>X158*'2_Вихідні дані'!$B$18</f>
        <v>0</v>
      </c>
      <c r="Z158" s="74">
        <f>IF(ISERROR(ROUND($Y158/'1_РОЗПОДІЛ ПЕРСОНАЛУ'!P157*'1_РОЗПОДІЛ ПЕРСОНАЛУ'!Q157,2)),0,ROUND($Y158/'1_РОЗПОДІЛ ПЕРСОНАЛУ'!P157*'1_РОЗПОДІЛ ПЕРСОНАЛУ'!Q157,2))</f>
        <v>0</v>
      </c>
      <c r="AA158" s="74">
        <f>IF(ISERROR(ROUND($Y158/'1_РОЗПОДІЛ ПЕРСОНАЛУ'!P157*'1_РОЗПОДІЛ ПЕРСОНАЛУ'!R157,2)),0,ROUND($Y158/'1_РОЗПОДІЛ ПЕРСОНАЛУ'!P157*'1_РОЗПОДІЛ ПЕРСОНАЛУ'!R157,2))</f>
        <v>0</v>
      </c>
      <c r="AB158" s="74">
        <f>IF(ISERROR(ROUND($Y158/'1_РОЗПОДІЛ ПЕРСОНАЛУ'!P157*'1_РОЗПОДІЛ ПЕРСОНАЛУ'!S157,2)),0,ROUND($Y158/'1_РОЗПОДІЛ ПЕРСОНАЛУ'!P157*'1_РОЗПОДІЛ ПЕРСОНАЛУ'!S157,2))</f>
        <v>0</v>
      </c>
      <c r="AC158" s="74">
        <f>IF(ISERROR(ROUND($Y158/'1_РОЗПОДІЛ ПЕРСОНАЛУ'!P157*'1_РОЗПОДІЛ ПЕРСОНАЛУ'!T157,2)),0,ROUND($Y158/'1_РОЗПОДІЛ ПЕРСОНАЛУ'!P157*'1_РОЗПОДІЛ ПЕРСОНАЛУ'!T157,2))</f>
        <v>0</v>
      </c>
      <c r="AD158" s="74">
        <f>IF(ISERROR(ROUND($Y158/'1_РОЗПОДІЛ ПЕРСОНАЛУ'!P157*'1_РОЗПОДІЛ ПЕРСОНАЛУ'!U157,2)),0,ROUND($Y158/'1_РОЗПОДІЛ ПЕРСОНАЛУ'!P157*'1_РОЗПОДІЛ ПЕРСОНАЛУ'!U157,2))</f>
        <v>0</v>
      </c>
      <c r="AE158" s="74">
        <f>IF(ISERROR(ROUND($Y158/'1_РОЗПОДІЛ ПЕРСОНАЛУ'!P157*'1_РОЗПОДІЛ ПЕРСОНАЛУ'!V157,2)),0,ROUND($Y158/'1_РОЗПОДІЛ ПЕРСОНАЛУ'!P157*'1_РОЗПОДІЛ ПЕРСОНАЛУ'!V157,2))</f>
        <v>0</v>
      </c>
      <c r="AF158" s="74">
        <f>IF(ISERROR(ROUND($Y158/'1_РОЗПОДІЛ ПЕРСОНАЛУ'!P157*'1_РОЗПОДІЛ ПЕРСОНАЛУ'!W157,2)),0,ROUND($Y158/'1_РОЗПОДІЛ ПЕРСОНАЛУ'!P157*'1_РОЗПОДІЛ ПЕРСОНАЛУ'!W157,2))</f>
        <v>0</v>
      </c>
      <c r="AG158" s="74">
        <f>IF(ISERROR(ROUND($Y158/'1_РОЗПОДІЛ ПЕРСОНАЛУ'!P157*'1_РОЗПОДІЛ ПЕРСОНАЛУ'!X157,2)),0,ROUND($Y158/'1_РОЗПОДІЛ ПЕРСОНАЛУ'!P157*'1_РОЗПОДІЛ ПЕРСОНАЛУ'!X157,2))</f>
        <v>0</v>
      </c>
    </row>
    <row r="159" spans="1:33" ht="12" hidden="1" x14ac:dyDescent="0.2">
      <c r="A159" s="78" t="str">
        <f>'1_РОЗПОДІЛ ПЕРСОНАЛУ'!A158</f>
        <v/>
      </c>
      <c r="B159" s="78">
        <f>'1_РОЗПОДІЛ ПЕРСОНАЛУ'!B158</f>
        <v>0</v>
      </c>
      <c r="C159" s="78">
        <f>'1_РОЗПОДІЛ ПЕРСОНАЛУ'!D158</f>
        <v>0</v>
      </c>
      <c r="D159" s="78">
        <f>'1_РОЗПОДІЛ ПЕРСОНАЛУ'!F158</f>
        <v>0</v>
      </c>
      <c r="E159" s="78">
        <f>'1_РОЗПОДІЛ ПЕРСОНАЛУ'!P158</f>
        <v>0</v>
      </c>
      <c r="F159" s="100">
        <f>IF($A159&gt;0,'2_Вихідні дані'!$B$3,"")</f>
        <v>1921</v>
      </c>
      <c r="G159" s="55"/>
      <c r="H159" s="55"/>
      <c r="I159" s="79">
        <f>IF(D159&gt;0,VLOOKUP(D159,'2_Вихідні дані'!$A$6:$B$11,2,FALSE),1)</f>
        <v>1</v>
      </c>
      <c r="J159" s="55"/>
      <c r="K159" s="74">
        <f t="shared" si="16"/>
        <v>0</v>
      </c>
      <c r="L159" s="55"/>
      <c r="M159" s="100">
        <f t="shared" si="17"/>
        <v>0</v>
      </c>
      <c r="N159" s="55"/>
      <c r="O159" s="100">
        <f t="shared" si="18"/>
        <v>0</v>
      </c>
      <c r="P159" s="55"/>
      <c r="Q159" s="100">
        <f t="shared" si="19"/>
        <v>0</v>
      </c>
      <c r="R159" s="55"/>
      <c r="S159" s="100">
        <f t="shared" si="20"/>
        <v>0</v>
      </c>
      <c r="T159" s="55"/>
      <c r="U159" s="100">
        <f t="shared" si="21"/>
        <v>0</v>
      </c>
      <c r="V159" s="55"/>
      <c r="W159" s="100">
        <f>IF(AND($A159&gt;0,V159&gt;0),IF('2_Вихідні дані'!$A$12=1,ROUND($K159*(V159-1),2),ROUND((K159+M159+O159+Q159+S159+U159)*(V159-1),2)),0)</f>
        <v>0</v>
      </c>
      <c r="X159" s="74">
        <f t="shared" si="22"/>
        <v>0</v>
      </c>
      <c r="Y159" s="74">
        <f>X159*'2_Вихідні дані'!$B$18</f>
        <v>0</v>
      </c>
      <c r="Z159" s="74">
        <f>IF(ISERROR(ROUND($Y159/'1_РОЗПОДІЛ ПЕРСОНАЛУ'!P158*'1_РОЗПОДІЛ ПЕРСОНАЛУ'!Q158,2)),0,ROUND($Y159/'1_РОЗПОДІЛ ПЕРСОНАЛУ'!P158*'1_РОЗПОДІЛ ПЕРСОНАЛУ'!Q158,2))</f>
        <v>0</v>
      </c>
      <c r="AA159" s="74">
        <f>IF(ISERROR(ROUND($Y159/'1_РОЗПОДІЛ ПЕРСОНАЛУ'!P158*'1_РОЗПОДІЛ ПЕРСОНАЛУ'!R158,2)),0,ROUND($Y159/'1_РОЗПОДІЛ ПЕРСОНАЛУ'!P158*'1_РОЗПОДІЛ ПЕРСОНАЛУ'!R158,2))</f>
        <v>0</v>
      </c>
      <c r="AB159" s="74">
        <f>IF(ISERROR(ROUND($Y159/'1_РОЗПОДІЛ ПЕРСОНАЛУ'!P158*'1_РОЗПОДІЛ ПЕРСОНАЛУ'!S158,2)),0,ROUND($Y159/'1_РОЗПОДІЛ ПЕРСОНАЛУ'!P158*'1_РОЗПОДІЛ ПЕРСОНАЛУ'!S158,2))</f>
        <v>0</v>
      </c>
      <c r="AC159" s="74">
        <f>IF(ISERROR(ROUND($Y159/'1_РОЗПОДІЛ ПЕРСОНАЛУ'!P158*'1_РОЗПОДІЛ ПЕРСОНАЛУ'!T158,2)),0,ROUND($Y159/'1_РОЗПОДІЛ ПЕРСОНАЛУ'!P158*'1_РОЗПОДІЛ ПЕРСОНАЛУ'!T158,2))</f>
        <v>0</v>
      </c>
      <c r="AD159" s="74">
        <f>IF(ISERROR(ROUND($Y159/'1_РОЗПОДІЛ ПЕРСОНАЛУ'!P158*'1_РОЗПОДІЛ ПЕРСОНАЛУ'!U158,2)),0,ROUND($Y159/'1_РОЗПОДІЛ ПЕРСОНАЛУ'!P158*'1_РОЗПОДІЛ ПЕРСОНАЛУ'!U158,2))</f>
        <v>0</v>
      </c>
      <c r="AE159" s="74">
        <f>IF(ISERROR(ROUND($Y159/'1_РОЗПОДІЛ ПЕРСОНАЛУ'!P158*'1_РОЗПОДІЛ ПЕРСОНАЛУ'!V158,2)),0,ROUND($Y159/'1_РОЗПОДІЛ ПЕРСОНАЛУ'!P158*'1_РОЗПОДІЛ ПЕРСОНАЛУ'!V158,2))</f>
        <v>0</v>
      </c>
      <c r="AF159" s="74">
        <f>IF(ISERROR(ROUND($Y159/'1_РОЗПОДІЛ ПЕРСОНАЛУ'!P158*'1_РОЗПОДІЛ ПЕРСОНАЛУ'!W158,2)),0,ROUND($Y159/'1_РОЗПОДІЛ ПЕРСОНАЛУ'!P158*'1_РОЗПОДІЛ ПЕРСОНАЛУ'!W158,2))</f>
        <v>0</v>
      </c>
      <c r="AG159" s="74">
        <f>IF(ISERROR(ROUND($Y159/'1_РОЗПОДІЛ ПЕРСОНАЛУ'!P158*'1_РОЗПОДІЛ ПЕРСОНАЛУ'!X158,2)),0,ROUND($Y159/'1_РОЗПОДІЛ ПЕРСОНАЛУ'!P158*'1_РОЗПОДІЛ ПЕРСОНАЛУ'!X158,2))</f>
        <v>0</v>
      </c>
    </row>
    <row r="160" spans="1:33" ht="12" hidden="1" x14ac:dyDescent="0.2">
      <c r="A160" s="78" t="str">
        <f>'1_РОЗПОДІЛ ПЕРСОНАЛУ'!A159</f>
        <v/>
      </c>
      <c r="B160" s="78">
        <f>'1_РОЗПОДІЛ ПЕРСОНАЛУ'!B159</f>
        <v>0</v>
      </c>
      <c r="C160" s="78">
        <f>'1_РОЗПОДІЛ ПЕРСОНАЛУ'!D159</f>
        <v>0</v>
      </c>
      <c r="D160" s="78">
        <f>'1_РОЗПОДІЛ ПЕРСОНАЛУ'!F159</f>
        <v>0</v>
      </c>
      <c r="E160" s="78">
        <f>'1_РОЗПОДІЛ ПЕРСОНАЛУ'!P159</f>
        <v>0</v>
      </c>
      <c r="F160" s="100">
        <f>IF($A160&gt;0,'2_Вихідні дані'!$B$3,"")</f>
        <v>1921</v>
      </c>
      <c r="G160" s="55"/>
      <c r="H160" s="55"/>
      <c r="I160" s="79">
        <f>IF(D160&gt;0,VLOOKUP(D160,'2_Вихідні дані'!$A$6:$B$11,2,FALSE),1)</f>
        <v>1</v>
      </c>
      <c r="J160" s="55"/>
      <c r="K160" s="74">
        <f t="shared" si="16"/>
        <v>0</v>
      </c>
      <c r="L160" s="55"/>
      <c r="M160" s="100">
        <f t="shared" si="17"/>
        <v>0</v>
      </c>
      <c r="N160" s="55"/>
      <c r="O160" s="100">
        <f t="shared" si="18"/>
        <v>0</v>
      </c>
      <c r="P160" s="55"/>
      <c r="Q160" s="100">
        <f t="shared" si="19"/>
        <v>0</v>
      </c>
      <c r="R160" s="55"/>
      <c r="S160" s="100">
        <f t="shared" si="20"/>
        <v>0</v>
      </c>
      <c r="T160" s="55"/>
      <c r="U160" s="100">
        <f t="shared" si="21"/>
        <v>0</v>
      </c>
      <c r="V160" s="55"/>
      <c r="W160" s="100">
        <f>IF(AND($A160&gt;0,V160&gt;0),IF('2_Вихідні дані'!$A$12=1,ROUND($K160*(V160-1),2),ROUND((K160+M160+O160+Q160+S160+U160)*(V160-1),2)),0)</f>
        <v>0</v>
      </c>
      <c r="X160" s="74">
        <f t="shared" si="22"/>
        <v>0</v>
      </c>
      <c r="Y160" s="74">
        <f>X160*'2_Вихідні дані'!$B$18</f>
        <v>0</v>
      </c>
      <c r="Z160" s="74">
        <f>IF(ISERROR(ROUND($Y160/'1_РОЗПОДІЛ ПЕРСОНАЛУ'!P159*'1_РОЗПОДІЛ ПЕРСОНАЛУ'!Q159,2)),0,ROUND($Y160/'1_РОЗПОДІЛ ПЕРСОНАЛУ'!P159*'1_РОЗПОДІЛ ПЕРСОНАЛУ'!Q159,2))</f>
        <v>0</v>
      </c>
      <c r="AA160" s="74">
        <f>IF(ISERROR(ROUND($Y160/'1_РОЗПОДІЛ ПЕРСОНАЛУ'!P159*'1_РОЗПОДІЛ ПЕРСОНАЛУ'!R159,2)),0,ROUND($Y160/'1_РОЗПОДІЛ ПЕРСОНАЛУ'!P159*'1_РОЗПОДІЛ ПЕРСОНАЛУ'!R159,2))</f>
        <v>0</v>
      </c>
      <c r="AB160" s="74">
        <f>IF(ISERROR(ROUND($Y160/'1_РОЗПОДІЛ ПЕРСОНАЛУ'!P159*'1_РОЗПОДІЛ ПЕРСОНАЛУ'!S159,2)),0,ROUND($Y160/'1_РОЗПОДІЛ ПЕРСОНАЛУ'!P159*'1_РОЗПОДІЛ ПЕРСОНАЛУ'!S159,2))</f>
        <v>0</v>
      </c>
      <c r="AC160" s="74">
        <f>IF(ISERROR(ROUND($Y160/'1_РОЗПОДІЛ ПЕРСОНАЛУ'!P159*'1_РОЗПОДІЛ ПЕРСОНАЛУ'!T159,2)),0,ROUND($Y160/'1_РОЗПОДІЛ ПЕРСОНАЛУ'!P159*'1_РОЗПОДІЛ ПЕРСОНАЛУ'!T159,2))</f>
        <v>0</v>
      </c>
      <c r="AD160" s="74">
        <f>IF(ISERROR(ROUND($Y160/'1_РОЗПОДІЛ ПЕРСОНАЛУ'!P159*'1_РОЗПОДІЛ ПЕРСОНАЛУ'!U159,2)),0,ROUND($Y160/'1_РОЗПОДІЛ ПЕРСОНАЛУ'!P159*'1_РОЗПОДІЛ ПЕРСОНАЛУ'!U159,2))</f>
        <v>0</v>
      </c>
      <c r="AE160" s="74">
        <f>IF(ISERROR(ROUND($Y160/'1_РОЗПОДІЛ ПЕРСОНАЛУ'!P159*'1_РОЗПОДІЛ ПЕРСОНАЛУ'!V159,2)),0,ROUND($Y160/'1_РОЗПОДІЛ ПЕРСОНАЛУ'!P159*'1_РОЗПОДІЛ ПЕРСОНАЛУ'!V159,2))</f>
        <v>0</v>
      </c>
      <c r="AF160" s="74">
        <f>IF(ISERROR(ROUND($Y160/'1_РОЗПОДІЛ ПЕРСОНАЛУ'!P159*'1_РОЗПОДІЛ ПЕРСОНАЛУ'!W159,2)),0,ROUND($Y160/'1_РОЗПОДІЛ ПЕРСОНАЛУ'!P159*'1_РОЗПОДІЛ ПЕРСОНАЛУ'!W159,2))</f>
        <v>0</v>
      </c>
      <c r="AG160" s="74">
        <f>IF(ISERROR(ROUND($Y160/'1_РОЗПОДІЛ ПЕРСОНАЛУ'!P159*'1_РОЗПОДІЛ ПЕРСОНАЛУ'!X159,2)),0,ROUND($Y160/'1_РОЗПОДІЛ ПЕРСОНАЛУ'!P159*'1_РОЗПОДІЛ ПЕРСОНАЛУ'!X159,2))</f>
        <v>0</v>
      </c>
    </row>
    <row r="161" spans="1:33" ht="12" hidden="1" x14ac:dyDescent="0.2">
      <c r="A161" s="78" t="str">
        <f>'1_РОЗПОДІЛ ПЕРСОНАЛУ'!A160</f>
        <v/>
      </c>
      <c r="B161" s="78">
        <f>'1_РОЗПОДІЛ ПЕРСОНАЛУ'!B160</f>
        <v>0</v>
      </c>
      <c r="C161" s="78">
        <f>'1_РОЗПОДІЛ ПЕРСОНАЛУ'!D160</f>
        <v>0</v>
      </c>
      <c r="D161" s="78">
        <f>'1_РОЗПОДІЛ ПЕРСОНАЛУ'!F160</f>
        <v>0</v>
      </c>
      <c r="E161" s="78">
        <f>'1_РОЗПОДІЛ ПЕРСОНАЛУ'!P160</f>
        <v>0</v>
      </c>
      <c r="F161" s="100">
        <f>IF($A161&gt;0,'2_Вихідні дані'!$B$3,"")</f>
        <v>1921</v>
      </c>
      <c r="G161" s="55"/>
      <c r="H161" s="55"/>
      <c r="I161" s="79">
        <f>IF(D161&gt;0,VLOOKUP(D161,'2_Вихідні дані'!$A$6:$B$11,2,FALSE),1)</f>
        <v>1</v>
      </c>
      <c r="J161" s="55"/>
      <c r="K161" s="74">
        <f t="shared" si="16"/>
        <v>0</v>
      </c>
      <c r="L161" s="55"/>
      <c r="M161" s="100">
        <f t="shared" si="17"/>
        <v>0</v>
      </c>
      <c r="N161" s="55"/>
      <c r="O161" s="100">
        <f t="shared" si="18"/>
        <v>0</v>
      </c>
      <c r="P161" s="55"/>
      <c r="Q161" s="100">
        <f t="shared" si="19"/>
        <v>0</v>
      </c>
      <c r="R161" s="55"/>
      <c r="S161" s="100">
        <f t="shared" si="20"/>
        <v>0</v>
      </c>
      <c r="T161" s="55"/>
      <c r="U161" s="100">
        <f t="shared" si="21"/>
        <v>0</v>
      </c>
      <c r="V161" s="55"/>
      <c r="W161" s="100">
        <f>IF(AND($A161&gt;0,V161&gt;0),IF('2_Вихідні дані'!$A$12=1,ROUND($K161*(V161-1),2),ROUND((K161+M161+O161+Q161+S161+U161)*(V161-1),2)),0)</f>
        <v>0</v>
      </c>
      <c r="X161" s="74">
        <f t="shared" si="22"/>
        <v>0</v>
      </c>
      <c r="Y161" s="74">
        <f>X161*'2_Вихідні дані'!$B$18</f>
        <v>0</v>
      </c>
      <c r="Z161" s="74">
        <f>IF(ISERROR(ROUND($Y161/'1_РОЗПОДІЛ ПЕРСОНАЛУ'!P160*'1_РОЗПОДІЛ ПЕРСОНАЛУ'!Q160,2)),0,ROUND($Y161/'1_РОЗПОДІЛ ПЕРСОНАЛУ'!P160*'1_РОЗПОДІЛ ПЕРСОНАЛУ'!Q160,2))</f>
        <v>0</v>
      </c>
      <c r="AA161" s="74">
        <f>IF(ISERROR(ROUND($Y161/'1_РОЗПОДІЛ ПЕРСОНАЛУ'!P160*'1_РОЗПОДІЛ ПЕРСОНАЛУ'!R160,2)),0,ROUND($Y161/'1_РОЗПОДІЛ ПЕРСОНАЛУ'!P160*'1_РОЗПОДІЛ ПЕРСОНАЛУ'!R160,2))</f>
        <v>0</v>
      </c>
      <c r="AB161" s="74">
        <f>IF(ISERROR(ROUND($Y161/'1_РОЗПОДІЛ ПЕРСОНАЛУ'!P160*'1_РОЗПОДІЛ ПЕРСОНАЛУ'!S160,2)),0,ROUND($Y161/'1_РОЗПОДІЛ ПЕРСОНАЛУ'!P160*'1_РОЗПОДІЛ ПЕРСОНАЛУ'!S160,2))</f>
        <v>0</v>
      </c>
      <c r="AC161" s="74">
        <f>IF(ISERROR(ROUND($Y161/'1_РОЗПОДІЛ ПЕРСОНАЛУ'!P160*'1_РОЗПОДІЛ ПЕРСОНАЛУ'!T160,2)),0,ROUND($Y161/'1_РОЗПОДІЛ ПЕРСОНАЛУ'!P160*'1_РОЗПОДІЛ ПЕРСОНАЛУ'!T160,2))</f>
        <v>0</v>
      </c>
      <c r="AD161" s="74">
        <f>IF(ISERROR(ROUND($Y161/'1_РОЗПОДІЛ ПЕРСОНАЛУ'!P160*'1_РОЗПОДІЛ ПЕРСОНАЛУ'!U160,2)),0,ROUND($Y161/'1_РОЗПОДІЛ ПЕРСОНАЛУ'!P160*'1_РОЗПОДІЛ ПЕРСОНАЛУ'!U160,2))</f>
        <v>0</v>
      </c>
      <c r="AE161" s="74">
        <f>IF(ISERROR(ROUND($Y161/'1_РОЗПОДІЛ ПЕРСОНАЛУ'!P160*'1_РОЗПОДІЛ ПЕРСОНАЛУ'!V160,2)),0,ROUND($Y161/'1_РОЗПОДІЛ ПЕРСОНАЛУ'!P160*'1_РОЗПОДІЛ ПЕРСОНАЛУ'!V160,2))</f>
        <v>0</v>
      </c>
      <c r="AF161" s="74">
        <f>IF(ISERROR(ROUND($Y161/'1_РОЗПОДІЛ ПЕРСОНАЛУ'!P160*'1_РОЗПОДІЛ ПЕРСОНАЛУ'!W160,2)),0,ROUND($Y161/'1_РОЗПОДІЛ ПЕРСОНАЛУ'!P160*'1_РОЗПОДІЛ ПЕРСОНАЛУ'!W160,2))</f>
        <v>0</v>
      </c>
      <c r="AG161" s="74">
        <f>IF(ISERROR(ROUND($Y161/'1_РОЗПОДІЛ ПЕРСОНАЛУ'!P160*'1_РОЗПОДІЛ ПЕРСОНАЛУ'!X160,2)),0,ROUND($Y161/'1_РОЗПОДІЛ ПЕРСОНАЛУ'!P160*'1_РОЗПОДІЛ ПЕРСОНАЛУ'!X160,2))</f>
        <v>0</v>
      </c>
    </row>
    <row r="162" spans="1:33" ht="12" hidden="1" x14ac:dyDescent="0.2">
      <c r="A162" s="78" t="str">
        <f>'1_РОЗПОДІЛ ПЕРСОНАЛУ'!A161</f>
        <v/>
      </c>
      <c r="B162" s="78">
        <f>'1_РОЗПОДІЛ ПЕРСОНАЛУ'!B161</f>
        <v>0</v>
      </c>
      <c r="C162" s="78">
        <f>'1_РОЗПОДІЛ ПЕРСОНАЛУ'!D161</f>
        <v>0</v>
      </c>
      <c r="D162" s="78">
        <f>'1_РОЗПОДІЛ ПЕРСОНАЛУ'!F161</f>
        <v>0</v>
      </c>
      <c r="E162" s="78">
        <f>'1_РОЗПОДІЛ ПЕРСОНАЛУ'!P161</f>
        <v>0</v>
      </c>
      <c r="F162" s="100">
        <f>IF($A162&gt;0,'2_Вихідні дані'!$B$3,"")</f>
        <v>1921</v>
      </c>
      <c r="G162" s="55"/>
      <c r="H162" s="55"/>
      <c r="I162" s="79">
        <f>IF(D162&gt;0,VLOOKUP(D162,'2_Вихідні дані'!$A$6:$B$11,2,FALSE),1)</f>
        <v>1</v>
      </c>
      <c r="J162" s="55"/>
      <c r="K162" s="74">
        <f t="shared" si="16"/>
        <v>0</v>
      </c>
      <c r="L162" s="55"/>
      <c r="M162" s="100">
        <f t="shared" si="17"/>
        <v>0</v>
      </c>
      <c r="N162" s="55"/>
      <c r="O162" s="100">
        <f t="shared" si="18"/>
        <v>0</v>
      </c>
      <c r="P162" s="55"/>
      <c r="Q162" s="100">
        <f t="shared" si="19"/>
        <v>0</v>
      </c>
      <c r="R162" s="55"/>
      <c r="S162" s="100">
        <f t="shared" si="20"/>
        <v>0</v>
      </c>
      <c r="T162" s="55"/>
      <c r="U162" s="100">
        <f t="shared" si="21"/>
        <v>0</v>
      </c>
      <c r="V162" s="55"/>
      <c r="W162" s="100">
        <f>IF(AND($A162&gt;0,V162&gt;0),IF('2_Вихідні дані'!$A$12=1,ROUND($K162*(V162-1),2),ROUND((K162+M162+O162+Q162+S162+U162)*(V162-1),2)),0)</f>
        <v>0</v>
      </c>
      <c r="X162" s="74">
        <f t="shared" si="22"/>
        <v>0</v>
      </c>
      <c r="Y162" s="74">
        <f>X162*'2_Вихідні дані'!$B$18</f>
        <v>0</v>
      </c>
      <c r="Z162" s="74">
        <f>IF(ISERROR(ROUND($Y162/'1_РОЗПОДІЛ ПЕРСОНАЛУ'!P161*'1_РОЗПОДІЛ ПЕРСОНАЛУ'!Q161,2)),0,ROUND($Y162/'1_РОЗПОДІЛ ПЕРСОНАЛУ'!P161*'1_РОЗПОДІЛ ПЕРСОНАЛУ'!Q161,2))</f>
        <v>0</v>
      </c>
      <c r="AA162" s="74">
        <f>IF(ISERROR(ROUND($Y162/'1_РОЗПОДІЛ ПЕРСОНАЛУ'!P161*'1_РОЗПОДІЛ ПЕРСОНАЛУ'!R161,2)),0,ROUND($Y162/'1_РОЗПОДІЛ ПЕРСОНАЛУ'!P161*'1_РОЗПОДІЛ ПЕРСОНАЛУ'!R161,2))</f>
        <v>0</v>
      </c>
      <c r="AB162" s="74">
        <f>IF(ISERROR(ROUND($Y162/'1_РОЗПОДІЛ ПЕРСОНАЛУ'!P161*'1_РОЗПОДІЛ ПЕРСОНАЛУ'!S161,2)),0,ROUND($Y162/'1_РОЗПОДІЛ ПЕРСОНАЛУ'!P161*'1_РОЗПОДІЛ ПЕРСОНАЛУ'!S161,2))</f>
        <v>0</v>
      </c>
      <c r="AC162" s="74">
        <f>IF(ISERROR(ROUND($Y162/'1_РОЗПОДІЛ ПЕРСОНАЛУ'!P161*'1_РОЗПОДІЛ ПЕРСОНАЛУ'!T161,2)),0,ROUND($Y162/'1_РОЗПОДІЛ ПЕРСОНАЛУ'!P161*'1_РОЗПОДІЛ ПЕРСОНАЛУ'!T161,2))</f>
        <v>0</v>
      </c>
      <c r="AD162" s="74">
        <f>IF(ISERROR(ROUND($Y162/'1_РОЗПОДІЛ ПЕРСОНАЛУ'!P161*'1_РОЗПОДІЛ ПЕРСОНАЛУ'!U161,2)),0,ROUND($Y162/'1_РОЗПОДІЛ ПЕРСОНАЛУ'!P161*'1_РОЗПОДІЛ ПЕРСОНАЛУ'!U161,2))</f>
        <v>0</v>
      </c>
      <c r="AE162" s="74">
        <f>IF(ISERROR(ROUND($Y162/'1_РОЗПОДІЛ ПЕРСОНАЛУ'!P161*'1_РОЗПОДІЛ ПЕРСОНАЛУ'!V161,2)),0,ROUND($Y162/'1_РОЗПОДІЛ ПЕРСОНАЛУ'!P161*'1_РОЗПОДІЛ ПЕРСОНАЛУ'!V161,2))</f>
        <v>0</v>
      </c>
      <c r="AF162" s="74">
        <f>IF(ISERROR(ROUND($Y162/'1_РОЗПОДІЛ ПЕРСОНАЛУ'!P161*'1_РОЗПОДІЛ ПЕРСОНАЛУ'!W161,2)),0,ROUND($Y162/'1_РОЗПОДІЛ ПЕРСОНАЛУ'!P161*'1_РОЗПОДІЛ ПЕРСОНАЛУ'!W161,2))</f>
        <v>0</v>
      </c>
      <c r="AG162" s="74">
        <f>IF(ISERROR(ROUND($Y162/'1_РОЗПОДІЛ ПЕРСОНАЛУ'!P161*'1_РОЗПОДІЛ ПЕРСОНАЛУ'!X161,2)),0,ROUND($Y162/'1_РОЗПОДІЛ ПЕРСОНАЛУ'!P161*'1_РОЗПОДІЛ ПЕРСОНАЛУ'!X161,2))</f>
        <v>0</v>
      </c>
    </row>
    <row r="163" spans="1:33" ht="12" hidden="1" x14ac:dyDescent="0.2">
      <c r="A163" s="78" t="str">
        <f>'1_РОЗПОДІЛ ПЕРСОНАЛУ'!A162</f>
        <v/>
      </c>
      <c r="B163" s="78">
        <f>'1_РОЗПОДІЛ ПЕРСОНАЛУ'!B162</f>
        <v>0</v>
      </c>
      <c r="C163" s="78">
        <f>'1_РОЗПОДІЛ ПЕРСОНАЛУ'!D162</f>
        <v>0</v>
      </c>
      <c r="D163" s="78">
        <f>'1_РОЗПОДІЛ ПЕРСОНАЛУ'!F162</f>
        <v>0</v>
      </c>
      <c r="E163" s="78">
        <f>'1_РОЗПОДІЛ ПЕРСОНАЛУ'!P162</f>
        <v>0</v>
      </c>
      <c r="F163" s="100">
        <f>IF($A163&gt;0,'2_Вихідні дані'!$B$3,"")</f>
        <v>1921</v>
      </c>
      <c r="G163" s="55"/>
      <c r="H163" s="55"/>
      <c r="I163" s="79">
        <f>IF(D163&gt;0,VLOOKUP(D163,'2_Вихідні дані'!$A$6:$B$11,2,FALSE),1)</f>
        <v>1</v>
      </c>
      <c r="J163" s="55"/>
      <c r="K163" s="74">
        <f t="shared" si="16"/>
        <v>0</v>
      </c>
      <c r="L163" s="55"/>
      <c r="M163" s="100">
        <f t="shared" si="17"/>
        <v>0</v>
      </c>
      <c r="N163" s="55"/>
      <c r="O163" s="100">
        <f t="shared" si="18"/>
        <v>0</v>
      </c>
      <c r="P163" s="55"/>
      <c r="Q163" s="100">
        <f t="shared" si="19"/>
        <v>0</v>
      </c>
      <c r="R163" s="55"/>
      <c r="S163" s="100">
        <f t="shared" si="20"/>
        <v>0</v>
      </c>
      <c r="T163" s="55"/>
      <c r="U163" s="100">
        <f t="shared" si="21"/>
        <v>0</v>
      </c>
      <c r="V163" s="55"/>
      <c r="W163" s="100">
        <f>IF(AND($A163&gt;0,V163&gt;0),IF('2_Вихідні дані'!$A$12=1,ROUND($K163*(V163-1),2),ROUND((K163+M163+O163+Q163+S163+U163)*(V163-1),2)),0)</f>
        <v>0</v>
      </c>
      <c r="X163" s="74">
        <f t="shared" si="22"/>
        <v>0</v>
      </c>
      <c r="Y163" s="74">
        <f>X163*'2_Вихідні дані'!$B$18</f>
        <v>0</v>
      </c>
      <c r="Z163" s="74">
        <f>IF(ISERROR(ROUND($Y163/'1_РОЗПОДІЛ ПЕРСОНАЛУ'!P162*'1_РОЗПОДІЛ ПЕРСОНАЛУ'!Q162,2)),0,ROUND($Y163/'1_РОЗПОДІЛ ПЕРСОНАЛУ'!P162*'1_РОЗПОДІЛ ПЕРСОНАЛУ'!Q162,2))</f>
        <v>0</v>
      </c>
      <c r="AA163" s="74">
        <f>IF(ISERROR(ROUND($Y163/'1_РОЗПОДІЛ ПЕРСОНАЛУ'!P162*'1_РОЗПОДІЛ ПЕРСОНАЛУ'!R162,2)),0,ROUND($Y163/'1_РОЗПОДІЛ ПЕРСОНАЛУ'!P162*'1_РОЗПОДІЛ ПЕРСОНАЛУ'!R162,2))</f>
        <v>0</v>
      </c>
      <c r="AB163" s="74">
        <f>IF(ISERROR(ROUND($Y163/'1_РОЗПОДІЛ ПЕРСОНАЛУ'!P162*'1_РОЗПОДІЛ ПЕРСОНАЛУ'!S162,2)),0,ROUND($Y163/'1_РОЗПОДІЛ ПЕРСОНАЛУ'!P162*'1_РОЗПОДІЛ ПЕРСОНАЛУ'!S162,2))</f>
        <v>0</v>
      </c>
      <c r="AC163" s="74">
        <f>IF(ISERROR(ROUND($Y163/'1_РОЗПОДІЛ ПЕРСОНАЛУ'!P162*'1_РОЗПОДІЛ ПЕРСОНАЛУ'!T162,2)),0,ROUND($Y163/'1_РОЗПОДІЛ ПЕРСОНАЛУ'!P162*'1_РОЗПОДІЛ ПЕРСОНАЛУ'!T162,2))</f>
        <v>0</v>
      </c>
      <c r="AD163" s="74">
        <f>IF(ISERROR(ROUND($Y163/'1_РОЗПОДІЛ ПЕРСОНАЛУ'!P162*'1_РОЗПОДІЛ ПЕРСОНАЛУ'!U162,2)),0,ROUND($Y163/'1_РОЗПОДІЛ ПЕРСОНАЛУ'!P162*'1_РОЗПОДІЛ ПЕРСОНАЛУ'!U162,2))</f>
        <v>0</v>
      </c>
      <c r="AE163" s="74">
        <f>IF(ISERROR(ROUND($Y163/'1_РОЗПОДІЛ ПЕРСОНАЛУ'!P162*'1_РОЗПОДІЛ ПЕРСОНАЛУ'!V162,2)),0,ROUND($Y163/'1_РОЗПОДІЛ ПЕРСОНАЛУ'!P162*'1_РОЗПОДІЛ ПЕРСОНАЛУ'!V162,2))</f>
        <v>0</v>
      </c>
      <c r="AF163" s="74">
        <f>IF(ISERROR(ROUND($Y163/'1_РОЗПОДІЛ ПЕРСОНАЛУ'!P162*'1_РОЗПОДІЛ ПЕРСОНАЛУ'!W162,2)),0,ROUND($Y163/'1_РОЗПОДІЛ ПЕРСОНАЛУ'!P162*'1_РОЗПОДІЛ ПЕРСОНАЛУ'!W162,2))</f>
        <v>0</v>
      </c>
      <c r="AG163" s="74">
        <f>IF(ISERROR(ROUND($Y163/'1_РОЗПОДІЛ ПЕРСОНАЛУ'!P162*'1_РОЗПОДІЛ ПЕРСОНАЛУ'!X162,2)),0,ROUND($Y163/'1_РОЗПОДІЛ ПЕРСОНАЛУ'!P162*'1_РОЗПОДІЛ ПЕРСОНАЛУ'!X162,2))</f>
        <v>0</v>
      </c>
    </row>
    <row r="164" spans="1:33" ht="12" hidden="1" x14ac:dyDescent="0.2">
      <c r="A164" s="78" t="str">
        <f>'1_РОЗПОДІЛ ПЕРСОНАЛУ'!A163</f>
        <v/>
      </c>
      <c r="B164" s="78">
        <f>'1_РОЗПОДІЛ ПЕРСОНАЛУ'!B163</f>
        <v>0</v>
      </c>
      <c r="C164" s="78">
        <f>'1_РОЗПОДІЛ ПЕРСОНАЛУ'!D163</f>
        <v>0</v>
      </c>
      <c r="D164" s="78">
        <f>'1_РОЗПОДІЛ ПЕРСОНАЛУ'!F163</f>
        <v>0</v>
      </c>
      <c r="E164" s="78">
        <f>'1_РОЗПОДІЛ ПЕРСОНАЛУ'!P163</f>
        <v>0</v>
      </c>
      <c r="F164" s="100">
        <f>IF($A164&gt;0,'2_Вихідні дані'!$B$3,"")</f>
        <v>1921</v>
      </c>
      <c r="G164" s="55"/>
      <c r="H164" s="55"/>
      <c r="I164" s="79">
        <f>IF(D164&gt;0,VLOOKUP(D164,'2_Вихідні дані'!$A$6:$B$11,2,FALSE),1)</f>
        <v>1</v>
      </c>
      <c r="J164" s="55"/>
      <c r="K164" s="74">
        <f t="shared" si="16"/>
        <v>0</v>
      </c>
      <c r="L164" s="55"/>
      <c r="M164" s="100">
        <f t="shared" si="17"/>
        <v>0</v>
      </c>
      <c r="N164" s="55"/>
      <c r="O164" s="100">
        <f t="shared" si="18"/>
        <v>0</v>
      </c>
      <c r="P164" s="55"/>
      <c r="Q164" s="100">
        <f t="shared" si="19"/>
        <v>0</v>
      </c>
      <c r="R164" s="55"/>
      <c r="S164" s="100">
        <f t="shared" si="20"/>
        <v>0</v>
      </c>
      <c r="T164" s="55"/>
      <c r="U164" s="100">
        <f t="shared" si="21"/>
        <v>0</v>
      </c>
      <c r="V164" s="55"/>
      <c r="W164" s="100">
        <f>IF(AND($A164&gt;0,V164&gt;0),IF('2_Вихідні дані'!$A$12=1,ROUND($K164*(V164-1),2),ROUND((K164+M164+O164+Q164+S164+U164)*(V164-1),2)),0)</f>
        <v>0</v>
      </c>
      <c r="X164" s="74">
        <f t="shared" si="22"/>
        <v>0</v>
      </c>
      <c r="Y164" s="74">
        <f>X164*'2_Вихідні дані'!$B$18</f>
        <v>0</v>
      </c>
      <c r="Z164" s="74">
        <f>IF(ISERROR(ROUND($Y164/'1_РОЗПОДІЛ ПЕРСОНАЛУ'!P163*'1_РОЗПОДІЛ ПЕРСОНАЛУ'!Q163,2)),0,ROUND($Y164/'1_РОЗПОДІЛ ПЕРСОНАЛУ'!P163*'1_РОЗПОДІЛ ПЕРСОНАЛУ'!Q163,2))</f>
        <v>0</v>
      </c>
      <c r="AA164" s="74">
        <f>IF(ISERROR(ROUND($Y164/'1_РОЗПОДІЛ ПЕРСОНАЛУ'!P163*'1_РОЗПОДІЛ ПЕРСОНАЛУ'!R163,2)),0,ROUND($Y164/'1_РОЗПОДІЛ ПЕРСОНАЛУ'!P163*'1_РОЗПОДІЛ ПЕРСОНАЛУ'!R163,2))</f>
        <v>0</v>
      </c>
      <c r="AB164" s="74">
        <f>IF(ISERROR(ROUND($Y164/'1_РОЗПОДІЛ ПЕРСОНАЛУ'!P163*'1_РОЗПОДІЛ ПЕРСОНАЛУ'!S163,2)),0,ROUND($Y164/'1_РОЗПОДІЛ ПЕРСОНАЛУ'!P163*'1_РОЗПОДІЛ ПЕРСОНАЛУ'!S163,2))</f>
        <v>0</v>
      </c>
      <c r="AC164" s="74">
        <f>IF(ISERROR(ROUND($Y164/'1_РОЗПОДІЛ ПЕРСОНАЛУ'!P163*'1_РОЗПОДІЛ ПЕРСОНАЛУ'!T163,2)),0,ROUND($Y164/'1_РОЗПОДІЛ ПЕРСОНАЛУ'!P163*'1_РОЗПОДІЛ ПЕРСОНАЛУ'!T163,2))</f>
        <v>0</v>
      </c>
      <c r="AD164" s="74">
        <f>IF(ISERROR(ROUND($Y164/'1_РОЗПОДІЛ ПЕРСОНАЛУ'!P163*'1_РОЗПОДІЛ ПЕРСОНАЛУ'!U163,2)),0,ROUND($Y164/'1_РОЗПОДІЛ ПЕРСОНАЛУ'!P163*'1_РОЗПОДІЛ ПЕРСОНАЛУ'!U163,2))</f>
        <v>0</v>
      </c>
      <c r="AE164" s="74">
        <f>IF(ISERROR(ROUND($Y164/'1_РОЗПОДІЛ ПЕРСОНАЛУ'!P163*'1_РОЗПОДІЛ ПЕРСОНАЛУ'!V163,2)),0,ROUND($Y164/'1_РОЗПОДІЛ ПЕРСОНАЛУ'!P163*'1_РОЗПОДІЛ ПЕРСОНАЛУ'!V163,2))</f>
        <v>0</v>
      </c>
      <c r="AF164" s="74">
        <f>IF(ISERROR(ROUND($Y164/'1_РОЗПОДІЛ ПЕРСОНАЛУ'!P163*'1_РОЗПОДІЛ ПЕРСОНАЛУ'!W163,2)),0,ROUND($Y164/'1_РОЗПОДІЛ ПЕРСОНАЛУ'!P163*'1_РОЗПОДІЛ ПЕРСОНАЛУ'!W163,2))</f>
        <v>0</v>
      </c>
      <c r="AG164" s="74">
        <f>IF(ISERROR(ROUND($Y164/'1_РОЗПОДІЛ ПЕРСОНАЛУ'!P163*'1_РОЗПОДІЛ ПЕРСОНАЛУ'!X163,2)),0,ROUND($Y164/'1_РОЗПОДІЛ ПЕРСОНАЛУ'!P163*'1_РОЗПОДІЛ ПЕРСОНАЛУ'!X163,2))</f>
        <v>0</v>
      </c>
    </row>
    <row r="165" spans="1:33" ht="12" hidden="1" x14ac:dyDescent="0.2">
      <c r="A165" s="78" t="str">
        <f>'1_РОЗПОДІЛ ПЕРСОНАЛУ'!A164</f>
        <v/>
      </c>
      <c r="B165" s="78">
        <f>'1_РОЗПОДІЛ ПЕРСОНАЛУ'!B164</f>
        <v>0</v>
      </c>
      <c r="C165" s="78">
        <f>'1_РОЗПОДІЛ ПЕРСОНАЛУ'!D164</f>
        <v>0</v>
      </c>
      <c r="D165" s="78">
        <f>'1_РОЗПОДІЛ ПЕРСОНАЛУ'!F164</f>
        <v>0</v>
      </c>
      <c r="E165" s="78">
        <f>'1_РОЗПОДІЛ ПЕРСОНАЛУ'!P164</f>
        <v>0</v>
      </c>
      <c r="F165" s="100">
        <f>IF($A165&gt;0,'2_Вихідні дані'!$B$3,"")</f>
        <v>1921</v>
      </c>
      <c r="G165" s="55"/>
      <c r="H165" s="55"/>
      <c r="I165" s="79">
        <f>IF(D165&gt;0,VLOOKUP(D165,'2_Вихідні дані'!$A$6:$B$11,2,FALSE),1)</f>
        <v>1</v>
      </c>
      <c r="J165" s="55"/>
      <c r="K165" s="74">
        <f t="shared" si="16"/>
        <v>0</v>
      </c>
      <c r="L165" s="55"/>
      <c r="M165" s="100">
        <f t="shared" si="17"/>
        <v>0</v>
      </c>
      <c r="N165" s="55"/>
      <c r="O165" s="100">
        <f t="shared" si="18"/>
        <v>0</v>
      </c>
      <c r="P165" s="55"/>
      <c r="Q165" s="100">
        <f t="shared" si="19"/>
        <v>0</v>
      </c>
      <c r="R165" s="55"/>
      <c r="S165" s="100">
        <f t="shared" si="20"/>
        <v>0</v>
      </c>
      <c r="T165" s="55"/>
      <c r="U165" s="100">
        <f t="shared" si="21"/>
        <v>0</v>
      </c>
      <c r="V165" s="55"/>
      <c r="W165" s="100">
        <f>IF(AND($A165&gt;0,V165&gt;0),IF('2_Вихідні дані'!$A$12=1,ROUND($K165*(V165-1),2),ROUND((K165+M165+O165+Q165+S165+U165)*(V165-1),2)),0)</f>
        <v>0</v>
      </c>
      <c r="X165" s="74">
        <f t="shared" si="22"/>
        <v>0</v>
      </c>
      <c r="Y165" s="74">
        <f>X165*'2_Вихідні дані'!$B$18</f>
        <v>0</v>
      </c>
      <c r="Z165" s="74">
        <f>IF(ISERROR(ROUND($Y165/'1_РОЗПОДІЛ ПЕРСОНАЛУ'!P164*'1_РОЗПОДІЛ ПЕРСОНАЛУ'!Q164,2)),0,ROUND($Y165/'1_РОЗПОДІЛ ПЕРСОНАЛУ'!P164*'1_РОЗПОДІЛ ПЕРСОНАЛУ'!Q164,2))</f>
        <v>0</v>
      </c>
      <c r="AA165" s="74">
        <f>IF(ISERROR(ROUND($Y165/'1_РОЗПОДІЛ ПЕРСОНАЛУ'!P164*'1_РОЗПОДІЛ ПЕРСОНАЛУ'!R164,2)),0,ROUND($Y165/'1_РОЗПОДІЛ ПЕРСОНАЛУ'!P164*'1_РОЗПОДІЛ ПЕРСОНАЛУ'!R164,2))</f>
        <v>0</v>
      </c>
      <c r="AB165" s="74">
        <f>IF(ISERROR(ROUND($Y165/'1_РОЗПОДІЛ ПЕРСОНАЛУ'!P164*'1_РОЗПОДІЛ ПЕРСОНАЛУ'!S164,2)),0,ROUND($Y165/'1_РОЗПОДІЛ ПЕРСОНАЛУ'!P164*'1_РОЗПОДІЛ ПЕРСОНАЛУ'!S164,2))</f>
        <v>0</v>
      </c>
      <c r="AC165" s="74">
        <f>IF(ISERROR(ROUND($Y165/'1_РОЗПОДІЛ ПЕРСОНАЛУ'!P164*'1_РОЗПОДІЛ ПЕРСОНАЛУ'!T164,2)),0,ROUND($Y165/'1_РОЗПОДІЛ ПЕРСОНАЛУ'!P164*'1_РОЗПОДІЛ ПЕРСОНАЛУ'!T164,2))</f>
        <v>0</v>
      </c>
      <c r="AD165" s="74">
        <f>IF(ISERROR(ROUND($Y165/'1_РОЗПОДІЛ ПЕРСОНАЛУ'!P164*'1_РОЗПОДІЛ ПЕРСОНАЛУ'!U164,2)),0,ROUND($Y165/'1_РОЗПОДІЛ ПЕРСОНАЛУ'!P164*'1_РОЗПОДІЛ ПЕРСОНАЛУ'!U164,2))</f>
        <v>0</v>
      </c>
      <c r="AE165" s="74">
        <f>IF(ISERROR(ROUND($Y165/'1_РОЗПОДІЛ ПЕРСОНАЛУ'!P164*'1_РОЗПОДІЛ ПЕРСОНАЛУ'!V164,2)),0,ROUND($Y165/'1_РОЗПОДІЛ ПЕРСОНАЛУ'!P164*'1_РОЗПОДІЛ ПЕРСОНАЛУ'!V164,2))</f>
        <v>0</v>
      </c>
      <c r="AF165" s="74">
        <f>IF(ISERROR(ROUND($Y165/'1_РОЗПОДІЛ ПЕРСОНАЛУ'!P164*'1_РОЗПОДІЛ ПЕРСОНАЛУ'!W164,2)),0,ROUND($Y165/'1_РОЗПОДІЛ ПЕРСОНАЛУ'!P164*'1_РОЗПОДІЛ ПЕРСОНАЛУ'!W164,2))</f>
        <v>0</v>
      </c>
      <c r="AG165" s="74">
        <f>IF(ISERROR(ROUND($Y165/'1_РОЗПОДІЛ ПЕРСОНАЛУ'!P164*'1_РОЗПОДІЛ ПЕРСОНАЛУ'!X164,2)),0,ROUND($Y165/'1_РОЗПОДІЛ ПЕРСОНАЛУ'!P164*'1_РОЗПОДІЛ ПЕРСОНАЛУ'!X164,2))</f>
        <v>0</v>
      </c>
    </row>
    <row r="166" spans="1:33" ht="12" hidden="1" x14ac:dyDescent="0.2">
      <c r="A166" s="78" t="str">
        <f>'1_РОЗПОДІЛ ПЕРСОНАЛУ'!A165</f>
        <v/>
      </c>
      <c r="B166" s="78">
        <f>'1_РОЗПОДІЛ ПЕРСОНАЛУ'!B165</f>
        <v>0</v>
      </c>
      <c r="C166" s="78">
        <f>'1_РОЗПОДІЛ ПЕРСОНАЛУ'!D165</f>
        <v>0</v>
      </c>
      <c r="D166" s="78">
        <f>'1_РОЗПОДІЛ ПЕРСОНАЛУ'!F165</f>
        <v>0</v>
      </c>
      <c r="E166" s="78">
        <f>'1_РОЗПОДІЛ ПЕРСОНАЛУ'!P165</f>
        <v>0</v>
      </c>
      <c r="F166" s="100">
        <f>IF($A166&gt;0,'2_Вихідні дані'!$B$3,"")</f>
        <v>1921</v>
      </c>
      <c r="G166" s="55"/>
      <c r="H166" s="55"/>
      <c r="I166" s="79">
        <f>IF(D166&gt;0,VLOOKUP(D166,'2_Вихідні дані'!$A$6:$B$11,2,FALSE),1)</f>
        <v>1</v>
      </c>
      <c r="J166" s="55"/>
      <c r="K166" s="74">
        <f t="shared" si="16"/>
        <v>0</v>
      </c>
      <c r="L166" s="55"/>
      <c r="M166" s="100">
        <f t="shared" si="17"/>
        <v>0</v>
      </c>
      <c r="N166" s="55"/>
      <c r="O166" s="100">
        <f t="shared" si="18"/>
        <v>0</v>
      </c>
      <c r="P166" s="55"/>
      <c r="Q166" s="100">
        <f t="shared" si="19"/>
        <v>0</v>
      </c>
      <c r="R166" s="55"/>
      <c r="S166" s="100">
        <f t="shared" si="20"/>
        <v>0</v>
      </c>
      <c r="T166" s="55"/>
      <c r="U166" s="100">
        <f t="shared" si="21"/>
        <v>0</v>
      </c>
      <c r="V166" s="55"/>
      <c r="W166" s="100">
        <f>IF(AND($A166&gt;0,V166&gt;0),IF('2_Вихідні дані'!$A$12=1,ROUND($K166*(V166-1),2),ROUND((K166+M166+O166+Q166+S166+U166)*(V166-1),2)),0)</f>
        <v>0</v>
      </c>
      <c r="X166" s="74">
        <f t="shared" si="22"/>
        <v>0</v>
      </c>
      <c r="Y166" s="74">
        <f>X166*'2_Вихідні дані'!$B$18</f>
        <v>0</v>
      </c>
      <c r="Z166" s="74">
        <f>IF(ISERROR(ROUND($Y166/'1_РОЗПОДІЛ ПЕРСОНАЛУ'!P165*'1_РОЗПОДІЛ ПЕРСОНАЛУ'!Q165,2)),0,ROUND($Y166/'1_РОЗПОДІЛ ПЕРСОНАЛУ'!P165*'1_РОЗПОДІЛ ПЕРСОНАЛУ'!Q165,2))</f>
        <v>0</v>
      </c>
      <c r="AA166" s="74">
        <f>IF(ISERROR(ROUND($Y166/'1_РОЗПОДІЛ ПЕРСОНАЛУ'!P165*'1_РОЗПОДІЛ ПЕРСОНАЛУ'!R165,2)),0,ROUND($Y166/'1_РОЗПОДІЛ ПЕРСОНАЛУ'!P165*'1_РОЗПОДІЛ ПЕРСОНАЛУ'!R165,2))</f>
        <v>0</v>
      </c>
      <c r="AB166" s="74">
        <f>IF(ISERROR(ROUND($Y166/'1_РОЗПОДІЛ ПЕРСОНАЛУ'!P165*'1_РОЗПОДІЛ ПЕРСОНАЛУ'!S165,2)),0,ROUND($Y166/'1_РОЗПОДІЛ ПЕРСОНАЛУ'!P165*'1_РОЗПОДІЛ ПЕРСОНАЛУ'!S165,2))</f>
        <v>0</v>
      </c>
      <c r="AC166" s="74">
        <f>IF(ISERROR(ROUND($Y166/'1_РОЗПОДІЛ ПЕРСОНАЛУ'!P165*'1_РОЗПОДІЛ ПЕРСОНАЛУ'!T165,2)),0,ROUND($Y166/'1_РОЗПОДІЛ ПЕРСОНАЛУ'!P165*'1_РОЗПОДІЛ ПЕРСОНАЛУ'!T165,2))</f>
        <v>0</v>
      </c>
      <c r="AD166" s="74">
        <f>IF(ISERROR(ROUND($Y166/'1_РОЗПОДІЛ ПЕРСОНАЛУ'!P165*'1_РОЗПОДІЛ ПЕРСОНАЛУ'!U165,2)),0,ROUND($Y166/'1_РОЗПОДІЛ ПЕРСОНАЛУ'!P165*'1_РОЗПОДІЛ ПЕРСОНАЛУ'!U165,2))</f>
        <v>0</v>
      </c>
      <c r="AE166" s="74">
        <f>IF(ISERROR(ROUND($Y166/'1_РОЗПОДІЛ ПЕРСОНАЛУ'!P165*'1_РОЗПОДІЛ ПЕРСОНАЛУ'!V165,2)),0,ROUND($Y166/'1_РОЗПОДІЛ ПЕРСОНАЛУ'!P165*'1_РОЗПОДІЛ ПЕРСОНАЛУ'!V165,2))</f>
        <v>0</v>
      </c>
      <c r="AF166" s="74">
        <f>IF(ISERROR(ROUND($Y166/'1_РОЗПОДІЛ ПЕРСОНАЛУ'!P165*'1_РОЗПОДІЛ ПЕРСОНАЛУ'!W165,2)),0,ROUND($Y166/'1_РОЗПОДІЛ ПЕРСОНАЛУ'!P165*'1_РОЗПОДІЛ ПЕРСОНАЛУ'!W165,2))</f>
        <v>0</v>
      </c>
      <c r="AG166" s="74">
        <f>IF(ISERROR(ROUND($Y166/'1_РОЗПОДІЛ ПЕРСОНАЛУ'!P165*'1_РОЗПОДІЛ ПЕРСОНАЛУ'!X165,2)),0,ROUND($Y166/'1_РОЗПОДІЛ ПЕРСОНАЛУ'!P165*'1_РОЗПОДІЛ ПЕРСОНАЛУ'!X165,2))</f>
        <v>0</v>
      </c>
    </row>
    <row r="167" spans="1:33" ht="12" hidden="1" x14ac:dyDescent="0.2">
      <c r="A167" s="78" t="str">
        <f>'1_РОЗПОДІЛ ПЕРСОНАЛУ'!A166</f>
        <v/>
      </c>
      <c r="B167" s="78">
        <f>'1_РОЗПОДІЛ ПЕРСОНАЛУ'!B166</f>
        <v>0</v>
      </c>
      <c r="C167" s="78">
        <f>'1_РОЗПОДІЛ ПЕРСОНАЛУ'!D166</f>
        <v>0</v>
      </c>
      <c r="D167" s="78">
        <f>'1_РОЗПОДІЛ ПЕРСОНАЛУ'!F166</f>
        <v>0</v>
      </c>
      <c r="E167" s="78">
        <f>'1_РОЗПОДІЛ ПЕРСОНАЛУ'!P166</f>
        <v>0</v>
      </c>
      <c r="F167" s="100">
        <f>IF($A167&gt;0,'2_Вихідні дані'!$B$3,"")</f>
        <v>1921</v>
      </c>
      <c r="G167" s="55"/>
      <c r="H167" s="55"/>
      <c r="I167" s="79">
        <f>IF(D167&gt;0,VLOOKUP(D167,'2_Вихідні дані'!$A$6:$B$11,2,FALSE),1)</f>
        <v>1</v>
      </c>
      <c r="J167" s="55"/>
      <c r="K167" s="74">
        <f t="shared" si="16"/>
        <v>0</v>
      </c>
      <c r="L167" s="55"/>
      <c r="M167" s="100">
        <f t="shared" si="17"/>
        <v>0</v>
      </c>
      <c r="N167" s="55"/>
      <c r="O167" s="100">
        <f t="shared" si="18"/>
        <v>0</v>
      </c>
      <c r="P167" s="55"/>
      <c r="Q167" s="100">
        <f t="shared" si="19"/>
        <v>0</v>
      </c>
      <c r="R167" s="55"/>
      <c r="S167" s="100">
        <f t="shared" si="20"/>
        <v>0</v>
      </c>
      <c r="T167" s="55"/>
      <c r="U167" s="100">
        <f t="shared" si="21"/>
        <v>0</v>
      </c>
      <c r="V167" s="55"/>
      <c r="W167" s="100">
        <f>IF(AND($A167&gt;0,V167&gt;0),IF('2_Вихідні дані'!$A$12=1,ROUND($K167*(V167-1),2),ROUND((K167+M167+O167+Q167+S167+U167)*(V167-1),2)),0)</f>
        <v>0</v>
      </c>
      <c r="X167" s="74">
        <f t="shared" si="22"/>
        <v>0</v>
      </c>
      <c r="Y167" s="74">
        <f>X167*'2_Вихідні дані'!$B$18</f>
        <v>0</v>
      </c>
      <c r="Z167" s="74">
        <f>IF(ISERROR(ROUND($Y167/'1_РОЗПОДІЛ ПЕРСОНАЛУ'!P166*'1_РОЗПОДІЛ ПЕРСОНАЛУ'!Q166,2)),0,ROUND($Y167/'1_РОЗПОДІЛ ПЕРСОНАЛУ'!P166*'1_РОЗПОДІЛ ПЕРСОНАЛУ'!Q166,2))</f>
        <v>0</v>
      </c>
      <c r="AA167" s="74">
        <f>IF(ISERROR(ROUND($Y167/'1_РОЗПОДІЛ ПЕРСОНАЛУ'!P166*'1_РОЗПОДІЛ ПЕРСОНАЛУ'!R166,2)),0,ROUND($Y167/'1_РОЗПОДІЛ ПЕРСОНАЛУ'!P166*'1_РОЗПОДІЛ ПЕРСОНАЛУ'!R166,2))</f>
        <v>0</v>
      </c>
      <c r="AB167" s="74">
        <f>IF(ISERROR(ROUND($Y167/'1_РОЗПОДІЛ ПЕРСОНАЛУ'!P166*'1_РОЗПОДІЛ ПЕРСОНАЛУ'!S166,2)),0,ROUND($Y167/'1_РОЗПОДІЛ ПЕРСОНАЛУ'!P166*'1_РОЗПОДІЛ ПЕРСОНАЛУ'!S166,2))</f>
        <v>0</v>
      </c>
      <c r="AC167" s="74">
        <f>IF(ISERROR(ROUND($Y167/'1_РОЗПОДІЛ ПЕРСОНАЛУ'!P166*'1_РОЗПОДІЛ ПЕРСОНАЛУ'!T166,2)),0,ROUND($Y167/'1_РОЗПОДІЛ ПЕРСОНАЛУ'!P166*'1_РОЗПОДІЛ ПЕРСОНАЛУ'!T166,2))</f>
        <v>0</v>
      </c>
      <c r="AD167" s="74">
        <f>IF(ISERROR(ROUND($Y167/'1_РОЗПОДІЛ ПЕРСОНАЛУ'!P166*'1_РОЗПОДІЛ ПЕРСОНАЛУ'!U166,2)),0,ROUND($Y167/'1_РОЗПОДІЛ ПЕРСОНАЛУ'!P166*'1_РОЗПОДІЛ ПЕРСОНАЛУ'!U166,2))</f>
        <v>0</v>
      </c>
      <c r="AE167" s="74">
        <f>IF(ISERROR(ROUND($Y167/'1_РОЗПОДІЛ ПЕРСОНАЛУ'!P166*'1_РОЗПОДІЛ ПЕРСОНАЛУ'!V166,2)),0,ROUND($Y167/'1_РОЗПОДІЛ ПЕРСОНАЛУ'!P166*'1_РОЗПОДІЛ ПЕРСОНАЛУ'!V166,2))</f>
        <v>0</v>
      </c>
      <c r="AF167" s="74">
        <f>IF(ISERROR(ROUND($Y167/'1_РОЗПОДІЛ ПЕРСОНАЛУ'!P166*'1_РОЗПОДІЛ ПЕРСОНАЛУ'!W166,2)),0,ROUND($Y167/'1_РОЗПОДІЛ ПЕРСОНАЛУ'!P166*'1_РОЗПОДІЛ ПЕРСОНАЛУ'!W166,2))</f>
        <v>0</v>
      </c>
      <c r="AG167" s="74">
        <f>IF(ISERROR(ROUND($Y167/'1_РОЗПОДІЛ ПЕРСОНАЛУ'!P166*'1_РОЗПОДІЛ ПЕРСОНАЛУ'!X166,2)),0,ROUND($Y167/'1_РОЗПОДІЛ ПЕРСОНАЛУ'!P166*'1_РОЗПОДІЛ ПЕРСОНАЛУ'!X166,2))</f>
        <v>0</v>
      </c>
    </row>
    <row r="168" spans="1:33" ht="12" hidden="1" x14ac:dyDescent="0.2">
      <c r="A168" s="78" t="str">
        <f>'1_РОЗПОДІЛ ПЕРСОНАЛУ'!A167</f>
        <v/>
      </c>
      <c r="B168" s="78">
        <f>'1_РОЗПОДІЛ ПЕРСОНАЛУ'!B167</f>
        <v>0</v>
      </c>
      <c r="C168" s="78">
        <f>'1_РОЗПОДІЛ ПЕРСОНАЛУ'!D167</f>
        <v>0</v>
      </c>
      <c r="D168" s="78">
        <f>'1_РОЗПОДІЛ ПЕРСОНАЛУ'!F167</f>
        <v>0</v>
      </c>
      <c r="E168" s="78">
        <f>'1_РОЗПОДІЛ ПЕРСОНАЛУ'!P167</f>
        <v>0</v>
      </c>
      <c r="F168" s="100">
        <f>IF($A168&gt;0,'2_Вихідні дані'!$B$3,"")</f>
        <v>1921</v>
      </c>
      <c r="G168" s="55"/>
      <c r="H168" s="55"/>
      <c r="I168" s="79">
        <f>IF(D168&gt;0,VLOOKUP(D168,'2_Вихідні дані'!$A$6:$B$11,2,FALSE),1)</f>
        <v>1</v>
      </c>
      <c r="J168" s="55"/>
      <c r="K168" s="74">
        <f t="shared" si="16"/>
        <v>0</v>
      </c>
      <c r="L168" s="55"/>
      <c r="M168" s="100">
        <f t="shared" si="17"/>
        <v>0</v>
      </c>
      <c r="N168" s="55"/>
      <c r="O168" s="100">
        <f t="shared" si="18"/>
        <v>0</v>
      </c>
      <c r="P168" s="55"/>
      <c r="Q168" s="100">
        <f t="shared" si="19"/>
        <v>0</v>
      </c>
      <c r="R168" s="55"/>
      <c r="S168" s="100">
        <f t="shared" si="20"/>
        <v>0</v>
      </c>
      <c r="T168" s="55"/>
      <c r="U168" s="100">
        <f t="shared" si="21"/>
        <v>0</v>
      </c>
      <c r="V168" s="55"/>
      <c r="W168" s="100">
        <f>IF(AND($A168&gt;0,V168&gt;0),IF('2_Вихідні дані'!$A$12=1,ROUND($K168*(V168-1),2),ROUND((K168+M168+O168+Q168+S168+U168)*(V168-1),2)),0)</f>
        <v>0</v>
      </c>
      <c r="X168" s="74">
        <f t="shared" si="22"/>
        <v>0</v>
      </c>
      <c r="Y168" s="74">
        <f>X168*'2_Вихідні дані'!$B$18</f>
        <v>0</v>
      </c>
      <c r="Z168" s="74">
        <f>IF(ISERROR(ROUND($Y168/'1_РОЗПОДІЛ ПЕРСОНАЛУ'!P167*'1_РОЗПОДІЛ ПЕРСОНАЛУ'!Q167,2)),0,ROUND($Y168/'1_РОЗПОДІЛ ПЕРСОНАЛУ'!P167*'1_РОЗПОДІЛ ПЕРСОНАЛУ'!Q167,2))</f>
        <v>0</v>
      </c>
      <c r="AA168" s="74">
        <f>IF(ISERROR(ROUND($Y168/'1_РОЗПОДІЛ ПЕРСОНАЛУ'!P167*'1_РОЗПОДІЛ ПЕРСОНАЛУ'!R167,2)),0,ROUND($Y168/'1_РОЗПОДІЛ ПЕРСОНАЛУ'!P167*'1_РОЗПОДІЛ ПЕРСОНАЛУ'!R167,2))</f>
        <v>0</v>
      </c>
      <c r="AB168" s="74">
        <f>IF(ISERROR(ROUND($Y168/'1_РОЗПОДІЛ ПЕРСОНАЛУ'!P167*'1_РОЗПОДІЛ ПЕРСОНАЛУ'!S167,2)),0,ROUND($Y168/'1_РОЗПОДІЛ ПЕРСОНАЛУ'!P167*'1_РОЗПОДІЛ ПЕРСОНАЛУ'!S167,2))</f>
        <v>0</v>
      </c>
      <c r="AC168" s="74">
        <f>IF(ISERROR(ROUND($Y168/'1_РОЗПОДІЛ ПЕРСОНАЛУ'!P167*'1_РОЗПОДІЛ ПЕРСОНАЛУ'!T167,2)),0,ROUND($Y168/'1_РОЗПОДІЛ ПЕРСОНАЛУ'!P167*'1_РОЗПОДІЛ ПЕРСОНАЛУ'!T167,2))</f>
        <v>0</v>
      </c>
      <c r="AD168" s="74">
        <f>IF(ISERROR(ROUND($Y168/'1_РОЗПОДІЛ ПЕРСОНАЛУ'!P167*'1_РОЗПОДІЛ ПЕРСОНАЛУ'!U167,2)),0,ROUND($Y168/'1_РОЗПОДІЛ ПЕРСОНАЛУ'!P167*'1_РОЗПОДІЛ ПЕРСОНАЛУ'!U167,2))</f>
        <v>0</v>
      </c>
      <c r="AE168" s="74">
        <f>IF(ISERROR(ROUND($Y168/'1_РОЗПОДІЛ ПЕРСОНАЛУ'!P167*'1_РОЗПОДІЛ ПЕРСОНАЛУ'!V167,2)),0,ROUND($Y168/'1_РОЗПОДІЛ ПЕРСОНАЛУ'!P167*'1_РОЗПОДІЛ ПЕРСОНАЛУ'!V167,2))</f>
        <v>0</v>
      </c>
      <c r="AF168" s="74">
        <f>IF(ISERROR(ROUND($Y168/'1_РОЗПОДІЛ ПЕРСОНАЛУ'!P167*'1_РОЗПОДІЛ ПЕРСОНАЛУ'!W167,2)),0,ROUND($Y168/'1_РОЗПОДІЛ ПЕРСОНАЛУ'!P167*'1_РОЗПОДІЛ ПЕРСОНАЛУ'!W167,2))</f>
        <v>0</v>
      </c>
      <c r="AG168" s="74">
        <f>IF(ISERROR(ROUND($Y168/'1_РОЗПОДІЛ ПЕРСОНАЛУ'!P167*'1_РОЗПОДІЛ ПЕРСОНАЛУ'!X167,2)),0,ROUND($Y168/'1_РОЗПОДІЛ ПЕРСОНАЛУ'!P167*'1_РОЗПОДІЛ ПЕРСОНАЛУ'!X167,2))</f>
        <v>0</v>
      </c>
    </row>
    <row r="169" spans="1:33" ht="12" hidden="1" x14ac:dyDescent="0.2">
      <c r="A169" s="78" t="str">
        <f>'1_РОЗПОДІЛ ПЕРСОНАЛУ'!A168</f>
        <v/>
      </c>
      <c r="B169" s="78">
        <f>'1_РОЗПОДІЛ ПЕРСОНАЛУ'!B168</f>
        <v>0</v>
      </c>
      <c r="C169" s="78">
        <f>'1_РОЗПОДІЛ ПЕРСОНАЛУ'!D168</f>
        <v>0</v>
      </c>
      <c r="D169" s="78">
        <f>'1_РОЗПОДІЛ ПЕРСОНАЛУ'!F168</f>
        <v>0</v>
      </c>
      <c r="E169" s="78">
        <f>'1_РОЗПОДІЛ ПЕРСОНАЛУ'!P168</f>
        <v>0</v>
      </c>
      <c r="F169" s="100">
        <f>IF($A169&gt;0,'2_Вихідні дані'!$B$3,"")</f>
        <v>1921</v>
      </c>
      <c r="G169" s="55"/>
      <c r="H169" s="55"/>
      <c r="I169" s="79">
        <f>IF(D169&gt;0,VLOOKUP(D169,'2_Вихідні дані'!$A$6:$B$11,2,FALSE),1)</f>
        <v>1</v>
      </c>
      <c r="J169" s="55"/>
      <c r="K169" s="74">
        <f t="shared" si="16"/>
        <v>0</v>
      </c>
      <c r="L169" s="55"/>
      <c r="M169" s="100">
        <f t="shared" si="17"/>
        <v>0</v>
      </c>
      <c r="N169" s="55"/>
      <c r="O169" s="100">
        <f t="shared" si="18"/>
        <v>0</v>
      </c>
      <c r="P169" s="55"/>
      <c r="Q169" s="100">
        <f t="shared" si="19"/>
        <v>0</v>
      </c>
      <c r="R169" s="55"/>
      <c r="S169" s="100">
        <f t="shared" si="20"/>
        <v>0</v>
      </c>
      <c r="T169" s="55"/>
      <c r="U169" s="100">
        <f t="shared" si="21"/>
        <v>0</v>
      </c>
      <c r="V169" s="55"/>
      <c r="W169" s="100">
        <f>IF(AND($A169&gt;0,V169&gt;0),IF('2_Вихідні дані'!$A$12=1,ROUND($K169*(V169-1),2),ROUND((K169+M169+O169+Q169+S169+U169)*(V169-1),2)),0)</f>
        <v>0</v>
      </c>
      <c r="X169" s="74">
        <f t="shared" si="22"/>
        <v>0</v>
      </c>
      <c r="Y169" s="74">
        <f>X169*'2_Вихідні дані'!$B$18</f>
        <v>0</v>
      </c>
      <c r="Z169" s="74">
        <f>IF(ISERROR(ROUND($Y169/'1_РОЗПОДІЛ ПЕРСОНАЛУ'!P168*'1_РОЗПОДІЛ ПЕРСОНАЛУ'!Q168,2)),0,ROUND($Y169/'1_РОЗПОДІЛ ПЕРСОНАЛУ'!P168*'1_РОЗПОДІЛ ПЕРСОНАЛУ'!Q168,2))</f>
        <v>0</v>
      </c>
      <c r="AA169" s="74">
        <f>IF(ISERROR(ROUND($Y169/'1_РОЗПОДІЛ ПЕРСОНАЛУ'!P168*'1_РОЗПОДІЛ ПЕРСОНАЛУ'!R168,2)),0,ROUND($Y169/'1_РОЗПОДІЛ ПЕРСОНАЛУ'!P168*'1_РОЗПОДІЛ ПЕРСОНАЛУ'!R168,2))</f>
        <v>0</v>
      </c>
      <c r="AB169" s="74">
        <f>IF(ISERROR(ROUND($Y169/'1_РОЗПОДІЛ ПЕРСОНАЛУ'!P168*'1_РОЗПОДІЛ ПЕРСОНАЛУ'!S168,2)),0,ROUND($Y169/'1_РОЗПОДІЛ ПЕРСОНАЛУ'!P168*'1_РОЗПОДІЛ ПЕРСОНАЛУ'!S168,2))</f>
        <v>0</v>
      </c>
      <c r="AC169" s="74">
        <f>IF(ISERROR(ROUND($Y169/'1_РОЗПОДІЛ ПЕРСОНАЛУ'!P168*'1_РОЗПОДІЛ ПЕРСОНАЛУ'!T168,2)),0,ROUND($Y169/'1_РОЗПОДІЛ ПЕРСОНАЛУ'!P168*'1_РОЗПОДІЛ ПЕРСОНАЛУ'!T168,2))</f>
        <v>0</v>
      </c>
      <c r="AD169" s="74">
        <f>IF(ISERROR(ROUND($Y169/'1_РОЗПОДІЛ ПЕРСОНАЛУ'!P168*'1_РОЗПОДІЛ ПЕРСОНАЛУ'!U168,2)),0,ROUND($Y169/'1_РОЗПОДІЛ ПЕРСОНАЛУ'!P168*'1_РОЗПОДІЛ ПЕРСОНАЛУ'!U168,2))</f>
        <v>0</v>
      </c>
      <c r="AE169" s="74">
        <f>IF(ISERROR(ROUND($Y169/'1_РОЗПОДІЛ ПЕРСОНАЛУ'!P168*'1_РОЗПОДІЛ ПЕРСОНАЛУ'!V168,2)),0,ROUND($Y169/'1_РОЗПОДІЛ ПЕРСОНАЛУ'!P168*'1_РОЗПОДІЛ ПЕРСОНАЛУ'!V168,2))</f>
        <v>0</v>
      </c>
      <c r="AF169" s="74">
        <f>IF(ISERROR(ROUND($Y169/'1_РОЗПОДІЛ ПЕРСОНАЛУ'!P168*'1_РОЗПОДІЛ ПЕРСОНАЛУ'!W168,2)),0,ROUND($Y169/'1_РОЗПОДІЛ ПЕРСОНАЛУ'!P168*'1_РОЗПОДІЛ ПЕРСОНАЛУ'!W168,2))</f>
        <v>0</v>
      </c>
      <c r="AG169" s="74">
        <f>IF(ISERROR(ROUND($Y169/'1_РОЗПОДІЛ ПЕРСОНАЛУ'!P168*'1_РОЗПОДІЛ ПЕРСОНАЛУ'!X168,2)),0,ROUND($Y169/'1_РОЗПОДІЛ ПЕРСОНАЛУ'!P168*'1_РОЗПОДІЛ ПЕРСОНАЛУ'!X168,2))</f>
        <v>0</v>
      </c>
    </row>
    <row r="170" spans="1:33" ht="12" hidden="1" x14ac:dyDescent="0.2">
      <c r="A170" s="78" t="str">
        <f>'1_РОЗПОДІЛ ПЕРСОНАЛУ'!A169</f>
        <v/>
      </c>
      <c r="B170" s="78">
        <f>'1_РОЗПОДІЛ ПЕРСОНАЛУ'!B169</f>
        <v>0</v>
      </c>
      <c r="C170" s="78">
        <f>'1_РОЗПОДІЛ ПЕРСОНАЛУ'!D169</f>
        <v>0</v>
      </c>
      <c r="D170" s="78">
        <f>'1_РОЗПОДІЛ ПЕРСОНАЛУ'!F169</f>
        <v>0</v>
      </c>
      <c r="E170" s="78">
        <f>'1_РОЗПОДІЛ ПЕРСОНАЛУ'!P169</f>
        <v>0</v>
      </c>
      <c r="F170" s="100">
        <f>IF($A170&gt;0,'2_Вихідні дані'!$B$3,"")</f>
        <v>1921</v>
      </c>
      <c r="G170" s="55"/>
      <c r="H170" s="55"/>
      <c r="I170" s="79">
        <f>IF(D170&gt;0,VLOOKUP(D170,'2_Вихідні дані'!$A$6:$B$11,2,FALSE),1)</f>
        <v>1</v>
      </c>
      <c r="J170" s="55"/>
      <c r="K170" s="74">
        <f t="shared" si="16"/>
        <v>0</v>
      </c>
      <c r="L170" s="55"/>
      <c r="M170" s="100">
        <f t="shared" si="17"/>
        <v>0</v>
      </c>
      <c r="N170" s="55"/>
      <c r="O170" s="100">
        <f t="shared" si="18"/>
        <v>0</v>
      </c>
      <c r="P170" s="55"/>
      <c r="Q170" s="100">
        <f t="shared" si="19"/>
        <v>0</v>
      </c>
      <c r="R170" s="55"/>
      <c r="S170" s="100">
        <f t="shared" si="20"/>
        <v>0</v>
      </c>
      <c r="T170" s="55"/>
      <c r="U170" s="100">
        <f t="shared" si="21"/>
        <v>0</v>
      </c>
      <c r="V170" s="55"/>
      <c r="W170" s="100">
        <f>IF(AND($A170&gt;0,V170&gt;0),IF('2_Вихідні дані'!$A$12=1,ROUND($K170*(V170-1),2),ROUND((K170+M170+O170+Q170+S170+U170)*(V170-1),2)),0)</f>
        <v>0</v>
      </c>
      <c r="X170" s="74">
        <f t="shared" si="22"/>
        <v>0</v>
      </c>
      <c r="Y170" s="74">
        <f>X170*'2_Вихідні дані'!$B$18</f>
        <v>0</v>
      </c>
      <c r="Z170" s="74">
        <f>IF(ISERROR(ROUND($Y170/'1_РОЗПОДІЛ ПЕРСОНАЛУ'!P169*'1_РОЗПОДІЛ ПЕРСОНАЛУ'!Q169,2)),0,ROUND($Y170/'1_РОЗПОДІЛ ПЕРСОНАЛУ'!P169*'1_РОЗПОДІЛ ПЕРСОНАЛУ'!Q169,2))</f>
        <v>0</v>
      </c>
      <c r="AA170" s="74">
        <f>IF(ISERROR(ROUND($Y170/'1_РОЗПОДІЛ ПЕРСОНАЛУ'!P169*'1_РОЗПОДІЛ ПЕРСОНАЛУ'!R169,2)),0,ROUND($Y170/'1_РОЗПОДІЛ ПЕРСОНАЛУ'!P169*'1_РОЗПОДІЛ ПЕРСОНАЛУ'!R169,2))</f>
        <v>0</v>
      </c>
      <c r="AB170" s="74">
        <f>IF(ISERROR(ROUND($Y170/'1_РОЗПОДІЛ ПЕРСОНАЛУ'!P169*'1_РОЗПОДІЛ ПЕРСОНАЛУ'!S169,2)),0,ROUND($Y170/'1_РОЗПОДІЛ ПЕРСОНАЛУ'!P169*'1_РОЗПОДІЛ ПЕРСОНАЛУ'!S169,2))</f>
        <v>0</v>
      </c>
      <c r="AC170" s="74">
        <f>IF(ISERROR(ROUND($Y170/'1_РОЗПОДІЛ ПЕРСОНАЛУ'!P169*'1_РОЗПОДІЛ ПЕРСОНАЛУ'!T169,2)),0,ROUND($Y170/'1_РОЗПОДІЛ ПЕРСОНАЛУ'!P169*'1_РОЗПОДІЛ ПЕРСОНАЛУ'!T169,2))</f>
        <v>0</v>
      </c>
      <c r="AD170" s="74">
        <f>IF(ISERROR(ROUND($Y170/'1_РОЗПОДІЛ ПЕРСОНАЛУ'!P169*'1_РОЗПОДІЛ ПЕРСОНАЛУ'!U169,2)),0,ROUND($Y170/'1_РОЗПОДІЛ ПЕРСОНАЛУ'!P169*'1_РОЗПОДІЛ ПЕРСОНАЛУ'!U169,2))</f>
        <v>0</v>
      </c>
      <c r="AE170" s="74">
        <f>IF(ISERROR(ROUND($Y170/'1_РОЗПОДІЛ ПЕРСОНАЛУ'!P169*'1_РОЗПОДІЛ ПЕРСОНАЛУ'!V169,2)),0,ROUND($Y170/'1_РОЗПОДІЛ ПЕРСОНАЛУ'!P169*'1_РОЗПОДІЛ ПЕРСОНАЛУ'!V169,2))</f>
        <v>0</v>
      </c>
      <c r="AF170" s="74">
        <f>IF(ISERROR(ROUND($Y170/'1_РОЗПОДІЛ ПЕРСОНАЛУ'!P169*'1_РОЗПОДІЛ ПЕРСОНАЛУ'!W169,2)),0,ROUND($Y170/'1_РОЗПОДІЛ ПЕРСОНАЛУ'!P169*'1_РОЗПОДІЛ ПЕРСОНАЛУ'!W169,2))</f>
        <v>0</v>
      </c>
      <c r="AG170" s="74">
        <f>IF(ISERROR(ROUND($Y170/'1_РОЗПОДІЛ ПЕРСОНАЛУ'!P169*'1_РОЗПОДІЛ ПЕРСОНАЛУ'!X169,2)),0,ROUND($Y170/'1_РОЗПОДІЛ ПЕРСОНАЛУ'!P169*'1_РОЗПОДІЛ ПЕРСОНАЛУ'!X169,2))</f>
        <v>0</v>
      </c>
    </row>
    <row r="171" spans="1:33" ht="12" hidden="1" x14ac:dyDescent="0.2">
      <c r="A171" s="78" t="str">
        <f>'1_РОЗПОДІЛ ПЕРСОНАЛУ'!A170</f>
        <v/>
      </c>
      <c r="B171" s="78">
        <f>'1_РОЗПОДІЛ ПЕРСОНАЛУ'!B170</f>
        <v>0</v>
      </c>
      <c r="C171" s="78">
        <f>'1_РОЗПОДІЛ ПЕРСОНАЛУ'!D170</f>
        <v>0</v>
      </c>
      <c r="D171" s="78">
        <f>'1_РОЗПОДІЛ ПЕРСОНАЛУ'!F170</f>
        <v>0</v>
      </c>
      <c r="E171" s="78">
        <f>'1_РОЗПОДІЛ ПЕРСОНАЛУ'!P170</f>
        <v>0</v>
      </c>
      <c r="F171" s="100">
        <f>IF($A171&gt;0,'2_Вихідні дані'!$B$3,"")</f>
        <v>1921</v>
      </c>
      <c r="G171" s="55"/>
      <c r="H171" s="55"/>
      <c r="I171" s="79">
        <f>IF(D171&gt;0,VLOOKUP(D171,'2_Вихідні дані'!$A$6:$B$11,2,FALSE),1)</f>
        <v>1</v>
      </c>
      <c r="J171" s="55"/>
      <c r="K171" s="74">
        <f t="shared" si="16"/>
        <v>0</v>
      </c>
      <c r="L171" s="55"/>
      <c r="M171" s="100">
        <f t="shared" si="17"/>
        <v>0</v>
      </c>
      <c r="N171" s="55"/>
      <c r="O171" s="100">
        <f t="shared" si="18"/>
        <v>0</v>
      </c>
      <c r="P171" s="55"/>
      <c r="Q171" s="100">
        <f t="shared" si="19"/>
        <v>0</v>
      </c>
      <c r="R171" s="55"/>
      <c r="S171" s="100">
        <f t="shared" si="20"/>
        <v>0</v>
      </c>
      <c r="T171" s="55"/>
      <c r="U171" s="100">
        <f t="shared" si="21"/>
        <v>0</v>
      </c>
      <c r="V171" s="55"/>
      <c r="W171" s="100">
        <f>IF(AND($A171&gt;0,V171&gt;0),IF('2_Вихідні дані'!$A$12=1,ROUND($K171*(V171-1),2),ROUND((K171+M171+O171+Q171+S171+U171)*(V171-1),2)),0)</f>
        <v>0</v>
      </c>
      <c r="X171" s="74">
        <f t="shared" si="22"/>
        <v>0</v>
      </c>
      <c r="Y171" s="74">
        <f>X171*'2_Вихідні дані'!$B$18</f>
        <v>0</v>
      </c>
      <c r="Z171" s="74">
        <f>IF(ISERROR(ROUND($Y171/'1_РОЗПОДІЛ ПЕРСОНАЛУ'!P170*'1_РОЗПОДІЛ ПЕРСОНАЛУ'!Q170,2)),0,ROUND($Y171/'1_РОЗПОДІЛ ПЕРСОНАЛУ'!P170*'1_РОЗПОДІЛ ПЕРСОНАЛУ'!Q170,2))</f>
        <v>0</v>
      </c>
      <c r="AA171" s="74">
        <f>IF(ISERROR(ROUND($Y171/'1_РОЗПОДІЛ ПЕРСОНАЛУ'!P170*'1_РОЗПОДІЛ ПЕРСОНАЛУ'!R170,2)),0,ROUND($Y171/'1_РОЗПОДІЛ ПЕРСОНАЛУ'!P170*'1_РОЗПОДІЛ ПЕРСОНАЛУ'!R170,2))</f>
        <v>0</v>
      </c>
      <c r="AB171" s="74">
        <f>IF(ISERROR(ROUND($Y171/'1_РОЗПОДІЛ ПЕРСОНАЛУ'!P170*'1_РОЗПОДІЛ ПЕРСОНАЛУ'!S170,2)),0,ROUND($Y171/'1_РОЗПОДІЛ ПЕРСОНАЛУ'!P170*'1_РОЗПОДІЛ ПЕРСОНАЛУ'!S170,2))</f>
        <v>0</v>
      </c>
      <c r="AC171" s="74">
        <f>IF(ISERROR(ROUND($Y171/'1_РОЗПОДІЛ ПЕРСОНАЛУ'!P170*'1_РОЗПОДІЛ ПЕРСОНАЛУ'!T170,2)),0,ROUND($Y171/'1_РОЗПОДІЛ ПЕРСОНАЛУ'!P170*'1_РОЗПОДІЛ ПЕРСОНАЛУ'!T170,2))</f>
        <v>0</v>
      </c>
      <c r="AD171" s="74">
        <f>IF(ISERROR(ROUND($Y171/'1_РОЗПОДІЛ ПЕРСОНАЛУ'!P170*'1_РОЗПОДІЛ ПЕРСОНАЛУ'!U170,2)),0,ROUND($Y171/'1_РОЗПОДІЛ ПЕРСОНАЛУ'!P170*'1_РОЗПОДІЛ ПЕРСОНАЛУ'!U170,2))</f>
        <v>0</v>
      </c>
      <c r="AE171" s="74">
        <f>IF(ISERROR(ROUND($Y171/'1_РОЗПОДІЛ ПЕРСОНАЛУ'!P170*'1_РОЗПОДІЛ ПЕРСОНАЛУ'!V170,2)),0,ROUND($Y171/'1_РОЗПОДІЛ ПЕРСОНАЛУ'!P170*'1_РОЗПОДІЛ ПЕРСОНАЛУ'!V170,2))</f>
        <v>0</v>
      </c>
      <c r="AF171" s="74">
        <f>IF(ISERROR(ROUND($Y171/'1_РОЗПОДІЛ ПЕРСОНАЛУ'!P170*'1_РОЗПОДІЛ ПЕРСОНАЛУ'!W170,2)),0,ROUND($Y171/'1_РОЗПОДІЛ ПЕРСОНАЛУ'!P170*'1_РОЗПОДІЛ ПЕРСОНАЛУ'!W170,2))</f>
        <v>0</v>
      </c>
      <c r="AG171" s="74">
        <f>IF(ISERROR(ROUND($Y171/'1_РОЗПОДІЛ ПЕРСОНАЛУ'!P170*'1_РОЗПОДІЛ ПЕРСОНАЛУ'!X170,2)),0,ROUND($Y171/'1_РОЗПОДІЛ ПЕРСОНАЛУ'!P170*'1_РОЗПОДІЛ ПЕРСОНАЛУ'!X170,2))</f>
        <v>0</v>
      </c>
    </row>
    <row r="172" spans="1:33" ht="12" hidden="1" x14ac:dyDescent="0.2">
      <c r="A172" s="78" t="str">
        <f>'1_РОЗПОДІЛ ПЕРСОНАЛУ'!A171</f>
        <v/>
      </c>
      <c r="B172" s="78">
        <f>'1_РОЗПОДІЛ ПЕРСОНАЛУ'!B171</f>
        <v>0</v>
      </c>
      <c r="C172" s="78">
        <f>'1_РОЗПОДІЛ ПЕРСОНАЛУ'!D171</f>
        <v>0</v>
      </c>
      <c r="D172" s="78">
        <f>'1_РОЗПОДІЛ ПЕРСОНАЛУ'!F171</f>
        <v>0</v>
      </c>
      <c r="E172" s="78">
        <f>'1_РОЗПОДІЛ ПЕРСОНАЛУ'!P171</f>
        <v>0</v>
      </c>
      <c r="F172" s="100">
        <f>IF($A172&gt;0,'2_Вихідні дані'!$B$3,"")</f>
        <v>1921</v>
      </c>
      <c r="G172" s="55"/>
      <c r="H172" s="55"/>
      <c r="I172" s="79">
        <f>IF(D172&gt;0,VLOOKUP(D172,'2_Вихідні дані'!$A$6:$B$11,2,FALSE),1)</f>
        <v>1</v>
      </c>
      <c r="J172" s="55"/>
      <c r="K172" s="74">
        <f t="shared" si="16"/>
        <v>0</v>
      </c>
      <c r="L172" s="55"/>
      <c r="M172" s="100">
        <f t="shared" si="17"/>
        <v>0</v>
      </c>
      <c r="N172" s="55"/>
      <c r="O172" s="100">
        <f t="shared" si="18"/>
        <v>0</v>
      </c>
      <c r="P172" s="55"/>
      <c r="Q172" s="100">
        <f t="shared" si="19"/>
        <v>0</v>
      </c>
      <c r="R172" s="55"/>
      <c r="S172" s="100">
        <f t="shared" si="20"/>
        <v>0</v>
      </c>
      <c r="T172" s="55"/>
      <c r="U172" s="100">
        <f t="shared" si="21"/>
        <v>0</v>
      </c>
      <c r="V172" s="55"/>
      <c r="W172" s="100">
        <f>IF(AND($A172&gt;0,V172&gt;0),IF('2_Вихідні дані'!$A$12=1,ROUND($K172*(V172-1),2),ROUND((K172+M172+O172+Q172+S172+U172)*(V172-1),2)),0)</f>
        <v>0</v>
      </c>
      <c r="X172" s="74">
        <f t="shared" si="22"/>
        <v>0</v>
      </c>
      <c r="Y172" s="74">
        <f>X172*'2_Вихідні дані'!$B$18</f>
        <v>0</v>
      </c>
      <c r="Z172" s="74">
        <f>IF(ISERROR(ROUND($Y172/'1_РОЗПОДІЛ ПЕРСОНАЛУ'!P171*'1_РОЗПОДІЛ ПЕРСОНАЛУ'!Q171,2)),0,ROUND($Y172/'1_РОЗПОДІЛ ПЕРСОНАЛУ'!P171*'1_РОЗПОДІЛ ПЕРСОНАЛУ'!Q171,2))</f>
        <v>0</v>
      </c>
      <c r="AA172" s="74">
        <f>IF(ISERROR(ROUND($Y172/'1_РОЗПОДІЛ ПЕРСОНАЛУ'!P171*'1_РОЗПОДІЛ ПЕРСОНАЛУ'!R171,2)),0,ROUND($Y172/'1_РОЗПОДІЛ ПЕРСОНАЛУ'!P171*'1_РОЗПОДІЛ ПЕРСОНАЛУ'!R171,2))</f>
        <v>0</v>
      </c>
      <c r="AB172" s="74">
        <f>IF(ISERROR(ROUND($Y172/'1_РОЗПОДІЛ ПЕРСОНАЛУ'!P171*'1_РОЗПОДІЛ ПЕРСОНАЛУ'!S171,2)),0,ROUND($Y172/'1_РОЗПОДІЛ ПЕРСОНАЛУ'!P171*'1_РОЗПОДІЛ ПЕРСОНАЛУ'!S171,2))</f>
        <v>0</v>
      </c>
      <c r="AC172" s="74">
        <f>IF(ISERROR(ROUND($Y172/'1_РОЗПОДІЛ ПЕРСОНАЛУ'!P171*'1_РОЗПОДІЛ ПЕРСОНАЛУ'!T171,2)),0,ROUND($Y172/'1_РОЗПОДІЛ ПЕРСОНАЛУ'!P171*'1_РОЗПОДІЛ ПЕРСОНАЛУ'!T171,2))</f>
        <v>0</v>
      </c>
      <c r="AD172" s="74">
        <f>IF(ISERROR(ROUND($Y172/'1_РОЗПОДІЛ ПЕРСОНАЛУ'!P171*'1_РОЗПОДІЛ ПЕРСОНАЛУ'!U171,2)),0,ROUND($Y172/'1_РОЗПОДІЛ ПЕРСОНАЛУ'!P171*'1_РОЗПОДІЛ ПЕРСОНАЛУ'!U171,2))</f>
        <v>0</v>
      </c>
      <c r="AE172" s="74">
        <f>IF(ISERROR(ROUND($Y172/'1_РОЗПОДІЛ ПЕРСОНАЛУ'!P171*'1_РОЗПОДІЛ ПЕРСОНАЛУ'!V171,2)),0,ROUND($Y172/'1_РОЗПОДІЛ ПЕРСОНАЛУ'!P171*'1_РОЗПОДІЛ ПЕРСОНАЛУ'!V171,2))</f>
        <v>0</v>
      </c>
      <c r="AF172" s="74">
        <f>IF(ISERROR(ROUND($Y172/'1_РОЗПОДІЛ ПЕРСОНАЛУ'!P171*'1_РОЗПОДІЛ ПЕРСОНАЛУ'!W171,2)),0,ROUND($Y172/'1_РОЗПОДІЛ ПЕРСОНАЛУ'!P171*'1_РОЗПОДІЛ ПЕРСОНАЛУ'!W171,2))</f>
        <v>0</v>
      </c>
      <c r="AG172" s="74">
        <f>IF(ISERROR(ROUND($Y172/'1_РОЗПОДІЛ ПЕРСОНАЛУ'!P171*'1_РОЗПОДІЛ ПЕРСОНАЛУ'!X171,2)),0,ROUND($Y172/'1_РОЗПОДІЛ ПЕРСОНАЛУ'!P171*'1_РОЗПОДІЛ ПЕРСОНАЛУ'!X171,2))</f>
        <v>0</v>
      </c>
    </row>
    <row r="173" spans="1:33" ht="12" hidden="1" x14ac:dyDescent="0.2">
      <c r="A173" s="78" t="str">
        <f>'1_РОЗПОДІЛ ПЕРСОНАЛУ'!A172</f>
        <v/>
      </c>
      <c r="B173" s="78">
        <f>'1_РОЗПОДІЛ ПЕРСОНАЛУ'!B172</f>
        <v>0</v>
      </c>
      <c r="C173" s="78">
        <f>'1_РОЗПОДІЛ ПЕРСОНАЛУ'!D172</f>
        <v>0</v>
      </c>
      <c r="D173" s="78">
        <f>'1_РОЗПОДІЛ ПЕРСОНАЛУ'!F172</f>
        <v>0</v>
      </c>
      <c r="E173" s="78">
        <f>'1_РОЗПОДІЛ ПЕРСОНАЛУ'!P172</f>
        <v>0</v>
      </c>
      <c r="F173" s="100">
        <f>IF($A173&gt;0,'2_Вихідні дані'!$B$3,"")</f>
        <v>1921</v>
      </c>
      <c r="G173" s="55"/>
      <c r="H173" s="55"/>
      <c r="I173" s="79">
        <f>IF(D173&gt;0,VLOOKUP(D173,'2_Вихідні дані'!$A$6:$B$11,2,FALSE),1)</f>
        <v>1</v>
      </c>
      <c r="J173" s="55"/>
      <c r="K173" s="74">
        <f t="shared" si="16"/>
        <v>0</v>
      </c>
      <c r="L173" s="55"/>
      <c r="M173" s="100">
        <f t="shared" si="17"/>
        <v>0</v>
      </c>
      <c r="N173" s="55"/>
      <c r="O173" s="100">
        <f t="shared" si="18"/>
        <v>0</v>
      </c>
      <c r="P173" s="55"/>
      <c r="Q173" s="100">
        <f t="shared" si="19"/>
        <v>0</v>
      </c>
      <c r="R173" s="55"/>
      <c r="S173" s="100">
        <f t="shared" si="20"/>
        <v>0</v>
      </c>
      <c r="T173" s="55"/>
      <c r="U173" s="100">
        <f t="shared" si="21"/>
        <v>0</v>
      </c>
      <c r="V173" s="55"/>
      <c r="W173" s="100">
        <f>IF(AND($A173&gt;0,V173&gt;0),IF('2_Вихідні дані'!$A$12=1,ROUND($K173*(V173-1),2),ROUND((K173+M173+O173+Q173+S173+U173)*(V173-1),2)),0)</f>
        <v>0</v>
      </c>
      <c r="X173" s="74">
        <f t="shared" si="22"/>
        <v>0</v>
      </c>
      <c r="Y173" s="74">
        <f>X173*'2_Вихідні дані'!$B$18</f>
        <v>0</v>
      </c>
      <c r="Z173" s="74">
        <f>IF(ISERROR(ROUND($Y173/'1_РОЗПОДІЛ ПЕРСОНАЛУ'!P172*'1_РОЗПОДІЛ ПЕРСОНАЛУ'!Q172,2)),0,ROUND($Y173/'1_РОЗПОДІЛ ПЕРСОНАЛУ'!P172*'1_РОЗПОДІЛ ПЕРСОНАЛУ'!Q172,2))</f>
        <v>0</v>
      </c>
      <c r="AA173" s="74">
        <f>IF(ISERROR(ROUND($Y173/'1_РОЗПОДІЛ ПЕРСОНАЛУ'!P172*'1_РОЗПОДІЛ ПЕРСОНАЛУ'!R172,2)),0,ROUND($Y173/'1_РОЗПОДІЛ ПЕРСОНАЛУ'!P172*'1_РОЗПОДІЛ ПЕРСОНАЛУ'!R172,2))</f>
        <v>0</v>
      </c>
      <c r="AB173" s="74">
        <f>IF(ISERROR(ROUND($Y173/'1_РОЗПОДІЛ ПЕРСОНАЛУ'!P172*'1_РОЗПОДІЛ ПЕРСОНАЛУ'!S172,2)),0,ROUND($Y173/'1_РОЗПОДІЛ ПЕРСОНАЛУ'!P172*'1_РОЗПОДІЛ ПЕРСОНАЛУ'!S172,2))</f>
        <v>0</v>
      </c>
      <c r="AC173" s="74">
        <f>IF(ISERROR(ROUND($Y173/'1_РОЗПОДІЛ ПЕРСОНАЛУ'!P172*'1_РОЗПОДІЛ ПЕРСОНАЛУ'!T172,2)),0,ROUND($Y173/'1_РОЗПОДІЛ ПЕРСОНАЛУ'!P172*'1_РОЗПОДІЛ ПЕРСОНАЛУ'!T172,2))</f>
        <v>0</v>
      </c>
      <c r="AD173" s="74">
        <f>IF(ISERROR(ROUND($Y173/'1_РОЗПОДІЛ ПЕРСОНАЛУ'!P172*'1_РОЗПОДІЛ ПЕРСОНАЛУ'!U172,2)),0,ROUND($Y173/'1_РОЗПОДІЛ ПЕРСОНАЛУ'!P172*'1_РОЗПОДІЛ ПЕРСОНАЛУ'!U172,2))</f>
        <v>0</v>
      </c>
      <c r="AE173" s="74">
        <f>IF(ISERROR(ROUND($Y173/'1_РОЗПОДІЛ ПЕРСОНАЛУ'!P172*'1_РОЗПОДІЛ ПЕРСОНАЛУ'!V172,2)),0,ROUND($Y173/'1_РОЗПОДІЛ ПЕРСОНАЛУ'!P172*'1_РОЗПОДІЛ ПЕРСОНАЛУ'!V172,2))</f>
        <v>0</v>
      </c>
      <c r="AF173" s="74">
        <f>IF(ISERROR(ROUND($Y173/'1_РОЗПОДІЛ ПЕРСОНАЛУ'!P172*'1_РОЗПОДІЛ ПЕРСОНАЛУ'!W172,2)),0,ROUND($Y173/'1_РОЗПОДІЛ ПЕРСОНАЛУ'!P172*'1_РОЗПОДІЛ ПЕРСОНАЛУ'!W172,2))</f>
        <v>0</v>
      </c>
      <c r="AG173" s="74">
        <f>IF(ISERROR(ROUND($Y173/'1_РОЗПОДІЛ ПЕРСОНАЛУ'!P172*'1_РОЗПОДІЛ ПЕРСОНАЛУ'!X172,2)),0,ROUND($Y173/'1_РОЗПОДІЛ ПЕРСОНАЛУ'!P172*'1_РОЗПОДІЛ ПЕРСОНАЛУ'!X172,2))</f>
        <v>0</v>
      </c>
    </row>
    <row r="174" spans="1:33" ht="12" hidden="1" x14ac:dyDescent="0.2">
      <c r="A174" s="78" t="str">
        <f>'1_РОЗПОДІЛ ПЕРСОНАЛУ'!A173</f>
        <v/>
      </c>
      <c r="B174" s="78">
        <f>'1_РОЗПОДІЛ ПЕРСОНАЛУ'!B173</f>
        <v>0</v>
      </c>
      <c r="C174" s="78">
        <f>'1_РОЗПОДІЛ ПЕРСОНАЛУ'!D173</f>
        <v>0</v>
      </c>
      <c r="D174" s="78">
        <f>'1_РОЗПОДІЛ ПЕРСОНАЛУ'!F173</f>
        <v>0</v>
      </c>
      <c r="E174" s="78">
        <f>'1_РОЗПОДІЛ ПЕРСОНАЛУ'!P173</f>
        <v>0</v>
      </c>
      <c r="F174" s="100">
        <f>IF($A174&gt;0,'2_Вихідні дані'!$B$3,"")</f>
        <v>1921</v>
      </c>
      <c r="G174" s="55"/>
      <c r="H174" s="55"/>
      <c r="I174" s="79">
        <f>IF(D174&gt;0,VLOOKUP(D174,'2_Вихідні дані'!$A$6:$B$11,2,FALSE),1)</f>
        <v>1</v>
      </c>
      <c r="J174" s="55"/>
      <c r="K174" s="74">
        <f t="shared" si="16"/>
        <v>0</v>
      </c>
      <c r="L174" s="55"/>
      <c r="M174" s="100">
        <f t="shared" si="17"/>
        <v>0</v>
      </c>
      <c r="N174" s="55"/>
      <c r="O174" s="100">
        <f t="shared" si="18"/>
        <v>0</v>
      </c>
      <c r="P174" s="55"/>
      <c r="Q174" s="100">
        <f t="shared" si="19"/>
        <v>0</v>
      </c>
      <c r="R174" s="55"/>
      <c r="S174" s="100">
        <f t="shared" si="20"/>
        <v>0</v>
      </c>
      <c r="T174" s="55"/>
      <c r="U174" s="100">
        <f t="shared" si="21"/>
        <v>0</v>
      </c>
      <c r="V174" s="55"/>
      <c r="W174" s="100">
        <f>IF(AND($A174&gt;0,V174&gt;0),IF('2_Вихідні дані'!$A$12=1,ROUND($K174*(V174-1),2),ROUND((K174+M174+O174+Q174+S174+U174)*(V174-1),2)),0)</f>
        <v>0</v>
      </c>
      <c r="X174" s="74">
        <f t="shared" si="22"/>
        <v>0</v>
      </c>
      <c r="Y174" s="74">
        <f>X174*'2_Вихідні дані'!$B$18</f>
        <v>0</v>
      </c>
      <c r="Z174" s="74">
        <f>IF(ISERROR(ROUND($Y174/'1_РОЗПОДІЛ ПЕРСОНАЛУ'!P173*'1_РОЗПОДІЛ ПЕРСОНАЛУ'!Q173,2)),0,ROUND($Y174/'1_РОЗПОДІЛ ПЕРСОНАЛУ'!P173*'1_РОЗПОДІЛ ПЕРСОНАЛУ'!Q173,2))</f>
        <v>0</v>
      </c>
      <c r="AA174" s="74">
        <f>IF(ISERROR(ROUND($Y174/'1_РОЗПОДІЛ ПЕРСОНАЛУ'!P173*'1_РОЗПОДІЛ ПЕРСОНАЛУ'!R173,2)),0,ROUND($Y174/'1_РОЗПОДІЛ ПЕРСОНАЛУ'!P173*'1_РОЗПОДІЛ ПЕРСОНАЛУ'!R173,2))</f>
        <v>0</v>
      </c>
      <c r="AB174" s="74">
        <f>IF(ISERROR(ROUND($Y174/'1_РОЗПОДІЛ ПЕРСОНАЛУ'!P173*'1_РОЗПОДІЛ ПЕРСОНАЛУ'!S173,2)),0,ROUND($Y174/'1_РОЗПОДІЛ ПЕРСОНАЛУ'!P173*'1_РОЗПОДІЛ ПЕРСОНАЛУ'!S173,2))</f>
        <v>0</v>
      </c>
      <c r="AC174" s="74">
        <f>IF(ISERROR(ROUND($Y174/'1_РОЗПОДІЛ ПЕРСОНАЛУ'!P173*'1_РОЗПОДІЛ ПЕРСОНАЛУ'!T173,2)),0,ROUND($Y174/'1_РОЗПОДІЛ ПЕРСОНАЛУ'!P173*'1_РОЗПОДІЛ ПЕРСОНАЛУ'!T173,2))</f>
        <v>0</v>
      </c>
      <c r="AD174" s="74">
        <f>IF(ISERROR(ROUND($Y174/'1_РОЗПОДІЛ ПЕРСОНАЛУ'!P173*'1_РОЗПОДІЛ ПЕРСОНАЛУ'!U173,2)),0,ROUND($Y174/'1_РОЗПОДІЛ ПЕРСОНАЛУ'!P173*'1_РОЗПОДІЛ ПЕРСОНАЛУ'!U173,2))</f>
        <v>0</v>
      </c>
      <c r="AE174" s="74">
        <f>IF(ISERROR(ROUND($Y174/'1_РОЗПОДІЛ ПЕРСОНАЛУ'!P173*'1_РОЗПОДІЛ ПЕРСОНАЛУ'!V173,2)),0,ROUND($Y174/'1_РОЗПОДІЛ ПЕРСОНАЛУ'!P173*'1_РОЗПОДІЛ ПЕРСОНАЛУ'!V173,2))</f>
        <v>0</v>
      </c>
      <c r="AF174" s="74">
        <f>IF(ISERROR(ROUND($Y174/'1_РОЗПОДІЛ ПЕРСОНАЛУ'!P173*'1_РОЗПОДІЛ ПЕРСОНАЛУ'!W173,2)),0,ROUND($Y174/'1_РОЗПОДІЛ ПЕРСОНАЛУ'!P173*'1_РОЗПОДІЛ ПЕРСОНАЛУ'!W173,2))</f>
        <v>0</v>
      </c>
      <c r="AG174" s="74">
        <f>IF(ISERROR(ROUND($Y174/'1_РОЗПОДІЛ ПЕРСОНАЛУ'!P173*'1_РОЗПОДІЛ ПЕРСОНАЛУ'!X173,2)),0,ROUND($Y174/'1_РОЗПОДІЛ ПЕРСОНАЛУ'!P173*'1_РОЗПОДІЛ ПЕРСОНАЛУ'!X173,2))</f>
        <v>0</v>
      </c>
    </row>
    <row r="175" spans="1:33" ht="12" hidden="1" x14ac:dyDescent="0.2">
      <c r="A175" s="78" t="str">
        <f>'1_РОЗПОДІЛ ПЕРСОНАЛУ'!A174</f>
        <v/>
      </c>
      <c r="B175" s="78">
        <f>'1_РОЗПОДІЛ ПЕРСОНАЛУ'!B174</f>
        <v>0</v>
      </c>
      <c r="C175" s="78">
        <f>'1_РОЗПОДІЛ ПЕРСОНАЛУ'!D174</f>
        <v>0</v>
      </c>
      <c r="D175" s="78">
        <f>'1_РОЗПОДІЛ ПЕРСОНАЛУ'!F174</f>
        <v>0</v>
      </c>
      <c r="E175" s="78">
        <f>'1_РОЗПОДІЛ ПЕРСОНАЛУ'!P174</f>
        <v>0</v>
      </c>
      <c r="F175" s="100">
        <f>IF($A175&gt;0,'2_Вихідні дані'!$B$3,"")</f>
        <v>1921</v>
      </c>
      <c r="G175" s="55"/>
      <c r="H175" s="55"/>
      <c r="I175" s="79">
        <f>IF(D175&gt;0,VLOOKUP(D175,'2_Вихідні дані'!$A$6:$B$11,2,FALSE),1)</f>
        <v>1</v>
      </c>
      <c r="J175" s="55"/>
      <c r="K175" s="74">
        <f t="shared" si="16"/>
        <v>0</v>
      </c>
      <c r="L175" s="55"/>
      <c r="M175" s="100">
        <f t="shared" si="17"/>
        <v>0</v>
      </c>
      <c r="N175" s="55"/>
      <c r="O175" s="100">
        <f t="shared" si="18"/>
        <v>0</v>
      </c>
      <c r="P175" s="55"/>
      <c r="Q175" s="100">
        <f t="shared" si="19"/>
        <v>0</v>
      </c>
      <c r="R175" s="55"/>
      <c r="S175" s="100">
        <f t="shared" si="20"/>
        <v>0</v>
      </c>
      <c r="T175" s="55"/>
      <c r="U175" s="100">
        <f t="shared" si="21"/>
        <v>0</v>
      </c>
      <c r="V175" s="55"/>
      <c r="W175" s="100">
        <f>IF(AND($A175&gt;0,V175&gt;0),IF('2_Вихідні дані'!$A$12=1,ROUND($K175*(V175-1),2),ROUND((K175+M175+O175+Q175+S175+U175)*(V175-1),2)),0)</f>
        <v>0</v>
      </c>
      <c r="X175" s="74">
        <f t="shared" si="22"/>
        <v>0</v>
      </c>
      <c r="Y175" s="74">
        <f>X175*'2_Вихідні дані'!$B$18</f>
        <v>0</v>
      </c>
      <c r="Z175" s="74">
        <f>IF(ISERROR(ROUND($Y175/'1_РОЗПОДІЛ ПЕРСОНАЛУ'!P174*'1_РОЗПОДІЛ ПЕРСОНАЛУ'!Q174,2)),0,ROUND($Y175/'1_РОЗПОДІЛ ПЕРСОНАЛУ'!P174*'1_РОЗПОДІЛ ПЕРСОНАЛУ'!Q174,2))</f>
        <v>0</v>
      </c>
      <c r="AA175" s="74">
        <f>IF(ISERROR(ROUND($Y175/'1_РОЗПОДІЛ ПЕРСОНАЛУ'!P174*'1_РОЗПОДІЛ ПЕРСОНАЛУ'!R174,2)),0,ROUND($Y175/'1_РОЗПОДІЛ ПЕРСОНАЛУ'!P174*'1_РОЗПОДІЛ ПЕРСОНАЛУ'!R174,2))</f>
        <v>0</v>
      </c>
      <c r="AB175" s="74">
        <f>IF(ISERROR(ROUND($Y175/'1_РОЗПОДІЛ ПЕРСОНАЛУ'!P174*'1_РОЗПОДІЛ ПЕРСОНАЛУ'!S174,2)),0,ROUND($Y175/'1_РОЗПОДІЛ ПЕРСОНАЛУ'!P174*'1_РОЗПОДІЛ ПЕРСОНАЛУ'!S174,2))</f>
        <v>0</v>
      </c>
      <c r="AC175" s="74">
        <f>IF(ISERROR(ROUND($Y175/'1_РОЗПОДІЛ ПЕРСОНАЛУ'!P174*'1_РОЗПОДІЛ ПЕРСОНАЛУ'!T174,2)),0,ROUND($Y175/'1_РОЗПОДІЛ ПЕРСОНАЛУ'!P174*'1_РОЗПОДІЛ ПЕРСОНАЛУ'!T174,2))</f>
        <v>0</v>
      </c>
      <c r="AD175" s="74">
        <f>IF(ISERROR(ROUND($Y175/'1_РОЗПОДІЛ ПЕРСОНАЛУ'!P174*'1_РОЗПОДІЛ ПЕРСОНАЛУ'!U174,2)),0,ROUND($Y175/'1_РОЗПОДІЛ ПЕРСОНАЛУ'!P174*'1_РОЗПОДІЛ ПЕРСОНАЛУ'!U174,2))</f>
        <v>0</v>
      </c>
      <c r="AE175" s="74">
        <f>IF(ISERROR(ROUND($Y175/'1_РОЗПОДІЛ ПЕРСОНАЛУ'!P174*'1_РОЗПОДІЛ ПЕРСОНАЛУ'!V174,2)),0,ROUND($Y175/'1_РОЗПОДІЛ ПЕРСОНАЛУ'!P174*'1_РОЗПОДІЛ ПЕРСОНАЛУ'!V174,2))</f>
        <v>0</v>
      </c>
      <c r="AF175" s="74">
        <f>IF(ISERROR(ROUND($Y175/'1_РОЗПОДІЛ ПЕРСОНАЛУ'!P174*'1_РОЗПОДІЛ ПЕРСОНАЛУ'!W174,2)),0,ROUND($Y175/'1_РОЗПОДІЛ ПЕРСОНАЛУ'!P174*'1_РОЗПОДІЛ ПЕРСОНАЛУ'!W174,2))</f>
        <v>0</v>
      </c>
      <c r="AG175" s="74">
        <f>IF(ISERROR(ROUND($Y175/'1_РОЗПОДІЛ ПЕРСОНАЛУ'!P174*'1_РОЗПОДІЛ ПЕРСОНАЛУ'!X174,2)),0,ROUND($Y175/'1_РОЗПОДІЛ ПЕРСОНАЛУ'!P174*'1_РОЗПОДІЛ ПЕРСОНАЛУ'!X174,2))</f>
        <v>0</v>
      </c>
    </row>
    <row r="176" spans="1:33" ht="12" hidden="1" x14ac:dyDescent="0.2">
      <c r="A176" s="78" t="str">
        <f>'1_РОЗПОДІЛ ПЕРСОНАЛУ'!A175</f>
        <v/>
      </c>
      <c r="B176" s="78">
        <f>'1_РОЗПОДІЛ ПЕРСОНАЛУ'!B175</f>
        <v>0</v>
      </c>
      <c r="C176" s="78">
        <f>'1_РОЗПОДІЛ ПЕРСОНАЛУ'!D175</f>
        <v>0</v>
      </c>
      <c r="D176" s="78">
        <f>'1_РОЗПОДІЛ ПЕРСОНАЛУ'!F175</f>
        <v>0</v>
      </c>
      <c r="E176" s="78">
        <f>'1_РОЗПОДІЛ ПЕРСОНАЛУ'!P175</f>
        <v>0</v>
      </c>
      <c r="F176" s="100">
        <f>IF($A176&gt;0,'2_Вихідні дані'!$B$3,"")</f>
        <v>1921</v>
      </c>
      <c r="G176" s="55"/>
      <c r="H176" s="55"/>
      <c r="I176" s="79">
        <f>IF(D176&gt;0,VLOOKUP(D176,'2_Вихідні дані'!$A$6:$B$11,2,FALSE),1)</f>
        <v>1</v>
      </c>
      <c r="J176" s="55"/>
      <c r="K176" s="74">
        <f t="shared" si="16"/>
        <v>0</v>
      </c>
      <c r="L176" s="55"/>
      <c r="M176" s="100">
        <f t="shared" si="17"/>
        <v>0</v>
      </c>
      <c r="N176" s="55"/>
      <c r="O176" s="100">
        <f t="shared" si="18"/>
        <v>0</v>
      </c>
      <c r="P176" s="55"/>
      <c r="Q176" s="100">
        <f t="shared" si="19"/>
        <v>0</v>
      </c>
      <c r="R176" s="55"/>
      <c r="S176" s="100">
        <f t="shared" si="20"/>
        <v>0</v>
      </c>
      <c r="T176" s="55"/>
      <c r="U176" s="100">
        <f t="shared" si="21"/>
        <v>0</v>
      </c>
      <c r="V176" s="55"/>
      <c r="W176" s="100">
        <f>IF(AND($A176&gt;0,V176&gt;0),IF('2_Вихідні дані'!$A$12=1,ROUND($K176*(V176-1),2),ROUND((K176+M176+O176+Q176+S176+U176)*(V176-1),2)),0)</f>
        <v>0</v>
      </c>
      <c r="X176" s="74">
        <f t="shared" si="22"/>
        <v>0</v>
      </c>
      <c r="Y176" s="74">
        <f>X176*'2_Вихідні дані'!$B$18</f>
        <v>0</v>
      </c>
      <c r="Z176" s="74">
        <f>IF(ISERROR(ROUND($Y176/'1_РОЗПОДІЛ ПЕРСОНАЛУ'!P175*'1_РОЗПОДІЛ ПЕРСОНАЛУ'!Q175,2)),0,ROUND($Y176/'1_РОЗПОДІЛ ПЕРСОНАЛУ'!P175*'1_РОЗПОДІЛ ПЕРСОНАЛУ'!Q175,2))</f>
        <v>0</v>
      </c>
      <c r="AA176" s="74">
        <f>IF(ISERROR(ROUND($Y176/'1_РОЗПОДІЛ ПЕРСОНАЛУ'!P175*'1_РОЗПОДІЛ ПЕРСОНАЛУ'!R175,2)),0,ROUND($Y176/'1_РОЗПОДІЛ ПЕРСОНАЛУ'!P175*'1_РОЗПОДІЛ ПЕРСОНАЛУ'!R175,2))</f>
        <v>0</v>
      </c>
      <c r="AB176" s="74">
        <f>IF(ISERROR(ROUND($Y176/'1_РОЗПОДІЛ ПЕРСОНАЛУ'!P175*'1_РОЗПОДІЛ ПЕРСОНАЛУ'!S175,2)),0,ROUND($Y176/'1_РОЗПОДІЛ ПЕРСОНАЛУ'!P175*'1_РОЗПОДІЛ ПЕРСОНАЛУ'!S175,2))</f>
        <v>0</v>
      </c>
      <c r="AC176" s="74">
        <f>IF(ISERROR(ROUND($Y176/'1_РОЗПОДІЛ ПЕРСОНАЛУ'!P175*'1_РОЗПОДІЛ ПЕРСОНАЛУ'!T175,2)),0,ROUND($Y176/'1_РОЗПОДІЛ ПЕРСОНАЛУ'!P175*'1_РОЗПОДІЛ ПЕРСОНАЛУ'!T175,2))</f>
        <v>0</v>
      </c>
      <c r="AD176" s="74">
        <f>IF(ISERROR(ROUND($Y176/'1_РОЗПОДІЛ ПЕРСОНАЛУ'!P175*'1_РОЗПОДІЛ ПЕРСОНАЛУ'!U175,2)),0,ROUND($Y176/'1_РОЗПОДІЛ ПЕРСОНАЛУ'!P175*'1_РОЗПОДІЛ ПЕРСОНАЛУ'!U175,2))</f>
        <v>0</v>
      </c>
      <c r="AE176" s="74">
        <f>IF(ISERROR(ROUND($Y176/'1_РОЗПОДІЛ ПЕРСОНАЛУ'!P175*'1_РОЗПОДІЛ ПЕРСОНАЛУ'!V175,2)),0,ROUND($Y176/'1_РОЗПОДІЛ ПЕРСОНАЛУ'!P175*'1_РОЗПОДІЛ ПЕРСОНАЛУ'!V175,2))</f>
        <v>0</v>
      </c>
      <c r="AF176" s="74">
        <f>IF(ISERROR(ROUND($Y176/'1_РОЗПОДІЛ ПЕРСОНАЛУ'!P175*'1_РОЗПОДІЛ ПЕРСОНАЛУ'!W175,2)),0,ROUND($Y176/'1_РОЗПОДІЛ ПЕРСОНАЛУ'!P175*'1_РОЗПОДІЛ ПЕРСОНАЛУ'!W175,2))</f>
        <v>0</v>
      </c>
      <c r="AG176" s="74">
        <f>IF(ISERROR(ROUND($Y176/'1_РОЗПОДІЛ ПЕРСОНАЛУ'!P175*'1_РОЗПОДІЛ ПЕРСОНАЛУ'!X175,2)),0,ROUND($Y176/'1_РОЗПОДІЛ ПЕРСОНАЛУ'!P175*'1_РОЗПОДІЛ ПЕРСОНАЛУ'!X175,2))</f>
        <v>0</v>
      </c>
    </row>
    <row r="177" spans="1:33" ht="12" hidden="1" x14ac:dyDescent="0.2">
      <c r="A177" s="78" t="str">
        <f>'1_РОЗПОДІЛ ПЕРСОНАЛУ'!A176</f>
        <v/>
      </c>
      <c r="B177" s="78">
        <f>'1_РОЗПОДІЛ ПЕРСОНАЛУ'!B176</f>
        <v>0</v>
      </c>
      <c r="C177" s="78">
        <f>'1_РОЗПОДІЛ ПЕРСОНАЛУ'!D176</f>
        <v>0</v>
      </c>
      <c r="D177" s="78">
        <f>'1_РОЗПОДІЛ ПЕРСОНАЛУ'!F176</f>
        <v>0</v>
      </c>
      <c r="E177" s="78">
        <f>'1_РОЗПОДІЛ ПЕРСОНАЛУ'!P176</f>
        <v>0</v>
      </c>
      <c r="F177" s="100">
        <f>IF($A177&gt;0,'2_Вихідні дані'!$B$3,"")</f>
        <v>1921</v>
      </c>
      <c r="G177" s="55"/>
      <c r="H177" s="55"/>
      <c r="I177" s="79">
        <f>IF(D177&gt;0,VLOOKUP(D177,'2_Вихідні дані'!$A$6:$B$11,2,FALSE),1)</f>
        <v>1</v>
      </c>
      <c r="J177" s="55"/>
      <c r="K177" s="74">
        <f t="shared" si="16"/>
        <v>0</v>
      </c>
      <c r="L177" s="55"/>
      <c r="M177" s="100">
        <f t="shared" si="17"/>
        <v>0</v>
      </c>
      <c r="N177" s="55"/>
      <c r="O177" s="100">
        <f t="shared" si="18"/>
        <v>0</v>
      </c>
      <c r="P177" s="55"/>
      <c r="Q177" s="100">
        <f t="shared" si="19"/>
        <v>0</v>
      </c>
      <c r="R177" s="55"/>
      <c r="S177" s="100">
        <f t="shared" si="20"/>
        <v>0</v>
      </c>
      <c r="T177" s="55"/>
      <c r="U177" s="100">
        <f t="shared" si="21"/>
        <v>0</v>
      </c>
      <c r="V177" s="55"/>
      <c r="W177" s="100">
        <f>IF(AND($A177&gt;0,V177&gt;0),IF('2_Вихідні дані'!$A$12=1,ROUND($K177*(V177-1),2),ROUND((K177+M177+O177+Q177+S177+U177)*(V177-1),2)),0)</f>
        <v>0</v>
      </c>
      <c r="X177" s="74">
        <f t="shared" si="22"/>
        <v>0</v>
      </c>
      <c r="Y177" s="74">
        <f>X177*'2_Вихідні дані'!$B$18</f>
        <v>0</v>
      </c>
      <c r="Z177" s="74">
        <f>IF(ISERROR(ROUND($Y177/'1_РОЗПОДІЛ ПЕРСОНАЛУ'!P176*'1_РОЗПОДІЛ ПЕРСОНАЛУ'!Q176,2)),0,ROUND($Y177/'1_РОЗПОДІЛ ПЕРСОНАЛУ'!P176*'1_РОЗПОДІЛ ПЕРСОНАЛУ'!Q176,2))</f>
        <v>0</v>
      </c>
      <c r="AA177" s="74">
        <f>IF(ISERROR(ROUND($Y177/'1_РОЗПОДІЛ ПЕРСОНАЛУ'!P176*'1_РОЗПОДІЛ ПЕРСОНАЛУ'!R176,2)),0,ROUND($Y177/'1_РОЗПОДІЛ ПЕРСОНАЛУ'!P176*'1_РОЗПОДІЛ ПЕРСОНАЛУ'!R176,2))</f>
        <v>0</v>
      </c>
      <c r="AB177" s="74">
        <f>IF(ISERROR(ROUND($Y177/'1_РОЗПОДІЛ ПЕРСОНАЛУ'!P176*'1_РОЗПОДІЛ ПЕРСОНАЛУ'!S176,2)),0,ROUND($Y177/'1_РОЗПОДІЛ ПЕРСОНАЛУ'!P176*'1_РОЗПОДІЛ ПЕРСОНАЛУ'!S176,2))</f>
        <v>0</v>
      </c>
      <c r="AC177" s="74">
        <f>IF(ISERROR(ROUND($Y177/'1_РОЗПОДІЛ ПЕРСОНАЛУ'!P176*'1_РОЗПОДІЛ ПЕРСОНАЛУ'!T176,2)),0,ROUND($Y177/'1_РОЗПОДІЛ ПЕРСОНАЛУ'!P176*'1_РОЗПОДІЛ ПЕРСОНАЛУ'!T176,2))</f>
        <v>0</v>
      </c>
      <c r="AD177" s="74">
        <f>IF(ISERROR(ROUND($Y177/'1_РОЗПОДІЛ ПЕРСОНАЛУ'!P176*'1_РОЗПОДІЛ ПЕРСОНАЛУ'!U176,2)),0,ROUND($Y177/'1_РОЗПОДІЛ ПЕРСОНАЛУ'!P176*'1_РОЗПОДІЛ ПЕРСОНАЛУ'!U176,2))</f>
        <v>0</v>
      </c>
      <c r="AE177" s="74">
        <f>IF(ISERROR(ROUND($Y177/'1_РОЗПОДІЛ ПЕРСОНАЛУ'!P176*'1_РОЗПОДІЛ ПЕРСОНАЛУ'!V176,2)),0,ROUND($Y177/'1_РОЗПОДІЛ ПЕРСОНАЛУ'!P176*'1_РОЗПОДІЛ ПЕРСОНАЛУ'!V176,2))</f>
        <v>0</v>
      </c>
      <c r="AF177" s="74">
        <f>IF(ISERROR(ROUND($Y177/'1_РОЗПОДІЛ ПЕРСОНАЛУ'!P176*'1_РОЗПОДІЛ ПЕРСОНАЛУ'!W176,2)),0,ROUND($Y177/'1_РОЗПОДІЛ ПЕРСОНАЛУ'!P176*'1_РОЗПОДІЛ ПЕРСОНАЛУ'!W176,2))</f>
        <v>0</v>
      </c>
      <c r="AG177" s="74">
        <f>IF(ISERROR(ROUND($Y177/'1_РОЗПОДІЛ ПЕРСОНАЛУ'!P176*'1_РОЗПОДІЛ ПЕРСОНАЛУ'!X176,2)),0,ROUND($Y177/'1_РОЗПОДІЛ ПЕРСОНАЛУ'!P176*'1_РОЗПОДІЛ ПЕРСОНАЛУ'!X176,2))</f>
        <v>0</v>
      </c>
    </row>
    <row r="178" spans="1:33" ht="12" hidden="1" x14ac:dyDescent="0.2">
      <c r="A178" s="78" t="str">
        <f>'1_РОЗПОДІЛ ПЕРСОНАЛУ'!A177</f>
        <v/>
      </c>
      <c r="B178" s="78">
        <f>'1_РОЗПОДІЛ ПЕРСОНАЛУ'!B177</f>
        <v>0</v>
      </c>
      <c r="C178" s="78">
        <f>'1_РОЗПОДІЛ ПЕРСОНАЛУ'!D177</f>
        <v>0</v>
      </c>
      <c r="D178" s="78">
        <f>'1_РОЗПОДІЛ ПЕРСОНАЛУ'!F177</f>
        <v>0</v>
      </c>
      <c r="E178" s="78">
        <f>'1_РОЗПОДІЛ ПЕРСОНАЛУ'!P177</f>
        <v>0</v>
      </c>
      <c r="F178" s="100">
        <f>IF($A178&gt;0,'2_Вихідні дані'!$B$3,"")</f>
        <v>1921</v>
      </c>
      <c r="G178" s="55"/>
      <c r="H178" s="55"/>
      <c r="I178" s="79">
        <f>IF(D178&gt;0,VLOOKUP(D178,'2_Вихідні дані'!$A$6:$B$11,2,FALSE),1)</f>
        <v>1</v>
      </c>
      <c r="J178" s="55"/>
      <c r="K178" s="74">
        <f t="shared" si="16"/>
        <v>0</v>
      </c>
      <c r="L178" s="55"/>
      <c r="M178" s="100">
        <f t="shared" si="17"/>
        <v>0</v>
      </c>
      <c r="N178" s="55"/>
      <c r="O178" s="100">
        <f t="shared" si="18"/>
        <v>0</v>
      </c>
      <c r="P178" s="55"/>
      <c r="Q178" s="100">
        <f t="shared" si="19"/>
        <v>0</v>
      </c>
      <c r="R178" s="55"/>
      <c r="S178" s="100">
        <f t="shared" si="20"/>
        <v>0</v>
      </c>
      <c r="T178" s="55"/>
      <c r="U178" s="100">
        <f t="shared" si="21"/>
        <v>0</v>
      </c>
      <c r="V178" s="55"/>
      <c r="W178" s="100">
        <f>IF(AND($A178&gt;0,V178&gt;0),IF('2_Вихідні дані'!$A$12=1,ROUND($K178*(V178-1),2),ROUND((K178+M178+O178+Q178+S178+U178)*(V178-1),2)),0)</f>
        <v>0</v>
      </c>
      <c r="X178" s="74">
        <f t="shared" si="22"/>
        <v>0</v>
      </c>
      <c r="Y178" s="74">
        <f>X178*'2_Вихідні дані'!$B$18</f>
        <v>0</v>
      </c>
      <c r="Z178" s="74">
        <f>IF(ISERROR(ROUND($Y178/'1_РОЗПОДІЛ ПЕРСОНАЛУ'!P177*'1_РОЗПОДІЛ ПЕРСОНАЛУ'!Q177,2)),0,ROUND($Y178/'1_РОЗПОДІЛ ПЕРСОНАЛУ'!P177*'1_РОЗПОДІЛ ПЕРСОНАЛУ'!Q177,2))</f>
        <v>0</v>
      </c>
      <c r="AA178" s="74">
        <f>IF(ISERROR(ROUND($Y178/'1_РОЗПОДІЛ ПЕРСОНАЛУ'!P177*'1_РОЗПОДІЛ ПЕРСОНАЛУ'!R177,2)),0,ROUND($Y178/'1_РОЗПОДІЛ ПЕРСОНАЛУ'!P177*'1_РОЗПОДІЛ ПЕРСОНАЛУ'!R177,2))</f>
        <v>0</v>
      </c>
      <c r="AB178" s="74">
        <f>IF(ISERROR(ROUND($Y178/'1_РОЗПОДІЛ ПЕРСОНАЛУ'!P177*'1_РОЗПОДІЛ ПЕРСОНАЛУ'!S177,2)),0,ROUND($Y178/'1_РОЗПОДІЛ ПЕРСОНАЛУ'!P177*'1_РОЗПОДІЛ ПЕРСОНАЛУ'!S177,2))</f>
        <v>0</v>
      </c>
      <c r="AC178" s="74">
        <f>IF(ISERROR(ROUND($Y178/'1_РОЗПОДІЛ ПЕРСОНАЛУ'!P177*'1_РОЗПОДІЛ ПЕРСОНАЛУ'!T177,2)),0,ROUND($Y178/'1_РОЗПОДІЛ ПЕРСОНАЛУ'!P177*'1_РОЗПОДІЛ ПЕРСОНАЛУ'!T177,2))</f>
        <v>0</v>
      </c>
      <c r="AD178" s="74">
        <f>IF(ISERROR(ROUND($Y178/'1_РОЗПОДІЛ ПЕРСОНАЛУ'!P177*'1_РОЗПОДІЛ ПЕРСОНАЛУ'!U177,2)),0,ROUND($Y178/'1_РОЗПОДІЛ ПЕРСОНАЛУ'!P177*'1_РОЗПОДІЛ ПЕРСОНАЛУ'!U177,2))</f>
        <v>0</v>
      </c>
      <c r="AE178" s="74">
        <f>IF(ISERROR(ROUND($Y178/'1_РОЗПОДІЛ ПЕРСОНАЛУ'!P177*'1_РОЗПОДІЛ ПЕРСОНАЛУ'!V177,2)),0,ROUND($Y178/'1_РОЗПОДІЛ ПЕРСОНАЛУ'!P177*'1_РОЗПОДІЛ ПЕРСОНАЛУ'!V177,2))</f>
        <v>0</v>
      </c>
      <c r="AF178" s="74">
        <f>IF(ISERROR(ROUND($Y178/'1_РОЗПОДІЛ ПЕРСОНАЛУ'!P177*'1_РОЗПОДІЛ ПЕРСОНАЛУ'!W177,2)),0,ROUND($Y178/'1_РОЗПОДІЛ ПЕРСОНАЛУ'!P177*'1_РОЗПОДІЛ ПЕРСОНАЛУ'!W177,2))</f>
        <v>0</v>
      </c>
      <c r="AG178" s="74">
        <f>IF(ISERROR(ROUND($Y178/'1_РОЗПОДІЛ ПЕРСОНАЛУ'!P177*'1_РОЗПОДІЛ ПЕРСОНАЛУ'!X177,2)),0,ROUND($Y178/'1_РОЗПОДІЛ ПЕРСОНАЛУ'!P177*'1_РОЗПОДІЛ ПЕРСОНАЛУ'!X177,2))</f>
        <v>0</v>
      </c>
    </row>
    <row r="179" spans="1:33" ht="12" hidden="1" x14ac:dyDescent="0.2">
      <c r="A179" s="78" t="str">
        <f>'1_РОЗПОДІЛ ПЕРСОНАЛУ'!A178</f>
        <v/>
      </c>
      <c r="B179" s="78">
        <f>'1_РОЗПОДІЛ ПЕРСОНАЛУ'!B178</f>
        <v>0</v>
      </c>
      <c r="C179" s="78">
        <f>'1_РОЗПОДІЛ ПЕРСОНАЛУ'!D178</f>
        <v>0</v>
      </c>
      <c r="D179" s="78">
        <f>'1_РОЗПОДІЛ ПЕРСОНАЛУ'!F178</f>
        <v>0</v>
      </c>
      <c r="E179" s="78">
        <f>'1_РОЗПОДІЛ ПЕРСОНАЛУ'!P178</f>
        <v>0</v>
      </c>
      <c r="F179" s="100">
        <f>IF($A179&gt;0,'2_Вихідні дані'!$B$3,"")</f>
        <v>1921</v>
      </c>
      <c r="G179" s="55"/>
      <c r="H179" s="55"/>
      <c r="I179" s="79">
        <f>IF(D179&gt;0,VLOOKUP(D179,'2_Вихідні дані'!$A$6:$B$11,2,FALSE),1)</f>
        <v>1</v>
      </c>
      <c r="J179" s="55"/>
      <c r="K179" s="74">
        <f t="shared" si="16"/>
        <v>0</v>
      </c>
      <c r="L179" s="55"/>
      <c r="M179" s="100">
        <f t="shared" si="17"/>
        <v>0</v>
      </c>
      <c r="N179" s="55"/>
      <c r="O179" s="100">
        <f t="shared" si="18"/>
        <v>0</v>
      </c>
      <c r="P179" s="55"/>
      <c r="Q179" s="100">
        <f t="shared" si="19"/>
        <v>0</v>
      </c>
      <c r="R179" s="55"/>
      <c r="S179" s="100">
        <f t="shared" si="20"/>
        <v>0</v>
      </c>
      <c r="T179" s="55"/>
      <c r="U179" s="100">
        <f t="shared" si="21"/>
        <v>0</v>
      </c>
      <c r="V179" s="55"/>
      <c r="W179" s="100">
        <f>IF(AND($A179&gt;0,V179&gt;0),IF('2_Вихідні дані'!$A$12=1,ROUND($K179*(V179-1),2),ROUND((K179+M179+O179+Q179+S179+U179)*(V179-1),2)),0)</f>
        <v>0</v>
      </c>
      <c r="X179" s="74">
        <f t="shared" si="22"/>
        <v>0</v>
      </c>
      <c r="Y179" s="74">
        <f>X179*'2_Вихідні дані'!$B$18</f>
        <v>0</v>
      </c>
      <c r="Z179" s="74">
        <f>IF(ISERROR(ROUND($Y179/'1_РОЗПОДІЛ ПЕРСОНАЛУ'!P178*'1_РОЗПОДІЛ ПЕРСОНАЛУ'!Q178,2)),0,ROUND($Y179/'1_РОЗПОДІЛ ПЕРСОНАЛУ'!P178*'1_РОЗПОДІЛ ПЕРСОНАЛУ'!Q178,2))</f>
        <v>0</v>
      </c>
      <c r="AA179" s="74">
        <f>IF(ISERROR(ROUND($Y179/'1_РОЗПОДІЛ ПЕРСОНАЛУ'!P178*'1_РОЗПОДІЛ ПЕРСОНАЛУ'!R178,2)),0,ROUND($Y179/'1_РОЗПОДІЛ ПЕРСОНАЛУ'!P178*'1_РОЗПОДІЛ ПЕРСОНАЛУ'!R178,2))</f>
        <v>0</v>
      </c>
      <c r="AB179" s="74">
        <f>IF(ISERROR(ROUND($Y179/'1_РОЗПОДІЛ ПЕРСОНАЛУ'!P178*'1_РОЗПОДІЛ ПЕРСОНАЛУ'!S178,2)),0,ROUND($Y179/'1_РОЗПОДІЛ ПЕРСОНАЛУ'!P178*'1_РОЗПОДІЛ ПЕРСОНАЛУ'!S178,2))</f>
        <v>0</v>
      </c>
      <c r="AC179" s="74">
        <f>IF(ISERROR(ROUND($Y179/'1_РОЗПОДІЛ ПЕРСОНАЛУ'!P178*'1_РОЗПОДІЛ ПЕРСОНАЛУ'!T178,2)),0,ROUND($Y179/'1_РОЗПОДІЛ ПЕРСОНАЛУ'!P178*'1_РОЗПОДІЛ ПЕРСОНАЛУ'!T178,2))</f>
        <v>0</v>
      </c>
      <c r="AD179" s="74">
        <f>IF(ISERROR(ROUND($Y179/'1_РОЗПОДІЛ ПЕРСОНАЛУ'!P178*'1_РОЗПОДІЛ ПЕРСОНАЛУ'!U178,2)),0,ROUND($Y179/'1_РОЗПОДІЛ ПЕРСОНАЛУ'!P178*'1_РОЗПОДІЛ ПЕРСОНАЛУ'!U178,2))</f>
        <v>0</v>
      </c>
      <c r="AE179" s="74">
        <f>IF(ISERROR(ROUND($Y179/'1_РОЗПОДІЛ ПЕРСОНАЛУ'!P178*'1_РОЗПОДІЛ ПЕРСОНАЛУ'!V178,2)),0,ROUND($Y179/'1_РОЗПОДІЛ ПЕРСОНАЛУ'!P178*'1_РОЗПОДІЛ ПЕРСОНАЛУ'!V178,2))</f>
        <v>0</v>
      </c>
      <c r="AF179" s="74">
        <f>IF(ISERROR(ROUND($Y179/'1_РОЗПОДІЛ ПЕРСОНАЛУ'!P178*'1_РОЗПОДІЛ ПЕРСОНАЛУ'!W178,2)),0,ROUND($Y179/'1_РОЗПОДІЛ ПЕРСОНАЛУ'!P178*'1_РОЗПОДІЛ ПЕРСОНАЛУ'!W178,2))</f>
        <v>0</v>
      </c>
      <c r="AG179" s="74">
        <f>IF(ISERROR(ROUND($Y179/'1_РОЗПОДІЛ ПЕРСОНАЛУ'!P178*'1_РОЗПОДІЛ ПЕРСОНАЛУ'!X178,2)),0,ROUND($Y179/'1_РОЗПОДІЛ ПЕРСОНАЛУ'!P178*'1_РОЗПОДІЛ ПЕРСОНАЛУ'!X178,2))</f>
        <v>0</v>
      </c>
    </row>
    <row r="180" spans="1:33" ht="12" hidden="1" x14ac:dyDescent="0.2">
      <c r="A180" s="78" t="str">
        <f>'1_РОЗПОДІЛ ПЕРСОНАЛУ'!A179</f>
        <v/>
      </c>
      <c r="B180" s="78">
        <f>'1_РОЗПОДІЛ ПЕРСОНАЛУ'!B179</f>
        <v>0</v>
      </c>
      <c r="C180" s="78">
        <f>'1_РОЗПОДІЛ ПЕРСОНАЛУ'!D179</f>
        <v>0</v>
      </c>
      <c r="D180" s="78">
        <f>'1_РОЗПОДІЛ ПЕРСОНАЛУ'!F179</f>
        <v>0</v>
      </c>
      <c r="E180" s="78">
        <f>'1_РОЗПОДІЛ ПЕРСОНАЛУ'!P179</f>
        <v>0</v>
      </c>
      <c r="F180" s="100">
        <f>IF($A180&gt;0,'2_Вихідні дані'!$B$3,"")</f>
        <v>1921</v>
      </c>
      <c r="G180" s="55"/>
      <c r="H180" s="55"/>
      <c r="I180" s="79">
        <f>IF(D180&gt;0,VLOOKUP(D180,'2_Вихідні дані'!$A$6:$B$11,2,FALSE),1)</f>
        <v>1</v>
      </c>
      <c r="J180" s="55"/>
      <c r="K180" s="74">
        <f t="shared" si="16"/>
        <v>0</v>
      </c>
      <c r="L180" s="55"/>
      <c r="M180" s="100">
        <f t="shared" si="17"/>
        <v>0</v>
      </c>
      <c r="N180" s="55"/>
      <c r="O180" s="100">
        <f t="shared" si="18"/>
        <v>0</v>
      </c>
      <c r="P180" s="55"/>
      <c r="Q180" s="100">
        <f t="shared" si="19"/>
        <v>0</v>
      </c>
      <c r="R180" s="55"/>
      <c r="S180" s="100">
        <f t="shared" si="20"/>
        <v>0</v>
      </c>
      <c r="T180" s="55"/>
      <c r="U180" s="100">
        <f t="shared" si="21"/>
        <v>0</v>
      </c>
      <c r="V180" s="55"/>
      <c r="W180" s="100">
        <f>IF(AND($A180&gt;0,V180&gt;0),IF('2_Вихідні дані'!$A$12=1,ROUND($K180*(V180-1),2),ROUND((K180+M180+O180+Q180+S180+U180)*(V180-1),2)),0)</f>
        <v>0</v>
      </c>
      <c r="X180" s="74">
        <f t="shared" si="22"/>
        <v>0</v>
      </c>
      <c r="Y180" s="74">
        <f>X180*'2_Вихідні дані'!$B$18</f>
        <v>0</v>
      </c>
      <c r="Z180" s="74">
        <f>IF(ISERROR(ROUND($Y180/'1_РОЗПОДІЛ ПЕРСОНАЛУ'!P179*'1_РОЗПОДІЛ ПЕРСОНАЛУ'!Q179,2)),0,ROUND($Y180/'1_РОЗПОДІЛ ПЕРСОНАЛУ'!P179*'1_РОЗПОДІЛ ПЕРСОНАЛУ'!Q179,2))</f>
        <v>0</v>
      </c>
      <c r="AA180" s="74">
        <f>IF(ISERROR(ROUND($Y180/'1_РОЗПОДІЛ ПЕРСОНАЛУ'!P179*'1_РОЗПОДІЛ ПЕРСОНАЛУ'!R179,2)),0,ROUND($Y180/'1_РОЗПОДІЛ ПЕРСОНАЛУ'!P179*'1_РОЗПОДІЛ ПЕРСОНАЛУ'!R179,2))</f>
        <v>0</v>
      </c>
      <c r="AB180" s="74">
        <f>IF(ISERROR(ROUND($Y180/'1_РОЗПОДІЛ ПЕРСОНАЛУ'!P179*'1_РОЗПОДІЛ ПЕРСОНАЛУ'!S179,2)),0,ROUND($Y180/'1_РОЗПОДІЛ ПЕРСОНАЛУ'!P179*'1_РОЗПОДІЛ ПЕРСОНАЛУ'!S179,2))</f>
        <v>0</v>
      </c>
      <c r="AC180" s="74">
        <f>IF(ISERROR(ROUND($Y180/'1_РОЗПОДІЛ ПЕРСОНАЛУ'!P179*'1_РОЗПОДІЛ ПЕРСОНАЛУ'!T179,2)),0,ROUND($Y180/'1_РОЗПОДІЛ ПЕРСОНАЛУ'!P179*'1_РОЗПОДІЛ ПЕРСОНАЛУ'!T179,2))</f>
        <v>0</v>
      </c>
      <c r="AD180" s="74">
        <f>IF(ISERROR(ROUND($Y180/'1_РОЗПОДІЛ ПЕРСОНАЛУ'!P179*'1_РОЗПОДІЛ ПЕРСОНАЛУ'!U179,2)),0,ROUND($Y180/'1_РОЗПОДІЛ ПЕРСОНАЛУ'!P179*'1_РОЗПОДІЛ ПЕРСОНАЛУ'!U179,2))</f>
        <v>0</v>
      </c>
      <c r="AE180" s="74">
        <f>IF(ISERROR(ROUND($Y180/'1_РОЗПОДІЛ ПЕРСОНАЛУ'!P179*'1_РОЗПОДІЛ ПЕРСОНАЛУ'!V179,2)),0,ROUND($Y180/'1_РОЗПОДІЛ ПЕРСОНАЛУ'!P179*'1_РОЗПОДІЛ ПЕРСОНАЛУ'!V179,2))</f>
        <v>0</v>
      </c>
      <c r="AF180" s="74">
        <f>IF(ISERROR(ROUND($Y180/'1_РОЗПОДІЛ ПЕРСОНАЛУ'!P179*'1_РОЗПОДІЛ ПЕРСОНАЛУ'!W179,2)),0,ROUND($Y180/'1_РОЗПОДІЛ ПЕРСОНАЛУ'!P179*'1_РОЗПОДІЛ ПЕРСОНАЛУ'!W179,2))</f>
        <v>0</v>
      </c>
      <c r="AG180" s="74">
        <f>IF(ISERROR(ROUND($Y180/'1_РОЗПОДІЛ ПЕРСОНАЛУ'!P179*'1_РОЗПОДІЛ ПЕРСОНАЛУ'!X179,2)),0,ROUND($Y180/'1_РОЗПОДІЛ ПЕРСОНАЛУ'!P179*'1_РОЗПОДІЛ ПЕРСОНАЛУ'!X179,2))</f>
        <v>0</v>
      </c>
    </row>
    <row r="181" spans="1:33" ht="12" hidden="1" x14ac:dyDescent="0.2">
      <c r="A181" s="78" t="str">
        <f>'1_РОЗПОДІЛ ПЕРСОНАЛУ'!A180</f>
        <v/>
      </c>
      <c r="B181" s="78">
        <f>'1_РОЗПОДІЛ ПЕРСОНАЛУ'!B180</f>
        <v>0</v>
      </c>
      <c r="C181" s="78">
        <f>'1_РОЗПОДІЛ ПЕРСОНАЛУ'!D180</f>
        <v>0</v>
      </c>
      <c r="D181" s="78">
        <f>'1_РОЗПОДІЛ ПЕРСОНАЛУ'!F180</f>
        <v>0</v>
      </c>
      <c r="E181" s="78">
        <f>'1_РОЗПОДІЛ ПЕРСОНАЛУ'!P180</f>
        <v>0</v>
      </c>
      <c r="F181" s="100">
        <f>IF($A181&gt;0,'2_Вихідні дані'!$B$3,"")</f>
        <v>1921</v>
      </c>
      <c r="G181" s="55"/>
      <c r="H181" s="55"/>
      <c r="I181" s="79">
        <f>IF(D181&gt;0,VLOOKUP(D181,'2_Вихідні дані'!$A$6:$B$11,2,FALSE),1)</f>
        <v>1</v>
      </c>
      <c r="J181" s="55"/>
      <c r="K181" s="74">
        <f t="shared" si="16"/>
        <v>0</v>
      </c>
      <c r="L181" s="55"/>
      <c r="M181" s="100">
        <f t="shared" si="17"/>
        <v>0</v>
      </c>
      <c r="N181" s="55"/>
      <c r="O181" s="100">
        <f t="shared" si="18"/>
        <v>0</v>
      </c>
      <c r="P181" s="55"/>
      <c r="Q181" s="100">
        <f t="shared" si="19"/>
        <v>0</v>
      </c>
      <c r="R181" s="55"/>
      <c r="S181" s="100">
        <f t="shared" si="20"/>
        <v>0</v>
      </c>
      <c r="T181" s="55"/>
      <c r="U181" s="100">
        <f t="shared" si="21"/>
        <v>0</v>
      </c>
      <c r="V181" s="55"/>
      <c r="W181" s="100">
        <f>IF(AND($A181&gt;0,V181&gt;0),IF('2_Вихідні дані'!$A$12=1,ROUND($K181*(V181-1),2),ROUND((K181+M181+O181+Q181+S181+U181)*(V181-1),2)),0)</f>
        <v>0</v>
      </c>
      <c r="X181" s="74">
        <f t="shared" si="22"/>
        <v>0</v>
      </c>
      <c r="Y181" s="74">
        <f>X181*'2_Вихідні дані'!$B$18</f>
        <v>0</v>
      </c>
      <c r="Z181" s="74">
        <f>IF(ISERROR(ROUND($Y181/'1_РОЗПОДІЛ ПЕРСОНАЛУ'!P180*'1_РОЗПОДІЛ ПЕРСОНАЛУ'!Q180,2)),0,ROUND($Y181/'1_РОЗПОДІЛ ПЕРСОНАЛУ'!P180*'1_РОЗПОДІЛ ПЕРСОНАЛУ'!Q180,2))</f>
        <v>0</v>
      </c>
      <c r="AA181" s="74">
        <f>IF(ISERROR(ROUND($Y181/'1_РОЗПОДІЛ ПЕРСОНАЛУ'!P180*'1_РОЗПОДІЛ ПЕРСОНАЛУ'!R180,2)),0,ROUND($Y181/'1_РОЗПОДІЛ ПЕРСОНАЛУ'!P180*'1_РОЗПОДІЛ ПЕРСОНАЛУ'!R180,2))</f>
        <v>0</v>
      </c>
      <c r="AB181" s="74">
        <f>IF(ISERROR(ROUND($Y181/'1_РОЗПОДІЛ ПЕРСОНАЛУ'!P180*'1_РОЗПОДІЛ ПЕРСОНАЛУ'!S180,2)),0,ROUND($Y181/'1_РОЗПОДІЛ ПЕРСОНАЛУ'!P180*'1_РОЗПОДІЛ ПЕРСОНАЛУ'!S180,2))</f>
        <v>0</v>
      </c>
      <c r="AC181" s="74">
        <f>IF(ISERROR(ROUND($Y181/'1_РОЗПОДІЛ ПЕРСОНАЛУ'!P180*'1_РОЗПОДІЛ ПЕРСОНАЛУ'!T180,2)),0,ROUND($Y181/'1_РОЗПОДІЛ ПЕРСОНАЛУ'!P180*'1_РОЗПОДІЛ ПЕРСОНАЛУ'!T180,2))</f>
        <v>0</v>
      </c>
      <c r="AD181" s="74">
        <f>IF(ISERROR(ROUND($Y181/'1_РОЗПОДІЛ ПЕРСОНАЛУ'!P180*'1_РОЗПОДІЛ ПЕРСОНАЛУ'!U180,2)),0,ROUND($Y181/'1_РОЗПОДІЛ ПЕРСОНАЛУ'!P180*'1_РОЗПОДІЛ ПЕРСОНАЛУ'!U180,2))</f>
        <v>0</v>
      </c>
      <c r="AE181" s="74">
        <f>IF(ISERROR(ROUND($Y181/'1_РОЗПОДІЛ ПЕРСОНАЛУ'!P180*'1_РОЗПОДІЛ ПЕРСОНАЛУ'!V180,2)),0,ROUND($Y181/'1_РОЗПОДІЛ ПЕРСОНАЛУ'!P180*'1_РОЗПОДІЛ ПЕРСОНАЛУ'!V180,2))</f>
        <v>0</v>
      </c>
      <c r="AF181" s="74">
        <f>IF(ISERROR(ROUND($Y181/'1_РОЗПОДІЛ ПЕРСОНАЛУ'!P180*'1_РОЗПОДІЛ ПЕРСОНАЛУ'!W180,2)),0,ROUND($Y181/'1_РОЗПОДІЛ ПЕРСОНАЛУ'!P180*'1_РОЗПОДІЛ ПЕРСОНАЛУ'!W180,2))</f>
        <v>0</v>
      </c>
      <c r="AG181" s="74">
        <f>IF(ISERROR(ROUND($Y181/'1_РОЗПОДІЛ ПЕРСОНАЛУ'!P180*'1_РОЗПОДІЛ ПЕРСОНАЛУ'!X180,2)),0,ROUND($Y181/'1_РОЗПОДІЛ ПЕРСОНАЛУ'!P180*'1_РОЗПОДІЛ ПЕРСОНАЛУ'!X180,2))</f>
        <v>0</v>
      </c>
    </row>
    <row r="182" spans="1:33" ht="12" hidden="1" x14ac:dyDescent="0.2">
      <c r="A182" s="78" t="str">
        <f>'1_РОЗПОДІЛ ПЕРСОНАЛУ'!A181</f>
        <v/>
      </c>
      <c r="B182" s="78">
        <f>'1_РОЗПОДІЛ ПЕРСОНАЛУ'!B181</f>
        <v>0</v>
      </c>
      <c r="C182" s="78">
        <f>'1_РОЗПОДІЛ ПЕРСОНАЛУ'!D181</f>
        <v>0</v>
      </c>
      <c r="D182" s="78">
        <f>'1_РОЗПОДІЛ ПЕРСОНАЛУ'!F181</f>
        <v>0</v>
      </c>
      <c r="E182" s="78">
        <f>'1_РОЗПОДІЛ ПЕРСОНАЛУ'!P181</f>
        <v>0</v>
      </c>
      <c r="F182" s="100">
        <f>IF($A182&gt;0,'2_Вихідні дані'!$B$3,"")</f>
        <v>1921</v>
      </c>
      <c r="G182" s="55"/>
      <c r="H182" s="55"/>
      <c r="I182" s="79">
        <f>IF(D182&gt;0,VLOOKUP(D182,'2_Вихідні дані'!$A$6:$B$11,2,FALSE),1)</f>
        <v>1</v>
      </c>
      <c r="J182" s="55"/>
      <c r="K182" s="74">
        <f t="shared" si="16"/>
        <v>0</v>
      </c>
      <c r="L182" s="55"/>
      <c r="M182" s="100">
        <f t="shared" si="17"/>
        <v>0</v>
      </c>
      <c r="N182" s="55"/>
      <c r="O182" s="100">
        <f t="shared" si="18"/>
        <v>0</v>
      </c>
      <c r="P182" s="55"/>
      <c r="Q182" s="100">
        <f t="shared" si="19"/>
        <v>0</v>
      </c>
      <c r="R182" s="55"/>
      <c r="S182" s="100">
        <f t="shared" si="20"/>
        <v>0</v>
      </c>
      <c r="T182" s="55"/>
      <c r="U182" s="100">
        <f t="shared" si="21"/>
        <v>0</v>
      </c>
      <c r="V182" s="55"/>
      <c r="W182" s="100">
        <f>IF(AND($A182&gt;0,V182&gt;0),IF('2_Вихідні дані'!$A$12=1,ROUND($K182*(V182-1),2),ROUND((K182+M182+O182+Q182+S182+U182)*(V182-1),2)),0)</f>
        <v>0</v>
      </c>
      <c r="X182" s="74">
        <f t="shared" si="22"/>
        <v>0</v>
      </c>
      <c r="Y182" s="74">
        <f>X182*'2_Вихідні дані'!$B$18</f>
        <v>0</v>
      </c>
      <c r="Z182" s="74">
        <f>IF(ISERROR(ROUND($Y182/'1_РОЗПОДІЛ ПЕРСОНАЛУ'!P181*'1_РОЗПОДІЛ ПЕРСОНАЛУ'!Q181,2)),0,ROUND($Y182/'1_РОЗПОДІЛ ПЕРСОНАЛУ'!P181*'1_РОЗПОДІЛ ПЕРСОНАЛУ'!Q181,2))</f>
        <v>0</v>
      </c>
      <c r="AA182" s="74">
        <f>IF(ISERROR(ROUND($Y182/'1_РОЗПОДІЛ ПЕРСОНАЛУ'!P181*'1_РОЗПОДІЛ ПЕРСОНАЛУ'!R181,2)),0,ROUND($Y182/'1_РОЗПОДІЛ ПЕРСОНАЛУ'!P181*'1_РОЗПОДІЛ ПЕРСОНАЛУ'!R181,2))</f>
        <v>0</v>
      </c>
      <c r="AB182" s="74">
        <f>IF(ISERROR(ROUND($Y182/'1_РОЗПОДІЛ ПЕРСОНАЛУ'!P181*'1_РОЗПОДІЛ ПЕРСОНАЛУ'!S181,2)),0,ROUND($Y182/'1_РОЗПОДІЛ ПЕРСОНАЛУ'!P181*'1_РОЗПОДІЛ ПЕРСОНАЛУ'!S181,2))</f>
        <v>0</v>
      </c>
      <c r="AC182" s="74">
        <f>IF(ISERROR(ROUND($Y182/'1_РОЗПОДІЛ ПЕРСОНАЛУ'!P181*'1_РОЗПОДІЛ ПЕРСОНАЛУ'!T181,2)),0,ROUND($Y182/'1_РОЗПОДІЛ ПЕРСОНАЛУ'!P181*'1_РОЗПОДІЛ ПЕРСОНАЛУ'!T181,2))</f>
        <v>0</v>
      </c>
      <c r="AD182" s="74">
        <f>IF(ISERROR(ROUND($Y182/'1_РОЗПОДІЛ ПЕРСОНАЛУ'!P181*'1_РОЗПОДІЛ ПЕРСОНАЛУ'!U181,2)),0,ROUND($Y182/'1_РОЗПОДІЛ ПЕРСОНАЛУ'!P181*'1_РОЗПОДІЛ ПЕРСОНАЛУ'!U181,2))</f>
        <v>0</v>
      </c>
      <c r="AE182" s="74">
        <f>IF(ISERROR(ROUND($Y182/'1_РОЗПОДІЛ ПЕРСОНАЛУ'!P181*'1_РОЗПОДІЛ ПЕРСОНАЛУ'!V181,2)),0,ROUND($Y182/'1_РОЗПОДІЛ ПЕРСОНАЛУ'!P181*'1_РОЗПОДІЛ ПЕРСОНАЛУ'!V181,2))</f>
        <v>0</v>
      </c>
      <c r="AF182" s="74">
        <f>IF(ISERROR(ROUND($Y182/'1_РОЗПОДІЛ ПЕРСОНАЛУ'!P181*'1_РОЗПОДІЛ ПЕРСОНАЛУ'!W181,2)),0,ROUND($Y182/'1_РОЗПОДІЛ ПЕРСОНАЛУ'!P181*'1_РОЗПОДІЛ ПЕРСОНАЛУ'!W181,2))</f>
        <v>0</v>
      </c>
      <c r="AG182" s="74">
        <f>IF(ISERROR(ROUND($Y182/'1_РОЗПОДІЛ ПЕРСОНАЛУ'!P181*'1_РОЗПОДІЛ ПЕРСОНАЛУ'!X181,2)),0,ROUND($Y182/'1_РОЗПОДІЛ ПЕРСОНАЛУ'!P181*'1_РОЗПОДІЛ ПЕРСОНАЛУ'!X181,2))</f>
        <v>0</v>
      </c>
    </row>
    <row r="183" spans="1:33" ht="12" hidden="1" x14ac:dyDescent="0.2">
      <c r="A183" s="78" t="str">
        <f>'1_РОЗПОДІЛ ПЕРСОНАЛУ'!A182</f>
        <v/>
      </c>
      <c r="B183" s="78">
        <f>'1_РОЗПОДІЛ ПЕРСОНАЛУ'!B182</f>
        <v>0</v>
      </c>
      <c r="C183" s="78">
        <f>'1_РОЗПОДІЛ ПЕРСОНАЛУ'!D182</f>
        <v>0</v>
      </c>
      <c r="D183" s="78">
        <f>'1_РОЗПОДІЛ ПЕРСОНАЛУ'!F182</f>
        <v>0</v>
      </c>
      <c r="E183" s="78">
        <f>'1_РОЗПОДІЛ ПЕРСОНАЛУ'!P182</f>
        <v>0</v>
      </c>
      <c r="F183" s="100">
        <f>IF($A183&gt;0,'2_Вихідні дані'!$B$3,"")</f>
        <v>1921</v>
      </c>
      <c r="G183" s="55"/>
      <c r="H183" s="55"/>
      <c r="I183" s="79">
        <f>IF(D183&gt;0,VLOOKUP(D183,'2_Вихідні дані'!$A$6:$B$11,2,FALSE),1)</f>
        <v>1</v>
      </c>
      <c r="J183" s="55"/>
      <c r="K183" s="74">
        <f t="shared" si="16"/>
        <v>0</v>
      </c>
      <c r="L183" s="55"/>
      <c r="M183" s="100">
        <f t="shared" si="17"/>
        <v>0</v>
      </c>
      <c r="N183" s="55"/>
      <c r="O183" s="100">
        <f t="shared" si="18"/>
        <v>0</v>
      </c>
      <c r="P183" s="55"/>
      <c r="Q183" s="100">
        <f t="shared" si="19"/>
        <v>0</v>
      </c>
      <c r="R183" s="55"/>
      <c r="S183" s="100">
        <f t="shared" si="20"/>
        <v>0</v>
      </c>
      <c r="T183" s="55"/>
      <c r="U183" s="100">
        <f t="shared" si="21"/>
        <v>0</v>
      </c>
      <c r="V183" s="55"/>
      <c r="W183" s="100">
        <f>IF(AND($A183&gt;0,V183&gt;0),IF('2_Вихідні дані'!$A$12=1,ROUND($K183*(V183-1),2),ROUND((K183+M183+O183+Q183+S183+U183)*(V183-1),2)),0)</f>
        <v>0</v>
      </c>
      <c r="X183" s="74">
        <f t="shared" si="22"/>
        <v>0</v>
      </c>
      <c r="Y183" s="74">
        <f>X183*'2_Вихідні дані'!$B$18</f>
        <v>0</v>
      </c>
      <c r="Z183" s="74">
        <f>IF(ISERROR(ROUND($Y183/'1_РОЗПОДІЛ ПЕРСОНАЛУ'!P182*'1_РОЗПОДІЛ ПЕРСОНАЛУ'!Q182,2)),0,ROUND($Y183/'1_РОЗПОДІЛ ПЕРСОНАЛУ'!P182*'1_РОЗПОДІЛ ПЕРСОНАЛУ'!Q182,2))</f>
        <v>0</v>
      </c>
      <c r="AA183" s="74">
        <f>IF(ISERROR(ROUND($Y183/'1_РОЗПОДІЛ ПЕРСОНАЛУ'!P182*'1_РОЗПОДІЛ ПЕРСОНАЛУ'!R182,2)),0,ROUND($Y183/'1_РОЗПОДІЛ ПЕРСОНАЛУ'!P182*'1_РОЗПОДІЛ ПЕРСОНАЛУ'!R182,2))</f>
        <v>0</v>
      </c>
      <c r="AB183" s="74">
        <f>IF(ISERROR(ROUND($Y183/'1_РОЗПОДІЛ ПЕРСОНАЛУ'!P182*'1_РОЗПОДІЛ ПЕРСОНАЛУ'!S182,2)),0,ROUND($Y183/'1_РОЗПОДІЛ ПЕРСОНАЛУ'!P182*'1_РОЗПОДІЛ ПЕРСОНАЛУ'!S182,2))</f>
        <v>0</v>
      </c>
      <c r="AC183" s="74">
        <f>IF(ISERROR(ROUND($Y183/'1_РОЗПОДІЛ ПЕРСОНАЛУ'!P182*'1_РОЗПОДІЛ ПЕРСОНАЛУ'!T182,2)),0,ROUND($Y183/'1_РОЗПОДІЛ ПЕРСОНАЛУ'!P182*'1_РОЗПОДІЛ ПЕРСОНАЛУ'!T182,2))</f>
        <v>0</v>
      </c>
      <c r="AD183" s="74">
        <f>IF(ISERROR(ROUND($Y183/'1_РОЗПОДІЛ ПЕРСОНАЛУ'!P182*'1_РОЗПОДІЛ ПЕРСОНАЛУ'!U182,2)),0,ROUND($Y183/'1_РОЗПОДІЛ ПЕРСОНАЛУ'!P182*'1_РОЗПОДІЛ ПЕРСОНАЛУ'!U182,2))</f>
        <v>0</v>
      </c>
      <c r="AE183" s="74">
        <f>IF(ISERROR(ROUND($Y183/'1_РОЗПОДІЛ ПЕРСОНАЛУ'!P182*'1_РОЗПОДІЛ ПЕРСОНАЛУ'!V182,2)),0,ROUND($Y183/'1_РОЗПОДІЛ ПЕРСОНАЛУ'!P182*'1_РОЗПОДІЛ ПЕРСОНАЛУ'!V182,2))</f>
        <v>0</v>
      </c>
      <c r="AF183" s="74">
        <f>IF(ISERROR(ROUND($Y183/'1_РОЗПОДІЛ ПЕРСОНАЛУ'!P182*'1_РОЗПОДІЛ ПЕРСОНАЛУ'!W182,2)),0,ROUND($Y183/'1_РОЗПОДІЛ ПЕРСОНАЛУ'!P182*'1_РОЗПОДІЛ ПЕРСОНАЛУ'!W182,2))</f>
        <v>0</v>
      </c>
      <c r="AG183" s="74">
        <f>IF(ISERROR(ROUND($Y183/'1_РОЗПОДІЛ ПЕРСОНАЛУ'!P182*'1_РОЗПОДІЛ ПЕРСОНАЛУ'!X182,2)),0,ROUND($Y183/'1_РОЗПОДІЛ ПЕРСОНАЛУ'!P182*'1_РОЗПОДІЛ ПЕРСОНАЛУ'!X182,2))</f>
        <v>0</v>
      </c>
    </row>
    <row r="184" spans="1:33" ht="12" hidden="1" x14ac:dyDescent="0.2">
      <c r="A184" s="78" t="str">
        <f>'1_РОЗПОДІЛ ПЕРСОНАЛУ'!A183</f>
        <v/>
      </c>
      <c r="B184" s="78">
        <f>'1_РОЗПОДІЛ ПЕРСОНАЛУ'!B183</f>
        <v>0</v>
      </c>
      <c r="C184" s="78">
        <f>'1_РОЗПОДІЛ ПЕРСОНАЛУ'!D183</f>
        <v>0</v>
      </c>
      <c r="D184" s="78">
        <f>'1_РОЗПОДІЛ ПЕРСОНАЛУ'!F183</f>
        <v>0</v>
      </c>
      <c r="E184" s="78">
        <f>'1_РОЗПОДІЛ ПЕРСОНАЛУ'!P183</f>
        <v>0</v>
      </c>
      <c r="F184" s="100">
        <f>IF($A184&gt;0,'2_Вихідні дані'!$B$3,"")</f>
        <v>1921</v>
      </c>
      <c r="G184" s="55"/>
      <c r="H184" s="55"/>
      <c r="I184" s="79">
        <f>IF(D184&gt;0,VLOOKUP(D184,'2_Вихідні дані'!$A$6:$B$11,2,FALSE),1)</f>
        <v>1</v>
      </c>
      <c r="J184" s="55"/>
      <c r="K184" s="74">
        <f t="shared" si="16"/>
        <v>0</v>
      </c>
      <c r="L184" s="55"/>
      <c r="M184" s="100">
        <f t="shared" si="17"/>
        <v>0</v>
      </c>
      <c r="N184" s="55"/>
      <c r="O184" s="100">
        <f t="shared" si="18"/>
        <v>0</v>
      </c>
      <c r="P184" s="55"/>
      <c r="Q184" s="100">
        <f t="shared" si="19"/>
        <v>0</v>
      </c>
      <c r="R184" s="55"/>
      <c r="S184" s="100">
        <f t="shared" si="20"/>
        <v>0</v>
      </c>
      <c r="T184" s="55"/>
      <c r="U184" s="100">
        <f t="shared" si="21"/>
        <v>0</v>
      </c>
      <c r="V184" s="55"/>
      <c r="W184" s="100">
        <f>IF(AND($A184&gt;0,V184&gt;0),IF('2_Вихідні дані'!$A$12=1,ROUND($K184*(V184-1),2),ROUND((K184+M184+O184+Q184+S184+U184)*(V184-1),2)),0)</f>
        <v>0</v>
      </c>
      <c r="X184" s="74">
        <f t="shared" si="22"/>
        <v>0</v>
      </c>
      <c r="Y184" s="74">
        <f>X184*'2_Вихідні дані'!$B$18</f>
        <v>0</v>
      </c>
      <c r="Z184" s="74">
        <f>IF(ISERROR(ROUND($Y184/'1_РОЗПОДІЛ ПЕРСОНАЛУ'!P183*'1_РОЗПОДІЛ ПЕРСОНАЛУ'!Q183,2)),0,ROUND($Y184/'1_РОЗПОДІЛ ПЕРСОНАЛУ'!P183*'1_РОЗПОДІЛ ПЕРСОНАЛУ'!Q183,2))</f>
        <v>0</v>
      </c>
      <c r="AA184" s="74">
        <f>IF(ISERROR(ROUND($Y184/'1_РОЗПОДІЛ ПЕРСОНАЛУ'!P183*'1_РОЗПОДІЛ ПЕРСОНАЛУ'!R183,2)),0,ROUND($Y184/'1_РОЗПОДІЛ ПЕРСОНАЛУ'!P183*'1_РОЗПОДІЛ ПЕРСОНАЛУ'!R183,2))</f>
        <v>0</v>
      </c>
      <c r="AB184" s="74">
        <f>IF(ISERROR(ROUND($Y184/'1_РОЗПОДІЛ ПЕРСОНАЛУ'!P183*'1_РОЗПОДІЛ ПЕРСОНАЛУ'!S183,2)),0,ROUND($Y184/'1_РОЗПОДІЛ ПЕРСОНАЛУ'!P183*'1_РОЗПОДІЛ ПЕРСОНАЛУ'!S183,2))</f>
        <v>0</v>
      </c>
      <c r="AC184" s="74">
        <f>IF(ISERROR(ROUND($Y184/'1_РОЗПОДІЛ ПЕРСОНАЛУ'!P183*'1_РОЗПОДІЛ ПЕРСОНАЛУ'!T183,2)),0,ROUND($Y184/'1_РОЗПОДІЛ ПЕРСОНАЛУ'!P183*'1_РОЗПОДІЛ ПЕРСОНАЛУ'!T183,2))</f>
        <v>0</v>
      </c>
      <c r="AD184" s="74">
        <f>IF(ISERROR(ROUND($Y184/'1_РОЗПОДІЛ ПЕРСОНАЛУ'!P183*'1_РОЗПОДІЛ ПЕРСОНАЛУ'!U183,2)),0,ROUND($Y184/'1_РОЗПОДІЛ ПЕРСОНАЛУ'!P183*'1_РОЗПОДІЛ ПЕРСОНАЛУ'!U183,2))</f>
        <v>0</v>
      </c>
      <c r="AE184" s="74">
        <f>IF(ISERROR(ROUND($Y184/'1_РОЗПОДІЛ ПЕРСОНАЛУ'!P183*'1_РОЗПОДІЛ ПЕРСОНАЛУ'!V183,2)),0,ROUND($Y184/'1_РОЗПОДІЛ ПЕРСОНАЛУ'!P183*'1_РОЗПОДІЛ ПЕРСОНАЛУ'!V183,2))</f>
        <v>0</v>
      </c>
      <c r="AF184" s="74">
        <f>IF(ISERROR(ROUND($Y184/'1_РОЗПОДІЛ ПЕРСОНАЛУ'!P183*'1_РОЗПОДІЛ ПЕРСОНАЛУ'!W183,2)),0,ROUND($Y184/'1_РОЗПОДІЛ ПЕРСОНАЛУ'!P183*'1_РОЗПОДІЛ ПЕРСОНАЛУ'!W183,2))</f>
        <v>0</v>
      </c>
      <c r="AG184" s="74">
        <f>IF(ISERROR(ROUND($Y184/'1_РОЗПОДІЛ ПЕРСОНАЛУ'!P183*'1_РОЗПОДІЛ ПЕРСОНАЛУ'!X183,2)),0,ROUND($Y184/'1_РОЗПОДІЛ ПЕРСОНАЛУ'!P183*'1_РОЗПОДІЛ ПЕРСОНАЛУ'!X183,2))</f>
        <v>0</v>
      </c>
    </row>
    <row r="185" spans="1:33" ht="12" hidden="1" x14ac:dyDescent="0.2">
      <c r="A185" s="78" t="str">
        <f>'1_РОЗПОДІЛ ПЕРСОНАЛУ'!A184</f>
        <v/>
      </c>
      <c r="B185" s="78">
        <f>'1_РОЗПОДІЛ ПЕРСОНАЛУ'!B184</f>
        <v>0</v>
      </c>
      <c r="C185" s="78">
        <f>'1_РОЗПОДІЛ ПЕРСОНАЛУ'!D184</f>
        <v>0</v>
      </c>
      <c r="D185" s="78">
        <f>'1_РОЗПОДІЛ ПЕРСОНАЛУ'!F184</f>
        <v>0</v>
      </c>
      <c r="E185" s="78">
        <f>'1_РОЗПОДІЛ ПЕРСОНАЛУ'!P184</f>
        <v>0</v>
      </c>
      <c r="F185" s="100">
        <f>IF($A185&gt;0,'2_Вихідні дані'!$B$3,"")</f>
        <v>1921</v>
      </c>
      <c r="G185" s="55"/>
      <c r="H185" s="55"/>
      <c r="I185" s="79">
        <f>IF(D185&gt;0,VLOOKUP(D185,'2_Вихідні дані'!$A$6:$B$11,2,FALSE),1)</f>
        <v>1</v>
      </c>
      <c r="J185" s="55"/>
      <c r="K185" s="74">
        <f t="shared" si="16"/>
        <v>0</v>
      </c>
      <c r="L185" s="55"/>
      <c r="M185" s="100">
        <f t="shared" si="17"/>
        <v>0</v>
      </c>
      <c r="N185" s="55"/>
      <c r="O185" s="100">
        <f t="shared" si="18"/>
        <v>0</v>
      </c>
      <c r="P185" s="55"/>
      <c r="Q185" s="100">
        <f t="shared" si="19"/>
        <v>0</v>
      </c>
      <c r="R185" s="55"/>
      <c r="S185" s="100">
        <f t="shared" si="20"/>
        <v>0</v>
      </c>
      <c r="T185" s="55"/>
      <c r="U185" s="100">
        <f t="shared" si="21"/>
        <v>0</v>
      </c>
      <c r="V185" s="55"/>
      <c r="W185" s="100">
        <f>IF(AND($A185&gt;0,V185&gt;0),IF('2_Вихідні дані'!$A$12=1,ROUND($K185*(V185-1),2),ROUND((K185+M185+O185+Q185+S185+U185)*(V185-1),2)),0)</f>
        <v>0</v>
      </c>
      <c r="X185" s="74">
        <f t="shared" si="22"/>
        <v>0</v>
      </c>
      <c r="Y185" s="74">
        <f>X185*'2_Вихідні дані'!$B$18</f>
        <v>0</v>
      </c>
      <c r="Z185" s="74">
        <f>IF(ISERROR(ROUND($Y185/'1_РОЗПОДІЛ ПЕРСОНАЛУ'!P184*'1_РОЗПОДІЛ ПЕРСОНАЛУ'!Q184,2)),0,ROUND($Y185/'1_РОЗПОДІЛ ПЕРСОНАЛУ'!P184*'1_РОЗПОДІЛ ПЕРСОНАЛУ'!Q184,2))</f>
        <v>0</v>
      </c>
      <c r="AA185" s="74">
        <f>IF(ISERROR(ROUND($Y185/'1_РОЗПОДІЛ ПЕРСОНАЛУ'!P184*'1_РОЗПОДІЛ ПЕРСОНАЛУ'!R184,2)),0,ROUND($Y185/'1_РОЗПОДІЛ ПЕРСОНАЛУ'!P184*'1_РОЗПОДІЛ ПЕРСОНАЛУ'!R184,2))</f>
        <v>0</v>
      </c>
      <c r="AB185" s="74">
        <f>IF(ISERROR(ROUND($Y185/'1_РОЗПОДІЛ ПЕРСОНАЛУ'!P184*'1_РОЗПОДІЛ ПЕРСОНАЛУ'!S184,2)),0,ROUND($Y185/'1_РОЗПОДІЛ ПЕРСОНАЛУ'!P184*'1_РОЗПОДІЛ ПЕРСОНАЛУ'!S184,2))</f>
        <v>0</v>
      </c>
      <c r="AC185" s="74">
        <f>IF(ISERROR(ROUND($Y185/'1_РОЗПОДІЛ ПЕРСОНАЛУ'!P184*'1_РОЗПОДІЛ ПЕРСОНАЛУ'!T184,2)),0,ROUND($Y185/'1_РОЗПОДІЛ ПЕРСОНАЛУ'!P184*'1_РОЗПОДІЛ ПЕРСОНАЛУ'!T184,2))</f>
        <v>0</v>
      </c>
      <c r="AD185" s="74">
        <f>IF(ISERROR(ROUND($Y185/'1_РОЗПОДІЛ ПЕРСОНАЛУ'!P184*'1_РОЗПОДІЛ ПЕРСОНАЛУ'!U184,2)),0,ROUND($Y185/'1_РОЗПОДІЛ ПЕРСОНАЛУ'!P184*'1_РОЗПОДІЛ ПЕРСОНАЛУ'!U184,2))</f>
        <v>0</v>
      </c>
      <c r="AE185" s="74">
        <f>IF(ISERROR(ROUND($Y185/'1_РОЗПОДІЛ ПЕРСОНАЛУ'!P184*'1_РОЗПОДІЛ ПЕРСОНАЛУ'!V184,2)),0,ROUND($Y185/'1_РОЗПОДІЛ ПЕРСОНАЛУ'!P184*'1_РОЗПОДІЛ ПЕРСОНАЛУ'!V184,2))</f>
        <v>0</v>
      </c>
      <c r="AF185" s="74">
        <f>IF(ISERROR(ROUND($Y185/'1_РОЗПОДІЛ ПЕРСОНАЛУ'!P184*'1_РОЗПОДІЛ ПЕРСОНАЛУ'!W184,2)),0,ROUND($Y185/'1_РОЗПОДІЛ ПЕРСОНАЛУ'!P184*'1_РОЗПОДІЛ ПЕРСОНАЛУ'!W184,2))</f>
        <v>0</v>
      </c>
      <c r="AG185" s="74">
        <f>IF(ISERROR(ROUND($Y185/'1_РОЗПОДІЛ ПЕРСОНАЛУ'!P184*'1_РОЗПОДІЛ ПЕРСОНАЛУ'!X184,2)),0,ROUND($Y185/'1_РОЗПОДІЛ ПЕРСОНАЛУ'!P184*'1_РОЗПОДІЛ ПЕРСОНАЛУ'!X184,2))</f>
        <v>0</v>
      </c>
    </row>
    <row r="186" spans="1:33" ht="12" hidden="1" x14ac:dyDescent="0.2">
      <c r="A186" s="78" t="str">
        <f>'1_РОЗПОДІЛ ПЕРСОНАЛУ'!A185</f>
        <v/>
      </c>
      <c r="B186" s="78">
        <f>'1_РОЗПОДІЛ ПЕРСОНАЛУ'!B185</f>
        <v>0</v>
      </c>
      <c r="C186" s="78">
        <f>'1_РОЗПОДІЛ ПЕРСОНАЛУ'!D185</f>
        <v>0</v>
      </c>
      <c r="D186" s="78">
        <f>'1_РОЗПОДІЛ ПЕРСОНАЛУ'!F185</f>
        <v>0</v>
      </c>
      <c r="E186" s="78">
        <f>'1_РОЗПОДІЛ ПЕРСОНАЛУ'!P185</f>
        <v>0</v>
      </c>
      <c r="F186" s="100">
        <f>IF($A186&gt;0,'2_Вихідні дані'!$B$3,"")</f>
        <v>1921</v>
      </c>
      <c r="G186" s="55"/>
      <c r="H186" s="55"/>
      <c r="I186" s="79">
        <f>IF(D186&gt;0,VLOOKUP(D186,'2_Вихідні дані'!$A$6:$B$11,2,FALSE),1)</f>
        <v>1</v>
      </c>
      <c r="J186" s="55"/>
      <c r="K186" s="74">
        <f t="shared" si="16"/>
        <v>0</v>
      </c>
      <c r="L186" s="55"/>
      <c r="M186" s="100">
        <f t="shared" si="17"/>
        <v>0</v>
      </c>
      <c r="N186" s="55"/>
      <c r="O186" s="100">
        <f t="shared" si="18"/>
        <v>0</v>
      </c>
      <c r="P186" s="55"/>
      <c r="Q186" s="100">
        <f t="shared" si="19"/>
        <v>0</v>
      </c>
      <c r="R186" s="55"/>
      <c r="S186" s="100">
        <f t="shared" si="20"/>
        <v>0</v>
      </c>
      <c r="T186" s="55"/>
      <c r="U186" s="100">
        <f t="shared" si="21"/>
        <v>0</v>
      </c>
      <c r="V186" s="55"/>
      <c r="W186" s="100">
        <f>IF(AND($A186&gt;0,V186&gt;0),IF('2_Вихідні дані'!$A$12=1,ROUND($K186*(V186-1),2),ROUND((K186+M186+O186+Q186+S186+U186)*(V186-1),2)),0)</f>
        <v>0</v>
      </c>
      <c r="X186" s="74">
        <f t="shared" si="22"/>
        <v>0</v>
      </c>
      <c r="Y186" s="74">
        <f>X186*'2_Вихідні дані'!$B$18</f>
        <v>0</v>
      </c>
      <c r="Z186" s="74">
        <f>IF(ISERROR(ROUND($Y186/'1_РОЗПОДІЛ ПЕРСОНАЛУ'!P185*'1_РОЗПОДІЛ ПЕРСОНАЛУ'!Q185,2)),0,ROUND($Y186/'1_РОЗПОДІЛ ПЕРСОНАЛУ'!P185*'1_РОЗПОДІЛ ПЕРСОНАЛУ'!Q185,2))</f>
        <v>0</v>
      </c>
      <c r="AA186" s="74">
        <f>IF(ISERROR(ROUND($Y186/'1_РОЗПОДІЛ ПЕРСОНАЛУ'!P185*'1_РОЗПОДІЛ ПЕРСОНАЛУ'!R185,2)),0,ROUND($Y186/'1_РОЗПОДІЛ ПЕРСОНАЛУ'!P185*'1_РОЗПОДІЛ ПЕРСОНАЛУ'!R185,2))</f>
        <v>0</v>
      </c>
      <c r="AB186" s="74">
        <f>IF(ISERROR(ROUND($Y186/'1_РОЗПОДІЛ ПЕРСОНАЛУ'!P185*'1_РОЗПОДІЛ ПЕРСОНАЛУ'!S185,2)),0,ROUND($Y186/'1_РОЗПОДІЛ ПЕРСОНАЛУ'!P185*'1_РОЗПОДІЛ ПЕРСОНАЛУ'!S185,2))</f>
        <v>0</v>
      </c>
      <c r="AC186" s="74">
        <f>IF(ISERROR(ROUND($Y186/'1_РОЗПОДІЛ ПЕРСОНАЛУ'!P185*'1_РОЗПОДІЛ ПЕРСОНАЛУ'!T185,2)),0,ROUND($Y186/'1_РОЗПОДІЛ ПЕРСОНАЛУ'!P185*'1_РОЗПОДІЛ ПЕРСОНАЛУ'!T185,2))</f>
        <v>0</v>
      </c>
      <c r="AD186" s="74">
        <f>IF(ISERROR(ROUND($Y186/'1_РОЗПОДІЛ ПЕРСОНАЛУ'!P185*'1_РОЗПОДІЛ ПЕРСОНАЛУ'!U185,2)),0,ROUND($Y186/'1_РОЗПОДІЛ ПЕРСОНАЛУ'!P185*'1_РОЗПОДІЛ ПЕРСОНАЛУ'!U185,2))</f>
        <v>0</v>
      </c>
      <c r="AE186" s="74">
        <f>IF(ISERROR(ROUND($Y186/'1_РОЗПОДІЛ ПЕРСОНАЛУ'!P185*'1_РОЗПОДІЛ ПЕРСОНАЛУ'!V185,2)),0,ROUND($Y186/'1_РОЗПОДІЛ ПЕРСОНАЛУ'!P185*'1_РОЗПОДІЛ ПЕРСОНАЛУ'!V185,2))</f>
        <v>0</v>
      </c>
      <c r="AF186" s="74">
        <f>IF(ISERROR(ROUND($Y186/'1_РОЗПОДІЛ ПЕРСОНАЛУ'!P185*'1_РОЗПОДІЛ ПЕРСОНАЛУ'!W185,2)),0,ROUND($Y186/'1_РОЗПОДІЛ ПЕРСОНАЛУ'!P185*'1_РОЗПОДІЛ ПЕРСОНАЛУ'!W185,2))</f>
        <v>0</v>
      </c>
      <c r="AG186" s="74">
        <f>IF(ISERROR(ROUND($Y186/'1_РОЗПОДІЛ ПЕРСОНАЛУ'!P185*'1_РОЗПОДІЛ ПЕРСОНАЛУ'!X185,2)),0,ROUND($Y186/'1_РОЗПОДІЛ ПЕРСОНАЛУ'!P185*'1_РОЗПОДІЛ ПЕРСОНАЛУ'!X185,2))</f>
        <v>0</v>
      </c>
    </row>
    <row r="187" spans="1:33" ht="12" hidden="1" x14ac:dyDescent="0.2">
      <c r="A187" s="78" t="str">
        <f>'1_РОЗПОДІЛ ПЕРСОНАЛУ'!A186</f>
        <v/>
      </c>
      <c r="B187" s="78">
        <f>'1_РОЗПОДІЛ ПЕРСОНАЛУ'!B186</f>
        <v>0</v>
      </c>
      <c r="C187" s="78">
        <f>'1_РОЗПОДІЛ ПЕРСОНАЛУ'!D186</f>
        <v>0</v>
      </c>
      <c r="D187" s="78">
        <f>'1_РОЗПОДІЛ ПЕРСОНАЛУ'!F186</f>
        <v>0</v>
      </c>
      <c r="E187" s="78">
        <f>'1_РОЗПОДІЛ ПЕРСОНАЛУ'!P186</f>
        <v>0</v>
      </c>
      <c r="F187" s="100">
        <f>IF($A187&gt;0,'2_Вихідні дані'!$B$3,"")</f>
        <v>1921</v>
      </c>
      <c r="G187" s="55"/>
      <c r="H187" s="55"/>
      <c r="I187" s="79">
        <f>IF(D187&gt;0,VLOOKUP(D187,'2_Вихідні дані'!$A$6:$B$11,2,FALSE),1)</f>
        <v>1</v>
      </c>
      <c r="J187" s="55"/>
      <c r="K187" s="74">
        <f t="shared" si="16"/>
        <v>0</v>
      </c>
      <c r="L187" s="55"/>
      <c r="M187" s="100">
        <f t="shared" si="17"/>
        <v>0</v>
      </c>
      <c r="N187" s="55"/>
      <c r="O187" s="100">
        <f t="shared" si="18"/>
        <v>0</v>
      </c>
      <c r="P187" s="55"/>
      <c r="Q187" s="100">
        <f t="shared" si="19"/>
        <v>0</v>
      </c>
      <c r="R187" s="55"/>
      <c r="S187" s="100">
        <f t="shared" si="20"/>
        <v>0</v>
      </c>
      <c r="T187" s="55"/>
      <c r="U187" s="100">
        <f t="shared" si="21"/>
        <v>0</v>
      </c>
      <c r="V187" s="55"/>
      <c r="W187" s="100">
        <f>IF(AND($A187&gt;0,V187&gt;0),IF('2_Вихідні дані'!$A$12=1,ROUND($K187*(V187-1),2),ROUND((K187+M187+O187+Q187+S187+U187)*(V187-1),2)),0)</f>
        <v>0</v>
      </c>
      <c r="X187" s="74">
        <f t="shared" si="22"/>
        <v>0</v>
      </c>
      <c r="Y187" s="74">
        <f>X187*'2_Вихідні дані'!$B$18</f>
        <v>0</v>
      </c>
      <c r="Z187" s="74">
        <f>IF(ISERROR(ROUND($Y187/'1_РОЗПОДІЛ ПЕРСОНАЛУ'!P186*'1_РОЗПОДІЛ ПЕРСОНАЛУ'!Q186,2)),0,ROUND($Y187/'1_РОЗПОДІЛ ПЕРСОНАЛУ'!P186*'1_РОЗПОДІЛ ПЕРСОНАЛУ'!Q186,2))</f>
        <v>0</v>
      </c>
      <c r="AA187" s="74">
        <f>IF(ISERROR(ROUND($Y187/'1_РОЗПОДІЛ ПЕРСОНАЛУ'!P186*'1_РОЗПОДІЛ ПЕРСОНАЛУ'!R186,2)),0,ROUND($Y187/'1_РОЗПОДІЛ ПЕРСОНАЛУ'!P186*'1_РОЗПОДІЛ ПЕРСОНАЛУ'!R186,2))</f>
        <v>0</v>
      </c>
      <c r="AB187" s="74">
        <f>IF(ISERROR(ROUND($Y187/'1_РОЗПОДІЛ ПЕРСОНАЛУ'!P186*'1_РОЗПОДІЛ ПЕРСОНАЛУ'!S186,2)),0,ROUND($Y187/'1_РОЗПОДІЛ ПЕРСОНАЛУ'!P186*'1_РОЗПОДІЛ ПЕРСОНАЛУ'!S186,2))</f>
        <v>0</v>
      </c>
      <c r="AC187" s="74">
        <f>IF(ISERROR(ROUND($Y187/'1_РОЗПОДІЛ ПЕРСОНАЛУ'!P186*'1_РОЗПОДІЛ ПЕРСОНАЛУ'!T186,2)),0,ROUND($Y187/'1_РОЗПОДІЛ ПЕРСОНАЛУ'!P186*'1_РОЗПОДІЛ ПЕРСОНАЛУ'!T186,2))</f>
        <v>0</v>
      </c>
      <c r="AD187" s="74">
        <f>IF(ISERROR(ROUND($Y187/'1_РОЗПОДІЛ ПЕРСОНАЛУ'!P186*'1_РОЗПОДІЛ ПЕРСОНАЛУ'!U186,2)),0,ROUND($Y187/'1_РОЗПОДІЛ ПЕРСОНАЛУ'!P186*'1_РОЗПОДІЛ ПЕРСОНАЛУ'!U186,2))</f>
        <v>0</v>
      </c>
      <c r="AE187" s="74">
        <f>IF(ISERROR(ROUND($Y187/'1_РОЗПОДІЛ ПЕРСОНАЛУ'!P186*'1_РОЗПОДІЛ ПЕРСОНАЛУ'!V186,2)),0,ROUND($Y187/'1_РОЗПОДІЛ ПЕРСОНАЛУ'!P186*'1_РОЗПОДІЛ ПЕРСОНАЛУ'!V186,2))</f>
        <v>0</v>
      </c>
      <c r="AF187" s="74">
        <f>IF(ISERROR(ROUND($Y187/'1_РОЗПОДІЛ ПЕРСОНАЛУ'!P186*'1_РОЗПОДІЛ ПЕРСОНАЛУ'!W186,2)),0,ROUND($Y187/'1_РОЗПОДІЛ ПЕРСОНАЛУ'!P186*'1_РОЗПОДІЛ ПЕРСОНАЛУ'!W186,2))</f>
        <v>0</v>
      </c>
      <c r="AG187" s="74">
        <f>IF(ISERROR(ROUND($Y187/'1_РОЗПОДІЛ ПЕРСОНАЛУ'!P186*'1_РОЗПОДІЛ ПЕРСОНАЛУ'!X186,2)),0,ROUND($Y187/'1_РОЗПОДІЛ ПЕРСОНАЛУ'!P186*'1_РОЗПОДІЛ ПЕРСОНАЛУ'!X186,2))</f>
        <v>0</v>
      </c>
    </row>
    <row r="188" spans="1:33" ht="12" hidden="1" x14ac:dyDescent="0.2">
      <c r="A188" s="78" t="str">
        <f>'1_РОЗПОДІЛ ПЕРСОНАЛУ'!A187</f>
        <v/>
      </c>
      <c r="B188" s="78">
        <f>'1_РОЗПОДІЛ ПЕРСОНАЛУ'!B187</f>
        <v>0</v>
      </c>
      <c r="C188" s="78">
        <f>'1_РОЗПОДІЛ ПЕРСОНАЛУ'!D187</f>
        <v>0</v>
      </c>
      <c r="D188" s="78">
        <f>'1_РОЗПОДІЛ ПЕРСОНАЛУ'!F187</f>
        <v>0</v>
      </c>
      <c r="E188" s="78">
        <f>'1_РОЗПОДІЛ ПЕРСОНАЛУ'!P187</f>
        <v>0</v>
      </c>
      <c r="F188" s="100">
        <f>IF($A188&gt;0,'2_Вихідні дані'!$B$3,"")</f>
        <v>1921</v>
      </c>
      <c r="G188" s="55"/>
      <c r="H188" s="55"/>
      <c r="I188" s="79">
        <f>IF(D188&gt;0,VLOOKUP(D188,'2_Вихідні дані'!$A$6:$B$11,2,FALSE),1)</f>
        <v>1</v>
      </c>
      <c r="J188" s="55"/>
      <c r="K188" s="74">
        <f t="shared" si="16"/>
        <v>0</v>
      </c>
      <c r="L188" s="55"/>
      <c r="M188" s="100">
        <f t="shared" si="17"/>
        <v>0</v>
      </c>
      <c r="N188" s="55"/>
      <c r="O188" s="100">
        <f t="shared" si="18"/>
        <v>0</v>
      </c>
      <c r="P188" s="55"/>
      <c r="Q188" s="100">
        <f t="shared" si="19"/>
        <v>0</v>
      </c>
      <c r="R188" s="55"/>
      <c r="S188" s="100">
        <f t="shared" si="20"/>
        <v>0</v>
      </c>
      <c r="T188" s="55"/>
      <c r="U188" s="100">
        <f t="shared" si="21"/>
        <v>0</v>
      </c>
      <c r="V188" s="55"/>
      <c r="W188" s="100">
        <f>IF(AND($A188&gt;0,V188&gt;0),IF('2_Вихідні дані'!$A$12=1,ROUND($K188*(V188-1),2),ROUND((K188+M188+O188+Q188+S188+U188)*(V188-1),2)),0)</f>
        <v>0</v>
      </c>
      <c r="X188" s="74">
        <f t="shared" si="22"/>
        <v>0</v>
      </c>
      <c r="Y188" s="74">
        <f>X188*'2_Вихідні дані'!$B$18</f>
        <v>0</v>
      </c>
      <c r="Z188" s="74">
        <f>IF(ISERROR(ROUND($Y188/'1_РОЗПОДІЛ ПЕРСОНАЛУ'!P187*'1_РОЗПОДІЛ ПЕРСОНАЛУ'!Q187,2)),0,ROUND($Y188/'1_РОЗПОДІЛ ПЕРСОНАЛУ'!P187*'1_РОЗПОДІЛ ПЕРСОНАЛУ'!Q187,2))</f>
        <v>0</v>
      </c>
      <c r="AA188" s="74">
        <f>IF(ISERROR(ROUND($Y188/'1_РОЗПОДІЛ ПЕРСОНАЛУ'!P187*'1_РОЗПОДІЛ ПЕРСОНАЛУ'!R187,2)),0,ROUND($Y188/'1_РОЗПОДІЛ ПЕРСОНАЛУ'!P187*'1_РОЗПОДІЛ ПЕРСОНАЛУ'!R187,2))</f>
        <v>0</v>
      </c>
      <c r="AB188" s="74">
        <f>IF(ISERROR(ROUND($Y188/'1_РОЗПОДІЛ ПЕРСОНАЛУ'!P187*'1_РОЗПОДІЛ ПЕРСОНАЛУ'!S187,2)),0,ROUND($Y188/'1_РОЗПОДІЛ ПЕРСОНАЛУ'!P187*'1_РОЗПОДІЛ ПЕРСОНАЛУ'!S187,2))</f>
        <v>0</v>
      </c>
      <c r="AC188" s="74">
        <f>IF(ISERROR(ROUND($Y188/'1_РОЗПОДІЛ ПЕРСОНАЛУ'!P187*'1_РОЗПОДІЛ ПЕРСОНАЛУ'!T187,2)),0,ROUND($Y188/'1_РОЗПОДІЛ ПЕРСОНАЛУ'!P187*'1_РОЗПОДІЛ ПЕРСОНАЛУ'!T187,2))</f>
        <v>0</v>
      </c>
      <c r="AD188" s="74">
        <f>IF(ISERROR(ROUND($Y188/'1_РОЗПОДІЛ ПЕРСОНАЛУ'!P187*'1_РОЗПОДІЛ ПЕРСОНАЛУ'!U187,2)),0,ROUND($Y188/'1_РОЗПОДІЛ ПЕРСОНАЛУ'!P187*'1_РОЗПОДІЛ ПЕРСОНАЛУ'!U187,2))</f>
        <v>0</v>
      </c>
      <c r="AE188" s="74">
        <f>IF(ISERROR(ROUND($Y188/'1_РОЗПОДІЛ ПЕРСОНАЛУ'!P187*'1_РОЗПОДІЛ ПЕРСОНАЛУ'!V187,2)),0,ROUND($Y188/'1_РОЗПОДІЛ ПЕРСОНАЛУ'!P187*'1_РОЗПОДІЛ ПЕРСОНАЛУ'!V187,2))</f>
        <v>0</v>
      </c>
      <c r="AF188" s="74">
        <f>IF(ISERROR(ROUND($Y188/'1_РОЗПОДІЛ ПЕРСОНАЛУ'!P187*'1_РОЗПОДІЛ ПЕРСОНАЛУ'!W187,2)),0,ROUND($Y188/'1_РОЗПОДІЛ ПЕРСОНАЛУ'!P187*'1_РОЗПОДІЛ ПЕРСОНАЛУ'!W187,2))</f>
        <v>0</v>
      </c>
      <c r="AG188" s="74">
        <f>IF(ISERROR(ROUND($Y188/'1_РОЗПОДІЛ ПЕРСОНАЛУ'!P187*'1_РОЗПОДІЛ ПЕРСОНАЛУ'!X187,2)),0,ROUND($Y188/'1_РОЗПОДІЛ ПЕРСОНАЛУ'!P187*'1_РОЗПОДІЛ ПЕРСОНАЛУ'!X187,2))</f>
        <v>0</v>
      </c>
    </row>
    <row r="189" spans="1:33" ht="12" hidden="1" x14ac:dyDescent="0.2">
      <c r="A189" s="78" t="str">
        <f>'1_РОЗПОДІЛ ПЕРСОНАЛУ'!A188</f>
        <v/>
      </c>
      <c r="B189" s="78">
        <f>'1_РОЗПОДІЛ ПЕРСОНАЛУ'!B188</f>
        <v>0</v>
      </c>
      <c r="C189" s="78">
        <f>'1_РОЗПОДІЛ ПЕРСОНАЛУ'!D188</f>
        <v>0</v>
      </c>
      <c r="D189" s="78">
        <f>'1_РОЗПОДІЛ ПЕРСОНАЛУ'!F188</f>
        <v>0</v>
      </c>
      <c r="E189" s="78">
        <f>'1_РОЗПОДІЛ ПЕРСОНАЛУ'!P188</f>
        <v>0</v>
      </c>
      <c r="F189" s="100">
        <f>IF($A189&gt;0,'2_Вихідні дані'!$B$3,"")</f>
        <v>1921</v>
      </c>
      <c r="G189" s="55"/>
      <c r="H189" s="55"/>
      <c r="I189" s="79">
        <f>IF(D189&gt;0,VLOOKUP(D189,'2_Вихідні дані'!$A$6:$B$11,2,FALSE),1)</f>
        <v>1</v>
      </c>
      <c r="J189" s="55"/>
      <c r="K189" s="74">
        <f t="shared" si="16"/>
        <v>0</v>
      </c>
      <c r="L189" s="55"/>
      <c r="M189" s="100">
        <f t="shared" si="17"/>
        <v>0</v>
      </c>
      <c r="N189" s="55"/>
      <c r="O189" s="100">
        <f t="shared" si="18"/>
        <v>0</v>
      </c>
      <c r="P189" s="55"/>
      <c r="Q189" s="100">
        <f t="shared" si="19"/>
        <v>0</v>
      </c>
      <c r="R189" s="55"/>
      <c r="S189" s="100">
        <f t="shared" si="20"/>
        <v>0</v>
      </c>
      <c r="T189" s="55"/>
      <c r="U189" s="100">
        <f t="shared" si="21"/>
        <v>0</v>
      </c>
      <c r="V189" s="55"/>
      <c r="W189" s="100">
        <f>IF(AND($A189&gt;0,V189&gt;0),IF('2_Вихідні дані'!$A$12=1,ROUND($K189*(V189-1),2),ROUND((K189+M189+O189+Q189+S189+U189)*(V189-1),2)),0)</f>
        <v>0</v>
      </c>
      <c r="X189" s="74">
        <f>ROUND((K189+M189+O189+Q189+S189+U189+W189)*E189,2)</f>
        <v>0</v>
      </c>
      <c r="Y189" s="74">
        <f>X189*'2_Вихідні дані'!$B$18</f>
        <v>0</v>
      </c>
      <c r="Z189" s="74">
        <f>IF(ISERROR(ROUND($Y189/'1_РОЗПОДІЛ ПЕРСОНАЛУ'!P188*'1_РОЗПОДІЛ ПЕРСОНАЛУ'!Q188,2)),0,ROUND($Y189/'1_РОЗПОДІЛ ПЕРСОНАЛУ'!P188*'1_РОЗПОДІЛ ПЕРСОНАЛУ'!Q188,2))</f>
        <v>0</v>
      </c>
      <c r="AA189" s="74">
        <f>IF(ISERROR(ROUND($Y189/'1_РОЗПОДІЛ ПЕРСОНАЛУ'!P188*'1_РОЗПОДІЛ ПЕРСОНАЛУ'!R188,2)),0,ROUND($Y189/'1_РОЗПОДІЛ ПЕРСОНАЛУ'!P188*'1_РОЗПОДІЛ ПЕРСОНАЛУ'!R188,2))</f>
        <v>0</v>
      </c>
      <c r="AB189" s="74">
        <f>IF(ISERROR(ROUND($Y189/'1_РОЗПОДІЛ ПЕРСОНАЛУ'!P188*'1_РОЗПОДІЛ ПЕРСОНАЛУ'!S188,2)),0,ROUND($Y189/'1_РОЗПОДІЛ ПЕРСОНАЛУ'!P188*'1_РОЗПОДІЛ ПЕРСОНАЛУ'!S188,2))</f>
        <v>0</v>
      </c>
      <c r="AC189" s="74">
        <f>IF(ISERROR(ROUND($Y189/'1_РОЗПОДІЛ ПЕРСОНАЛУ'!P188*'1_РОЗПОДІЛ ПЕРСОНАЛУ'!T188,2)),0,ROUND($Y189/'1_РОЗПОДІЛ ПЕРСОНАЛУ'!P188*'1_РОЗПОДІЛ ПЕРСОНАЛУ'!T188,2))</f>
        <v>0</v>
      </c>
      <c r="AD189" s="74">
        <f>IF(ISERROR(ROUND($Y189/'1_РОЗПОДІЛ ПЕРСОНАЛУ'!P188*'1_РОЗПОДІЛ ПЕРСОНАЛУ'!U188,2)),0,ROUND($Y189/'1_РОЗПОДІЛ ПЕРСОНАЛУ'!P188*'1_РОЗПОДІЛ ПЕРСОНАЛУ'!U188,2))</f>
        <v>0</v>
      </c>
      <c r="AE189" s="74">
        <f>IF(ISERROR(ROUND($Y189/'1_РОЗПОДІЛ ПЕРСОНАЛУ'!P188*'1_РОЗПОДІЛ ПЕРСОНАЛУ'!V188,2)),0,ROUND($Y189/'1_РОЗПОДІЛ ПЕРСОНАЛУ'!P188*'1_РОЗПОДІЛ ПЕРСОНАЛУ'!V188,2))</f>
        <v>0</v>
      </c>
      <c r="AF189" s="74">
        <f>IF(ISERROR(ROUND($Y189/'1_РОЗПОДІЛ ПЕРСОНАЛУ'!P188*'1_РОЗПОДІЛ ПЕРСОНАЛУ'!W188,2)),0,ROUND($Y189/'1_РОЗПОДІЛ ПЕРСОНАЛУ'!P188*'1_РОЗПОДІЛ ПЕРСОНАЛУ'!W188,2))</f>
        <v>0</v>
      </c>
      <c r="AG189" s="74">
        <f>IF(ISERROR(ROUND($Y189/'1_РОЗПОДІЛ ПЕРСОНАЛУ'!P188*'1_РОЗПОДІЛ ПЕРСОНАЛУ'!X188,2)),0,ROUND($Y189/'1_РОЗПОДІЛ ПЕРСОНАЛУ'!P188*'1_РОЗПОДІЛ ПЕРСОНАЛУ'!X188,2))</f>
        <v>0</v>
      </c>
    </row>
    <row r="190" spans="1:33" ht="12" hidden="1" x14ac:dyDescent="0.2">
      <c r="A190" s="78" t="str">
        <f>'1_РОЗПОДІЛ ПЕРСОНАЛУ'!A189</f>
        <v/>
      </c>
      <c r="B190" s="78">
        <f>'1_РОЗПОДІЛ ПЕРСОНАЛУ'!B189</f>
        <v>0</v>
      </c>
      <c r="C190" s="78">
        <f>'1_РОЗПОДІЛ ПЕРСОНАЛУ'!D189</f>
        <v>0</v>
      </c>
      <c r="D190" s="78">
        <f>'1_РОЗПОДІЛ ПЕРСОНАЛУ'!F189</f>
        <v>0</v>
      </c>
      <c r="E190" s="78">
        <f>'1_РОЗПОДІЛ ПЕРСОНАЛУ'!P189</f>
        <v>0</v>
      </c>
      <c r="F190" s="100">
        <f>IF($A190&gt;0,'2_Вихідні дані'!$B$3,"")</f>
        <v>1921</v>
      </c>
      <c r="G190" s="55"/>
      <c r="H190" s="55"/>
      <c r="I190" s="79">
        <f>IF(D190&gt;0,VLOOKUP(D190,'2_Вихідні дані'!$A$6:$B$11,2,FALSE),1)</f>
        <v>1</v>
      </c>
      <c r="J190" s="55"/>
      <c r="K190" s="74">
        <f t="shared" ref="K190:K253" si="23">ROUND(F190*G190*H190*I190*J190,2)</f>
        <v>0</v>
      </c>
      <c r="L190" s="55"/>
      <c r="M190" s="100">
        <f t="shared" si="17"/>
        <v>0</v>
      </c>
      <c r="N190" s="55"/>
      <c r="O190" s="100">
        <f t="shared" si="18"/>
        <v>0</v>
      </c>
      <c r="P190" s="55"/>
      <c r="Q190" s="100">
        <f t="shared" si="19"/>
        <v>0</v>
      </c>
      <c r="R190" s="55"/>
      <c r="S190" s="100">
        <f t="shared" si="20"/>
        <v>0</v>
      </c>
      <c r="T190" s="55"/>
      <c r="U190" s="100">
        <f t="shared" si="21"/>
        <v>0</v>
      </c>
      <c r="V190" s="55"/>
      <c r="W190" s="100">
        <f>IF(AND($A190&gt;0,V190&gt;0),IF('2_Вихідні дані'!$A$12=1,ROUND($K190*(V190-1),2),ROUND((K190+M190+O190+Q190+S190+U190)*(V190-1),2)),0)</f>
        <v>0</v>
      </c>
      <c r="X190" s="74">
        <f t="shared" si="22"/>
        <v>0</v>
      </c>
      <c r="Y190" s="74">
        <f>X190*'2_Вихідні дані'!$B$18</f>
        <v>0</v>
      </c>
      <c r="Z190" s="74">
        <f>IF(ISERROR(ROUND($Y190/'1_РОЗПОДІЛ ПЕРСОНАЛУ'!P189*'1_РОЗПОДІЛ ПЕРСОНАЛУ'!Q189,2)),0,ROUND($Y190/'1_РОЗПОДІЛ ПЕРСОНАЛУ'!P189*'1_РОЗПОДІЛ ПЕРСОНАЛУ'!Q189,2))</f>
        <v>0</v>
      </c>
      <c r="AA190" s="74">
        <f>IF(ISERROR(ROUND($Y190/'1_РОЗПОДІЛ ПЕРСОНАЛУ'!P189*'1_РОЗПОДІЛ ПЕРСОНАЛУ'!R189,2)),0,ROUND($Y190/'1_РОЗПОДІЛ ПЕРСОНАЛУ'!P189*'1_РОЗПОДІЛ ПЕРСОНАЛУ'!R189,2))</f>
        <v>0</v>
      </c>
      <c r="AB190" s="74">
        <f>IF(ISERROR(ROUND($Y190/'1_РОЗПОДІЛ ПЕРСОНАЛУ'!P189*'1_РОЗПОДІЛ ПЕРСОНАЛУ'!S189,2)),0,ROUND($Y190/'1_РОЗПОДІЛ ПЕРСОНАЛУ'!P189*'1_РОЗПОДІЛ ПЕРСОНАЛУ'!S189,2))</f>
        <v>0</v>
      </c>
      <c r="AC190" s="74">
        <f>IF(ISERROR(ROUND($Y190/'1_РОЗПОДІЛ ПЕРСОНАЛУ'!P189*'1_РОЗПОДІЛ ПЕРСОНАЛУ'!T189,2)),0,ROUND($Y190/'1_РОЗПОДІЛ ПЕРСОНАЛУ'!P189*'1_РОЗПОДІЛ ПЕРСОНАЛУ'!T189,2))</f>
        <v>0</v>
      </c>
      <c r="AD190" s="74">
        <f>IF(ISERROR(ROUND($Y190/'1_РОЗПОДІЛ ПЕРСОНАЛУ'!P189*'1_РОЗПОДІЛ ПЕРСОНАЛУ'!U189,2)),0,ROUND($Y190/'1_РОЗПОДІЛ ПЕРСОНАЛУ'!P189*'1_РОЗПОДІЛ ПЕРСОНАЛУ'!U189,2))</f>
        <v>0</v>
      </c>
      <c r="AE190" s="74">
        <f>IF(ISERROR(ROUND($Y190/'1_РОЗПОДІЛ ПЕРСОНАЛУ'!P189*'1_РОЗПОДІЛ ПЕРСОНАЛУ'!V189,2)),0,ROUND($Y190/'1_РОЗПОДІЛ ПЕРСОНАЛУ'!P189*'1_РОЗПОДІЛ ПЕРСОНАЛУ'!V189,2))</f>
        <v>0</v>
      </c>
      <c r="AF190" s="74">
        <f>IF(ISERROR(ROUND($Y190/'1_РОЗПОДІЛ ПЕРСОНАЛУ'!P189*'1_РОЗПОДІЛ ПЕРСОНАЛУ'!W189,2)),0,ROUND($Y190/'1_РОЗПОДІЛ ПЕРСОНАЛУ'!P189*'1_РОЗПОДІЛ ПЕРСОНАЛУ'!W189,2))</f>
        <v>0</v>
      </c>
      <c r="AG190" s="74">
        <f>IF(ISERROR(ROUND($Y190/'1_РОЗПОДІЛ ПЕРСОНАЛУ'!P189*'1_РОЗПОДІЛ ПЕРСОНАЛУ'!X189,2)),0,ROUND($Y190/'1_РОЗПОДІЛ ПЕРСОНАЛУ'!P189*'1_РОЗПОДІЛ ПЕРСОНАЛУ'!X189,2))</f>
        <v>0</v>
      </c>
    </row>
    <row r="191" spans="1:33" ht="12" hidden="1" x14ac:dyDescent="0.2">
      <c r="A191" s="78" t="str">
        <f>'1_РОЗПОДІЛ ПЕРСОНАЛУ'!A190</f>
        <v/>
      </c>
      <c r="B191" s="78">
        <f>'1_РОЗПОДІЛ ПЕРСОНАЛУ'!B190</f>
        <v>0</v>
      </c>
      <c r="C191" s="78">
        <f>'1_РОЗПОДІЛ ПЕРСОНАЛУ'!D190</f>
        <v>0</v>
      </c>
      <c r="D191" s="78">
        <f>'1_РОЗПОДІЛ ПЕРСОНАЛУ'!F190</f>
        <v>0</v>
      </c>
      <c r="E191" s="78">
        <f>'1_РОЗПОДІЛ ПЕРСОНАЛУ'!P190</f>
        <v>0</v>
      </c>
      <c r="F191" s="100">
        <f>IF($A191&gt;0,'2_Вихідні дані'!$B$3,"")</f>
        <v>1921</v>
      </c>
      <c r="G191" s="55"/>
      <c r="H191" s="55"/>
      <c r="I191" s="79">
        <f>IF(D191&gt;0,VLOOKUP(D191,'2_Вихідні дані'!$A$6:$B$11,2,FALSE),1)</f>
        <v>1</v>
      </c>
      <c r="J191" s="55"/>
      <c r="K191" s="74">
        <f t="shared" si="23"/>
        <v>0</v>
      </c>
      <c r="L191" s="55"/>
      <c r="M191" s="100">
        <f t="shared" si="17"/>
        <v>0</v>
      </c>
      <c r="N191" s="55"/>
      <c r="O191" s="100">
        <f t="shared" si="18"/>
        <v>0</v>
      </c>
      <c r="P191" s="55"/>
      <c r="Q191" s="100">
        <f t="shared" si="19"/>
        <v>0</v>
      </c>
      <c r="R191" s="55"/>
      <c r="S191" s="100">
        <f t="shared" si="20"/>
        <v>0</v>
      </c>
      <c r="T191" s="55"/>
      <c r="U191" s="100">
        <f t="shared" si="21"/>
        <v>0</v>
      </c>
      <c r="V191" s="55"/>
      <c r="W191" s="100">
        <f>IF(AND($A191&gt;0,V191&gt;0),IF('2_Вихідні дані'!$A$12=1,ROUND($K191*(V191-1),2),ROUND((K191+M191+O191+Q191+S191+U191)*(V191-1),2)),0)</f>
        <v>0</v>
      </c>
      <c r="X191" s="74">
        <f t="shared" si="22"/>
        <v>0</v>
      </c>
      <c r="Y191" s="74">
        <f>X191*'2_Вихідні дані'!$B$18</f>
        <v>0</v>
      </c>
      <c r="Z191" s="74">
        <f>IF(ISERROR(ROUND($Y191/'1_РОЗПОДІЛ ПЕРСОНАЛУ'!P190*'1_РОЗПОДІЛ ПЕРСОНАЛУ'!Q190,2)),0,ROUND($Y191/'1_РОЗПОДІЛ ПЕРСОНАЛУ'!P190*'1_РОЗПОДІЛ ПЕРСОНАЛУ'!Q190,2))</f>
        <v>0</v>
      </c>
      <c r="AA191" s="74">
        <f>IF(ISERROR(ROUND($Y191/'1_РОЗПОДІЛ ПЕРСОНАЛУ'!P190*'1_РОЗПОДІЛ ПЕРСОНАЛУ'!R190,2)),0,ROUND($Y191/'1_РОЗПОДІЛ ПЕРСОНАЛУ'!P190*'1_РОЗПОДІЛ ПЕРСОНАЛУ'!R190,2))</f>
        <v>0</v>
      </c>
      <c r="AB191" s="74">
        <f>IF(ISERROR(ROUND($Y191/'1_РОЗПОДІЛ ПЕРСОНАЛУ'!P190*'1_РОЗПОДІЛ ПЕРСОНАЛУ'!S190,2)),0,ROUND($Y191/'1_РОЗПОДІЛ ПЕРСОНАЛУ'!P190*'1_РОЗПОДІЛ ПЕРСОНАЛУ'!S190,2))</f>
        <v>0</v>
      </c>
      <c r="AC191" s="74">
        <f>IF(ISERROR(ROUND($Y191/'1_РОЗПОДІЛ ПЕРСОНАЛУ'!P190*'1_РОЗПОДІЛ ПЕРСОНАЛУ'!T190,2)),0,ROUND($Y191/'1_РОЗПОДІЛ ПЕРСОНАЛУ'!P190*'1_РОЗПОДІЛ ПЕРСОНАЛУ'!T190,2))</f>
        <v>0</v>
      </c>
      <c r="AD191" s="74">
        <f>IF(ISERROR(ROUND($Y191/'1_РОЗПОДІЛ ПЕРСОНАЛУ'!P190*'1_РОЗПОДІЛ ПЕРСОНАЛУ'!U190,2)),0,ROUND($Y191/'1_РОЗПОДІЛ ПЕРСОНАЛУ'!P190*'1_РОЗПОДІЛ ПЕРСОНАЛУ'!U190,2))</f>
        <v>0</v>
      </c>
      <c r="AE191" s="74">
        <f>IF(ISERROR(ROUND($Y191/'1_РОЗПОДІЛ ПЕРСОНАЛУ'!P190*'1_РОЗПОДІЛ ПЕРСОНАЛУ'!V190,2)),0,ROUND($Y191/'1_РОЗПОДІЛ ПЕРСОНАЛУ'!P190*'1_РОЗПОДІЛ ПЕРСОНАЛУ'!V190,2))</f>
        <v>0</v>
      </c>
      <c r="AF191" s="74">
        <f>IF(ISERROR(ROUND($Y191/'1_РОЗПОДІЛ ПЕРСОНАЛУ'!P190*'1_РОЗПОДІЛ ПЕРСОНАЛУ'!W190,2)),0,ROUND($Y191/'1_РОЗПОДІЛ ПЕРСОНАЛУ'!P190*'1_РОЗПОДІЛ ПЕРСОНАЛУ'!W190,2))</f>
        <v>0</v>
      </c>
      <c r="AG191" s="74">
        <f>IF(ISERROR(ROUND($Y191/'1_РОЗПОДІЛ ПЕРСОНАЛУ'!P190*'1_РОЗПОДІЛ ПЕРСОНАЛУ'!X190,2)),0,ROUND($Y191/'1_РОЗПОДІЛ ПЕРСОНАЛУ'!P190*'1_РОЗПОДІЛ ПЕРСОНАЛУ'!X190,2))</f>
        <v>0</v>
      </c>
    </row>
    <row r="192" spans="1:33" ht="12" hidden="1" x14ac:dyDescent="0.2">
      <c r="A192" s="78" t="str">
        <f>'1_РОЗПОДІЛ ПЕРСОНАЛУ'!A191</f>
        <v/>
      </c>
      <c r="B192" s="78">
        <f>'1_РОЗПОДІЛ ПЕРСОНАЛУ'!B191</f>
        <v>0</v>
      </c>
      <c r="C192" s="78">
        <f>'1_РОЗПОДІЛ ПЕРСОНАЛУ'!D191</f>
        <v>0</v>
      </c>
      <c r="D192" s="78">
        <f>'1_РОЗПОДІЛ ПЕРСОНАЛУ'!F191</f>
        <v>0</v>
      </c>
      <c r="E192" s="78">
        <f>'1_РОЗПОДІЛ ПЕРСОНАЛУ'!P191</f>
        <v>0</v>
      </c>
      <c r="F192" s="100">
        <f>IF($A192&gt;0,'2_Вихідні дані'!$B$3,"")</f>
        <v>1921</v>
      </c>
      <c r="G192" s="55"/>
      <c r="H192" s="55"/>
      <c r="I192" s="79">
        <f>IF(D192&gt;0,VLOOKUP(D192,'2_Вихідні дані'!$A$6:$B$11,2,FALSE),1)</f>
        <v>1</v>
      </c>
      <c r="J192" s="55"/>
      <c r="K192" s="74">
        <f t="shared" si="23"/>
        <v>0</v>
      </c>
      <c r="L192" s="55"/>
      <c r="M192" s="100">
        <f t="shared" si="17"/>
        <v>0</v>
      </c>
      <c r="N192" s="55"/>
      <c r="O192" s="100">
        <f t="shared" si="18"/>
        <v>0</v>
      </c>
      <c r="P192" s="55"/>
      <c r="Q192" s="100">
        <f t="shared" si="19"/>
        <v>0</v>
      </c>
      <c r="R192" s="55"/>
      <c r="S192" s="100">
        <f t="shared" si="20"/>
        <v>0</v>
      </c>
      <c r="T192" s="55"/>
      <c r="U192" s="100">
        <f t="shared" si="21"/>
        <v>0</v>
      </c>
      <c r="V192" s="55"/>
      <c r="W192" s="100">
        <f>IF(AND($A192&gt;0,V192&gt;0),IF('2_Вихідні дані'!$A$12=1,ROUND($K192*(V192-1),2),ROUND((K192+M192+O192+Q192+S192+U192)*(V192-1),2)),0)</f>
        <v>0</v>
      </c>
      <c r="X192" s="74">
        <f t="shared" si="22"/>
        <v>0</v>
      </c>
      <c r="Y192" s="74">
        <f>X192*'2_Вихідні дані'!$B$18</f>
        <v>0</v>
      </c>
      <c r="Z192" s="74">
        <f>IF(ISERROR(ROUND($Y192/'1_РОЗПОДІЛ ПЕРСОНАЛУ'!P191*'1_РОЗПОДІЛ ПЕРСОНАЛУ'!Q191,2)),0,ROUND($Y192/'1_РОЗПОДІЛ ПЕРСОНАЛУ'!P191*'1_РОЗПОДІЛ ПЕРСОНАЛУ'!Q191,2))</f>
        <v>0</v>
      </c>
      <c r="AA192" s="74">
        <f>IF(ISERROR(ROUND($Y192/'1_РОЗПОДІЛ ПЕРСОНАЛУ'!P191*'1_РОЗПОДІЛ ПЕРСОНАЛУ'!R191,2)),0,ROUND($Y192/'1_РОЗПОДІЛ ПЕРСОНАЛУ'!P191*'1_РОЗПОДІЛ ПЕРСОНАЛУ'!R191,2))</f>
        <v>0</v>
      </c>
      <c r="AB192" s="74">
        <f>IF(ISERROR(ROUND($Y192/'1_РОЗПОДІЛ ПЕРСОНАЛУ'!P191*'1_РОЗПОДІЛ ПЕРСОНАЛУ'!S191,2)),0,ROUND($Y192/'1_РОЗПОДІЛ ПЕРСОНАЛУ'!P191*'1_РОЗПОДІЛ ПЕРСОНАЛУ'!S191,2))</f>
        <v>0</v>
      </c>
      <c r="AC192" s="74">
        <f>IF(ISERROR(ROUND($Y192/'1_РОЗПОДІЛ ПЕРСОНАЛУ'!P191*'1_РОЗПОДІЛ ПЕРСОНАЛУ'!T191,2)),0,ROUND($Y192/'1_РОЗПОДІЛ ПЕРСОНАЛУ'!P191*'1_РОЗПОДІЛ ПЕРСОНАЛУ'!T191,2))</f>
        <v>0</v>
      </c>
      <c r="AD192" s="74">
        <f>IF(ISERROR(ROUND($Y192/'1_РОЗПОДІЛ ПЕРСОНАЛУ'!P191*'1_РОЗПОДІЛ ПЕРСОНАЛУ'!U191,2)),0,ROUND($Y192/'1_РОЗПОДІЛ ПЕРСОНАЛУ'!P191*'1_РОЗПОДІЛ ПЕРСОНАЛУ'!U191,2))</f>
        <v>0</v>
      </c>
      <c r="AE192" s="74">
        <f>IF(ISERROR(ROUND($Y192/'1_РОЗПОДІЛ ПЕРСОНАЛУ'!P191*'1_РОЗПОДІЛ ПЕРСОНАЛУ'!V191,2)),0,ROUND($Y192/'1_РОЗПОДІЛ ПЕРСОНАЛУ'!P191*'1_РОЗПОДІЛ ПЕРСОНАЛУ'!V191,2))</f>
        <v>0</v>
      </c>
      <c r="AF192" s="74">
        <f>IF(ISERROR(ROUND($Y192/'1_РОЗПОДІЛ ПЕРСОНАЛУ'!P191*'1_РОЗПОДІЛ ПЕРСОНАЛУ'!W191,2)),0,ROUND($Y192/'1_РОЗПОДІЛ ПЕРСОНАЛУ'!P191*'1_РОЗПОДІЛ ПЕРСОНАЛУ'!W191,2))</f>
        <v>0</v>
      </c>
      <c r="AG192" s="74">
        <f>IF(ISERROR(ROUND($Y192/'1_РОЗПОДІЛ ПЕРСОНАЛУ'!P191*'1_РОЗПОДІЛ ПЕРСОНАЛУ'!X191,2)),0,ROUND($Y192/'1_РОЗПОДІЛ ПЕРСОНАЛУ'!P191*'1_РОЗПОДІЛ ПЕРСОНАЛУ'!X191,2))</f>
        <v>0</v>
      </c>
    </row>
    <row r="193" spans="1:33" ht="12" hidden="1" x14ac:dyDescent="0.2">
      <c r="A193" s="78" t="str">
        <f>'1_РОЗПОДІЛ ПЕРСОНАЛУ'!A192</f>
        <v/>
      </c>
      <c r="B193" s="78">
        <f>'1_РОЗПОДІЛ ПЕРСОНАЛУ'!B192</f>
        <v>0</v>
      </c>
      <c r="C193" s="78">
        <f>'1_РОЗПОДІЛ ПЕРСОНАЛУ'!D192</f>
        <v>0</v>
      </c>
      <c r="D193" s="78">
        <f>'1_РОЗПОДІЛ ПЕРСОНАЛУ'!F192</f>
        <v>0</v>
      </c>
      <c r="E193" s="78">
        <f>'1_РОЗПОДІЛ ПЕРСОНАЛУ'!P192</f>
        <v>0</v>
      </c>
      <c r="F193" s="100">
        <f>IF($A193&gt;0,'2_Вихідні дані'!$B$3,"")</f>
        <v>1921</v>
      </c>
      <c r="G193" s="55"/>
      <c r="H193" s="55"/>
      <c r="I193" s="79">
        <f>IF(D193&gt;0,VLOOKUP(D193,'2_Вихідні дані'!$A$6:$B$11,2,FALSE),1)</f>
        <v>1</v>
      </c>
      <c r="J193" s="55"/>
      <c r="K193" s="74">
        <f t="shared" si="23"/>
        <v>0</v>
      </c>
      <c r="L193" s="55"/>
      <c r="M193" s="100">
        <f t="shared" si="17"/>
        <v>0</v>
      </c>
      <c r="N193" s="55"/>
      <c r="O193" s="100">
        <f t="shared" si="18"/>
        <v>0</v>
      </c>
      <c r="P193" s="55"/>
      <c r="Q193" s="100">
        <f t="shared" si="19"/>
        <v>0</v>
      </c>
      <c r="R193" s="55"/>
      <c r="S193" s="100">
        <f t="shared" si="20"/>
        <v>0</v>
      </c>
      <c r="T193" s="55"/>
      <c r="U193" s="100">
        <f t="shared" si="21"/>
        <v>0</v>
      </c>
      <c r="V193" s="55"/>
      <c r="W193" s="100">
        <f>IF(AND($A193&gt;0,V193&gt;0),IF('2_Вихідні дані'!$A$12=1,ROUND($K193*(V193-1),2),ROUND((K193+M193+O193+Q193+S193+U193)*(V193-1),2)),0)</f>
        <v>0</v>
      </c>
      <c r="X193" s="74">
        <f t="shared" si="22"/>
        <v>0</v>
      </c>
      <c r="Y193" s="74">
        <f>X193*'2_Вихідні дані'!$B$18</f>
        <v>0</v>
      </c>
      <c r="Z193" s="74">
        <f>IF(ISERROR(ROUND($Y193/'1_РОЗПОДІЛ ПЕРСОНАЛУ'!P192*'1_РОЗПОДІЛ ПЕРСОНАЛУ'!Q192,2)),0,ROUND($Y193/'1_РОЗПОДІЛ ПЕРСОНАЛУ'!P192*'1_РОЗПОДІЛ ПЕРСОНАЛУ'!Q192,2))</f>
        <v>0</v>
      </c>
      <c r="AA193" s="74">
        <f>IF(ISERROR(ROUND($Y193/'1_РОЗПОДІЛ ПЕРСОНАЛУ'!P192*'1_РОЗПОДІЛ ПЕРСОНАЛУ'!R192,2)),0,ROUND($Y193/'1_РОЗПОДІЛ ПЕРСОНАЛУ'!P192*'1_РОЗПОДІЛ ПЕРСОНАЛУ'!R192,2))</f>
        <v>0</v>
      </c>
      <c r="AB193" s="74">
        <f>IF(ISERROR(ROUND($Y193/'1_РОЗПОДІЛ ПЕРСОНАЛУ'!P192*'1_РОЗПОДІЛ ПЕРСОНАЛУ'!S192,2)),0,ROUND($Y193/'1_РОЗПОДІЛ ПЕРСОНАЛУ'!P192*'1_РОЗПОДІЛ ПЕРСОНАЛУ'!S192,2))</f>
        <v>0</v>
      </c>
      <c r="AC193" s="74">
        <f>IF(ISERROR(ROUND($Y193/'1_РОЗПОДІЛ ПЕРСОНАЛУ'!P192*'1_РОЗПОДІЛ ПЕРСОНАЛУ'!T192,2)),0,ROUND($Y193/'1_РОЗПОДІЛ ПЕРСОНАЛУ'!P192*'1_РОЗПОДІЛ ПЕРСОНАЛУ'!T192,2))</f>
        <v>0</v>
      </c>
      <c r="AD193" s="74">
        <f>IF(ISERROR(ROUND($Y193/'1_РОЗПОДІЛ ПЕРСОНАЛУ'!P192*'1_РОЗПОДІЛ ПЕРСОНАЛУ'!U192,2)),0,ROUND($Y193/'1_РОЗПОДІЛ ПЕРСОНАЛУ'!P192*'1_РОЗПОДІЛ ПЕРСОНАЛУ'!U192,2))</f>
        <v>0</v>
      </c>
      <c r="AE193" s="74">
        <f>IF(ISERROR(ROUND($Y193/'1_РОЗПОДІЛ ПЕРСОНАЛУ'!P192*'1_РОЗПОДІЛ ПЕРСОНАЛУ'!V192,2)),0,ROUND($Y193/'1_РОЗПОДІЛ ПЕРСОНАЛУ'!P192*'1_РОЗПОДІЛ ПЕРСОНАЛУ'!V192,2))</f>
        <v>0</v>
      </c>
      <c r="AF193" s="74">
        <f>IF(ISERROR(ROUND($Y193/'1_РОЗПОДІЛ ПЕРСОНАЛУ'!P192*'1_РОЗПОДІЛ ПЕРСОНАЛУ'!W192,2)),0,ROUND($Y193/'1_РОЗПОДІЛ ПЕРСОНАЛУ'!P192*'1_РОЗПОДІЛ ПЕРСОНАЛУ'!W192,2))</f>
        <v>0</v>
      </c>
      <c r="AG193" s="74">
        <f>IF(ISERROR(ROUND($Y193/'1_РОЗПОДІЛ ПЕРСОНАЛУ'!P192*'1_РОЗПОДІЛ ПЕРСОНАЛУ'!X192,2)),0,ROUND($Y193/'1_РОЗПОДІЛ ПЕРСОНАЛУ'!P192*'1_РОЗПОДІЛ ПЕРСОНАЛУ'!X192,2))</f>
        <v>0</v>
      </c>
    </row>
    <row r="194" spans="1:33" ht="12" hidden="1" x14ac:dyDescent="0.2">
      <c r="A194" s="78" t="str">
        <f>'1_РОЗПОДІЛ ПЕРСОНАЛУ'!A193</f>
        <v/>
      </c>
      <c r="B194" s="78">
        <f>'1_РОЗПОДІЛ ПЕРСОНАЛУ'!B193</f>
        <v>0</v>
      </c>
      <c r="C194" s="78">
        <f>'1_РОЗПОДІЛ ПЕРСОНАЛУ'!D193</f>
        <v>0</v>
      </c>
      <c r="D194" s="78">
        <f>'1_РОЗПОДІЛ ПЕРСОНАЛУ'!F193</f>
        <v>0</v>
      </c>
      <c r="E194" s="78">
        <f>'1_РОЗПОДІЛ ПЕРСОНАЛУ'!P193</f>
        <v>0</v>
      </c>
      <c r="F194" s="100">
        <f>IF($A194&gt;0,'2_Вихідні дані'!$B$3,"")</f>
        <v>1921</v>
      </c>
      <c r="G194" s="55"/>
      <c r="H194" s="55"/>
      <c r="I194" s="79">
        <f>IF(D194&gt;0,VLOOKUP(D194,'2_Вихідні дані'!$A$6:$B$11,2,FALSE),1)</f>
        <v>1</v>
      </c>
      <c r="J194" s="55"/>
      <c r="K194" s="74">
        <f t="shared" si="23"/>
        <v>0</v>
      </c>
      <c r="L194" s="55"/>
      <c r="M194" s="100">
        <f t="shared" si="17"/>
        <v>0</v>
      </c>
      <c r="N194" s="55"/>
      <c r="O194" s="100">
        <f t="shared" si="18"/>
        <v>0</v>
      </c>
      <c r="P194" s="55"/>
      <c r="Q194" s="100">
        <f t="shared" si="19"/>
        <v>0</v>
      </c>
      <c r="R194" s="55"/>
      <c r="S194" s="100">
        <f t="shared" si="20"/>
        <v>0</v>
      </c>
      <c r="T194" s="55"/>
      <c r="U194" s="100">
        <f t="shared" si="21"/>
        <v>0</v>
      </c>
      <c r="V194" s="55"/>
      <c r="W194" s="100">
        <f>IF(AND($A194&gt;0,V194&gt;0),IF('2_Вихідні дані'!$A$12=1,ROUND($K194*(V194-1),2),ROUND((K194+M194+O194+Q194+S194+U194)*(V194-1),2)),0)</f>
        <v>0</v>
      </c>
      <c r="X194" s="74">
        <f t="shared" si="22"/>
        <v>0</v>
      </c>
      <c r="Y194" s="74">
        <f>X194*'2_Вихідні дані'!$B$18</f>
        <v>0</v>
      </c>
      <c r="Z194" s="74">
        <f>IF(ISERROR(ROUND($Y194/'1_РОЗПОДІЛ ПЕРСОНАЛУ'!P193*'1_РОЗПОДІЛ ПЕРСОНАЛУ'!Q193,2)),0,ROUND($Y194/'1_РОЗПОДІЛ ПЕРСОНАЛУ'!P193*'1_РОЗПОДІЛ ПЕРСОНАЛУ'!Q193,2))</f>
        <v>0</v>
      </c>
      <c r="AA194" s="74">
        <f>IF(ISERROR(ROUND($Y194/'1_РОЗПОДІЛ ПЕРСОНАЛУ'!P193*'1_РОЗПОДІЛ ПЕРСОНАЛУ'!R193,2)),0,ROUND($Y194/'1_РОЗПОДІЛ ПЕРСОНАЛУ'!P193*'1_РОЗПОДІЛ ПЕРСОНАЛУ'!R193,2))</f>
        <v>0</v>
      </c>
      <c r="AB194" s="74">
        <f>IF(ISERROR(ROUND($Y194/'1_РОЗПОДІЛ ПЕРСОНАЛУ'!P193*'1_РОЗПОДІЛ ПЕРСОНАЛУ'!S193,2)),0,ROUND($Y194/'1_РОЗПОДІЛ ПЕРСОНАЛУ'!P193*'1_РОЗПОДІЛ ПЕРСОНАЛУ'!S193,2))</f>
        <v>0</v>
      </c>
      <c r="AC194" s="74">
        <f>IF(ISERROR(ROUND($Y194/'1_РОЗПОДІЛ ПЕРСОНАЛУ'!P193*'1_РОЗПОДІЛ ПЕРСОНАЛУ'!T193,2)),0,ROUND($Y194/'1_РОЗПОДІЛ ПЕРСОНАЛУ'!P193*'1_РОЗПОДІЛ ПЕРСОНАЛУ'!T193,2))</f>
        <v>0</v>
      </c>
      <c r="AD194" s="74">
        <f>IF(ISERROR(ROUND($Y194/'1_РОЗПОДІЛ ПЕРСОНАЛУ'!P193*'1_РОЗПОДІЛ ПЕРСОНАЛУ'!U193,2)),0,ROUND($Y194/'1_РОЗПОДІЛ ПЕРСОНАЛУ'!P193*'1_РОЗПОДІЛ ПЕРСОНАЛУ'!U193,2))</f>
        <v>0</v>
      </c>
      <c r="AE194" s="74">
        <f>IF(ISERROR(ROUND($Y194/'1_РОЗПОДІЛ ПЕРСОНАЛУ'!P193*'1_РОЗПОДІЛ ПЕРСОНАЛУ'!V193,2)),0,ROUND($Y194/'1_РОЗПОДІЛ ПЕРСОНАЛУ'!P193*'1_РОЗПОДІЛ ПЕРСОНАЛУ'!V193,2))</f>
        <v>0</v>
      </c>
      <c r="AF194" s="74">
        <f>IF(ISERROR(ROUND($Y194/'1_РОЗПОДІЛ ПЕРСОНАЛУ'!P193*'1_РОЗПОДІЛ ПЕРСОНАЛУ'!W193,2)),0,ROUND($Y194/'1_РОЗПОДІЛ ПЕРСОНАЛУ'!P193*'1_РОЗПОДІЛ ПЕРСОНАЛУ'!W193,2))</f>
        <v>0</v>
      </c>
      <c r="AG194" s="74">
        <f>IF(ISERROR(ROUND($Y194/'1_РОЗПОДІЛ ПЕРСОНАЛУ'!P193*'1_РОЗПОДІЛ ПЕРСОНАЛУ'!X193,2)),0,ROUND($Y194/'1_РОЗПОДІЛ ПЕРСОНАЛУ'!P193*'1_РОЗПОДІЛ ПЕРСОНАЛУ'!X193,2))</f>
        <v>0</v>
      </c>
    </row>
    <row r="195" spans="1:33" ht="12" hidden="1" x14ac:dyDescent="0.2">
      <c r="A195" s="78" t="str">
        <f>'1_РОЗПОДІЛ ПЕРСОНАЛУ'!A194</f>
        <v/>
      </c>
      <c r="B195" s="78">
        <f>'1_РОЗПОДІЛ ПЕРСОНАЛУ'!B194</f>
        <v>0</v>
      </c>
      <c r="C195" s="78">
        <f>'1_РОЗПОДІЛ ПЕРСОНАЛУ'!D194</f>
        <v>0</v>
      </c>
      <c r="D195" s="78">
        <f>'1_РОЗПОДІЛ ПЕРСОНАЛУ'!F194</f>
        <v>0</v>
      </c>
      <c r="E195" s="78">
        <f>'1_РОЗПОДІЛ ПЕРСОНАЛУ'!P194</f>
        <v>0</v>
      </c>
      <c r="F195" s="100">
        <f>IF($A195&gt;0,'2_Вихідні дані'!$B$3,"")</f>
        <v>1921</v>
      </c>
      <c r="G195" s="55"/>
      <c r="H195" s="55"/>
      <c r="I195" s="79">
        <f>IF(D195&gt;0,VLOOKUP(D195,'2_Вихідні дані'!$A$6:$B$11,2,FALSE),1)</f>
        <v>1</v>
      </c>
      <c r="J195" s="55"/>
      <c r="K195" s="74">
        <f t="shared" si="23"/>
        <v>0</v>
      </c>
      <c r="L195" s="55"/>
      <c r="M195" s="100">
        <f t="shared" si="17"/>
        <v>0</v>
      </c>
      <c r="N195" s="55"/>
      <c r="O195" s="100">
        <f t="shared" si="18"/>
        <v>0</v>
      </c>
      <c r="P195" s="55"/>
      <c r="Q195" s="100">
        <f t="shared" si="19"/>
        <v>0</v>
      </c>
      <c r="R195" s="55"/>
      <c r="S195" s="100">
        <f t="shared" si="20"/>
        <v>0</v>
      </c>
      <c r="T195" s="55"/>
      <c r="U195" s="100">
        <f t="shared" si="21"/>
        <v>0</v>
      </c>
      <c r="V195" s="55"/>
      <c r="W195" s="100">
        <f>IF(AND($A195&gt;0,V195&gt;0),IF('2_Вихідні дані'!$A$12=1,ROUND($K195*(V195-1),2),ROUND((K195+M195+O195+Q195+S195+U195)*(V195-1),2)),0)</f>
        <v>0</v>
      </c>
      <c r="X195" s="74">
        <f t="shared" si="22"/>
        <v>0</v>
      </c>
      <c r="Y195" s="74">
        <f>X195*'2_Вихідні дані'!$B$18</f>
        <v>0</v>
      </c>
      <c r="Z195" s="74">
        <f>IF(ISERROR(ROUND($Y195/'1_РОЗПОДІЛ ПЕРСОНАЛУ'!P194*'1_РОЗПОДІЛ ПЕРСОНАЛУ'!Q194,2)),0,ROUND($Y195/'1_РОЗПОДІЛ ПЕРСОНАЛУ'!P194*'1_РОЗПОДІЛ ПЕРСОНАЛУ'!Q194,2))</f>
        <v>0</v>
      </c>
      <c r="AA195" s="74">
        <f>IF(ISERROR(ROUND($Y195/'1_РОЗПОДІЛ ПЕРСОНАЛУ'!P194*'1_РОЗПОДІЛ ПЕРСОНАЛУ'!R194,2)),0,ROUND($Y195/'1_РОЗПОДІЛ ПЕРСОНАЛУ'!P194*'1_РОЗПОДІЛ ПЕРСОНАЛУ'!R194,2))</f>
        <v>0</v>
      </c>
      <c r="AB195" s="74">
        <f>IF(ISERROR(ROUND($Y195/'1_РОЗПОДІЛ ПЕРСОНАЛУ'!P194*'1_РОЗПОДІЛ ПЕРСОНАЛУ'!S194,2)),0,ROUND($Y195/'1_РОЗПОДІЛ ПЕРСОНАЛУ'!P194*'1_РОЗПОДІЛ ПЕРСОНАЛУ'!S194,2))</f>
        <v>0</v>
      </c>
      <c r="AC195" s="74">
        <f>IF(ISERROR(ROUND($Y195/'1_РОЗПОДІЛ ПЕРСОНАЛУ'!P194*'1_РОЗПОДІЛ ПЕРСОНАЛУ'!T194,2)),0,ROUND($Y195/'1_РОЗПОДІЛ ПЕРСОНАЛУ'!P194*'1_РОЗПОДІЛ ПЕРСОНАЛУ'!T194,2))</f>
        <v>0</v>
      </c>
      <c r="AD195" s="74">
        <f>IF(ISERROR(ROUND($Y195/'1_РОЗПОДІЛ ПЕРСОНАЛУ'!P194*'1_РОЗПОДІЛ ПЕРСОНАЛУ'!U194,2)),0,ROUND($Y195/'1_РОЗПОДІЛ ПЕРСОНАЛУ'!P194*'1_РОЗПОДІЛ ПЕРСОНАЛУ'!U194,2))</f>
        <v>0</v>
      </c>
      <c r="AE195" s="74">
        <f>IF(ISERROR(ROUND($Y195/'1_РОЗПОДІЛ ПЕРСОНАЛУ'!P194*'1_РОЗПОДІЛ ПЕРСОНАЛУ'!V194,2)),0,ROUND($Y195/'1_РОЗПОДІЛ ПЕРСОНАЛУ'!P194*'1_РОЗПОДІЛ ПЕРСОНАЛУ'!V194,2))</f>
        <v>0</v>
      </c>
      <c r="AF195" s="74">
        <f>IF(ISERROR(ROUND($Y195/'1_РОЗПОДІЛ ПЕРСОНАЛУ'!P194*'1_РОЗПОДІЛ ПЕРСОНАЛУ'!W194,2)),0,ROUND($Y195/'1_РОЗПОДІЛ ПЕРСОНАЛУ'!P194*'1_РОЗПОДІЛ ПЕРСОНАЛУ'!W194,2))</f>
        <v>0</v>
      </c>
      <c r="AG195" s="74">
        <f>IF(ISERROR(ROUND($Y195/'1_РОЗПОДІЛ ПЕРСОНАЛУ'!P194*'1_РОЗПОДІЛ ПЕРСОНАЛУ'!X194,2)),0,ROUND($Y195/'1_РОЗПОДІЛ ПЕРСОНАЛУ'!P194*'1_РОЗПОДІЛ ПЕРСОНАЛУ'!X194,2))</f>
        <v>0</v>
      </c>
    </row>
    <row r="196" spans="1:33" ht="12" hidden="1" x14ac:dyDescent="0.2">
      <c r="A196" s="78" t="str">
        <f>'1_РОЗПОДІЛ ПЕРСОНАЛУ'!A195</f>
        <v/>
      </c>
      <c r="B196" s="78">
        <f>'1_РОЗПОДІЛ ПЕРСОНАЛУ'!B195</f>
        <v>0</v>
      </c>
      <c r="C196" s="78">
        <f>'1_РОЗПОДІЛ ПЕРСОНАЛУ'!D195</f>
        <v>0</v>
      </c>
      <c r="D196" s="78">
        <f>'1_РОЗПОДІЛ ПЕРСОНАЛУ'!F195</f>
        <v>0</v>
      </c>
      <c r="E196" s="78">
        <f>'1_РОЗПОДІЛ ПЕРСОНАЛУ'!P195</f>
        <v>0</v>
      </c>
      <c r="F196" s="100">
        <f>IF($A196&gt;0,'2_Вихідні дані'!$B$3,"")</f>
        <v>1921</v>
      </c>
      <c r="G196" s="55"/>
      <c r="H196" s="55"/>
      <c r="I196" s="79">
        <f>IF(D196&gt;0,VLOOKUP(D196,'2_Вихідні дані'!$A$6:$B$11,2,FALSE),1)</f>
        <v>1</v>
      </c>
      <c r="J196" s="55"/>
      <c r="K196" s="74">
        <f t="shared" si="23"/>
        <v>0</v>
      </c>
      <c r="L196" s="55"/>
      <c r="M196" s="100">
        <f t="shared" si="17"/>
        <v>0</v>
      </c>
      <c r="N196" s="55"/>
      <c r="O196" s="100">
        <f t="shared" si="18"/>
        <v>0</v>
      </c>
      <c r="P196" s="55"/>
      <c r="Q196" s="100">
        <f t="shared" si="19"/>
        <v>0</v>
      </c>
      <c r="R196" s="55"/>
      <c r="S196" s="100">
        <f t="shared" si="20"/>
        <v>0</v>
      </c>
      <c r="T196" s="55"/>
      <c r="U196" s="100">
        <f t="shared" si="21"/>
        <v>0</v>
      </c>
      <c r="V196" s="55"/>
      <c r="W196" s="100">
        <f>IF(AND($A196&gt;0,V196&gt;0),IF('2_Вихідні дані'!$A$12=1,ROUND($K196*(V196-1),2),ROUND((K196+M196+O196+Q196+S196+U196)*(V196-1),2)),0)</f>
        <v>0</v>
      </c>
      <c r="X196" s="74">
        <f t="shared" si="22"/>
        <v>0</v>
      </c>
      <c r="Y196" s="74">
        <f>X196*'2_Вихідні дані'!$B$18</f>
        <v>0</v>
      </c>
      <c r="Z196" s="74">
        <f>IF(ISERROR(ROUND($Y196/'1_РОЗПОДІЛ ПЕРСОНАЛУ'!P195*'1_РОЗПОДІЛ ПЕРСОНАЛУ'!Q195,2)),0,ROUND($Y196/'1_РОЗПОДІЛ ПЕРСОНАЛУ'!P195*'1_РОЗПОДІЛ ПЕРСОНАЛУ'!Q195,2))</f>
        <v>0</v>
      </c>
      <c r="AA196" s="74">
        <f>IF(ISERROR(ROUND($Y196/'1_РОЗПОДІЛ ПЕРСОНАЛУ'!P195*'1_РОЗПОДІЛ ПЕРСОНАЛУ'!R195,2)),0,ROUND($Y196/'1_РОЗПОДІЛ ПЕРСОНАЛУ'!P195*'1_РОЗПОДІЛ ПЕРСОНАЛУ'!R195,2))</f>
        <v>0</v>
      </c>
      <c r="AB196" s="74">
        <f>IF(ISERROR(ROUND($Y196/'1_РОЗПОДІЛ ПЕРСОНАЛУ'!P195*'1_РОЗПОДІЛ ПЕРСОНАЛУ'!S195,2)),0,ROUND($Y196/'1_РОЗПОДІЛ ПЕРСОНАЛУ'!P195*'1_РОЗПОДІЛ ПЕРСОНАЛУ'!S195,2))</f>
        <v>0</v>
      </c>
      <c r="AC196" s="74">
        <f>IF(ISERROR(ROUND($Y196/'1_РОЗПОДІЛ ПЕРСОНАЛУ'!P195*'1_РОЗПОДІЛ ПЕРСОНАЛУ'!T195,2)),0,ROUND($Y196/'1_РОЗПОДІЛ ПЕРСОНАЛУ'!P195*'1_РОЗПОДІЛ ПЕРСОНАЛУ'!T195,2))</f>
        <v>0</v>
      </c>
      <c r="AD196" s="74">
        <f>IF(ISERROR(ROUND($Y196/'1_РОЗПОДІЛ ПЕРСОНАЛУ'!P195*'1_РОЗПОДІЛ ПЕРСОНАЛУ'!U195,2)),0,ROUND($Y196/'1_РОЗПОДІЛ ПЕРСОНАЛУ'!P195*'1_РОЗПОДІЛ ПЕРСОНАЛУ'!U195,2))</f>
        <v>0</v>
      </c>
      <c r="AE196" s="74">
        <f>IF(ISERROR(ROUND($Y196/'1_РОЗПОДІЛ ПЕРСОНАЛУ'!P195*'1_РОЗПОДІЛ ПЕРСОНАЛУ'!V195,2)),0,ROUND($Y196/'1_РОЗПОДІЛ ПЕРСОНАЛУ'!P195*'1_РОЗПОДІЛ ПЕРСОНАЛУ'!V195,2))</f>
        <v>0</v>
      </c>
      <c r="AF196" s="74">
        <f>IF(ISERROR(ROUND($Y196/'1_РОЗПОДІЛ ПЕРСОНАЛУ'!P195*'1_РОЗПОДІЛ ПЕРСОНАЛУ'!W195,2)),0,ROUND($Y196/'1_РОЗПОДІЛ ПЕРСОНАЛУ'!P195*'1_РОЗПОДІЛ ПЕРСОНАЛУ'!W195,2))</f>
        <v>0</v>
      </c>
      <c r="AG196" s="74">
        <f>IF(ISERROR(ROUND($Y196/'1_РОЗПОДІЛ ПЕРСОНАЛУ'!P195*'1_РОЗПОДІЛ ПЕРСОНАЛУ'!X195,2)),0,ROUND($Y196/'1_РОЗПОДІЛ ПЕРСОНАЛУ'!P195*'1_РОЗПОДІЛ ПЕРСОНАЛУ'!X195,2))</f>
        <v>0</v>
      </c>
    </row>
    <row r="197" spans="1:33" ht="12" hidden="1" x14ac:dyDescent="0.2">
      <c r="A197" s="78" t="str">
        <f>'1_РОЗПОДІЛ ПЕРСОНАЛУ'!A196</f>
        <v/>
      </c>
      <c r="B197" s="78">
        <f>'1_РОЗПОДІЛ ПЕРСОНАЛУ'!B196</f>
        <v>0</v>
      </c>
      <c r="C197" s="78">
        <f>'1_РОЗПОДІЛ ПЕРСОНАЛУ'!D196</f>
        <v>0</v>
      </c>
      <c r="D197" s="78">
        <f>'1_РОЗПОДІЛ ПЕРСОНАЛУ'!F196</f>
        <v>0</v>
      </c>
      <c r="E197" s="78">
        <f>'1_РОЗПОДІЛ ПЕРСОНАЛУ'!P196</f>
        <v>0</v>
      </c>
      <c r="F197" s="100">
        <f>IF($A197&gt;0,'2_Вихідні дані'!$B$3,"")</f>
        <v>1921</v>
      </c>
      <c r="G197" s="55"/>
      <c r="H197" s="55"/>
      <c r="I197" s="79">
        <f>IF(D197&gt;0,VLOOKUP(D197,'2_Вихідні дані'!$A$6:$B$11,2,FALSE),1)</f>
        <v>1</v>
      </c>
      <c r="J197" s="55"/>
      <c r="K197" s="74">
        <f t="shared" si="23"/>
        <v>0</v>
      </c>
      <c r="L197" s="55"/>
      <c r="M197" s="100">
        <f t="shared" si="17"/>
        <v>0</v>
      </c>
      <c r="N197" s="55"/>
      <c r="O197" s="100">
        <f t="shared" si="18"/>
        <v>0</v>
      </c>
      <c r="P197" s="55"/>
      <c r="Q197" s="100">
        <f t="shared" si="19"/>
        <v>0</v>
      </c>
      <c r="R197" s="55"/>
      <c r="S197" s="100">
        <f t="shared" si="20"/>
        <v>0</v>
      </c>
      <c r="T197" s="55"/>
      <c r="U197" s="100">
        <f t="shared" si="21"/>
        <v>0</v>
      </c>
      <c r="V197" s="55"/>
      <c r="W197" s="100">
        <f>IF(AND($A197&gt;0,V197&gt;0),IF('2_Вихідні дані'!$A$12=1,ROUND($K197*(V197-1),2),ROUND((K197+M197+O197+Q197+S197+U197)*(V197-1),2)),0)</f>
        <v>0</v>
      </c>
      <c r="X197" s="74">
        <f t="shared" si="22"/>
        <v>0</v>
      </c>
      <c r="Y197" s="74">
        <f>X197*'2_Вихідні дані'!$B$18</f>
        <v>0</v>
      </c>
      <c r="Z197" s="74">
        <f>IF(ISERROR(ROUND($Y197/'1_РОЗПОДІЛ ПЕРСОНАЛУ'!P196*'1_РОЗПОДІЛ ПЕРСОНАЛУ'!Q196,2)),0,ROUND($Y197/'1_РОЗПОДІЛ ПЕРСОНАЛУ'!P196*'1_РОЗПОДІЛ ПЕРСОНАЛУ'!Q196,2))</f>
        <v>0</v>
      </c>
      <c r="AA197" s="74">
        <f>IF(ISERROR(ROUND($Y197/'1_РОЗПОДІЛ ПЕРСОНАЛУ'!P196*'1_РОЗПОДІЛ ПЕРСОНАЛУ'!R196,2)),0,ROUND($Y197/'1_РОЗПОДІЛ ПЕРСОНАЛУ'!P196*'1_РОЗПОДІЛ ПЕРСОНАЛУ'!R196,2))</f>
        <v>0</v>
      </c>
      <c r="AB197" s="74">
        <f>IF(ISERROR(ROUND($Y197/'1_РОЗПОДІЛ ПЕРСОНАЛУ'!P196*'1_РОЗПОДІЛ ПЕРСОНАЛУ'!S196,2)),0,ROUND($Y197/'1_РОЗПОДІЛ ПЕРСОНАЛУ'!P196*'1_РОЗПОДІЛ ПЕРСОНАЛУ'!S196,2))</f>
        <v>0</v>
      </c>
      <c r="AC197" s="74">
        <f>IF(ISERROR(ROUND($Y197/'1_РОЗПОДІЛ ПЕРСОНАЛУ'!P196*'1_РОЗПОДІЛ ПЕРСОНАЛУ'!T196,2)),0,ROUND($Y197/'1_РОЗПОДІЛ ПЕРСОНАЛУ'!P196*'1_РОЗПОДІЛ ПЕРСОНАЛУ'!T196,2))</f>
        <v>0</v>
      </c>
      <c r="AD197" s="74">
        <f>IF(ISERROR(ROUND($Y197/'1_РОЗПОДІЛ ПЕРСОНАЛУ'!P196*'1_РОЗПОДІЛ ПЕРСОНАЛУ'!U196,2)),0,ROUND($Y197/'1_РОЗПОДІЛ ПЕРСОНАЛУ'!P196*'1_РОЗПОДІЛ ПЕРСОНАЛУ'!U196,2))</f>
        <v>0</v>
      </c>
      <c r="AE197" s="74">
        <f>IF(ISERROR(ROUND($Y197/'1_РОЗПОДІЛ ПЕРСОНАЛУ'!P196*'1_РОЗПОДІЛ ПЕРСОНАЛУ'!V196,2)),0,ROUND($Y197/'1_РОЗПОДІЛ ПЕРСОНАЛУ'!P196*'1_РОЗПОДІЛ ПЕРСОНАЛУ'!V196,2))</f>
        <v>0</v>
      </c>
      <c r="AF197" s="74">
        <f>IF(ISERROR(ROUND($Y197/'1_РОЗПОДІЛ ПЕРСОНАЛУ'!P196*'1_РОЗПОДІЛ ПЕРСОНАЛУ'!W196,2)),0,ROUND($Y197/'1_РОЗПОДІЛ ПЕРСОНАЛУ'!P196*'1_РОЗПОДІЛ ПЕРСОНАЛУ'!W196,2))</f>
        <v>0</v>
      </c>
      <c r="AG197" s="74">
        <f>IF(ISERROR(ROUND($Y197/'1_РОЗПОДІЛ ПЕРСОНАЛУ'!P196*'1_РОЗПОДІЛ ПЕРСОНАЛУ'!X196,2)),0,ROUND($Y197/'1_РОЗПОДІЛ ПЕРСОНАЛУ'!P196*'1_РОЗПОДІЛ ПЕРСОНАЛУ'!X196,2))</f>
        <v>0</v>
      </c>
    </row>
    <row r="198" spans="1:33" ht="12" hidden="1" x14ac:dyDescent="0.2">
      <c r="A198" s="78" t="str">
        <f>'1_РОЗПОДІЛ ПЕРСОНАЛУ'!A197</f>
        <v/>
      </c>
      <c r="B198" s="78">
        <f>'1_РОЗПОДІЛ ПЕРСОНАЛУ'!B197</f>
        <v>0</v>
      </c>
      <c r="C198" s="78">
        <f>'1_РОЗПОДІЛ ПЕРСОНАЛУ'!D197</f>
        <v>0</v>
      </c>
      <c r="D198" s="78">
        <f>'1_РОЗПОДІЛ ПЕРСОНАЛУ'!F197</f>
        <v>0</v>
      </c>
      <c r="E198" s="78">
        <f>'1_РОЗПОДІЛ ПЕРСОНАЛУ'!P197</f>
        <v>0</v>
      </c>
      <c r="F198" s="100">
        <f>IF($A198&gt;0,'2_Вихідні дані'!$B$3,"")</f>
        <v>1921</v>
      </c>
      <c r="G198" s="55"/>
      <c r="H198" s="55"/>
      <c r="I198" s="79">
        <f>IF(D198&gt;0,VLOOKUP(D198,'2_Вихідні дані'!$A$6:$B$11,2,FALSE),1)</f>
        <v>1</v>
      </c>
      <c r="J198" s="55"/>
      <c r="K198" s="74">
        <f t="shared" si="23"/>
        <v>0</v>
      </c>
      <c r="L198" s="55"/>
      <c r="M198" s="100">
        <f t="shared" si="17"/>
        <v>0</v>
      </c>
      <c r="N198" s="55"/>
      <c r="O198" s="100">
        <f t="shared" si="18"/>
        <v>0</v>
      </c>
      <c r="P198" s="55"/>
      <c r="Q198" s="100">
        <f t="shared" si="19"/>
        <v>0</v>
      </c>
      <c r="R198" s="55"/>
      <c r="S198" s="100">
        <f t="shared" si="20"/>
        <v>0</v>
      </c>
      <c r="T198" s="55"/>
      <c r="U198" s="100">
        <f t="shared" si="21"/>
        <v>0</v>
      </c>
      <c r="V198" s="55"/>
      <c r="W198" s="100">
        <f>IF(AND($A198&gt;0,V198&gt;0),IF('2_Вихідні дані'!$A$12=1,ROUND($K198*(V198-1),2),ROUND((K198+M198+O198+Q198+S198+U198)*(V198-1),2)),0)</f>
        <v>0</v>
      </c>
      <c r="X198" s="74">
        <f t="shared" si="22"/>
        <v>0</v>
      </c>
      <c r="Y198" s="74">
        <f>X198*'2_Вихідні дані'!$B$18</f>
        <v>0</v>
      </c>
      <c r="Z198" s="74">
        <f>IF(ISERROR(ROUND($Y198/'1_РОЗПОДІЛ ПЕРСОНАЛУ'!P197*'1_РОЗПОДІЛ ПЕРСОНАЛУ'!Q197,2)),0,ROUND($Y198/'1_РОЗПОДІЛ ПЕРСОНАЛУ'!P197*'1_РОЗПОДІЛ ПЕРСОНАЛУ'!Q197,2))</f>
        <v>0</v>
      </c>
      <c r="AA198" s="74">
        <f>IF(ISERROR(ROUND($Y198/'1_РОЗПОДІЛ ПЕРСОНАЛУ'!P197*'1_РОЗПОДІЛ ПЕРСОНАЛУ'!R197,2)),0,ROUND($Y198/'1_РОЗПОДІЛ ПЕРСОНАЛУ'!P197*'1_РОЗПОДІЛ ПЕРСОНАЛУ'!R197,2))</f>
        <v>0</v>
      </c>
      <c r="AB198" s="74">
        <f>IF(ISERROR(ROUND($Y198/'1_РОЗПОДІЛ ПЕРСОНАЛУ'!P197*'1_РОЗПОДІЛ ПЕРСОНАЛУ'!S197,2)),0,ROUND($Y198/'1_РОЗПОДІЛ ПЕРСОНАЛУ'!P197*'1_РОЗПОДІЛ ПЕРСОНАЛУ'!S197,2))</f>
        <v>0</v>
      </c>
      <c r="AC198" s="74">
        <f>IF(ISERROR(ROUND($Y198/'1_РОЗПОДІЛ ПЕРСОНАЛУ'!P197*'1_РОЗПОДІЛ ПЕРСОНАЛУ'!T197,2)),0,ROUND($Y198/'1_РОЗПОДІЛ ПЕРСОНАЛУ'!P197*'1_РОЗПОДІЛ ПЕРСОНАЛУ'!T197,2))</f>
        <v>0</v>
      </c>
      <c r="AD198" s="74">
        <f>IF(ISERROR(ROUND($Y198/'1_РОЗПОДІЛ ПЕРСОНАЛУ'!P197*'1_РОЗПОДІЛ ПЕРСОНАЛУ'!U197,2)),0,ROUND($Y198/'1_РОЗПОДІЛ ПЕРСОНАЛУ'!P197*'1_РОЗПОДІЛ ПЕРСОНАЛУ'!U197,2))</f>
        <v>0</v>
      </c>
      <c r="AE198" s="74">
        <f>IF(ISERROR(ROUND($Y198/'1_РОЗПОДІЛ ПЕРСОНАЛУ'!P197*'1_РОЗПОДІЛ ПЕРСОНАЛУ'!V197,2)),0,ROUND($Y198/'1_РОЗПОДІЛ ПЕРСОНАЛУ'!P197*'1_РОЗПОДІЛ ПЕРСОНАЛУ'!V197,2))</f>
        <v>0</v>
      </c>
      <c r="AF198" s="74">
        <f>IF(ISERROR(ROUND($Y198/'1_РОЗПОДІЛ ПЕРСОНАЛУ'!P197*'1_РОЗПОДІЛ ПЕРСОНАЛУ'!W197,2)),0,ROUND($Y198/'1_РОЗПОДІЛ ПЕРСОНАЛУ'!P197*'1_РОЗПОДІЛ ПЕРСОНАЛУ'!W197,2))</f>
        <v>0</v>
      </c>
      <c r="AG198" s="74">
        <f>IF(ISERROR(ROUND($Y198/'1_РОЗПОДІЛ ПЕРСОНАЛУ'!P197*'1_РОЗПОДІЛ ПЕРСОНАЛУ'!X197,2)),0,ROUND($Y198/'1_РОЗПОДІЛ ПЕРСОНАЛУ'!P197*'1_РОЗПОДІЛ ПЕРСОНАЛУ'!X197,2))</f>
        <v>0</v>
      </c>
    </row>
    <row r="199" spans="1:33" ht="12" hidden="1" x14ac:dyDescent="0.2">
      <c r="A199" s="78" t="str">
        <f>'1_РОЗПОДІЛ ПЕРСОНАЛУ'!A198</f>
        <v/>
      </c>
      <c r="B199" s="78">
        <f>'1_РОЗПОДІЛ ПЕРСОНАЛУ'!B198</f>
        <v>0</v>
      </c>
      <c r="C199" s="78">
        <f>'1_РОЗПОДІЛ ПЕРСОНАЛУ'!D198</f>
        <v>0</v>
      </c>
      <c r="D199" s="78">
        <f>'1_РОЗПОДІЛ ПЕРСОНАЛУ'!F198</f>
        <v>0</v>
      </c>
      <c r="E199" s="78">
        <f>'1_РОЗПОДІЛ ПЕРСОНАЛУ'!P198</f>
        <v>0</v>
      </c>
      <c r="F199" s="100">
        <f>IF($A199&gt;0,'2_Вихідні дані'!$B$3,"")</f>
        <v>1921</v>
      </c>
      <c r="G199" s="55"/>
      <c r="H199" s="55"/>
      <c r="I199" s="79">
        <f>IF(D199&gt;0,VLOOKUP(D199,'2_Вихідні дані'!$A$6:$B$11,2,FALSE),1)</f>
        <v>1</v>
      </c>
      <c r="J199" s="55"/>
      <c r="K199" s="74">
        <f t="shared" si="23"/>
        <v>0</v>
      </c>
      <c r="L199" s="55"/>
      <c r="M199" s="100">
        <f t="shared" si="17"/>
        <v>0</v>
      </c>
      <c r="N199" s="55"/>
      <c r="O199" s="100">
        <f t="shared" si="18"/>
        <v>0</v>
      </c>
      <c r="P199" s="55"/>
      <c r="Q199" s="100">
        <f t="shared" si="19"/>
        <v>0</v>
      </c>
      <c r="R199" s="55"/>
      <c r="S199" s="100">
        <f t="shared" si="20"/>
        <v>0</v>
      </c>
      <c r="T199" s="55"/>
      <c r="U199" s="100">
        <f t="shared" si="21"/>
        <v>0</v>
      </c>
      <c r="V199" s="55"/>
      <c r="W199" s="100">
        <f>IF(AND($A199&gt;0,V199&gt;0),IF('2_Вихідні дані'!$A$12=1,ROUND($K199*(V199-1),2),ROUND((K199+M199+O199+Q199+S199+U199)*(V199-1),2)),0)</f>
        <v>0</v>
      </c>
      <c r="X199" s="74">
        <f t="shared" si="22"/>
        <v>0</v>
      </c>
      <c r="Y199" s="74">
        <f>X199*'2_Вихідні дані'!$B$18</f>
        <v>0</v>
      </c>
      <c r="Z199" s="74">
        <f>IF(ISERROR(ROUND($Y199/'1_РОЗПОДІЛ ПЕРСОНАЛУ'!P198*'1_РОЗПОДІЛ ПЕРСОНАЛУ'!Q198,2)),0,ROUND($Y199/'1_РОЗПОДІЛ ПЕРСОНАЛУ'!P198*'1_РОЗПОДІЛ ПЕРСОНАЛУ'!Q198,2))</f>
        <v>0</v>
      </c>
      <c r="AA199" s="74">
        <f>IF(ISERROR(ROUND($Y199/'1_РОЗПОДІЛ ПЕРСОНАЛУ'!P198*'1_РОЗПОДІЛ ПЕРСОНАЛУ'!R198,2)),0,ROUND($Y199/'1_РОЗПОДІЛ ПЕРСОНАЛУ'!P198*'1_РОЗПОДІЛ ПЕРСОНАЛУ'!R198,2))</f>
        <v>0</v>
      </c>
      <c r="AB199" s="74">
        <f>IF(ISERROR(ROUND($Y199/'1_РОЗПОДІЛ ПЕРСОНАЛУ'!P198*'1_РОЗПОДІЛ ПЕРСОНАЛУ'!S198,2)),0,ROUND($Y199/'1_РОЗПОДІЛ ПЕРСОНАЛУ'!P198*'1_РОЗПОДІЛ ПЕРСОНАЛУ'!S198,2))</f>
        <v>0</v>
      </c>
      <c r="AC199" s="74">
        <f>IF(ISERROR(ROUND($Y199/'1_РОЗПОДІЛ ПЕРСОНАЛУ'!P198*'1_РОЗПОДІЛ ПЕРСОНАЛУ'!T198,2)),0,ROUND($Y199/'1_РОЗПОДІЛ ПЕРСОНАЛУ'!P198*'1_РОЗПОДІЛ ПЕРСОНАЛУ'!T198,2))</f>
        <v>0</v>
      </c>
      <c r="AD199" s="74">
        <f>IF(ISERROR(ROUND($Y199/'1_РОЗПОДІЛ ПЕРСОНАЛУ'!P198*'1_РОЗПОДІЛ ПЕРСОНАЛУ'!U198,2)),0,ROUND($Y199/'1_РОЗПОДІЛ ПЕРСОНАЛУ'!P198*'1_РОЗПОДІЛ ПЕРСОНАЛУ'!U198,2))</f>
        <v>0</v>
      </c>
      <c r="AE199" s="74">
        <f>IF(ISERROR(ROUND($Y199/'1_РОЗПОДІЛ ПЕРСОНАЛУ'!P198*'1_РОЗПОДІЛ ПЕРСОНАЛУ'!V198,2)),0,ROUND($Y199/'1_РОЗПОДІЛ ПЕРСОНАЛУ'!P198*'1_РОЗПОДІЛ ПЕРСОНАЛУ'!V198,2))</f>
        <v>0</v>
      </c>
      <c r="AF199" s="74">
        <f>IF(ISERROR(ROUND($Y199/'1_РОЗПОДІЛ ПЕРСОНАЛУ'!P198*'1_РОЗПОДІЛ ПЕРСОНАЛУ'!W198,2)),0,ROUND($Y199/'1_РОЗПОДІЛ ПЕРСОНАЛУ'!P198*'1_РОЗПОДІЛ ПЕРСОНАЛУ'!W198,2))</f>
        <v>0</v>
      </c>
      <c r="AG199" s="74">
        <f>IF(ISERROR(ROUND($Y199/'1_РОЗПОДІЛ ПЕРСОНАЛУ'!P198*'1_РОЗПОДІЛ ПЕРСОНАЛУ'!X198,2)),0,ROUND($Y199/'1_РОЗПОДІЛ ПЕРСОНАЛУ'!P198*'1_РОЗПОДІЛ ПЕРСОНАЛУ'!X198,2))</f>
        <v>0</v>
      </c>
    </row>
    <row r="200" spans="1:33" ht="12" hidden="1" x14ac:dyDescent="0.2">
      <c r="A200" s="78" t="str">
        <f>'1_РОЗПОДІЛ ПЕРСОНАЛУ'!A199</f>
        <v/>
      </c>
      <c r="B200" s="78">
        <f>'1_РОЗПОДІЛ ПЕРСОНАЛУ'!B199</f>
        <v>0</v>
      </c>
      <c r="C200" s="78">
        <f>'1_РОЗПОДІЛ ПЕРСОНАЛУ'!D199</f>
        <v>0</v>
      </c>
      <c r="D200" s="78">
        <f>'1_РОЗПОДІЛ ПЕРСОНАЛУ'!F199</f>
        <v>0</v>
      </c>
      <c r="E200" s="78">
        <f>'1_РОЗПОДІЛ ПЕРСОНАЛУ'!P199</f>
        <v>0</v>
      </c>
      <c r="F200" s="100">
        <f>IF($A200&gt;0,'2_Вихідні дані'!$B$3,"")</f>
        <v>1921</v>
      </c>
      <c r="G200" s="55"/>
      <c r="H200" s="55"/>
      <c r="I200" s="79">
        <f>IF(D200&gt;0,VLOOKUP(D200,'2_Вихідні дані'!$A$6:$B$11,2,FALSE),1)</f>
        <v>1</v>
      </c>
      <c r="J200" s="55"/>
      <c r="K200" s="74">
        <f t="shared" si="23"/>
        <v>0</v>
      </c>
      <c r="L200" s="55"/>
      <c r="M200" s="100">
        <f t="shared" si="17"/>
        <v>0</v>
      </c>
      <c r="N200" s="55"/>
      <c r="O200" s="100">
        <f t="shared" si="18"/>
        <v>0</v>
      </c>
      <c r="P200" s="55"/>
      <c r="Q200" s="100">
        <f t="shared" si="19"/>
        <v>0</v>
      </c>
      <c r="R200" s="55"/>
      <c r="S200" s="100">
        <f t="shared" si="20"/>
        <v>0</v>
      </c>
      <c r="T200" s="55"/>
      <c r="U200" s="100">
        <f t="shared" si="21"/>
        <v>0</v>
      </c>
      <c r="V200" s="55"/>
      <c r="W200" s="100">
        <f>IF(AND($A200&gt;0,V200&gt;0),IF('2_Вихідні дані'!$A$12=1,ROUND($K200*(V200-1),2),ROUND((K200+M200+O200+Q200+S200+U200)*(V200-1),2)),0)</f>
        <v>0</v>
      </c>
      <c r="X200" s="74">
        <f t="shared" si="22"/>
        <v>0</v>
      </c>
      <c r="Y200" s="74">
        <f>X200*'2_Вихідні дані'!$B$18</f>
        <v>0</v>
      </c>
      <c r="Z200" s="74">
        <f>IF(ISERROR(ROUND($Y200/'1_РОЗПОДІЛ ПЕРСОНАЛУ'!P199*'1_РОЗПОДІЛ ПЕРСОНАЛУ'!Q199,2)),0,ROUND($Y200/'1_РОЗПОДІЛ ПЕРСОНАЛУ'!P199*'1_РОЗПОДІЛ ПЕРСОНАЛУ'!Q199,2))</f>
        <v>0</v>
      </c>
      <c r="AA200" s="74">
        <f>IF(ISERROR(ROUND($Y200/'1_РОЗПОДІЛ ПЕРСОНАЛУ'!P199*'1_РОЗПОДІЛ ПЕРСОНАЛУ'!R199,2)),0,ROUND($Y200/'1_РОЗПОДІЛ ПЕРСОНАЛУ'!P199*'1_РОЗПОДІЛ ПЕРСОНАЛУ'!R199,2))</f>
        <v>0</v>
      </c>
      <c r="AB200" s="74">
        <f>IF(ISERROR(ROUND($Y200/'1_РОЗПОДІЛ ПЕРСОНАЛУ'!P199*'1_РОЗПОДІЛ ПЕРСОНАЛУ'!S199,2)),0,ROUND($Y200/'1_РОЗПОДІЛ ПЕРСОНАЛУ'!P199*'1_РОЗПОДІЛ ПЕРСОНАЛУ'!S199,2))</f>
        <v>0</v>
      </c>
      <c r="AC200" s="74">
        <f>IF(ISERROR(ROUND($Y200/'1_РОЗПОДІЛ ПЕРСОНАЛУ'!P199*'1_РОЗПОДІЛ ПЕРСОНАЛУ'!T199,2)),0,ROUND($Y200/'1_РОЗПОДІЛ ПЕРСОНАЛУ'!P199*'1_РОЗПОДІЛ ПЕРСОНАЛУ'!T199,2))</f>
        <v>0</v>
      </c>
      <c r="AD200" s="74">
        <f>IF(ISERROR(ROUND($Y200/'1_РОЗПОДІЛ ПЕРСОНАЛУ'!P199*'1_РОЗПОДІЛ ПЕРСОНАЛУ'!U199,2)),0,ROUND($Y200/'1_РОЗПОДІЛ ПЕРСОНАЛУ'!P199*'1_РОЗПОДІЛ ПЕРСОНАЛУ'!U199,2))</f>
        <v>0</v>
      </c>
      <c r="AE200" s="74">
        <f>IF(ISERROR(ROUND($Y200/'1_РОЗПОДІЛ ПЕРСОНАЛУ'!P199*'1_РОЗПОДІЛ ПЕРСОНАЛУ'!V199,2)),0,ROUND($Y200/'1_РОЗПОДІЛ ПЕРСОНАЛУ'!P199*'1_РОЗПОДІЛ ПЕРСОНАЛУ'!V199,2))</f>
        <v>0</v>
      </c>
      <c r="AF200" s="74">
        <f>IF(ISERROR(ROUND($Y200/'1_РОЗПОДІЛ ПЕРСОНАЛУ'!P199*'1_РОЗПОДІЛ ПЕРСОНАЛУ'!W199,2)),0,ROUND($Y200/'1_РОЗПОДІЛ ПЕРСОНАЛУ'!P199*'1_РОЗПОДІЛ ПЕРСОНАЛУ'!W199,2))</f>
        <v>0</v>
      </c>
      <c r="AG200" s="74">
        <f>IF(ISERROR(ROUND($Y200/'1_РОЗПОДІЛ ПЕРСОНАЛУ'!P199*'1_РОЗПОДІЛ ПЕРСОНАЛУ'!X199,2)),0,ROUND($Y200/'1_РОЗПОДІЛ ПЕРСОНАЛУ'!P199*'1_РОЗПОДІЛ ПЕРСОНАЛУ'!X199,2))</f>
        <v>0</v>
      </c>
    </row>
    <row r="201" spans="1:33" ht="12" hidden="1" x14ac:dyDescent="0.2">
      <c r="A201" s="78" t="str">
        <f>'1_РОЗПОДІЛ ПЕРСОНАЛУ'!A200</f>
        <v/>
      </c>
      <c r="B201" s="78">
        <f>'1_РОЗПОДІЛ ПЕРСОНАЛУ'!B200</f>
        <v>0</v>
      </c>
      <c r="C201" s="78">
        <f>'1_РОЗПОДІЛ ПЕРСОНАЛУ'!D200</f>
        <v>0</v>
      </c>
      <c r="D201" s="78">
        <f>'1_РОЗПОДІЛ ПЕРСОНАЛУ'!F200</f>
        <v>0</v>
      </c>
      <c r="E201" s="78">
        <f>'1_РОЗПОДІЛ ПЕРСОНАЛУ'!P200</f>
        <v>0</v>
      </c>
      <c r="F201" s="100">
        <f>IF($A201&gt;0,'2_Вихідні дані'!$B$3,"")</f>
        <v>1921</v>
      </c>
      <c r="G201" s="55"/>
      <c r="H201" s="55"/>
      <c r="I201" s="79">
        <f>IF(D201&gt;0,VLOOKUP(D201,'2_Вихідні дані'!$A$6:$B$11,2,FALSE),1)</f>
        <v>1</v>
      </c>
      <c r="J201" s="55"/>
      <c r="K201" s="74">
        <f t="shared" si="23"/>
        <v>0</v>
      </c>
      <c r="L201" s="55"/>
      <c r="M201" s="100">
        <f t="shared" si="17"/>
        <v>0</v>
      </c>
      <c r="N201" s="55"/>
      <c r="O201" s="100">
        <f t="shared" si="18"/>
        <v>0</v>
      </c>
      <c r="P201" s="55"/>
      <c r="Q201" s="100">
        <f t="shared" si="19"/>
        <v>0</v>
      </c>
      <c r="R201" s="55"/>
      <c r="S201" s="100">
        <f t="shared" si="20"/>
        <v>0</v>
      </c>
      <c r="T201" s="55"/>
      <c r="U201" s="100">
        <f t="shared" si="21"/>
        <v>0</v>
      </c>
      <c r="V201" s="55"/>
      <c r="W201" s="100">
        <f>IF(AND($A201&gt;0,V201&gt;0),IF('2_Вихідні дані'!$A$12=1,ROUND($K201*(V201-1),2),ROUND((K201+M201+O201+Q201+S201+U201)*(V201-1),2)),0)</f>
        <v>0</v>
      </c>
      <c r="X201" s="74">
        <f t="shared" si="22"/>
        <v>0</v>
      </c>
      <c r="Y201" s="74">
        <f>X201*'2_Вихідні дані'!$B$18</f>
        <v>0</v>
      </c>
      <c r="Z201" s="74">
        <f>IF(ISERROR(ROUND($Y201/'1_РОЗПОДІЛ ПЕРСОНАЛУ'!P200*'1_РОЗПОДІЛ ПЕРСОНАЛУ'!Q200,2)),0,ROUND($Y201/'1_РОЗПОДІЛ ПЕРСОНАЛУ'!P200*'1_РОЗПОДІЛ ПЕРСОНАЛУ'!Q200,2))</f>
        <v>0</v>
      </c>
      <c r="AA201" s="74">
        <f>IF(ISERROR(ROUND($Y201/'1_РОЗПОДІЛ ПЕРСОНАЛУ'!P200*'1_РОЗПОДІЛ ПЕРСОНАЛУ'!R200,2)),0,ROUND($Y201/'1_РОЗПОДІЛ ПЕРСОНАЛУ'!P200*'1_РОЗПОДІЛ ПЕРСОНАЛУ'!R200,2))</f>
        <v>0</v>
      </c>
      <c r="AB201" s="74">
        <f>IF(ISERROR(ROUND($Y201/'1_РОЗПОДІЛ ПЕРСОНАЛУ'!P200*'1_РОЗПОДІЛ ПЕРСОНАЛУ'!S200,2)),0,ROUND($Y201/'1_РОЗПОДІЛ ПЕРСОНАЛУ'!P200*'1_РОЗПОДІЛ ПЕРСОНАЛУ'!S200,2))</f>
        <v>0</v>
      </c>
      <c r="AC201" s="74">
        <f>IF(ISERROR(ROUND($Y201/'1_РОЗПОДІЛ ПЕРСОНАЛУ'!P200*'1_РОЗПОДІЛ ПЕРСОНАЛУ'!T200,2)),0,ROUND($Y201/'1_РОЗПОДІЛ ПЕРСОНАЛУ'!P200*'1_РОЗПОДІЛ ПЕРСОНАЛУ'!T200,2))</f>
        <v>0</v>
      </c>
      <c r="AD201" s="74">
        <f>IF(ISERROR(ROUND($Y201/'1_РОЗПОДІЛ ПЕРСОНАЛУ'!P200*'1_РОЗПОДІЛ ПЕРСОНАЛУ'!U200,2)),0,ROUND($Y201/'1_РОЗПОДІЛ ПЕРСОНАЛУ'!P200*'1_РОЗПОДІЛ ПЕРСОНАЛУ'!U200,2))</f>
        <v>0</v>
      </c>
      <c r="AE201" s="74">
        <f>IF(ISERROR(ROUND($Y201/'1_РОЗПОДІЛ ПЕРСОНАЛУ'!P200*'1_РОЗПОДІЛ ПЕРСОНАЛУ'!V200,2)),0,ROUND($Y201/'1_РОЗПОДІЛ ПЕРСОНАЛУ'!P200*'1_РОЗПОДІЛ ПЕРСОНАЛУ'!V200,2))</f>
        <v>0</v>
      </c>
      <c r="AF201" s="74">
        <f>IF(ISERROR(ROUND($Y201/'1_РОЗПОДІЛ ПЕРСОНАЛУ'!P200*'1_РОЗПОДІЛ ПЕРСОНАЛУ'!W200,2)),0,ROUND($Y201/'1_РОЗПОДІЛ ПЕРСОНАЛУ'!P200*'1_РОЗПОДІЛ ПЕРСОНАЛУ'!W200,2))</f>
        <v>0</v>
      </c>
      <c r="AG201" s="74">
        <f>IF(ISERROR(ROUND($Y201/'1_РОЗПОДІЛ ПЕРСОНАЛУ'!P200*'1_РОЗПОДІЛ ПЕРСОНАЛУ'!X200,2)),0,ROUND($Y201/'1_РОЗПОДІЛ ПЕРСОНАЛУ'!P200*'1_РОЗПОДІЛ ПЕРСОНАЛУ'!X200,2))</f>
        <v>0</v>
      </c>
    </row>
    <row r="202" spans="1:33" ht="12" hidden="1" x14ac:dyDescent="0.2">
      <c r="A202" s="78" t="str">
        <f>'1_РОЗПОДІЛ ПЕРСОНАЛУ'!A201</f>
        <v/>
      </c>
      <c r="B202" s="78">
        <f>'1_РОЗПОДІЛ ПЕРСОНАЛУ'!B201</f>
        <v>0</v>
      </c>
      <c r="C202" s="78">
        <f>'1_РОЗПОДІЛ ПЕРСОНАЛУ'!D201</f>
        <v>0</v>
      </c>
      <c r="D202" s="78">
        <f>'1_РОЗПОДІЛ ПЕРСОНАЛУ'!F201</f>
        <v>0</v>
      </c>
      <c r="E202" s="78">
        <f>'1_РОЗПОДІЛ ПЕРСОНАЛУ'!P201</f>
        <v>0</v>
      </c>
      <c r="F202" s="100">
        <f>IF($A202&gt;0,'2_Вихідні дані'!$B$3,"")</f>
        <v>1921</v>
      </c>
      <c r="G202" s="55"/>
      <c r="H202" s="55"/>
      <c r="I202" s="79">
        <f>IF(D202&gt;0,VLOOKUP(D202,'2_Вихідні дані'!$A$6:$B$11,2,FALSE),1)</f>
        <v>1</v>
      </c>
      <c r="J202" s="55"/>
      <c r="K202" s="74">
        <f t="shared" si="23"/>
        <v>0</v>
      </c>
      <c r="L202" s="55"/>
      <c r="M202" s="100">
        <f t="shared" si="17"/>
        <v>0</v>
      </c>
      <c r="N202" s="55"/>
      <c r="O202" s="100">
        <f t="shared" si="18"/>
        <v>0</v>
      </c>
      <c r="P202" s="55"/>
      <c r="Q202" s="100">
        <f t="shared" si="19"/>
        <v>0</v>
      </c>
      <c r="R202" s="55"/>
      <c r="S202" s="100">
        <f t="shared" si="20"/>
        <v>0</v>
      </c>
      <c r="T202" s="55"/>
      <c r="U202" s="100">
        <f t="shared" si="21"/>
        <v>0</v>
      </c>
      <c r="V202" s="55"/>
      <c r="W202" s="100">
        <f>IF(AND($A202&gt;0,V202&gt;0),IF('2_Вихідні дані'!$A$12=1,ROUND($K202*(V202-1),2),ROUND((K202+M202+O202+Q202+S202+U202)*(V202-1),2)),0)</f>
        <v>0</v>
      </c>
      <c r="X202" s="74">
        <f t="shared" si="22"/>
        <v>0</v>
      </c>
      <c r="Y202" s="74">
        <f>X202*'2_Вихідні дані'!$B$18</f>
        <v>0</v>
      </c>
      <c r="Z202" s="74">
        <f>IF(ISERROR(ROUND($Y202/'1_РОЗПОДІЛ ПЕРСОНАЛУ'!P201*'1_РОЗПОДІЛ ПЕРСОНАЛУ'!Q201,2)),0,ROUND($Y202/'1_РОЗПОДІЛ ПЕРСОНАЛУ'!P201*'1_РОЗПОДІЛ ПЕРСОНАЛУ'!Q201,2))</f>
        <v>0</v>
      </c>
      <c r="AA202" s="74">
        <f>IF(ISERROR(ROUND($Y202/'1_РОЗПОДІЛ ПЕРСОНАЛУ'!P201*'1_РОЗПОДІЛ ПЕРСОНАЛУ'!R201,2)),0,ROUND($Y202/'1_РОЗПОДІЛ ПЕРСОНАЛУ'!P201*'1_РОЗПОДІЛ ПЕРСОНАЛУ'!R201,2))</f>
        <v>0</v>
      </c>
      <c r="AB202" s="74">
        <f>IF(ISERROR(ROUND($Y202/'1_РОЗПОДІЛ ПЕРСОНАЛУ'!P201*'1_РОЗПОДІЛ ПЕРСОНАЛУ'!S201,2)),0,ROUND($Y202/'1_РОЗПОДІЛ ПЕРСОНАЛУ'!P201*'1_РОЗПОДІЛ ПЕРСОНАЛУ'!S201,2))</f>
        <v>0</v>
      </c>
      <c r="AC202" s="74">
        <f>IF(ISERROR(ROUND($Y202/'1_РОЗПОДІЛ ПЕРСОНАЛУ'!P201*'1_РОЗПОДІЛ ПЕРСОНАЛУ'!T201,2)),0,ROUND($Y202/'1_РОЗПОДІЛ ПЕРСОНАЛУ'!P201*'1_РОЗПОДІЛ ПЕРСОНАЛУ'!T201,2))</f>
        <v>0</v>
      </c>
      <c r="AD202" s="74">
        <f>IF(ISERROR(ROUND($Y202/'1_РОЗПОДІЛ ПЕРСОНАЛУ'!P201*'1_РОЗПОДІЛ ПЕРСОНАЛУ'!U201,2)),0,ROUND($Y202/'1_РОЗПОДІЛ ПЕРСОНАЛУ'!P201*'1_РОЗПОДІЛ ПЕРСОНАЛУ'!U201,2))</f>
        <v>0</v>
      </c>
      <c r="AE202" s="74">
        <f>IF(ISERROR(ROUND($Y202/'1_РОЗПОДІЛ ПЕРСОНАЛУ'!P201*'1_РОЗПОДІЛ ПЕРСОНАЛУ'!V201,2)),0,ROUND($Y202/'1_РОЗПОДІЛ ПЕРСОНАЛУ'!P201*'1_РОЗПОДІЛ ПЕРСОНАЛУ'!V201,2))</f>
        <v>0</v>
      </c>
      <c r="AF202" s="74">
        <f>IF(ISERROR(ROUND($Y202/'1_РОЗПОДІЛ ПЕРСОНАЛУ'!P201*'1_РОЗПОДІЛ ПЕРСОНАЛУ'!W201,2)),0,ROUND($Y202/'1_РОЗПОДІЛ ПЕРСОНАЛУ'!P201*'1_РОЗПОДІЛ ПЕРСОНАЛУ'!W201,2))</f>
        <v>0</v>
      </c>
      <c r="AG202" s="74">
        <f>IF(ISERROR(ROUND($Y202/'1_РОЗПОДІЛ ПЕРСОНАЛУ'!P201*'1_РОЗПОДІЛ ПЕРСОНАЛУ'!X201,2)),0,ROUND($Y202/'1_РОЗПОДІЛ ПЕРСОНАЛУ'!P201*'1_РОЗПОДІЛ ПЕРСОНАЛУ'!X201,2))</f>
        <v>0</v>
      </c>
    </row>
    <row r="203" spans="1:33" ht="12" hidden="1" x14ac:dyDescent="0.2">
      <c r="A203" s="78" t="str">
        <f>'1_РОЗПОДІЛ ПЕРСОНАЛУ'!A202</f>
        <v/>
      </c>
      <c r="B203" s="78">
        <f>'1_РОЗПОДІЛ ПЕРСОНАЛУ'!B202</f>
        <v>0</v>
      </c>
      <c r="C203" s="78">
        <f>'1_РОЗПОДІЛ ПЕРСОНАЛУ'!D202</f>
        <v>0</v>
      </c>
      <c r="D203" s="78">
        <f>'1_РОЗПОДІЛ ПЕРСОНАЛУ'!F202</f>
        <v>0</v>
      </c>
      <c r="E203" s="78">
        <f>'1_РОЗПОДІЛ ПЕРСОНАЛУ'!P202</f>
        <v>0</v>
      </c>
      <c r="F203" s="100">
        <f>IF($A203&gt;0,'2_Вихідні дані'!$B$3,"")</f>
        <v>1921</v>
      </c>
      <c r="G203" s="55"/>
      <c r="H203" s="55"/>
      <c r="I203" s="79">
        <f>IF(D203&gt;0,VLOOKUP(D203,'2_Вихідні дані'!$A$6:$B$11,2,FALSE),1)</f>
        <v>1</v>
      </c>
      <c r="J203" s="55"/>
      <c r="K203" s="74">
        <f t="shared" si="23"/>
        <v>0</v>
      </c>
      <c r="L203" s="55"/>
      <c r="M203" s="100">
        <f t="shared" ref="M203:M266" si="24">IF(AND($A203&gt;0,L203&gt;0),ROUND($K203*(L203-1),2),0)</f>
        <v>0</v>
      </c>
      <c r="N203" s="55"/>
      <c r="O203" s="100">
        <f t="shared" ref="O203:O266" si="25">IF(AND($A203&gt;0,N203&gt;0),ROUND($K203*(N203-1),2),0)</f>
        <v>0</v>
      </c>
      <c r="P203" s="55"/>
      <c r="Q203" s="100">
        <f t="shared" ref="Q203:Q266" si="26">IF(AND($A203&gt;0,P203&gt;0),ROUND($K203*(P203-1),2),0)</f>
        <v>0</v>
      </c>
      <c r="R203" s="55"/>
      <c r="S203" s="100">
        <f t="shared" ref="S203:S266" si="27">IF(AND($A203&gt;0,R203&gt;0),ROUND($K203*(R203-1),2),0)</f>
        <v>0</v>
      </c>
      <c r="T203" s="55"/>
      <c r="U203" s="100">
        <f t="shared" ref="U203:U266" si="28">IF(AND($A203&gt;0,T203&gt;0),ROUND($K203*(T203-1),2),0)</f>
        <v>0</v>
      </c>
      <c r="V203" s="55"/>
      <c r="W203" s="100">
        <f>IF(AND($A203&gt;0,V203&gt;0),IF('2_Вихідні дані'!$A$12=1,ROUND($K203*(V203-1),2),ROUND((K203+M203+O203+Q203+S203+U203)*(V203-1),2)),0)</f>
        <v>0</v>
      </c>
      <c r="X203" s="74">
        <f t="shared" ref="X203:X266" si="29">ROUND((K203+M203+O203+Q203+S203+U203+W203)*E203,2)</f>
        <v>0</v>
      </c>
      <c r="Y203" s="74">
        <f>X203*'2_Вихідні дані'!$B$18</f>
        <v>0</v>
      </c>
      <c r="Z203" s="74">
        <f>IF(ISERROR(ROUND($Y203/'1_РОЗПОДІЛ ПЕРСОНАЛУ'!P202*'1_РОЗПОДІЛ ПЕРСОНАЛУ'!Q202,2)),0,ROUND($Y203/'1_РОЗПОДІЛ ПЕРСОНАЛУ'!P202*'1_РОЗПОДІЛ ПЕРСОНАЛУ'!Q202,2))</f>
        <v>0</v>
      </c>
      <c r="AA203" s="74">
        <f>IF(ISERROR(ROUND($Y203/'1_РОЗПОДІЛ ПЕРСОНАЛУ'!P202*'1_РОЗПОДІЛ ПЕРСОНАЛУ'!R202,2)),0,ROUND($Y203/'1_РОЗПОДІЛ ПЕРСОНАЛУ'!P202*'1_РОЗПОДІЛ ПЕРСОНАЛУ'!R202,2))</f>
        <v>0</v>
      </c>
      <c r="AB203" s="74">
        <f>IF(ISERROR(ROUND($Y203/'1_РОЗПОДІЛ ПЕРСОНАЛУ'!P202*'1_РОЗПОДІЛ ПЕРСОНАЛУ'!S202,2)),0,ROUND($Y203/'1_РОЗПОДІЛ ПЕРСОНАЛУ'!P202*'1_РОЗПОДІЛ ПЕРСОНАЛУ'!S202,2))</f>
        <v>0</v>
      </c>
      <c r="AC203" s="74">
        <f>IF(ISERROR(ROUND($Y203/'1_РОЗПОДІЛ ПЕРСОНАЛУ'!P202*'1_РОЗПОДІЛ ПЕРСОНАЛУ'!T202,2)),0,ROUND($Y203/'1_РОЗПОДІЛ ПЕРСОНАЛУ'!P202*'1_РОЗПОДІЛ ПЕРСОНАЛУ'!T202,2))</f>
        <v>0</v>
      </c>
      <c r="AD203" s="74">
        <f>IF(ISERROR(ROUND($Y203/'1_РОЗПОДІЛ ПЕРСОНАЛУ'!P202*'1_РОЗПОДІЛ ПЕРСОНАЛУ'!U202,2)),0,ROUND($Y203/'1_РОЗПОДІЛ ПЕРСОНАЛУ'!P202*'1_РОЗПОДІЛ ПЕРСОНАЛУ'!U202,2))</f>
        <v>0</v>
      </c>
      <c r="AE203" s="74">
        <f>IF(ISERROR(ROUND($Y203/'1_РОЗПОДІЛ ПЕРСОНАЛУ'!P202*'1_РОЗПОДІЛ ПЕРСОНАЛУ'!V202,2)),0,ROUND($Y203/'1_РОЗПОДІЛ ПЕРСОНАЛУ'!P202*'1_РОЗПОДІЛ ПЕРСОНАЛУ'!V202,2))</f>
        <v>0</v>
      </c>
      <c r="AF203" s="74">
        <f>IF(ISERROR(ROUND($Y203/'1_РОЗПОДІЛ ПЕРСОНАЛУ'!P202*'1_РОЗПОДІЛ ПЕРСОНАЛУ'!W202,2)),0,ROUND($Y203/'1_РОЗПОДІЛ ПЕРСОНАЛУ'!P202*'1_РОЗПОДІЛ ПЕРСОНАЛУ'!W202,2))</f>
        <v>0</v>
      </c>
      <c r="AG203" s="74">
        <f>IF(ISERROR(ROUND($Y203/'1_РОЗПОДІЛ ПЕРСОНАЛУ'!P202*'1_РОЗПОДІЛ ПЕРСОНАЛУ'!X202,2)),0,ROUND($Y203/'1_РОЗПОДІЛ ПЕРСОНАЛУ'!P202*'1_РОЗПОДІЛ ПЕРСОНАЛУ'!X202,2))</f>
        <v>0</v>
      </c>
    </row>
    <row r="204" spans="1:33" ht="12" hidden="1" x14ac:dyDescent="0.2">
      <c r="A204" s="78" t="str">
        <f>'1_РОЗПОДІЛ ПЕРСОНАЛУ'!A203</f>
        <v/>
      </c>
      <c r="B204" s="78">
        <f>'1_РОЗПОДІЛ ПЕРСОНАЛУ'!B203</f>
        <v>0</v>
      </c>
      <c r="C204" s="78">
        <f>'1_РОЗПОДІЛ ПЕРСОНАЛУ'!D203</f>
        <v>0</v>
      </c>
      <c r="D204" s="78">
        <f>'1_РОЗПОДІЛ ПЕРСОНАЛУ'!F203</f>
        <v>0</v>
      </c>
      <c r="E204" s="78">
        <f>'1_РОЗПОДІЛ ПЕРСОНАЛУ'!P203</f>
        <v>0</v>
      </c>
      <c r="F204" s="100">
        <f>IF($A204&gt;0,'2_Вихідні дані'!$B$3,"")</f>
        <v>1921</v>
      </c>
      <c r="G204" s="55"/>
      <c r="H204" s="55"/>
      <c r="I204" s="79">
        <f>IF(D204&gt;0,VLOOKUP(D204,'2_Вихідні дані'!$A$6:$B$11,2,FALSE),1)</f>
        <v>1</v>
      </c>
      <c r="J204" s="55"/>
      <c r="K204" s="74">
        <f t="shared" si="23"/>
        <v>0</v>
      </c>
      <c r="L204" s="55"/>
      <c r="M204" s="100">
        <f t="shared" si="24"/>
        <v>0</v>
      </c>
      <c r="N204" s="55"/>
      <c r="O204" s="100">
        <f t="shared" si="25"/>
        <v>0</v>
      </c>
      <c r="P204" s="55"/>
      <c r="Q204" s="100">
        <f t="shared" si="26"/>
        <v>0</v>
      </c>
      <c r="R204" s="55"/>
      <c r="S204" s="100">
        <f t="shared" si="27"/>
        <v>0</v>
      </c>
      <c r="T204" s="55"/>
      <c r="U204" s="100">
        <f t="shared" si="28"/>
        <v>0</v>
      </c>
      <c r="V204" s="55"/>
      <c r="W204" s="100">
        <f>IF(AND($A204&gt;0,V204&gt;0),IF('2_Вихідні дані'!$A$12=1,ROUND($K204*(V204-1),2),ROUND((K204+M204+O204+Q204+S204+U204)*(V204-1),2)),0)</f>
        <v>0</v>
      </c>
      <c r="X204" s="74">
        <f t="shared" si="29"/>
        <v>0</v>
      </c>
      <c r="Y204" s="74">
        <f>X204*'2_Вихідні дані'!$B$18</f>
        <v>0</v>
      </c>
      <c r="Z204" s="74">
        <f>IF(ISERROR(ROUND($Y204/'1_РОЗПОДІЛ ПЕРСОНАЛУ'!P203*'1_РОЗПОДІЛ ПЕРСОНАЛУ'!Q203,2)),0,ROUND($Y204/'1_РОЗПОДІЛ ПЕРСОНАЛУ'!P203*'1_РОЗПОДІЛ ПЕРСОНАЛУ'!Q203,2))</f>
        <v>0</v>
      </c>
      <c r="AA204" s="74">
        <f>IF(ISERROR(ROUND($Y204/'1_РОЗПОДІЛ ПЕРСОНАЛУ'!P203*'1_РОЗПОДІЛ ПЕРСОНАЛУ'!R203,2)),0,ROUND($Y204/'1_РОЗПОДІЛ ПЕРСОНАЛУ'!P203*'1_РОЗПОДІЛ ПЕРСОНАЛУ'!R203,2))</f>
        <v>0</v>
      </c>
      <c r="AB204" s="74">
        <f>IF(ISERROR(ROUND($Y204/'1_РОЗПОДІЛ ПЕРСОНАЛУ'!P203*'1_РОЗПОДІЛ ПЕРСОНАЛУ'!S203,2)),0,ROUND($Y204/'1_РОЗПОДІЛ ПЕРСОНАЛУ'!P203*'1_РОЗПОДІЛ ПЕРСОНАЛУ'!S203,2))</f>
        <v>0</v>
      </c>
      <c r="AC204" s="74">
        <f>IF(ISERROR(ROUND($Y204/'1_РОЗПОДІЛ ПЕРСОНАЛУ'!P203*'1_РОЗПОДІЛ ПЕРСОНАЛУ'!T203,2)),0,ROUND($Y204/'1_РОЗПОДІЛ ПЕРСОНАЛУ'!P203*'1_РОЗПОДІЛ ПЕРСОНАЛУ'!T203,2))</f>
        <v>0</v>
      </c>
      <c r="AD204" s="74">
        <f>IF(ISERROR(ROUND($Y204/'1_РОЗПОДІЛ ПЕРСОНАЛУ'!P203*'1_РОЗПОДІЛ ПЕРСОНАЛУ'!U203,2)),0,ROUND($Y204/'1_РОЗПОДІЛ ПЕРСОНАЛУ'!P203*'1_РОЗПОДІЛ ПЕРСОНАЛУ'!U203,2))</f>
        <v>0</v>
      </c>
      <c r="AE204" s="74">
        <f>IF(ISERROR(ROUND($Y204/'1_РОЗПОДІЛ ПЕРСОНАЛУ'!P203*'1_РОЗПОДІЛ ПЕРСОНАЛУ'!V203,2)),0,ROUND($Y204/'1_РОЗПОДІЛ ПЕРСОНАЛУ'!P203*'1_РОЗПОДІЛ ПЕРСОНАЛУ'!V203,2))</f>
        <v>0</v>
      </c>
      <c r="AF204" s="74">
        <f>IF(ISERROR(ROUND($Y204/'1_РОЗПОДІЛ ПЕРСОНАЛУ'!P203*'1_РОЗПОДІЛ ПЕРСОНАЛУ'!W203,2)),0,ROUND($Y204/'1_РОЗПОДІЛ ПЕРСОНАЛУ'!P203*'1_РОЗПОДІЛ ПЕРСОНАЛУ'!W203,2))</f>
        <v>0</v>
      </c>
      <c r="AG204" s="74">
        <f>IF(ISERROR(ROUND($Y204/'1_РОЗПОДІЛ ПЕРСОНАЛУ'!P203*'1_РОЗПОДІЛ ПЕРСОНАЛУ'!X203,2)),0,ROUND($Y204/'1_РОЗПОДІЛ ПЕРСОНАЛУ'!P203*'1_РОЗПОДІЛ ПЕРСОНАЛУ'!X203,2))</f>
        <v>0</v>
      </c>
    </row>
    <row r="205" spans="1:33" ht="12" hidden="1" x14ac:dyDescent="0.2">
      <c r="A205" s="78" t="str">
        <f>'1_РОЗПОДІЛ ПЕРСОНАЛУ'!A204</f>
        <v/>
      </c>
      <c r="B205" s="78">
        <f>'1_РОЗПОДІЛ ПЕРСОНАЛУ'!B204</f>
        <v>0</v>
      </c>
      <c r="C205" s="78">
        <f>'1_РОЗПОДІЛ ПЕРСОНАЛУ'!D204</f>
        <v>0</v>
      </c>
      <c r="D205" s="78">
        <f>'1_РОЗПОДІЛ ПЕРСОНАЛУ'!F204</f>
        <v>0</v>
      </c>
      <c r="E205" s="78">
        <f>'1_РОЗПОДІЛ ПЕРСОНАЛУ'!P204</f>
        <v>0</v>
      </c>
      <c r="F205" s="100">
        <f>IF($A205&gt;0,'2_Вихідні дані'!$B$3,"")</f>
        <v>1921</v>
      </c>
      <c r="G205" s="55"/>
      <c r="H205" s="55"/>
      <c r="I205" s="79">
        <f>IF(D205&gt;0,VLOOKUP(D205,'2_Вихідні дані'!$A$6:$B$11,2,FALSE),1)</f>
        <v>1</v>
      </c>
      <c r="J205" s="55"/>
      <c r="K205" s="74">
        <f t="shared" si="23"/>
        <v>0</v>
      </c>
      <c r="L205" s="55"/>
      <c r="M205" s="100">
        <f t="shared" si="24"/>
        <v>0</v>
      </c>
      <c r="N205" s="55"/>
      <c r="O205" s="100">
        <f t="shared" si="25"/>
        <v>0</v>
      </c>
      <c r="P205" s="55"/>
      <c r="Q205" s="100">
        <f t="shared" si="26"/>
        <v>0</v>
      </c>
      <c r="R205" s="55"/>
      <c r="S205" s="100">
        <f t="shared" si="27"/>
        <v>0</v>
      </c>
      <c r="T205" s="55"/>
      <c r="U205" s="100">
        <f t="shared" si="28"/>
        <v>0</v>
      </c>
      <c r="V205" s="55"/>
      <c r="W205" s="100">
        <f>IF(AND($A205&gt;0,V205&gt;0),IF('2_Вихідні дані'!$A$12=1,ROUND($K205*(V205-1),2),ROUND((K205+M205+O205+Q205+S205+U205)*(V205-1),2)),0)</f>
        <v>0</v>
      </c>
      <c r="X205" s="74">
        <f t="shared" si="29"/>
        <v>0</v>
      </c>
      <c r="Y205" s="74">
        <f>X205*'2_Вихідні дані'!$B$18</f>
        <v>0</v>
      </c>
      <c r="Z205" s="74">
        <f>IF(ISERROR(ROUND($Y205/'1_РОЗПОДІЛ ПЕРСОНАЛУ'!P204*'1_РОЗПОДІЛ ПЕРСОНАЛУ'!Q204,2)),0,ROUND($Y205/'1_РОЗПОДІЛ ПЕРСОНАЛУ'!P204*'1_РОЗПОДІЛ ПЕРСОНАЛУ'!Q204,2))</f>
        <v>0</v>
      </c>
      <c r="AA205" s="74">
        <f>IF(ISERROR(ROUND($Y205/'1_РОЗПОДІЛ ПЕРСОНАЛУ'!P204*'1_РОЗПОДІЛ ПЕРСОНАЛУ'!R204,2)),0,ROUND($Y205/'1_РОЗПОДІЛ ПЕРСОНАЛУ'!P204*'1_РОЗПОДІЛ ПЕРСОНАЛУ'!R204,2))</f>
        <v>0</v>
      </c>
      <c r="AB205" s="74">
        <f>IF(ISERROR(ROUND($Y205/'1_РОЗПОДІЛ ПЕРСОНАЛУ'!P204*'1_РОЗПОДІЛ ПЕРСОНАЛУ'!S204,2)),0,ROUND($Y205/'1_РОЗПОДІЛ ПЕРСОНАЛУ'!P204*'1_РОЗПОДІЛ ПЕРСОНАЛУ'!S204,2))</f>
        <v>0</v>
      </c>
      <c r="AC205" s="74">
        <f>IF(ISERROR(ROUND($Y205/'1_РОЗПОДІЛ ПЕРСОНАЛУ'!P204*'1_РОЗПОДІЛ ПЕРСОНАЛУ'!T204,2)),0,ROUND($Y205/'1_РОЗПОДІЛ ПЕРСОНАЛУ'!P204*'1_РОЗПОДІЛ ПЕРСОНАЛУ'!T204,2))</f>
        <v>0</v>
      </c>
      <c r="AD205" s="74">
        <f>IF(ISERROR(ROUND($Y205/'1_РОЗПОДІЛ ПЕРСОНАЛУ'!P204*'1_РОЗПОДІЛ ПЕРСОНАЛУ'!U204,2)),0,ROUND($Y205/'1_РОЗПОДІЛ ПЕРСОНАЛУ'!P204*'1_РОЗПОДІЛ ПЕРСОНАЛУ'!U204,2))</f>
        <v>0</v>
      </c>
      <c r="AE205" s="74">
        <f>IF(ISERROR(ROUND($Y205/'1_РОЗПОДІЛ ПЕРСОНАЛУ'!P204*'1_РОЗПОДІЛ ПЕРСОНАЛУ'!V204,2)),0,ROUND($Y205/'1_РОЗПОДІЛ ПЕРСОНАЛУ'!P204*'1_РОЗПОДІЛ ПЕРСОНАЛУ'!V204,2))</f>
        <v>0</v>
      </c>
      <c r="AF205" s="74">
        <f>IF(ISERROR(ROUND($Y205/'1_РОЗПОДІЛ ПЕРСОНАЛУ'!P204*'1_РОЗПОДІЛ ПЕРСОНАЛУ'!W204,2)),0,ROUND($Y205/'1_РОЗПОДІЛ ПЕРСОНАЛУ'!P204*'1_РОЗПОДІЛ ПЕРСОНАЛУ'!W204,2))</f>
        <v>0</v>
      </c>
      <c r="AG205" s="74">
        <f>IF(ISERROR(ROUND($Y205/'1_РОЗПОДІЛ ПЕРСОНАЛУ'!P204*'1_РОЗПОДІЛ ПЕРСОНАЛУ'!X204,2)),0,ROUND($Y205/'1_РОЗПОДІЛ ПЕРСОНАЛУ'!P204*'1_РОЗПОДІЛ ПЕРСОНАЛУ'!X204,2))</f>
        <v>0</v>
      </c>
    </row>
    <row r="206" spans="1:33" ht="12" hidden="1" x14ac:dyDescent="0.2">
      <c r="A206" s="78" t="str">
        <f>'1_РОЗПОДІЛ ПЕРСОНАЛУ'!A205</f>
        <v/>
      </c>
      <c r="B206" s="78">
        <f>'1_РОЗПОДІЛ ПЕРСОНАЛУ'!B205</f>
        <v>0</v>
      </c>
      <c r="C206" s="78">
        <f>'1_РОЗПОДІЛ ПЕРСОНАЛУ'!D205</f>
        <v>0</v>
      </c>
      <c r="D206" s="78">
        <f>'1_РОЗПОДІЛ ПЕРСОНАЛУ'!F205</f>
        <v>0</v>
      </c>
      <c r="E206" s="78">
        <f>'1_РОЗПОДІЛ ПЕРСОНАЛУ'!P205</f>
        <v>0</v>
      </c>
      <c r="F206" s="100">
        <f>IF($A206&gt;0,'2_Вихідні дані'!$B$3,"")</f>
        <v>1921</v>
      </c>
      <c r="G206" s="55"/>
      <c r="H206" s="55"/>
      <c r="I206" s="79">
        <f>IF(D206&gt;0,VLOOKUP(D206,'2_Вихідні дані'!$A$6:$B$11,2,FALSE),1)</f>
        <v>1</v>
      </c>
      <c r="J206" s="55"/>
      <c r="K206" s="74">
        <f t="shared" si="23"/>
        <v>0</v>
      </c>
      <c r="L206" s="55"/>
      <c r="M206" s="100">
        <f t="shared" si="24"/>
        <v>0</v>
      </c>
      <c r="N206" s="55"/>
      <c r="O206" s="100">
        <f t="shared" si="25"/>
        <v>0</v>
      </c>
      <c r="P206" s="55"/>
      <c r="Q206" s="100">
        <f t="shared" si="26"/>
        <v>0</v>
      </c>
      <c r="R206" s="55"/>
      <c r="S206" s="100">
        <f t="shared" si="27"/>
        <v>0</v>
      </c>
      <c r="T206" s="55"/>
      <c r="U206" s="100">
        <f t="shared" si="28"/>
        <v>0</v>
      </c>
      <c r="V206" s="55"/>
      <c r="W206" s="100">
        <f>IF(AND($A206&gt;0,V206&gt;0),IF('2_Вихідні дані'!$A$12=1,ROUND($K206*(V206-1),2),ROUND((K206+M206+O206+Q206+S206+U206)*(V206-1),2)),0)</f>
        <v>0</v>
      </c>
      <c r="X206" s="74">
        <f t="shared" si="29"/>
        <v>0</v>
      </c>
      <c r="Y206" s="74">
        <f>X206*'2_Вихідні дані'!$B$18</f>
        <v>0</v>
      </c>
      <c r="Z206" s="74">
        <f>IF(ISERROR(ROUND($Y206/'1_РОЗПОДІЛ ПЕРСОНАЛУ'!P205*'1_РОЗПОДІЛ ПЕРСОНАЛУ'!Q205,2)),0,ROUND($Y206/'1_РОЗПОДІЛ ПЕРСОНАЛУ'!P205*'1_РОЗПОДІЛ ПЕРСОНАЛУ'!Q205,2))</f>
        <v>0</v>
      </c>
      <c r="AA206" s="74">
        <f>IF(ISERROR(ROUND($Y206/'1_РОЗПОДІЛ ПЕРСОНАЛУ'!P205*'1_РОЗПОДІЛ ПЕРСОНАЛУ'!R205,2)),0,ROUND($Y206/'1_РОЗПОДІЛ ПЕРСОНАЛУ'!P205*'1_РОЗПОДІЛ ПЕРСОНАЛУ'!R205,2))</f>
        <v>0</v>
      </c>
      <c r="AB206" s="74">
        <f>IF(ISERROR(ROUND($Y206/'1_РОЗПОДІЛ ПЕРСОНАЛУ'!P205*'1_РОЗПОДІЛ ПЕРСОНАЛУ'!S205,2)),0,ROUND($Y206/'1_РОЗПОДІЛ ПЕРСОНАЛУ'!P205*'1_РОЗПОДІЛ ПЕРСОНАЛУ'!S205,2))</f>
        <v>0</v>
      </c>
      <c r="AC206" s="74">
        <f>IF(ISERROR(ROUND($Y206/'1_РОЗПОДІЛ ПЕРСОНАЛУ'!P205*'1_РОЗПОДІЛ ПЕРСОНАЛУ'!T205,2)),0,ROUND($Y206/'1_РОЗПОДІЛ ПЕРСОНАЛУ'!P205*'1_РОЗПОДІЛ ПЕРСОНАЛУ'!T205,2))</f>
        <v>0</v>
      </c>
      <c r="AD206" s="74">
        <f>IF(ISERROR(ROUND($Y206/'1_РОЗПОДІЛ ПЕРСОНАЛУ'!P205*'1_РОЗПОДІЛ ПЕРСОНАЛУ'!U205,2)),0,ROUND($Y206/'1_РОЗПОДІЛ ПЕРСОНАЛУ'!P205*'1_РОЗПОДІЛ ПЕРСОНАЛУ'!U205,2))</f>
        <v>0</v>
      </c>
      <c r="AE206" s="74">
        <f>IF(ISERROR(ROUND($Y206/'1_РОЗПОДІЛ ПЕРСОНАЛУ'!P205*'1_РОЗПОДІЛ ПЕРСОНАЛУ'!V205,2)),0,ROUND($Y206/'1_РОЗПОДІЛ ПЕРСОНАЛУ'!P205*'1_РОЗПОДІЛ ПЕРСОНАЛУ'!V205,2))</f>
        <v>0</v>
      </c>
      <c r="AF206" s="74">
        <f>IF(ISERROR(ROUND($Y206/'1_РОЗПОДІЛ ПЕРСОНАЛУ'!P205*'1_РОЗПОДІЛ ПЕРСОНАЛУ'!W205,2)),0,ROUND($Y206/'1_РОЗПОДІЛ ПЕРСОНАЛУ'!P205*'1_РОЗПОДІЛ ПЕРСОНАЛУ'!W205,2))</f>
        <v>0</v>
      </c>
      <c r="AG206" s="74">
        <f>IF(ISERROR(ROUND($Y206/'1_РОЗПОДІЛ ПЕРСОНАЛУ'!P205*'1_РОЗПОДІЛ ПЕРСОНАЛУ'!X205,2)),0,ROUND($Y206/'1_РОЗПОДІЛ ПЕРСОНАЛУ'!P205*'1_РОЗПОДІЛ ПЕРСОНАЛУ'!X205,2))</f>
        <v>0</v>
      </c>
    </row>
    <row r="207" spans="1:33" ht="12" hidden="1" x14ac:dyDescent="0.2">
      <c r="A207" s="78" t="str">
        <f>'1_РОЗПОДІЛ ПЕРСОНАЛУ'!A206</f>
        <v/>
      </c>
      <c r="B207" s="78">
        <f>'1_РОЗПОДІЛ ПЕРСОНАЛУ'!B206</f>
        <v>0</v>
      </c>
      <c r="C207" s="78">
        <f>'1_РОЗПОДІЛ ПЕРСОНАЛУ'!D206</f>
        <v>0</v>
      </c>
      <c r="D207" s="78">
        <f>'1_РОЗПОДІЛ ПЕРСОНАЛУ'!F206</f>
        <v>0</v>
      </c>
      <c r="E207" s="78">
        <f>'1_РОЗПОДІЛ ПЕРСОНАЛУ'!P206</f>
        <v>0</v>
      </c>
      <c r="F207" s="100">
        <f>IF($A207&gt;0,'2_Вихідні дані'!$B$3,"")</f>
        <v>1921</v>
      </c>
      <c r="G207" s="55"/>
      <c r="H207" s="55"/>
      <c r="I207" s="79">
        <f>IF(D207&gt;0,VLOOKUP(D207,'2_Вихідні дані'!$A$6:$B$11,2,FALSE),1)</f>
        <v>1</v>
      </c>
      <c r="J207" s="55"/>
      <c r="K207" s="74">
        <f t="shared" si="23"/>
        <v>0</v>
      </c>
      <c r="L207" s="55"/>
      <c r="M207" s="100">
        <f t="shared" si="24"/>
        <v>0</v>
      </c>
      <c r="N207" s="55"/>
      <c r="O207" s="100">
        <f t="shared" si="25"/>
        <v>0</v>
      </c>
      <c r="P207" s="55"/>
      <c r="Q207" s="100">
        <f t="shared" si="26"/>
        <v>0</v>
      </c>
      <c r="R207" s="55"/>
      <c r="S207" s="100">
        <f t="shared" si="27"/>
        <v>0</v>
      </c>
      <c r="T207" s="55"/>
      <c r="U207" s="100">
        <f t="shared" si="28"/>
        <v>0</v>
      </c>
      <c r="V207" s="55"/>
      <c r="W207" s="100">
        <f>IF(AND($A207&gt;0,V207&gt;0),IF('2_Вихідні дані'!$A$12=1,ROUND($K207*(V207-1),2),ROUND((K207+M207+O207+Q207+S207+U207)*(V207-1),2)),0)</f>
        <v>0</v>
      </c>
      <c r="X207" s="74">
        <f t="shared" si="29"/>
        <v>0</v>
      </c>
      <c r="Y207" s="74">
        <f>X207*'2_Вихідні дані'!$B$18</f>
        <v>0</v>
      </c>
      <c r="Z207" s="74">
        <f>IF(ISERROR(ROUND($Y207/'1_РОЗПОДІЛ ПЕРСОНАЛУ'!P206*'1_РОЗПОДІЛ ПЕРСОНАЛУ'!Q206,2)),0,ROUND($Y207/'1_РОЗПОДІЛ ПЕРСОНАЛУ'!P206*'1_РОЗПОДІЛ ПЕРСОНАЛУ'!Q206,2))</f>
        <v>0</v>
      </c>
      <c r="AA207" s="74">
        <f>IF(ISERROR(ROUND($Y207/'1_РОЗПОДІЛ ПЕРСОНАЛУ'!P206*'1_РОЗПОДІЛ ПЕРСОНАЛУ'!R206,2)),0,ROUND($Y207/'1_РОЗПОДІЛ ПЕРСОНАЛУ'!P206*'1_РОЗПОДІЛ ПЕРСОНАЛУ'!R206,2))</f>
        <v>0</v>
      </c>
      <c r="AB207" s="74">
        <f>IF(ISERROR(ROUND($Y207/'1_РОЗПОДІЛ ПЕРСОНАЛУ'!P206*'1_РОЗПОДІЛ ПЕРСОНАЛУ'!S206,2)),0,ROUND($Y207/'1_РОЗПОДІЛ ПЕРСОНАЛУ'!P206*'1_РОЗПОДІЛ ПЕРСОНАЛУ'!S206,2))</f>
        <v>0</v>
      </c>
      <c r="AC207" s="74">
        <f>IF(ISERROR(ROUND($Y207/'1_РОЗПОДІЛ ПЕРСОНАЛУ'!P206*'1_РОЗПОДІЛ ПЕРСОНАЛУ'!T206,2)),0,ROUND($Y207/'1_РОЗПОДІЛ ПЕРСОНАЛУ'!P206*'1_РОЗПОДІЛ ПЕРСОНАЛУ'!T206,2))</f>
        <v>0</v>
      </c>
      <c r="AD207" s="74">
        <f>IF(ISERROR(ROUND($Y207/'1_РОЗПОДІЛ ПЕРСОНАЛУ'!P206*'1_РОЗПОДІЛ ПЕРСОНАЛУ'!U206,2)),0,ROUND($Y207/'1_РОЗПОДІЛ ПЕРСОНАЛУ'!P206*'1_РОЗПОДІЛ ПЕРСОНАЛУ'!U206,2))</f>
        <v>0</v>
      </c>
      <c r="AE207" s="74">
        <f>IF(ISERROR(ROUND($Y207/'1_РОЗПОДІЛ ПЕРСОНАЛУ'!P206*'1_РОЗПОДІЛ ПЕРСОНАЛУ'!V206,2)),0,ROUND($Y207/'1_РОЗПОДІЛ ПЕРСОНАЛУ'!P206*'1_РОЗПОДІЛ ПЕРСОНАЛУ'!V206,2))</f>
        <v>0</v>
      </c>
      <c r="AF207" s="74">
        <f>IF(ISERROR(ROUND($Y207/'1_РОЗПОДІЛ ПЕРСОНАЛУ'!P206*'1_РОЗПОДІЛ ПЕРСОНАЛУ'!W206,2)),0,ROUND($Y207/'1_РОЗПОДІЛ ПЕРСОНАЛУ'!P206*'1_РОЗПОДІЛ ПЕРСОНАЛУ'!W206,2))</f>
        <v>0</v>
      </c>
      <c r="AG207" s="74">
        <f>IF(ISERROR(ROUND($Y207/'1_РОЗПОДІЛ ПЕРСОНАЛУ'!P206*'1_РОЗПОДІЛ ПЕРСОНАЛУ'!X206,2)),0,ROUND($Y207/'1_РОЗПОДІЛ ПЕРСОНАЛУ'!P206*'1_РОЗПОДІЛ ПЕРСОНАЛУ'!X206,2))</f>
        <v>0</v>
      </c>
    </row>
    <row r="208" spans="1:33" ht="12" hidden="1" x14ac:dyDescent="0.2">
      <c r="A208" s="78" t="str">
        <f>'1_РОЗПОДІЛ ПЕРСОНАЛУ'!A207</f>
        <v/>
      </c>
      <c r="B208" s="78">
        <f>'1_РОЗПОДІЛ ПЕРСОНАЛУ'!B207</f>
        <v>0</v>
      </c>
      <c r="C208" s="78">
        <f>'1_РОЗПОДІЛ ПЕРСОНАЛУ'!D207</f>
        <v>0</v>
      </c>
      <c r="D208" s="78">
        <f>'1_РОЗПОДІЛ ПЕРСОНАЛУ'!F207</f>
        <v>0</v>
      </c>
      <c r="E208" s="78">
        <f>'1_РОЗПОДІЛ ПЕРСОНАЛУ'!P207</f>
        <v>0</v>
      </c>
      <c r="F208" s="100">
        <f>IF($A208&gt;0,'2_Вихідні дані'!$B$3,"")</f>
        <v>1921</v>
      </c>
      <c r="G208" s="55"/>
      <c r="H208" s="55"/>
      <c r="I208" s="79">
        <f>IF(D208&gt;0,VLOOKUP(D208,'2_Вихідні дані'!$A$6:$B$11,2,FALSE),1)</f>
        <v>1</v>
      </c>
      <c r="J208" s="55"/>
      <c r="K208" s="74">
        <f t="shared" si="23"/>
        <v>0</v>
      </c>
      <c r="L208" s="55"/>
      <c r="M208" s="100">
        <f t="shared" si="24"/>
        <v>0</v>
      </c>
      <c r="N208" s="55"/>
      <c r="O208" s="100">
        <f t="shared" si="25"/>
        <v>0</v>
      </c>
      <c r="P208" s="55"/>
      <c r="Q208" s="100">
        <f t="shared" si="26"/>
        <v>0</v>
      </c>
      <c r="R208" s="55"/>
      <c r="S208" s="100">
        <f t="shared" si="27"/>
        <v>0</v>
      </c>
      <c r="T208" s="55"/>
      <c r="U208" s="100">
        <f t="shared" si="28"/>
        <v>0</v>
      </c>
      <c r="V208" s="55"/>
      <c r="W208" s="100">
        <f>IF(AND($A208&gt;0,V208&gt;0),IF('2_Вихідні дані'!$A$12=1,ROUND($K208*(V208-1),2),ROUND((K208+M208+O208+Q208+S208+U208)*(V208-1),2)),0)</f>
        <v>0</v>
      </c>
      <c r="X208" s="74">
        <f t="shared" si="29"/>
        <v>0</v>
      </c>
      <c r="Y208" s="74">
        <f>X208*'2_Вихідні дані'!$B$18</f>
        <v>0</v>
      </c>
      <c r="Z208" s="74">
        <f>IF(ISERROR(ROUND($Y208/'1_РОЗПОДІЛ ПЕРСОНАЛУ'!P207*'1_РОЗПОДІЛ ПЕРСОНАЛУ'!Q207,2)),0,ROUND($Y208/'1_РОЗПОДІЛ ПЕРСОНАЛУ'!P207*'1_РОЗПОДІЛ ПЕРСОНАЛУ'!Q207,2))</f>
        <v>0</v>
      </c>
      <c r="AA208" s="74">
        <f>IF(ISERROR(ROUND($Y208/'1_РОЗПОДІЛ ПЕРСОНАЛУ'!P207*'1_РОЗПОДІЛ ПЕРСОНАЛУ'!R207,2)),0,ROUND($Y208/'1_РОЗПОДІЛ ПЕРСОНАЛУ'!P207*'1_РОЗПОДІЛ ПЕРСОНАЛУ'!R207,2))</f>
        <v>0</v>
      </c>
      <c r="AB208" s="74">
        <f>IF(ISERROR(ROUND($Y208/'1_РОЗПОДІЛ ПЕРСОНАЛУ'!P207*'1_РОЗПОДІЛ ПЕРСОНАЛУ'!S207,2)),0,ROUND($Y208/'1_РОЗПОДІЛ ПЕРСОНАЛУ'!P207*'1_РОЗПОДІЛ ПЕРСОНАЛУ'!S207,2))</f>
        <v>0</v>
      </c>
      <c r="AC208" s="74">
        <f>IF(ISERROR(ROUND($Y208/'1_РОЗПОДІЛ ПЕРСОНАЛУ'!P207*'1_РОЗПОДІЛ ПЕРСОНАЛУ'!T207,2)),0,ROUND($Y208/'1_РОЗПОДІЛ ПЕРСОНАЛУ'!P207*'1_РОЗПОДІЛ ПЕРСОНАЛУ'!T207,2))</f>
        <v>0</v>
      </c>
      <c r="AD208" s="74">
        <f>IF(ISERROR(ROUND($Y208/'1_РОЗПОДІЛ ПЕРСОНАЛУ'!P207*'1_РОЗПОДІЛ ПЕРСОНАЛУ'!U207,2)),0,ROUND($Y208/'1_РОЗПОДІЛ ПЕРСОНАЛУ'!P207*'1_РОЗПОДІЛ ПЕРСОНАЛУ'!U207,2))</f>
        <v>0</v>
      </c>
      <c r="AE208" s="74">
        <f>IF(ISERROR(ROUND($Y208/'1_РОЗПОДІЛ ПЕРСОНАЛУ'!P207*'1_РОЗПОДІЛ ПЕРСОНАЛУ'!V207,2)),0,ROUND($Y208/'1_РОЗПОДІЛ ПЕРСОНАЛУ'!P207*'1_РОЗПОДІЛ ПЕРСОНАЛУ'!V207,2))</f>
        <v>0</v>
      </c>
      <c r="AF208" s="74">
        <f>IF(ISERROR(ROUND($Y208/'1_РОЗПОДІЛ ПЕРСОНАЛУ'!P207*'1_РОЗПОДІЛ ПЕРСОНАЛУ'!W207,2)),0,ROUND($Y208/'1_РОЗПОДІЛ ПЕРСОНАЛУ'!P207*'1_РОЗПОДІЛ ПЕРСОНАЛУ'!W207,2))</f>
        <v>0</v>
      </c>
      <c r="AG208" s="74">
        <f>IF(ISERROR(ROUND($Y208/'1_РОЗПОДІЛ ПЕРСОНАЛУ'!P207*'1_РОЗПОДІЛ ПЕРСОНАЛУ'!X207,2)),0,ROUND($Y208/'1_РОЗПОДІЛ ПЕРСОНАЛУ'!P207*'1_РОЗПОДІЛ ПЕРСОНАЛУ'!X207,2))</f>
        <v>0</v>
      </c>
    </row>
    <row r="209" spans="1:33" ht="12" hidden="1" x14ac:dyDescent="0.2">
      <c r="A209" s="78" t="str">
        <f>'1_РОЗПОДІЛ ПЕРСОНАЛУ'!A208</f>
        <v/>
      </c>
      <c r="B209" s="78">
        <f>'1_РОЗПОДІЛ ПЕРСОНАЛУ'!B208</f>
        <v>0</v>
      </c>
      <c r="C209" s="78">
        <f>'1_РОЗПОДІЛ ПЕРСОНАЛУ'!D208</f>
        <v>0</v>
      </c>
      <c r="D209" s="78">
        <f>'1_РОЗПОДІЛ ПЕРСОНАЛУ'!F208</f>
        <v>0</v>
      </c>
      <c r="E209" s="78">
        <f>'1_РОЗПОДІЛ ПЕРСОНАЛУ'!P208</f>
        <v>0</v>
      </c>
      <c r="F209" s="100">
        <f>IF($A209&gt;0,'2_Вихідні дані'!$B$3,"")</f>
        <v>1921</v>
      </c>
      <c r="G209" s="55"/>
      <c r="H209" s="55"/>
      <c r="I209" s="79">
        <f>IF(D209&gt;0,VLOOKUP(D209,'2_Вихідні дані'!$A$6:$B$11,2,FALSE),1)</f>
        <v>1</v>
      </c>
      <c r="J209" s="55"/>
      <c r="K209" s="74">
        <f t="shared" si="23"/>
        <v>0</v>
      </c>
      <c r="L209" s="55"/>
      <c r="M209" s="100">
        <f t="shared" si="24"/>
        <v>0</v>
      </c>
      <c r="N209" s="55"/>
      <c r="O209" s="100">
        <f t="shared" si="25"/>
        <v>0</v>
      </c>
      <c r="P209" s="55"/>
      <c r="Q209" s="100">
        <f t="shared" si="26"/>
        <v>0</v>
      </c>
      <c r="R209" s="55"/>
      <c r="S209" s="100">
        <f t="shared" si="27"/>
        <v>0</v>
      </c>
      <c r="T209" s="55"/>
      <c r="U209" s="100">
        <f t="shared" si="28"/>
        <v>0</v>
      </c>
      <c r="V209" s="55"/>
      <c r="W209" s="100">
        <f>IF(AND($A209&gt;0,V209&gt;0),IF('2_Вихідні дані'!$A$12=1,ROUND($K209*(V209-1),2),ROUND((K209+M209+O209+Q209+S209+U209)*(V209-1),2)),0)</f>
        <v>0</v>
      </c>
      <c r="X209" s="74">
        <f t="shared" si="29"/>
        <v>0</v>
      </c>
      <c r="Y209" s="74">
        <f>X209*'2_Вихідні дані'!$B$18</f>
        <v>0</v>
      </c>
      <c r="Z209" s="74">
        <f>IF(ISERROR(ROUND($Y209/'1_РОЗПОДІЛ ПЕРСОНАЛУ'!P208*'1_РОЗПОДІЛ ПЕРСОНАЛУ'!Q208,2)),0,ROUND($Y209/'1_РОЗПОДІЛ ПЕРСОНАЛУ'!P208*'1_РОЗПОДІЛ ПЕРСОНАЛУ'!Q208,2))</f>
        <v>0</v>
      </c>
      <c r="AA209" s="74">
        <f>IF(ISERROR(ROUND($Y209/'1_РОЗПОДІЛ ПЕРСОНАЛУ'!P208*'1_РОЗПОДІЛ ПЕРСОНАЛУ'!R208,2)),0,ROUND($Y209/'1_РОЗПОДІЛ ПЕРСОНАЛУ'!P208*'1_РОЗПОДІЛ ПЕРСОНАЛУ'!R208,2))</f>
        <v>0</v>
      </c>
      <c r="AB209" s="74">
        <f>IF(ISERROR(ROUND($Y209/'1_РОЗПОДІЛ ПЕРСОНАЛУ'!P208*'1_РОЗПОДІЛ ПЕРСОНАЛУ'!S208,2)),0,ROUND($Y209/'1_РОЗПОДІЛ ПЕРСОНАЛУ'!P208*'1_РОЗПОДІЛ ПЕРСОНАЛУ'!S208,2))</f>
        <v>0</v>
      </c>
      <c r="AC209" s="74">
        <f>IF(ISERROR(ROUND($Y209/'1_РОЗПОДІЛ ПЕРСОНАЛУ'!P208*'1_РОЗПОДІЛ ПЕРСОНАЛУ'!T208,2)),0,ROUND($Y209/'1_РОЗПОДІЛ ПЕРСОНАЛУ'!P208*'1_РОЗПОДІЛ ПЕРСОНАЛУ'!T208,2))</f>
        <v>0</v>
      </c>
      <c r="AD209" s="74">
        <f>IF(ISERROR(ROUND($Y209/'1_РОЗПОДІЛ ПЕРСОНАЛУ'!P208*'1_РОЗПОДІЛ ПЕРСОНАЛУ'!U208,2)),0,ROUND($Y209/'1_РОЗПОДІЛ ПЕРСОНАЛУ'!P208*'1_РОЗПОДІЛ ПЕРСОНАЛУ'!U208,2))</f>
        <v>0</v>
      </c>
      <c r="AE209" s="74">
        <f>IF(ISERROR(ROUND($Y209/'1_РОЗПОДІЛ ПЕРСОНАЛУ'!P208*'1_РОЗПОДІЛ ПЕРСОНАЛУ'!V208,2)),0,ROUND($Y209/'1_РОЗПОДІЛ ПЕРСОНАЛУ'!P208*'1_РОЗПОДІЛ ПЕРСОНАЛУ'!V208,2))</f>
        <v>0</v>
      </c>
      <c r="AF209" s="74">
        <f>IF(ISERROR(ROUND($Y209/'1_РОЗПОДІЛ ПЕРСОНАЛУ'!P208*'1_РОЗПОДІЛ ПЕРСОНАЛУ'!W208,2)),0,ROUND($Y209/'1_РОЗПОДІЛ ПЕРСОНАЛУ'!P208*'1_РОЗПОДІЛ ПЕРСОНАЛУ'!W208,2))</f>
        <v>0</v>
      </c>
      <c r="AG209" s="74">
        <f>IF(ISERROR(ROUND($Y209/'1_РОЗПОДІЛ ПЕРСОНАЛУ'!P208*'1_РОЗПОДІЛ ПЕРСОНАЛУ'!X208,2)),0,ROUND($Y209/'1_РОЗПОДІЛ ПЕРСОНАЛУ'!P208*'1_РОЗПОДІЛ ПЕРСОНАЛУ'!X208,2))</f>
        <v>0</v>
      </c>
    </row>
    <row r="210" spans="1:33" ht="12" hidden="1" x14ac:dyDescent="0.2">
      <c r="A210" s="78" t="str">
        <f>'1_РОЗПОДІЛ ПЕРСОНАЛУ'!A209</f>
        <v/>
      </c>
      <c r="B210" s="78">
        <f>'1_РОЗПОДІЛ ПЕРСОНАЛУ'!B209</f>
        <v>0</v>
      </c>
      <c r="C210" s="78">
        <f>'1_РОЗПОДІЛ ПЕРСОНАЛУ'!D209</f>
        <v>0</v>
      </c>
      <c r="D210" s="78">
        <f>'1_РОЗПОДІЛ ПЕРСОНАЛУ'!F209</f>
        <v>0</v>
      </c>
      <c r="E210" s="78">
        <f>'1_РОЗПОДІЛ ПЕРСОНАЛУ'!P209</f>
        <v>0</v>
      </c>
      <c r="F210" s="100">
        <f>IF($A210&gt;0,'2_Вихідні дані'!$B$3,"")</f>
        <v>1921</v>
      </c>
      <c r="G210" s="55"/>
      <c r="H210" s="55"/>
      <c r="I210" s="79">
        <f>IF(D210&gt;0,VLOOKUP(D210,'2_Вихідні дані'!$A$6:$B$11,2,FALSE),1)</f>
        <v>1</v>
      </c>
      <c r="J210" s="55"/>
      <c r="K210" s="74">
        <f t="shared" si="23"/>
        <v>0</v>
      </c>
      <c r="L210" s="55"/>
      <c r="M210" s="100">
        <f t="shared" si="24"/>
        <v>0</v>
      </c>
      <c r="N210" s="55"/>
      <c r="O210" s="100">
        <f t="shared" si="25"/>
        <v>0</v>
      </c>
      <c r="P210" s="55"/>
      <c r="Q210" s="100">
        <f t="shared" si="26"/>
        <v>0</v>
      </c>
      <c r="R210" s="55"/>
      <c r="S210" s="100">
        <f t="shared" si="27"/>
        <v>0</v>
      </c>
      <c r="T210" s="55"/>
      <c r="U210" s="100">
        <f t="shared" si="28"/>
        <v>0</v>
      </c>
      <c r="V210" s="55"/>
      <c r="W210" s="100">
        <f>IF(AND($A210&gt;0,V210&gt;0),IF('2_Вихідні дані'!$A$12=1,ROUND($K210*(V210-1),2),ROUND((K210+M210+O210+Q210+S210+U210)*(V210-1),2)),0)</f>
        <v>0</v>
      </c>
      <c r="X210" s="74">
        <f t="shared" si="29"/>
        <v>0</v>
      </c>
      <c r="Y210" s="74">
        <f>X210*'2_Вихідні дані'!$B$18</f>
        <v>0</v>
      </c>
      <c r="Z210" s="74">
        <f>IF(ISERROR(ROUND($Y210/'1_РОЗПОДІЛ ПЕРСОНАЛУ'!P209*'1_РОЗПОДІЛ ПЕРСОНАЛУ'!Q209,2)),0,ROUND($Y210/'1_РОЗПОДІЛ ПЕРСОНАЛУ'!P209*'1_РОЗПОДІЛ ПЕРСОНАЛУ'!Q209,2))</f>
        <v>0</v>
      </c>
      <c r="AA210" s="74">
        <f>IF(ISERROR(ROUND($Y210/'1_РОЗПОДІЛ ПЕРСОНАЛУ'!P209*'1_РОЗПОДІЛ ПЕРСОНАЛУ'!R209,2)),0,ROUND($Y210/'1_РОЗПОДІЛ ПЕРСОНАЛУ'!P209*'1_РОЗПОДІЛ ПЕРСОНАЛУ'!R209,2))</f>
        <v>0</v>
      </c>
      <c r="AB210" s="74">
        <f>IF(ISERROR(ROUND($Y210/'1_РОЗПОДІЛ ПЕРСОНАЛУ'!P209*'1_РОЗПОДІЛ ПЕРСОНАЛУ'!S209,2)),0,ROUND($Y210/'1_РОЗПОДІЛ ПЕРСОНАЛУ'!P209*'1_РОЗПОДІЛ ПЕРСОНАЛУ'!S209,2))</f>
        <v>0</v>
      </c>
      <c r="AC210" s="74">
        <f>IF(ISERROR(ROUND($Y210/'1_РОЗПОДІЛ ПЕРСОНАЛУ'!P209*'1_РОЗПОДІЛ ПЕРСОНАЛУ'!T209,2)),0,ROUND($Y210/'1_РОЗПОДІЛ ПЕРСОНАЛУ'!P209*'1_РОЗПОДІЛ ПЕРСОНАЛУ'!T209,2))</f>
        <v>0</v>
      </c>
      <c r="AD210" s="74">
        <f>IF(ISERROR(ROUND($Y210/'1_РОЗПОДІЛ ПЕРСОНАЛУ'!P209*'1_РОЗПОДІЛ ПЕРСОНАЛУ'!U209,2)),0,ROUND($Y210/'1_РОЗПОДІЛ ПЕРСОНАЛУ'!P209*'1_РОЗПОДІЛ ПЕРСОНАЛУ'!U209,2))</f>
        <v>0</v>
      </c>
      <c r="AE210" s="74">
        <f>IF(ISERROR(ROUND($Y210/'1_РОЗПОДІЛ ПЕРСОНАЛУ'!P209*'1_РОЗПОДІЛ ПЕРСОНАЛУ'!V209,2)),0,ROUND($Y210/'1_РОЗПОДІЛ ПЕРСОНАЛУ'!P209*'1_РОЗПОДІЛ ПЕРСОНАЛУ'!V209,2))</f>
        <v>0</v>
      </c>
      <c r="AF210" s="74">
        <f>IF(ISERROR(ROUND($Y210/'1_РОЗПОДІЛ ПЕРСОНАЛУ'!P209*'1_РОЗПОДІЛ ПЕРСОНАЛУ'!W209,2)),0,ROUND($Y210/'1_РОЗПОДІЛ ПЕРСОНАЛУ'!P209*'1_РОЗПОДІЛ ПЕРСОНАЛУ'!W209,2))</f>
        <v>0</v>
      </c>
      <c r="AG210" s="74">
        <f>IF(ISERROR(ROUND($Y210/'1_РОЗПОДІЛ ПЕРСОНАЛУ'!P209*'1_РОЗПОДІЛ ПЕРСОНАЛУ'!X209,2)),0,ROUND($Y210/'1_РОЗПОДІЛ ПЕРСОНАЛУ'!P209*'1_РОЗПОДІЛ ПЕРСОНАЛУ'!X209,2))</f>
        <v>0</v>
      </c>
    </row>
    <row r="211" spans="1:33" ht="12" hidden="1" x14ac:dyDescent="0.2">
      <c r="A211" s="78" t="str">
        <f>'1_РОЗПОДІЛ ПЕРСОНАЛУ'!A210</f>
        <v/>
      </c>
      <c r="B211" s="78">
        <f>'1_РОЗПОДІЛ ПЕРСОНАЛУ'!B210</f>
        <v>0</v>
      </c>
      <c r="C211" s="78">
        <f>'1_РОЗПОДІЛ ПЕРСОНАЛУ'!D210</f>
        <v>0</v>
      </c>
      <c r="D211" s="78">
        <f>'1_РОЗПОДІЛ ПЕРСОНАЛУ'!F210</f>
        <v>0</v>
      </c>
      <c r="E211" s="78">
        <f>'1_РОЗПОДІЛ ПЕРСОНАЛУ'!P210</f>
        <v>0</v>
      </c>
      <c r="F211" s="100">
        <f>IF($A211&gt;0,'2_Вихідні дані'!$B$3,"")</f>
        <v>1921</v>
      </c>
      <c r="G211" s="55"/>
      <c r="H211" s="55"/>
      <c r="I211" s="79">
        <f>IF(D211&gt;0,VLOOKUP(D211,'2_Вихідні дані'!$A$6:$B$11,2,FALSE),1)</f>
        <v>1</v>
      </c>
      <c r="J211" s="55"/>
      <c r="K211" s="74">
        <f t="shared" si="23"/>
        <v>0</v>
      </c>
      <c r="L211" s="55"/>
      <c r="M211" s="100">
        <f t="shared" si="24"/>
        <v>0</v>
      </c>
      <c r="N211" s="55"/>
      <c r="O211" s="100">
        <f t="shared" si="25"/>
        <v>0</v>
      </c>
      <c r="P211" s="55"/>
      <c r="Q211" s="100">
        <f t="shared" si="26"/>
        <v>0</v>
      </c>
      <c r="R211" s="55"/>
      <c r="S211" s="100">
        <f t="shared" si="27"/>
        <v>0</v>
      </c>
      <c r="T211" s="55"/>
      <c r="U211" s="100">
        <f t="shared" si="28"/>
        <v>0</v>
      </c>
      <c r="V211" s="55"/>
      <c r="W211" s="100">
        <f>IF(AND($A211&gt;0,V211&gt;0),IF('2_Вихідні дані'!$A$12=1,ROUND($K211*(V211-1),2),ROUND((K211+M211+O211+Q211+S211+U211)*(V211-1),2)),0)</f>
        <v>0</v>
      </c>
      <c r="X211" s="74">
        <f t="shared" si="29"/>
        <v>0</v>
      </c>
      <c r="Y211" s="74">
        <f>X211*'2_Вихідні дані'!$B$18</f>
        <v>0</v>
      </c>
      <c r="Z211" s="74">
        <f>IF(ISERROR(ROUND($Y211/'1_РОЗПОДІЛ ПЕРСОНАЛУ'!P210*'1_РОЗПОДІЛ ПЕРСОНАЛУ'!Q210,2)),0,ROUND($Y211/'1_РОЗПОДІЛ ПЕРСОНАЛУ'!P210*'1_РОЗПОДІЛ ПЕРСОНАЛУ'!Q210,2))</f>
        <v>0</v>
      </c>
      <c r="AA211" s="74">
        <f>IF(ISERROR(ROUND($Y211/'1_РОЗПОДІЛ ПЕРСОНАЛУ'!P210*'1_РОЗПОДІЛ ПЕРСОНАЛУ'!R210,2)),0,ROUND($Y211/'1_РОЗПОДІЛ ПЕРСОНАЛУ'!P210*'1_РОЗПОДІЛ ПЕРСОНАЛУ'!R210,2))</f>
        <v>0</v>
      </c>
      <c r="AB211" s="74">
        <f>IF(ISERROR(ROUND($Y211/'1_РОЗПОДІЛ ПЕРСОНАЛУ'!P210*'1_РОЗПОДІЛ ПЕРСОНАЛУ'!S210,2)),0,ROUND($Y211/'1_РОЗПОДІЛ ПЕРСОНАЛУ'!P210*'1_РОЗПОДІЛ ПЕРСОНАЛУ'!S210,2))</f>
        <v>0</v>
      </c>
      <c r="AC211" s="74">
        <f>IF(ISERROR(ROUND($Y211/'1_РОЗПОДІЛ ПЕРСОНАЛУ'!P210*'1_РОЗПОДІЛ ПЕРСОНАЛУ'!T210,2)),0,ROUND($Y211/'1_РОЗПОДІЛ ПЕРСОНАЛУ'!P210*'1_РОЗПОДІЛ ПЕРСОНАЛУ'!T210,2))</f>
        <v>0</v>
      </c>
      <c r="AD211" s="74">
        <f>IF(ISERROR(ROUND($Y211/'1_РОЗПОДІЛ ПЕРСОНАЛУ'!P210*'1_РОЗПОДІЛ ПЕРСОНАЛУ'!U210,2)),0,ROUND($Y211/'1_РОЗПОДІЛ ПЕРСОНАЛУ'!P210*'1_РОЗПОДІЛ ПЕРСОНАЛУ'!U210,2))</f>
        <v>0</v>
      </c>
      <c r="AE211" s="74">
        <f>IF(ISERROR(ROUND($Y211/'1_РОЗПОДІЛ ПЕРСОНАЛУ'!P210*'1_РОЗПОДІЛ ПЕРСОНАЛУ'!V210,2)),0,ROUND($Y211/'1_РОЗПОДІЛ ПЕРСОНАЛУ'!P210*'1_РОЗПОДІЛ ПЕРСОНАЛУ'!V210,2))</f>
        <v>0</v>
      </c>
      <c r="AF211" s="74">
        <f>IF(ISERROR(ROUND($Y211/'1_РОЗПОДІЛ ПЕРСОНАЛУ'!P210*'1_РОЗПОДІЛ ПЕРСОНАЛУ'!W210,2)),0,ROUND($Y211/'1_РОЗПОДІЛ ПЕРСОНАЛУ'!P210*'1_РОЗПОДІЛ ПЕРСОНАЛУ'!W210,2))</f>
        <v>0</v>
      </c>
      <c r="AG211" s="74">
        <f>IF(ISERROR(ROUND($Y211/'1_РОЗПОДІЛ ПЕРСОНАЛУ'!P210*'1_РОЗПОДІЛ ПЕРСОНАЛУ'!X210,2)),0,ROUND($Y211/'1_РОЗПОДІЛ ПЕРСОНАЛУ'!P210*'1_РОЗПОДІЛ ПЕРСОНАЛУ'!X210,2))</f>
        <v>0</v>
      </c>
    </row>
    <row r="212" spans="1:33" ht="12" hidden="1" x14ac:dyDescent="0.2">
      <c r="A212" s="78" t="str">
        <f>'1_РОЗПОДІЛ ПЕРСОНАЛУ'!A211</f>
        <v/>
      </c>
      <c r="B212" s="78">
        <f>'1_РОЗПОДІЛ ПЕРСОНАЛУ'!B211</f>
        <v>0</v>
      </c>
      <c r="C212" s="78">
        <f>'1_РОЗПОДІЛ ПЕРСОНАЛУ'!D211</f>
        <v>0</v>
      </c>
      <c r="D212" s="78">
        <f>'1_РОЗПОДІЛ ПЕРСОНАЛУ'!F211</f>
        <v>0</v>
      </c>
      <c r="E212" s="78">
        <f>'1_РОЗПОДІЛ ПЕРСОНАЛУ'!P211</f>
        <v>0</v>
      </c>
      <c r="F212" s="100">
        <f>IF($A212&gt;0,'2_Вихідні дані'!$B$3,"")</f>
        <v>1921</v>
      </c>
      <c r="G212" s="55"/>
      <c r="H212" s="55"/>
      <c r="I212" s="79">
        <f>IF(D212&gt;0,VLOOKUP(D212,'2_Вихідні дані'!$A$6:$B$11,2,FALSE),1)</f>
        <v>1</v>
      </c>
      <c r="J212" s="55"/>
      <c r="K212" s="74">
        <f t="shared" si="23"/>
        <v>0</v>
      </c>
      <c r="L212" s="55"/>
      <c r="M212" s="100">
        <f t="shared" si="24"/>
        <v>0</v>
      </c>
      <c r="N212" s="55"/>
      <c r="O212" s="100">
        <f t="shared" si="25"/>
        <v>0</v>
      </c>
      <c r="P212" s="55"/>
      <c r="Q212" s="100">
        <f t="shared" si="26"/>
        <v>0</v>
      </c>
      <c r="R212" s="55"/>
      <c r="S212" s="100">
        <f t="shared" si="27"/>
        <v>0</v>
      </c>
      <c r="T212" s="55"/>
      <c r="U212" s="100">
        <f t="shared" si="28"/>
        <v>0</v>
      </c>
      <c r="V212" s="55"/>
      <c r="W212" s="100">
        <f>IF(AND($A212&gt;0,V212&gt;0),IF('2_Вихідні дані'!$A$12=1,ROUND($K212*(V212-1),2),ROUND((K212+M212+O212+Q212+S212+U212)*(V212-1),2)),0)</f>
        <v>0</v>
      </c>
      <c r="X212" s="74">
        <f t="shared" si="29"/>
        <v>0</v>
      </c>
      <c r="Y212" s="74">
        <f>X212*'2_Вихідні дані'!$B$18</f>
        <v>0</v>
      </c>
      <c r="Z212" s="74">
        <f>IF(ISERROR(ROUND($Y212/'1_РОЗПОДІЛ ПЕРСОНАЛУ'!P211*'1_РОЗПОДІЛ ПЕРСОНАЛУ'!Q211,2)),0,ROUND($Y212/'1_РОЗПОДІЛ ПЕРСОНАЛУ'!P211*'1_РОЗПОДІЛ ПЕРСОНАЛУ'!Q211,2))</f>
        <v>0</v>
      </c>
      <c r="AA212" s="74">
        <f>IF(ISERROR(ROUND($Y212/'1_РОЗПОДІЛ ПЕРСОНАЛУ'!P211*'1_РОЗПОДІЛ ПЕРСОНАЛУ'!R211,2)),0,ROUND($Y212/'1_РОЗПОДІЛ ПЕРСОНАЛУ'!P211*'1_РОЗПОДІЛ ПЕРСОНАЛУ'!R211,2))</f>
        <v>0</v>
      </c>
      <c r="AB212" s="74">
        <f>IF(ISERROR(ROUND($Y212/'1_РОЗПОДІЛ ПЕРСОНАЛУ'!P211*'1_РОЗПОДІЛ ПЕРСОНАЛУ'!S211,2)),0,ROUND($Y212/'1_РОЗПОДІЛ ПЕРСОНАЛУ'!P211*'1_РОЗПОДІЛ ПЕРСОНАЛУ'!S211,2))</f>
        <v>0</v>
      </c>
      <c r="AC212" s="74">
        <f>IF(ISERROR(ROUND($Y212/'1_РОЗПОДІЛ ПЕРСОНАЛУ'!P211*'1_РОЗПОДІЛ ПЕРСОНАЛУ'!T211,2)),0,ROUND($Y212/'1_РОЗПОДІЛ ПЕРСОНАЛУ'!P211*'1_РОЗПОДІЛ ПЕРСОНАЛУ'!T211,2))</f>
        <v>0</v>
      </c>
      <c r="AD212" s="74">
        <f>IF(ISERROR(ROUND($Y212/'1_РОЗПОДІЛ ПЕРСОНАЛУ'!P211*'1_РОЗПОДІЛ ПЕРСОНАЛУ'!U211,2)),0,ROUND($Y212/'1_РОЗПОДІЛ ПЕРСОНАЛУ'!P211*'1_РОЗПОДІЛ ПЕРСОНАЛУ'!U211,2))</f>
        <v>0</v>
      </c>
      <c r="AE212" s="74">
        <f>IF(ISERROR(ROUND($Y212/'1_РОЗПОДІЛ ПЕРСОНАЛУ'!P211*'1_РОЗПОДІЛ ПЕРСОНАЛУ'!V211,2)),0,ROUND($Y212/'1_РОЗПОДІЛ ПЕРСОНАЛУ'!P211*'1_РОЗПОДІЛ ПЕРСОНАЛУ'!V211,2))</f>
        <v>0</v>
      </c>
      <c r="AF212" s="74">
        <f>IF(ISERROR(ROUND($Y212/'1_РОЗПОДІЛ ПЕРСОНАЛУ'!P211*'1_РОЗПОДІЛ ПЕРСОНАЛУ'!W211,2)),0,ROUND($Y212/'1_РОЗПОДІЛ ПЕРСОНАЛУ'!P211*'1_РОЗПОДІЛ ПЕРСОНАЛУ'!W211,2))</f>
        <v>0</v>
      </c>
      <c r="AG212" s="74">
        <f>IF(ISERROR(ROUND($Y212/'1_РОЗПОДІЛ ПЕРСОНАЛУ'!P211*'1_РОЗПОДІЛ ПЕРСОНАЛУ'!X211,2)),0,ROUND($Y212/'1_РОЗПОДІЛ ПЕРСОНАЛУ'!P211*'1_РОЗПОДІЛ ПЕРСОНАЛУ'!X211,2))</f>
        <v>0</v>
      </c>
    </row>
    <row r="213" spans="1:33" ht="12" hidden="1" x14ac:dyDescent="0.2">
      <c r="A213" s="78" t="str">
        <f>'1_РОЗПОДІЛ ПЕРСОНАЛУ'!A212</f>
        <v/>
      </c>
      <c r="B213" s="78">
        <f>'1_РОЗПОДІЛ ПЕРСОНАЛУ'!B212</f>
        <v>0</v>
      </c>
      <c r="C213" s="78">
        <f>'1_РОЗПОДІЛ ПЕРСОНАЛУ'!D212</f>
        <v>0</v>
      </c>
      <c r="D213" s="78">
        <f>'1_РОЗПОДІЛ ПЕРСОНАЛУ'!F212</f>
        <v>0</v>
      </c>
      <c r="E213" s="78">
        <f>'1_РОЗПОДІЛ ПЕРСОНАЛУ'!P212</f>
        <v>0</v>
      </c>
      <c r="F213" s="100">
        <f>IF($A213&gt;0,'2_Вихідні дані'!$B$3,"")</f>
        <v>1921</v>
      </c>
      <c r="G213" s="55"/>
      <c r="H213" s="55"/>
      <c r="I213" s="79">
        <f>IF(D213&gt;0,VLOOKUP(D213,'2_Вихідні дані'!$A$6:$B$11,2,FALSE),1)</f>
        <v>1</v>
      </c>
      <c r="J213" s="55"/>
      <c r="K213" s="74">
        <f t="shared" si="23"/>
        <v>0</v>
      </c>
      <c r="L213" s="55"/>
      <c r="M213" s="100">
        <f t="shared" si="24"/>
        <v>0</v>
      </c>
      <c r="N213" s="55"/>
      <c r="O213" s="100">
        <f t="shared" si="25"/>
        <v>0</v>
      </c>
      <c r="P213" s="55"/>
      <c r="Q213" s="100">
        <f t="shared" si="26"/>
        <v>0</v>
      </c>
      <c r="R213" s="55"/>
      <c r="S213" s="100">
        <f t="shared" si="27"/>
        <v>0</v>
      </c>
      <c r="T213" s="55"/>
      <c r="U213" s="100">
        <f t="shared" si="28"/>
        <v>0</v>
      </c>
      <c r="V213" s="55"/>
      <c r="W213" s="100">
        <f>IF(AND($A213&gt;0,V213&gt;0),IF('2_Вихідні дані'!$A$12=1,ROUND($K213*(V213-1),2),ROUND((K213+M213+O213+Q213+S213+U213)*(V213-1),2)),0)</f>
        <v>0</v>
      </c>
      <c r="X213" s="74">
        <f t="shared" si="29"/>
        <v>0</v>
      </c>
      <c r="Y213" s="74">
        <f>X213*'2_Вихідні дані'!$B$18</f>
        <v>0</v>
      </c>
      <c r="Z213" s="74">
        <f>IF(ISERROR(ROUND($Y213/'1_РОЗПОДІЛ ПЕРСОНАЛУ'!P212*'1_РОЗПОДІЛ ПЕРСОНАЛУ'!Q212,2)),0,ROUND($Y213/'1_РОЗПОДІЛ ПЕРСОНАЛУ'!P212*'1_РОЗПОДІЛ ПЕРСОНАЛУ'!Q212,2))</f>
        <v>0</v>
      </c>
      <c r="AA213" s="74">
        <f>IF(ISERROR(ROUND($Y213/'1_РОЗПОДІЛ ПЕРСОНАЛУ'!P212*'1_РОЗПОДІЛ ПЕРСОНАЛУ'!R212,2)),0,ROUND($Y213/'1_РОЗПОДІЛ ПЕРСОНАЛУ'!P212*'1_РОЗПОДІЛ ПЕРСОНАЛУ'!R212,2))</f>
        <v>0</v>
      </c>
      <c r="AB213" s="74">
        <f>IF(ISERROR(ROUND($Y213/'1_РОЗПОДІЛ ПЕРСОНАЛУ'!P212*'1_РОЗПОДІЛ ПЕРСОНАЛУ'!S212,2)),0,ROUND($Y213/'1_РОЗПОДІЛ ПЕРСОНАЛУ'!P212*'1_РОЗПОДІЛ ПЕРСОНАЛУ'!S212,2))</f>
        <v>0</v>
      </c>
      <c r="AC213" s="74">
        <f>IF(ISERROR(ROUND($Y213/'1_РОЗПОДІЛ ПЕРСОНАЛУ'!P212*'1_РОЗПОДІЛ ПЕРСОНАЛУ'!T212,2)),0,ROUND($Y213/'1_РОЗПОДІЛ ПЕРСОНАЛУ'!P212*'1_РОЗПОДІЛ ПЕРСОНАЛУ'!T212,2))</f>
        <v>0</v>
      </c>
      <c r="AD213" s="74">
        <f>IF(ISERROR(ROUND($Y213/'1_РОЗПОДІЛ ПЕРСОНАЛУ'!P212*'1_РОЗПОДІЛ ПЕРСОНАЛУ'!U212,2)),0,ROUND($Y213/'1_РОЗПОДІЛ ПЕРСОНАЛУ'!P212*'1_РОЗПОДІЛ ПЕРСОНАЛУ'!U212,2))</f>
        <v>0</v>
      </c>
      <c r="AE213" s="74">
        <f>IF(ISERROR(ROUND($Y213/'1_РОЗПОДІЛ ПЕРСОНАЛУ'!P212*'1_РОЗПОДІЛ ПЕРСОНАЛУ'!V212,2)),0,ROUND($Y213/'1_РОЗПОДІЛ ПЕРСОНАЛУ'!P212*'1_РОЗПОДІЛ ПЕРСОНАЛУ'!V212,2))</f>
        <v>0</v>
      </c>
      <c r="AF213" s="74">
        <f>IF(ISERROR(ROUND($Y213/'1_РОЗПОДІЛ ПЕРСОНАЛУ'!P212*'1_РОЗПОДІЛ ПЕРСОНАЛУ'!W212,2)),0,ROUND($Y213/'1_РОЗПОДІЛ ПЕРСОНАЛУ'!P212*'1_РОЗПОДІЛ ПЕРСОНАЛУ'!W212,2))</f>
        <v>0</v>
      </c>
      <c r="AG213" s="74">
        <f>IF(ISERROR(ROUND($Y213/'1_РОЗПОДІЛ ПЕРСОНАЛУ'!P212*'1_РОЗПОДІЛ ПЕРСОНАЛУ'!X212,2)),0,ROUND($Y213/'1_РОЗПОДІЛ ПЕРСОНАЛУ'!P212*'1_РОЗПОДІЛ ПЕРСОНАЛУ'!X212,2))</f>
        <v>0</v>
      </c>
    </row>
    <row r="214" spans="1:33" ht="12" hidden="1" x14ac:dyDescent="0.2">
      <c r="A214" s="78" t="str">
        <f>'1_РОЗПОДІЛ ПЕРСОНАЛУ'!A213</f>
        <v/>
      </c>
      <c r="B214" s="78">
        <f>'1_РОЗПОДІЛ ПЕРСОНАЛУ'!B213</f>
        <v>0</v>
      </c>
      <c r="C214" s="78">
        <f>'1_РОЗПОДІЛ ПЕРСОНАЛУ'!D213</f>
        <v>0</v>
      </c>
      <c r="D214" s="78">
        <f>'1_РОЗПОДІЛ ПЕРСОНАЛУ'!F213</f>
        <v>0</v>
      </c>
      <c r="E214" s="78">
        <f>'1_РОЗПОДІЛ ПЕРСОНАЛУ'!P213</f>
        <v>0</v>
      </c>
      <c r="F214" s="100">
        <f>IF($A214&gt;0,'2_Вихідні дані'!$B$3,"")</f>
        <v>1921</v>
      </c>
      <c r="G214" s="55"/>
      <c r="H214" s="55"/>
      <c r="I214" s="79">
        <f>IF(D214&gt;0,VLOOKUP(D214,'2_Вихідні дані'!$A$6:$B$11,2,FALSE),1)</f>
        <v>1</v>
      </c>
      <c r="J214" s="55"/>
      <c r="K214" s="74">
        <f t="shared" si="23"/>
        <v>0</v>
      </c>
      <c r="L214" s="55"/>
      <c r="M214" s="100">
        <f t="shared" si="24"/>
        <v>0</v>
      </c>
      <c r="N214" s="55"/>
      <c r="O214" s="100">
        <f t="shared" si="25"/>
        <v>0</v>
      </c>
      <c r="P214" s="55"/>
      <c r="Q214" s="100">
        <f t="shared" si="26"/>
        <v>0</v>
      </c>
      <c r="R214" s="55"/>
      <c r="S214" s="100">
        <f t="shared" si="27"/>
        <v>0</v>
      </c>
      <c r="T214" s="55"/>
      <c r="U214" s="100">
        <f t="shared" si="28"/>
        <v>0</v>
      </c>
      <c r="V214" s="55"/>
      <c r="W214" s="100">
        <f>IF(AND($A214&gt;0,V214&gt;0),IF('2_Вихідні дані'!$A$12=1,ROUND($K214*(V214-1),2),ROUND((K214+M214+O214+Q214+S214+U214)*(V214-1),2)),0)</f>
        <v>0</v>
      </c>
      <c r="X214" s="74">
        <f t="shared" si="29"/>
        <v>0</v>
      </c>
      <c r="Y214" s="74">
        <f>X214*'2_Вихідні дані'!$B$18</f>
        <v>0</v>
      </c>
      <c r="Z214" s="74">
        <f>IF(ISERROR(ROUND($Y214/'1_РОЗПОДІЛ ПЕРСОНАЛУ'!P213*'1_РОЗПОДІЛ ПЕРСОНАЛУ'!Q213,2)),0,ROUND($Y214/'1_РОЗПОДІЛ ПЕРСОНАЛУ'!P213*'1_РОЗПОДІЛ ПЕРСОНАЛУ'!Q213,2))</f>
        <v>0</v>
      </c>
      <c r="AA214" s="74">
        <f>IF(ISERROR(ROUND($Y214/'1_РОЗПОДІЛ ПЕРСОНАЛУ'!P213*'1_РОЗПОДІЛ ПЕРСОНАЛУ'!R213,2)),0,ROUND($Y214/'1_РОЗПОДІЛ ПЕРСОНАЛУ'!P213*'1_РОЗПОДІЛ ПЕРСОНАЛУ'!R213,2))</f>
        <v>0</v>
      </c>
      <c r="AB214" s="74">
        <f>IF(ISERROR(ROUND($Y214/'1_РОЗПОДІЛ ПЕРСОНАЛУ'!P213*'1_РОЗПОДІЛ ПЕРСОНАЛУ'!S213,2)),0,ROUND($Y214/'1_РОЗПОДІЛ ПЕРСОНАЛУ'!P213*'1_РОЗПОДІЛ ПЕРСОНАЛУ'!S213,2))</f>
        <v>0</v>
      </c>
      <c r="AC214" s="74">
        <f>IF(ISERROR(ROUND($Y214/'1_РОЗПОДІЛ ПЕРСОНАЛУ'!P213*'1_РОЗПОДІЛ ПЕРСОНАЛУ'!T213,2)),0,ROUND($Y214/'1_РОЗПОДІЛ ПЕРСОНАЛУ'!P213*'1_РОЗПОДІЛ ПЕРСОНАЛУ'!T213,2))</f>
        <v>0</v>
      </c>
      <c r="AD214" s="74">
        <f>IF(ISERROR(ROUND($Y214/'1_РОЗПОДІЛ ПЕРСОНАЛУ'!P213*'1_РОЗПОДІЛ ПЕРСОНАЛУ'!U213,2)),0,ROUND($Y214/'1_РОЗПОДІЛ ПЕРСОНАЛУ'!P213*'1_РОЗПОДІЛ ПЕРСОНАЛУ'!U213,2))</f>
        <v>0</v>
      </c>
      <c r="AE214" s="74">
        <f>IF(ISERROR(ROUND($Y214/'1_РОЗПОДІЛ ПЕРСОНАЛУ'!P213*'1_РОЗПОДІЛ ПЕРСОНАЛУ'!V213,2)),0,ROUND($Y214/'1_РОЗПОДІЛ ПЕРСОНАЛУ'!P213*'1_РОЗПОДІЛ ПЕРСОНАЛУ'!V213,2))</f>
        <v>0</v>
      </c>
      <c r="AF214" s="74">
        <f>IF(ISERROR(ROUND($Y214/'1_РОЗПОДІЛ ПЕРСОНАЛУ'!P213*'1_РОЗПОДІЛ ПЕРСОНАЛУ'!W213,2)),0,ROUND($Y214/'1_РОЗПОДІЛ ПЕРСОНАЛУ'!P213*'1_РОЗПОДІЛ ПЕРСОНАЛУ'!W213,2))</f>
        <v>0</v>
      </c>
      <c r="AG214" s="74">
        <f>IF(ISERROR(ROUND($Y214/'1_РОЗПОДІЛ ПЕРСОНАЛУ'!P213*'1_РОЗПОДІЛ ПЕРСОНАЛУ'!X213,2)),0,ROUND($Y214/'1_РОЗПОДІЛ ПЕРСОНАЛУ'!P213*'1_РОЗПОДІЛ ПЕРСОНАЛУ'!X213,2))</f>
        <v>0</v>
      </c>
    </row>
    <row r="215" spans="1:33" ht="12" hidden="1" x14ac:dyDescent="0.2">
      <c r="A215" s="78" t="str">
        <f>'1_РОЗПОДІЛ ПЕРСОНАЛУ'!A214</f>
        <v/>
      </c>
      <c r="B215" s="78">
        <f>'1_РОЗПОДІЛ ПЕРСОНАЛУ'!B214</f>
        <v>0</v>
      </c>
      <c r="C215" s="78">
        <f>'1_РОЗПОДІЛ ПЕРСОНАЛУ'!D214</f>
        <v>0</v>
      </c>
      <c r="D215" s="78">
        <f>'1_РОЗПОДІЛ ПЕРСОНАЛУ'!F214</f>
        <v>0</v>
      </c>
      <c r="E215" s="78">
        <f>'1_РОЗПОДІЛ ПЕРСОНАЛУ'!P214</f>
        <v>0</v>
      </c>
      <c r="F215" s="100">
        <f>IF($A215&gt;0,'2_Вихідні дані'!$B$3,"")</f>
        <v>1921</v>
      </c>
      <c r="G215" s="55"/>
      <c r="H215" s="55"/>
      <c r="I215" s="79">
        <f>IF(D215&gt;0,VLOOKUP(D215,'2_Вихідні дані'!$A$6:$B$11,2,FALSE),1)</f>
        <v>1</v>
      </c>
      <c r="J215" s="55"/>
      <c r="K215" s="74">
        <f t="shared" si="23"/>
        <v>0</v>
      </c>
      <c r="L215" s="55"/>
      <c r="M215" s="100">
        <f t="shared" si="24"/>
        <v>0</v>
      </c>
      <c r="N215" s="55"/>
      <c r="O215" s="100">
        <f t="shared" si="25"/>
        <v>0</v>
      </c>
      <c r="P215" s="55"/>
      <c r="Q215" s="100">
        <f t="shared" si="26"/>
        <v>0</v>
      </c>
      <c r="R215" s="55"/>
      <c r="S215" s="100">
        <f t="shared" si="27"/>
        <v>0</v>
      </c>
      <c r="T215" s="55"/>
      <c r="U215" s="100">
        <f t="shared" si="28"/>
        <v>0</v>
      </c>
      <c r="V215" s="55"/>
      <c r="W215" s="100">
        <f>IF(AND($A215&gt;0,V215&gt;0),IF('2_Вихідні дані'!$A$12=1,ROUND($K215*(V215-1),2),ROUND((K215+M215+O215+Q215+S215+U215)*(V215-1),2)),0)</f>
        <v>0</v>
      </c>
      <c r="X215" s="74">
        <f t="shared" si="29"/>
        <v>0</v>
      </c>
      <c r="Y215" s="74">
        <f>X215*'2_Вихідні дані'!$B$18</f>
        <v>0</v>
      </c>
      <c r="Z215" s="74">
        <f>IF(ISERROR(ROUND($Y215/'1_РОЗПОДІЛ ПЕРСОНАЛУ'!P214*'1_РОЗПОДІЛ ПЕРСОНАЛУ'!Q214,2)),0,ROUND($Y215/'1_РОЗПОДІЛ ПЕРСОНАЛУ'!P214*'1_РОЗПОДІЛ ПЕРСОНАЛУ'!Q214,2))</f>
        <v>0</v>
      </c>
      <c r="AA215" s="74">
        <f>IF(ISERROR(ROUND($Y215/'1_РОЗПОДІЛ ПЕРСОНАЛУ'!P214*'1_РОЗПОДІЛ ПЕРСОНАЛУ'!R214,2)),0,ROUND($Y215/'1_РОЗПОДІЛ ПЕРСОНАЛУ'!P214*'1_РОЗПОДІЛ ПЕРСОНАЛУ'!R214,2))</f>
        <v>0</v>
      </c>
      <c r="AB215" s="74">
        <f>IF(ISERROR(ROUND($Y215/'1_РОЗПОДІЛ ПЕРСОНАЛУ'!P214*'1_РОЗПОДІЛ ПЕРСОНАЛУ'!S214,2)),0,ROUND($Y215/'1_РОЗПОДІЛ ПЕРСОНАЛУ'!P214*'1_РОЗПОДІЛ ПЕРСОНАЛУ'!S214,2))</f>
        <v>0</v>
      </c>
      <c r="AC215" s="74">
        <f>IF(ISERROR(ROUND($Y215/'1_РОЗПОДІЛ ПЕРСОНАЛУ'!P214*'1_РОЗПОДІЛ ПЕРСОНАЛУ'!T214,2)),0,ROUND($Y215/'1_РОЗПОДІЛ ПЕРСОНАЛУ'!P214*'1_РОЗПОДІЛ ПЕРСОНАЛУ'!T214,2))</f>
        <v>0</v>
      </c>
      <c r="AD215" s="74">
        <f>IF(ISERROR(ROUND($Y215/'1_РОЗПОДІЛ ПЕРСОНАЛУ'!P214*'1_РОЗПОДІЛ ПЕРСОНАЛУ'!U214,2)),0,ROUND($Y215/'1_РОЗПОДІЛ ПЕРСОНАЛУ'!P214*'1_РОЗПОДІЛ ПЕРСОНАЛУ'!U214,2))</f>
        <v>0</v>
      </c>
      <c r="AE215" s="74">
        <f>IF(ISERROR(ROUND($Y215/'1_РОЗПОДІЛ ПЕРСОНАЛУ'!P214*'1_РОЗПОДІЛ ПЕРСОНАЛУ'!V214,2)),0,ROUND($Y215/'1_РОЗПОДІЛ ПЕРСОНАЛУ'!P214*'1_РОЗПОДІЛ ПЕРСОНАЛУ'!V214,2))</f>
        <v>0</v>
      </c>
      <c r="AF215" s="74">
        <f>IF(ISERROR(ROUND($Y215/'1_РОЗПОДІЛ ПЕРСОНАЛУ'!P214*'1_РОЗПОДІЛ ПЕРСОНАЛУ'!W214,2)),0,ROUND($Y215/'1_РОЗПОДІЛ ПЕРСОНАЛУ'!P214*'1_РОЗПОДІЛ ПЕРСОНАЛУ'!W214,2))</f>
        <v>0</v>
      </c>
      <c r="AG215" s="74">
        <f>IF(ISERROR(ROUND($Y215/'1_РОЗПОДІЛ ПЕРСОНАЛУ'!P214*'1_РОЗПОДІЛ ПЕРСОНАЛУ'!X214,2)),0,ROUND($Y215/'1_РОЗПОДІЛ ПЕРСОНАЛУ'!P214*'1_РОЗПОДІЛ ПЕРСОНАЛУ'!X214,2))</f>
        <v>0</v>
      </c>
    </row>
    <row r="216" spans="1:33" ht="12" hidden="1" x14ac:dyDescent="0.2">
      <c r="A216" s="78" t="str">
        <f>'1_РОЗПОДІЛ ПЕРСОНАЛУ'!A215</f>
        <v/>
      </c>
      <c r="B216" s="78">
        <f>'1_РОЗПОДІЛ ПЕРСОНАЛУ'!B215</f>
        <v>0</v>
      </c>
      <c r="C216" s="78">
        <f>'1_РОЗПОДІЛ ПЕРСОНАЛУ'!D215</f>
        <v>0</v>
      </c>
      <c r="D216" s="78">
        <f>'1_РОЗПОДІЛ ПЕРСОНАЛУ'!F215</f>
        <v>0</v>
      </c>
      <c r="E216" s="78">
        <f>'1_РОЗПОДІЛ ПЕРСОНАЛУ'!P215</f>
        <v>0</v>
      </c>
      <c r="F216" s="100">
        <f>IF($A216&gt;0,'2_Вихідні дані'!$B$3,"")</f>
        <v>1921</v>
      </c>
      <c r="G216" s="55"/>
      <c r="H216" s="55"/>
      <c r="I216" s="79">
        <f>IF(D216&gt;0,VLOOKUP(D216,'2_Вихідні дані'!$A$6:$B$11,2,FALSE),1)</f>
        <v>1</v>
      </c>
      <c r="J216" s="55"/>
      <c r="K216" s="74">
        <f t="shared" si="23"/>
        <v>0</v>
      </c>
      <c r="L216" s="55"/>
      <c r="M216" s="100">
        <f t="shared" si="24"/>
        <v>0</v>
      </c>
      <c r="N216" s="55"/>
      <c r="O216" s="100">
        <f t="shared" si="25"/>
        <v>0</v>
      </c>
      <c r="P216" s="55"/>
      <c r="Q216" s="100">
        <f t="shared" si="26"/>
        <v>0</v>
      </c>
      <c r="R216" s="55"/>
      <c r="S216" s="100">
        <f t="shared" si="27"/>
        <v>0</v>
      </c>
      <c r="T216" s="55"/>
      <c r="U216" s="100">
        <f t="shared" si="28"/>
        <v>0</v>
      </c>
      <c r="V216" s="55"/>
      <c r="W216" s="100">
        <f>IF(AND($A216&gt;0,V216&gt;0),IF('2_Вихідні дані'!$A$12=1,ROUND($K216*(V216-1),2),ROUND((K216+M216+O216+Q216+S216+U216)*(V216-1),2)),0)</f>
        <v>0</v>
      </c>
      <c r="X216" s="74">
        <f t="shared" si="29"/>
        <v>0</v>
      </c>
      <c r="Y216" s="74">
        <f>X216*'2_Вихідні дані'!$B$18</f>
        <v>0</v>
      </c>
      <c r="Z216" s="74">
        <f>IF(ISERROR(ROUND($Y216/'1_РОЗПОДІЛ ПЕРСОНАЛУ'!P215*'1_РОЗПОДІЛ ПЕРСОНАЛУ'!Q215,2)),0,ROUND($Y216/'1_РОЗПОДІЛ ПЕРСОНАЛУ'!P215*'1_РОЗПОДІЛ ПЕРСОНАЛУ'!Q215,2))</f>
        <v>0</v>
      </c>
      <c r="AA216" s="74">
        <f>IF(ISERROR(ROUND($Y216/'1_РОЗПОДІЛ ПЕРСОНАЛУ'!P215*'1_РОЗПОДІЛ ПЕРСОНАЛУ'!R215,2)),0,ROUND($Y216/'1_РОЗПОДІЛ ПЕРСОНАЛУ'!P215*'1_РОЗПОДІЛ ПЕРСОНАЛУ'!R215,2))</f>
        <v>0</v>
      </c>
      <c r="AB216" s="74">
        <f>IF(ISERROR(ROUND($Y216/'1_РОЗПОДІЛ ПЕРСОНАЛУ'!P215*'1_РОЗПОДІЛ ПЕРСОНАЛУ'!S215,2)),0,ROUND($Y216/'1_РОЗПОДІЛ ПЕРСОНАЛУ'!P215*'1_РОЗПОДІЛ ПЕРСОНАЛУ'!S215,2))</f>
        <v>0</v>
      </c>
      <c r="AC216" s="74">
        <f>IF(ISERROR(ROUND($Y216/'1_РОЗПОДІЛ ПЕРСОНАЛУ'!P215*'1_РОЗПОДІЛ ПЕРСОНАЛУ'!T215,2)),0,ROUND($Y216/'1_РОЗПОДІЛ ПЕРСОНАЛУ'!P215*'1_РОЗПОДІЛ ПЕРСОНАЛУ'!T215,2))</f>
        <v>0</v>
      </c>
      <c r="AD216" s="74">
        <f>IF(ISERROR(ROUND($Y216/'1_РОЗПОДІЛ ПЕРСОНАЛУ'!P215*'1_РОЗПОДІЛ ПЕРСОНАЛУ'!U215,2)),0,ROUND($Y216/'1_РОЗПОДІЛ ПЕРСОНАЛУ'!P215*'1_РОЗПОДІЛ ПЕРСОНАЛУ'!U215,2))</f>
        <v>0</v>
      </c>
      <c r="AE216" s="74">
        <f>IF(ISERROR(ROUND($Y216/'1_РОЗПОДІЛ ПЕРСОНАЛУ'!P215*'1_РОЗПОДІЛ ПЕРСОНАЛУ'!V215,2)),0,ROUND($Y216/'1_РОЗПОДІЛ ПЕРСОНАЛУ'!P215*'1_РОЗПОДІЛ ПЕРСОНАЛУ'!V215,2))</f>
        <v>0</v>
      </c>
      <c r="AF216" s="74">
        <f>IF(ISERROR(ROUND($Y216/'1_РОЗПОДІЛ ПЕРСОНАЛУ'!P215*'1_РОЗПОДІЛ ПЕРСОНАЛУ'!W215,2)),0,ROUND($Y216/'1_РОЗПОДІЛ ПЕРСОНАЛУ'!P215*'1_РОЗПОДІЛ ПЕРСОНАЛУ'!W215,2))</f>
        <v>0</v>
      </c>
      <c r="AG216" s="74">
        <f>IF(ISERROR(ROUND($Y216/'1_РОЗПОДІЛ ПЕРСОНАЛУ'!P215*'1_РОЗПОДІЛ ПЕРСОНАЛУ'!X215,2)),0,ROUND($Y216/'1_РОЗПОДІЛ ПЕРСОНАЛУ'!P215*'1_РОЗПОДІЛ ПЕРСОНАЛУ'!X215,2))</f>
        <v>0</v>
      </c>
    </row>
    <row r="217" spans="1:33" ht="12" hidden="1" x14ac:dyDescent="0.2">
      <c r="A217" s="78" t="str">
        <f>'1_РОЗПОДІЛ ПЕРСОНАЛУ'!A216</f>
        <v/>
      </c>
      <c r="B217" s="78">
        <f>'1_РОЗПОДІЛ ПЕРСОНАЛУ'!B216</f>
        <v>0</v>
      </c>
      <c r="C217" s="78">
        <f>'1_РОЗПОДІЛ ПЕРСОНАЛУ'!D216</f>
        <v>0</v>
      </c>
      <c r="D217" s="78">
        <f>'1_РОЗПОДІЛ ПЕРСОНАЛУ'!F216</f>
        <v>0</v>
      </c>
      <c r="E217" s="78">
        <f>'1_РОЗПОДІЛ ПЕРСОНАЛУ'!P216</f>
        <v>0</v>
      </c>
      <c r="F217" s="100">
        <f>IF($A217&gt;0,'2_Вихідні дані'!$B$3,"")</f>
        <v>1921</v>
      </c>
      <c r="G217" s="55"/>
      <c r="H217" s="55"/>
      <c r="I217" s="79">
        <f>IF(D217&gt;0,VLOOKUP(D217,'2_Вихідні дані'!$A$6:$B$11,2,FALSE),1)</f>
        <v>1</v>
      </c>
      <c r="J217" s="55"/>
      <c r="K217" s="74">
        <f t="shared" si="23"/>
        <v>0</v>
      </c>
      <c r="L217" s="55"/>
      <c r="M217" s="100">
        <f t="shared" si="24"/>
        <v>0</v>
      </c>
      <c r="N217" s="55"/>
      <c r="O217" s="100">
        <f t="shared" si="25"/>
        <v>0</v>
      </c>
      <c r="P217" s="55"/>
      <c r="Q217" s="100">
        <f t="shared" si="26"/>
        <v>0</v>
      </c>
      <c r="R217" s="55"/>
      <c r="S217" s="100">
        <f t="shared" si="27"/>
        <v>0</v>
      </c>
      <c r="T217" s="55"/>
      <c r="U217" s="100">
        <f t="shared" si="28"/>
        <v>0</v>
      </c>
      <c r="V217" s="55"/>
      <c r="W217" s="100">
        <f>IF(AND($A217&gt;0,V217&gt;0),IF('2_Вихідні дані'!$A$12=1,ROUND($K217*(V217-1),2),ROUND((K217+M217+O217+Q217+S217+U217)*(V217-1),2)),0)</f>
        <v>0</v>
      </c>
      <c r="X217" s="74">
        <f t="shared" si="29"/>
        <v>0</v>
      </c>
      <c r="Y217" s="74">
        <f>X217*'2_Вихідні дані'!$B$18</f>
        <v>0</v>
      </c>
      <c r="Z217" s="74">
        <f>IF(ISERROR(ROUND($Y217/'1_РОЗПОДІЛ ПЕРСОНАЛУ'!P216*'1_РОЗПОДІЛ ПЕРСОНАЛУ'!Q216,2)),0,ROUND($Y217/'1_РОЗПОДІЛ ПЕРСОНАЛУ'!P216*'1_РОЗПОДІЛ ПЕРСОНАЛУ'!Q216,2))</f>
        <v>0</v>
      </c>
      <c r="AA217" s="74">
        <f>IF(ISERROR(ROUND($Y217/'1_РОЗПОДІЛ ПЕРСОНАЛУ'!P216*'1_РОЗПОДІЛ ПЕРСОНАЛУ'!R216,2)),0,ROUND($Y217/'1_РОЗПОДІЛ ПЕРСОНАЛУ'!P216*'1_РОЗПОДІЛ ПЕРСОНАЛУ'!R216,2))</f>
        <v>0</v>
      </c>
      <c r="AB217" s="74">
        <f>IF(ISERROR(ROUND($Y217/'1_РОЗПОДІЛ ПЕРСОНАЛУ'!P216*'1_РОЗПОДІЛ ПЕРСОНАЛУ'!S216,2)),0,ROUND($Y217/'1_РОЗПОДІЛ ПЕРСОНАЛУ'!P216*'1_РОЗПОДІЛ ПЕРСОНАЛУ'!S216,2))</f>
        <v>0</v>
      </c>
      <c r="AC217" s="74">
        <f>IF(ISERROR(ROUND($Y217/'1_РОЗПОДІЛ ПЕРСОНАЛУ'!P216*'1_РОЗПОДІЛ ПЕРСОНАЛУ'!T216,2)),0,ROUND($Y217/'1_РОЗПОДІЛ ПЕРСОНАЛУ'!P216*'1_РОЗПОДІЛ ПЕРСОНАЛУ'!T216,2))</f>
        <v>0</v>
      </c>
      <c r="AD217" s="74">
        <f>IF(ISERROR(ROUND($Y217/'1_РОЗПОДІЛ ПЕРСОНАЛУ'!P216*'1_РОЗПОДІЛ ПЕРСОНАЛУ'!U216,2)),0,ROUND($Y217/'1_РОЗПОДІЛ ПЕРСОНАЛУ'!P216*'1_РОЗПОДІЛ ПЕРСОНАЛУ'!U216,2))</f>
        <v>0</v>
      </c>
      <c r="AE217" s="74">
        <f>IF(ISERROR(ROUND($Y217/'1_РОЗПОДІЛ ПЕРСОНАЛУ'!P216*'1_РОЗПОДІЛ ПЕРСОНАЛУ'!V216,2)),0,ROUND($Y217/'1_РОЗПОДІЛ ПЕРСОНАЛУ'!P216*'1_РОЗПОДІЛ ПЕРСОНАЛУ'!V216,2))</f>
        <v>0</v>
      </c>
      <c r="AF217" s="74">
        <f>IF(ISERROR(ROUND($Y217/'1_РОЗПОДІЛ ПЕРСОНАЛУ'!P216*'1_РОЗПОДІЛ ПЕРСОНАЛУ'!W216,2)),0,ROUND($Y217/'1_РОЗПОДІЛ ПЕРСОНАЛУ'!P216*'1_РОЗПОДІЛ ПЕРСОНАЛУ'!W216,2))</f>
        <v>0</v>
      </c>
      <c r="AG217" s="74">
        <f>IF(ISERROR(ROUND($Y217/'1_РОЗПОДІЛ ПЕРСОНАЛУ'!P216*'1_РОЗПОДІЛ ПЕРСОНАЛУ'!X216,2)),0,ROUND($Y217/'1_РОЗПОДІЛ ПЕРСОНАЛУ'!P216*'1_РОЗПОДІЛ ПЕРСОНАЛУ'!X216,2))</f>
        <v>0</v>
      </c>
    </row>
    <row r="218" spans="1:33" ht="12" hidden="1" x14ac:dyDescent="0.2">
      <c r="A218" s="78" t="str">
        <f>'1_РОЗПОДІЛ ПЕРСОНАЛУ'!A217</f>
        <v/>
      </c>
      <c r="B218" s="78">
        <f>'1_РОЗПОДІЛ ПЕРСОНАЛУ'!B217</f>
        <v>0</v>
      </c>
      <c r="C218" s="78">
        <f>'1_РОЗПОДІЛ ПЕРСОНАЛУ'!D217</f>
        <v>0</v>
      </c>
      <c r="D218" s="78">
        <f>'1_РОЗПОДІЛ ПЕРСОНАЛУ'!F217</f>
        <v>0</v>
      </c>
      <c r="E218" s="78">
        <f>'1_РОЗПОДІЛ ПЕРСОНАЛУ'!P217</f>
        <v>0</v>
      </c>
      <c r="F218" s="100">
        <f>IF($A218&gt;0,'2_Вихідні дані'!$B$3,"")</f>
        <v>1921</v>
      </c>
      <c r="G218" s="55"/>
      <c r="H218" s="55"/>
      <c r="I218" s="79">
        <f>IF(D218&gt;0,VLOOKUP(D218,'2_Вихідні дані'!$A$6:$B$11,2,FALSE),1)</f>
        <v>1</v>
      </c>
      <c r="J218" s="55"/>
      <c r="K218" s="74">
        <f t="shared" si="23"/>
        <v>0</v>
      </c>
      <c r="L218" s="55"/>
      <c r="M218" s="100">
        <f t="shared" si="24"/>
        <v>0</v>
      </c>
      <c r="N218" s="55"/>
      <c r="O218" s="100">
        <f t="shared" si="25"/>
        <v>0</v>
      </c>
      <c r="P218" s="55"/>
      <c r="Q218" s="100">
        <f t="shared" si="26"/>
        <v>0</v>
      </c>
      <c r="R218" s="55"/>
      <c r="S218" s="100">
        <f t="shared" si="27"/>
        <v>0</v>
      </c>
      <c r="T218" s="55"/>
      <c r="U218" s="100">
        <f t="shared" si="28"/>
        <v>0</v>
      </c>
      <c r="V218" s="55"/>
      <c r="W218" s="100">
        <f>IF(AND($A218&gt;0,V218&gt;0),IF('2_Вихідні дані'!$A$12=1,ROUND($K218*(V218-1),2),ROUND((K218+M218+O218+Q218+S218+U218)*(V218-1),2)),0)</f>
        <v>0</v>
      </c>
      <c r="X218" s="74">
        <f t="shared" si="29"/>
        <v>0</v>
      </c>
      <c r="Y218" s="74">
        <f>X218*'2_Вихідні дані'!$B$18</f>
        <v>0</v>
      </c>
      <c r="Z218" s="74">
        <f>IF(ISERROR(ROUND($Y218/'1_РОЗПОДІЛ ПЕРСОНАЛУ'!P217*'1_РОЗПОДІЛ ПЕРСОНАЛУ'!Q217,2)),0,ROUND($Y218/'1_РОЗПОДІЛ ПЕРСОНАЛУ'!P217*'1_РОЗПОДІЛ ПЕРСОНАЛУ'!Q217,2))</f>
        <v>0</v>
      </c>
      <c r="AA218" s="74">
        <f>IF(ISERROR(ROUND($Y218/'1_РОЗПОДІЛ ПЕРСОНАЛУ'!P217*'1_РОЗПОДІЛ ПЕРСОНАЛУ'!R217,2)),0,ROUND($Y218/'1_РОЗПОДІЛ ПЕРСОНАЛУ'!P217*'1_РОЗПОДІЛ ПЕРСОНАЛУ'!R217,2))</f>
        <v>0</v>
      </c>
      <c r="AB218" s="74">
        <f>IF(ISERROR(ROUND($Y218/'1_РОЗПОДІЛ ПЕРСОНАЛУ'!P217*'1_РОЗПОДІЛ ПЕРСОНАЛУ'!S217,2)),0,ROUND($Y218/'1_РОЗПОДІЛ ПЕРСОНАЛУ'!P217*'1_РОЗПОДІЛ ПЕРСОНАЛУ'!S217,2))</f>
        <v>0</v>
      </c>
      <c r="AC218" s="74">
        <f>IF(ISERROR(ROUND($Y218/'1_РОЗПОДІЛ ПЕРСОНАЛУ'!P217*'1_РОЗПОДІЛ ПЕРСОНАЛУ'!T217,2)),0,ROUND($Y218/'1_РОЗПОДІЛ ПЕРСОНАЛУ'!P217*'1_РОЗПОДІЛ ПЕРСОНАЛУ'!T217,2))</f>
        <v>0</v>
      </c>
      <c r="AD218" s="74">
        <f>IF(ISERROR(ROUND($Y218/'1_РОЗПОДІЛ ПЕРСОНАЛУ'!P217*'1_РОЗПОДІЛ ПЕРСОНАЛУ'!U217,2)),0,ROUND($Y218/'1_РОЗПОДІЛ ПЕРСОНАЛУ'!P217*'1_РОЗПОДІЛ ПЕРСОНАЛУ'!U217,2))</f>
        <v>0</v>
      </c>
      <c r="AE218" s="74">
        <f>IF(ISERROR(ROUND($Y218/'1_РОЗПОДІЛ ПЕРСОНАЛУ'!P217*'1_РОЗПОДІЛ ПЕРСОНАЛУ'!V217,2)),0,ROUND($Y218/'1_РОЗПОДІЛ ПЕРСОНАЛУ'!P217*'1_РОЗПОДІЛ ПЕРСОНАЛУ'!V217,2))</f>
        <v>0</v>
      </c>
      <c r="AF218" s="74">
        <f>IF(ISERROR(ROUND($Y218/'1_РОЗПОДІЛ ПЕРСОНАЛУ'!P217*'1_РОЗПОДІЛ ПЕРСОНАЛУ'!W217,2)),0,ROUND($Y218/'1_РОЗПОДІЛ ПЕРСОНАЛУ'!P217*'1_РОЗПОДІЛ ПЕРСОНАЛУ'!W217,2))</f>
        <v>0</v>
      </c>
      <c r="AG218" s="74">
        <f>IF(ISERROR(ROUND($Y218/'1_РОЗПОДІЛ ПЕРСОНАЛУ'!P217*'1_РОЗПОДІЛ ПЕРСОНАЛУ'!X217,2)),0,ROUND($Y218/'1_РОЗПОДІЛ ПЕРСОНАЛУ'!P217*'1_РОЗПОДІЛ ПЕРСОНАЛУ'!X217,2))</f>
        <v>0</v>
      </c>
    </row>
    <row r="219" spans="1:33" ht="12" hidden="1" x14ac:dyDescent="0.2">
      <c r="A219" s="78" t="str">
        <f>'1_РОЗПОДІЛ ПЕРСОНАЛУ'!A218</f>
        <v/>
      </c>
      <c r="B219" s="78">
        <f>'1_РОЗПОДІЛ ПЕРСОНАЛУ'!B218</f>
        <v>0</v>
      </c>
      <c r="C219" s="78">
        <f>'1_РОЗПОДІЛ ПЕРСОНАЛУ'!D218</f>
        <v>0</v>
      </c>
      <c r="D219" s="78">
        <f>'1_РОЗПОДІЛ ПЕРСОНАЛУ'!F218</f>
        <v>0</v>
      </c>
      <c r="E219" s="78">
        <f>'1_РОЗПОДІЛ ПЕРСОНАЛУ'!P218</f>
        <v>0</v>
      </c>
      <c r="F219" s="100">
        <f>IF($A219&gt;0,'2_Вихідні дані'!$B$3,"")</f>
        <v>1921</v>
      </c>
      <c r="G219" s="55"/>
      <c r="H219" s="55"/>
      <c r="I219" s="79">
        <f>IF(D219&gt;0,VLOOKUP(D219,'2_Вихідні дані'!$A$6:$B$11,2,FALSE),1)</f>
        <v>1</v>
      </c>
      <c r="J219" s="55"/>
      <c r="K219" s="74">
        <f t="shared" si="23"/>
        <v>0</v>
      </c>
      <c r="L219" s="55"/>
      <c r="M219" s="100">
        <f t="shared" si="24"/>
        <v>0</v>
      </c>
      <c r="N219" s="55"/>
      <c r="O219" s="100">
        <f t="shared" si="25"/>
        <v>0</v>
      </c>
      <c r="P219" s="55"/>
      <c r="Q219" s="100">
        <f t="shared" si="26"/>
        <v>0</v>
      </c>
      <c r="R219" s="55"/>
      <c r="S219" s="100">
        <f t="shared" si="27"/>
        <v>0</v>
      </c>
      <c r="T219" s="55"/>
      <c r="U219" s="100">
        <f t="shared" si="28"/>
        <v>0</v>
      </c>
      <c r="V219" s="55"/>
      <c r="W219" s="100">
        <f>IF(AND($A219&gt;0,V219&gt;0),IF('2_Вихідні дані'!$A$12=1,ROUND($K219*(V219-1),2),ROUND((K219+M219+O219+Q219+S219+U219)*(V219-1),2)),0)</f>
        <v>0</v>
      </c>
      <c r="X219" s="74">
        <f t="shared" si="29"/>
        <v>0</v>
      </c>
      <c r="Y219" s="74">
        <f>X219*'2_Вихідні дані'!$B$18</f>
        <v>0</v>
      </c>
      <c r="Z219" s="74">
        <f>IF(ISERROR(ROUND($Y219/'1_РОЗПОДІЛ ПЕРСОНАЛУ'!P218*'1_РОЗПОДІЛ ПЕРСОНАЛУ'!Q218,2)),0,ROUND($Y219/'1_РОЗПОДІЛ ПЕРСОНАЛУ'!P218*'1_РОЗПОДІЛ ПЕРСОНАЛУ'!Q218,2))</f>
        <v>0</v>
      </c>
      <c r="AA219" s="74">
        <f>IF(ISERROR(ROUND($Y219/'1_РОЗПОДІЛ ПЕРСОНАЛУ'!P218*'1_РОЗПОДІЛ ПЕРСОНАЛУ'!R218,2)),0,ROUND($Y219/'1_РОЗПОДІЛ ПЕРСОНАЛУ'!P218*'1_РОЗПОДІЛ ПЕРСОНАЛУ'!R218,2))</f>
        <v>0</v>
      </c>
      <c r="AB219" s="74">
        <f>IF(ISERROR(ROUND($Y219/'1_РОЗПОДІЛ ПЕРСОНАЛУ'!P218*'1_РОЗПОДІЛ ПЕРСОНАЛУ'!S218,2)),0,ROUND($Y219/'1_РОЗПОДІЛ ПЕРСОНАЛУ'!P218*'1_РОЗПОДІЛ ПЕРСОНАЛУ'!S218,2))</f>
        <v>0</v>
      </c>
      <c r="AC219" s="74">
        <f>IF(ISERROR(ROUND($Y219/'1_РОЗПОДІЛ ПЕРСОНАЛУ'!P218*'1_РОЗПОДІЛ ПЕРСОНАЛУ'!T218,2)),0,ROUND($Y219/'1_РОЗПОДІЛ ПЕРСОНАЛУ'!P218*'1_РОЗПОДІЛ ПЕРСОНАЛУ'!T218,2))</f>
        <v>0</v>
      </c>
      <c r="AD219" s="74">
        <f>IF(ISERROR(ROUND($Y219/'1_РОЗПОДІЛ ПЕРСОНАЛУ'!P218*'1_РОЗПОДІЛ ПЕРСОНАЛУ'!U218,2)),0,ROUND($Y219/'1_РОЗПОДІЛ ПЕРСОНАЛУ'!P218*'1_РОЗПОДІЛ ПЕРСОНАЛУ'!U218,2))</f>
        <v>0</v>
      </c>
      <c r="AE219" s="74">
        <f>IF(ISERROR(ROUND($Y219/'1_РОЗПОДІЛ ПЕРСОНАЛУ'!P218*'1_РОЗПОДІЛ ПЕРСОНАЛУ'!V218,2)),0,ROUND($Y219/'1_РОЗПОДІЛ ПЕРСОНАЛУ'!P218*'1_РОЗПОДІЛ ПЕРСОНАЛУ'!V218,2))</f>
        <v>0</v>
      </c>
      <c r="AF219" s="74">
        <f>IF(ISERROR(ROUND($Y219/'1_РОЗПОДІЛ ПЕРСОНАЛУ'!P218*'1_РОЗПОДІЛ ПЕРСОНАЛУ'!W218,2)),0,ROUND($Y219/'1_РОЗПОДІЛ ПЕРСОНАЛУ'!P218*'1_РОЗПОДІЛ ПЕРСОНАЛУ'!W218,2))</f>
        <v>0</v>
      </c>
      <c r="AG219" s="74">
        <f>IF(ISERROR(ROUND($Y219/'1_РОЗПОДІЛ ПЕРСОНАЛУ'!P218*'1_РОЗПОДІЛ ПЕРСОНАЛУ'!X218,2)),0,ROUND($Y219/'1_РОЗПОДІЛ ПЕРСОНАЛУ'!P218*'1_РОЗПОДІЛ ПЕРСОНАЛУ'!X218,2))</f>
        <v>0</v>
      </c>
    </row>
    <row r="220" spans="1:33" ht="12" hidden="1" x14ac:dyDescent="0.2">
      <c r="A220" s="78" t="str">
        <f>'1_РОЗПОДІЛ ПЕРСОНАЛУ'!A219</f>
        <v/>
      </c>
      <c r="B220" s="78">
        <f>'1_РОЗПОДІЛ ПЕРСОНАЛУ'!B219</f>
        <v>0</v>
      </c>
      <c r="C220" s="78">
        <f>'1_РОЗПОДІЛ ПЕРСОНАЛУ'!D219</f>
        <v>0</v>
      </c>
      <c r="D220" s="78">
        <f>'1_РОЗПОДІЛ ПЕРСОНАЛУ'!F219</f>
        <v>0</v>
      </c>
      <c r="E220" s="78">
        <f>'1_РОЗПОДІЛ ПЕРСОНАЛУ'!P219</f>
        <v>0</v>
      </c>
      <c r="F220" s="100">
        <f>IF($A220&gt;0,'2_Вихідні дані'!$B$3,"")</f>
        <v>1921</v>
      </c>
      <c r="G220" s="55"/>
      <c r="H220" s="55"/>
      <c r="I220" s="79">
        <f>IF(D220&gt;0,VLOOKUP(D220,'2_Вихідні дані'!$A$6:$B$11,2,FALSE),1)</f>
        <v>1</v>
      </c>
      <c r="J220" s="55"/>
      <c r="K220" s="74">
        <f t="shared" si="23"/>
        <v>0</v>
      </c>
      <c r="L220" s="55"/>
      <c r="M220" s="100">
        <f t="shared" si="24"/>
        <v>0</v>
      </c>
      <c r="N220" s="55"/>
      <c r="O220" s="100">
        <f t="shared" si="25"/>
        <v>0</v>
      </c>
      <c r="P220" s="55"/>
      <c r="Q220" s="100">
        <f t="shared" si="26"/>
        <v>0</v>
      </c>
      <c r="R220" s="55"/>
      <c r="S220" s="100">
        <f t="shared" si="27"/>
        <v>0</v>
      </c>
      <c r="T220" s="55"/>
      <c r="U220" s="100">
        <f t="shared" si="28"/>
        <v>0</v>
      </c>
      <c r="V220" s="55"/>
      <c r="W220" s="100">
        <f>IF(AND($A220&gt;0,V220&gt;0),IF('2_Вихідні дані'!$A$12=1,ROUND($K220*(V220-1),2),ROUND((K220+M220+O220+Q220+S220+U220)*(V220-1),2)),0)</f>
        <v>0</v>
      </c>
      <c r="X220" s="74">
        <f t="shared" si="29"/>
        <v>0</v>
      </c>
      <c r="Y220" s="74">
        <f>X220*'2_Вихідні дані'!$B$18</f>
        <v>0</v>
      </c>
      <c r="Z220" s="74">
        <f>IF(ISERROR(ROUND($Y220/'1_РОЗПОДІЛ ПЕРСОНАЛУ'!P219*'1_РОЗПОДІЛ ПЕРСОНАЛУ'!Q219,2)),0,ROUND($Y220/'1_РОЗПОДІЛ ПЕРСОНАЛУ'!P219*'1_РОЗПОДІЛ ПЕРСОНАЛУ'!Q219,2))</f>
        <v>0</v>
      </c>
      <c r="AA220" s="74">
        <f>IF(ISERROR(ROUND($Y220/'1_РОЗПОДІЛ ПЕРСОНАЛУ'!P219*'1_РОЗПОДІЛ ПЕРСОНАЛУ'!R219,2)),0,ROUND($Y220/'1_РОЗПОДІЛ ПЕРСОНАЛУ'!P219*'1_РОЗПОДІЛ ПЕРСОНАЛУ'!R219,2))</f>
        <v>0</v>
      </c>
      <c r="AB220" s="74">
        <f>IF(ISERROR(ROUND($Y220/'1_РОЗПОДІЛ ПЕРСОНАЛУ'!P219*'1_РОЗПОДІЛ ПЕРСОНАЛУ'!S219,2)),0,ROUND($Y220/'1_РОЗПОДІЛ ПЕРСОНАЛУ'!P219*'1_РОЗПОДІЛ ПЕРСОНАЛУ'!S219,2))</f>
        <v>0</v>
      </c>
      <c r="AC220" s="74">
        <f>IF(ISERROR(ROUND($Y220/'1_РОЗПОДІЛ ПЕРСОНАЛУ'!P219*'1_РОЗПОДІЛ ПЕРСОНАЛУ'!T219,2)),0,ROUND($Y220/'1_РОЗПОДІЛ ПЕРСОНАЛУ'!P219*'1_РОЗПОДІЛ ПЕРСОНАЛУ'!T219,2))</f>
        <v>0</v>
      </c>
      <c r="AD220" s="74">
        <f>IF(ISERROR(ROUND($Y220/'1_РОЗПОДІЛ ПЕРСОНАЛУ'!P219*'1_РОЗПОДІЛ ПЕРСОНАЛУ'!U219,2)),0,ROUND($Y220/'1_РОЗПОДІЛ ПЕРСОНАЛУ'!P219*'1_РОЗПОДІЛ ПЕРСОНАЛУ'!U219,2))</f>
        <v>0</v>
      </c>
      <c r="AE220" s="74">
        <f>IF(ISERROR(ROUND($Y220/'1_РОЗПОДІЛ ПЕРСОНАЛУ'!P219*'1_РОЗПОДІЛ ПЕРСОНАЛУ'!V219,2)),0,ROUND($Y220/'1_РОЗПОДІЛ ПЕРСОНАЛУ'!P219*'1_РОЗПОДІЛ ПЕРСОНАЛУ'!V219,2))</f>
        <v>0</v>
      </c>
      <c r="AF220" s="74">
        <f>IF(ISERROR(ROUND($Y220/'1_РОЗПОДІЛ ПЕРСОНАЛУ'!P219*'1_РОЗПОДІЛ ПЕРСОНАЛУ'!W219,2)),0,ROUND($Y220/'1_РОЗПОДІЛ ПЕРСОНАЛУ'!P219*'1_РОЗПОДІЛ ПЕРСОНАЛУ'!W219,2))</f>
        <v>0</v>
      </c>
      <c r="AG220" s="74">
        <f>IF(ISERROR(ROUND($Y220/'1_РОЗПОДІЛ ПЕРСОНАЛУ'!P219*'1_РОЗПОДІЛ ПЕРСОНАЛУ'!X219,2)),0,ROUND($Y220/'1_РОЗПОДІЛ ПЕРСОНАЛУ'!P219*'1_РОЗПОДІЛ ПЕРСОНАЛУ'!X219,2))</f>
        <v>0</v>
      </c>
    </row>
    <row r="221" spans="1:33" ht="12" hidden="1" x14ac:dyDescent="0.2">
      <c r="A221" s="78" t="str">
        <f>'1_РОЗПОДІЛ ПЕРСОНАЛУ'!A220</f>
        <v/>
      </c>
      <c r="B221" s="78">
        <f>'1_РОЗПОДІЛ ПЕРСОНАЛУ'!B220</f>
        <v>0</v>
      </c>
      <c r="C221" s="78">
        <f>'1_РОЗПОДІЛ ПЕРСОНАЛУ'!D220</f>
        <v>0</v>
      </c>
      <c r="D221" s="78">
        <f>'1_РОЗПОДІЛ ПЕРСОНАЛУ'!F220</f>
        <v>0</v>
      </c>
      <c r="E221" s="78">
        <f>'1_РОЗПОДІЛ ПЕРСОНАЛУ'!P220</f>
        <v>0</v>
      </c>
      <c r="F221" s="100">
        <f>IF($A221&gt;0,'2_Вихідні дані'!$B$3,"")</f>
        <v>1921</v>
      </c>
      <c r="G221" s="55"/>
      <c r="H221" s="55"/>
      <c r="I221" s="79">
        <f>IF(D221&gt;0,VLOOKUP(D221,'2_Вихідні дані'!$A$6:$B$11,2,FALSE),1)</f>
        <v>1</v>
      </c>
      <c r="J221" s="55"/>
      <c r="K221" s="74">
        <f t="shared" si="23"/>
        <v>0</v>
      </c>
      <c r="L221" s="55"/>
      <c r="M221" s="100">
        <f t="shared" si="24"/>
        <v>0</v>
      </c>
      <c r="N221" s="55"/>
      <c r="O221" s="100">
        <f t="shared" si="25"/>
        <v>0</v>
      </c>
      <c r="P221" s="55"/>
      <c r="Q221" s="100">
        <f t="shared" si="26"/>
        <v>0</v>
      </c>
      <c r="R221" s="55"/>
      <c r="S221" s="100">
        <f t="shared" si="27"/>
        <v>0</v>
      </c>
      <c r="T221" s="55"/>
      <c r="U221" s="100">
        <f t="shared" si="28"/>
        <v>0</v>
      </c>
      <c r="V221" s="55"/>
      <c r="W221" s="100">
        <f>IF(AND($A221&gt;0,V221&gt;0),IF('2_Вихідні дані'!$A$12=1,ROUND($K221*(V221-1),2),ROUND((K221+M221+O221+Q221+S221+U221)*(V221-1),2)),0)</f>
        <v>0</v>
      </c>
      <c r="X221" s="74">
        <f t="shared" si="29"/>
        <v>0</v>
      </c>
      <c r="Y221" s="74">
        <f>X221*'2_Вихідні дані'!$B$18</f>
        <v>0</v>
      </c>
      <c r="Z221" s="74">
        <f>IF(ISERROR(ROUND($Y221/'1_РОЗПОДІЛ ПЕРСОНАЛУ'!P220*'1_РОЗПОДІЛ ПЕРСОНАЛУ'!Q220,2)),0,ROUND($Y221/'1_РОЗПОДІЛ ПЕРСОНАЛУ'!P220*'1_РОЗПОДІЛ ПЕРСОНАЛУ'!Q220,2))</f>
        <v>0</v>
      </c>
      <c r="AA221" s="74">
        <f>IF(ISERROR(ROUND($Y221/'1_РОЗПОДІЛ ПЕРСОНАЛУ'!P220*'1_РОЗПОДІЛ ПЕРСОНАЛУ'!R220,2)),0,ROUND($Y221/'1_РОЗПОДІЛ ПЕРСОНАЛУ'!P220*'1_РОЗПОДІЛ ПЕРСОНАЛУ'!R220,2))</f>
        <v>0</v>
      </c>
      <c r="AB221" s="74">
        <f>IF(ISERROR(ROUND($Y221/'1_РОЗПОДІЛ ПЕРСОНАЛУ'!P220*'1_РОЗПОДІЛ ПЕРСОНАЛУ'!S220,2)),0,ROUND($Y221/'1_РОЗПОДІЛ ПЕРСОНАЛУ'!P220*'1_РОЗПОДІЛ ПЕРСОНАЛУ'!S220,2))</f>
        <v>0</v>
      </c>
      <c r="AC221" s="74">
        <f>IF(ISERROR(ROUND($Y221/'1_РОЗПОДІЛ ПЕРСОНАЛУ'!P220*'1_РОЗПОДІЛ ПЕРСОНАЛУ'!T220,2)),0,ROUND($Y221/'1_РОЗПОДІЛ ПЕРСОНАЛУ'!P220*'1_РОЗПОДІЛ ПЕРСОНАЛУ'!T220,2))</f>
        <v>0</v>
      </c>
      <c r="AD221" s="74">
        <f>IF(ISERROR(ROUND($Y221/'1_РОЗПОДІЛ ПЕРСОНАЛУ'!P220*'1_РОЗПОДІЛ ПЕРСОНАЛУ'!U220,2)),0,ROUND($Y221/'1_РОЗПОДІЛ ПЕРСОНАЛУ'!P220*'1_РОЗПОДІЛ ПЕРСОНАЛУ'!U220,2))</f>
        <v>0</v>
      </c>
      <c r="AE221" s="74">
        <f>IF(ISERROR(ROUND($Y221/'1_РОЗПОДІЛ ПЕРСОНАЛУ'!P220*'1_РОЗПОДІЛ ПЕРСОНАЛУ'!V220,2)),0,ROUND($Y221/'1_РОЗПОДІЛ ПЕРСОНАЛУ'!P220*'1_РОЗПОДІЛ ПЕРСОНАЛУ'!V220,2))</f>
        <v>0</v>
      </c>
      <c r="AF221" s="74">
        <f>IF(ISERROR(ROUND($Y221/'1_РОЗПОДІЛ ПЕРСОНАЛУ'!P220*'1_РОЗПОДІЛ ПЕРСОНАЛУ'!W220,2)),0,ROUND($Y221/'1_РОЗПОДІЛ ПЕРСОНАЛУ'!P220*'1_РОЗПОДІЛ ПЕРСОНАЛУ'!W220,2))</f>
        <v>0</v>
      </c>
      <c r="AG221" s="74">
        <f>IF(ISERROR(ROUND($Y221/'1_РОЗПОДІЛ ПЕРСОНАЛУ'!P220*'1_РОЗПОДІЛ ПЕРСОНАЛУ'!X220,2)),0,ROUND($Y221/'1_РОЗПОДІЛ ПЕРСОНАЛУ'!P220*'1_РОЗПОДІЛ ПЕРСОНАЛУ'!X220,2))</f>
        <v>0</v>
      </c>
    </row>
    <row r="222" spans="1:33" ht="12" hidden="1" x14ac:dyDescent="0.2">
      <c r="A222" s="78" t="str">
        <f>'1_РОЗПОДІЛ ПЕРСОНАЛУ'!A221</f>
        <v/>
      </c>
      <c r="B222" s="78">
        <f>'1_РОЗПОДІЛ ПЕРСОНАЛУ'!B221</f>
        <v>0</v>
      </c>
      <c r="C222" s="78">
        <f>'1_РОЗПОДІЛ ПЕРСОНАЛУ'!D221</f>
        <v>0</v>
      </c>
      <c r="D222" s="78">
        <f>'1_РОЗПОДІЛ ПЕРСОНАЛУ'!F221</f>
        <v>0</v>
      </c>
      <c r="E222" s="78">
        <f>'1_РОЗПОДІЛ ПЕРСОНАЛУ'!P221</f>
        <v>0</v>
      </c>
      <c r="F222" s="100">
        <f>IF($A222&gt;0,'2_Вихідні дані'!$B$3,"")</f>
        <v>1921</v>
      </c>
      <c r="G222" s="55"/>
      <c r="H222" s="55"/>
      <c r="I222" s="79">
        <f>IF(D222&gt;0,VLOOKUP(D222,'2_Вихідні дані'!$A$6:$B$11,2,FALSE),1)</f>
        <v>1</v>
      </c>
      <c r="J222" s="55"/>
      <c r="K222" s="74">
        <f t="shared" si="23"/>
        <v>0</v>
      </c>
      <c r="L222" s="55"/>
      <c r="M222" s="100">
        <f t="shared" si="24"/>
        <v>0</v>
      </c>
      <c r="N222" s="55"/>
      <c r="O222" s="100">
        <f t="shared" si="25"/>
        <v>0</v>
      </c>
      <c r="P222" s="55"/>
      <c r="Q222" s="100">
        <f t="shared" si="26"/>
        <v>0</v>
      </c>
      <c r="R222" s="55"/>
      <c r="S222" s="100">
        <f t="shared" si="27"/>
        <v>0</v>
      </c>
      <c r="T222" s="55"/>
      <c r="U222" s="100">
        <f t="shared" si="28"/>
        <v>0</v>
      </c>
      <c r="V222" s="55"/>
      <c r="W222" s="100">
        <f>IF(AND($A222&gt;0,V222&gt;0),IF('2_Вихідні дані'!$A$12=1,ROUND($K222*(V222-1),2),ROUND((K222+M222+O222+Q222+S222+U222)*(V222-1),2)),0)</f>
        <v>0</v>
      </c>
      <c r="X222" s="74">
        <f t="shared" si="29"/>
        <v>0</v>
      </c>
      <c r="Y222" s="74">
        <f>X222*'2_Вихідні дані'!$B$18</f>
        <v>0</v>
      </c>
      <c r="Z222" s="74">
        <f>IF(ISERROR(ROUND($Y222/'1_РОЗПОДІЛ ПЕРСОНАЛУ'!P221*'1_РОЗПОДІЛ ПЕРСОНАЛУ'!Q221,2)),0,ROUND($Y222/'1_РОЗПОДІЛ ПЕРСОНАЛУ'!P221*'1_РОЗПОДІЛ ПЕРСОНАЛУ'!Q221,2))</f>
        <v>0</v>
      </c>
      <c r="AA222" s="74">
        <f>IF(ISERROR(ROUND($Y222/'1_РОЗПОДІЛ ПЕРСОНАЛУ'!P221*'1_РОЗПОДІЛ ПЕРСОНАЛУ'!R221,2)),0,ROUND($Y222/'1_РОЗПОДІЛ ПЕРСОНАЛУ'!P221*'1_РОЗПОДІЛ ПЕРСОНАЛУ'!R221,2))</f>
        <v>0</v>
      </c>
      <c r="AB222" s="74">
        <f>IF(ISERROR(ROUND($Y222/'1_РОЗПОДІЛ ПЕРСОНАЛУ'!P221*'1_РОЗПОДІЛ ПЕРСОНАЛУ'!S221,2)),0,ROUND($Y222/'1_РОЗПОДІЛ ПЕРСОНАЛУ'!P221*'1_РОЗПОДІЛ ПЕРСОНАЛУ'!S221,2))</f>
        <v>0</v>
      </c>
      <c r="AC222" s="74">
        <f>IF(ISERROR(ROUND($Y222/'1_РОЗПОДІЛ ПЕРСОНАЛУ'!P221*'1_РОЗПОДІЛ ПЕРСОНАЛУ'!T221,2)),0,ROUND($Y222/'1_РОЗПОДІЛ ПЕРСОНАЛУ'!P221*'1_РОЗПОДІЛ ПЕРСОНАЛУ'!T221,2))</f>
        <v>0</v>
      </c>
      <c r="AD222" s="74">
        <f>IF(ISERROR(ROUND($Y222/'1_РОЗПОДІЛ ПЕРСОНАЛУ'!P221*'1_РОЗПОДІЛ ПЕРСОНАЛУ'!U221,2)),0,ROUND($Y222/'1_РОЗПОДІЛ ПЕРСОНАЛУ'!P221*'1_РОЗПОДІЛ ПЕРСОНАЛУ'!U221,2))</f>
        <v>0</v>
      </c>
      <c r="AE222" s="74">
        <f>IF(ISERROR(ROUND($Y222/'1_РОЗПОДІЛ ПЕРСОНАЛУ'!P221*'1_РОЗПОДІЛ ПЕРСОНАЛУ'!V221,2)),0,ROUND($Y222/'1_РОЗПОДІЛ ПЕРСОНАЛУ'!P221*'1_РОЗПОДІЛ ПЕРСОНАЛУ'!V221,2))</f>
        <v>0</v>
      </c>
      <c r="AF222" s="74">
        <f>IF(ISERROR(ROUND($Y222/'1_РОЗПОДІЛ ПЕРСОНАЛУ'!P221*'1_РОЗПОДІЛ ПЕРСОНАЛУ'!W221,2)),0,ROUND($Y222/'1_РОЗПОДІЛ ПЕРСОНАЛУ'!P221*'1_РОЗПОДІЛ ПЕРСОНАЛУ'!W221,2))</f>
        <v>0</v>
      </c>
      <c r="AG222" s="74">
        <f>IF(ISERROR(ROUND($Y222/'1_РОЗПОДІЛ ПЕРСОНАЛУ'!P221*'1_РОЗПОДІЛ ПЕРСОНАЛУ'!X221,2)),0,ROUND($Y222/'1_РОЗПОДІЛ ПЕРСОНАЛУ'!P221*'1_РОЗПОДІЛ ПЕРСОНАЛУ'!X221,2))</f>
        <v>0</v>
      </c>
    </row>
    <row r="223" spans="1:33" ht="12" hidden="1" x14ac:dyDescent="0.2">
      <c r="A223" s="78" t="str">
        <f>'1_РОЗПОДІЛ ПЕРСОНАЛУ'!A222</f>
        <v/>
      </c>
      <c r="B223" s="78">
        <f>'1_РОЗПОДІЛ ПЕРСОНАЛУ'!B222</f>
        <v>0</v>
      </c>
      <c r="C223" s="78">
        <f>'1_РОЗПОДІЛ ПЕРСОНАЛУ'!D222</f>
        <v>0</v>
      </c>
      <c r="D223" s="78">
        <f>'1_РОЗПОДІЛ ПЕРСОНАЛУ'!F222</f>
        <v>0</v>
      </c>
      <c r="E223" s="78">
        <f>'1_РОЗПОДІЛ ПЕРСОНАЛУ'!P222</f>
        <v>0</v>
      </c>
      <c r="F223" s="100">
        <f>IF($A223&gt;0,'2_Вихідні дані'!$B$3,"")</f>
        <v>1921</v>
      </c>
      <c r="G223" s="55"/>
      <c r="H223" s="55"/>
      <c r="I223" s="79">
        <f>IF(D223&gt;0,VLOOKUP(D223,'2_Вихідні дані'!$A$6:$B$11,2,FALSE),1)</f>
        <v>1</v>
      </c>
      <c r="J223" s="55"/>
      <c r="K223" s="74">
        <f t="shared" si="23"/>
        <v>0</v>
      </c>
      <c r="L223" s="55"/>
      <c r="M223" s="100">
        <f t="shared" si="24"/>
        <v>0</v>
      </c>
      <c r="N223" s="55"/>
      <c r="O223" s="100">
        <f t="shared" si="25"/>
        <v>0</v>
      </c>
      <c r="P223" s="55"/>
      <c r="Q223" s="100">
        <f t="shared" si="26"/>
        <v>0</v>
      </c>
      <c r="R223" s="55"/>
      <c r="S223" s="100">
        <f t="shared" si="27"/>
        <v>0</v>
      </c>
      <c r="T223" s="55"/>
      <c r="U223" s="100">
        <f t="shared" si="28"/>
        <v>0</v>
      </c>
      <c r="V223" s="55"/>
      <c r="W223" s="100">
        <f>IF(AND($A223&gt;0,V223&gt;0),IF('2_Вихідні дані'!$A$12=1,ROUND($K223*(V223-1),2),ROUND((K223+M223+O223+Q223+S223+U223)*(V223-1),2)),0)</f>
        <v>0</v>
      </c>
      <c r="X223" s="74">
        <f t="shared" si="29"/>
        <v>0</v>
      </c>
      <c r="Y223" s="74">
        <f>X223*'2_Вихідні дані'!$B$18</f>
        <v>0</v>
      </c>
      <c r="Z223" s="74">
        <f>IF(ISERROR(ROUND($Y223/'1_РОЗПОДІЛ ПЕРСОНАЛУ'!P222*'1_РОЗПОДІЛ ПЕРСОНАЛУ'!Q222,2)),0,ROUND($Y223/'1_РОЗПОДІЛ ПЕРСОНАЛУ'!P222*'1_РОЗПОДІЛ ПЕРСОНАЛУ'!Q222,2))</f>
        <v>0</v>
      </c>
      <c r="AA223" s="74">
        <f>IF(ISERROR(ROUND($Y223/'1_РОЗПОДІЛ ПЕРСОНАЛУ'!P222*'1_РОЗПОДІЛ ПЕРСОНАЛУ'!R222,2)),0,ROUND($Y223/'1_РОЗПОДІЛ ПЕРСОНАЛУ'!P222*'1_РОЗПОДІЛ ПЕРСОНАЛУ'!R222,2))</f>
        <v>0</v>
      </c>
      <c r="AB223" s="74">
        <f>IF(ISERROR(ROUND($Y223/'1_РОЗПОДІЛ ПЕРСОНАЛУ'!P222*'1_РОЗПОДІЛ ПЕРСОНАЛУ'!S222,2)),0,ROUND($Y223/'1_РОЗПОДІЛ ПЕРСОНАЛУ'!P222*'1_РОЗПОДІЛ ПЕРСОНАЛУ'!S222,2))</f>
        <v>0</v>
      </c>
      <c r="AC223" s="74">
        <f>IF(ISERROR(ROUND($Y223/'1_РОЗПОДІЛ ПЕРСОНАЛУ'!P222*'1_РОЗПОДІЛ ПЕРСОНАЛУ'!T222,2)),0,ROUND($Y223/'1_РОЗПОДІЛ ПЕРСОНАЛУ'!P222*'1_РОЗПОДІЛ ПЕРСОНАЛУ'!T222,2))</f>
        <v>0</v>
      </c>
      <c r="AD223" s="74">
        <f>IF(ISERROR(ROUND($Y223/'1_РОЗПОДІЛ ПЕРСОНАЛУ'!P222*'1_РОЗПОДІЛ ПЕРСОНАЛУ'!U222,2)),0,ROUND($Y223/'1_РОЗПОДІЛ ПЕРСОНАЛУ'!P222*'1_РОЗПОДІЛ ПЕРСОНАЛУ'!U222,2))</f>
        <v>0</v>
      </c>
      <c r="AE223" s="74">
        <f>IF(ISERROR(ROUND($Y223/'1_РОЗПОДІЛ ПЕРСОНАЛУ'!P222*'1_РОЗПОДІЛ ПЕРСОНАЛУ'!V222,2)),0,ROUND($Y223/'1_РОЗПОДІЛ ПЕРСОНАЛУ'!P222*'1_РОЗПОДІЛ ПЕРСОНАЛУ'!V222,2))</f>
        <v>0</v>
      </c>
      <c r="AF223" s="74">
        <f>IF(ISERROR(ROUND($Y223/'1_РОЗПОДІЛ ПЕРСОНАЛУ'!P222*'1_РОЗПОДІЛ ПЕРСОНАЛУ'!W222,2)),0,ROUND($Y223/'1_РОЗПОДІЛ ПЕРСОНАЛУ'!P222*'1_РОЗПОДІЛ ПЕРСОНАЛУ'!W222,2))</f>
        <v>0</v>
      </c>
      <c r="AG223" s="74">
        <f>IF(ISERROR(ROUND($Y223/'1_РОЗПОДІЛ ПЕРСОНАЛУ'!P222*'1_РОЗПОДІЛ ПЕРСОНАЛУ'!X222,2)),0,ROUND($Y223/'1_РОЗПОДІЛ ПЕРСОНАЛУ'!P222*'1_РОЗПОДІЛ ПЕРСОНАЛУ'!X222,2))</f>
        <v>0</v>
      </c>
    </row>
    <row r="224" spans="1:33" ht="12" hidden="1" x14ac:dyDescent="0.2">
      <c r="A224" s="78" t="str">
        <f>'1_РОЗПОДІЛ ПЕРСОНАЛУ'!A223</f>
        <v/>
      </c>
      <c r="B224" s="78">
        <f>'1_РОЗПОДІЛ ПЕРСОНАЛУ'!B223</f>
        <v>0</v>
      </c>
      <c r="C224" s="78">
        <f>'1_РОЗПОДІЛ ПЕРСОНАЛУ'!D223</f>
        <v>0</v>
      </c>
      <c r="D224" s="78">
        <f>'1_РОЗПОДІЛ ПЕРСОНАЛУ'!F223</f>
        <v>0</v>
      </c>
      <c r="E224" s="78">
        <f>'1_РОЗПОДІЛ ПЕРСОНАЛУ'!P223</f>
        <v>0</v>
      </c>
      <c r="F224" s="100">
        <f>IF($A224&gt;0,'2_Вихідні дані'!$B$3,"")</f>
        <v>1921</v>
      </c>
      <c r="G224" s="55"/>
      <c r="H224" s="55"/>
      <c r="I224" s="79">
        <f>IF(D224&gt;0,VLOOKUP(D224,'2_Вихідні дані'!$A$6:$B$11,2,FALSE),1)</f>
        <v>1</v>
      </c>
      <c r="J224" s="55"/>
      <c r="K224" s="74">
        <f t="shared" si="23"/>
        <v>0</v>
      </c>
      <c r="L224" s="55"/>
      <c r="M224" s="100">
        <f t="shared" si="24"/>
        <v>0</v>
      </c>
      <c r="N224" s="55"/>
      <c r="O224" s="100">
        <f t="shared" si="25"/>
        <v>0</v>
      </c>
      <c r="P224" s="55"/>
      <c r="Q224" s="100">
        <f t="shared" si="26"/>
        <v>0</v>
      </c>
      <c r="R224" s="55"/>
      <c r="S224" s="100">
        <f t="shared" si="27"/>
        <v>0</v>
      </c>
      <c r="T224" s="55"/>
      <c r="U224" s="100">
        <f t="shared" si="28"/>
        <v>0</v>
      </c>
      <c r="V224" s="55"/>
      <c r="W224" s="100">
        <f>IF(AND($A224&gt;0,V224&gt;0),IF('2_Вихідні дані'!$A$12=1,ROUND($K224*(V224-1),2),ROUND((K224+M224+O224+Q224+S224+U224)*(V224-1),2)),0)</f>
        <v>0</v>
      </c>
      <c r="X224" s="74">
        <f t="shared" si="29"/>
        <v>0</v>
      </c>
      <c r="Y224" s="74">
        <f>X224*'2_Вихідні дані'!$B$18</f>
        <v>0</v>
      </c>
      <c r="Z224" s="74">
        <f>IF(ISERROR(ROUND($Y224/'1_РОЗПОДІЛ ПЕРСОНАЛУ'!P223*'1_РОЗПОДІЛ ПЕРСОНАЛУ'!Q223,2)),0,ROUND($Y224/'1_РОЗПОДІЛ ПЕРСОНАЛУ'!P223*'1_РОЗПОДІЛ ПЕРСОНАЛУ'!Q223,2))</f>
        <v>0</v>
      </c>
      <c r="AA224" s="74">
        <f>IF(ISERROR(ROUND($Y224/'1_РОЗПОДІЛ ПЕРСОНАЛУ'!P223*'1_РОЗПОДІЛ ПЕРСОНАЛУ'!R223,2)),0,ROUND($Y224/'1_РОЗПОДІЛ ПЕРСОНАЛУ'!P223*'1_РОЗПОДІЛ ПЕРСОНАЛУ'!R223,2))</f>
        <v>0</v>
      </c>
      <c r="AB224" s="74">
        <f>IF(ISERROR(ROUND($Y224/'1_РОЗПОДІЛ ПЕРСОНАЛУ'!P223*'1_РОЗПОДІЛ ПЕРСОНАЛУ'!S223,2)),0,ROUND($Y224/'1_РОЗПОДІЛ ПЕРСОНАЛУ'!P223*'1_РОЗПОДІЛ ПЕРСОНАЛУ'!S223,2))</f>
        <v>0</v>
      </c>
      <c r="AC224" s="74">
        <f>IF(ISERROR(ROUND($Y224/'1_РОЗПОДІЛ ПЕРСОНАЛУ'!P223*'1_РОЗПОДІЛ ПЕРСОНАЛУ'!T223,2)),0,ROUND($Y224/'1_РОЗПОДІЛ ПЕРСОНАЛУ'!P223*'1_РОЗПОДІЛ ПЕРСОНАЛУ'!T223,2))</f>
        <v>0</v>
      </c>
      <c r="AD224" s="74">
        <f>IF(ISERROR(ROUND($Y224/'1_РОЗПОДІЛ ПЕРСОНАЛУ'!P223*'1_РОЗПОДІЛ ПЕРСОНАЛУ'!U223,2)),0,ROUND($Y224/'1_РОЗПОДІЛ ПЕРСОНАЛУ'!P223*'1_РОЗПОДІЛ ПЕРСОНАЛУ'!U223,2))</f>
        <v>0</v>
      </c>
      <c r="AE224" s="74">
        <f>IF(ISERROR(ROUND($Y224/'1_РОЗПОДІЛ ПЕРСОНАЛУ'!P223*'1_РОЗПОДІЛ ПЕРСОНАЛУ'!V223,2)),0,ROUND($Y224/'1_РОЗПОДІЛ ПЕРСОНАЛУ'!P223*'1_РОЗПОДІЛ ПЕРСОНАЛУ'!V223,2))</f>
        <v>0</v>
      </c>
      <c r="AF224" s="74">
        <f>IF(ISERROR(ROUND($Y224/'1_РОЗПОДІЛ ПЕРСОНАЛУ'!P223*'1_РОЗПОДІЛ ПЕРСОНАЛУ'!W223,2)),0,ROUND($Y224/'1_РОЗПОДІЛ ПЕРСОНАЛУ'!P223*'1_РОЗПОДІЛ ПЕРСОНАЛУ'!W223,2))</f>
        <v>0</v>
      </c>
      <c r="AG224" s="74">
        <f>IF(ISERROR(ROUND($Y224/'1_РОЗПОДІЛ ПЕРСОНАЛУ'!P223*'1_РОЗПОДІЛ ПЕРСОНАЛУ'!X223,2)),0,ROUND($Y224/'1_РОЗПОДІЛ ПЕРСОНАЛУ'!P223*'1_РОЗПОДІЛ ПЕРСОНАЛУ'!X223,2))</f>
        <v>0</v>
      </c>
    </row>
    <row r="225" spans="1:33" ht="12" hidden="1" x14ac:dyDescent="0.2">
      <c r="A225" s="78" t="str">
        <f>'1_РОЗПОДІЛ ПЕРСОНАЛУ'!A224</f>
        <v/>
      </c>
      <c r="B225" s="78">
        <f>'1_РОЗПОДІЛ ПЕРСОНАЛУ'!B224</f>
        <v>0</v>
      </c>
      <c r="C225" s="78">
        <f>'1_РОЗПОДІЛ ПЕРСОНАЛУ'!D224</f>
        <v>0</v>
      </c>
      <c r="D225" s="78">
        <f>'1_РОЗПОДІЛ ПЕРСОНАЛУ'!F224</f>
        <v>0</v>
      </c>
      <c r="E225" s="78">
        <f>'1_РОЗПОДІЛ ПЕРСОНАЛУ'!P224</f>
        <v>0</v>
      </c>
      <c r="F225" s="100">
        <f>IF($A225&gt;0,'2_Вихідні дані'!$B$3,"")</f>
        <v>1921</v>
      </c>
      <c r="G225" s="55"/>
      <c r="H225" s="55"/>
      <c r="I225" s="79">
        <f>IF(D225&gt;0,VLOOKUP(D225,'2_Вихідні дані'!$A$6:$B$11,2,FALSE),1)</f>
        <v>1</v>
      </c>
      <c r="J225" s="55"/>
      <c r="K225" s="74">
        <f t="shared" si="23"/>
        <v>0</v>
      </c>
      <c r="L225" s="55"/>
      <c r="M225" s="100">
        <f t="shared" si="24"/>
        <v>0</v>
      </c>
      <c r="N225" s="55"/>
      <c r="O225" s="100">
        <f t="shared" si="25"/>
        <v>0</v>
      </c>
      <c r="P225" s="55"/>
      <c r="Q225" s="100">
        <f t="shared" si="26"/>
        <v>0</v>
      </c>
      <c r="R225" s="55"/>
      <c r="S225" s="100">
        <f t="shared" si="27"/>
        <v>0</v>
      </c>
      <c r="T225" s="55"/>
      <c r="U225" s="100">
        <f t="shared" si="28"/>
        <v>0</v>
      </c>
      <c r="V225" s="55"/>
      <c r="W225" s="100">
        <f>IF(AND($A225&gt;0,V225&gt;0),IF('2_Вихідні дані'!$A$12=1,ROUND($K225*(V225-1),2),ROUND((K225+M225+O225+Q225+S225+U225)*(V225-1),2)),0)</f>
        <v>0</v>
      </c>
      <c r="X225" s="74">
        <f t="shared" si="29"/>
        <v>0</v>
      </c>
      <c r="Y225" s="74">
        <f>X225*'2_Вихідні дані'!$B$18</f>
        <v>0</v>
      </c>
      <c r="Z225" s="74">
        <f>IF(ISERROR(ROUND($Y225/'1_РОЗПОДІЛ ПЕРСОНАЛУ'!P224*'1_РОЗПОДІЛ ПЕРСОНАЛУ'!Q224,2)),0,ROUND($Y225/'1_РОЗПОДІЛ ПЕРСОНАЛУ'!P224*'1_РОЗПОДІЛ ПЕРСОНАЛУ'!Q224,2))</f>
        <v>0</v>
      </c>
      <c r="AA225" s="74">
        <f>IF(ISERROR(ROUND($Y225/'1_РОЗПОДІЛ ПЕРСОНАЛУ'!P224*'1_РОЗПОДІЛ ПЕРСОНАЛУ'!R224,2)),0,ROUND($Y225/'1_РОЗПОДІЛ ПЕРСОНАЛУ'!P224*'1_РОЗПОДІЛ ПЕРСОНАЛУ'!R224,2))</f>
        <v>0</v>
      </c>
      <c r="AB225" s="74">
        <f>IF(ISERROR(ROUND($Y225/'1_РОЗПОДІЛ ПЕРСОНАЛУ'!P224*'1_РОЗПОДІЛ ПЕРСОНАЛУ'!S224,2)),0,ROUND($Y225/'1_РОЗПОДІЛ ПЕРСОНАЛУ'!P224*'1_РОЗПОДІЛ ПЕРСОНАЛУ'!S224,2))</f>
        <v>0</v>
      </c>
      <c r="AC225" s="74">
        <f>IF(ISERROR(ROUND($Y225/'1_РОЗПОДІЛ ПЕРСОНАЛУ'!P224*'1_РОЗПОДІЛ ПЕРСОНАЛУ'!T224,2)),0,ROUND($Y225/'1_РОЗПОДІЛ ПЕРСОНАЛУ'!P224*'1_РОЗПОДІЛ ПЕРСОНАЛУ'!T224,2))</f>
        <v>0</v>
      </c>
      <c r="AD225" s="74">
        <f>IF(ISERROR(ROUND($Y225/'1_РОЗПОДІЛ ПЕРСОНАЛУ'!P224*'1_РОЗПОДІЛ ПЕРСОНАЛУ'!U224,2)),0,ROUND($Y225/'1_РОЗПОДІЛ ПЕРСОНАЛУ'!P224*'1_РОЗПОДІЛ ПЕРСОНАЛУ'!U224,2))</f>
        <v>0</v>
      </c>
      <c r="AE225" s="74">
        <f>IF(ISERROR(ROUND($Y225/'1_РОЗПОДІЛ ПЕРСОНАЛУ'!P224*'1_РОЗПОДІЛ ПЕРСОНАЛУ'!V224,2)),0,ROUND($Y225/'1_РОЗПОДІЛ ПЕРСОНАЛУ'!P224*'1_РОЗПОДІЛ ПЕРСОНАЛУ'!V224,2))</f>
        <v>0</v>
      </c>
      <c r="AF225" s="74">
        <f>IF(ISERROR(ROUND($Y225/'1_РОЗПОДІЛ ПЕРСОНАЛУ'!P224*'1_РОЗПОДІЛ ПЕРСОНАЛУ'!W224,2)),0,ROUND($Y225/'1_РОЗПОДІЛ ПЕРСОНАЛУ'!P224*'1_РОЗПОДІЛ ПЕРСОНАЛУ'!W224,2))</f>
        <v>0</v>
      </c>
      <c r="AG225" s="74">
        <f>IF(ISERROR(ROUND($Y225/'1_РОЗПОДІЛ ПЕРСОНАЛУ'!P224*'1_РОЗПОДІЛ ПЕРСОНАЛУ'!X224,2)),0,ROUND($Y225/'1_РОЗПОДІЛ ПЕРСОНАЛУ'!P224*'1_РОЗПОДІЛ ПЕРСОНАЛУ'!X224,2))</f>
        <v>0</v>
      </c>
    </row>
    <row r="226" spans="1:33" ht="12" hidden="1" x14ac:dyDescent="0.2">
      <c r="A226" s="78" t="str">
        <f>'1_РОЗПОДІЛ ПЕРСОНАЛУ'!A225</f>
        <v/>
      </c>
      <c r="B226" s="78">
        <f>'1_РОЗПОДІЛ ПЕРСОНАЛУ'!B225</f>
        <v>0</v>
      </c>
      <c r="C226" s="78">
        <f>'1_РОЗПОДІЛ ПЕРСОНАЛУ'!D225</f>
        <v>0</v>
      </c>
      <c r="D226" s="78">
        <f>'1_РОЗПОДІЛ ПЕРСОНАЛУ'!F225</f>
        <v>0</v>
      </c>
      <c r="E226" s="78">
        <f>'1_РОЗПОДІЛ ПЕРСОНАЛУ'!P225</f>
        <v>0</v>
      </c>
      <c r="F226" s="100">
        <f>IF($A226&gt;0,'2_Вихідні дані'!$B$3,"")</f>
        <v>1921</v>
      </c>
      <c r="G226" s="55"/>
      <c r="H226" s="55"/>
      <c r="I226" s="79">
        <f>IF(D226&gt;0,VLOOKUP(D226,'2_Вихідні дані'!$A$6:$B$11,2,FALSE),1)</f>
        <v>1</v>
      </c>
      <c r="J226" s="55"/>
      <c r="K226" s="74">
        <f t="shared" si="23"/>
        <v>0</v>
      </c>
      <c r="L226" s="55"/>
      <c r="M226" s="100">
        <f t="shared" si="24"/>
        <v>0</v>
      </c>
      <c r="N226" s="55"/>
      <c r="O226" s="100">
        <f t="shared" si="25"/>
        <v>0</v>
      </c>
      <c r="P226" s="55"/>
      <c r="Q226" s="100">
        <f t="shared" si="26"/>
        <v>0</v>
      </c>
      <c r="R226" s="55"/>
      <c r="S226" s="100">
        <f t="shared" si="27"/>
        <v>0</v>
      </c>
      <c r="T226" s="55"/>
      <c r="U226" s="100">
        <f t="shared" si="28"/>
        <v>0</v>
      </c>
      <c r="V226" s="55"/>
      <c r="W226" s="100">
        <f>IF(AND($A226&gt;0,V226&gt;0),IF('2_Вихідні дані'!$A$12=1,ROUND($K226*(V226-1),2),ROUND((K226+M226+O226+Q226+S226+U226)*(V226-1),2)),0)</f>
        <v>0</v>
      </c>
      <c r="X226" s="74">
        <f t="shared" si="29"/>
        <v>0</v>
      </c>
      <c r="Y226" s="74">
        <f>X226*'2_Вихідні дані'!$B$18</f>
        <v>0</v>
      </c>
      <c r="Z226" s="74">
        <f>IF(ISERROR(ROUND($Y226/'1_РОЗПОДІЛ ПЕРСОНАЛУ'!P225*'1_РОЗПОДІЛ ПЕРСОНАЛУ'!Q225,2)),0,ROUND($Y226/'1_РОЗПОДІЛ ПЕРСОНАЛУ'!P225*'1_РОЗПОДІЛ ПЕРСОНАЛУ'!Q225,2))</f>
        <v>0</v>
      </c>
      <c r="AA226" s="74">
        <f>IF(ISERROR(ROUND($Y226/'1_РОЗПОДІЛ ПЕРСОНАЛУ'!P225*'1_РОЗПОДІЛ ПЕРСОНАЛУ'!R225,2)),0,ROUND($Y226/'1_РОЗПОДІЛ ПЕРСОНАЛУ'!P225*'1_РОЗПОДІЛ ПЕРСОНАЛУ'!R225,2))</f>
        <v>0</v>
      </c>
      <c r="AB226" s="74">
        <f>IF(ISERROR(ROUND($Y226/'1_РОЗПОДІЛ ПЕРСОНАЛУ'!P225*'1_РОЗПОДІЛ ПЕРСОНАЛУ'!S225,2)),0,ROUND($Y226/'1_РОЗПОДІЛ ПЕРСОНАЛУ'!P225*'1_РОЗПОДІЛ ПЕРСОНАЛУ'!S225,2))</f>
        <v>0</v>
      </c>
      <c r="AC226" s="74">
        <f>IF(ISERROR(ROUND($Y226/'1_РОЗПОДІЛ ПЕРСОНАЛУ'!P225*'1_РОЗПОДІЛ ПЕРСОНАЛУ'!T225,2)),0,ROUND($Y226/'1_РОЗПОДІЛ ПЕРСОНАЛУ'!P225*'1_РОЗПОДІЛ ПЕРСОНАЛУ'!T225,2))</f>
        <v>0</v>
      </c>
      <c r="AD226" s="74">
        <f>IF(ISERROR(ROUND($Y226/'1_РОЗПОДІЛ ПЕРСОНАЛУ'!P225*'1_РОЗПОДІЛ ПЕРСОНАЛУ'!U225,2)),0,ROUND($Y226/'1_РОЗПОДІЛ ПЕРСОНАЛУ'!P225*'1_РОЗПОДІЛ ПЕРСОНАЛУ'!U225,2))</f>
        <v>0</v>
      </c>
      <c r="AE226" s="74">
        <f>IF(ISERROR(ROUND($Y226/'1_РОЗПОДІЛ ПЕРСОНАЛУ'!P225*'1_РОЗПОДІЛ ПЕРСОНАЛУ'!V225,2)),0,ROUND($Y226/'1_РОЗПОДІЛ ПЕРСОНАЛУ'!P225*'1_РОЗПОДІЛ ПЕРСОНАЛУ'!V225,2))</f>
        <v>0</v>
      </c>
      <c r="AF226" s="74">
        <f>IF(ISERROR(ROUND($Y226/'1_РОЗПОДІЛ ПЕРСОНАЛУ'!P225*'1_РОЗПОДІЛ ПЕРСОНАЛУ'!W225,2)),0,ROUND($Y226/'1_РОЗПОДІЛ ПЕРСОНАЛУ'!P225*'1_РОЗПОДІЛ ПЕРСОНАЛУ'!W225,2))</f>
        <v>0</v>
      </c>
      <c r="AG226" s="74">
        <f>IF(ISERROR(ROUND($Y226/'1_РОЗПОДІЛ ПЕРСОНАЛУ'!P225*'1_РОЗПОДІЛ ПЕРСОНАЛУ'!X225,2)),0,ROUND($Y226/'1_РОЗПОДІЛ ПЕРСОНАЛУ'!P225*'1_РОЗПОДІЛ ПЕРСОНАЛУ'!X225,2))</f>
        <v>0</v>
      </c>
    </row>
    <row r="227" spans="1:33" ht="12" hidden="1" x14ac:dyDescent="0.2">
      <c r="A227" s="78" t="str">
        <f>'1_РОЗПОДІЛ ПЕРСОНАЛУ'!A226</f>
        <v/>
      </c>
      <c r="B227" s="78">
        <f>'1_РОЗПОДІЛ ПЕРСОНАЛУ'!B226</f>
        <v>0</v>
      </c>
      <c r="C227" s="78">
        <f>'1_РОЗПОДІЛ ПЕРСОНАЛУ'!D226</f>
        <v>0</v>
      </c>
      <c r="D227" s="78">
        <f>'1_РОЗПОДІЛ ПЕРСОНАЛУ'!F226</f>
        <v>0</v>
      </c>
      <c r="E227" s="78">
        <f>'1_РОЗПОДІЛ ПЕРСОНАЛУ'!P226</f>
        <v>0</v>
      </c>
      <c r="F227" s="100">
        <f>IF($A227&gt;0,'2_Вихідні дані'!$B$3,"")</f>
        <v>1921</v>
      </c>
      <c r="G227" s="55"/>
      <c r="H227" s="55"/>
      <c r="I227" s="79">
        <f>IF(D227&gt;0,VLOOKUP(D227,'2_Вихідні дані'!$A$6:$B$11,2,FALSE),1)</f>
        <v>1</v>
      </c>
      <c r="J227" s="55"/>
      <c r="K227" s="74">
        <f t="shared" si="23"/>
        <v>0</v>
      </c>
      <c r="L227" s="55"/>
      <c r="M227" s="100">
        <f t="shared" si="24"/>
        <v>0</v>
      </c>
      <c r="N227" s="55"/>
      <c r="O227" s="100">
        <f t="shared" si="25"/>
        <v>0</v>
      </c>
      <c r="P227" s="55"/>
      <c r="Q227" s="100">
        <f t="shared" si="26"/>
        <v>0</v>
      </c>
      <c r="R227" s="55"/>
      <c r="S227" s="100">
        <f t="shared" si="27"/>
        <v>0</v>
      </c>
      <c r="T227" s="55"/>
      <c r="U227" s="100">
        <f t="shared" si="28"/>
        <v>0</v>
      </c>
      <c r="V227" s="55"/>
      <c r="W227" s="100">
        <f>IF(AND($A227&gt;0,V227&gt;0),IF('2_Вихідні дані'!$A$12=1,ROUND($K227*(V227-1),2),ROUND((K227+M227+O227+Q227+S227+U227)*(V227-1),2)),0)</f>
        <v>0</v>
      </c>
      <c r="X227" s="74">
        <f t="shared" si="29"/>
        <v>0</v>
      </c>
      <c r="Y227" s="74">
        <f>X227*'2_Вихідні дані'!$B$18</f>
        <v>0</v>
      </c>
      <c r="Z227" s="74">
        <f>IF(ISERROR(ROUND($Y227/'1_РОЗПОДІЛ ПЕРСОНАЛУ'!P226*'1_РОЗПОДІЛ ПЕРСОНАЛУ'!Q226,2)),0,ROUND($Y227/'1_РОЗПОДІЛ ПЕРСОНАЛУ'!P226*'1_РОЗПОДІЛ ПЕРСОНАЛУ'!Q226,2))</f>
        <v>0</v>
      </c>
      <c r="AA227" s="74">
        <f>IF(ISERROR(ROUND($Y227/'1_РОЗПОДІЛ ПЕРСОНАЛУ'!P226*'1_РОЗПОДІЛ ПЕРСОНАЛУ'!R226,2)),0,ROUND($Y227/'1_РОЗПОДІЛ ПЕРСОНАЛУ'!P226*'1_РОЗПОДІЛ ПЕРСОНАЛУ'!R226,2))</f>
        <v>0</v>
      </c>
      <c r="AB227" s="74">
        <f>IF(ISERROR(ROUND($Y227/'1_РОЗПОДІЛ ПЕРСОНАЛУ'!P226*'1_РОЗПОДІЛ ПЕРСОНАЛУ'!S226,2)),0,ROUND($Y227/'1_РОЗПОДІЛ ПЕРСОНАЛУ'!P226*'1_РОЗПОДІЛ ПЕРСОНАЛУ'!S226,2))</f>
        <v>0</v>
      </c>
      <c r="AC227" s="74">
        <f>IF(ISERROR(ROUND($Y227/'1_РОЗПОДІЛ ПЕРСОНАЛУ'!P226*'1_РОЗПОДІЛ ПЕРСОНАЛУ'!T226,2)),0,ROUND($Y227/'1_РОЗПОДІЛ ПЕРСОНАЛУ'!P226*'1_РОЗПОДІЛ ПЕРСОНАЛУ'!T226,2))</f>
        <v>0</v>
      </c>
      <c r="AD227" s="74">
        <f>IF(ISERROR(ROUND($Y227/'1_РОЗПОДІЛ ПЕРСОНАЛУ'!P226*'1_РОЗПОДІЛ ПЕРСОНАЛУ'!U226,2)),0,ROUND($Y227/'1_РОЗПОДІЛ ПЕРСОНАЛУ'!P226*'1_РОЗПОДІЛ ПЕРСОНАЛУ'!U226,2))</f>
        <v>0</v>
      </c>
      <c r="AE227" s="74">
        <f>IF(ISERROR(ROUND($Y227/'1_РОЗПОДІЛ ПЕРСОНАЛУ'!P226*'1_РОЗПОДІЛ ПЕРСОНАЛУ'!V226,2)),0,ROUND($Y227/'1_РОЗПОДІЛ ПЕРСОНАЛУ'!P226*'1_РОЗПОДІЛ ПЕРСОНАЛУ'!V226,2))</f>
        <v>0</v>
      </c>
      <c r="AF227" s="74">
        <f>IF(ISERROR(ROUND($Y227/'1_РОЗПОДІЛ ПЕРСОНАЛУ'!P226*'1_РОЗПОДІЛ ПЕРСОНАЛУ'!W226,2)),0,ROUND($Y227/'1_РОЗПОДІЛ ПЕРСОНАЛУ'!P226*'1_РОЗПОДІЛ ПЕРСОНАЛУ'!W226,2))</f>
        <v>0</v>
      </c>
      <c r="AG227" s="74">
        <f>IF(ISERROR(ROUND($Y227/'1_РОЗПОДІЛ ПЕРСОНАЛУ'!P226*'1_РОЗПОДІЛ ПЕРСОНАЛУ'!X226,2)),0,ROUND($Y227/'1_РОЗПОДІЛ ПЕРСОНАЛУ'!P226*'1_РОЗПОДІЛ ПЕРСОНАЛУ'!X226,2))</f>
        <v>0</v>
      </c>
    </row>
    <row r="228" spans="1:33" ht="12" hidden="1" x14ac:dyDescent="0.2">
      <c r="A228" s="78" t="str">
        <f>'1_РОЗПОДІЛ ПЕРСОНАЛУ'!A227</f>
        <v/>
      </c>
      <c r="B228" s="78">
        <f>'1_РОЗПОДІЛ ПЕРСОНАЛУ'!B227</f>
        <v>0</v>
      </c>
      <c r="C228" s="78">
        <f>'1_РОЗПОДІЛ ПЕРСОНАЛУ'!D227</f>
        <v>0</v>
      </c>
      <c r="D228" s="78">
        <f>'1_РОЗПОДІЛ ПЕРСОНАЛУ'!F227</f>
        <v>0</v>
      </c>
      <c r="E228" s="78">
        <f>'1_РОЗПОДІЛ ПЕРСОНАЛУ'!P227</f>
        <v>0</v>
      </c>
      <c r="F228" s="100">
        <f>IF($A228&gt;0,'2_Вихідні дані'!$B$3,"")</f>
        <v>1921</v>
      </c>
      <c r="G228" s="55"/>
      <c r="H228" s="55"/>
      <c r="I228" s="79">
        <f>IF(D228&gt;0,VLOOKUP(D228,'2_Вихідні дані'!$A$6:$B$11,2,FALSE),1)</f>
        <v>1</v>
      </c>
      <c r="J228" s="55"/>
      <c r="K228" s="74">
        <f t="shared" si="23"/>
        <v>0</v>
      </c>
      <c r="L228" s="55"/>
      <c r="M228" s="100">
        <f t="shared" si="24"/>
        <v>0</v>
      </c>
      <c r="N228" s="55"/>
      <c r="O228" s="100">
        <f t="shared" si="25"/>
        <v>0</v>
      </c>
      <c r="P228" s="55"/>
      <c r="Q228" s="100">
        <f t="shared" si="26"/>
        <v>0</v>
      </c>
      <c r="R228" s="55"/>
      <c r="S228" s="100">
        <f t="shared" si="27"/>
        <v>0</v>
      </c>
      <c r="T228" s="55"/>
      <c r="U228" s="100">
        <f t="shared" si="28"/>
        <v>0</v>
      </c>
      <c r="V228" s="55"/>
      <c r="W228" s="100">
        <f>IF(AND($A228&gt;0,V228&gt;0),IF('2_Вихідні дані'!$A$12=1,ROUND($K228*(V228-1),2),ROUND((K228+M228+O228+Q228+S228+U228)*(V228-1),2)),0)</f>
        <v>0</v>
      </c>
      <c r="X228" s="74">
        <f t="shared" si="29"/>
        <v>0</v>
      </c>
      <c r="Y228" s="74">
        <f>X228*'2_Вихідні дані'!$B$18</f>
        <v>0</v>
      </c>
      <c r="Z228" s="74">
        <f>IF(ISERROR(ROUND($Y228/'1_РОЗПОДІЛ ПЕРСОНАЛУ'!P227*'1_РОЗПОДІЛ ПЕРСОНАЛУ'!Q227,2)),0,ROUND($Y228/'1_РОЗПОДІЛ ПЕРСОНАЛУ'!P227*'1_РОЗПОДІЛ ПЕРСОНАЛУ'!Q227,2))</f>
        <v>0</v>
      </c>
      <c r="AA228" s="74">
        <f>IF(ISERROR(ROUND($Y228/'1_РОЗПОДІЛ ПЕРСОНАЛУ'!P227*'1_РОЗПОДІЛ ПЕРСОНАЛУ'!R227,2)),0,ROUND($Y228/'1_РОЗПОДІЛ ПЕРСОНАЛУ'!P227*'1_РОЗПОДІЛ ПЕРСОНАЛУ'!R227,2))</f>
        <v>0</v>
      </c>
      <c r="AB228" s="74">
        <f>IF(ISERROR(ROUND($Y228/'1_РОЗПОДІЛ ПЕРСОНАЛУ'!P227*'1_РОЗПОДІЛ ПЕРСОНАЛУ'!S227,2)),0,ROUND($Y228/'1_РОЗПОДІЛ ПЕРСОНАЛУ'!P227*'1_РОЗПОДІЛ ПЕРСОНАЛУ'!S227,2))</f>
        <v>0</v>
      </c>
      <c r="AC228" s="74">
        <f>IF(ISERROR(ROUND($Y228/'1_РОЗПОДІЛ ПЕРСОНАЛУ'!P227*'1_РОЗПОДІЛ ПЕРСОНАЛУ'!T227,2)),0,ROUND($Y228/'1_РОЗПОДІЛ ПЕРСОНАЛУ'!P227*'1_РОЗПОДІЛ ПЕРСОНАЛУ'!T227,2))</f>
        <v>0</v>
      </c>
      <c r="AD228" s="74">
        <f>IF(ISERROR(ROUND($Y228/'1_РОЗПОДІЛ ПЕРСОНАЛУ'!P227*'1_РОЗПОДІЛ ПЕРСОНАЛУ'!U227,2)),0,ROUND($Y228/'1_РОЗПОДІЛ ПЕРСОНАЛУ'!P227*'1_РОЗПОДІЛ ПЕРСОНАЛУ'!U227,2))</f>
        <v>0</v>
      </c>
      <c r="AE228" s="74">
        <f>IF(ISERROR(ROUND($Y228/'1_РОЗПОДІЛ ПЕРСОНАЛУ'!P227*'1_РОЗПОДІЛ ПЕРСОНАЛУ'!V227,2)),0,ROUND($Y228/'1_РОЗПОДІЛ ПЕРСОНАЛУ'!P227*'1_РОЗПОДІЛ ПЕРСОНАЛУ'!V227,2))</f>
        <v>0</v>
      </c>
      <c r="AF228" s="74">
        <f>IF(ISERROR(ROUND($Y228/'1_РОЗПОДІЛ ПЕРСОНАЛУ'!P227*'1_РОЗПОДІЛ ПЕРСОНАЛУ'!W227,2)),0,ROUND($Y228/'1_РОЗПОДІЛ ПЕРСОНАЛУ'!P227*'1_РОЗПОДІЛ ПЕРСОНАЛУ'!W227,2))</f>
        <v>0</v>
      </c>
      <c r="AG228" s="74">
        <f>IF(ISERROR(ROUND($Y228/'1_РОЗПОДІЛ ПЕРСОНАЛУ'!P227*'1_РОЗПОДІЛ ПЕРСОНАЛУ'!X227,2)),0,ROUND($Y228/'1_РОЗПОДІЛ ПЕРСОНАЛУ'!P227*'1_РОЗПОДІЛ ПЕРСОНАЛУ'!X227,2))</f>
        <v>0</v>
      </c>
    </row>
    <row r="229" spans="1:33" ht="12" hidden="1" x14ac:dyDescent="0.2">
      <c r="A229" s="78" t="str">
        <f>'1_РОЗПОДІЛ ПЕРСОНАЛУ'!A228</f>
        <v/>
      </c>
      <c r="B229" s="78">
        <f>'1_РОЗПОДІЛ ПЕРСОНАЛУ'!B228</f>
        <v>0</v>
      </c>
      <c r="C229" s="78">
        <f>'1_РОЗПОДІЛ ПЕРСОНАЛУ'!D228</f>
        <v>0</v>
      </c>
      <c r="D229" s="78">
        <f>'1_РОЗПОДІЛ ПЕРСОНАЛУ'!F228</f>
        <v>0</v>
      </c>
      <c r="E229" s="78">
        <f>'1_РОЗПОДІЛ ПЕРСОНАЛУ'!P228</f>
        <v>0</v>
      </c>
      <c r="F229" s="100">
        <f>IF($A229&gt;0,'2_Вихідні дані'!$B$3,"")</f>
        <v>1921</v>
      </c>
      <c r="G229" s="55"/>
      <c r="H229" s="55"/>
      <c r="I229" s="79">
        <f>IF(D229&gt;0,VLOOKUP(D229,'2_Вихідні дані'!$A$6:$B$11,2,FALSE),1)</f>
        <v>1</v>
      </c>
      <c r="J229" s="55"/>
      <c r="K229" s="74">
        <f t="shared" si="23"/>
        <v>0</v>
      </c>
      <c r="L229" s="55"/>
      <c r="M229" s="100">
        <f t="shared" si="24"/>
        <v>0</v>
      </c>
      <c r="N229" s="55"/>
      <c r="O229" s="100">
        <f t="shared" si="25"/>
        <v>0</v>
      </c>
      <c r="P229" s="55"/>
      <c r="Q229" s="100">
        <f t="shared" si="26"/>
        <v>0</v>
      </c>
      <c r="R229" s="55"/>
      <c r="S229" s="100">
        <f t="shared" si="27"/>
        <v>0</v>
      </c>
      <c r="T229" s="55"/>
      <c r="U229" s="100">
        <f t="shared" si="28"/>
        <v>0</v>
      </c>
      <c r="V229" s="55"/>
      <c r="W229" s="100">
        <f>IF(AND($A229&gt;0,V229&gt;0),IF('2_Вихідні дані'!$A$12=1,ROUND($K229*(V229-1),2),ROUND((K229+M229+O229+Q229+S229+U229)*(V229-1),2)),0)</f>
        <v>0</v>
      </c>
      <c r="X229" s="74">
        <f t="shared" si="29"/>
        <v>0</v>
      </c>
      <c r="Y229" s="74">
        <f>X229*'2_Вихідні дані'!$B$18</f>
        <v>0</v>
      </c>
      <c r="Z229" s="74">
        <f>IF(ISERROR(ROUND($Y229/'1_РОЗПОДІЛ ПЕРСОНАЛУ'!P228*'1_РОЗПОДІЛ ПЕРСОНАЛУ'!Q228,2)),0,ROUND($Y229/'1_РОЗПОДІЛ ПЕРСОНАЛУ'!P228*'1_РОЗПОДІЛ ПЕРСОНАЛУ'!Q228,2))</f>
        <v>0</v>
      </c>
      <c r="AA229" s="74">
        <f>IF(ISERROR(ROUND($Y229/'1_РОЗПОДІЛ ПЕРСОНАЛУ'!P228*'1_РОЗПОДІЛ ПЕРСОНАЛУ'!R228,2)),0,ROUND($Y229/'1_РОЗПОДІЛ ПЕРСОНАЛУ'!P228*'1_РОЗПОДІЛ ПЕРСОНАЛУ'!R228,2))</f>
        <v>0</v>
      </c>
      <c r="AB229" s="74">
        <f>IF(ISERROR(ROUND($Y229/'1_РОЗПОДІЛ ПЕРСОНАЛУ'!P228*'1_РОЗПОДІЛ ПЕРСОНАЛУ'!S228,2)),0,ROUND($Y229/'1_РОЗПОДІЛ ПЕРСОНАЛУ'!P228*'1_РОЗПОДІЛ ПЕРСОНАЛУ'!S228,2))</f>
        <v>0</v>
      </c>
      <c r="AC229" s="74">
        <f>IF(ISERROR(ROUND($Y229/'1_РОЗПОДІЛ ПЕРСОНАЛУ'!P228*'1_РОЗПОДІЛ ПЕРСОНАЛУ'!T228,2)),0,ROUND($Y229/'1_РОЗПОДІЛ ПЕРСОНАЛУ'!P228*'1_РОЗПОДІЛ ПЕРСОНАЛУ'!T228,2))</f>
        <v>0</v>
      </c>
      <c r="AD229" s="74">
        <f>IF(ISERROR(ROUND($Y229/'1_РОЗПОДІЛ ПЕРСОНАЛУ'!P228*'1_РОЗПОДІЛ ПЕРСОНАЛУ'!U228,2)),0,ROUND($Y229/'1_РОЗПОДІЛ ПЕРСОНАЛУ'!P228*'1_РОЗПОДІЛ ПЕРСОНАЛУ'!U228,2))</f>
        <v>0</v>
      </c>
      <c r="AE229" s="74">
        <f>IF(ISERROR(ROUND($Y229/'1_РОЗПОДІЛ ПЕРСОНАЛУ'!P228*'1_РОЗПОДІЛ ПЕРСОНАЛУ'!V228,2)),0,ROUND($Y229/'1_РОЗПОДІЛ ПЕРСОНАЛУ'!P228*'1_РОЗПОДІЛ ПЕРСОНАЛУ'!V228,2))</f>
        <v>0</v>
      </c>
      <c r="AF229" s="74">
        <f>IF(ISERROR(ROUND($Y229/'1_РОЗПОДІЛ ПЕРСОНАЛУ'!P228*'1_РОЗПОДІЛ ПЕРСОНАЛУ'!W228,2)),0,ROUND($Y229/'1_РОЗПОДІЛ ПЕРСОНАЛУ'!P228*'1_РОЗПОДІЛ ПЕРСОНАЛУ'!W228,2))</f>
        <v>0</v>
      </c>
      <c r="AG229" s="74">
        <f>IF(ISERROR(ROUND($Y229/'1_РОЗПОДІЛ ПЕРСОНАЛУ'!P228*'1_РОЗПОДІЛ ПЕРСОНАЛУ'!X228,2)),0,ROUND($Y229/'1_РОЗПОДІЛ ПЕРСОНАЛУ'!P228*'1_РОЗПОДІЛ ПЕРСОНАЛУ'!X228,2))</f>
        <v>0</v>
      </c>
    </row>
    <row r="230" spans="1:33" ht="12" hidden="1" x14ac:dyDescent="0.2">
      <c r="A230" s="78" t="str">
        <f>'1_РОЗПОДІЛ ПЕРСОНАЛУ'!A229</f>
        <v/>
      </c>
      <c r="B230" s="78">
        <f>'1_РОЗПОДІЛ ПЕРСОНАЛУ'!B229</f>
        <v>0</v>
      </c>
      <c r="C230" s="78">
        <f>'1_РОЗПОДІЛ ПЕРСОНАЛУ'!D229</f>
        <v>0</v>
      </c>
      <c r="D230" s="78">
        <f>'1_РОЗПОДІЛ ПЕРСОНАЛУ'!F229</f>
        <v>0</v>
      </c>
      <c r="E230" s="78">
        <f>'1_РОЗПОДІЛ ПЕРСОНАЛУ'!P229</f>
        <v>0</v>
      </c>
      <c r="F230" s="100">
        <f>IF($A230&gt;0,'2_Вихідні дані'!$B$3,"")</f>
        <v>1921</v>
      </c>
      <c r="G230" s="55"/>
      <c r="H230" s="55"/>
      <c r="I230" s="79">
        <f>IF(D230&gt;0,VLOOKUP(D230,'2_Вихідні дані'!$A$6:$B$11,2,FALSE),1)</f>
        <v>1</v>
      </c>
      <c r="J230" s="55"/>
      <c r="K230" s="74">
        <f t="shared" si="23"/>
        <v>0</v>
      </c>
      <c r="L230" s="55"/>
      <c r="M230" s="100">
        <f t="shared" si="24"/>
        <v>0</v>
      </c>
      <c r="N230" s="55"/>
      <c r="O230" s="100">
        <f t="shared" si="25"/>
        <v>0</v>
      </c>
      <c r="P230" s="55"/>
      <c r="Q230" s="100">
        <f t="shared" si="26"/>
        <v>0</v>
      </c>
      <c r="R230" s="55"/>
      <c r="S230" s="100">
        <f t="shared" si="27"/>
        <v>0</v>
      </c>
      <c r="T230" s="55"/>
      <c r="U230" s="100">
        <f t="shared" si="28"/>
        <v>0</v>
      </c>
      <c r="V230" s="55"/>
      <c r="W230" s="100">
        <f>IF(AND($A230&gt;0,V230&gt;0),IF('2_Вихідні дані'!$A$12=1,ROUND($K230*(V230-1),2),ROUND((K230+M230+O230+Q230+S230+U230)*(V230-1),2)),0)</f>
        <v>0</v>
      </c>
      <c r="X230" s="74">
        <f t="shared" si="29"/>
        <v>0</v>
      </c>
      <c r="Y230" s="74">
        <f>X230*'2_Вихідні дані'!$B$18</f>
        <v>0</v>
      </c>
      <c r="Z230" s="74">
        <f>IF(ISERROR(ROUND($Y230/'1_РОЗПОДІЛ ПЕРСОНАЛУ'!P229*'1_РОЗПОДІЛ ПЕРСОНАЛУ'!Q229,2)),0,ROUND($Y230/'1_РОЗПОДІЛ ПЕРСОНАЛУ'!P229*'1_РОЗПОДІЛ ПЕРСОНАЛУ'!Q229,2))</f>
        <v>0</v>
      </c>
      <c r="AA230" s="74">
        <f>IF(ISERROR(ROUND($Y230/'1_РОЗПОДІЛ ПЕРСОНАЛУ'!P229*'1_РОЗПОДІЛ ПЕРСОНАЛУ'!R229,2)),0,ROUND($Y230/'1_РОЗПОДІЛ ПЕРСОНАЛУ'!P229*'1_РОЗПОДІЛ ПЕРСОНАЛУ'!R229,2))</f>
        <v>0</v>
      </c>
      <c r="AB230" s="74">
        <f>IF(ISERROR(ROUND($Y230/'1_РОЗПОДІЛ ПЕРСОНАЛУ'!P229*'1_РОЗПОДІЛ ПЕРСОНАЛУ'!S229,2)),0,ROUND($Y230/'1_РОЗПОДІЛ ПЕРСОНАЛУ'!P229*'1_РОЗПОДІЛ ПЕРСОНАЛУ'!S229,2))</f>
        <v>0</v>
      </c>
      <c r="AC230" s="74">
        <f>IF(ISERROR(ROUND($Y230/'1_РОЗПОДІЛ ПЕРСОНАЛУ'!P229*'1_РОЗПОДІЛ ПЕРСОНАЛУ'!T229,2)),0,ROUND($Y230/'1_РОЗПОДІЛ ПЕРСОНАЛУ'!P229*'1_РОЗПОДІЛ ПЕРСОНАЛУ'!T229,2))</f>
        <v>0</v>
      </c>
      <c r="AD230" s="74">
        <f>IF(ISERROR(ROUND($Y230/'1_РОЗПОДІЛ ПЕРСОНАЛУ'!P229*'1_РОЗПОДІЛ ПЕРСОНАЛУ'!U229,2)),0,ROUND($Y230/'1_РОЗПОДІЛ ПЕРСОНАЛУ'!P229*'1_РОЗПОДІЛ ПЕРСОНАЛУ'!U229,2))</f>
        <v>0</v>
      </c>
      <c r="AE230" s="74">
        <f>IF(ISERROR(ROUND($Y230/'1_РОЗПОДІЛ ПЕРСОНАЛУ'!P229*'1_РОЗПОДІЛ ПЕРСОНАЛУ'!V229,2)),0,ROUND($Y230/'1_РОЗПОДІЛ ПЕРСОНАЛУ'!P229*'1_РОЗПОДІЛ ПЕРСОНАЛУ'!V229,2))</f>
        <v>0</v>
      </c>
      <c r="AF230" s="74">
        <f>IF(ISERROR(ROUND($Y230/'1_РОЗПОДІЛ ПЕРСОНАЛУ'!P229*'1_РОЗПОДІЛ ПЕРСОНАЛУ'!W229,2)),0,ROUND($Y230/'1_РОЗПОДІЛ ПЕРСОНАЛУ'!P229*'1_РОЗПОДІЛ ПЕРСОНАЛУ'!W229,2))</f>
        <v>0</v>
      </c>
      <c r="AG230" s="74">
        <f>IF(ISERROR(ROUND($Y230/'1_РОЗПОДІЛ ПЕРСОНАЛУ'!P229*'1_РОЗПОДІЛ ПЕРСОНАЛУ'!X229,2)),0,ROUND($Y230/'1_РОЗПОДІЛ ПЕРСОНАЛУ'!P229*'1_РОЗПОДІЛ ПЕРСОНАЛУ'!X229,2))</f>
        <v>0</v>
      </c>
    </row>
    <row r="231" spans="1:33" ht="12" hidden="1" x14ac:dyDescent="0.2">
      <c r="A231" s="78" t="str">
        <f>'1_РОЗПОДІЛ ПЕРСОНАЛУ'!A230</f>
        <v/>
      </c>
      <c r="B231" s="78">
        <f>'1_РОЗПОДІЛ ПЕРСОНАЛУ'!B230</f>
        <v>0</v>
      </c>
      <c r="C231" s="78">
        <f>'1_РОЗПОДІЛ ПЕРСОНАЛУ'!D230</f>
        <v>0</v>
      </c>
      <c r="D231" s="78">
        <f>'1_РОЗПОДІЛ ПЕРСОНАЛУ'!F230</f>
        <v>0</v>
      </c>
      <c r="E231" s="78">
        <f>'1_РОЗПОДІЛ ПЕРСОНАЛУ'!P230</f>
        <v>0</v>
      </c>
      <c r="F231" s="100">
        <f>IF($A231&gt;0,'2_Вихідні дані'!$B$3,"")</f>
        <v>1921</v>
      </c>
      <c r="G231" s="55"/>
      <c r="H231" s="55"/>
      <c r="I231" s="79">
        <f>IF(D231&gt;0,VLOOKUP(D231,'2_Вихідні дані'!$A$6:$B$11,2,FALSE),1)</f>
        <v>1</v>
      </c>
      <c r="J231" s="55"/>
      <c r="K231" s="74">
        <f t="shared" si="23"/>
        <v>0</v>
      </c>
      <c r="L231" s="55"/>
      <c r="M231" s="100">
        <f t="shared" si="24"/>
        <v>0</v>
      </c>
      <c r="N231" s="55"/>
      <c r="O231" s="100">
        <f t="shared" si="25"/>
        <v>0</v>
      </c>
      <c r="P231" s="55"/>
      <c r="Q231" s="100">
        <f t="shared" si="26"/>
        <v>0</v>
      </c>
      <c r="R231" s="55"/>
      <c r="S231" s="100">
        <f t="shared" si="27"/>
        <v>0</v>
      </c>
      <c r="T231" s="55"/>
      <c r="U231" s="100">
        <f t="shared" si="28"/>
        <v>0</v>
      </c>
      <c r="V231" s="55"/>
      <c r="W231" s="100">
        <f>IF(AND($A231&gt;0,V231&gt;0),IF('2_Вихідні дані'!$A$12=1,ROUND($K231*(V231-1),2),ROUND((K231+M231+O231+Q231+S231+U231)*(V231-1),2)),0)</f>
        <v>0</v>
      </c>
      <c r="X231" s="74">
        <f t="shared" si="29"/>
        <v>0</v>
      </c>
      <c r="Y231" s="74">
        <f>X231*'2_Вихідні дані'!$B$18</f>
        <v>0</v>
      </c>
      <c r="Z231" s="74">
        <f>IF(ISERROR(ROUND($Y231/'1_РОЗПОДІЛ ПЕРСОНАЛУ'!P230*'1_РОЗПОДІЛ ПЕРСОНАЛУ'!Q230,2)),0,ROUND($Y231/'1_РОЗПОДІЛ ПЕРСОНАЛУ'!P230*'1_РОЗПОДІЛ ПЕРСОНАЛУ'!Q230,2))</f>
        <v>0</v>
      </c>
      <c r="AA231" s="74">
        <f>IF(ISERROR(ROUND($Y231/'1_РОЗПОДІЛ ПЕРСОНАЛУ'!P230*'1_РОЗПОДІЛ ПЕРСОНАЛУ'!R230,2)),0,ROUND($Y231/'1_РОЗПОДІЛ ПЕРСОНАЛУ'!P230*'1_РОЗПОДІЛ ПЕРСОНАЛУ'!R230,2))</f>
        <v>0</v>
      </c>
      <c r="AB231" s="74">
        <f>IF(ISERROR(ROUND($Y231/'1_РОЗПОДІЛ ПЕРСОНАЛУ'!P230*'1_РОЗПОДІЛ ПЕРСОНАЛУ'!S230,2)),0,ROUND($Y231/'1_РОЗПОДІЛ ПЕРСОНАЛУ'!P230*'1_РОЗПОДІЛ ПЕРСОНАЛУ'!S230,2))</f>
        <v>0</v>
      </c>
      <c r="AC231" s="74">
        <f>IF(ISERROR(ROUND($Y231/'1_РОЗПОДІЛ ПЕРСОНАЛУ'!P230*'1_РОЗПОДІЛ ПЕРСОНАЛУ'!T230,2)),0,ROUND($Y231/'1_РОЗПОДІЛ ПЕРСОНАЛУ'!P230*'1_РОЗПОДІЛ ПЕРСОНАЛУ'!T230,2))</f>
        <v>0</v>
      </c>
      <c r="AD231" s="74">
        <f>IF(ISERROR(ROUND($Y231/'1_РОЗПОДІЛ ПЕРСОНАЛУ'!P230*'1_РОЗПОДІЛ ПЕРСОНАЛУ'!U230,2)),0,ROUND($Y231/'1_РОЗПОДІЛ ПЕРСОНАЛУ'!P230*'1_РОЗПОДІЛ ПЕРСОНАЛУ'!U230,2))</f>
        <v>0</v>
      </c>
      <c r="AE231" s="74">
        <f>IF(ISERROR(ROUND($Y231/'1_РОЗПОДІЛ ПЕРСОНАЛУ'!P230*'1_РОЗПОДІЛ ПЕРСОНАЛУ'!V230,2)),0,ROUND($Y231/'1_РОЗПОДІЛ ПЕРСОНАЛУ'!P230*'1_РОЗПОДІЛ ПЕРСОНАЛУ'!V230,2))</f>
        <v>0</v>
      </c>
      <c r="AF231" s="74">
        <f>IF(ISERROR(ROUND($Y231/'1_РОЗПОДІЛ ПЕРСОНАЛУ'!P230*'1_РОЗПОДІЛ ПЕРСОНАЛУ'!W230,2)),0,ROUND($Y231/'1_РОЗПОДІЛ ПЕРСОНАЛУ'!P230*'1_РОЗПОДІЛ ПЕРСОНАЛУ'!W230,2))</f>
        <v>0</v>
      </c>
      <c r="AG231" s="74">
        <f>IF(ISERROR(ROUND($Y231/'1_РОЗПОДІЛ ПЕРСОНАЛУ'!P230*'1_РОЗПОДІЛ ПЕРСОНАЛУ'!X230,2)),0,ROUND($Y231/'1_РОЗПОДІЛ ПЕРСОНАЛУ'!P230*'1_РОЗПОДІЛ ПЕРСОНАЛУ'!X230,2))</f>
        <v>0</v>
      </c>
    </row>
    <row r="232" spans="1:33" ht="12" hidden="1" x14ac:dyDescent="0.2">
      <c r="A232" s="78" t="str">
        <f>'1_РОЗПОДІЛ ПЕРСОНАЛУ'!A231</f>
        <v/>
      </c>
      <c r="B232" s="78">
        <f>'1_РОЗПОДІЛ ПЕРСОНАЛУ'!B231</f>
        <v>0</v>
      </c>
      <c r="C232" s="78">
        <f>'1_РОЗПОДІЛ ПЕРСОНАЛУ'!D231</f>
        <v>0</v>
      </c>
      <c r="D232" s="78">
        <f>'1_РОЗПОДІЛ ПЕРСОНАЛУ'!F231</f>
        <v>0</v>
      </c>
      <c r="E232" s="78">
        <f>'1_РОЗПОДІЛ ПЕРСОНАЛУ'!P231</f>
        <v>0</v>
      </c>
      <c r="F232" s="100">
        <f>IF($A232&gt;0,'2_Вихідні дані'!$B$3,"")</f>
        <v>1921</v>
      </c>
      <c r="G232" s="55"/>
      <c r="H232" s="55"/>
      <c r="I232" s="79">
        <f>IF(D232&gt;0,VLOOKUP(D232,'2_Вихідні дані'!$A$6:$B$11,2,FALSE),1)</f>
        <v>1</v>
      </c>
      <c r="J232" s="55"/>
      <c r="K232" s="74">
        <f t="shared" si="23"/>
        <v>0</v>
      </c>
      <c r="L232" s="55"/>
      <c r="M232" s="100">
        <f t="shared" si="24"/>
        <v>0</v>
      </c>
      <c r="N232" s="55"/>
      <c r="O232" s="100">
        <f t="shared" si="25"/>
        <v>0</v>
      </c>
      <c r="P232" s="55"/>
      <c r="Q232" s="100">
        <f t="shared" si="26"/>
        <v>0</v>
      </c>
      <c r="R232" s="55"/>
      <c r="S232" s="100">
        <f t="shared" si="27"/>
        <v>0</v>
      </c>
      <c r="T232" s="55"/>
      <c r="U232" s="100">
        <f t="shared" si="28"/>
        <v>0</v>
      </c>
      <c r="V232" s="55"/>
      <c r="W232" s="100">
        <f>IF(AND($A232&gt;0,V232&gt;0),IF('2_Вихідні дані'!$A$12=1,ROUND($K232*(V232-1),2),ROUND((K232+M232+O232+Q232+S232+U232)*(V232-1),2)),0)</f>
        <v>0</v>
      </c>
      <c r="X232" s="74">
        <f t="shared" si="29"/>
        <v>0</v>
      </c>
      <c r="Y232" s="74">
        <f>X232*'2_Вихідні дані'!$B$18</f>
        <v>0</v>
      </c>
      <c r="Z232" s="74">
        <f>IF(ISERROR(ROUND($Y232/'1_РОЗПОДІЛ ПЕРСОНАЛУ'!P231*'1_РОЗПОДІЛ ПЕРСОНАЛУ'!Q231,2)),0,ROUND($Y232/'1_РОЗПОДІЛ ПЕРСОНАЛУ'!P231*'1_РОЗПОДІЛ ПЕРСОНАЛУ'!Q231,2))</f>
        <v>0</v>
      </c>
      <c r="AA232" s="74">
        <f>IF(ISERROR(ROUND($Y232/'1_РОЗПОДІЛ ПЕРСОНАЛУ'!P231*'1_РОЗПОДІЛ ПЕРСОНАЛУ'!R231,2)),0,ROUND($Y232/'1_РОЗПОДІЛ ПЕРСОНАЛУ'!P231*'1_РОЗПОДІЛ ПЕРСОНАЛУ'!R231,2))</f>
        <v>0</v>
      </c>
      <c r="AB232" s="74">
        <f>IF(ISERROR(ROUND($Y232/'1_РОЗПОДІЛ ПЕРСОНАЛУ'!P231*'1_РОЗПОДІЛ ПЕРСОНАЛУ'!S231,2)),0,ROUND($Y232/'1_РОЗПОДІЛ ПЕРСОНАЛУ'!P231*'1_РОЗПОДІЛ ПЕРСОНАЛУ'!S231,2))</f>
        <v>0</v>
      </c>
      <c r="AC232" s="74">
        <f>IF(ISERROR(ROUND($Y232/'1_РОЗПОДІЛ ПЕРСОНАЛУ'!P231*'1_РОЗПОДІЛ ПЕРСОНАЛУ'!T231,2)),0,ROUND($Y232/'1_РОЗПОДІЛ ПЕРСОНАЛУ'!P231*'1_РОЗПОДІЛ ПЕРСОНАЛУ'!T231,2))</f>
        <v>0</v>
      </c>
      <c r="AD232" s="74">
        <f>IF(ISERROR(ROUND($Y232/'1_РОЗПОДІЛ ПЕРСОНАЛУ'!P231*'1_РОЗПОДІЛ ПЕРСОНАЛУ'!U231,2)),0,ROUND($Y232/'1_РОЗПОДІЛ ПЕРСОНАЛУ'!P231*'1_РОЗПОДІЛ ПЕРСОНАЛУ'!U231,2))</f>
        <v>0</v>
      </c>
      <c r="AE232" s="74">
        <f>IF(ISERROR(ROUND($Y232/'1_РОЗПОДІЛ ПЕРСОНАЛУ'!P231*'1_РОЗПОДІЛ ПЕРСОНАЛУ'!V231,2)),0,ROUND($Y232/'1_РОЗПОДІЛ ПЕРСОНАЛУ'!P231*'1_РОЗПОДІЛ ПЕРСОНАЛУ'!V231,2))</f>
        <v>0</v>
      </c>
      <c r="AF232" s="74">
        <f>IF(ISERROR(ROUND($Y232/'1_РОЗПОДІЛ ПЕРСОНАЛУ'!P231*'1_РОЗПОДІЛ ПЕРСОНАЛУ'!W231,2)),0,ROUND($Y232/'1_РОЗПОДІЛ ПЕРСОНАЛУ'!P231*'1_РОЗПОДІЛ ПЕРСОНАЛУ'!W231,2))</f>
        <v>0</v>
      </c>
      <c r="AG232" s="74">
        <f>IF(ISERROR(ROUND($Y232/'1_РОЗПОДІЛ ПЕРСОНАЛУ'!P231*'1_РОЗПОДІЛ ПЕРСОНАЛУ'!X231,2)),0,ROUND($Y232/'1_РОЗПОДІЛ ПЕРСОНАЛУ'!P231*'1_РОЗПОДІЛ ПЕРСОНАЛУ'!X231,2))</f>
        <v>0</v>
      </c>
    </row>
    <row r="233" spans="1:33" ht="12" hidden="1" x14ac:dyDescent="0.2">
      <c r="A233" s="78" t="str">
        <f>'1_РОЗПОДІЛ ПЕРСОНАЛУ'!A232</f>
        <v/>
      </c>
      <c r="B233" s="78">
        <f>'1_РОЗПОДІЛ ПЕРСОНАЛУ'!B232</f>
        <v>0</v>
      </c>
      <c r="C233" s="78">
        <f>'1_РОЗПОДІЛ ПЕРСОНАЛУ'!D232</f>
        <v>0</v>
      </c>
      <c r="D233" s="78">
        <f>'1_РОЗПОДІЛ ПЕРСОНАЛУ'!F232</f>
        <v>0</v>
      </c>
      <c r="E233" s="78">
        <f>'1_РОЗПОДІЛ ПЕРСОНАЛУ'!P232</f>
        <v>0</v>
      </c>
      <c r="F233" s="100">
        <f>IF($A233&gt;0,'2_Вихідні дані'!$B$3,"")</f>
        <v>1921</v>
      </c>
      <c r="G233" s="55"/>
      <c r="H233" s="55"/>
      <c r="I233" s="79">
        <f>IF(D233&gt;0,VLOOKUP(D233,'2_Вихідні дані'!$A$6:$B$11,2,FALSE),1)</f>
        <v>1</v>
      </c>
      <c r="J233" s="55"/>
      <c r="K233" s="74">
        <f t="shared" si="23"/>
        <v>0</v>
      </c>
      <c r="L233" s="55"/>
      <c r="M233" s="100">
        <f t="shared" si="24"/>
        <v>0</v>
      </c>
      <c r="N233" s="55"/>
      <c r="O233" s="100">
        <f t="shared" si="25"/>
        <v>0</v>
      </c>
      <c r="P233" s="55"/>
      <c r="Q233" s="100">
        <f t="shared" si="26"/>
        <v>0</v>
      </c>
      <c r="R233" s="55"/>
      <c r="S233" s="100">
        <f t="shared" si="27"/>
        <v>0</v>
      </c>
      <c r="T233" s="55"/>
      <c r="U233" s="100">
        <f t="shared" si="28"/>
        <v>0</v>
      </c>
      <c r="V233" s="55"/>
      <c r="W233" s="100">
        <f>IF(AND($A233&gt;0,V233&gt;0),IF('2_Вихідні дані'!$A$12=1,ROUND($K233*(V233-1),2),ROUND((K233+M233+O233+Q233+S233+U233)*(V233-1),2)),0)</f>
        <v>0</v>
      </c>
      <c r="X233" s="74">
        <f t="shared" si="29"/>
        <v>0</v>
      </c>
      <c r="Y233" s="74">
        <f>X233*'2_Вихідні дані'!$B$18</f>
        <v>0</v>
      </c>
      <c r="Z233" s="74">
        <f>IF(ISERROR(ROUND($Y233/'1_РОЗПОДІЛ ПЕРСОНАЛУ'!P232*'1_РОЗПОДІЛ ПЕРСОНАЛУ'!Q232,2)),0,ROUND($Y233/'1_РОЗПОДІЛ ПЕРСОНАЛУ'!P232*'1_РОЗПОДІЛ ПЕРСОНАЛУ'!Q232,2))</f>
        <v>0</v>
      </c>
      <c r="AA233" s="74">
        <f>IF(ISERROR(ROUND($Y233/'1_РОЗПОДІЛ ПЕРСОНАЛУ'!P232*'1_РОЗПОДІЛ ПЕРСОНАЛУ'!R232,2)),0,ROUND($Y233/'1_РОЗПОДІЛ ПЕРСОНАЛУ'!P232*'1_РОЗПОДІЛ ПЕРСОНАЛУ'!R232,2))</f>
        <v>0</v>
      </c>
      <c r="AB233" s="74">
        <f>IF(ISERROR(ROUND($Y233/'1_РОЗПОДІЛ ПЕРСОНАЛУ'!P232*'1_РОЗПОДІЛ ПЕРСОНАЛУ'!S232,2)),0,ROUND($Y233/'1_РОЗПОДІЛ ПЕРСОНАЛУ'!P232*'1_РОЗПОДІЛ ПЕРСОНАЛУ'!S232,2))</f>
        <v>0</v>
      </c>
      <c r="AC233" s="74">
        <f>IF(ISERROR(ROUND($Y233/'1_РОЗПОДІЛ ПЕРСОНАЛУ'!P232*'1_РОЗПОДІЛ ПЕРСОНАЛУ'!T232,2)),0,ROUND($Y233/'1_РОЗПОДІЛ ПЕРСОНАЛУ'!P232*'1_РОЗПОДІЛ ПЕРСОНАЛУ'!T232,2))</f>
        <v>0</v>
      </c>
      <c r="AD233" s="74">
        <f>IF(ISERROR(ROUND($Y233/'1_РОЗПОДІЛ ПЕРСОНАЛУ'!P232*'1_РОЗПОДІЛ ПЕРСОНАЛУ'!U232,2)),0,ROUND($Y233/'1_РОЗПОДІЛ ПЕРСОНАЛУ'!P232*'1_РОЗПОДІЛ ПЕРСОНАЛУ'!U232,2))</f>
        <v>0</v>
      </c>
      <c r="AE233" s="74">
        <f>IF(ISERROR(ROUND($Y233/'1_РОЗПОДІЛ ПЕРСОНАЛУ'!P232*'1_РОЗПОДІЛ ПЕРСОНАЛУ'!V232,2)),0,ROUND($Y233/'1_РОЗПОДІЛ ПЕРСОНАЛУ'!P232*'1_РОЗПОДІЛ ПЕРСОНАЛУ'!V232,2))</f>
        <v>0</v>
      </c>
      <c r="AF233" s="74">
        <f>IF(ISERROR(ROUND($Y233/'1_РОЗПОДІЛ ПЕРСОНАЛУ'!P232*'1_РОЗПОДІЛ ПЕРСОНАЛУ'!W232,2)),0,ROUND($Y233/'1_РОЗПОДІЛ ПЕРСОНАЛУ'!P232*'1_РОЗПОДІЛ ПЕРСОНАЛУ'!W232,2))</f>
        <v>0</v>
      </c>
      <c r="AG233" s="74">
        <f>IF(ISERROR(ROUND($Y233/'1_РОЗПОДІЛ ПЕРСОНАЛУ'!P232*'1_РОЗПОДІЛ ПЕРСОНАЛУ'!X232,2)),0,ROUND($Y233/'1_РОЗПОДІЛ ПЕРСОНАЛУ'!P232*'1_РОЗПОДІЛ ПЕРСОНАЛУ'!X232,2))</f>
        <v>0</v>
      </c>
    </row>
    <row r="234" spans="1:33" ht="12" hidden="1" x14ac:dyDescent="0.2">
      <c r="A234" s="78" t="str">
        <f>'1_РОЗПОДІЛ ПЕРСОНАЛУ'!A233</f>
        <v/>
      </c>
      <c r="B234" s="78">
        <f>'1_РОЗПОДІЛ ПЕРСОНАЛУ'!B233</f>
        <v>0</v>
      </c>
      <c r="C234" s="78">
        <f>'1_РОЗПОДІЛ ПЕРСОНАЛУ'!D233</f>
        <v>0</v>
      </c>
      <c r="D234" s="78">
        <f>'1_РОЗПОДІЛ ПЕРСОНАЛУ'!F233</f>
        <v>0</v>
      </c>
      <c r="E234" s="78">
        <f>'1_РОЗПОДІЛ ПЕРСОНАЛУ'!P233</f>
        <v>0</v>
      </c>
      <c r="F234" s="100">
        <f>IF($A234&gt;0,'2_Вихідні дані'!$B$3,"")</f>
        <v>1921</v>
      </c>
      <c r="G234" s="55"/>
      <c r="H234" s="55"/>
      <c r="I234" s="79">
        <f>IF(D234&gt;0,VLOOKUP(D234,'2_Вихідні дані'!$A$6:$B$11,2,FALSE),1)</f>
        <v>1</v>
      </c>
      <c r="J234" s="55"/>
      <c r="K234" s="74">
        <f t="shared" si="23"/>
        <v>0</v>
      </c>
      <c r="L234" s="55"/>
      <c r="M234" s="100">
        <f t="shared" si="24"/>
        <v>0</v>
      </c>
      <c r="N234" s="55"/>
      <c r="O234" s="100">
        <f t="shared" si="25"/>
        <v>0</v>
      </c>
      <c r="P234" s="55"/>
      <c r="Q234" s="100">
        <f t="shared" si="26"/>
        <v>0</v>
      </c>
      <c r="R234" s="55"/>
      <c r="S234" s="100">
        <f t="shared" si="27"/>
        <v>0</v>
      </c>
      <c r="T234" s="55"/>
      <c r="U234" s="100">
        <f t="shared" si="28"/>
        <v>0</v>
      </c>
      <c r="V234" s="55"/>
      <c r="W234" s="100">
        <f>IF(AND($A234&gt;0,V234&gt;0),IF('2_Вихідні дані'!$A$12=1,ROUND($K234*(V234-1),2),ROUND((K234+M234+O234+Q234+S234+U234)*(V234-1),2)),0)</f>
        <v>0</v>
      </c>
      <c r="X234" s="74">
        <f t="shared" si="29"/>
        <v>0</v>
      </c>
      <c r="Y234" s="74">
        <f>X234*'2_Вихідні дані'!$B$18</f>
        <v>0</v>
      </c>
      <c r="Z234" s="74">
        <f>IF(ISERROR(ROUND($Y234/'1_РОЗПОДІЛ ПЕРСОНАЛУ'!P233*'1_РОЗПОДІЛ ПЕРСОНАЛУ'!Q233,2)),0,ROUND($Y234/'1_РОЗПОДІЛ ПЕРСОНАЛУ'!P233*'1_РОЗПОДІЛ ПЕРСОНАЛУ'!Q233,2))</f>
        <v>0</v>
      </c>
      <c r="AA234" s="74">
        <f>IF(ISERROR(ROUND($Y234/'1_РОЗПОДІЛ ПЕРСОНАЛУ'!P233*'1_РОЗПОДІЛ ПЕРСОНАЛУ'!R233,2)),0,ROUND($Y234/'1_РОЗПОДІЛ ПЕРСОНАЛУ'!P233*'1_РОЗПОДІЛ ПЕРСОНАЛУ'!R233,2))</f>
        <v>0</v>
      </c>
      <c r="AB234" s="74">
        <f>IF(ISERROR(ROUND($Y234/'1_РОЗПОДІЛ ПЕРСОНАЛУ'!P233*'1_РОЗПОДІЛ ПЕРСОНАЛУ'!S233,2)),0,ROUND($Y234/'1_РОЗПОДІЛ ПЕРСОНАЛУ'!P233*'1_РОЗПОДІЛ ПЕРСОНАЛУ'!S233,2))</f>
        <v>0</v>
      </c>
      <c r="AC234" s="74">
        <f>IF(ISERROR(ROUND($Y234/'1_РОЗПОДІЛ ПЕРСОНАЛУ'!P233*'1_РОЗПОДІЛ ПЕРСОНАЛУ'!T233,2)),0,ROUND($Y234/'1_РОЗПОДІЛ ПЕРСОНАЛУ'!P233*'1_РОЗПОДІЛ ПЕРСОНАЛУ'!T233,2))</f>
        <v>0</v>
      </c>
      <c r="AD234" s="74">
        <f>IF(ISERROR(ROUND($Y234/'1_РОЗПОДІЛ ПЕРСОНАЛУ'!P233*'1_РОЗПОДІЛ ПЕРСОНАЛУ'!U233,2)),0,ROUND($Y234/'1_РОЗПОДІЛ ПЕРСОНАЛУ'!P233*'1_РОЗПОДІЛ ПЕРСОНАЛУ'!U233,2))</f>
        <v>0</v>
      </c>
      <c r="AE234" s="74">
        <f>IF(ISERROR(ROUND($Y234/'1_РОЗПОДІЛ ПЕРСОНАЛУ'!P233*'1_РОЗПОДІЛ ПЕРСОНАЛУ'!V233,2)),0,ROUND($Y234/'1_РОЗПОДІЛ ПЕРСОНАЛУ'!P233*'1_РОЗПОДІЛ ПЕРСОНАЛУ'!V233,2))</f>
        <v>0</v>
      </c>
      <c r="AF234" s="74">
        <f>IF(ISERROR(ROUND($Y234/'1_РОЗПОДІЛ ПЕРСОНАЛУ'!P233*'1_РОЗПОДІЛ ПЕРСОНАЛУ'!W233,2)),0,ROUND($Y234/'1_РОЗПОДІЛ ПЕРСОНАЛУ'!P233*'1_РОЗПОДІЛ ПЕРСОНАЛУ'!W233,2))</f>
        <v>0</v>
      </c>
      <c r="AG234" s="74">
        <f>IF(ISERROR(ROUND($Y234/'1_РОЗПОДІЛ ПЕРСОНАЛУ'!P233*'1_РОЗПОДІЛ ПЕРСОНАЛУ'!X233,2)),0,ROUND($Y234/'1_РОЗПОДІЛ ПЕРСОНАЛУ'!P233*'1_РОЗПОДІЛ ПЕРСОНАЛУ'!X233,2))</f>
        <v>0</v>
      </c>
    </row>
    <row r="235" spans="1:33" ht="12" hidden="1" x14ac:dyDescent="0.2">
      <c r="A235" s="78" t="str">
        <f>'1_РОЗПОДІЛ ПЕРСОНАЛУ'!A234</f>
        <v/>
      </c>
      <c r="B235" s="78">
        <f>'1_РОЗПОДІЛ ПЕРСОНАЛУ'!B234</f>
        <v>0</v>
      </c>
      <c r="C235" s="78">
        <f>'1_РОЗПОДІЛ ПЕРСОНАЛУ'!D234</f>
        <v>0</v>
      </c>
      <c r="D235" s="78">
        <f>'1_РОЗПОДІЛ ПЕРСОНАЛУ'!F234</f>
        <v>0</v>
      </c>
      <c r="E235" s="78">
        <f>'1_РОЗПОДІЛ ПЕРСОНАЛУ'!P234</f>
        <v>0</v>
      </c>
      <c r="F235" s="100">
        <f>IF($A235&gt;0,'2_Вихідні дані'!$B$3,"")</f>
        <v>1921</v>
      </c>
      <c r="G235" s="55"/>
      <c r="H235" s="55"/>
      <c r="I235" s="79">
        <f>IF(D235&gt;0,VLOOKUP(D235,'2_Вихідні дані'!$A$6:$B$11,2,FALSE),1)</f>
        <v>1</v>
      </c>
      <c r="J235" s="55"/>
      <c r="K235" s="74">
        <f t="shared" si="23"/>
        <v>0</v>
      </c>
      <c r="L235" s="55"/>
      <c r="M235" s="100">
        <f t="shared" si="24"/>
        <v>0</v>
      </c>
      <c r="N235" s="55"/>
      <c r="O235" s="100">
        <f t="shared" si="25"/>
        <v>0</v>
      </c>
      <c r="P235" s="55"/>
      <c r="Q235" s="100">
        <f t="shared" si="26"/>
        <v>0</v>
      </c>
      <c r="R235" s="55"/>
      <c r="S235" s="100">
        <f t="shared" si="27"/>
        <v>0</v>
      </c>
      <c r="T235" s="55"/>
      <c r="U235" s="100">
        <f t="shared" si="28"/>
        <v>0</v>
      </c>
      <c r="V235" s="55"/>
      <c r="W235" s="100">
        <f>IF(AND($A235&gt;0,V235&gt;0),IF('2_Вихідні дані'!$A$12=1,ROUND($K235*(V235-1),2),ROUND((K235+M235+O235+Q235+S235+U235)*(V235-1),2)),0)</f>
        <v>0</v>
      </c>
      <c r="X235" s="74">
        <f t="shared" si="29"/>
        <v>0</v>
      </c>
      <c r="Y235" s="74">
        <f>X235*'2_Вихідні дані'!$B$18</f>
        <v>0</v>
      </c>
      <c r="Z235" s="74">
        <f>IF(ISERROR(ROUND($Y235/'1_РОЗПОДІЛ ПЕРСОНАЛУ'!P234*'1_РОЗПОДІЛ ПЕРСОНАЛУ'!Q234,2)),0,ROUND($Y235/'1_РОЗПОДІЛ ПЕРСОНАЛУ'!P234*'1_РОЗПОДІЛ ПЕРСОНАЛУ'!Q234,2))</f>
        <v>0</v>
      </c>
      <c r="AA235" s="74">
        <f>IF(ISERROR(ROUND($Y235/'1_РОЗПОДІЛ ПЕРСОНАЛУ'!P234*'1_РОЗПОДІЛ ПЕРСОНАЛУ'!R234,2)),0,ROUND($Y235/'1_РОЗПОДІЛ ПЕРСОНАЛУ'!P234*'1_РОЗПОДІЛ ПЕРСОНАЛУ'!R234,2))</f>
        <v>0</v>
      </c>
      <c r="AB235" s="74">
        <f>IF(ISERROR(ROUND($Y235/'1_РОЗПОДІЛ ПЕРСОНАЛУ'!P234*'1_РОЗПОДІЛ ПЕРСОНАЛУ'!S234,2)),0,ROUND($Y235/'1_РОЗПОДІЛ ПЕРСОНАЛУ'!P234*'1_РОЗПОДІЛ ПЕРСОНАЛУ'!S234,2))</f>
        <v>0</v>
      </c>
      <c r="AC235" s="74">
        <f>IF(ISERROR(ROUND($Y235/'1_РОЗПОДІЛ ПЕРСОНАЛУ'!P234*'1_РОЗПОДІЛ ПЕРСОНАЛУ'!T234,2)),0,ROUND($Y235/'1_РОЗПОДІЛ ПЕРСОНАЛУ'!P234*'1_РОЗПОДІЛ ПЕРСОНАЛУ'!T234,2))</f>
        <v>0</v>
      </c>
      <c r="AD235" s="74">
        <f>IF(ISERROR(ROUND($Y235/'1_РОЗПОДІЛ ПЕРСОНАЛУ'!P234*'1_РОЗПОДІЛ ПЕРСОНАЛУ'!U234,2)),0,ROUND($Y235/'1_РОЗПОДІЛ ПЕРСОНАЛУ'!P234*'1_РОЗПОДІЛ ПЕРСОНАЛУ'!U234,2))</f>
        <v>0</v>
      </c>
      <c r="AE235" s="74">
        <f>IF(ISERROR(ROUND($Y235/'1_РОЗПОДІЛ ПЕРСОНАЛУ'!P234*'1_РОЗПОДІЛ ПЕРСОНАЛУ'!V234,2)),0,ROUND($Y235/'1_РОЗПОДІЛ ПЕРСОНАЛУ'!P234*'1_РОЗПОДІЛ ПЕРСОНАЛУ'!V234,2))</f>
        <v>0</v>
      </c>
      <c r="AF235" s="74">
        <f>IF(ISERROR(ROUND($Y235/'1_РОЗПОДІЛ ПЕРСОНАЛУ'!P234*'1_РОЗПОДІЛ ПЕРСОНАЛУ'!W234,2)),0,ROUND($Y235/'1_РОЗПОДІЛ ПЕРСОНАЛУ'!P234*'1_РОЗПОДІЛ ПЕРСОНАЛУ'!W234,2))</f>
        <v>0</v>
      </c>
      <c r="AG235" s="74">
        <f>IF(ISERROR(ROUND($Y235/'1_РОЗПОДІЛ ПЕРСОНАЛУ'!P234*'1_РОЗПОДІЛ ПЕРСОНАЛУ'!X234,2)),0,ROUND($Y235/'1_РОЗПОДІЛ ПЕРСОНАЛУ'!P234*'1_РОЗПОДІЛ ПЕРСОНАЛУ'!X234,2))</f>
        <v>0</v>
      </c>
    </row>
    <row r="236" spans="1:33" ht="12" hidden="1" x14ac:dyDescent="0.2">
      <c r="A236" s="78" t="str">
        <f>'1_РОЗПОДІЛ ПЕРСОНАЛУ'!A235</f>
        <v/>
      </c>
      <c r="B236" s="78">
        <f>'1_РОЗПОДІЛ ПЕРСОНАЛУ'!B235</f>
        <v>0</v>
      </c>
      <c r="C236" s="78">
        <f>'1_РОЗПОДІЛ ПЕРСОНАЛУ'!D235</f>
        <v>0</v>
      </c>
      <c r="D236" s="78">
        <f>'1_РОЗПОДІЛ ПЕРСОНАЛУ'!F235</f>
        <v>0</v>
      </c>
      <c r="E236" s="78">
        <f>'1_РОЗПОДІЛ ПЕРСОНАЛУ'!P235</f>
        <v>0</v>
      </c>
      <c r="F236" s="100">
        <f>IF($A236&gt;0,'2_Вихідні дані'!$B$3,"")</f>
        <v>1921</v>
      </c>
      <c r="G236" s="55"/>
      <c r="H236" s="55"/>
      <c r="I236" s="79">
        <f>IF(D236&gt;0,VLOOKUP(D236,'2_Вихідні дані'!$A$6:$B$11,2,FALSE),1)</f>
        <v>1</v>
      </c>
      <c r="J236" s="55"/>
      <c r="K236" s="74">
        <f t="shared" si="23"/>
        <v>0</v>
      </c>
      <c r="L236" s="55"/>
      <c r="M236" s="100">
        <f t="shared" si="24"/>
        <v>0</v>
      </c>
      <c r="N236" s="55"/>
      <c r="O236" s="100">
        <f t="shared" si="25"/>
        <v>0</v>
      </c>
      <c r="P236" s="55"/>
      <c r="Q236" s="100">
        <f t="shared" si="26"/>
        <v>0</v>
      </c>
      <c r="R236" s="55"/>
      <c r="S236" s="100">
        <f t="shared" si="27"/>
        <v>0</v>
      </c>
      <c r="T236" s="55"/>
      <c r="U236" s="100">
        <f t="shared" si="28"/>
        <v>0</v>
      </c>
      <c r="V236" s="55"/>
      <c r="W236" s="100">
        <f>IF(AND($A236&gt;0,V236&gt;0),IF('2_Вихідні дані'!$A$12=1,ROUND($K236*(V236-1),2),ROUND((K236+M236+O236+Q236+S236+U236)*(V236-1),2)),0)</f>
        <v>0</v>
      </c>
      <c r="X236" s="74">
        <f t="shared" si="29"/>
        <v>0</v>
      </c>
      <c r="Y236" s="74">
        <f>X236*'2_Вихідні дані'!$B$18</f>
        <v>0</v>
      </c>
      <c r="Z236" s="74">
        <f>IF(ISERROR(ROUND($Y236/'1_РОЗПОДІЛ ПЕРСОНАЛУ'!P235*'1_РОЗПОДІЛ ПЕРСОНАЛУ'!Q235,2)),0,ROUND($Y236/'1_РОЗПОДІЛ ПЕРСОНАЛУ'!P235*'1_РОЗПОДІЛ ПЕРСОНАЛУ'!Q235,2))</f>
        <v>0</v>
      </c>
      <c r="AA236" s="74">
        <f>IF(ISERROR(ROUND($Y236/'1_РОЗПОДІЛ ПЕРСОНАЛУ'!P235*'1_РОЗПОДІЛ ПЕРСОНАЛУ'!R235,2)),0,ROUND($Y236/'1_РОЗПОДІЛ ПЕРСОНАЛУ'!P235*'1_РОЗПОДІЛ ПЕРСОНАЛУ'!R235,2))</f>
        <v>0</v>
      </c>
      <c r="AB236" s="74">
        <f>IF(ISERROR(ROUND($Y236/'1_РОЗПОДІЛ ПЕРСОНАЛУ'!P235*'1_РОЗПОДІЛ ПЕРСОНАЛУ'!S235,2)),0,ROUND($Y236/'1_РОЗПОДІЛ ПЕРСОНАЛУ'!P235*'1_РОЗПОДІЛ ПЕРСОНАЛУ'!S235,2))</f>
        <v>0</v>
      </c>
      <c r="AC236" s="74">
        <f>IF(ISERROR(ROUND($Y236/'1_РОЗПОДІЛ ПЕРСОНАЛУ'!P235*'1_РОЗПОДІЛ ПЕРСОНАЛУ'!T235,2)),0,ROUND($Y236/'1_РОЗПОДІЛ ПЕРСОНАЛУ'!P235*'1_РОЗПОДІЛ ПЕРСОНАЛУ'!T235,2))</f>
        <v>0</v>
      </c>
      <c r="AD236" s="74">
        <f>IF(ISERROR(ROUND($Y236/'1_РОЗПОДІЛ ПЕРСОНАЛУ'!P235*'1_РОЗПОДІЛ ПЕРСОНАЛУ'!U235,2)),0,ROUND($Y236/'1_РОЗПОДІЛ ПЕРСОНАЛУ'!P235*'1_РОЗПОДІЛ ПЕРСОНАЛУ'!U235,2))</f>
        <v>0</v>
      </c>
      <c r="AE236" s="74">
        <f>IF(ISERROR(ROUND($Y236/'1_РОЗПОДІЛ ПЕРСОНАЛУ'!P235*'1_РОЗПОДІЛ ПЕРСОНАЛУ'!V235,2)),0,ROUND($Y236/'1_РОЗПОДІЛ ПЕРСОНАЛУ'!P235*'1_РОЗПОДІЛ ПЕРСОНАЛУ'!V235,2))</f>
        <v>0</v>
      </c>
      <c r="AF236" s="74">
        <f>IF(ISERROR(ROUND($Y236/'1_РОЗПОДІЛ ПЕРСОНАЛУ'!P235*'1_РОЗПОДІЛ ПЕРСОНАЛУ'!W235,2)),0,ROUND($Y236/'1_РОЗПОДІЛ ПЕРСОНАЛУ'!P235*'1_РОЗПОДІЛ ПЕРСОНАЛУ'!W235,2))</f>
        <v>0</v>
      </c>
      <c r="AG236" s="74">
        <f>IF(ISERROR(ROUND($Y236/'1_РОЗПОДІЛ ПЕРСОНАЛУ'!P235*'1_РОЗПОДІЛ ПЕРСОНАЛУ'!X235,2)),0,ROUND($Y236/'1_РОЗПОДІЛ ПЕРСОНАЛУ'!P235*'1_РОЗПОДІЛ ПЕРСОНАЛУ'!X235,2))</f>
        <v>0</v>
      </c>
    </row>
    <row r="237" spans="1:33" ht="12" hidden="1" x14ac:dyDescent="0.2">
      <c r="A237" s="78" t="str">
        <f>'1_РОЗПОДІЛ ПЕРСОНАЛУ'!A236</f>
        <v/>
      </c>
      <c r="B237" s="78">
        <f>'1_РОЗПОДІЛ ПЕРСОНАЛУ'!B236</f>
        <v>0</v>
      </c>
      <c r="C237" s="78">
        <f>'1_РОЗПОДІЛ ПЕРСОНАЛУ'!D236</f>
        <v>0</v>
      </c>
      <c r="D237" s="78">
        <f>'1_РОЗПОДІЛ ПЕРСОНАЛУ'!F236</f>
        <v>0</v>
      </c>
      <c r="E237" s="78">
        <f>'1_РОЗПОДІЛ ПЕРСОНАЛУ'!P236</f>
        <v>0</v>
      </c>
      <c r="F237" s="100">
        <f>IF($A237&gt;0,'2_Вихідні дані'!$B$3,"")</f>
        <v>1921</v>
      </c>
      <c r="G237" s="55"/>
      <c r="H237" s="55"/>
      <c r="I237" s="79">
        <f>IF(D237&gt;0,VLOOKUP(D237,'2_Вихідні дані'!$A$6:$B$11,2,FALSE),1)</f>
        <v>1</v>
      </c>
      <c r="J237" s="55"/>
      <c r="K237" s="74">
        <f t="shared" si="23"/>
        <v>0</v>
      </c>
      <c r="L237" s="55"/>
      <c r="M237" s="100">
        <f t="shared" si="24"/>
        <v>0</v>
      </c>
      <c r="N237" s="55"/>
      <c r="O237" s="100">
        <f t="shared" si="25"/>
        <v>0</v>
      </c>
      <c r="P237" s="55"/>
      <c r="Q237" s="100">
        <f t="shared" si="26"/>
        <v>0</v>
      </c>
      <c r="R237" s="55"/>
      <c r="S237" s="100">
        <f t="shared" si="27"/>
        <v>0</v>
      </c>
      <c r="T237" s="55"/>
      <c r="U237" s="100">
        <f t="shared" si="28"/>
        <v>0</v>
      </c>
      <c r="V237" s="55"/>
      <c r="W237" s="100">
        <f>IF(AND($A237&gt;0,V237&gt;0),IF('2_Вихідні дані'!$A$12=1,ROUND($K237*(V237-1),2),ROUND((K237+M237+O237+Q237+S237+U237)*(V237-1),2)),0)</f>
        <v>0</v>
      </c>
      <c r="X237" s="74">
        <f t="shared" si="29"/>
        <v>0</v>
      </c>
      <c r="Y237" s="74">
        <f>X237*'2_Вихідні дані'!$B$18</f>
        <v>0</v>
      </c>
      <c r="Z237" s="74">
        <f>IF(ISERROR(ROUND($Y237/'1_РОЗПОДІЛ ПЕРСОНАЛУ'!P236*'1_РОЗПОДІЛ ПЕРСОНАЛУ'!Q236,2)),0,ROUND($Y237/'1_РОЗПОДІЛ ПЕРСОНАЛУ'!P236*'1_РОЗПОДІЛ ПЕРСОНАЛУ'!Q236,2))</f>
        <v>0</v>
      </c>
      <c r="AA237" s="74">
        <f>IF(ISERROR(ROUND($Y237/'1_РОЗПОДІЛ ПЕРСОНАЛУ'!P236*'1_РОЗПОДІЛ ПЕРСОНАЛУ'!R236,2)),0,ROUND($Y237/'1_РОЗПОДІЛ ПЕРСОНАЛУ'!P236*'1_РОЗПОДІЛ ПЕРСОНАЛУ'!R236,2))</f>
        <v>0</v>
      </c>
      <c r="AB237" s="74">
        <f>IF(ISERROR(ROUND($Y237/'1_РОЗПОДІЛ ПЕРСОНАЛУ'!P236*'1_РОЗПОДІЛ ПЕРСОНАЛУ'!S236,2)),0,ROUND($Y237/'1_РОЗПОДІЛ ПЕРСОНАЛУ'!P236*'1_РОЗПОДІЛ ПЕРСОНАЛУ'!S236,2))</f>
        <v>0</v>
      </c>
      <c r="AC237" s="74">
        <f>IF(ISERROR(ROUND($Y237/'1_РОЗПОДІЛ ПЕРСОНАЛУ'!P236*'1_РОЗПОДІЛ ПЕРСОНАЛУ'!T236,2)),0,ROUND($Y237/'1_РОЗПОДІЛ ПЕРСОНАЛУ'!P236*'1_РОЗПОДІЛ ПЕРСОНАЛУ'!T236,2))</f>
        <v>0</v>
      </c>
      <c r="AD237" s="74">
        <f>IF(ISERROR(ROUND($Y237/'1_РОЗПОДІЛ ПЕРСОНАЛУ'!P236*'1_РОЗПОДІЛ ПЕРСОНАЛУ'!U236,2)),0,ROUND($Y237/'1_РОЗПОДІЛ ПЕРСОНАЛУ'!P236*'1_РОЗПОДІЛ ПЕРСОНАЛУ'!U236,2))</f>
        <v>0</v>
      </c>
      <c r="AE237" s="74">
        <f>IF(ISERROR(ROUND($Y237/'1_РОЗПОДІЛ ПЕРСОНАЛУ'!P236*'1_РОЗПОДІЛ ПЕРСОНАЛУ'!V236,2)),0,ROUND($Y237/'1_РОЗПОДІЛ ПЕРСОНАЛУ'!P236*'1_РОЗПОДІЛ ПЕРСОНАЛУ'!V236,2))</f>
        <v>0</v>
      </c>
      <c r="AF237" s="74">
        <f>IF(ISERROR(ROUND($Y237/'1_РОЗПОДІЛ ПЕРСОНАЛУ'!P236*'1_РОЗПОДІЛ ПЕРСОНАЛУ'!W236,2)),0,ROUND($Y237/'1_РОЗПОДІЛ ПЕРСОНАЛУ'!P236*'1_РОЗПОДІЛ ПЕРСОНАЛУ'!W236,2))</f>
        <v>0</v>
      </c>
      <c r="AG237" s="74">
        <f>IF(ISERROR(ROUND($Y237/'1_РОЗПОДІЛ ПЕРСОНАЛУ'!P236*'1_РОЗПОДІЛ ПЕРСОНАЛУ'!X236,2)),0,ROUND($Y237/'1_РОЗПОДІЛ ПЕРСОНАЛУ'!P236*'1_РОЗПОДІЛ ПЕРСОНАЛУ'!X236,2))</f>
        <v>0</v>
      </c>
    </row>
    <row r="238" spans="1:33" ht="12" hidden="1" x14ac:dyDescent="0.2">
      <c r="A238" s="78" t="str">
        <f>'1_РОЗПОДІЛ ПЕРСОНАЛУ'!A237</f>
        <v/>
      </c>
      <c r="B238" s="78">
        <f>'1_РОЗПОДІЛ ПЕРСОНАЛУ'!B237</f>
        <v>0</v>
      </c>
      <c r="C238" s="78">
        <f>'1_РОЗПОДІЛ ПЕРСОНАЛУ'!D237</f>
        <v>0</v>
      </c>
      <c r="D238" s="78">
        <f>'1_РОЗПОДІЛ ПЕРСОНАЛУ'!F237</f>
        <v>0</v>
      </c>
      <c r="E238" s="78">
        <f>'1_РОЗПОДІЛ ПЕРСОНАЛУ'!P237</f>
        <v>0</v>
      </c>
      <c r="F238" s="100">
        <f>IF($A238&gt;0,'2_Вихідні дані'!$B$3,"")</f>
        <v>1921</v>
      </c>
      <c r="G238" s="55"/>
      <c r="H238" s="55"/>
      <c r="I238" s="79">
        <f>IF(D238&gt;0,VLOOKUP(D238,'2_Вихідні дані'!$A$6:$B$11,2,FALSE),1)</f>
        <v>1</v>
      </c>
      <c r="J238" s="55"/>
      <c r="K238" s="74">
        <f t="shared" si="23"/>
        <v>0</v>
      </c>
      <c r="L238" s="55"/>
      <c r="M238" s="100">
        <f t="shared" si="24"/>
        <v>0</v>
      </c>
      <c r="N238" s="55"/>
      <c r="O238" s="100">
        <f t="shared" si="25"/>
        <v>0</v>
      </c>
      <c r="P238" s="55"/>
      <c r="Q238" s="100">
        <f t="shared" si="26"/>
        <v>0</v>
      </c>
      <c r="R238" s="55"/>
      <c r="S238" s="100">
        <f t="shared" si="27"/>
        <v>0</v>
      </c>
      <c r="T238" s="55"/>
      <c r="U238" s="100">
        <f t="shared" si="28"/>
        <v>0</v>
      </c>
      <c r="V238" s="55"/>
      <c r="W238" s="100">
        <f>IF(AND($A238&gt;0,V238&gt;0),IF('2_Вихідні дані'!$A$12=1,ROUND($K238*(V238-1),2),ROUND((K238+M238+O238+Q238+S238+U238)*(V238-1),2)),0)</f>
        <v>0</v>
      </c>
      <c r="X238" s="74">
        <f t="shared" si="29"/>
        <v>0</v>
      </c>
      <c r="Y238" s="74">
        <f>X238*'2_Вихідні дані'!$B$18</f>
        <v>0</v>
      </c>
      <c r="Z238" s="74">
        <f>IF(ISERROR(ROUND($Y238/'1_РОЗПОДІЛ ПЕРСОНАЛУ'!P237*'1_РОЗПОДІЛ ПЕРСОНАЛУ'!Q237,2)),0,ROUND($Y238/'1_РОЗПОДІЛ ПЕРСОНАЛУ'!P237*'1_РОЗПОДІЛ ПЕРСОНАЛУ'!Q237,2))</f>
        <v>0</v>
      </c>
      <c r="AA238" s="74">
        <f>IF(ISERROR(ROUND($Y238/'1_РОЗПОДІЛ ПЕРСОНАЛУ'!P237*'1_РОЗПОДІЛ ПЕРСОНАЛУ'!R237,2)),0,ROUND($Y238/'1_РОЗПОДІЛ ПЕРСОНАЛУ'!P237*'1_РОЗПОДІЛ ПЕРСОНАЛУ'!R237,2))</f>
        <v>0</v>
      </c>
      <c r="AB238" s="74">
        <f>IF(ISERROR(ROUND($Y238/'1_РОЗПОДІЛ ПЕРСОНАЛУ'!P237*'1_РОЗПОДІЛ ПЕРСОНАЛУ'!S237,2)),0,ROUND($Y238/'1_РОЗПОДІЛ ПЕРСОНАЛУ'!P237*'1_РОЗПОДІЛ ПЕРСОНАЛУ'!S237,2))</f>
        <v>0</v>
      </c>
      <c r="AC238" s="74">
        <f>IF(ISERROR(ROUND($Y238/'1_РОЗПОДІЛ ПЕРСОНАЛУ'!P237*'1_РОЗПОДІЛ ПЕРСОНАЛУ'!T237,2)),0,ROUND($Y238/'1_РОЗПОДІЛ ПЕРСОНАЛУ'!P237*'1_РОЗПОДІЛ ПЕРСОНАЛУ'!T237,2))</f>
        <v>0</v>
      </c>
      <c r="AD238" s="74">
        <f>IF(ISERROR(ROUND($Y238/'1_РОЗПОДІЛ ПЕРСОНАЛУ'!P237*'1_РОЗПОДІЛ ПЕРСОНАЛУ'!U237,2)),0,ROUND($Y238/'1_РОЗПОДІЛ ПЕРСОНАЛУ'!P237*'1_РОЗПОДІЛ ПЕРСОНАЛУ'!U237,2))</f>
        <v>0</v>
      </c>
      <c r="AE238" s="74">
        <f>IF(ISERROR(ROUND($Y238/'1_РОЗПОДІЛ ПЕРСОНАЛУ'!P237*'1_РОЗПОДІЛ ПЕРСОНАЛУ'!V237,2)),0,ROUND($Y238/'1_РОЗПОДІЛ ПЕРСОНАЛУ'!P237*'1_РОЗПОДІЛ ПЕРСОНАЛУ'!V237,2))</f>
        <v>0</v>
      </c>
      <c r="AF238" s="74">
        <f>IF(ISERROR(ROUND($Y238/'1_РОЗПОДІЛ ПЕРСОНАЛУ'!P237*'1_РОЗПОДІЛ ПЕРСОНАЛУ'!W237,2)),0,ROUND($Y238/'1_РОЗПОДІЛ ПЕРСОНАЛУ'!P237*'1_РОЗПОДІЛ ПЕРСОНАЛУ'!W237,2))</f>
        <v>0</v>
      </c>
      <c r="AG238" s="74">
        <f>IF(ISERROR(ROUND($Y238/'1_РОЗПОДІЛ ПЕРСОНАЛУ'!P237*'1_РОЗПОДІЛ ПЕРСОНАЛУ'!X237,2)),0,ROUND($Y238/'1_РОЗПОДІЛ ПЕРСОНАЛУ'!P237*'1_РОЗПОДІЛ ПЕРСОНАЛУ'!X237,2))</f>
        <v>0</v>
      </c>
    </row>
    <row r="239" spans="1:33" ht="12" hidden="1" x14ac:dyDescent="0.2">
      <c r="A239" s="78" t="str">
        <f>'1_РОЗПОДІЛ ПЕРСОНАЛУ'!A238</f>
        <v/>
      </c>
      <c r="B239" s="78">
        <f>'1_РОЗПОДІЛ ПЕРСОНАЛУ'!B238</f>
        <v>0</v>
      </c>
      <c r="C239" s="78">
        <f>'1_РОЗПОДІЛ ПЕРСОНАЛУ'!D238</f>
        <v>0</v>
      </c>
      <c r="D239" s="78">
        <f>'1_РОЗПОДІЛ ПЕРСОНАЛУ'!F238</f>
        <v>0</v>
      </c>
      <c r="E239" s="78">
        <f>'1_РОЗПОДІЛ ПЕРСОНАЛУ'!P238</f>
        <v>0</v>
      </c>
      <c r="F239" s="100">
        <f>IF($A239&gt;0,'2_Вихідні дані'!$B$3,"")</f>
        <v>1921</v>
      </c>
      <c r="G239" s="55"/>
      <c r="H239" s="55"/>
      <c r="I239" s="79">
        <f>IF(D239&gt;0,VLOOKUP(D239,'2_Вихідні дані'!$A$6:$B$11,2,FALSE),1)</f>
        <v>1</v>
      </c>
      <c r="J239" s="55"/>
      <c r="K239" s="74">
        <f t="shared" si="23"/>
        <v>0</v>
      </c>
      <c r="L239" s="55"/>
      <c r="M239" s="100">
        <f t="shared" si="24"/>
        <v>0</v>
      </c>
      <c r="N239" s="55"/>
      <c r="O239" s="100">
        <f t="shared" si="25"/>
        <v>0</v>
      </c>
      <c r="P239" s="55"/>
      <c r="Q239" s="100">
        <f t="shared" si="26"/>
        <v>0</v>
      </c>
      <c r="R239" s="55"/>
      <c r="S239" s="100">
        <f t="shared" si="27"/>
        <v>0</v>
      </c>
      <c r="T239" s="55"/>
      <c r="U239" s="100">
        <f t="shared" si="28"/>
        <v>0</v>
      </c>
      <c r="V239" s="55"/>
      <c r="W239" s="100">
        <f>IF(AND($A239&gt;0,V239&gt;0),IF('2_Вихідні дані'!$A$12=1,ROUND($K239*(V239-1),2),ROUND((K239+M239+O239+Q239+S239+U239)*(V239-1),2)),0)</f>
        <v>0</v>
      </c>
      <c r="X239" s="74">
        <f t="shared" si="29"/>
        <v>0</v>
      </c>
      <c r="Y239" s="74">
        <f>X239*'2_Вихідні дані'!$B$18</f>
        <v>0</v>
      </c>
      <c r="Z239" s="74">
        <f>IF(ISERROR(ROUND($Y239/'1_РОЗПОДІЛ ПЕРСОНАЛУ'!P238*'1_РОЗПОДІЛ ПЕРСОНАЛУ'!Q238,2)),0,ROUND($Y239/'1_РОЗПОДІЛ ПЕРСОНАЛУ'!P238*'1_РОЗПОДІЛ ПЕРСОНАЛУ'!Q238,2))</f>
        <v>0</v>
      </c>
      <c r="AA239" s="74">
        <f>IF(ISERROR(ROUND($Y239/'1_РОЗПОДІЛ ПЕРСОНАЛУ'!P238*'1_РОЗПОДІЛ ПЕРСОНАЛУ'!R238,2)),0,ROUND($Y239/'1_РОЗПОДІЛ ПЕРСОНАЛУ'!P238*'1_РОЗПОДІЛ ПЕРСОНАЛУ'!R238,2))</f>
        <v>0</v>
      </c>
      <c r="AB239" s="74">
        <f>IF(ISERROR(ROUND($Y239/'1_РОЗПОДІЛ ПЕРСОНАЛУ'!P238*'1_РОЗПОДІЛ ПЕРСОНАЛУ'!S238,2)),0,ROUND($Y239/'1_РОЗПОДІЛ ПЕРСОНАЛУ'!P238*'1_РОЗПОДІЛ ПЕРСОНАЛУ'!S238,2))</f>
        <v>0</v>
      </c>
      <c r="AC239" s="74">
        <f>IF(ISERROR(ROUND($Y239/'1_РОЗПОДІЛ ПЕРСОНАЛУ'!P238*'1_РОЗПОДІЛ ПЕРСОНАЛУ'!T238,2)),0,ROUND($Y239/'1_РОЗПОДІЛ ПЕРСОНАЛУ'!P238*'1_РОЗПОДІЛ ПЕРСОНАЛУ'!T238,2))</f>
        <v>0</v>
      </c>
      <c r="AD239" s="74">
        <f>IF(ISERROR(ROUND($Y239/'1_РОЗПОДІЛ ПЕРСОНАЛУ'!P238*'1_РОЗПОДІЛ ПЕРСОНАЛУ'!U238,2)),0,ROUND($Y239/'1_РОЗПОДІЛ ПЕРСОНАЛУ'!P238*'1_РОЗПОДІЛ ПЕРСОНАЛУ'!U238,2))</f>
        <v>0</v>
      </c>
      <c r="AE239" s="74">
        <f>IF(ISERROR(ROUND($Y239/'1_РОЗПОДІЛ ПЕРСОНАЛУ'!P238*'1_РОЗПОДІЛ ПЕРСОНАЛУ'!V238,2)),0,ROUND($Y239/'1_РОЗПОДІЛ ПЕРСОНАЛУ'!P238*'1_РОЗПОДІЛ ПЕРСОНАЛУ'!V238,2))</f>
        <v>0</v>
      </c>
      <c r="AF239" s="74">
        <f>IF(ISERROR(ROUND($Y239/'1_РОЗПОДІЛ ПЕРСОНАЛУ'!P238*'1_РОЗПОДІЛ ПЕРСОНАЛУ'!W238,2)),0,ROUND($Y239/'1_РОЗПОДІЛ ПЕРСОНАЛУ'!P238*'1_РОЗПОДІЛ ПЕРСОНАЛУ'!W238,2))</f>
        <v>0</v>
      </c>
      <c r="AG239" s="74">
        <f>IF(ISERROR(ROUND($Y239/'1_РОЗПОДІЛ ПЕРСОНАЛУ'!P238*'1_РОЗПОДІЛ ПЕРСОНАЛУ'!X238,2)),0,ROUND($Y239/'1_РОЗПОДІЛ ПЕРСОНАЛУ'!P238*'1_РОЗПОДІЛ ПЕРСОНАЛУ'!X238,2))</f>
        <v>0</v>
      </c>
    </row>
    <row r="240" spans="1:33" ht="12" hidden="1" x14ac:dyDescent="0.2">
      <c r="A240" s="78" t="str">
        <f>'1_РОЗПОДІЛ ПЕРСОНАЛУ'!A239</f>
        <v/>
      </c>
      <c r="B240" s="78">
        <f>'1_РОЗПОДІЛ ПЕРСОНАЛУ'!B239</f>
        <v>0</v>
      </c>
      <c r="C240" s="78">
        <f>'1_РОЗПОДІЛ ПЕРСОНАЛУ'!D239</f>
        <v>0</v>
      </c>
      <c r="D240" s="78">
        <f>'1_РОЗПОДІЛ ПЕРСОНАЛУ'!F239</f>
        <v>0</v>
      </c>
      <c r="E240" s="78">
        <f>'1_РОЗПОДІЛ ПЕРСОНАЛУ'!P239</f>
        <v>0</v>
      </c>
      <c r="F240" s="100">
        <f>IF($A240&gt;0,'2_Вихідні дані'!$B$3,"")</f>
        <v>1921</v>
      </c>
      <c r="G240" s="55"/>
      <c r="H240" s="55"/>
      <c r="I240" s="79">
        <f>IF(D240&gt;0,VLOOKUP(D240,'2_Вихідні дані'!$A$6:$B$11,2,FALSE),1)</f>
        <v>1</v>
      </c>
      <c r="J240" s="55"/>
      <c r="K240" s="74">
        <f t="shared" si="23"/>
        <v>0</v>
      </c>
      <c r="L240" s="55"/>
      <c r="M240" s="100">
        <f t="shared" si="24"/>
        <v>0</v>
      </c>
      <c r="N240" s="55"/>
      <c r="O240" s="100">
        <f t="shared" si="25"/>
        <v>0</v>
      </c>
      <c r="P240" s="55"/>
      <c r="Q240" s="100">
        <f t="shared" si="26"/>
        <v>0</v>
      </c>
      <c r="R240" s="55"/>
      <c r="S240" s="100">
        <f t="shared" si="27"/>
        <v>0</v>
      </c>
      <c r="T240" s="55"/>
      <c r="U240" s="100">
        <f t="shared" si="28"/>
        <v>0</v>
      </c>
      <c r="V240" s="55"/>
      <c r="W240" s="100">
        <f>IF(AND($A240&gt;0,V240&gt;0),IF('2_Вихідні дані'!$A$12=1,ROUND($K240*(V240-1),2),ROUND((K240+M240+O240+Q240+S240+U240)*(V240-1),2)),0)</f>
        <v>0</v>
      </c>
      <c r="X240" s="74">
        <f t="shared" si="29"/>
        <v>0</v>
      </c>
      <c r="Y240" s="74">
        <f>X240*'2_Вихідні дані'!$B$18</f>
        <v>0</v>
      </c>
      <c r="Z240" s="74">
        <f>IF(ISERROR(ROUND($Y240/'1_РОЗПОДІЛ ПЕРСОНАЛУ'!P239*'1_РОЗПОДІЛ ПЕРСОНАЛУ'!Q239,2)),0,ROUND($Y240/'1_РОЗПОДІЛ ПЕРСОНАЛУ'!P239*'1_РОЗПОДІЛ ПЕРСОНАЛУ'!Q239,2))</f>
        <v>0</v>
      </c>
      <c r="AA240" s="74">
        <f>IF(ISERROR(ROUND($Y240/'1_РОЗПОДІЛ ПЕРСОНАЛУ'!P239*'1_РОЗПОДІЛ ПЕРСОНАЛУ'!R239,2)),0,ROUND($Y240/'1_РОЗПОДІЛ ПЕРСОНАЛУ'!P239*'1_РОЗПОДІЛ ПЕРСОНАЛУ'!R239,2))</f>
        <v>0</v>
      </c>
      <c r="AB240" s="74">
        <f>IF(ISERROR(ROUND($Y240/'1_РОЗПОДІЛ ПЕРСОНАЛУ'!P239*'1_РОЗПОДІЛ ПЕРСОНАЛУ'!S239,2)),0,ROUND($Y240/'1_РОЗПОДІЛ ПЕРСОНАЛУ'!P239*'1_РОЗПОДІЛ ПЕРСОНАЛУ'!S239,2))</f>
        <v>0</v>
      </c>
      <c r="AC240" s="74">
        <f>IF(ISERROR(ROUND($Y240/'1_РОЗПОДІЛ ПЕРСОНАЛУ'!P239*'1_РОЗПОДІЛ ПЕРСОНАЛУ'!T239,2)),0,ROUND($Y240/'1_РОЗПОДІЛ ПЕРСОНАЛУ'!P239*'1_РОЗПОДІЛ ПЕРСОНАЛУ'!T239,2))</f>
        <v>0</v>
      </c>
      <c r="AD240" s="74">
        <f>IF(ISERROR(ROUND($Y240/'1_РОЗПОДІЛ ПЕРСОНАЛУ'!P239*'1_РОЗПОДІЛ ПЕРСОНАЛУ'!U239,2)),0,ROUND($Y240/'1_РОЗПОДІЛ ПЕРСОНАЛУ'!P239*'1_РОЗПОДІЛ ПЕРСОНАЛУ'!U239,2))</f>
        <v>0</v>
      </c>
      <c r="AE240" s="74">
        <f>IF(ISERROR(ROUND($Y240/'1_РОЗПОДІЛ ПЕРСОНАЛУ'!P239*'1_РОЗПОДІЛ ПЕРСОНАЛУ'!V239,2)),0,ROUND($Y240/'1_РОЗПОДІЛ ПЕРСОНАЛУ'!P239*'1_РОЗПОДІЛ ПЕРСОНАЛУ'!V239,2))</f>
        <v>0</v>
      </c>
      <c r="AF240" s="74">
        <f>IF(ISERROR(ROUND($Y240/'1_РОЗПОДІЛ ПЕРСОНАЛУ'!P239*'1_РОЗПОДІЛ ПЕРСОНАЛУ'!W239,2)),0,ROUND($Y240/'1_РОЗПОДІЛ ПЕРСОНАЛУ'!P239*'1_РОЗПОДІЛ ПЕРСОНАЛУ'!W239,2))</f>
        <v>0</v>
      </c>
      <c r="AG240" s="74">
        <f>IF(ISERROR(ROUND($Y240/'1_РОЗПОДІЛ ПЕРСОНАЛУ'!P239*'1_РОЗПОДІЛ ПЕРСОНАЛУ'!X239,2)),0,ROUND($Y240/'1_РОЗПОДІЛ ПЕРСОНАЛУ'!P239*'1_РОЗПОДІЛ ПЕРСОНАЛУ'!X239,2))</f>
        <v>0</v>
      </c>
    </row>
    <row r="241" spans="1:33" ht="12" hidden="1" x14ac:dyDescent="0.2">
      <c r="A241" s="78" t="str">
        <f>'1_РОЗПОДІЛ ПЕРСОНАЛУ'!A240</f>
        <v/>
      </c>
      <c r="B241" s="78">
        <f>'1_РОЗПОДІЛ ПЕРСОНАЛУ'!B240</f>
        <v>0</v>
      </c>
      <c r="C241" s="78">
        <f>'1_РОЗПОДІЛ ПЕРСОНАЛУ'!D240</f>
        <v>0</v>
      </c>
      <c r="D241" s="78">
        <f>'1_РОЗПОДІЛ ПЕРСОНАЛУ'!F240</f>
        <v>0</v>
      </c>
      <c r="E241" s="78">
        <f>'1_РОЗПОДІЛ ПЕРСОНАЛУ'!P240</f>
        <v>0</v>
      </c>
      <c r="F241" s="100">
        <f>IF($A241&gt;0,'2_Вихідні дані'!$B$3,"")</f>
        <v>1921</v>
      </c>
      <c r="G241" s="55"/>
      <c r="H241" s="55"/>
      <c r="I241" s="79">
        <f>IF(D241&gt;0,VLOOKUP(D241,'2_Вихідні дані'!$A$6:$B$11,2,FALSE),1)</f>
        <v>1</v>
      </c>
      <c r="J241" s="55"/>
      <c r="K241" s="74">
        <f t="shared" si="23"/>
        <v>0</v>
      </c>
      <c r="L241" s="55"/>
      <c r="M241" s="100">
        <f t="shared" si="24"/>
        <v>0</v>
      </c>
      <c r="N241" s="55"/>
      <c r="O241" s="100">
        <f t="shared" si="25"/>
        <v>0</v>
      </c>
      <c r="P241" s="55"/>
      <c r="Q241" s="100">
        <f t="shared" si="26"/>
        <v>0</v>
      </c>
      <c r="R241" s="55"/>
      <c r="S241" s="100">
        <f t="shared" si="27"/>
        <v>0</v>
      </c>
      <c r="T241" s="55"/>
      <c r="U241" s="100">
        <f t="shared" si="28"/>
        <v>0</v>
      </c>
      <c r="V241" s="55"/>
      <c r="W241" s="100">
        <f>IF(AND($A241&gt;0,V241&gt;0),IF('2_Вихідні дані'!$A$12=1,ROUND($K241*(V241-1),2),ROUND((K241+M241+O241+Q241+S241+U241)*(V241-1),2)),0)</f>
        <v>0</v>
      </c>
      <c r="X241" s="74">
        <f t="shared" si="29"/>
        <v>0</v>
      </c>
      <c r="Y241" s="74">
        <f>X241*'2_Вихідні дані'!$B$18</f>
        <v>0</v>
      </c>
      <c r="Z241" s="74">
        <f>IF(ISERROR(ROUND($Y241/'1_РОЗПОДІЛ ПЕРСОНАЛУ'!P240*'1_РОЗПОДІЛ ПЕРСОНАЛУ'!Q240,2)),0,ROUND($Y241/'1_РОЗПОДІЛ ПЕРСОНАЛУ'!P240*'1_РОЗПОДІЛ ПЕРСОНАЛУ'!Q240,2))</f>
        <v>0</v>
      </c>
      <c r="AA241" s="74">
        <f>IF(ISERROR(ROUND($Y241/'1_РОЗПОДІЛ ПЕРСОНАЛУ'!P240*'1_РОЗПОДІЛ ПЕРСОНАЛУ'!R240,2)),0,ROUND($Y241/'1_РОЗПОДІЛ ПЕРСОНАЛУ'!P240*'1_РОЗПОДІЛ ПЕРСОНАЛУ'!R240,2))</f>
        <v>0</v>
      </c>
      <c r="AB241" s="74">
        <f>IF(ISERROR(ROUND($Y241/'1_РОЗПОДІЛ ПЕРСОНАЛУ'!P240*'1_РОЗПОДІЛ ПЕРСОНАЛУ'!S240,2)),0,ROUND($Y241/'1_РОЗПОДІЛ ПЕРСОНАЛУ'!P240*'1_РОЗПОДІЛ ПЕРСОНАЛУ'!S240,2))</f>
        <v>0</v>
      </c>
      <c r="AC241" s="74">
        <f>IF(ISERROR(ROUND($Y241/'1_РОЗПОДІЛ ПЕРСОНАЛУ'!P240*'1_РОЗПОДІЛ ПЕРСОНАЛУ'!T240,2)),0,ROUND($Y241/'1_РОЗПОДІЛ ПЕРСОНАЛУ'!P240*'1_РОЗПОДІЛ ПЕРСОНАЛУ'!T240,2))</f>
        <v>0</v>
      </c>
      <c r="AD241" s="74">
        <f>IF(ISERROR(ROUND($Y241/'1_РОЗПОДІЛ ПЕРСОНАЛУ'!P240*'1_РОЗПОДІЛ ПЕРСОНАЛУ'!U240,2)),0,ROUND($Y241/'1_РОЗПОДІЛ ПЕРСОНАЛУ'!P240*'1_РОЗПОДІЛ ПЕРСОНАЛУ'!U240,2))</f>
        <v>0</v>
      </c>
      <c r="AE241" s="74">
        <f>IF(ISERROR(ROUND($Y241/'1_РОЗПОДІЛ ПЕРСОНАЛУ'!P240*'1_РОЗПОДІЛ ПЕРСОНАЛУ'!V240,2)),0,ROUND($Y241/'1_РОЗПОДІЛ ПЕРСОНАЛУ'!P240*'1_РОЗПОДІЛ ПЕРСОНАЛУ'!V240,2))</f>
        <v>0</v>
      </c>
      <c r="AF241" s="74">
        <f>IF(ISERROR(ROUND($Y241/'1_РОЗПОДІЛ ПЕРСОНАЛУ'!P240*'1_РОЗПОДІЛ ПЕРСОНАЛУ'!W240,2)),0,ROUND($Y241/'1_РОЗПОДІЛ ПЕРСОНАЛУ'!P240*'1_РОЗПОДІЛ ПЕРСОНАЛУ'!W240,2))</f>
        <v>0</v>
      </c>
      <c r="AG241" s="74">
        <f>IF(ISERROR(ROUND($Y241/'1_РОЗПОДІЛ ПЕРСОНАЛУ'!P240*'1_РОЗПОДІЛ ПЕРСОНАЛУ'!X240,2)),0,ROUND($Y241/'1_РОЗПОДІЛ ПЕРСОНАЛУ'!P240*'1_РОЗПОДІЛ ПЕРСОНАЛУ'!X240,2))</f>
        <v>0</v>
      </c>
    </row>
    <row r="242" spans="1:33" ht="12" hidden="1" x14ac:dyDescent="0.2">
      <c r="A242" s="78" t="str">
        <f>'1_РОЗПОДІЛ ПЕРСОНАЛУ'!A241</f>
        <v/>
      </c>
      <c r="B242" s="78">
        <f>'1_РОЗПОДІЛ ПЕРСОНАЛУ'!B241</f>
        <v>0</v>
      </c>
      <c r="C242" s="78">
        <f>'1_РОЗПОДІЛ ПЕРСОНАЛУ'!D241</f>
        <v>0</v>
      </c>
      <c r="D242" s="78">
        <f>'1_РОЗПОДІЛ ПЕРСОНАЛУ'!F241</f>
        <v>0</v>
      </c>
      <c r="E242" s="78">
        <f>'1_РОЗПОДІЛ ПЕРСОНАЛУ'!P241</f>
        <v>0</v>
      </c>
      <c r="F242" s="100">
        <f>IF($A242&gt;0,'2_Вихідні дані'!$B$3,"")</f>
        <v>1921</v>
      </c>
      <c r="G242" s="55"/>
      <c r="H242" s="55"/>
      <c r="I242" s="79">
        <f>IF(D242&gt;0,VLOOKUP(D242,'2_Вихідні дані'!$A$6:$B$11,2,FALSE),1)</f>
        <v>1</v>
      </c>
      <c r="J242" s="55"/>
      <c r="K242" s="74">
        <f t="shared" si="23"/>
        <v>0</v>
      </c>
      <c r="L242" s="55"/>
      <c r="M242" s="100">
        <f t="shared" si="24"/>
        <v>0</v>
      </c>
      <c r="N242" s="55"/>
      <c r="O242" s="100">
        <f t="shared" si="25"/>
        <v>0</v>
      </c>
      <c r="P242" s="55"/>
      <c r="Q242" s="100">
        <f t="shared" si="26"/>
        <v>0</v>
      </c>
      <c r="R242" s="55"/>
      <c r="S242" s="100">
        <f t="shared" si="27"/>
        <v>0</v>
      </c>
      <c r="T242" s="55"/>
      <c r="U242" s="100">
        <f t="shared" si="28"/>
        <v>0</v>
      </c>
      <c r="V242" s="55"/>
      <c r="W242" s="100">
        <f>IF(AND($A242&gt;0,V242&gt;0),IF('2_Вихідні дані'!$A$12=1,ROUND($K242*(V242-1),2),ROUND((K242+M242+O242+Q242+S242+U242)*(V242-1),2)),0)</f>
        <v>0</v>
      </c>
      <c r="X242" s="74">
        <f t="shared" si="29"/>
        <v>0</v>
      </c>
      <c r="Y242" s="74">
        <f>X242*'2_Вихідні дані'!$B$18</f>
        <v>0</v>
      </c>
      <c r="Z242" s="74">
        <f>IF(ISERROR(ROUND($Y242/'1_РОЗПОДІЛ ПЕРСОНАЛУ'!P241*'1_РОЗПОДІЛ ПЕРСОНАЛУ'!Q241,2)),0,ROUND($Y242/'1_РОЗПОДІЛ ПЕРСОНАЛУ'!P241*'1_РОЗПОДІЛ ПЕРСОНАЛУ'!Q241,2))</f>
        <v>0</v>
      </c>
      <c r="AA242" s="74">
        <f>IF(ISERROR(ROUND($Y242/'1_РОЗПОДІЛ ПЕРСОНАЛУ'!P241*'1_РОЗПОДІЛ ПЕРСОНАЛУ'!R241,2)),0,ROUND($Y242/'1_РОЗПОДІЛ ПЕРСОНАЛУ'!P241*'1_РОЗПОДІЛ ПЕРСОНАЛУ'!R241,2))</f>
        <v>0</v>
      </c>
      <c r="AB242" s="74">
        <f>IF(ISERROR(ROUND($Y242/'1_РОЗПОДІЛ ПЕРСОНАЛУ'!P241*'1_РОЗПОДІЛ ПЕРСОНАЛУ'!S241,2)),0,ROUND($Y242/'1_РОЗПОДІЛ ПЕРСОНАЛУ'!P241*'1_РОЗПОДІЛ ПЕРСОНАЛУ'!S241,2))</f>
        <v>0</v>
      </c>
      <c r="AC242" s="74">
        <f>IF(ISERROR(ROUND($Y242/'1_РОЗПОДІЛ ПЕРСОНАЛУ'!P241*'1_РОЗПОДІЛ ПЕРСОНАЛУ'!T241,2)),0,ROUND($Y242/'1_РОЗПОДІЛ ПЕРСОНАЛУ'!P241*'1_РОЗПОДІЛ ПЕРСОНАЛУ'!T241,2))</f>
        <v>0</v>
      </c>
      <c r="AD242" s="74">
        <f>IF(ISERROR(ROUND($Y242/'1_РОЗПОДІЛ ПЕРСОНАЛУ'!P241*'1_РОЗПОДІЛ ПЕРСОНАЛУ'!U241,2)),0,ROUND($Y242/'1_РОЗПОДІЛ ПЕРСОНАЛУ'!P241*'1_РОЗПОДІЛ ПЕРСОНАЛУ'!U241,2))</f>
        <v>0</v>
      </c>
      <c r="AE242" s="74">
        <f>IF(ISERROR(ROUND($Y242/'1_РОЗПОДІЛ ПЕРСОНАЛУ'!P241*'1_РОЗПОДІЛ ПЕРСОНАЛУ'!V241,2)),0,ROUND($Y242/'1_РОЗПОДІЛ ПЕРСОНАЛУ'!P241*'1_РОЗПОДІЛ ПЕРСОНАЛУ'!V241,2))</f>
        <v>0</v>
      </c>
      <c r="AF242" s="74">
        <f>IF(ISERROR(ROUND($Y242/'1_РОЗПОДІЛ ПЕРСОНАЛУ'!P241*'1_РОЗПОДІЛ ПЕРСОНАЛУ'!W241,2)),0,ROUND($Y242/'1_РОЗПОДІЛ ПЕРСОНАЛУ'!P241*'1_РОЗПОДІЛ ПЕРСОНАЛУ'!W241,2))</f>
        <v>0</v>
      </c>
      <c r="AG242" s="74">
        <f>IF(ISERROR(ROUND($Y242/'1_РОЗПОДІЛ ПЕРСОНАЛУ'!P241*'1_РОЗПОДІЛ ПЕРСОНАЛУ'!X241,2)),0,ROUND($Y242/'1_РОЗПОДІЛ ПЕРСОНАЛУ'!P241*'1_РОЗПОДІЛ ПЕРСОНАЛУ'!X241,2))</f>
        <v>0</v>
      </c>
    </row>
    <row r="243" spans="1:33" ht="12" hidden="1" x14ac:dyDescent="0.2">
      <c r="A243" s="78" t="str">
        <f>'1_РОЗПОДІЛ ПЕРСОНАЛУ'!A242</f>
        <v/>
      </c>
      <c r="B243" s="78">
        <f>'1_РОЗПОДІЛ ПЕРСОНАЛУ'!B242</f>
        <v>0</v>
      </c>
      <c r="C243" s="78">
        <f>'1_РОЗПОДІЛ ПЕРСОНАЛУ'!D242</f>
        <v>0</v>
      </c>
      <c r="D243" s="78">
        <f>'1_РОЗПОДІЛ ПЕРСОНАЛУ'!F242</f>
        <v>0</v>
      </c>
      <c r="E243" s="78">
        <f>'1_РОЗПОДІЛ ПЕРСОНАЛУ'!P242</f>
        <v>0</v>
      </c>
      <c r="F243" s="100">
        <f>IF($A243&gt;0,'2_Вихідні дані'!$B$3,"")</f>
        <v>1921</v>
      </c>
      <c r="G243" s="55"/>
      <c r="H243" s="55"/>
      <c r="I243" s="79">
        <f>IF(D243&gt;0,VLOOKUP(D243,'2_Вихідні дані'!$A$6:$B$11,2,FALSE),1)</f>
        <v>1</v>
      </c>
      <c r="J243" s="55"/>
      <c r="K243" s="74">
        <f t="shared" si="23"/>
        <v>0</v>
      </c>
      <c r="L243" s="55"/>
      <c r="M243" s="100">
        <f t="shared" si="24"/>
        <v>0</v>
      </c>
      <c r="N243" s="55"/>
      <c r="O243" s="100">
        <f t="shared" si="25"/>
        <v>0</v>
      </c>
      <c r="P243" s="55"/>
      <c r="Q243" s="100">
        <f t="shared" si="26"/>
        <v>0</v>
      </c>
      <c r="R243" s="55"/>
      <c r="S243" s="100">
        <f t="shared" si="27"/>
        <v>0</v>
      </c>
      <c r="T243" s="55"/>
      <c r="U243" s="100">
        <f t="shared" si="28"/>
        <v>0</v>
      </c>
      <c r="V243" s="55"/>
      <c r="W243" s="100">
        <f>IF(AND($A243&gt;0,V243&gt;0),IF('2_Вихідні дані'!$A$12=1,ROUND($K243*(V243-1),2),ROUND((K243+M243+O243+Q243+S243+U243)*(V243-1),2)),0)</f>
        <v>0</v>
      </c>
      <c r="X243" s="74">
        <f t="shared" si="29"/>
        <v>0</v>
      </c>
      <c r="Y243" s="74">
        <f>X243*'2_Вихідні дані'!$B$18</f>
        <v>0</v>
      </c>
      <c r="Z243" s="74">
        <f>IF(ISERROR(ROUND($Y243/'1_РОЗПОДІЛ ПЕРСОНАЛУ'!P242*'1_РОЗПОДІЛ ПЕРСОНАЛУ'!Q242,2)),0,ROUND($Y243/'1_РОЗПОДІЛ ПЕРСОНАЛУ'!P242*'1_РОЗПОДІЛ ПЕРСОНАЛУ'!Q242,2))</f>
        <v>0</v>
      </c>
      <c r="AA243" s="74">
        <f>IF(ISERROR(ROUND($Y243/'1_РОЗПОДІЛ ПЕРСОНАЛУ'!P242*'1_РОЗПОДІЛ ПЕРСОНАЛУ'!R242,2)),0,ROUND($Y243/'1_РОЗПОДІЛ ПЕРСОНАЛУ'!P242*'1_РОЗПОДІЛ ПЕРСОНАЛУ'!R242,2))</f>
        <v>0</v>
      </c>
      <c r="AB243" s="74">
        <f>IF(ISERROR(ROUND($Y243/'1_РОЗПОДІЛ ПЕРСОНАЛУ'!P242*'1_РОЗПОДІЛ ПЕРСОНАЛУ'!S242,2)),0,ROUND($Y243/'1_РОЗПОДІЛ ПЕРСОНАЛУ'!P242*'1_РОЗПОДІЛ ПЕРСОНАЛУ'!S242,2))</f>
        <v>0</v>
      </c>
      <c r="AC243" s="74">
        <f>IF(ISERROR(ROUND($Y243/'1_РОЗПОДІЛ ПЕРСОНАЛУ'!P242*'1_РОЗПОДІЛ ПЕРСОНАЛУ'!T242,2)),0,ROUND($Y243/'1_РОЗПОДІЛ ПЕРСОНАЛУ'!P242*'1_РОЗПОДІЛ ПЕРСОНАЛУ'!T242,2))</f>
        <v>0</v>
      </c>
      <c r="AD243" s="74">
        <f>IF(ISERROR(ROUND($Y243/'1_РОЗПОДІЛ ПЕРСОНАЛУ'!P242*'1_РОЗПОДІЛ ПЕРСОНАЛУ'!U242,2)),0,ROUND($Y243/'1_РОЗПОДІЛ ПЕРСОНАЛУ'!P242*'1_РОЗПОДІЛ ПЕРСОНАЛУ'!U242,2))</f>
        <v>0</v>
      </c>
      <c r="AE243" s="74">
        <f>IF(ISERROR(ROUND($Y243/'1_РОЗПОДІЛ ПЕРСОНАЛУ'!P242*'1_РОЗПОДІЛ ПЕРСОНАЛУ'!V242,2)),0,ROUND($Y243/'1_РОЗПОДІЛ ПЕРСОНАЛУ'!P242*'1_РОЗПОДІЛ ПЕРСОНАЛУ'!V242,2))</f>
        <v>0</v>
      </c>
      <c r="AF243" s="74">
        <f>IF(ISERROR(ROUND($Y243/'1_РОЗПОДІЛ ПЕРСОНАЛУ'!P242*'1_РОЗПОДІЛ ПЕРСОНАЛУ'!W242,2)),0,ROUND($Y243/'1_РОЗПОДІЛ ПЕРСОНАЛУ'!P242*'1_РОЗПОДІЛ ПЕРСОНАЛУ'!W242,2))</f>
        <v>0</v>
      </c>
      <c r="AG243" s="74">
        <f>IF(ISERROR(ROUND($Y243/'1_РОЗПОДІЛ ПЕРСОНАЛУ'!P242*'1_РОЗПОДІЛ ПЕРСОНАЛУ'!X242,2)),0,ROUND($Y243/'1_РОЗПОДІЛ ПЕРСОНАЛУ'!P242*'1_РОЗПОДІЛ ПЕРСОНАЛУ'!X242,2))</f>
        <v>0</v>
      </c>
    </row>
    <row r="244" spans="1:33" ht="12" hidden="1" x14ac:dyDescent="0.2">
      <c r="A244" s="78" t="str">
        <f>'1_РОЗПОДІЛ ПЕРСОНАЛУ'!A243</f>
        <v/>
      </c>
      <c r="B244" s="78">
        <f>'1_РОЗПОДІЛ ПЕРСОНАЛУ'!B243</f>
        <v>0</v>
      </c>
      <c r="C244" s="78">
        <f>'1_РОЗПОДІЛ ПЕРСОНАЛУ'!D243</f>
        <v>0</v>
      </c>
      <c r="D244" s="78">
        <f>'1_РОЗПОДІЛ ПЕРСОНАЛУ'!F243</f>
        <v>0</v>
      </c>
      <c r="E244" s="78">
        <f>'1_РОЗПОДІЛ ПЕРСОНАЛУ'!P243</f>
        <v>0</v>
      </c>
      <c r="F244" s="100">
        <f>IF($A244&gt;0,'2_Вихідні дані'!$B$3,"")</f>
        <v>1921</v>
      </c>
      <c r="G244" s="55"/>
      <c r="H244" s="55"/>
      <c r="I244" s="79">
        <f>IF(D244&gt;0,VLOOKUP(D244,'2_Вихідні дані'!$A$6:$B$11,2,FALSE),1)</f>
        <v>1</v>
      </c>
      <c r="J244" s="55"/>
      <c r="K244" s="74">
        <f t="shared" si="23"/>
        <v>0</v>
      </c>
      <c r="L244" s="55"/>
      <c r="M244" s="100">
        <f t="shared" si="24"/>
        <v>0</v>
      </c>
      <c r="N244" s="55"/>
      <c r="O244" s="100">
        <f t="shared" si="25"/>
        <v>0</v>
      </c>
      <c r="P244" s="55"/>
      <c r="Q244" s="100">
        <f t="shared" si="26"/>
        <v>0</v>
      </c>
      <c r="R244" s="55"/>
      <c r="S244" s="100">
        <f t="shared" si="27"/>
        <v>0</v>
      </c>
      <c r="T244" s="55"/>
      <c r="U244" s="100">
        <f t="shared" si="28"/>
        <v>0</v>
      </c>
      <c r="V244" s="55"/>
      <c r="W244" s="100">
        <f>IF(AND($A244&gt;0,V244&gt;0),IF('2_Вихідні дані'!$A$12=1,ROUND($K244*(V244-1),2),ROUND((K244+M244+O244+Q244+S244+U244)*(V244-1),2)),0)</f>
        <v>0</v>
      </c>
      <c r="X244" s="74">
        <f t="shared" si="29"/>
        <v>0</v>
      </c>
      <c r="Y244" s="74">
        <f>X244*'2_Вихідні дані'!$B$18</f>
        <v>0</v>
      </c>
      <c r="Z244" s="74">
        <f>IF(ISERROR(ROUND($Y244/'1_РОЗПОДІЛ ПЕРСОНАЛУ'!P243*'1_РОЗПОДІЛ ПЕРСОНАЛУ'!Q243,2)),0,ROUND($Y244/'1_РОЗПОДІЛ ПЕРСОНАЛУ'!P243*'1_РОЗПОДІЛ ПЕРСОНАЛУ'!Q243,2))</f>
        <v>0</v>
      </c>
      <c r="AA244" s="74">
        <f>IF(ISERROR(ROUND($Y244/'1_РОЗПОДІЛ ПЕРСОНАЛУ'!P243*'1_РОЗПОДІЛ ПЕРСОНАЛУ'!R243,2)),0,ROUND($Y244/'1_РОЗПОДІЛ ПЕРСОНАЛУ'!P243*'1_РОЗПОДІЛ ПЕРСОНАЛУ'!R243,2))</f>
        <v>0</v>
      </c>
      <c r="AB244" s="74">
        <f>IF(ISERROR(ROUND($Y244/'1_РОЗПОДІЛ ПЕРСОНАЛУ'!P243*'1_РОЗПОДІЛ ПЕРСОНАЛУ'!S243,2)),0,ROUND($Y244/'1_РОЗПОДІЛ ПЕРСОНАЛУ'!P243*'1_РОЗПОДІЛ ПЕРСОНАЛУ'!S243,2))</f>
        <v>0</v>
      </c>
      <c r="AC244" s="74">
        <f>IF(ISERROR(ROUND($Y244/'1_РОЗПОДІЛ ПЕРСОНАЛУ'!P243*'1_РОЗПОДІЛ ПЕРСОНАЛУ'!T243,2)),0,ROUND($Y244/'1_РОЗПОДІЛ ПЕРСОНАЛУ'!P243*'1_РОЗПОДІЛ ПЕРСОНАЛУ'!T243,2))</f>
        <v>0</v>
      </c>
      <c r="AD244" s="74">
        <f>IF(ISERROR(ROUND($Y244/'1_РОЗПОДІЛ ПЕРСОНАЛУ'!P243*'1_РОЗПОДІЛ ПЕРСОНАЛУ'!U243,2)),0,ROUND($Y244/'1_РОЗПОДІЛ ПЕРСОНАЛУ'!P243*'1_РОЗПОДІЛ ПЕРСОНАЛУ'!U243,2))</f>
        <v>0</v>
      </c>
      <c r="AE244" s="74">
        <f>IF(ISERROR(ROUND($Y244/'1_РОЗПОДІЛ ПЕРСОНАЛУ'!P243*'1_РОЗПОДІЛ ПЕРСОНАЛУ'!V243,2)),0,ROUND($Y244/'1_РОЗПОДІЛ ПЕРСОНАЛУ'!P243*'1_РОЗПОДІЛ ПЕРСОНАЛУ'!V243,2))</f>
        <v>0</v>
      </c>
      <c r="AF244" s="74">
        <f>IF(ISERROR(ROUND($Y244/'1_РОЗПОДІЛ ПЕРСОНАЛУ'!P243*'1_РОЗПОДІЛ ПЕРСОНАЛУ'!W243,2)),0,ROUND($Y244/'1_РОЗПОДІЛ ПЕРСОНАЛУ'!P243*'1_РОЗПОДІЛ ПЕРСОНАЛУ'!W243,2))</f>
        <v>0</v>
      </c>
      <c r="AG244" s="74">
        <f>IF(ISERROR(ROUND($Y244/'1_РОЗПОДІЛ ПЕРСОНАЛУ'!P243*'1_РОЗПОДІЛ ПЕРСОНАЛУ'!X243,2)),0,ROUND($Y244/'1_РОЗПОДІЛ ПЕРСОНАЛУ'!P243*'1_РОЗПОДІЛ ПЕРСОНАЛУ'!X243,2))</f>
        <v>0</v>
      </c>
    </row>
    <row r="245" spans="1:33" ht="12" hidden="1" x14ac:dyDescent="0.2">
      <c r="A245" s="78" t="str">
        <f>'1_РОЗПОДІЛ ПЕРСОНАЛУ'!A244</f>
        <v/>
      </c>
      <c r="B245" s="78">
        <f>'1_РОЗПОДІЛ ПЕРСОНАЛУ'!B244</f>
        <v>0</v>
      </c>
      <c r="C245" s="78">
        <f>'1_РОЗПОДІЛ ПЕРСОНАЛУ'!D244</f>
        <v>0</v>
      </c>
      <c r="D245" s="78">
        <f>'1_РОЗПОДІЛ ПЕРСОНАЛУ'!F244</f>
        <v>0</v>
      </c>
      <c r="E245" s="78">
        <f>'1_РОЗПОДІЛ ПЕРСОНАЛУ'!P244</f>
        <v>0</v>
      </c>
      <c r="F245" s="100">
        <f>IF($A245&gt;0,'2_Вихідні дані'!$B$3,"")</f>
        <v>1921</v>
      </c>
      <c r="G245" s="55"/>
      <c r="H245" s="55"/>
      <c r="I245" s="79">
        <f>IF(D245&gt;0,VLOOKUP(D245,'2_Вихідні дані'!$A$6:$B$11,2,FALSE),1)</f>
        <v>1</v>
      </c>
      <c r="J245" s="55"/>
      <c r="K245" s="74">
        <f t="shared" si="23"/>
        <v>0</v>
      </c>
      <c r="L245" s="55"/>
      <c r="M245" s="100">
        <f t="shared" si="24"/>
        <v>0</v>
      </c>
      <c r="N245" s="55"/>
      <c r="O245" s="100">
        <f t="shared" si="25"/>
        <v>0</v>
      </c>
      <c r="P245" s="55"/>
      <c r="Q245" s="100">
        <f t="shared" si="26"/>
        <v>0</v>
      </c>
      <c r="R245" s="55"/>
      <c r="S245" s="100">
        <f t="shared" si="27"/>
        <v>0</v>
      </c>
      <c r="T245" s="55"/>
      <c r="U245" s="100">
        <f t="shared" si="28"/>
        <v>0</v>
      </c>
      <c r="V245" s="55"/>
      <c r="W245" s="100">
        <f>IF(AND($A245&gt;0,V245&gt;0),IF('2_Вихідні дані'!$A$12=1,ROUND($K245*(V245-1),2),ROUND((K245+M245+O245+Q245+S245+U245)*(V245-1),2)),0)</f>
        <v>0</v>
      </c>
      <c r="X245" s="74">
        <f t="shared" si="29"/>
        <v>0</v>
      </c>
      <c r="Y245" s="74">
        <f>X245*'2_Вихідні дані'!$B$18</f>
        <v>0</v>
      </c>
      <c r="Z245" s="74">
        <f>IF(ISERROR(ROUND($Y245/'1_РОЗПОДІЛ ПЕРСОНАЛУ'!P244*'1_РОЗПОДІЛ ПЕРСОНАЛУ'!Q244,2)),0,ROUND($Y245/'1_РОЗПОДІЛ ПЕРСОНАЛУ'!P244*'1_РОЗПОДІЛ ПЕРСОНАЛУ'!Q244,2))</f>
        <v>0</v>
      </c>
      <c r="AA245" s="74">
        <f>IF(ISERROR(ROUND($Y245/'1_РОЗПОДІЛ ПЕРСОНАЛУ'!P244*'1_РОЗПОДІЛ ПЕРСОНАЛУ'!R244,2)),0,ROUND($Y245/'1_РОЗПОДІЛ ПЕРСОНАЛУ'!P244*'1_РОЗПОДІЛ ПЕРСОНАЛУ'!R244,2))</f>
        <v>0</v>
      </c>
      <c r="AB245" s="74">
        <f>IF(ISERROR(ROUND($Y245/'1_РОЗПОДІЛ ПЕРСОНАЛУ'!P244*'1_РОЗПОДІЛ ПЕРСОНАЛУ'!S244,2)),0,ROUND($Y245/'1_РОЗПОДІЛ ПЕРСОНАЛУ'!P244*'1_РОЗПОДІЛ ПЕРСОНАЛУ'!S244,2))</f>
        <v>0</v>
      </c>
      <c r="AC245" s="74">
        <f>IF(ISERROR(ROUND($Y245/'1_РОЗПОДІЛ ПЕРСОНАЛУ'!P244*'1_РОЗПОДІЛ ПЕРСОНАЛУ'!T244,2)),0,ROUND($Y245/'1_РОЗПОДІЛ ПЕРСОНАЛУ'!P244*'1_РОЗПОДІЛ ПЕРСОНАЛУ'!T244,2))</f>
        <v>0</v>
      </c>
      <c r="AD245" s="74">
        <f>IF(ISERROR(ROUND($Y245/'1_РОЗПОДІЛ ПЕРСОНАЛУ'!P244*'1_РОЗПОДІЛ ПЕРСОНАЛУ'!U244,2)),0,ROUND($Y245/'1_РОЗПОДІЛ ПЕРСОНАЛУ'!P244*'1_РОЗПОДІЛ ПЕРСОНАЛУ'!U244,2))</f>
        <v>0</v>
      </c>
      <c r="AE245" s="74">
        <f>IF(ISERROR(ROUND($Y245/'1_РОЗПОДІЛ ПЕРСОНАЛУ'!P244*'1_РОЗПОДІЛ ПЕРСОНАЛУ'!V244,2)),0,ROUND($Y245/'1_РОЗПОДІЛ ПЕРСОНАЛУ'!P244*'1_РОЗПОДІЛ ПЕРСОНАЛУ'!V244,2))</f>
        <v>0</v>
      </c>
      <c r="AF245" s="74">
        <f>IF(ISERROR(ROUND($Y245/'1_РОЗПОДІЛ ПЕРСОНАЛУ'!P244*'1_РОЗПОДІЛ ПЕРСОНАЛУ'!W244,2)),0,ROUND($Y245/'1_РОЗПОДІЛ ПЕРСОНАЛУ'!P244*'1_РОЗПОДІЛ ПЕРСОНАЛУ'!W244,2))</f>
        <v>0</v>
      </c>
      <c r="AG245" s="74">
        <f>IF(ISERROR(ROUND($Y245/'1_РОЗПОДІЛ ПЕРСОНАЛУ'!P244*'1_РОЗПОДІЛ ПЕРСОНАЛУ'!X244,2)),0,ROUND($Y245/'1_РОЗПОДІЛ ПЕРСОНАЛУ'!P244*'1_РОЗПОДІЛ ПЕРСОНАЛУ'!X244,2))</f>
        <v>0</v>
      </c>
    </row>
    <row r="246" spans="1:33" ht="12" hidden="1" x14ac:dyDescent="0.2">
      <c r="A246" s="78" t="str">
        <f>'1_РОЗПОДІЛ ПЕРСОНАЛУ'!A245</f>
        <v/>
      </c>
      <c r="B246" s="78">
        <f>'1_РОЗПОДІЛ ПЕРСОНАЛУ'!B245</f>
        <v>0</v>
      </c>
      <c r="C246" s="78">
        <f>'1_РОЗПОДІЛ ПЕРСОНАЛУ'!D245</f>
        <v>0</v>
      </c>
      <c r="D246" s="78">
        <f>'1_РОЗПОДІЛ ПЕРСОНАЛУ'!F245</f>
        <v>0</v>
      </c>
      <c r="E246" s="78">
        <f>'1_РОЗПОДІЛ ПЕРСОНАЛУ'!P245</f>
        <v>0</v>
      </c>
      <c r="F246" s="100">
        <f>IF($A246&gt;0,'2_Вихідні дані'!$B$3,"")</f>
        <v>1921</v>
      </c>
      <c r="G246" s="55"/>
      <c r="H246" s="55"/>
      <c r="I246" s="79">
        <f>IF(D246&gt;0,VLOOKUP(D246,'2_Вихідні дані'!$A$6:$B$11,2,FALSE),1)</f>
        <v>1</v>
      </c>
      <c r="J246" s="55"/>
      <c r="K246" s="74">
        <f t="shared" si="23"/>
        <v>0</v>
      </c>
      <c r="L246" s="55"/>
      <c r="M246" s="100">
        <f t="shared" si="24"/>
        <v>0</v>
      </c>
      <c r="N246" s="55"/>
      <c r="O246" s="100">
        <f t="shared" si="25"/>
        <v>0</v>
      </c>
      <c r="P246" s="55"/>
      <c r="Q246" s="100">
        <f t="shared" si="26"/>
        <v>0</v>
      </c>
      <c r="R246" s="55"/>
      <c r="S246" s="100">
        <f t="shared" si="27"/>
        <v>0</v>
      </c>
      <c r="T246" s="55"/>
      <c r="U246" s="100">
        <f t="shared" si="28"/>
        <v>0</v>
      </c>
      <c r="V246" s="55"/>
      <c r="W246" s="100">
        <f>IF(AND($A246&gt;0,V246&gt;0),IF('2_Вихідні дані'!$A$12=1,ROUND($K246*(V246-1),2),ROUND((K246+M246+O246+Q246+S246+U246)*(V246-1),2)),0)</f>
        <v>0</v>
      </c>
      <c r="X246" s="74">
        <f t="shared" si="29"/>
        <v>0</v>
      </c>
      <c r="Y246" s="74">
        <f>X246*'2_Вихідні дані'!$B$18</f>
        <v>0</v>
      </c>
      <c r="Z246" s="74">
        <f>IF(ISERROR(ROUND($Y246/'1_РОЗПОДІЛ ПЕРСОНАЛУ'!P245*'1_РОЗПОДІЛ ПЕРСОНАЛУ'!Q245,2)),0,ROUND($Y246/'1_РОЗПОДІЛ ПЕРСОНАЛУ'!P245*'1_РОЗПОДІЛ ПЕРСОНАЛУ'!Q245,2))</f>
        <v>0</v>
      </c>
      <c r="AA246" s="74">
        <f>IF(ISERROR(ROUND($Y246/'1_РОЗПОДІЛ ПЕРСОНАЛУ'!P245*'1_РОЗПОДІЛ ПЕРСОНАЛУ'!R245,2)),0,ROUND($Y246/'1_РОЗПОДІЛ ПЕРСОНАЛУ'!P245*'1_РОЗПОДІЛ ПЕРСОНАЛУ'!R245,2))</f>
        <v>0</v>
      </c>
      <c r="AB246" s="74">
        <f>IF(ISERROR(ROUND($Y246/'1_РОЗПОДІЛ ПЕРСОНАЛУ'!P245*'1_РОЗПОДІЛ ПЕРСОНАЛУ'!S245,2)),0,ROUND($Y246/'1_РОЗПОДІЛ ПЕРСОНАЛУ'!P245*'1_РОЗПОДІЛ ПЕРСОНАЛУ'!S245,2))</f>
        <v>0</v>
      </c>
      <c r="AC246" s="74">
        <f>IF(ISERROR(ROUND($Y246/'1_РОЗПОДІЛ ПЕРСОНАЛУ'!P245*'1_РОЗПОДІЛ ПЕРСОНАЛУ'!T245,2)),0,ROUND($Y246/'1_РОЗПОДІЛ ПЕРСОНАЛУ'!P245*'1_РОЗПОДІЛ ПЕРСОНАЛУ'!T245,2))</f>
        <v>0</v>
      </c>
      <c r="AD246" s="74">
        <f>IF(ISERROR(ROUND($Y246/'1_РОЗПОДІЛ ПЕРСОНАЛУ'!P245*'1_РОЗПОДІЛ ПЕРСОНАЛУ'!U245,2)),0,ROUND($Y246/'1_РОЗПОДІЛ ПЕРСОНАЛУ'!P245*'1_РОЗПОДІЛ ПЕРСОНАЛУ'!U245,2))</f>
        <v>0</v>
      </c>
      <c r="AE246" s="74">
        <f>IF(ISERROR(ROUND($Y246/'1_РОЗПОДІЛ ПЕРСОНАЛУ'!P245*'1_РОЗПОДІЛ ПЕРСОНАЛУ'!V245,2)),0,ROUND($Y246/'1_РОЗПОДІЛ ПЕРСОНАЛУ'!P245*'1_РОЗПОДІЛ ПЕРСОНАЛУ'!V245,2))</f>
        <v>0</v>
      </c>
      <c r="AF246" s="74">
        <f>IF(ISERROR(ROUND($Y246/'1_РОЗПОДІЛ ПЕРСОНАЛУ'!P245*'1_РОЗПОДІЛ ПЕРСОНАЛУ'!W245,2)),0,ROUND($Y246/'1_РОЗПОДІЛ ПЕРСОНАЛУ'!P245*'1_РОЗПОДІЛ ПЕРСОНАЛУ'!W245,2))</f>
        <v>0</v>
      </c>
      <c r="AG246" s="74">
        <f>IF(ISERROR(ROUND($Y246/'1_РОЗПОДІЛ ПЕРСОНАЛУ'!P245*'1_РОЗПОДІЛ ПЕРСОНАЛУ'!X245,2)),0,ROUND($Y246/'1_РОЗПОДІЛ ПЕРСОНАЛУ'!P245*'1_РОЗПОДІЛ ПЕРСОНАЛУ'!X245,2))</f>
        <v>0</v>
      </c>
    </row>
    <row r="247" spans="1:33" ht="12" hidden="1" x14ac:dyDescent="0.2">
      <c r="A247" s="78" t="str">
        <f>'1_РОЗПОДІЛ ПЕРСОНАЛУ'!A246</f>
        <v/>
      </c>
      <c r="B247" s="78">
        <f>'1_РОЗПОДІЛ ПЕРСОНАЛУ'!B246</f>
        <v>0</v>
      </c>
      <c r="C247" s="78">
        <f>'1_РОЗПОДІЛ ПЕРСОНАЛУ'!D246</f>
        <v>0</v>
      </c>
      <c r="D247" s="78">
        <f>'1_РОЗПОДІЛ ПЕРСОНАЛУ'!F246</f>
        <v>0</v>
      </c>
      <c r="E247" s="78">
        <f>'1_РОЗПОДІЛ ПЕРСОНАЛУ'!P246</f>
        <v>0</v>
      </c>
      <c r="F247" s="100">
        <f>IF($A247&gt;0,'2_Вихідні дані'!$B$3,"")</f>
        <v>1921</v>
      </c>
      <c r="G247" s="55"/>
      <c r="H247" s="55"/>
      <c r="I247" s="79">
        <f>IF(D247&gt;0,VLOOKUP(D247,'2_Вихідні дані'!$A$6:$B$11,2,FALSE),1)</f>
        <v>1</v>
      </c>
      <c r="J247" s="55"/>
      <c r="K247" s="74">
        <f t="shared" si="23"/>
        <v>0</v>
      </c>
      <c r="L247" s="55"/>
      <c r="M247" s="100">
        <f t="shared" si="24"/>
        <v>0</v>
      </c>
      <c r="N247" s="55"/>
      <c r="O247" s="100">
        <f t="shared" si="25"/>
        <v>0</v>
      </c>
      <c r="P247" s="55"/>
      <c r="Q247" s="100">
        <f t="shared" si="26"/>
        <v>0</v>
      </c>
      <c r="R247" s="55"/>
      <c r="S247" s="100">
        <f t="shared" si="27"/>
        <v>0</v>
      </c>
      <c r="T247" s="55"/>
      <c r="U247" s="100">
        <f t="shared" si="28"/>
        <v>0</v>
      </c>
      <c r="V247" s="55"/>
      <c r="W247" s="100">
        <f>IF(AND($A247&gt;0,V247&gt;0),IF('2_Вихідні дані'!$A$12=1,ROUND($K247*(V247-1),2),ROUND((K247+M247+O247+Q247+S247+U247)*(V247-1),2)),0)</f>
        <v>0</v>
      </c>
      <c r="X247" s="74">
        <f t="shared" si="29"/>
        <v>0</v>
      </c>
      <c r="Y247" s="74">
        <f>X247*'2_Вихідні дані'!$B$18</f>
        <v>0</v>
      </c>
      <c r="Z247" s="74">
        <f>IF(ISERROR(ROUND($Y247/'1_РОЗПОДІЛ ПЕРСОНАЛУ'!P246*'1_РОЗПОДІЛ ПЕРСОНАЛУ'!Q246,2)),0,ROUND($Y247/'1_РОЗПОДІЛ ПЕРСОНАЛУ'!P246*'1_РОЗПОДІЛ ПЕРСОНАЛУ'!Q246,2))</f>
        <v>0</v>
      </c>
      <c r="AA247" s="74">
        <f>IF(ISERROR(ROUND($Y247/'1_РОЗПОДІЛ ПЕРСОНАЛУ'!P246*'1_РОЗПОДІЛ ПЕРСОНАЛУ'!R246,2)),0,ROUND($Y247/'1_РОЗПОДІЛ ПЕРСОНАЛУ'!P246*'1_РОЗПОДІЛ ПЕРСОНАЛУ'!R246,2))</f>
        <v>0</v>
      </c>
      <c r="AB247" s="74">
        <f>IF(ISERROR(ROUND($Y247/'1_РОЗПОДІЛ ПЕРСОНАЛУ'!P246*'1_РОЗПОДІЛ ПЕРСОНАЛУ'!S246,2)),0,ROUND($Y247/'1_РОЗПОДІЛ ПЕРСОНАЛУ'!P246*'1_РОЗПОДІЛ ПЕРСОНАЛУ'!S246,2))</f>
        <v>0</v>
      </c>
      <c r="AC247" s="74">
        <f>IF(ISERROR(ROUND($Y247/'1_РОЗПОДІЛ ПЕРСОНАЛУ'!P246*'1_РОЗПОДІЛ ПЕРСОНАЛУ'!T246,2)),0,ROUND($Y247/'1_РОЗПОДІЛ ПЕРСОНАЛУ'!P246*'1_РОЗПОДІЛ ПЕРСОНАЛУ'!T246,2))</f>
        <v>0</v>
      </c>
      <c r="AD247" s="74">
        <f>IF(ISERROR(ROUND($Y247/'1_РОЗПОДІЛ ПЕРСОНАЛУ'!P246*'1_РОЗПОДІЛ ПЕРСОНАЛУ'!U246,2)),0,ROUND($Y247/'1_РОЗПОДІЛ ПЕРСОНАЛУ'!P246*'1_РОЗПОДІЛ ПЕРСОНАЛУ'!U246,2))</f>
        <v>0</v>
      </c>
      <c r="AE247" s="74">
        <f>IF(ISERROR(ROUND($Y247/'1_РОЗПОДІЛ ПЕРСОНАЛУ'!P246*'1_РОЗПОДІЛ ПЕРСОНАЛУ'!V246,2)),0,ROUND($Y247/'1_РОЗПОДІЛ ПЕРСОНАЛУ'!P246*'1_РОЗПОДІЛ ПЕРСОНАЛУ'!V246,2))</f>
        <v>0</v>
      </c>
      <c r="AF247" s="74">
        <f>IF(ISERROR(ROUND($Y247/'1_РОЗПОДІЛ ПЕРСОНАЛУ'!P246*'1_РОЗПОДІЛ ПЕРСОНАЛУ'!W246,2)),0,ROUND($Y247/'1_РОЗПОДІЛ ПЕРСОНАЛУ'!P246*'1_РОЗПОДІЛ ПЕРСОНАЛУ'!W246,2))</f>
        <v>0</v>
      </c>
      <c r="AG247" s="74">
        <f>IF(ISERROR(ROUND($Y247/'1_РОЗПОДІЛ ПЕРСОНАЛУ'!P246*'1_РОЗПОДІЛ ПЕРСОНАЛУ'!X246,2)),0,ROUND($Y247/'1_РОЗПОДІЛ ПЕРСОНАЛУ'!P246*'1_РОЗПОДІЛ ПЕРСОНАЛУ'!X246,2))</f>
        <v>0</v>
      </c>
    </row>
    <row r="248" spans="1:33" ht="12" hidden="1" x14ac:dyDescent="0.2">
      <c r="A248" s="78" t="str">
        <f>'1_РОЗПОДІЛ ПЕРСОНАЛУ'!A247</f>
        <v/>
      </c>
      <c r="B248" s="78">
        <f>'1_РОЗПОДІЛ ПЕРСОНАЛУ'!B247</f>
        <v>0</v>
      </c>
      <c r="C248" s="78">
        <f>'1_РОЗПОДІЛ ПЕРСОНАЛУ'!D247</f>
        <v>0</v>
      </c>
      <c r="D248" s="78">
        <f>'1_РОЗПОДІЛ ПЕРСОНАЛУ'!F247</f>
        <v>0</v>
      </c>
      <c r="E248" s="78">
        <f>'1_РОЗПОДІЛ ПЕРСОНАЛУ'!P247</f>
        <v>0</v>
      </c>
      <c r="F248" s="100">
        <f>IF($A248&gt;0,'2_Вихідні дані'!$B$3,"")</f>
        <v>1921</v>
      </c>
      <c r="G248" s="55"/>
      <c r="H248" s="55"/>
      <c r="I248" s="79">
        <f>IF(D248&gt;0,VLOOKUP(D248,'2_Вихідні дані'!$A$6:$B$11,2,FALSE),1)</f>
        <v>1</v>
      </c>
      <c r="J248" s="55"/>
      <c r="K248" s="74">
        <f t="shared" si="23"/>
        <v>0</v>
      </c>
      <c r="L248" s="55"/>
      <c r="M248" s="100">
        <f t="shared" si="24"/>
        <v>0</v>
      </c>
      <c r="N248" s="55"/>
      <c r="O248" s="100">
        <f t="shared" si="25"/>
        <v>0</v>
      </c>
      <c r="P248" s="55"/>
      <c r="Q248" s="100">
        <f t="shared" si="26"/>
        <v>0</v>
      </c>
      <c r="R248" s="55"/>
      <c r="S248" s="100">
        <f t="shared" si="27"/>
        <v>0</v>
      </c>
      <c r="T248" s="55"/>
      <c r="U248" s="100">
        <f t="shared" si="28"/>
        <v>0</v>
      </c>
      <c r="V248" s="55"/>
      <c r="W248" s="100">
        <f>IF(AND($A248&gt;0,V248&gt;0),IF('2_Вихідні дані'!$A$12=1,ROUND($K248*(V248-1),2),ROUND((K248+M248+O248+Q248+S248+U248)*(V248-1),2)),0)</f>
        <v>0</v>
      </c>
      <c r="X248" s="74">
        <f t="shared" si="29"/>
        <v>0</v>
      </c>
      <c r="Y248" s="74">
        <f>X248*'2_Вихідні дані'!$B$18</f>
        <v>0</v>
      </c>
      <c r="Z248" s="74">
        <f>IF(ISERROR(ROUND($Y248/'1_РОЗПОДІЛ ПЕРСОНАЛУ'!P247*'1_РОЗПОДІЛ ПЕРСОНАЛУ'!Q247,2)),0,ROUND($Y248/'1_РОЗПОДІЛ ПЕРСОНАЛУ'!P247*'1_РОЗПОДІЛ ПЕРСОНАЛУ'!Q247,2))</f>
        <v>0</v>
      </c>
      <c r="AA248" s="74">
        <f>IF(ISERROR(ROUND($Y248/'1_РОЗПОДІЛ ПЕРСОНАЛУ'!P247*'1_РОЗПОДІЛ ПЕРСОНАЛУ'!R247,2)),0,ROUND($Y248/'1_РОЗПОДІЛ ПЕРСОНАЛУ'!P247*'1_РОЗПОДІЛ ПЕРСОНАЛУ'!R247,2))</f>
        <v>0</v>
      </c>
      <c r="AB248" s="74">
        <f>IF(ISERROR(ROUND($Y248/'1_РОЗПОДІЛ ПЕРСОНАЛУ'!P247*'1_РОЗПОДІЛ ПЕРСОНАЛУ'!S247,2)),0,ROUND($Y248/'1_РОЗПОДІЛ ПЕРСОНАЛУ'!P247*'1_РОЗПОДІЛ ПЕРСОНАЛУ'!S247,2))</f>
        <v>0</v>
      </c>
      <c r="AC248" s="74">
        <f>IF(ISERROR(ROUND($Y248/'1_РОЗПОДІЛ ПЕРСОНАЛУ'!P247*'1_РОЗПОДІЛ ПЕРСОНАЛУ'!T247,2)),0,ROUND($Y248/'1_РОЗПОДІЛ ПЕРСОНАЛУ'!P247*'1_РОЗПОДІЛ ПЕРСОНАЛУ'!T247,2))</f>
        <v>0</v>
      </c>
      <c r="AD248" s="74">
        <f>IF(ISERROR(ROUND($Y248/'1_РОЗПОДІЛ ПЕРСОНАЛУ'!P247*'1_РОЗПОДІЛ ПЕРСОНАЛУ'!U247,2)),0,ROUND($Y248/'1_РОЗПОДІЛ ПЕРСОНАЛУ'!P247*'1_РОЗПОДІЛ ПЕРСОНАЛУ'!U247,2))</f>
        <v>0</v>
      </c>
      <c r="AE248" s="74">
        <f>IF(ISERROR(ROUND($Y248/'1_РОЗПОДІЛ ПЕРСОНАЛУ'!P247*'1_РОЗПОДІЛ ПЕРСОНАЛУ'!V247,2)),0,ROUND($Y248/'1_РОЗПОДІЛ ПЕРСОНАЛУ'!P247*'1_РОЗПОДІЛ ПЕРСОНАЛУ'!V247,2))</f>
        <v>0</v>
      </c>
      <c r="AF248" s="74">
        <f>IF(ISERROR(ROUND($Y248/'1_РОЗПОДІЛ ПЕРСОНАЛУ'!P247*'1_РОЗПОДІЛ ПЕРСОНАЛУ'!W247,2)),0,ROUND($Y248/'1_РОЗПОДІЛ ПЕРСОНАЛУ'!P247*'1_РОЗПОДІЛ ПЕРСОНАЛУ'!W247,2))</f>
        <v>0</v>
      </c>
      <c r="AG248" s="74">
        <f>IF(ISERROR(ROUND($Y248/'1_РОЗПОДІЛ ПЕРСОНАЛУ'!P247*'1_РОЗПОДІЛ ПЕРСОНАЛУ'!X247,2)),0,ROUND($Y248/'1_РОЗПОДІЛ ПЕРСОНАЛУ'!P247*'1_РОЗПОДІЛ ПЕРСОНАЛУ'!X247,2))</f>
        <v>0</v>
      </c>
    </row>
    <row r="249" spans="1:33" ht="12" hidden="1" x14ac:dyDescent="0.2">
      <c r="A249" s="78" t="str">
        <f>'1_РОЗПОДІЛ ПЕРСОНАЛУ'!A248</f>
        <v/>
      </c>
      <c r="B249" s="78">
        <f>'1_РОЗПОДІЛ ПЕРСОНАЛУ'!B248</f>
        <v>0</v>
      </c>
      <c r="C249" s="78">
        <f>'1_РОЗПОДІЛ ПЕРСОНАЛУ'!D248</f>
        <v>0</v>
      </c>
      <c r="D249" s="78">
        <f>'1_РОЗПОДІЛ ПЕРСОНАЛУ'!F248</f>
        <v>0</v>
      </c>
      <c r="E249" s="78">
        <f>'1_РОЗПОДІЛ ПЕРСОНАЛУ'!P248</f>
        <v>0</v>
      </c>
      <c r="F249" s="100">
        <f>IF($A249&gt;0,'2_Вихідні дані'!$B$3,"")</f>
        <v>1921</v>
      </c>
      <c r="G249" s="55"/>
      <c r="H249" s="55"/>
      <c r="I249" s="79">
        <f>IF(D249&gt;0,VLOOKUP(D249,'2_Вихідні дані'!$A$6:$B$11,2,FALSE),1)</f>
        <v>1</v>
      </c>
      <c r="J249" s="55"/>
      <c r="K249" s="74">
        <f t="shared" si="23"/>
        <v>0</v>
      </c>
      <c r="L249" s="55"/>
      <c r="M249" s="100">
        <f t="shared" si="24"/>
        <v>0</v>
      </c>
      <c r="N249" s="55"/>
      <c r="O249" s="100">
        <f t="shared" si="25"/>
        <v>0</v>
      </c>
      <c r="P249" s="55"/>
      <c r="Q249" s="100">
        <f t="shared" si="26"/>
        <v>0</v>
      </c>
      <c r="R249" s="55"/>
      <c r="S249" s="100">
        <f t="shared" si="27"/>
        <v>0</v>
      </c>
      <c r="T249" s="55"/>
      <c r="U249" s="100">
        <f t="shared" si="28"/>
        <v>0</v>
      </c>
      <c r="V249" s="55"/>
      <c r="W249" s="100">
        <f>IF(AND($A249&gt;0,V249&gt;0),IF('2_Вихідні дані'!$A$12=1,ROUND($K249*(V249-1),2),ROUND((K249+M249+O249+Q249+S249+U249)*(V249-1),2)),0)</f>
        <v>0</v>
      </c>
      <c r="X249" s="74">
        <f t="shared" si="29"/>
        <v>0</v>
      </c>
      <c r="Y249" s="74">
        <f>X249*'2_Вихідні дані'!$B$18</f>
        <v>0</v>
      </c>
      <c r="Z249" s="74">
        <f>IF(ISERROR(ROUND($Y249/'1_РОЗПОДІЛ ПЕРСОНАЛУ'!P248*'1_РОЗПОДІЛ ПЕРСОНАЛУ'!Q248,2)),0,ROUND($Y249/'1_РОЗПОДІЛ ПЕРСОНАЛУ'!P248*'1_РОЗПОДІЛ ПЕРСОНАЛУ'!Q248,2))</f>
        <v>0</v>
      </c>
      <c r="AA249" s="74">
        <f>IF(ISERROR(ROUND($Y249/'1_РОЗПОДІЛ ПЕРСОНАЛУ'!P248*'1_РОЗПОДІЛ ПЕРСОНАЛУ'!R248,2)),0,ROUND($Y249/'1_РОЗПОДІЛ ПЕРСОНАЛУ'!P248*'1_РОЗПОДІЛ ПЕРСОНАЛУ'!R248,2))</f>
        <v>0</v>
      </c>
      <c r="AB249" s="74">
        <f>IF(ISERROR(ROUND($Y249/'1_РОЗПОДІЛ ПЕРСОНАЛУ'!P248*'1_РОЗПОДІЛ ПЕРСОНАЛУ'!S248,2)),0,ROUND($Y249/'1_РОЗПОДІЛ ПЕРСОНАЛУ'!P248*'1_РОЗПОДІЛ ПЕРСОНАЛУ'!S248,2))</f>
        <v>0</v>
      </c>
      <c r="AC249" s="74">
        <f>IF(ISERROR(ROUND($Y249/'1_РОЗПОДІЛ ПЕРСОНАЛУ'!P248*'1_РОЗПОДІЛ ПЕРСОНАЛУ'!T248,2)),0,ROUND($Y249/'1_РОЗПОДІЛ ПЕРСОНАЛУ'!P248*'1_РОЗПОДІЛ ПЕРСОНАЛУ'!T248,2))</f>
        <v>0</v>
      </c>
      <c r="AD249" s="74">
        <f>IF(ISERROR(ROUND($Y249/'1_РОЗПОДІЛ ПЕРСОНАЛУ'!P248*'1_РОЗПОДІЛ ПЕРСОНАЛУ'!U248,2)),0,ROUND($Y249/'1_РОЗПОДІЛ ПЕРСОНАЛУ'!P248*'1_РОЗПОДІЛ ПЕРСОНАЛУ'!U248,2))</f>
        <v>0</v>
      </c>
      <c r="AE249" s="74">
        <f>IF(ISERROR(ROUND($Y249/'1_РОЗПОДІЛ ПЕРСОНАЛУ'!P248*'1_РОЗПОДІЛ ПЕРСОНАЛУ'!V248,2)),0,ROUND($Y249/'1_РОЗПОДІЛ ПЕРСОНАЛУ'!P248*'1_РОЗПОДІЛ ПЕРСОНАЛУ'!V248,2))</f>
        <v>0</v>
      </c>
      <c r="AF249" s="74">
        <f>IF(ISERROR(ROUND($Y249/'1_РОЗПОДІЛ ПЕРСОНАЛУ'!P248*'1_РОЗПОДІЛ ПЕРСОНАЛУ'!W248,2)),0,ROUND($Y249/'1_РОЗПОДІЛ ПЕРСОНАЛУ'!P248*'1_РОЗПОДІЛ ПЕРСОНАЛУ'!W248,2))</f>
        <v>0</v>
      </c>
      <c r="AG249" s="74">
        <f>IF(ISERROR(ROUND($Y249/'1_РОЗПОДІЛ ПЕРСОНАЛУ'!P248*'1_РОЗПОДІЛ ПЕРСОНАЛУ'!X248,2)),0,ROUND($Y249/'1_РОЗПОДІЛ ПЕРСОНАЛУ'!P248*'1_РОЗПОДІЛ ПЕРСОНАЛУ'!X248,2))</f>
        <v>0</v>
      </c>
    </row>
    <row r="250" spans="1:33" ht="12" hidden="1" x14ac:dyDescent="0.2">
      <c r="A250" s="78" t="str">
        <f>'1_РОЗПОДІЛ ПЕРСОНАЛУ'!A249</f>
        <v/>
      </c>
      <c r="B250" s="78">
        <f>'1_РОЗПОДІЛ ПЕРСОНАЛУ'!B249</f>
        <v>0</v>
      </c>
      <c r="C250" s="78">
        <f>'1_РОЗПОДІЛ ПЕРСОНАЛУ'!D249</f>
        <v>0</v>
      </c>
      <c r="D250" s="78">
        <f>'1_РОЗПОДІЛ ПЕРСОНАЛУ'!F249</f>
        <v>0</v>
      </c>
      <c r="E250" s="78">
        <f>'1_РОЗПОДІЛ ПЕРСОНАЛУ'!P249</f>
        <v>0</v>
      </c>
      <c r="F250" s="100">
        <f>IF($A250&gt;0,'2_Вихідні дані'!$B$3,"")</f>
        <v>1921</v>
      </c>
      <c r="G250" s="55"/>
      <c r="H250" s="55"/>
      <c r="I250" s="79">
        <f>IF(D250&gt;0,VLOOKUP(D250,'2_Вихідні дані'!$A$6:$B$11,2,FALSE),1)</f>
        <v>1</v>
      </c>
      <c r="J250" s="55"/>
      <c r="K250" s="74">
        <f t="shared" si="23"/>
        <v>0</v>
      </c>
      <c r="L250" s="55"/>
      <c r="M250" s="100">
        <f t="shared" si="24"/>
        <v>0</v>
      </c>
      <c r="N250" s="55"/>
      <c r="O250" s="100">
        <f t="shared" si="25"/>
        <v>0</v>
      </c>
      <c r="P250" s="55"/>
      <c r="Q250" s="100">
        <f t="shared" si="26"/>
        <v>0</v>
      </c>
      <c r="R250" s="55"/>
      <c r="S250" s="100">
        <f t="shared" si="27"/>
        <v>0</v>
      </c>
      <c r="T250" s="55"/>
      <c r="U250" s="100">
        <f t="shared" si="28"/>
        <v>0</v>
      </c>
      <c r="V250" s="55"/>
      <c r="W250" s="100">
        <f>IF(AND($A250&gt;0,V250&gt;0),IF('2_Вихідні дані'!$A$12=1,ROUND($K250*(V250-1),2),ROUND((K250+M250+O250+Q250+S250+U250)*(V250-1),2)),0)</f>
        <v>0</v>
      </c>
      <c r="X250" s="74">
        <f t="shared" si="29"/>
        <v>0</v>
      </c>
      <c r="Y250" s="74">
        <f>X250*'2_Вихідні дані'!$B$18</f>
        <v>0</v>
      </c>
      <c r="Z250" s="74">
        <f>IF(ISERROR(ROUND($Y250/'1_РОЗПОДІЛ ПЕРСОНАЛУ'!P249*'1_РОЗПОДІЛ ПЕРСОНАЛУ'!Q249,2)),0,ROUND($Y250/'1_РОЗПОДІЛ ПЕРСОНАЛУ'!P249*'1_РОЗПОДІЛ ПЕРСОНАЛУ'!Q249,2))</f>
        <v>0</v>
      </c>
      <c r="AA250" s="74">
        <f>IF(ISERROR(ROUND($Y250/'1_РОЗПОДІЛ ПЕРСОНАЛУ'!P249*'1_РОЗПОДІЛ ПЕРСОНАЛУ'!R249,2)),0,ROUND($Y250/'1_РОЗПОДІЛ ПЕРСОНАЛУ'!P249*'1_РОЗПОДІЛ ПЕРСОНАЛУ'!R249,2))</f>
        <v>0</v>
      </c>
      <c r="AB250" s="74">
        <f>IF(ISERROR(ROUND($Y250/'1_РОЗПОДІЛ ПЕРСОНАЛУ'!P249*'1_РОЗПОДІЛ ПЕРСОНАЛУ'!S249,2)),0,ROUND($Y250/'1_РОЗПОДІЛ ПЕРСОНАЛУ'!P249*'1_РОЗПОДІЛ ПЕРСОНАЛУ'!S249,2))</f>
        <v>0</v>
      </c>
      <c r="AC250" s="74">
        <f>IF(ISERROR(ROUND($Y250/'1_РОЗПОДІЛ ПЕРСОНАЛУ'!P249*'1_РОЗПОДІЛ ПЕРСОНАЛУ'!T249,2)),0,ROUND($Y250/'1_РОЗПОДІЛ ПЕРСОНАЛУ'!P249*'1_РОЗПОДІЛ ПЕРСОНАЛУ'!T249,2))</f>
        <v>0</v>
      </c>
      <c r="AD250" s="74">
        <f>IF(ISERROR(ROUND($Y250/'1_РОЗПОДІЛ ПЕРСОНАЛУ'!P249*'1_РОЗПОДІЛ ПЕРСОНАЛУ'!U249,2)),0,ROUND($Y250/'1_РОЗПОДІЛ ПЕРСОНАЛУ'!P249*'1_РОЗПОДІЛ ПЕРСОНАЛУ'!U249,2))</f>
        <v>0</v>
      </c>
      <c r="AE250" s="74">
        <f>IF(ISERROR(ROUND($Y250/'1_РОЗПОДІЛ ПЕРСОНАЛУ'!P249*'1_РОЗПОДІЛ ПЕРСОНАЛУ'!V249,2)),0,ROUND($Y250/'1_РОЗПОДІЛ ПЕРСОНАЛУ'!P249*'1_РОЗПОДІЛ ПЕРСОНАЛУ'!V249,2))</f>
        <v>0</v>
      </c>
      <c r="AF250" s="74">
        <f>IF(ISERROR(ROUND($Y250/'1_РОЗПОДІЛ ПЕРСОНАЛУ'!P249*'1_РОЗПОДІЛ ПЕРСОНАЛУ'!W249,2)),0,ROUND($Y250/'1_РОЗПОДІЛ ПЕРСОНАЛУ'!P249*'1_РОЗПОДІЛ ПЕРСОНАЛУ'!W249,2))</f>
        <v>0</v>
      </c>
      <c r="AG250" s="74">
        <f>IF(ISERROR(ROUND($Y250/'1_РОЗПОДІЛ ПЕРСОНАЛУ'!P249*'1_РОЗПОДІЛ ПЕРСОНАЛУ'!X249,2)),0,ROUND($Y250/'1_РОЗПОДІЛ ПЕРСОНАЛУ'!P249*'1_РОЗПОДІЛ ПЕРСОНАЛУ'!X249,2))</f>
        <v>0</v>
      </c>
    </row>
    <row r="251" spans="1:33" ht="12" hidden="1" x14ac:dyDescent="0.2">
      <c r="A251" s="78" t="str">
        <f>'1_РОЗПОДІЛ ПЕРСОНАЛУ'!A250</f>
        <v/>
      </c>
      <c r="B251" s="78">
        <f>'1_РОЗПОДІЛ ПЕРСОНАЛУ'!B250</f>
        <v>0</v>
      </c>
      <c r="C251" s="78">
        <f>'1_РОЗПОДІЛ ПЕРСОНАЛУ'!D250</f>
        <v>0</v>
      </c>
      <c r="D251" s="78">
        <f>'1_РОЗПОДІЛ ПЕРСОНАЛУ'!F250</f>
        <v>0</v>
      </c>
      <c r="E251" s="78">
        <f>'1_РОЗПОДІЛ ПЕРСОНАЛУ'!P250</f>
        <v>0</v>
      </c>
      <c r="F251" s="100">
        <f>IF($A251&gt;0,'2_Вихідні дані'!$B$3,"")</f>
        <v>1921</v>
      </c>
      <c r="G251" s="55"/>
      <c r="H251" s="55"/>
      <c r="I251" s="79">
        <f>IF(D251&gt;0,VLOOKUP(D251,'2_Вихідні дані'!$A$6:$B$11,2,FALSE),1)</f>
        <v>1</v>
      </c>
      <c r="J251" s="55"/>
      <c r="K251" s="74">
        <f t="shared" si="23"/>
        <v>0</v>
      </c>
      <c r="L251" s="55"/>
      <c r="M251" s="100">
        <f t="shared" si="24"/>
        <v>0</v>
      </c>
      <c r="N251" s="55"/>
      <c r="O251" s="100">
        <f t="shared" si="25"/>
        <v>0</v>
      </c>
      <c r="P251" s="55"/>
      <c r="Q251" s="100">
        <f t="shared" si="26"/>
        <v>0</v>
      </c>
      <c r="R251" s="55"/>
      <c r="S251" s="100">
        <f t="shared" si="27"/>
        <v>0</v>
      </c>
      <c r="T251" s="55"/>
      <c r="U251" s="100">
        <f t="shared" si="28"/>
        <v>0</v>
      </c>
      <c r="V251" s="55"/>
      <c r="W251" s="100">
        <f>IF(AND($A251&gt;0,V251&gt;0),IF('2_Вихідні дані'!$A$12=1,ROUND($K251*(V251-1),2),ROUND((K251+M251+O251+Q251+S251+U251)*(V251-1),2)),0)</f>
        <v>0</v>
      </c>
      <c r="X251" s="74">
        <f t="shared" si="29"/>
        <v>0</v>
      </c>
      <c r="Y251" s="74">
        <f>X251*'2_Вихідні дані'!$B$18</f>
        <v>0</v>
      </c>
      <c r="Z251" s="74">
        <f>IF(ISERROR(ROUND($Y251/'1_РОЗПОДІЛ ПЕРСОНАЛУ'!P250*'1_РОЗПОДІЛ ПЕРСОНАЛУ'!Q250,2)),0,ROUND($Y251/'1_РОЗПОДІЛ ПЕРСОНАЛУ'!P250*'1_РОЗПОДІЛ ПЕРСОНАЛУ'!Q250,2))</f>
        <v>0</v>
      </c>
      <c r="AA251" s="74">
        <f>IF(ISERROR(ROUND($Y251/'1_РОЗПОДІЛ ПЕРСОНАЛУ'!P250*'1_РОЗПОДІЛ ПЕРСОНАЛУ'!R250,2)),0,ROUND($Y251/'1_РОЗПОДІЛ ПЕРСОНАЛУ'!P250*'1_РОЗПОДІЛ ПЕРСОНАЛУ'!R250,2))</f>
        <v>0</v>
      </c>
      <c r="AB251" s="74">
        <f>IF(ISERROR(ROUND($Y251/'1_РОЗПОДІЛ ПЕРСОНАЛУ'!P250*'1_РОЗПОДІЛ ПЕРСОНАЛУ'!S250,2)),0,ROUND($Y251/'1_РОЗПОДІЛ ПЕРСОНАЛУ'!P250*'1_РОЗПОДІЛ ПЕРСОНАЛУ'!S250,2))</f>
        <v>0</v>
      </c>
      <c r="AC251" s="74">
        <f>IF(ISERROR(ROUND($Y251/'1_РОЗПОДІЛ ПЕРСОНАЛУ'!P250*'1_РОЗПОДІЛ ПЕРСОНАЛУ'!T250,2)),0,ROUND($Y251/'1_РОЗПОДІЛ ПЕРСОНАЛУ'!P250*'1_РОЗПОДІЛ ПЕРСОНАЛУ'!T250,2))</f>
        <v>0</v>
      </c>
      <c r="AD251" s="74">
        <f>IF(ISERROR(ROUND($Y251/'1_РОЗПОДІЛ ПЕРСОНАЛУ'!P250*'1_РОЗПОДІЛ ПЕРСОНАЛУ'!U250,2)),0,ROUND($Y251/'1_РОЗПОДІЛ ПЕРСОНАЛУ'!P250*'1_РОЗПОДІЛ ПЕРСОНАЛУ'!U250,2))</f>
        <v>0</v>
      </c>
      <c r="AE251" s="74">
        <f>IF(ISERROR(ROUND($Y251/'1_РОЗПОДІЛ ПЕРСОНАЛУ'!P250*'1_РОЗПОДІЛ ПЕРСОНАЛУ'!V250,2)),0,ROUND($Y251/'1_РОЗПОДІЛ ПЕРСОНАЛУ'!P250*'1_РОЗПОДІЛ ПЕРСОНАЛУ'!V250,2))</f>
        <v>0</v>
      </c>
      <c r="AF251" s="74">
        <f>IF(ISERROR(ROUND($Y251/'1_РОЗПОДІЛ ПЕРСОНАЛУ'!P250*'1_РОЗПОДІЛ ПЕРСОНАЛУ'!W250,2)),0,ROUND($Y251/'1_РОЗПОДІЛ ПЕРСОНАЛУ'!P250*'1_РОЗПОДІЛ ПЕРСОНАЛУ'!W250,2))</f>
        <v>0</v>
      </c>
      <c r="AG251" s="74">
        <f>IF(ISERROR(ROUND($Y251/'1_РОЗПОДІЛ ПЕРСОНАЛУ'!P250*'1_РОЗПОДІЛ ПЕРСОНАЛУ'!X250,2)),0,ROUND($Y251/'1_РОЗПОДІЛ ПЕРСОНАЛУ'!P250*'1_РОЗПОДІЛ ПЕРСОНАЛУ'!X250,2))</f>
        <v>0</v>
      </c>
    </row>
    <row r="252" spans="1:33" ht="12" hidden="1" x14ac:dyDescent="0.2">
      <c r="A252" s="78" t="str">
        <f>'1_РОЗПОДІЛ ПЕРСОНАЛУ'!A251</f>
        <v/>
      </c>
      <c r="B252" s="78">
        <f>'1_РОЗПОДІЛ ПЕРСОНАЛУ'!B251</f>
        <v>0</v>
      </c>
      <c r="C252" s="78">
        <f>'1_РОЗПОДІЛ ПЕРСОНАЛУ'!D251</f>
        <v>0</v>
      </c>
      <c r="D252" s="78">
        <f>'1_РОЗПОДІЛ ПЕРСОНАЛУ'!F251</f>
        <v>0</v>
      </c>
      <c r="E252" s="78">
        <f>'1_РОЗПОДІЛ ПЕРСОНАЛУ'!P251</f>
        <v>0</v>
      </c>
      <c r="F252" s="100">
        <f>IF($A252&gt;0,'2_Вихідні дані'!$B$3,"")</f>
        <v>1921</v>
      </c>
      <c r="G252" s="55"/>
      <c r="H252" s="55"/>
      <c r="I252" s="79">
        <f>IF(D252&gt;0,VLOOKUP(D252,'2_Вихідні дані'!$A$6:$B$11,2,FALSE),1)</f>
        <v>1</v>
      </c>
      <c r="J252" s="55"/>
      <c r="K252" s="74">
        <f t="shared" si="23"/>
        <v>0</v>
      </c>
      <c r="L252" s="55"/>
      <c r="M252" s="100">
        <f t="shared" si="24"/>
        <v>0</v>
      </c>
      <c r="N252" s="55"/>
      <c r="O252" s="100">
        <f t="shared" si="25"/>
        <v>0</v>
      </c>
      <c r="P252" s="55"/>
      <c r="Q252" s="100">
        <f t="shared" si="26"/>
        <v>0</v>
      </c>
      <c r="R252" s="55"/>
      <c r="S252" s="100">
        <f t="shared" si="27"/>
        <v>0</v>
      </c>
      <c r="T252" s="55"/>
      <c r="U252" s="100">
        <f t="shared" si="28"/>
        <v>0</v>
      </c>
      <c r="V252" s="55"/>
      <c r="W252" s="100">
        <f>IF(AND($A252&gt;0,V252&gt;0),IF('2_Вихідні дані'!$A$12=1,ROUND($K252*(V252-1),2),ROUND((K252+M252+O252+Q252+S252+U252)*(V252-1),2)),0)</f>
        <v>0</v>
      </c>
      <c r="X252" s="74">
        <f t="shared" si="29"/>
        <v>0</v>
      </c>
      <c r="Y252" s="74">
        <f>X252*'2_Вихідні дані'!$B$18</f>
        <v>0</v>
      </c>
      <c r="Z252" s="74">
        <f>IF(ISERROR(ROUND($Y252/'1_РОЗПОДІЛ ПЕРСОНАЛУ'!P251*'1_РОЗПОДІЛ ПЕРСОНАЛУ'!Q251,2)),0,ROUND($Y252/'1_РОЗПОДІЛ ПЕРСОНАЛУ'!P251*'1_РОЗПОДІЛ ПЕРСОНАЛУ'!Q251,2))</f>
        <v>0</v>
      </c>
      <c r="AA252" s="74">
        <f>IF(ISERROR(ROUND($Y252/'1_РОЗПОДІЛ ПЕРСОНАЛУ'!P251*'1_РОЗПОДІЛ ПЕРСОНАЛУ'!R251,2)),0,ROUND($Y252/'1_РОЗПОДІЛ ПЕРСОНАЛУ'!P251*'1_РОЗПОДІЛ ПЕРСОНАЛУ'!R251,2))</f>
        <v>0</v>
      </c>
      <c r="AB252" s="74">
        <f>IF(ISERROR(ROUND($Y252/'1_РОЗПОДІЛ ПЕРСОНАЛУ'!P251*'1_РОЗПОДІЛ ПЕРСОНАЛУ'!S251,2)),0,ROUND($Y252/'1_РОЗПОДІЛ ПЕРСОНАЛУ'!P251*'1_РОЗПОДІЛ ПЕРСОНАЛУ'!S251,2))</f>
        <v>0</v>
      </c>
      <c r="AC252" s="74">
        <f>IF(ISERROR(ROUND($Y252/'1_РОЗПОДІЛ ПЕРСОНАЛУ'!P251*'1_РОЗПОДІЛ ПЕРСОНАЛУ'!T251,2)),0,ROUND($Y252/'1_РОЗПОДІЛ ПЕРСОНАЛУ'!P251*'1_РОЗПОДІЛ ПЕРСОНАЛУ'!T251,2))</f>
        <v>0</v>
      </c>
      <c r="AD252" s="74">
        <f>IF(ISERROR(ROUND($Y252/'1_РОЗПОДІЛ ПЕРСОНАЛУ'!P251*'1_РОЗПОДІЛ ПЕРСОНАЛУ'!U251,2)),0,ROUND($Y252/'1_РОЗПОДІЛ ПЕРСОНАЛУ'!P251*'1_РОЗПОДІЛ ПЕРСОНАЛУ'!U251,2))</f>
        <v>0</v>
      </c>
      <c r="AE252" s="74">
        <f>IF(ISERROR(ROUND($Y252/'1_РОЗПОДІЛ ПЕРСОНАЛУ'!P251*'1_РОЗПОДІЛ ПЕРСОНАЛУ'!V251,2)),0,ROUND($Y252/'1_РОЗПОДІЛ ПЕРСОНАЛУ'!P251*'1_РОЗПОДІЛ ПЕРСОНАЛУ'!V251,2))</f>
        <v>0</v>
      </c>
      <c r="AF252" s="74">
        <f>IF(ISERROR(ROUND($Y252/'1_РОЗПОДІЛ ПЕРСОНАЛУ'!P251*'1_РОЗПОДІЛ ПЕРСОНАЛУ'!W251,2)),0,ROUND($Y252/'1_РОЗПОДІЛ ПЕРСОНАЛУ'!P251*'1_РОЗПОДІЛ ПЕРСОНАЛУ'!W251,2))</f>
        <v>0</v>
      </c>
      <c r="AG252" s="74">
        <f>IF(ISERROR(ROUND($Y252/'1_РОЗПОДІЛ ПЕРСОНАЛУ'!P251*'1_РОЗПОДІЛ ПЕРСОНАЛУ'!X251,2)),0,ROUND($Y252/'1_РОЗПОДІЛ ПЕРСОНАЛУ'!P251*'1_РОЗПОДІЛ ПЕРСОНАЛУ'!X251,2))</f>
        <v>0</v>
      </c>
    </row>
    <row r="253" spans="1:33" ht="12" hidden="1" x14ac:dyDescent="0.2">
      <c r="A253" s="78" t="str">
        <f>'1_РОЗПОДІЛ ПЕРСОНАЛУ'!A252</f>
        <v/>
      </c>
      <c r="B253" s="78">
        <f>'1_РОЗПОДІЛ ПЕРСОНАЛУ'!B252</f>
        <v>0</v>
      </c>
      <c r="C253" s="78">
        <f>'1_РОЗПОДІЛ ПЕРСОНАЛУ'!D252</f>
        <v>0</v>
      </c>
      <c r="D253" s="78">
        <f>'1_РОЗПОДІЛ ПЕРСОНАЛУ'!F252</f>
        <v>0</v>
      </c>
      <c r="E253" s="78">
        <f>'1_РОЗПОДІЛ ПЕРСОНАЛУ'!P252</f>
        <v>0</v>
      </c>
      <c r="F253" s="100">
        <f>IF($A253&gt;0,'2_Вихідні дані'!$B$3,"")</f>
        <v>1921</v>
      </c>
      <c r="G253" s="55"/>
      <c r="H253" s="55"/>
      <c r="I253" s="79">
        <f>IF(D253&gt;0,VLOOKUP(D253,'2_Вихідні дані'!$A$6:$B$11,2,FALSE),1)</f>
        <v>1</v>
      </c>
      <c r="J253" s="55"/>
      <c r="K253" s="74">
        <f t="shared" si="23"/>
        <v>0</v>
      </c>
      <c r="L253" s="55"/>
      <c r="M253" s="100">
        <f t="shared" si="24"/>
        <v>0</v>
      </c>
      <c r="N253" s="55"/>
      <c r="O253" s="100">
        <f t="shared" si="25"/>
        <v>0</v>
      </c>
      <c r="P253" s="55"/>
      <c r="Q253" s="100">
        <f t="shared" si="26"/>
        <v>0</v>
      </c>
      <c r="R253" s="55"/>
      <c r="S253" s="100">
        <f t="shared" si="27"/>
        <v>0</v>
      </c>
      <c r="T253" s="55"/>
      <c r="U253" s="100">
        <f t="shared" si="28"/>
        <v>0</v>
      </c>
      <c r="V253" s="55"/>
      <c r="W253" s="100">
        <f>IF(AND($A253&gt;0,V253&gt;0),IF('2_Вихідні дані'!$A$12=1,ROUND($K253*(V253-1),2),ROUND((K253+M253+O253+Q253+S253+U253)*(V253-1),2)),0)</f>
        <v>0</v>
      </c>
      <c r="X253" s="74">
        <f t="shared" si="29"/>
        <v>0</v>
      </c>
      <c r="Y253" s="74">
        <f>X253*'2_Вихідні дані'!$B$18</f>
        <v>0</v>
      </c>
      <c r="Z253" s="74">
        <f>IF(ISERROR(ROUND($Y253/'1_РОЗПОДІЛ ПЕРСОНАЛУ'!P252*'1_РОЗПОДІЛ ПЕРСОНАЛУ'!Q252,2)),0,ROUND($Y253/'1_РОЗПОДІЛ ПЕРСОНАЛУ'!P252*'1_РОЗПОДІЛ ПЕРСОНАЛУ'!Q252,2))</f>
        <v>0</v>
      </c>
      <c r="AA253" s="74">
        <f>IF(ISERROR(ROUND($Y253/'1_РОЗПОДІЛ ПЕРСОНАЛУ'!P252*'1_РОЗПОДІЛ ПЕРСОНАЛУ'!R252,2)),0,ROUND($Y253/'1_РОЗПОДІЛ ПЕРСОНАЛУ'!P252*'1_РОЗПОДІЛ ПЕРСОНАЛУ'!R252,2))</f>
        <v>0</v>
      </c>
      <c r="AB253" s="74">
        <f>IF(ISERROR(ROUND($Y253/'1_РОЗПОДІЛ ПЕРСОНАЛУ'!P252*'1_РОЗПОДІЛ ПЕРСОНАЛУ'!S252,2)),0,ROUND($Y253/'1_РОЗПОДІЛ ПЕРСОНАЛУ'!P252*'1_РОЗПОДІЛ ПЕРСОНАЛУ'!S252,2))</f>
        <v>0</v>
      </c>
      <c r="AC253" s="74">
        <f>IF(ISERROR(ROUND($Y253/'1_РОЗПОДІЛ ПЕРСОНАЛУ'!P252*'1_РОЗПОДІЛ ПЕРСОНАЛУ'!T252,2)),0,ROUND($Y253/'1_РОЗПОДІЛ ПЕРСОНАЛУ'!P252*'1_РОЗПОДІЛ ПЕРСОНАЛУ'!T252,2))</f>
        <v>0</v>
      </c>
      <c r="AD253" s="74">
        <f>IF(ISERROR(ROUND($Y253/'1_РОЗПОДІЛ ПЕРСОНАЛУ'!P252*'1_РОЗПОДІЛ ПЕРСОНАЛУ'!U252,2)),0,ROUND($Y253/'1_РОЗПОДІЛ ПЕРСОНАЛУ'!P252*'1_РОЗПОДІЛ ПЕРСОНАЛУ'!U252,2))</f>
        <v>0</v>
      </c>
      <c r="AE253" s="74">
        <f>IF(ISERROR(ROUND($Y253/'1_РОЗПОДІЛ ПЕРСОНАЛУ'!P252*'1_РОЗПОДІЛ ПЕРСОНАЛУ'!V252,2)),0,ROUND($Y253/'1_РОЗПОДІЛ ПЕРСОНАЛУ'!P252*'1_РОЗПОДІЛ ПЕРСОНАЛУ'!V252,2))</f>
        <v>0</v>
      </c>
      <c r="AF253" s="74">
        <f>IF(ISERROR(ROUND($Y253/'1_РОЗПОДІЛ ПЕРСОНАЛУ'!P252*'1_РОЗПОДІЛ ПЕРСОНАЛУ'!W252,2)),0,ROUND($Y253/'1_РОЗПОДІЛ ПЕРСОНАЛУ'!P252*'1_РОЗПОДІЛ ПЕРСОНАЛУ'!W252,2))</f>
        <v>0</v>
      </c>
      <c r="AG253" s="74">
        <f>IF(ISERROR(ROUND($Y253/'1_РОЗПОДІЛ ПЕРСОНАЛУ'!P252*'1_РОЗПОДІЛ ПЕРСОНАЛУ'!X252,2)),0,ROUND($Y253/'1_РОЗПОДІЛ ПЕРСОНАЛУ'!P252*'1_РОЗПОДІЛ ПЕРСОНАЛУ'!X252,2))</f>
        <v>0</v>
      </c>
    </row>
    <row r="254" spans="1:33" ht="12" hidden="1" x14ac:dyDescent="0.2">
      <c r="A254" s="78" t="str">
        <f>'1_РОЗПОДІЛ ПЕРСОНАЛУ'!A253</f>
        <v/>
      </c>
      <c r="B254" s="78">
        <f>'1_РОЗПОДІЛ ПЕРСОНАЛУ'!B253</f>
        <v>0</v>
      </c>
      <c r="C254" s="78">
        <f>'1_РОЗПОДІЛ ПЕРСОНАЛУ'!D253</f>
        <v>0</v>
      </c>
      <c r="D254" s="78">
        <f>'1_РОЗПОДІЛ ПЕРСОНАЛУ'!F253</f>
        <v>0</v>
      </c>
      <c r="E254" s="78">
        <f>'1_РОЗПОДІЛ ПЕРСОНАЛУ'!P253</f>
        <v>0</v>
      </c>
      <c r="F254" s="100">
        <f>IF($A254&gt;0,'2_Вихідні дані'!$B$3,"")</f>
        <v>1921</v>
      </c>
      <c r="G254" s="55"/>
      <c r="H254" s="55"/>
      <c r="I254" s="79">
        <f>IF(D254&gt;0,VLOOKUP(D254,'2_Вихідні дані'!$A$6:$B$11,2,FALSE),1)</f>
        <v>1</v>
      </c>
      <c r="J254" s="55"/>
      <c r="K254" s="74">
        <f t="shared" ref="K254:K279" si="30">ROUND(F254*G254*H254*I254*J254,2)</f>
        <v>0</v>
      </c>
      <c r="L254" s="55"/>
      <c r="M254" s="100">
        <f t="shared" si="24"/>
        <v>0</v>
      </c>
      <c r="N254" s="55"/>
      <c r="O254" s="100">
        <f t="shared" si="25"/>
        <v>0</v>
      </c>
      <c r="P254" s="55"/>
      <c r="Q254" s="100">
        <f t="shared" si="26"/>
        <v>0</v>
      </c>
      <c r="R254" s="55"/>
      <c r="S254" s="100">
        <f t="shared" si="27"/>
        <v>0</v>
      </c>
      <c r="T254" s="55"/>
      <c r="U254" s="100">
        <f t="shared" si="28"/>
        <v>0</v>
      </c>
      <c r="V254" s="55"/>
      <c r="W254" s="100">
        <f>IF(AND($A254&gt;0,V254&gt;0),IF('2_Вихідні дані'!$A$12=1,ROUND($K254*(V254-1),2),ROUND((K254+M254+O254+Q254+S254+U254)*(V254-1),2)),0)</f>
        <v>0</v>
      </c>
      <c r="X254" s="74">
        <f t="shared" si="29"/>
        <v>0</v>
      </c>
      <c r="Y254" s="74">
        <f>X254*'2_Вихідні дані'!$B$18</f>
        <v>0</v>
      </c>
      <c r="Z254" s="74">
        <f>IF(ISERROR(ROUND($Y254/'1_РОЗПОДІЛ ПЕРСОНАЛУ'!P253*'1_РОЗПОДІЛ ПЕРСОНАЛУ'!Q253,2)),0,ROUND($Y254/'1_РОЗПОДІЛ ПЕРСОНАЛУ'!P253*'1_РОЗПОДІЛ ПЕРСОНАЛУ'!Q253,2))</f>
        <v>0</v>
      </c>
      <c r="AA254" s="74">
        <f>IF(ISERROR(ROUND($Y254/'1_РОЗПОДІЛ ПЕРСОНАЛУ'!P253*'1_РОЗПОДІЛ ПЕРСОНАЛУ'!R253,2)),0,ROUND($Y254/'1_РОЗПОДІЛ ПЕРСОНАЛУ'!P253*'1_РОЗПОДІЛ ПЕРСОНАЛУ'!R253,2))</f>
        <v>0</v>
      </c>
      <c r="AB254" s="74">
        <f>IF(ISERROR(ROUND($Y254/'1_РОЗПОДІЛ ПЕРСОНАЛУ'!P253*'1_РОЗПОДІЛ ПЕРСОНАЛУ'!S253,2)),0,ROUND($Y254/'1_РОЗПОДІЛ ПЕРСОНАЛУ'!P253*'1_РОЗПОДІЛ ПЕРСОНАЛУ'!S253,2))</f>
        <v>0</v>
      </c>
      <c r="AC254" s="74">
        <f>IF(ISERROR(ROUND($Y254/'1_РОЗПОДІЛ ПЕРСОНАЛУ'!P253*'1_РОЗПОДІЛ ПЕРСОНАЛУ'!T253,2)),0,ROUND($Y254/'1_РОЗПОДІЛ ПЕРСОНАЛУ'!P253*'1_РОЗПОДІЛ ПЕРСОНАЛУ'!T253,2))</f>
        <v>0</v>
      </c>
      <c r="AD254" s="74">
        <f>IF(ISERROR(ROUND($Y254/'1_РОЗПОДІЛ ПЕРСОНАЛУ'!P253*'1_РОЗПОДІЛ ПЕРСОНАЛУ'!U253,2)),0,ROUND($Y254/'1_РОЗПОДІЛ ПЕРСОНАЛУ'!P253*'1_РОЗПОДІЛ ПЕРСОНАЛУ'!U253,2))</f>
        <v>0</v>
      </c>
      <c r="AE254" s="74">
        <f>IF(ISERROR(ROUND($Y254/'1_РОЗПОДІЛ ПЕРСОНАЛУ'!P253*'1_РОЗПОДІЛ ПЕРСОНАЛУ'!V253,2)),0,ROUND($Y254/'1_РОЗПОДІЛ ПЕРСОНАЛУ'!P253*'1_РОЗПОДІЛ ПЕРСОНАЛУ'!V253,2))</f>
        <v>0</v>
      </c>
      <c r="AF254" s="74">
        <f>IF(ISERROR(ROUND($Y254/'1_РОЗПОДІЛ ПЕРСОНАЛУ'!P253*'1_РОЗПОДІЛ ПЕРСОНАЛУ'!W253,2)),0,ROUND($Y254/'1_РОЗПОДІЛ ПЕРСОНАЛУ'!P253*'1_РОЗПОДІЛ ПЕРСОНАЛУ'!W253,2))</f>
        <v>0</v>
      </c>
      <c r="AG254" s="74">
        <f>IF(ISERROR(ROUND($Y254/'1_РОЗПОДІЛ ПЕРСОНАЛУ'!P253*'1_РОЗПОДІЛ ПЕРСОНАЛУ'!X253,2)),0,ROUND($Y254/'1_РОЗПОДІЛ ПЕРСОНАЛУ'!P253*'1_РОЗПОДІЛ ПЕРСОНАЛУ'!X253,2))</f>
        <v>0</v>
      </c>
    </row>
    <row r="255" spans="1:33" ht="12" hidden="1" x14ac:dyDescent="0.2">
      <c r="A255" s="78" t="str">
        <f>'1_РОЗПОДІЛ ПЕРСОНАЛУ'!A254</f>
        <v/>
      </c>
      <c r="B255" s="78">
        <f>'1_РОЗПОДІЛ ПЕРСОНАЛУ'!B254</f>
        <v>0</v>
      </c>
      <c r="C255" s="78">
        <f>'1_РОЗПОДІЛ ПЕРСОНАЛУ'!D254</f>
        <v>0</v>
      </c>
      <c r="D255" s="78">
        <f>'1_РОЗПОДІЛ ПЕРСОНАЛУ'!F254</f>
        <v>0</v>
      </c>
      <c r="E255" s="78">
        <f>'1_РОЗПОДІЛ ПЕРСОНАЛУ'!P254</f>
        <v>0</v>
      </c>
      <c r="F255" s="100">
        <f>IF($A255&gt;0,'2_Вихідні дані'!$B$3,"")</f>
        <v>1921</v>
      </c>
      <c r="G255" s="55"/>
      <c r="H255" s="55"/>
      <c r="I255" s="79">
        <f>IF(D255&gt;0,VLOOKUP(D255,'2_Вихідні дані'!$A$6:$B$11,2,FALSE),1)</f>
        <v>1</v>
      </c>
      <c r="J255" s="55"/>
      <c r="K255" s="74">
        <f t="shared" si="30"/>
        <v>0</v>
      </c>
      <c r="L255" s="55"/>
      <c r="M255" s="100">
        <f t="shared" si="24"/>
        <v>0</v>
      </c>
      <c r="N255" s="55"/>
      <c r="O255" s="100">
        <f t="shared" si="25"/>
        <v>0</v>
      </c>
      <c r="P255" s="55"/>
      <c r="Q255" s="100">
        <f t="shared" si="26"/>
        <v>0</v>
      </c>
      <c r="R255" s="55"/>
      <c r="S255" s="100">
        <f t="shared" si="27"/>
        <v>0</v>
      </c>
      <c r="T255" s="55"/>
      <c r="U255" s="100">
        <f t="shared" si="28"/>
        <v>0</v>
      </c>
      <c r="V255" s="55"/>
      <c r="W255" s="100">
        <f>IF(AND($A255&gt;0,V255&gt;0),IF('2_Вихідні дані'!$A$12=1,ROUND($K255*(V255-1),2),ROUND((K255+M255+O255+Q255+S255+U255)*(V255-1),2)),0)</f>
        <v>0</v>
      </c>
      <c r="X255" s="74">
        <f t="shared" si="29"/>
        <v>0</v>
      </c>
      <c r="Y255" s="74">
        <f>X255*'2_Вихідні дані'!$B$18</f>
        <v>0</v>
      </c>
      <c r="Z255" s="74">
        <f>IF(ISERROR(ROUND($Y255/'1_РОЗПОДІЛ ПЕРСОНАЛУ'!P254*'1_РОЗПОДІЛ ПЕРСОНАЛУ'!Q254,2)),0,ROUND($Y255/'1_РОЗПОДІЛ ПЕРСОНАЛУ'!P254*'1_РОЗПОДІЛ ПЕРСОНАЛУ'!Q254,2))</f>
        <v>0</v>
      </c>
      <c r="AA255" s="74">
        <f>IF(ISERROR(ROUND($Y255/'1_РОЗПОДІЛ ПЕРСОНАЛУ'!P254*'1_РОЗПОДІЛ ПЕРСОНАЛУ'!R254,2)),0,ROUND($Y255/'1_РОЗПОДІЛ ПЕРСОНАЛУ'!P254*'1_РОЗПОДІЛ ПЕРСОНАЛУ'!R254,2))</f>
        <v>0</v>
      </c>
      <c r="AB255" s="74">
        <f>IF(ISERROR(ROUND($Y255/'1_РОЗПОДІЛ ПЕРСОНАЛУ'!P254*'1_РОЗПОДІЛ ПЕРСОНАЛУ'!S254,2)),0,ROUND($Y255/'1_РОЗПОДІЛ ПЕРСОНАЛУ'!P254*'1_РОЗПОДІЛ ПЕРСОНАЛУ'!S254,2))</f>
        <v>0</v>
      </c>
      <c r="AC255" s="74">
        <f>IF(ISERROR(ROUND($Y255/'1_РОЗПОДІЛ ПЕРСОНАЛУ'!P254*'1_РОЗПОДІЛ ПЕРСОНАЛУ'!T254,2)),0,ROUND($Y255/'1_РОЗПОДІЛ ПЕРСОНАЛУ'!P254*'1_РОЗПОДІЛ ПЕРСОНАЛУ'!T254,2))</f>
        <v>0</v>
      </c>
      <c r="AD255" s="74">
        <f>IF(ISERROR(ROUND($Y255/'1_РОЗПОДІЛ ПЕРСОНАЛУ'!P254*'1_РОЗПОДІЛ ПЕРСОНАЛУ'!U254,2)),0,ROUND($Y255/'1_РОЗПОДІЛ ПЕРСОНАЛУ'!P254*'1_РОЗПОДІЛ ПЕРСОНАЛУ'!U254,2))</f>
        <v>0</v>
      </c>
      <c r="AE255" s="74">
        <f>IF(ISERROR(ROUND($Y255/'1_РОЗПОДІЛ ПЕРСОНАЛУ'!P254*'1_РОЗПОДІЛ ПЕРСОНАЛУ'!V254,2)),0,ROUND($Y255/'1_РОЗПОДІЛ ПЕРСОНАЛУ'!P254*'1_РОЗПОДІЛ ПЕРСОНАЛУ'!V254,2))</f>
        <v>0</v>
      </c>
      <c r="AF255" s="74">
        <f>IF(ISERROR(ROUND($Y255/'1_РОЗПОДІЛ ПЕРСОНАЛУ'!P254*'1_РОЗПОДІЛ ПЕРСОНАЛУ'!W254,2)),0,ROUND($Y255/'1_РОЗПОДІЛ ПЕРСОНАЛУ'!P254*'1_РОЗПОДІЛ ПЕРСОНАЛУ'!W254,2))</f>
        <v>0</v>
      </c>
      <c r="AG255" s="74">
        <f>IF(ISERROR(ROUND($Y255/'1_РОЗПОДІЛ ПЕРСОНАЛУ'!P254*'1_РОЗПОДІЛ ПЕРСОНАЛУ'!X254,2)),0,ROUND($Y255/'1_РОЗПОДІЛ ПЕРСОНАЛУ'!P254*'1_РОЗПОДІЛ ПЕРСОНАЛУ'!X254,2))</f>
        <v>0</v>
      </c>
    </row>
    <row r="256" spans="1:33" ht="12" hidden="1" x14ac:dyDescent="0.2">
      <c r="A256" s="78" t="str">
        <f>'1_РОЗПОДІЛ ПЕРСОНАЛУ'!A255</f>
        <v/>
      </c>
      <c r="B256" s="78">
        <f>'1_РОЗПОДІЛ ПЕРСОНАЛУ'!B255</f>
        <v>0</v>
      </c>
      <c r="C256" s="78">
        <f>'1_РОЗПОДІЛ ПЕРСОНАЛУ'!D255</f>
        <v>0</v>
      </c>
      <c r="D256" s="78">
        <f>'1_РОЗПОДІЛ ПЕРСОНАЛУ'!F255</f>
        <v>0</v>
      </c>
      <c r="E256" s="78">
        <f>'1_РОЗПОДІЛ ПЕРСОНАЛУ'!P255</f>
        <v>0</v>
      </c>
      <c r="F256" s="100">
        <f>IF($A256&gt;0,'2_Вихідні дані'!$B$3,"")</f>
        <v>1921</v>
      </c>
      <c r="G256" s="55"/>
      <c r="H256" s="55"/>
      <c r="I256" s="79">
        <f>IF(D256&gt;0,VLOOKUP(D256,'2_Вихідні дані'!$A$6:$B$11,2,FALSE),1)</f>
        <v>1</v>
      </c>
      <c r="J256" s="55"/>
      <c r="K256" s="74">
        <f t="shared" si="30"/>
        <v>0</v>
      </c>
      <c r="L256" s="55"/>
      <c r="M256" s="100">
        <f t="shared" si="24"/>
        <v>0</v>
      </c>
      <c r="N256" s="55"/>
      <c r="O256" s="100">
        <f t="shared" si="25"/>
        <v>0</v>
      </c>
      <c r="P256" s="55"/>
      <c r="Q256" s="100">
        <f t="shared" si="26"/>
        <v>0</v>
      </c>
      <c r="R256" s="55"/>
      <c r="S256" s="100">
        <f t="shared" si="27"/>
        <v>0</v>
      </c>
      <c r="T256" s="55"/>
      <c r="U256" s="100">
        <f t="shared" si="28"/>
        <v>0</v>
      </c>
      <c r="V256" s="55"/>
      <c r="W256" s="100">
        <f>IF(AND($A256&gt;0,V256&gt;0),IF('2_Вихідні дані'!$A$12=1,ROUND($K256*(V256-1),2),ROUND((K256+M256+O256+Q256+S256+U256)*(V256-1),2)),0)</f>
        <v>0</v>
      </c>
      <c r="X256" s="74">
        <f t="shared" si="29"/>
        <v>0</v>
      </c>
      <c r="Y256" s="74">
        <f>X256*'2_Вихідні дані'!$B$18</f>
        <v>0</v>
      </c>
      <c r="Z256" s="74">
        <f>IF(ISERROR(ROUND($Y256/'1_РОЗПОДІЛ ПЕРСОНАЛУ'!P255*'1_РОЗПОДІЛ ПЕРСОНАЛУ'!Q255,2)),0,ROUND($Y256/'1_РОЗПОДІЛ ПЕРСОНАЛУ'!P255*'1_РОЗПОДІЛ ПЕРСОНАЛУ'!Q255,2))</f>
        <v>0</v>
      </c>
      <c r="AA256" s="74">
        <f>IF(ISERROR(ROUND($Y256/'1_РОЗПОДІЛ ПЕРСОНАЛУ'!P255*'1_РОЗПОДІЛ ПЕРСОНАЛУ'!R255,2)),0,ROUND($Y256/'1_РОЗПОДІЛ ПЕРСОНАЛУ'!P255*'1_РОЗПОДІЛ ПЕРСОНАЛУ'!R255,2))</f>
        <v>0</v>
      </c>
      <c r="AB256" s="74">
        <f>IF(ISERROR(ROUND($Y256/'1_РОЗПОДІЛ ПЕРСОНАЛУ'!P255*'1_РОЗПОДІЛ ПЕРСОНАЛУ'!S255,2)),0,ROUND($Y256/'1_РОЗПОДІЛ ПЕРСОНАЛУ'!P255*'1_РОЗПОДІЛ ПЕРСОНАЛУ'!S255,2))</f>
        <v>0</v>
      </c>
      <c r="AC256" s="74">
        <f>IF(ISERROR(ROUND($Y256/'1_РОЗПОДІЛ ПЕРСОНАЛУ'!P255*'1_РОЗПОДІЛ ПЕРСОНАЛУ'!T255,2)),0,ROUND($Y256/'1_РОЗПОДІЛ ПЕРСОНАЛУ'!P255*'1_РОЗПОДІЛ ПЕРСОНАЛУ'!T255,2))</f>
        <v>0</v>
      </c>
      <c r="AD256" s="74">
        <f>IF(ISERROR(ROUND($Y256/'1_РОЗПОДІЛ ПЕРСОНАЛУ'!P255*'1_РОЗПОДІЛ ПЕРСОНАЛУ'!U255,2)),0,ROUND($Y256/'1_РОЗПОДІЛ ПЕРСОНАЛУ'!P255*'1_РОЗПОДІЛ ПЕРСОНАЛУ'!U255,2))</f>
        <v>0</v>
      </c>
      <c r="AE256" s="74">
        <f>IF(ISERROR(ROUND($Y256/'1_РОЗПОДІЛ ПЕРСОНАЛУ'!P255*'1_РОЗПОДІЛ ПЕРСОНАЛУ'!V255,2)),0,ROUND($Y256/'1_РОЗПОДІЛ ПЕРСОНАЛУ'!P255*'1_РОЗПОДІЛ ПЕРСОНАЛУ'!V255,2))</f>
        <v>0</v>
      </c>
      <c r="AF256" s="74">
        <f>IF(ISERROR(ROUND($Y256/'1_РОЗПОДІЛ ПЕРСОНАЛУ'!P255*'1_РОЗПОДІЛ ПЕРСОНАЛУ'!W255,2)),0,ROUND($Y256/'1_РОЗПОДІЛ ПЕРСОНАЛУ'!P255*'1_РОЗПОДІЛ ПЕРСОНАЛУ'!W255,2))</f>
        <v>0</v>
      </c>
      <c r="AG256" s="74">
        <f>IF(ISERROR(ROUND($Y256/'1_РОЗПОДІЛ ПЕРСОНАЛУ'!P255*'1_РОЗПОДІЛ ПЕРСОНАЛУ'!X255,2)),0,ROUND($Y256/'1_РОЗПОДІЛ ПЕРСОНАЛУ'!P255*'1_РОЗПОДІЛ ПЕРСОНАЛУ'!X255,2))</f>
        <v>0</v>
      </c>
    </row>
    <row r="257" spans="1:33" ht="12" hidden="1" x14ac:dyDescent="0.2">
      <c r="A257" s="78" t="str">
        <f>'1_РОЗПОДІЛ ПЕРСОНАЛУ'!A256</f>
        <v/>
      </c>
      <c r="B257" s="78">
        <f>'1_РОЗПОДІЛ ПЕРСОНАЛУ'!B256</f>
        <v>0</v>
      </c>
      <c r="C257" s="78">
        <f>'1_РОЗПОДІЛ ПЕРСОНАЛУ'!D256</f>
        <v>0</v>
      </c>
      <c r="D257" s="78">
        <f>'1_РОЗПОДІЛ ПЕРСОНАЛУ'!F256</f>
        <v>0</v>
      </c>
      <c r="E257" s="78">
        <f>'1_РОЗПОДІЛ ПЕРСОНАЛУ'!P256</f>
        <v>0</v>
      </c>
      <c r="F257" s="100">
        <f>IF($A257&gt;0,'2_Вихідні дані'!$B$3,"")</f>
        <v>1921</v>
      </c>
      <c r="G257" s="55"/>
      <c r="H257" s="55"/>
      <c r="I257" s="79">
        <f>IF(D257&gt;0,VLOOKUP(D257,'2_Вихідні дані'!$A$6:$B$11,2,FALSE),1)</f>
        <v>1</v>
      </c>
      <c r="J257" s="55"/>
      <c r="K257" s="74">
        <f t="shared" si="30"/>
        <v>0</v>
      </c>
      <c r="L257" s="55"/>
      <c r="M257" s="100">
        <f t="shared" si="24"/>
        <v>0</v>
      </c>
      <c r="N257" s="55"/>
      <c r="O257" s="100">
        <f t="shared" si="25"/>
        <v>0</v>
      </c>
      <c r="P257" s="55"/>
      <c r="Q257" s="100">
        <f t="shared" si="26"/>
        <v>0</v>
      </c>
      <c r="R257" s="55"/>
      <c r="S257" s="100">
        <f t="shared" si="27"/>
        <v>0</v>
      </c>
      <c r="T257" s="55"/>
      <c r="U257" s="100">
        <f t="shared" si="28"/>
        <v>0</v>
      </c>
      <c r="V257" s="55"/>
      <c r="W257" s="100">
        <f>IF(AND($A257&gt;0,V257&gt;0),IF('2_Вихідні дані'!$A$12=1,ROUND($K257*(V257-1),2),ROUND((K257+M257+O257+Q257+S257+U257)*(V257-1),2)),0)</f>
        <v>0</v>
      </c>
      <c r="X257" s="74">
        <f t="shared" si="29"/>
        <v>0</v>
      </c>
      <c r="Y257" s="74">
        <f>X257*'2_Вихідні дані'!$B$18</f>
        <v>0</v>
      </c>
      <c r="Z257" s="74">
        <f>IF(ISERROR(ROUND($Y257/'1_РОЗПОДІЛ ПЕРСОНАЛУ'!P256*'1_РОЗПОДІЛ ПЕРСОНАЛУ'!Q256,2)),0,ROUND($Y257/'1_РОЗПОДІЛ ПЕРСОНАЛУ'!P256*'1_РОЗПОДІЛ ПЕРСОНАЛУ'!Q256,2))</f>
        <v>0</v>
      </c>
      <c r="AA257" s="74">
        <f>IF(ISERROR(ROUND($Y257/'1_РОЗПОДІЛ ПЕРСОНАЛУ'!P256*'1_РОЗПОДІЛ ПЕРСОНАЛУ'!R256,2)),0,ROUND($Y257/'1_РОЗПОДІЛ ПЕРСОНАЛУ'!P256*'1_РОЗПОДІЛ ПЕРСОНАЛУ'!R256,2))</f>
        <v>0</v>
      </c>
      <c r="AB257" s="74">
        <f>IF(ISERROR(ROUND($Y257/'1_РОЗПОДІЛ ПЕРСОНАЛУ'!P256*'1_РОЗПОДІЛ ПЕРСОНАЛУ'!S256,2)),0,ROUND($Y257/'1_РОЗПОДІЛ ПЕРСОНАЛУ'!P256*'1_РОЗПОДІЛ ПЕРСОНАЛУ'!S256,2))</f>
        <v>0</v>
      </c>
      <c r="AC257" s="74">
        <f>IF(ISERROR(ROUND($Y257/'1_РОЗПОДІЛ ПЕРСОНАЛУ'!P256*'1_РОЗПОДІЛ ПЕРСОНАЛУ'!T256,2)),0,ROUND($Y257/'1_РОЗПОДІЛ ПЕРСОНАЛУ'!P256*'1_РОЗПОДІЛ ПЕРСОНАЛУ'!T256,2))</f>
        <v>0</v>
      </c>
      <c r="AD257" s="74">
        <f>IF(ISERROR(ROUND($Y257/'1_РОЗПОДІЛ ПЕРСОНАЛУ'!P256*'1_РОЗПОДІЛ ПЕРСОНАЛУ'!U256,2)),0,ROUND($Y257/'1_РОЗПОДІЛ ПЕРСОНАЛУ'!P256*'1_РОЗПОДІЛ ПЕРСОНАЛУ'!U256,2))</f>
        <v>0</v>
      </c>
      <c r="AE257" s="74">
        <f>IF(ISERROR(ROUND($Y257/'1_РОЗПОДІЛ ПЕРСОНАЛУ'!P256*'1_РОЗПОДІЛ ПЕРСОНАЛУ'!V256,2)),0,ROUND($Y257/'1_РОЗПОДІЛ ПЕРСОНАЛУ'!P256*'1_РОЗПОДІЛ ПЕРСОНАЛУ'!V256,2))</f>
        <v>0</v>
      </c>
      <c r="AF257" s="74">
        <f>IF(ISERROR(ROUND($Y257/'1_РОЗПОДІЛ ПЕРСОНАЛУ'!P256*'1_РОЗПОДІЛ ПЕРСОНАЛУ'!W256,2)),0,ROUND($Y257/'1_РОЗПОДІЛ ПЕРСОНАЛУ'!P256*'1_РОЗПОДІЛ ПЕРСОНАЛУ'!W256,2))</f>
        <v>0</v>
      </c>
      <c r="AG257" s="74">
        <f>IF(ISERROR(ROUND($Y257/'1_РОЗПОДІЛ ПЕРСОНАЛУ'!P256*'1_РОЗПОДІЛ ПЕРСОНАЛУ'!X256,2)),0,ROUND($Y257/'1_РОЗПОДІЛ ПЕРСОНАЛУ'!P256*'1_РОЗПОДІЛ ПЕРСОНАЛУ'!X256,2))</f>
        <v>0</v>
      </c>
    </row>
    <row r="258" spans="1:33" ht="12" hidden="1" x14ac:dyDescent="0.2">
      <c r="A258" s="78" t="str">
        <f>'1_РОЗПОДІЛ ПЕРСОНАЛУ'!A257</f>
        <v/>
      </c>
      <c r="B258" s="78">
        <f>'1_РОЗПОДІЛ ПЕРСОНАЛУ'!B257</f>
        <v>0</v>
      </c>
      <c r="C258" s="78">
        <f>'1_РОЗПОДІЛ ПЕРСОНАЛУ'!D257</f>
        <v>0</v>
      </c>
      <c r="D258" s="78">
        <f>'1_РОЗПОДІЛ ПЕРСОНАЛУ'!F257</f>
        <v>0</v>
      </c>
      <c r="E258" s="78">
        <f>'1_РОЗПОДІЛ ПЕРСОНАЛУ'!P257</f>
        <v>0</v>
      </c>
      <c r="F258" s="100">
        <f>IF($A258&gt;0,'2_Вихідні дані'!$B$3,"")</f>
        <v>1921</v>
      </c>
      <c r="G258" s="55"/>
      <c r="H258" s="55"/>
      <c r="I258" s="79">
        <f>IF(D258&gt;0,VLOOKUP(D258,'2_Вихідні дані'!$A$6:$B$11,2,FALSE),1)</f>
        <v>1</v>
      </c>
      <c r="J258" s="55"/>
      <c r="K258" s="74">
        <f t="shared" si="30"/>
        <v>0</v>
      </c>
      <c r="L258" s="55"/>
      <c r="M258" s="100">
        <f t="shared" si="24"/>
        <v>0</v>
      </c>
      <c r="N258" s="55"/>
      <c r="O258" s="100">
        <f t="shared" si="25"/>
        <v>0</v>
      </c>
      <c r="P258" s="55"/>
      <c r="Q258" s="100">
        <f t="shared" si="26"/>
        <v>0</v>
      </c>
      <c r="R258" s="55"/>
      <c r="S258" s="100">
        <f t="shared" si="27"/>
        <v>0</v>
      </c>
      <c r="T258" s="55"/>
      <c r="U258" s="100">
        <f t="shared" si="28"/>
        <v>0</v>
      </c>
      <c r="V258" s="55"/>
      <c r="W258" s="100">
        <f>IF(AND($A258&gt;0,V258&gt;0),IF('2_Вихідні дані'!$A$12=1,ROUND($K258*(V258-1),2),ROUND((K258+M258+O258+Q258+S258+U258)*(V258-1),2)),0)</f>
        <v>0</v>
      </c>
      <c r="X258" s="74">
        <f t="shared" si="29"/>
        <v>0</v>
      </c>
      <c r="Y258" s="74">
        <f>X258*'2_Вихідні дані'!$B$18</f>
        <v>0</v>
      </c>
      <c r="Z258" s="74">
        <f>IF(ISERROR(ROUND($Y258/'1_РОЗПОДІЛ ПЕРСОНАЛУ'!P257*'1_РОЗПОДІЛ ПЕРСОНАЛУ'!Q257,2)),0,ROUND($Y258/'1_РОЗПОДІЛ ПЕРСОНАЛУ'!P257*'1_РОЗПОДІЛ ПЕРСОНАЛУ'!Q257,2))</f>
        <v>0</v>
      </c>
      <c r="AA258" s="74">
        <f>IF(ISERROR(ROUND($Y258/'1_РОЗПОДІЛ ПЕРСОНАЛУ'!P257*'1_РОЗПОДІЛ ПЕРСОНАЛУ'!R257,2)),0,ROUND($Y258/'1_РОЗПОДІЛ ПЕРСОНАЛУ'!P257*'1_РОЗПОДІЛ ПЕРСОНАЛУ'!R257,2))</f>
        <v>0</v>
      </c>
      <c r="AB258" s="74">
        <f>IF(ISERROR(ROUND($Y258/'1_РОЗПОДІЛ ПЕРСОНАЛУ'!P257*'1_РОЗПОДІЛ ПЕРСОНАЛУ'!S257,2)),0,ROUND($Y258/'1_РОЗПОДІЛ ПЕРСОНАЛУ'!P257*'1_РОЗПОДІЛ ПЕРСОНАЛУ'!S257,2))</f>
        <v>0</v>
      </c>
      <c r="AC258" s="74">
        <f>IF(ISERROR(ROUND($Y258/'1_РОЗПОДІЛ ПЕРСОНАЛУ'!P257*'1_РОЗПОДІЛ ПЕРСОНАЛУ'!T257,2)),0,ROUND($Y258/'1_РОЗПОДІЛ ПЕРСОНАЛУ'!P257*'1_РОЗПОДІЛ ПЕРСОНАЛУ'!T257,2))</f>
        <v>0</v>
      </c>
      <c r="AD258" s="74">
        <f>IF(ISERROR(ROUND($Y258/'1_РОЗПОДІЛ ПЕРСОНАЛУ'!P257*'1_РОЗПОДІЛ ПЕРСОНАЛУ'!U257,2)),0,ROUND($Y258/'1_РОЗПОДІЛ ПЕРСОНАЛУ'!P257*'1_РОЗПОДІЛ ПЕРСОНАЛУ'!U257,2))</f>
        <v>0</v>
      </c>
      <c r="AE258" s="74">
        <f>IF(ISERROR(ROUND($Y258/'1_РОЗПОДІЛ ПЕРСОНАЛУ'!P257*'1_РОЗПОДІЛ ПЕРСОНАЛУ'!V257,2)),0,ROUND($Y258/'1_РОЗПОДІЛ ПЕРСОНАЛУ'!P257*'1_РОЗПОДІЛ ПЕРСОНАЛУ'!V257,2))</f>
        <v>0</v>
      </c>
      <c r="AF258" s="74">
        <f>IF(ISERROR(ROUND($Y258/'1_РОЗПОДІЛ ПЕРСОНАЛУ'!P257*'1_РОЗПОДІЛ ПЕРСОНАЛУ'!W257,2)),0,ROUND($Y258/'1_РОЗПОДІЛ ПЕРСОНАЛУ'!P257*'1_РОЗПОДІЛ ПЕРСОНАЛУ'!W257,2))</f>
        <v>0</v>
      </c>
      <c r="AG258" s="74">
        <f>IF(ISERROR(ROUND($Y258/'1_РОЗПОДІЛ ПЕРСОНАЛУ'!P257*'1_РОЗПОДІЛ ПЕРСОНАЛУ'!X257,2)),0,ROUND($Y258/'1_РОЗПОДІЛ ПЕРСОНАЛУ'!P257*'1_РОЗПОДІЛ ПЕРСОНАЛУ'!X257,2))</f>
        <v>0</v>
      </c>
    </row>
    <row r="259" spans="1:33" ht="12" hidden="1" x14ac:dyDescent="0.2">
      <c r="A259" s="78" t="str">
        <f>'1_РОЗПОДІЛ ПЕРСОНАЛУ'!A258</f>
        <v/>
      </c>
      <c r="B259" s="78">
        <f>'1_РОЗПОДІЛ ПЕРСОНАЛУ'!B258</f>
        <v>0</v>
      </c>
      <c r="C259" s="78">
        <f>'1_РОЗПОДІЛ ПЕРСОНАЛУ'!D258</f>
        <v>0</v>
      </c>
      <c r="D259" s="78">
        <f>'1_РОЗПОДІЛ ПЕРСОНАЛУ'!F258</f>
        <v>0</v>
      </c>
      <c r="E259" s="78">
        <f>'1_РОЗПОДІЛ ПЕРСОНАЛУ'!P258</f>
        <v>0</v>
      </c>
      <c r="F259" s="100">
        <f>IF($A259&gt;0,'2_Вихідні дані'!$B$3,"")</f>
        <v>1921</v>
      </c>
      <c r="G259" s="55"/>
      <c r="H259" s="55"/>
      <c r="I259" s="79">
        <f>IF(D259&gt;0,VLOOKUP(D259,'2_Вихідні дані'!$A$6:$B$11,2,FALSE),1)</f>
        <v>1</v>
      </c>
      <c r="J259" s="55"/>
      <c r="K259" s="74">
        <f t="shared" si="30"/>
        <v>0</v>
      </c>
      <c r="L259" s="55"/>
      <c r="M259" s="100">
        <f t="shared" si="24"/>
        <v>0</v>
      </c>
      <c r="N259" s="55"/>
      <c r="O259" s="100">
        <f t="shared" si="25"/>
        <v>0</v>
      </c>
      <c r="P259" s="55"/>
      <c r="Q259" s="100">
        <f t="shared" si="26"/>
        <v>0</v>
      </c>
      <c r="R259" s="55"/>
      <c r="S259" s="100">
        <f t="shared" si="27"/>
        <v>0</v>
      </c>
      <c r="T259" s="55"/>
      <c r="U259" s="100">
        <f t="shared" si="28"/>
        <v>0</v>
      </c>
      <c r="V259" s="55"/>
      <c r="W259" s="100">
        <f>IF(AND($A259&gt;0,V259&gt;0),IF('2_Вихідні дані'!$A$12=1,ROUND($K259*(V259-1),2),ROUND((K259+M259+O259+Q259+S259+U259)*(V259-1),2)),0)</f>
        <v>0</v>
      </c>
      <c r="X259" s="74">
        <f t="shared" si="29"/>
        <v>0</v>
      </c>
      <c r="Y259" s="74">
        <f>X259*'2_Вихідні дані'!$B$18</f>
        <v>0</v>
      </c>
      <c r="Z259" s="74">
        <f>IF(ISERROR(ROUND($Y259/'1_РОЗПОДІЛ ПЕРСОНАЛУ'!P258*'1_РОЗПОДІЛ ПЕРСОНАЛУ'!Q258,2)),0,ROUND($Y259/'1_РОЗПОДІЛ ПЕРСОНАЛУ'!P258*'1_РОЗПОДІЛ ПЕРСОНАЛУ'!Q258,2))</f>
        <v>0</v>
      </c>
      <c r="AA259" s="74">
        <f>IF(ISERROR(ROUND($Y259/'1_РОЗПОДІЛ ПЕРСОНАЛУ'!P258*'1_РОЗПОДІЛ ПЕРСОНАЛУ'!R258,2)),0,ROUND($Y259/'1_РОЗПОДІЛ ПЕРСОНАЛУ'!P258*'1_РОЗПОДІЛ ПЕРСОНАЛУ'!R258,2))</f>
        <v>0</v>
      </c>
      <c r="AB259" s="74">
        <f>IF(ISERROR(ROUND($Y259/'1_РОЗПОДІЛ ПЕРСОНАЛУ'!P258*'1_РОЗПОДІЛ ПЕРСОНАЛУ'!S258,2)),0,ROUND($Y259/'1_РОЗПОДІЛ ПЕРСОНАЛУ'!P258*'1_РОЗПОДІЛ ПЕРСОНАЛУ'!S258,2))</f>
        <v>0</v>
      </c>
      <c r="AC259" s="74">
        <f>IF(ISERROR(ROUND($Y259/'1_РОЗПОДІЛ ПЕРСОНАЛУ'!P258*'1_РОЗПОДІЛ ПЕРСОНАЛУ'!T258,2)),0,ROUND($Y259/'1_РОЗПОДІЛ ПЕРСОНАЛУ'!P258*'1_РОЗПОДІЛ ПЕРСОНАЛУ'!T258,2))</f>
        <v>0</v>
      </c>
      <c r="AD259" s="74">
        <f>IF(ISERROR(ROUND($Y259/'1_РОЗПОДІЛ ПЕРСОНАЛУ'!P258*'1_РОЗПОДІЛ ПЕРСОНАЛУ'!U258,2)),0,ROUND($Y259/'1_РОЗПОДІЛ ПЕРСОНАЛУ'!P258*'1_РОЗПОДІЛ ПЕРСОНАЛУ'!U258,2))</f>
        <v>0</v>
      </c>
      <c r="AE259" s="74">
        <f>IF(ISERROR(ROUND($Y259/'1_РОЗПОДІЛ ПЕРСОНАЛУ'!P258*'1_РОЗПОДІЛ ПЕРСОНАЛУ'!V258,2)),0,ROUND($Y259/'1_РОЗПОДІЛ ПЕРСОНАЛУ'!P258*'1_РОЗПОДІЛ ПЕРСОНАЛУ'!V258,2))</f>
        <v>0</v>
      </c>
      <c r="AF259" s="74">
        <f>IF(ISERROR(ROUND($Y259/'1_РОЗПОДІЛ ПЕРСОНАЛУ'!P258*'1_РОЗПОДІЛ ПЕРСОНАЛУ'!W258,2)),0,ROUND($Y259/'1_РОЗПОДІЛ ПЕРСОНАЛУ'!P258*'1_РОЗПОДІЛ ПЕРСОНАЛУ'!W258,2))</f>
        <v>0</v>
      </c>
      <c r="AG259" s="74">
        <f>IF(ISERROR(ROUND($Y259/'1_РОЗПОДІЛ ПЕРСОНАЛУ'!P258*'1_РОЗПОДІЛ ПЕРСОНАЛУ'!X258,2)),0,ROUND($Y259/'1_РОЗПОДІЛ ПЕРСОНАЛУ'!P258*'1_РОЗПОДІЛ ПЕРСОНАЛУ'!X258,2))</f>
        <v>0</v>
      </c>
    </row>
    <row r="260" spans="1:33" ht="12" hidden="1" x14ac:dyDescent="0.2">
      <c r="A260" s="78" t="str">
        <f>'1_РОЗПОДІЛ ПЕРСОНАЛУ'!A259</f>
        <v/>
      </c>
      <c r="B260" s="78">
        <f>'1_РОЗПОДІЛ ПЕРСОНАЛУ'!B259</f>
        <v>0</v>
      </c>
      <c r="C260" s="78">
        <f>'1_РОЗПОДІЛ ПЕРСОНАЛУ'!D259</f>
        <v>0</v>
      </c>
      <c r="D260" s="78">
        <f>'1_РОЗПОДІЛ ПЕРСОНАЛУ'!F259</f>
        <v>0</v>
      </c>
      <c r="E260" s="78">
        <f>'1_РОЗПОДІЛ ПЕРСОНАЛУ'!P259</f>
        <v>0</v>
      </c>
      <c r="F260" s="100">
        <f>IF($A260&gt;0,'2_Вихідні дані'!$B$3,"")</f>
        <v>1921</v>
      </c>
      <c r="G260" s="55"/>
      <c r="H260" s="55"/>
      <c r="I260" s="79">
        <f>IF(D260&gt;0,VLOOKUP(D260,'2_Вихідні дані'!$A$6:$B$11,2,FALSE),1)</f>
        <v>1</v>
      </c>
      <c r="J260" s="55"/>
      <c r="K260" s="74">
        <f t="shared" si="30"/>
        <v>0</v>
      </c>
      <c r="L260" s="55"/>
      <c r="M260" s="100">
        <f t="shared" si="24"/>
        <v>0</v>
      </c>
      <c r="N260" s="55"/>
      <c r="O260" s="100">
        <f t="shared" si="25"/>
        <v>0</v>
      </c>
      <c r="P260" s="55"/>
      <c r="Q260" s="100">
        <f t="shared" si="26"/>
        <v>0</v>
      </c>
      <c r="R260" s="55"/>
      <c r="S260" s="100">
        <f t="shared" si="27"/>
        <v>0</v>
      </c>
      <c r="T260" s="55"/>
      <c r="U260" s="100">
        <f t="shared" si="28"/>
        <v>0</v>
      </c>
      <c r="V260" s="55"/>
      <c r="W260" s="100">
        <f>IF(AND($A260&gt;0,V260&gt;0),IF('2_Вихідні дані'!$A$12=1,ROUND($K260*(V260-1),2),ROUND((K260+M260+O260+Q260+S260+U260)*(V260-1),2)),0)</f>
        <v>0</v>
      </c>
      <c r="X260" s="74">
        <f t="shared" si="29"/>
        <v>0</v>
      </c>
      <c r="Y260" s="74">
        <f>X260*'2_Вихідні дані'!$B$18</f>
        <v>0</v>
      </c>
      <c r="Z260" s="74">
        <f>IF(ISERROR(ROUND($Y260/'1_РОЗПОДІЛ ПЕРСОНАЛУ'!P259*'1_РОЗПОДІЛ ПЕРСОНАЛУ'!Q259,2)),0,ROUND($Y260/'1_РОЗПОДІЛ ПЕРСОНАЛУ'!P259*'1_РОЗПОДІЛ ПЕРСОНАЛУ'!Q259,2))</f>
        <v>0</v>
      </c>
      <c r="AA260" s="74">
        <f>IF(ISERROR(ROUND($Y260/'1_РОЗПОДІЛ ПЕРСОНАЛУ'!P259*'1_РОЗПОДІЛ ПЕРСОНАЛУ'!R259,2)),0,ROUND($Y260/'1_РОЗПОДІЛ ПЕРСОНАЛУ'!P259*'1_РОЗПОДІЛ ПЕРСОНАЛУ'!R259,2))</f>
        <v>0</v>
      </c>
      <c r="AB260" s="74">
        <f>IF(ISERROR(ROUND($Y260/'1_РОЗПОДІЛ ПЕРСОНАЛУ'!P259*'1_РОЗПОДІЛ ПЕРСОНАЛУ'!S259,2)),0,ROUND($Y260/'1_РОЗПОДІЛ ПЕРСОНАЛУ'!P259*'1_РОЗПОДІЛ ПЕРСОНАЛУ'!S259,2))</f>
        <v>0</v>
      </c>
      <c r="AC260" s="74">
        <f>IF(ISERROR(ROUND($Y260/'1_РОЗПОДІЛ ПЕРСОНАЛУ'!P259*'1_РОЗПОДІЛ ПЕРСОНАЛУ'!T259,2)),0,ROUND($Y260/'1_РОЗПОДІЛ ПЕРСОНАЛУ'!P259*'1_РОЗПОДІЛ ПЕРСОНАЛУ'!T259,2))</f>
        <v>0</v>
      </c>
      <c r="AD260" s="74">
        <f>IF(ISERROR(ROUND($Y260/'1_РОЗПОДІЛ ПЕРСОНАЛУ'!P259*'1_РОЗПОДІЛ ПЕРСОНАЛУ'!U259,2)),0,ROUND($Y260/'1_РОЗПОДІЛ ПЕРСОНАЛУ'!P259*'1_РОЗПОДІЛ ПЕРСОНАЛУ'!U259,2))</f>
        <v>0</v>
      </c>
      <c r="AE260" s="74">
        <f>IF(ISERROR(ROUND($Y260/'1_РОЗПОДІЛ ПЕРСОНАЛУ'!P259*'1_РОЗПОДІЛ ПЕРСОНАЛУ'!V259,2)),0,ROUND($Y260/'1_РОЗПОДІЛ ПЕРСОНАЛУ'!P259*'1_РОЗПОДІЛ ПЕРСОНАЛУ'!V259,2))</f>
        <v>0</v>
      </c>
      <c r="AF260" s="74">
        <f>IF(ISERROR(ROUND($Y260/'1_РОЗПОДІЛ ПЕРСОНАЛУ'!P259*'1_РОЗПОДІЛ ПЕРСОНАЛУ'!W259,2)),0,ROUND($Y260/'1_РОЗПОДІЛ ПЕРСОНАЛУ'!P259*'1_РОЗПОДІЛ ПЕРСОНАЛУ'!W259,2))</f>
        <v>0</v>
      </c>
      <c r="AG260" s="74">
        <f>IF(ISERROR(ROUND($Y260/'1_РОЗПОДІЛ ПЕРСОНАЛУ'!P259*'1_РОЗПОДІЛ ПЕРСОНАЛУ'!X259,2)),0,ROUND($Y260/'1_РОЗПОДІЛ ПЕРСОНАЛУ'!P259*'1_РОЗПОДІЛ ПЕРСОНАЛУ'!X259,2))</f>
        <v>0</v>
      </c>
    </row>
    <row r="261" spans="1:33" ht="12" hidden="1" x14ac:dyDescent="0.2">
      <c r="A261" s="78" t="str">
        <f>'1_РОЗПОДІЛ ПЕРСОНАЛУ'!A260</f>
        <v/>
      </c>
      <c r="B261" s="78">
        <f>'1_РОЗПОДІЛ ПЕРСОНАЛУ'!B260</f>
        <v>0</v>
      </c>
      <c r="C261" s="78">
        <f>'1_РОЗПОДІЛ ПЕРСОНАЛУ'!D260</f>
        <v>0</v>
      </c>
      <c r="D261" s="78">
        <f>'1_РОЗПОДІЛ ПЕРСОНАЛУ'!F260</f>
        <v>0</v>
      </c>
      <c r="E261" s="78">
        <f>'1_РОЗПОДІЛ ПЕРСОНАЛУ'!P260</f>
        <v>0</v>
      </c>
      <c r="F261" s="100">
        <f>IF($A261&gt;0,'2_Вихідні дані'!$B$3,"")</f>
        <v>1921</v>
      </c>
      <c r="G261" s="55"/>
      <c r="H261" s="55"/>
      <c r="I261" s="79">
        <f>IF(D261&gt;0,VLOOKUP(D261,'2_Вихідні дані'!$A$6:$B$11,2,FALSE),1)</f>
        <v>1</v>
      </c>
      <c r="J261" s="55"/>
      <c r="K261" s="74">
        <f t="shared" si="30"/>
        <v>0</v>
      </c>
      <c r="L261" s="55"/>
      <c r="M261" s="100">
        <f t="shared" si="24"/>
        <v>0</v>
      </c>
      <c r="N261" s="55"/>
      <c r="O261" s="100">
        <f t="shared" si="25"/>
        <v>0</v>
      </c>
      <c r="P261" s="55"/>
      <c r="Q261" s="100">
        <f t="shared" si="26"/>
        <v>0</v>
      </c>
      <c r="R261" s="55"/>
      <c r="S261" s="100">
        <f t="shared" si="27"/>
        <v>0</v>
      </c>
      <c r="T261" s="55"/>
      <c r="U261" s="100">
        <f t="shared" si="28"/>
        <v>0</v>
      </c>
      <c r="V261" s="55"/>
      <c r="W261" s="100">
        <f>IF(AND($A261&gt;0,V261&gt;0),IF('2_Вихідні дані'!$A$12=1,ROUND($K261*(V261-1),2),ROUND((K261+M261+O261+Q261+S261+U261)*(V261-1),2)),0)</f>
        <v>0</v>
      </c>
      <c r="X261" s="74">
        <f t="shared" si="29"/>
        <v>0</v>
      </c>
      <c r="Y261" s="74">
        <f>X261*'2_Вихідні дані'!$B$18</f>
        <v>0</v>
      </c>
      <c r="Z261" s="74">
        <f>IF(ISERROR(ROUND($Y261/'1_РОЗПОДІЛ ПЕРСОНАЛУ'!P260*'1_РОЗПОДІЛ ПЕРСОНАЛУ'!Q260,2)),0,ROUND($Y261/'1_РОЗПОДІЛ ПЕРСОНАЛУ'!P260*'1_РОЗПОДІЛ ПЕРСОНАЛУ'!Q260,2))</f>
        <v>0</v>
      </c>
      <c r="AA261" s="74">
        <f>IF(ISERROR(ROUND($Y261/'1_РОЗПОДІЛ ПЕРСОНАЛУ'!P260*'1_РОЗПОДІЛ ПЕРСОНАЛУ'!R260,2)),0,ROUND($Y261/'1_РОЗПОДІЛ ПЕРСОНАЛУ'!P260*'1_РОЗПОДІЛ ПЕРСОНАЛУ'!R260,2))</f>
        <v>0</v>
      </c>
      <c r="AB261" s="74">
        <f>IF(ISERROR(ROUND($Y261/'1_РОЗПОДІЛ ПЕРСОНАЛУ'!P260*'1_РОЗПОДІЛ ПЕРСОНАЛУ'!S260,2)),0,ROUND($Y261/'1_РОЗПОДІЛ ПЕРСОНАЛУ'!P260*'1_РОЗПОДІЛ ПЕРСОНАЛУ'!S260,2))</f>
        <v>0</v>
      </c>
      <c r="AC261" s="74">
        <f>IF(ISERROR(ROUND($Y261/'1_РОЗПОДІЛ ПЕРСОНАЛУ'!P260*'1_РОЗПОДІЛ ПЕРСОНАЛУ'!T260,2)),0,ROUND($Y261/'1_РОЗПОДІЛ ПЕРСОНАЛУ'!P260*'1_РОЗПОДІЛ ПЕРСОНАЛУ'!T260,2))</f>
        <v>0</v>
      </c>
      <c r="AD261" s="74">
        <f>IF(ISERROR(ROUND($Y261/'1_РОЗПОДІЛ ПЕРСОНАЛУ'!P260*'1_РОЗПОДІЛ ПЕРСОНАЛУ'!U260,2)),0,ROUND($Y261/'1_РОЗПОДІЛ ПЕРСОНАЛУ'!P260*'1_РОЗПОДІЛ ПЕРСОНАЛУ'!U260,2))</f>
        <v>0</v>
      </c>
      <c r="AE261" s="74">
        <f>IF(ISERROR(ROUND($Y261/'1_РОЗПОДІЛ ПЕРСОНАЛУ'!P260*'1_РОЗПОДІЛ ПЕРСОНАЛУ'!V260,2)),0,ROUND($Y261/'1_РОЗПОДІЛ ПЕРСОНАЛУ'!P260*'1_РОЗПОДІЛ ПЕРСОНАЛУ'!V260,2))</f>
        <v>0</v>
      </c>
      <c r="AF261" s="74">
        <f>IF(ISERROR(ROUND($Y261/'1_РОЗПОДІЛ ПЕРСОНАЛУ'!P260*'1_РОЗПОДІЛ ПЕРСОНАЛУ'!W260,2)),0,ROUND($Y261/'1_РОЗПОДІЛ ПЕРСОНАЛУ'!P260*'1_РОЗПОДІЛ ПЕРСОНАЛУ'!W260,2))</f>
        <v>0</v>
      </c>
      <c r="AG261" s="74">
        <f>IF(ISERROR(ROUND($Y261/'1_РОЗПОДІЛ ПЕРСОНАЛУ'!P260*'1_РОЗПОДІЛ ПЕРСОНАЛУ'!X260,2)),0,ROUND($Y261/'1_РОЗПОДІЛ ПЕРСОНАЛУ'!P260*'1_РОЗПОДІЛ ПЕРСОНАЛУ'!X260,2))</f>
        <v>0</v>
      </c>
    </row>
    <row r="262" spans="1:33" ht="12" hidden="1" x14ac:dyDescent="0.2">
      <c r="A262" s="78" t="str">
        <f>'1_РОЗПОДІЛ ПЕРСОНАЛУ'!A261</f>
        <v/>
      </c>
      <c r="B262" s="78">
        <f>'1_РОЗПОДІЛ ПЕРСОНАЛУ'!B261</f>
        <v>0</v>
      </c>
      <c r="C262" s="78">
        <f>'1_РОЗПОДІЛ ПЕРСОНАЛУ'!D261</f>
        <v>0</v>
      </c>
      <c r="D262" s="78">
        <f>'1_РОЗПОДІЛ ПЕРСОНАЛУ'!F261</f>
        <v>0</v>
      </c>
      <c r="E262" s="78">
        <f>'1_РОЗПОДІЛ ПЕРСОНАЛУ'!P261</f>
        <v>0</v>
      </c>
      <c r="F262" s="100">
        <f>IF($A262&gt;0,'2_Вихідні дані'!$B$3,"")</f>
        <v>1921</v>
      </c>
      <c r="G262" s="55"/>
      <c r="H262" s="55"/>
      <c r="I262" s="79">
        <f>IF(D262&gt;0,VLOOKUP(D262,'2_Вихідні дані'!$A$6:$B$11,2,FALSE),1)</f>
        <v>1</v>
      </c>
      <c r="J262" s="55"/>
      <c r="K262" s="74">
        <f t="shared" si="30"/>
        <v>0</v>
      </c>
      <c r="L262" s="55"/>
      <c r="M262" s="100">
        <f t="shared" si="24"/>
        <v>0</v>
      </c>
      <c r="N262" s="55"/>
      <c r="O262" s="100">
        <f t="shared" si="25"/>
        <v>0</v>
      </c>
      <c r="P262" s="55"/>
      <c r="Q262" s="100">
        <f t="shared" si="26"/>
        <v>0</v>
      </c>
      <c r="R262" s="55"/>
      <c r="S262" s="100">
        <f t="shared" si="27"/>
        <v>0</v>
      </c>
      <c r="T262" s="55"/>
      <c r="U262" s="100">
        <f t="shared" si="28"/>
        <v>0</v>
      </c>
      <c r="V262" s="55"/>
      <c r="W262" s="100">
        <f>IF(AND($A262&gt;0,V262&gt;0),IF('2_Вихідні дані'!$A$12=1,ROUND($K262*(V262-1),2),ROUND((K262+M262+O262+Q262+S262+U262)*(V262-1),2)),0)</f>
        <v>0</v>
      </c>
      <c r="X262" s="74">
        <f t="shared" si="29"/>
        <v>0</v>
      </c>
      <c r="Y262" s="74">
        <f>X262*'2_Вихідні дані'!$B$18</f>
        <v>0</v>
      </c>
      <c r="Z262" s="74">
        <f>IF(ISERROR(ROUND($Y262/'1_РОЗПОДІЛ ПЕРСОНАЛУ'!P261*'1_РОЗПОДІЛ ПЕРСОНАЛУ'!Q261,2)),0,ROUND($Y262/'1_РОЗПОДІЛ ПЕРСОНАЛУ'!P261*'1_РОЗПОДІЛ ПЕРСОНАЛУ'!Q261,2))</f>
        <v>0</v>
      </c>
      <c r="AA262" s="74">
        <f>IF(ISERROR(ROUND($Y262/'1_РОЗПОДІЛ ПЕРСОНАЛУ'!P261*'1_РОЗПОДІЛ ПЕРСОНАЛУ'!R261,2)),0,ROUND($Y262/'1_РОЗПОДІЛ ПЕРСОНАЛУ'!P261*'1_РОЗПОДІЛ ПЕРСОНАЛУ'!R261,2))</f>
        <v>0</v>
      </c>
      <c r="AB262" s="74">
        <f>IF(ISERROR(ROUND($Y262/'1_РОЗПОДІЛ ПЕРСОНАЛУ'!P261*'1_РОЗПОДІЛ ПЕРСОНАЛУ'!S261,2)),0,ROUND($Y262/'1_РОЗПОДІЛ ПЕРСОНАЛУ'!P261*'1_РОЗПОДІЛ ПЕРСОНАЛУ'!S261,2))</f>
        <v>0</v>
      </c>
      <c r="AC262" s="74">
        <f>IF(ISERROR(ROUND($Y262/'1_РОЗПОДІЛ ПЕРСОНАЛУ'!P261*'1_РОЗПОДІЛ ПЕРСОНАЛУ'!T261,2)),0,ROUND($Y262/'1_РОЗПОДІЛ ПЕРСОНАЛУ'!P261*'1_РОЗПОДІЛ ПЕРСОНАЛУ'!T261,2))</f>
        <v>0</v>
      </c>
      <c r="AD262" s="74">
        <f>IF(ISERROR(ROUND($Y262/'1_РОЗПОДІЛ ПЕРСОНАЛУ'!P261*'1_РОЗПОДІЛ ПЕРСОНАЛУ'!U261,2)),0,ROUND($Y262/'1_РОЗПОДІЛ ПЕРСОНАЛУ'!P261*'1_РОЗПОДІЛ ПЕРСОНАЛУ'!U261,2))</f>
        <v>0</v>
      </c>
      <c r="AE262" s="74">
        <f>IF(ISERROR(ROUND($Y262/'1_РОЗПОДІЛ ПЕРСОНАЛУ'!P261*'1_РОЗПОДІЛ ПЕРСОНАЛУ'!V261,2)),0,ROUND($Y262/'1_РОЗПОДІЛ ПЕРСОНАЛУ'!P261*'1_РОЗПОДІЛ ПЕРСОНАЛУ'!V261,2))</f>
        <v>0</v>
      </c>
      <c r="AF262" s="74">
        <f>IF(ISERROR(ROUND($Y262/'1_РОЗПОДІЛ ПЕРСОНАЛУ'!P261*'1_РОЗПОДІЛ ПЕРСОНАЛУ'!W261,2)),0,ROUND($Y262/'1_РОЗПОДІЛ ПЕРСОНАЛУ'!P261*'1_РОЗПОДІЛ ПЕРСОНАЛУ'!W261,2))</f>
        <v>0</v>
      </c>
      <c r="AG262" s="74">
        <f>IF(ISERROR(ROUND($Y262/'1_РОЗПОДІЛ ПЕРСОНАЛУ'!P261*'1_РОЗПОДІЛ ПЕРСОНАЛУ'!X261,2)),0,ROUND($Y262/'1_РОЗПОДІЛ ПЕРСОНАЛУ'!P261*'1_РОЗПОДІЛ ПЕРСОНАЛУ'!X261,2))</f>
        <v>0</v>
      </c>
    </row>
    <row r="263" spans="1:33" ht="12" hidden="1" x14ac:dyDescent="0.2">
      <c r="A263" s="78" t="str">
        <f>'1_РОЗПОДІЛ ПЕРСОНАЛУ'!A262</f>
        <v/>
      </c>
      <c r="B263" s="78">
        <f>'1_РОЗПОДІЛ ПЕРСОНАЛУ'!B262</f>
        <v>0</v>
      </c>
      <c r="C263" s="78">
        <f>'1_РОЗПОДІЛ ПЕРСОНАЛУ'!D262</f>
        <v>0</v>
      </c>
      <c r="D263" s="78">
        <f>'1_РОЗПОДІЛ ПЕРСОНАЛУ'!F262</f>
        <v>0</v>
      </c>
      <c r="E263" s="78">
        <f>'1_РОЗПОДІЛ ПЕРСОНАЛУ'!P262</f>
        <v>0</v>
      </c>
      <c r="F263" s="100">
        <f>IF($A263&gt;0,'2_Вихідні дані'!$B$3,"")</f>
        <v>1921</v>
      </c>
      <c r="G263" s="55"/>
      <c r="H263" s="55"/>
      <c r="I263" s="79">
        <f>IF(D263&gt;0,VLOOKUP(D263,'2_Вихідні дані'!$A$6:$B$11,2,FALSE),1)</f>
        <v>1</v>
      </c>
      <c r="J263" s="55"/>
      <c r="K263" s="74">
        <f t="shared" si="30"/>
        <v>0</v>
      </c>
      <c r="L263" s="55"/>
      <c r="M263" s="100">
        <f t="shared" si="24"/>
        <v>0</v>
      </c>
      <c r="N263" s="55"/>
      <c r="O263" s="100">
        <f t="shared" si="25"/>
        <v>0</v>
      </c>
      <c r="P263" s="55"/>
      <c r="Q263" s="100">
        <f t="shared" si="26"/>
        <v>0</v>
      </c>
      <c r="R263" s="55"/>
      <c r="S263" s="100">
        <f t="shared" si="27"/>
        <v>0</v>
      </c>
      <c r="T263" s="55"/>
      <c r="U263" s="100">
        <f t="shared" si="28"/>
        <v>0</v>
      </c>
      <c r="V263" s="55"/>
      <c r="W263" s="100">
        <f>IF(AND($A263&gt;0,V263&gt;0),IF('2_Вихідні дані'!$A$12=1,ROUND($K263*(V263-1),2),ROUND((K263+M263+O263+Q263+S263+U263)*(V263-1),2)),0)</f>
        <v>0</v>
      </c>
      <c r="X263" s="74">
        <f t="shared" si="29"/>
        <v>0</v>
      </c>
      <c r="Y263" s="74">
        <f>X263*'2_Вихідні дані'!$B$18</f>
        <v>0</v>
      </c>
      <c r="Z263" s="74">
        <f>IF(ISERROR(ROUND($Y263/'1_РОЗПОДІЛ ПЕРСОНАЛУ'!P262*'1_РОЗПОДІЛ ПЕРСОНАЛУ'!Q262,2)),0,ROUND($Y263/'1_РОЗПОДІЛ ПЕРСОНАЛУ'!P262*'1_РОЗПОДІЛ ПЕРСОНАЛУ'!Q262,2))</f>
        <v>0</v>
      </c>
      <c r="AA263" s="74">
        <f>IF(ISERROR(ROUND($Y263/'1_РОЗПОДІЛ ПЕРСОНАЛУ'!P262*'1_РОЗПОДІЛ ПЕРСОНАЛУ'!R262,2)),0,ROUND($Y263/'1_РОЗПОДІЛ ПЕРСОНАЛУ'!P262*'1_РОЗПОДІЛ ПЕРСОНАЛУ'!R262,2))</f>
        <v>0</v>
      </c>
      <c r="AB263" s="74">
        <f>IF(ISERROR(ROUND($Y263/'1_РОЗПОДІЛ ПЕРСОНАЛУ'!P262*'1_РОЗПОДІЛ ПЕРСОНАЛУ'!S262,2)),0,ROUND($Y263/'1_РОЗПОДІЛ ПЕРСОНАЛУ'!P262*'1_РОЗПОДІЛ ПЕРСОНАЛУ'!S262,2))</f>
        <v>0</v>
      </c>
      <c r="AC263" s="74">
        <f>IF(ISERROR(ROUND($Y263/'1_РОЗПОДІЛ ПЕРСОНАЛУ'!P262*'1_РОЗПОДІЛ ПЕРСОНАЛУ'!T262,2)),0,ROUND($Y263/'1_РОЗПОДІЛ ПЕРСОНАЛУ'!P262*'1_РОЗПОДІЛ ПЕРСОНАЛУ'!T262,2))</f>
        <v>0</v>
      </c>
      <c r="AD263" s="74">
        <f>IF(ISERROR(ROUND($Y263/'1_РОЗПОДІЛ ПЕРСОНАЛУ'!P262*'1_РОЗПОДІЛ ПЕРСОНАЛУ'!U262,2)),0,ROUND($Y263/'1_РОЗПОДІЛ ПЕРСОНАЛУ'!P262*'1_РОЗПОДІЛ ПЕРСОНАЛУ'!U262,2))</f>
        <v>0</v>
      </c>
      <c r="AE263" s="74">
        <f>IF(ISERROR(ROUND($Y263/'1_РОЗПОДІЛ ПЕРСОНАЛУ'!P262*'1_РОЗПОДІЛ ПЕРСОНАЛУ'!V262,2)),0,ROUND($Y263/'1_РОЗПОДІЛ ПЕРСОНАЛУ'!P262*'1_РОЗПОДІЛ ПЕРСОНАЛУ'!V262,2))</f>
        <v>0</v>
      </c>
      <c r="AF263" s="74">
        <f>IF(ISERROR(ROUND($Y263/'1_РОЗПОДІЛ ПЕРСОНАЛУ'!P262*'1_РОЗПОДІЛ ПЕРСОНАЛУ'!W262,2)),0,ROUND($Y263/'1_РОЗПОДІЛ ПЕРСОНАЛУ'!P262*'1_РОЗПОДІЛ ПЕРСОНАЛУ'!W262,2))</f>
        <v>0</v>
      </c>
      <c r="AG263" s="74">
        <f>IF(ISERROR(ROUND($Y263/'1_РОЗПОДІЛ ПЕРСОНАЛУ'!P262*'1_РОЗПОДІЛ ПЕРСОНАЛУ'!X262,2)),0,ROUND($Y263/'1_РОЗПОДІЛ ПЕРСОНАЛУ'!P262*'1_РОЗПОДІЛ ПЕРСОНАЛУ'!X262,2))</f>
        <v>0</v>
      </c>
    </row>
    <row r="264" spans="1:33" ht="12" hidden="1" x14ac:dyDescent="0.2">
      <c r="A264" s="78" t="str">
        <f>'1_РОЗПОДІЛ ПЕРСОНАЛУ'!A263</f>
        <v/>
      </c>
      <c r="B264" s="78">
        <f>'1_РОЗПОДІЛ ПЕРСОНАЛУ'!B263</f>
        <v>0</v>
      </c>
      <c r="C264" s="78">
        <f>'1_РОЗПОДІЛ ПЕРСОНАЛУ'!D263</f>
        <v>0</v>
      </c>
      <c r="D264" s="78">
        <f>'1_РОЗПОДІЛ ПЕРСОНАЛУ'!F263</f>
        <v>0</v>
      </c>
      <c r="E264" s="78">
        <f>'1_РОЗПОДІЛ ПЕРСОНАЛУ'!P263</f>
        <v>0</v>
      </c>
      <c r="F264" s="100">
        <f>IF($A264&gt;0,'2_Вихідні дані'!$B$3,"")</f>
        <v>1921</v>
      </c>
      <c r="G264" s="55"/>
      <c r="H264" s="55"/>
      <c r="I264" s="79">
        <f>IF(D264&gt;0,VLOOKUP(D264,'2_Вихідні дані'!$A$6:$B$11,2,FALSE),1)</f>
        <v>1</v>
      </c>
      <c r="J264" s="55"/>
      <c r="K264" s="74">
        <f t="shared" si="30"/>
        <v>0</v>
      </c>
      <c r="L264" s="55"/>
      <c r="M264" s="100">
        <f t="shared" si="24"/>
        <v>0</v>
      </c>
      <c r="N264" s="55"/>
      <c r="O264" s="100">
        <f t="shared" si="25"/>
        <v>0</v>
      </c>
      <c r="P264" s="55"/>
      <c r="Q264" s="100">
        <f t="shared" si="26"/>
        <v>0</v>
      </c>
      <c r="R264" s="55"/>
      <c r="S264" s="100">
        <f t="shared" si="27"/>
        <v>0</v>
      </c>
      <c r="T264" s="55"/>
      <c r="U264" s="100">
        <f t="shared" si="28"/>
        <v>0</v>
      </c>
      <c r="V264" s="55"/>
      <c r="W264" s="100">
        <f>IF(AND($A264&gt;0,V264&gt;0),IF('2_Вихідні дані'!$A$12=1,ROUND($K264*(V264-1),2),ROUND((K264+M264+O264+Q264+S264+U264)*(V264-1),2)),0)</f>
        <v>0</v>
      </c>
      <c r="X264" s="74">
        <f t="shared" si="29"/>
        <v>0</v>
      </c>
      <c r="Y264" s="74">
        <f>X264*'2_Вихідні дані'!$B$18</f>
        <v>0</v>
      </c>
      <c r="Z264" s="74">
        <f>IF(ISERROR(ROUND($Y264/'1_РОЗПОДІЛ ПЕРСОНАЛУ'!P263*'1_РОЗПОДІЛ ПЕРСОНАЛУ'!Q263,2)),0,ROUND($Y264/'1_РОЗПОДІЛ ПЕРСОНАЛУ'!P263*'1_РОЗПОДІЛ ПЕРСОНАЛУ'!Q263,2))</f>
        <v>0</v>
      </c>
      <c r="AA264" s="74">
        <f>IF(ISERROR(ROUND($Y264/'1_РОЗПОДІЛ ПЕРСОНАЛУ'!P263*'1_РОЗПОДІЛ ПЕРСОНАЛУ'!R263,2)),0,ROUND($Y264/'1_РОЗПОДІЛ ПЕРСОНАЛУ'!P263*'1_РОЗПОДІЛ ПЕРСОНАЛУ'!R263,2))</f>
        <v>0</v>
      </c>
      <c r="AB264" s="74">
        <f>IF(ISERROR(ROUND($Y264/'1_РОЗПОДІЛ ПЕРСОНАЛУ'!P263*'1_РОЗПОДІЛ ПЕРСОНАЛУ'!S263,2)),0,ROUND($Y264/'1_РОЗПОДІЛ ПЕРСОНАЛУ'!P263*'1_РОЗПОДІЛ ПЕРСОНАЛУ'!S263,2))</f>
        <v>0</v>
      </c>
      <c r="AC264" s="74">
        <f>IF(ISERROR(ROUND($Y264/'1_РОЗПОДІЛ ПЕРСОНАЛУ'!P263*'1_РОЗПОДІЛ ПЕРСОНАЛУ'!T263,2)),0,ROUND($Y264/'1_РОЗПОДІЛ ПЕРСОНАЛУ'!P263*'1_РОЗПОДІЛ ПЕРСОНАЛУ'!T263,2))</f>
        <v>0</v>
      </c>
      <c r="AD264" s="74">
        <f>IF(ISERROR(ROUND($Y264/'1_РОЗПОДІЛ ПЕРСОНАЛУ'!P263*'1_РОЗПОДІЛ ПЕРСОНАЛУ'!U263,2)),0,ROUND($Y264/'1_РОЗПОДІЛ ПЕРСОНАЛУ'!P263*'1_РОЗПОДІЛ ПЕРСОНАЛУ'!U263,2))</f>
        <v>0</v>
      </c>
      <c r="AE264" s="74">
        <f>IF(ISERROR(ROUND($Y264/'1_РОЗПОДІЛ ПЕРСОНАЛУ'!P263*'1_РОЗПОДІЛ ПЕРСОНАЛУ'!V263,2)),0,ROUND($Y264/'1_РОЗПОДІЛ ПЕРСОНАЛУ'!P263*'1_РОЗПОДІЛ ПЕРСОНАЛУ'!V263,2))</f>
        <v>0</v>
      </c>
      <c r="AF264" s="74">
        <f>IF(ISERROR(ROUND($Y264/'1_РОЗПОДІЛ ПЕРСОНАЛУ'!P263*'1_РОЗПОДІЛ ПЕРСОНАЛУ'!W263,2)),0,ROUND($Y264/'1_РОЗПОДІЛ ПЕРСОНАЛУ'!P263*'1_РОЗПОДІЛ ПЕРСОНАЛУ'!W263,2))</f>
        <v>0</v>
      </c>
      <c r="AG264" s="74">
        <f>IF(ISERROR(ROUND($Y264/'1_РОЗПОДІЛ ПЕРСОНАЛУ'!P263*'1_РОЗПОДІЛ ПЕРСОНАЛУ'!X263,2)),0,ROUND($Y264/'1_РОЗПОДІЛ ПЕРСОНАЛУ'!P263*'1_РОЗПОДІЛ ПЕРСОНАЛУ'!X263,2))</f>
        <v>0</v>
      </c>
    </row>
    <row r="265" spans="1:33" ht="12" hidden="1" x14ac:dyDescent="0.2">
      <c r="A265" s="78" t="str">
        <f>'1_РОЗПОДІЛ ПЕРСОНАЛУ'!A264</f>
        <v/>
      </c>
      <c r="B265" s="78">
        <f>'1_РОЗПОДІЛ ПЕРСОНАЛУ'!B264</f>
        <v>0</v>
      </c>
      <c r="C265" s="78">
        <f>'1_РОЗПОДІЛ ПЕРСОНАЛУ'!D264</f>
        <v>0</v>
      </c>
      <c r="D265" s="78">
        <f>'1_РОЗПОДІЛ ПЕРСОНАЛУ'!F264</f>
        <v>0</v>
      </c>
      <c r="E265" s="78">
        <f>'1_РОЗПОДІЛ ПЕРСОНАЛУ'!P264</f>
        <v>0</v>
      </c>
      <c r="F265" s="100">
        <f>IF($A265&gt;0,'2_Вихідні дані'!$B$3,"")</f>
        <v>1921</v>
      </c>
      <c r="G265" s="55"/>
      <c r="H265" s="55"/>
      <c r="I265" s="79">
        <f>IF(D265&gt;0,VLOOKUP(D265,'2_Вихідні дані'!$A$6:$B$11,2,FALSE),1)</f>
        <v>1</v>
      </c>
      <c r="J265" s="55"/>
      <c r="K265" s="74">
        <f t="shared" si="30"/>
        <v>0</v>
      </c>
      <c r="L265" s="55"/>
      <c r="M265" s="100">
        <f t="shared" si="24"/>
        <v>0</v>
      </c>
      <c r="N265" s="55"/>
      <c r="O265" s="100">
        <f t="shared" si="25"/>
        <v>0</v>
      </c>
      <c r="P265" s="55"/>
      <c r="Q265" s="100">
        <f t="shared" si="26"/>
        <v>0</v>
      </c>
      <c r="R265" s="55"/>
      <c r="S265" s="100">
        <f t="shared" si="27"/>
        <v>0</v>
      </c>
      <c r="T265" s="55"/>
      <c r="U265" s="100">
        <f t="shared" si="28"/>
        <v>0</v>
      </c>
      <c r="V265" s="55"/>
      <c r="W265" s="100">
        <f>IF(AND($A265&gt;0,V265&gt;0),IF('2_Вихідні дані'!$A$12=1,ROUND($K265*(V265-1),2),ROUND((K265+M265+O265+Q265+S265+U265)*(V265-1),2)),0)</f>
        <v>0</v>
      </c>
      <c r="X265" s="74">
        <f t="shared" si="29"/>
        <v>0</v>
      </c>
      <c r="Y265" s="74">
        <f>X265*'2_Вихідні дані'!$B$18</f>
        <v>0</v>
      </c>
      <c r="Z265" s="74">
        <f>IF(ISERROR(ROUND($Y265/'1_РОЗПОДІЛ ПЕРСОНАЛУ'!P264*'1_РОЗПОДІЛ ПЕРСОНАЛУ'!Q264,2)),0,ROUND($Y265/'1_РОЗПОДІЛ ПЕРСОНАЛУ'!P264*'1_РОЗПОДІЛ ПЕРСОНАЛУ'!Q264,2))</f>
        <v>0</v>
      </c>
      <c r="AA265" s="74">
        <f>IF(ISERROR(ROUND($Y265/'1_РОЗПОДІЛ ПЕРСОНАЛУ'!P264*'1_РОЗПОДІЛ ПЕРСОНАЛУ'!R264,2)),0,ROUND($Y265/'1_РОЗПОДІЛ ПЕРСОНАЛУ'!P264*'1_РОЗПОДІЛ ПЕРСОНАЛУ'!R264,2))</f>
        <v>0</v>
      </c>
      <c r="AB265" s="74">
        <f>IF(ISERROR(ROUND($Y265/'1_РОЗПОДІЛ ПЕРСОНАЛУ'!P264*'1_РОЗПОДІЛ ПЕРСОНАЛУ'!S264,2)),0,ROUND($Y265/'1_РОЗПОДІЛ ПЕРСОНАЛУ'!P264*'1_РОЗПОДІЛ ПЕРСОНАЛУ'!S264,2))</f>
        <v>0</v>
      </c>
      <c r="AC265" s="74">
        <f>IF(ISERROR(ROUND($Y265/'1_РОЗПОДІЛ ПЕРСОНАЛУ'!P264*'1_РОЗПОДІЛ ПЕРСОНАЛУ'!T264,2)),0,ROUND($Y265/'1_РОЗПОДІЛ ПЕРСОНАЛУ'!P264*'1_РОЗПОДІЛ ПЕРСОНАЛУ'!T264,2))</f>
        <v>0</v>
      </c>
      <c r="AD265" s="74">
        <f>IF(ISERROR(ROUND($Y265/'1_РОЗПОДІЛ ПЕРСОНАЛУ'!P264*'1_РОЗПОДІЛ ПЕРСОНАЛУ'!U264,2)),0,ROUND($Y265/'1_РОЗПОДІЛ ПЕРСОНАЛУ'!P264*'1_РОЗПОДІЛ ПЕРСОНАЛУ'!U264,2))</f>
        <v>0</v>
      </c>
      <c r="AE265" s="74">
        <f>IF(ISERROR(ROUND($Y265/'1_РОЗПОДІЛ ПЕРСОНАЛУ'!P264*'1_РОЗПОДІЛ ПЕРСОНАЛУ'!V264,2)),0,ROUND($Y265/'1_РОЗПОДІЛ ПЕРСОНАЛУ'!P264*'1_РОЗПОДІЛ ПЕРСОНАЛУ'!V264,2))</f>
        <v>0</v>
      </c>
      <c r="AF265" s="74">
        <f>IF(ISERROR(ROUND($Y265/'1_РОЗПОДІЛ ПЕРСОНАЛУ'!P264*'1_РОЗПОДІЛ ПЕРСОНАЛУ'!W264,2)),0,ROUND($Y265/'1_РОЗПОДІЛ ПЕРСОНАЛУ'!P264*'1_РОЗПОДІЛ ПЕРСОНАЛУ'!W264,2))</f>
        <v>0</v>
      </c>
      <c r="AG265" s="74">
        <f>IF(ISERROR(ROUND($Y265/'1_РОЗПОДІЛ ПЕРСОНАЛУ'!P264*'1_РОЗПОДІЛ ПЕРСОНАЛУ'!X264,2)),0,ROUND($Y265/'1_РОЗПОДІЛ ПЕРСОНАЛУ'!P264*'1_РОЗПОДІЛ ПЕРСОНАЛУ'!X264,2))</f>
        <v>0</v>
      </c>
    </row>
    <row r="266" spans="1:33" ht="12" hidden="1" x14ac:dyDescent="0.2">
      <c r="A266" s="78" t="str">
        <f>'1_РОЗПОДІЛ ПЕРСОНАЛУ'!A265</f>
        <v/>
      </c>
      <c r="B266" s="78">
        <f>'1_РОЗПОДІЛ ПЕРСОНАЛУ'!B265</f>
        <v>0</v>
      </c>
      <c r="C266" s="78">
        <f>'1_РОЗПОДІЛ ПЕРСОНАЛУ'!D265</f>
        <v>0</v>
      </c>
      <c r="D266" s="78">
        <f>'1_РОЗПОДІЛ ПЕРСОНАЛУ'!F265</f>
        <v>0</v>
      </c>
      <c r="E266" s="78">
        <f>'1_РОЗПОДІЛ ПЕРСОНАЛУ'!P265</f>
        <v>0</v>
      </c>
      <c r="F266" s="100">
        <f>IF($A266&gt;0,'2_Вихідні дані'!$B$3,"")</f>
        <v>1921</v>
      </c>
      <c r="G266" s="55"/>
      <c r="H266" s="55"/>
      <c r="I266" s="79">
        <f>IF(D266&gt;0,VLOOKUP(D266,'2_Вихідні дані'!$A$6:$B$11,2,FALSE),1)</f>
        <v>1</v>
      </c>
      <c r="J266" s="55"/>
      <c r="K266" s="74">
        <f t="shared" si="30"/>
        <v>0</v>
      </c>
      <c r="L266" s="55"/>
      <c r="M266" s="100">
        <f t="shared" si="24"/>
        <v>0</v>
      </c>
      <c r="N266" s="55"/>
      <c r="O266" s="100">
        <f t="shared" si="25"/>
        <v>0</v>
      </c>
      <c r="P266" s="55"/>
      <c r="Q266" s="100">
        <f t="shared" si="26"/>
        <v>0</v>
      </c>
      <c r="R266" s="55"/>
      <c r="S266" s="100">
        <f t="shared" si="27"/>
        <v>0</v>
      </c>
      <c r="T266" s="55"/>
      <c r="U266" s="100">
        <f t="shared" si="28"/>
        <v>0</v>
      </c>
      <c r="V266" s="55"/>
      <c r="W266" s="100">
        <f>IF(AND($A266&gt;0,V266&gt;0),IF('2_Вихідні дані'!$A$12=1,ROUND($K266*(V266-1),2),ROUND((K266+M266+O266+Q266+S266+U266)*(V266-1),2)),0)</f>
        <v>0</v>
      </c>
      <c r="X266" s="74">
        <f t="shared" si="29"/>
        <v>0</v>
      </c>
      <c r="Y266" s="74">
        <f>X266*'2_Вихідні дані'!$B$18</f>
        <v>0</v>
      </c>
      <c r="Z266" s="74">
        <f>IF(ISERROR(ROUND($Y266/'1_РОЗПОДІЛ ПЕРСОНАЛУ'!P265*'1_РОЗПОДІЛ ПЕРСОНАЛУ'!Q265,2)),0,ROUND($Y266/'1_РОЗПОДІЛ ПЕРСОНАЛУ'!P265*'1_РОЗПОДІЛ ПЕРСОНАЛУ'!Q265,2))</f>
        <v>0</v>
      </c>
      <c r="AA266" s="74">
        <f>IF(ISERROR(ROUND($Y266/'1_РОЗПОДІЛ ПЕРСОНАЛУ'!P265*'1_РОЗПОДІЛ ПЕРСОНАЛУ'!R265,2)),0,ROUND($Y266/'1_РОЗПОДІЛ ПЕРСОНАЛУ'!P265*'1_РОЗПОДІЛ ПЕРСОНАЛУ'!R265,2))</f>
        <v>0</v>
      </c>
      <c r="AB266" s="74">
        <f>IF(ISERROR(ROUND($Y266/'1_РОЗПОДІЛ ПЕРСОНАЛУ'!P265*'1_РОЗПОДІЛ ПЕРСОНАЛУ'!S265,2)),0,ROUND($Y266/'1_РОЗПОДІЛ ПЕРСОНАЛУ'!P265*'1_РОЗПОДІЛ ПЕРСОНАЛУ'!S265,2))</f>
        <v>0</v>
      </c>
      <c r="AC266" s="74">
        <f>IF(ISERROR(ROUND($Y266/'1_РОЗПОДІЛ ПЕРСОНАЛУ'!P265*'1_РОЗПОДІЛ ПЕРСОНАЛУ'!T265,2)),0,ROUND($Y266/'1_РОЗПОДІЛ ПЕРСОНАЛУ'!P265*'1_РОЗПОДІЛ ПЕРСОНАЛУ'!T265,2))</f>
        <v>0</v>
      </c>
      <c r="AD266" s="74">
        <f>IF(ISERROR(ROUND($Y266/'1_РОЗПОДІЛ ПЕРСОНАЛУ'!P265*'1_РОЗПОДІЛ ПЕРСОНАЛУ'!U265,2)),0,ROUND($Y266/'1_РОЗПОДІЛ ПЕРСОНАЛУ'!P265*'1_РОЗПОДІЛ ПЕРСОНАЛУ'!U265,2))</f>
        <v>0</v>
      </c>
      <c r="AE266" s="74">
        <f>IF(ISERROR(ROUND($Y266/'1_РОЗПОДІЛ ПЕРСОНАЛУ'!P265*'1_РОЗПОДІЛ ПЕРСОНАЛУ'!V265,2)),0,ROUND($Y266/'1_РОЗПОДІЛ ПЕРСОНАЛУ'!P265*'1_РОЗПОДІЛ ПЕРСОНАЛУ'!V265,2))</f>
        <v>0</v>
      </c>
      <c r="AF266" s="74">
        <f>IF(ISERROR(ROUND($Y266/'1_РОЗПОДІЛ ПЕРСОНАЛУ'!P265*'1_РОЗПОДІЛ ПЕРСОНАЛУ'!W265,2)),0,ROUND($Y266/'1_РОЗПОДІЛ ПЕРСОНАЛУ'!P265*'1_РОЗПОДІЛ ПЕРСОНАЛУ'!W265,2))</f>
        <v>0</v>
      </c>
      <c r="AG266" s="74">
        <f>IF(ISERROR(ROUND($Y266/'1_РОЗПОДІЛ ПЕРСОНАЛУ'!P265*'1_РОЗПОДІЛ ПЕРСОНАЛУ'!X265,2)),0,ROUND($Y266/'1_РОЗПОДІЛ ПЕРСОНАЛУ'!P265*'1_РОЗПОДІЛ ПЕРСОНАЛУ'!X265,2))</f>
        <v>0</v>
      </c>
    </row>
    <row r="267" spans="1:33" ht="12" hidden="1" x14ac:dyDescent="0.2">
      <c r="A267" s="78" t="str">
        <f>'1_РОЗПОДІЛ ПЕРСОНАЛУ'!A266</f>
        <v/>
      </c>
      <c r="B267" s="78">
        <f>'1_РОЗПОДІЛ ПЕРСОНАЛУ'!B266</f>
        <v>0</v>
      </c>
      <c r="C267" s="78">
        <f>'1_РОЗПОДІЛ ПЕРСОНАЛУ'!D266</f>
        <v>0</v>
      </c>
      <c r="D267" s="78">
        <f>'1_РОЗПОДІЛ ПЕРСОНАЛУ'!F266</f>
        <v>0</v>
      </c>
      <c r="E267" s="78">
        <f>'1_РОЗПОДІЛ ПЕРСОНАЛУ'!P266</f>
        <v>0</v>
      </c>
      <c r="F267" s="100">
        <f>IF($A267&gt;0,'2_Вихідні дані'!$B$3,"")</f>
        <v>1921</v>
      </c>
      <c r="G267" s="55"/>
      <c r="H267" s="55"/>
      <c r="I267" s="79">
        <f>IF(D267&gt;0,VLOOKUP(D267,'2_Вихідні дані'!$A$6:$B$11,2,FALSE),1)</f>
        <v>1</v>
      </c>
      <c r="J267" s="55"/>
      <c r="K267" s="74">
        <f t="shared" si="30"/>
        <v>0</v>
      </c>
      <c r="L267" s="55"/>
      <c r="M267" s="100">
        <f t="shared" ref="M267:M279" si="31">IF(AND($A267&gt;0,L267&gt;0),ROUND($K267*(L267-1),2),0)</f>
        <v>0</v>
      </c>
      <c r="N267" s="55"/>
      <c r="O267" s="100">
        <f t="shared" ref="O267:O279" si="32">IF(AND($A267&gt;0,N267&gt;0),ROUND($K267*(N267-1),2),0)</f>
        <v>0</v>
      </c>
      <c r="P267" s="55"/>
      <c r="Q267" s="100">
        <f t="shared" ref="Q267:Q279" si="33">IF(AND($A267&gt;0,P267&gt;0),ROUND($K267*(P267-1),2),0)</f>
        <v>0</v>
      </c>
      <c r="R267" s="55"/>
      <c r="S267" s="100">
        <f t="shared" ref="S267:S279" si="34">IF(AND($A267&gt;0,R267&gt;0),ROUND($K267*(R267-1),2),0)</f>
        <v>0</v>
      </c>
      <c r="T267" s="55"/>
      <c r="U267" s="100">
        <f t="shared" ref="U267:U279" si="35">IF(AND($A267&gt;0,T267&gt;0),ROUND($K267*(T267-1),2),0)</f>
        <v>0</v>
      </c>
      <c r="V267" s="55"/>
      <c r="W267" s="100">
        <f>IF(AND($A267&gt;0,V267&gt;0),IF('2_Вихідні дані'!$A$12=1,ROUND($K267*(V267-1),2),ROUND((K267+M267+O267+Q267+S267+U267)*(V267-1),2)),0)</f>
        <v>0</v>
      </c>
      <c r="X267" s="74">
        <f t="shared" ref="X267:X278" si="36">ROUND((K267+M267+O267+Q267+S267+U267+W267)*E267,2)</f>
        <v>0</v>
      </c>
      <c r="Y267" s="74">
        <f>X267*'2_Вихідні дані'!$B$18</f>
        <v>0</v>
      </c>
      <c r="Z267" s="74">
        <f>IF(ISERROR(ROUND($Y267/'1_РОЗПОДІЛ ПЕРСОНАЛУ'!P266*'1_РОЗПОДІЛ ПЕРСОНАЛУ'!Q266,2)),0,ROUND($Y267/'1_РОЗПОДІЛ ПЕРСОНАЛУ'!P266*'1_РОЗПОДІЛ ПЕРСОНАЛУ'!Q266,2))</f>
        <v>0</v>
      </c>
      <c r="AA267" s="74">
        <f>IF(ISERROR(ROUND($Y267/'1_РОЗПОДІЛ ПЕРСОНАЛУ'!P266*'1_РОЗПОДІЛ ПЕРСОНАЛУ'!R266,2)),0,ROUND($Y267/'1_РОЗПОДІЛ ПЕРСОНАЛУ'!P266*'1_РОЗПОДІЛ ПЕРСОНАЛУ'!R266,2))</f>
        <v>0</v>
      </c>
      <c r="AB267" s="74">
        <f>IF(ISERROR(ROUND($Y267/'1_РОЗПОДІЛ ПЕРСОНАЛУ'!P266*'1_РОЗПОДІЛ ПЕРСОНАЛУ'!S266,2)),0,ROUND($Y267/'1_РОЗПОДІЛ ПЕРСОНАЛУ'!P266*'1_РОЗПОДІЛ ПЕРСОНАЛУ'!S266,2))</f>
        <v>0</v>
      </c>
      <c r="AC267" s="74">
        <f>IF(ISERROR(ROUND($Y267/'1_РОЗПОДІЛ ПЕРСОНАЛУ'!P266*'1_РОЗПОДІЛ ПЕРСОНАЛУ'!T266,2)),0,ROUND($Y267/'1_РОЗПОДІЛ ПЕРСОНАЛУ'!P266*'1_РОЗПОДІЛ ПЕРСОНАЛУ'!T266,2))</f>
        <v>0</v>
      </c>
      <c r="AD267" s="74">
        <f>IF(ISERROR(ROUND($Y267/'1_РОЗПОДІЛ ПЕРСОНАЛУ'!P266*'1_РОЗПОДІЛ ПЕРСОНАЛУ'!U266,2)),0,ROUND($Y267/'1_РОЗПОДІЛ ПЕРСОНАЛУ'!P266*'1_РОЗПОДІЛ ПЕРСОНАЛУ'!U266,2))</f>
        <v>0</v>
      </c>
      <c r="AE267" s="74">
        <f>IF(ISERROR(ROUND($Y267/'1_РОЗПОДІЛ ПЕРСОНАЛУ'!P266*'1_РОЗПОДІЛ ПЕРСОНАЛУ'!V266,2)),0,ROUND($Y267/'1_РОЗПОДІЛ ПЕРСОНАЛУ'!P266*'1_РОЗПОДІЛ ПЕРСОНАЛУ'!V266,2))</f>
        <v>0</v>
      </c>
      <c r="AF267" s="74">
        <f>IF(ISERROR(ROUND($Y267/'1_РОЗПОДІЛ ПЕРСОНАЛУ'!P266*'1_РОЗПОДІЛ ПЕРСОНАЛУ'!W266,2)),0,ROUND($Y267/'1_РОЗПОДІЛ ПЕРСОНАЛУ'!P266*'1_РОЗПОДІЛ ПЕРСОНАЛУ'!W266,2))</f>
        <v>0</v>
      </c>
      <c r="AG267" s="74">
        <f>IF(ISERROR(ROUND($Y267/'1_РОЗПОДІЛ ПЕРСОНАЛУ'!P266*'1_РОЗПОДІЛ ПЕРСОНАЛУ'!X266,2)),0,ROUND($Y267/'1_РОЗПОДІЛ ПЕРСОНАЛУ'!P266*'1_РОЗПОДІЛ ПЕРСОНАЛУ'!X266,2))</f>
        <v>0</v>
      </c>
    </row>
    <row r="268" spans="1:33" ht="12" hidden="1" x14ac:dyDescent="0.2">
      <c r="A268" s="78" t="str">
        <f>'1_РОЗПОДІЛ ПЕРСОНАЛУ'!A267</f>
        <v/>
      </c>
      <c r="B268" s="78">
        <f>'1_РОЗПОДІЛ ПЕРСОНАЛУ'!B267</f>
        <v>0</v>
      </c>
      <c r="C268" s="78">
        <f>'1_РОЗПОДІЛ ПЕРСОНАЛУ'!D267</f>
        <v>0</v>
      </c>
      <c r="D268" s="78">
        <f>'1_РОЗПОДІЛ ПЕРСОНАЛУ'!F267</f>
        <v>0</v>
      </c>
      <c r="E268" s="78">
        <f>'1_РОЗПОДІЛ ПЕРСОНАЛУ'!P267</f>
        <v>0</v>
      </c>
      <c r="F268" s="100">
        <f>IF($A268&gt;0,'2_Вихідні дані'!$B$3,"")</f>
        <v>1921</v>
      </c>
      <c r="G268" s="55"/>
      <c r="H268" s="55"/>
      <c r="I268" s="79">
        <f>IF(D268&gt;0,VLOOKUP(D268,'2_Вихідні дані'!$A$6:$B$11,2,FALSE),1)</f>
        <v>1</v>
      </c>
      <c r="J268" s="55"/>
      <c r="K268" s="74">
        <f t="shared" si="30"/>
        <v>0</v>
      </c>
      <c r="L268" s="55"/>
      <c r="M268" s="100">
        <f t="shared" si="31"/>
        <v>0</v>
      </c>
      <c r="N268" s="55"/>
      <c r="O268" s="100">
        <f t="shared" si="32"/>
        <v>0</v>
      </c>
      <c r="P268" s="55"/>
      <c r="Q268" s="100">
        <f t="shared" si="33"/>
        <v>0</v>
      </c>
      <c r="R268" s="55"/>
      <c r="S268" s="100">
        <f t="shared" si="34"/>
        <v>0</v>
      </c>
      <c r="T268" s="55"/>
      <c r="U268" s="100">
        <f t="shared" si="35"/>
        <v>0</v>
      </c>
      <c r="V268" s="55"/>
      <c r="W268" s="100">
        <f>IF(AND($A268&gt;0,V268&gt;0),IF('2_Вихідні дані'!$A$12=1,ROUND($K268*(V268-1),2),ROUND((K268+M268+O268+Q268+S268+U268)*(V268-1),2)),0)</f>
        <v>0</v>
      </c>
      <c r="X268" s="74">
        <f t="shared" si="36"/>
        <v>0</v>
      </c>
      <c r="Y268" s="74">
        <f>X268*'2_Вихідні дані'!$B$18</f>
        <v>0</v>
      </c>
      <c r="Z268" s="74">
        <f>IF(ISERROR(ROUND($Y268/'1_РОЗПОДІЛ ПЕРСОНАЛУ'!P267*'1_РОЗПОДІЛ ПЕРСОНАЛУ'!Q267,2)),0,ROUND($Y268/'1_РОЗПОДІЛ ПЕРСОНАЛУ'!P267*'1_РОЗПОДІЛ ПЕРСОНАЛУ'!Q267,2))</f>
        <v>0</v>
      </c>
      <c r="AA268" s="74">
        <f>IF(ISERROR(ROUND($Y268/'1_РОЗПОДІЛ ПЕРСОНАЛУ'!P267*'1_РОЗПОДІЛ ПЕРСОНАЛУ'!R267,2)),0,ROUND($Y268/'1_РОЗПОДІЛ ПЕРСОНАЛУ'!P267*'1_РОЗПОДІЛ ПЕРСОНАЛУ'!R267,2))</f>
        <v>0</v>
      </c>
      <c r="AB268" s="74">
        <f>IF(ISERROR(ROUND($Y268/'1_РОЗПОДІЛ ПЕРСОНАЛУ'!P267*'1_РОЗПОДІЛ ПЕРСОНАЛУ'!S267,2)),0,ROUND($Y268/'1_РОЗПОДІЛ ПЕРСОНАЛУ'!P267*'1_РОЗПОДІЛ ПЕРСОНАЛУ'!S267,2))</f>
        <v>0</v>
      </c>
      <c r="AC268" s="74">
        <f>IF(ISERROR(ROUND($Y268/'1_РОЗПОДІЛ ПЕРСОНАЛУ'!P267*'1_РОЗПОДІЛ ПЕРСОНАЛУ'!T267,2)),0,ROUND($Y268/'1_РОЗПОДІЛ ПЕРСОНАЛУ'!P267*'1_РОЗПОДІЛ ПЕРСОНАЛУ'!T267,2))</f>
        <v>0</v>
      </c>
      <c r="AD268" s="74">
        <f>IF(ISERROR(ROUND($Y268/'1_РОЗПОДІЛ ПЕРСОНАЛУ'!P267*'1_РОЗПОДІЛ ПЕРСОНАЛУ'!U267,2)),0,ROUND($Y268/'1_РОЗПОДІЛ ПЕРСОНАЛУ'!P267*'1_РОЗПОДІЛ ПЕРСОНАЛУ'!U267,2))</f>
        <v>0</v>
      </c>
      <c r="AE268" s="74">
        <f>IF(ISERROR(ROUND($Y268/'1_РОЗПОДІЛ ПЕРСОНАЛУ'!P267*'1_РОЗПОДІЛ ПЕРСОНАЛУ'!V267,2)),0,ROUND($Y268/'1_РОЗПОДІЛ ПЕРСОНАЛУ'!P267*'1_РОЗПОДІЛ ПЕРСОНАЛУ'!V267,2))</f>
        <v>0</v>
      </c>
      <c r="AF268" s="74">
        <f>IF(ISERROR(ROUND($Y268/'1_РОЗПОДІЛ ПЕРСОНАЛУ'!P267*'1_РОЗПОДІЛ ПЕРСОНАЛУ'!W267,2)),0,ROUND($Y268/'1_РОЗПОДІЛ ПЕРСОНАЛУ'!P267*'1_РОЗПОДІЛ ПЕРСОНАЛУ'!W267,2))</f>
        <v>0</v>
      </c>
      <c r="AG268" s="74">
        <f>IF(ISERROR(ROUND($Y268/'1_РОЗПОДІЛ ПЕРСОНАЛУ'!P267*'1_РОЗПОДІЛ ПЕРСОНАЛУ'!X267,2)),0,ROUND($Y268/'1_РОЗПОДІЛ ПЕРСОНАЛУ'!P267*'1_РОЗПОДІЛ ПЕРСОНАЛУ'!X267,2))</f>
        <v>0</v>
      </c>
    </row>
    <row r="269" spans="1:33" ht="12" hidden="1" x14ac:dyDescent="0.2">
      <c r="A269" s="78" t="str">
        <f>'1_РОЗПОДІЛ ПЕРСОНАЛУ'!A268</f>
        <v/>
      </c>
      <c r="B269" s="78">
        <f>'1_РОЗПОДІЛ ПЕРСОНАЛУ'!B268</f>
        <v>0</v>
      </c>
      <c r="C269" s="78">
        <f>'1_РОЗПОДІЛ ПЕРСОНАЛУ'!D268</f>
        <v>0</v>
      </c>
      <c r="D269" s="78">
        <f>'1_РОЗПОДІЛ ПЕРСОНАЛУ'!F268</f>
        <v>0</v>
      </c>
      <c r="E269" s="78">
        <f>'1_РОЗПОДІЛ ПЕРСОНАЛУ'!P268</f>
        <v>0</v>
      </c>
      <c r="F269" s="100">
        <f>IF($A269&gt;0,'2_Вихідні дані'!$B$3,"")</f>
        <v>1921</v>
      </c>
      <c r="G269" s="55"/>
      <c r="H269" s="55"/>
      <c r="I269" s="79">
        <f>IF(D269&gt;0,VLOOKUP(D269,'2_Вихідні дані'!$A$6:$B$11,2,FALSE),1)</f>
        <v>1</v>
      </c>
      <c r="J269" s="55"/>
      <c r="K269" s="74">
        <f t="shared" si="30"/>
        <v>0</v>
      </c>
      <c r="L269" s="55"/>
      <c r="M269" s="100">
        <f t="shared" si="31"/>
        <v>0</v>
      </c>
      <c r="N269" s="55"/>
      <c r="O269" s="100">
        <f t="shared" si="32"/>
        <v>0</v>
      </c>
      <c r="P269" s="55"/>
      <c r="Q269" s="100">
        <f t="shared" si="33"/>
        <v>0</v>
      </c>
      <c r="R269" s="55"/>
      <c r="S269" s="100">
        <f t="shared" si="34"/>
        <v>0</v>
      </c>
      <c r="T269" s="55"/>
      <c r="U269" s="100">
        <f t="shared" si="35"/>
        <v>0</v>
      </c>
      <c r="V269" s="55"/>
      <c r="W269" s="100">
        <f>IF(AND($A269&gt;0,V269&gt;0),IF('2_Вихідні дані'!$A$12=1,ROUND($K269*(V269-1),2),ROUND((K269+M269+O269+Q269+S269+U269)*(V269-1),2)),0)</f>
        <v>0</v>
      </c>
      <c r="X269" s="74">
        <f t="shared" si="36"/>
        <v>0</v>
      </c>
      <c r="Y269" s="74">
        <f>X269*'2_Вихідні дані'!$B$18</f>
        <v>0</v>
      </c>
      <c r="Z269" s="74">
        <f>IF(ISERROR(ROUND($Y269/'1_РОЗПОДІЛ ПЕРСОНАЛУ'!P268*'1_РОЗПОДІЛ ПЕРСОНАЛУ'!Q268,2)),0,ROUND($Y269/'1_РОЗПОДІЛ ПЕРСОНАЛУ'!P268*'1_РОЗПОДІЛ ПЕРСОНАЛУ'!Q268,2))</f>
        <v>0</v>
      </c>
      <c r="AA269" s="74">
        <f>IF(ISERROR(ROUND($Y269/'1_РОЗПОДІЛ ПЕРСОНАЛУ'!P268*'1_РОЗПОДІЛ ПЕРСОНАЛУ'!R268,2)),0,ROUND($Y269/'1_РОЗПОДІЛ ПЕРСОНАЛУ'!P268*'1_РОЗПОДІЛ ПЕРСОНАЛУ'!R268,2))</f>
        <v>0</v>
      </c>
      <c r="AB269" s="74">
        <f>IF(ISERROR(ROUND($Y269/'1_РОЗПОДІЛ ПЕРСОНАЛУ'!P268*'1_РОЗПОДІЛ ПЕРСОНАЛУ'!S268,2)),0,ROUND($Y269/'1_РОЗПОДІЛ ПЕРСОНАЛУ'!P268*'1_РОЗПОДІЛ ПЕРСОНАЛУ'!S268,2))</f>
        <v>0</v>
      </c>
      <c r="AC269" s="74">
        <f>IF(ISERROR(ROUND($Y269/'1_РОЗПОДІЛ ПЕРСОНАЛУ'!P268*'1_РОЗПОДІЛ ПЕРСОНАЛУ'!T268,2)),0,ROUND($Y269/'1_РОЗПОДІЛ ПЕРСОНАЛУ'!P268*'1_РОЗПОДІЛ ПЕРСОНАЛУ'!T268,2))</f>
        <v>0</v>
      </c>
      <c r="AD269" s="74">
        <f>IF(ISERROR(ROUND($Y269/'1_РОЗПОДІЛ ПЕРСОНАЛУ'!P268*'1_РОЗПОДІЛ ПЕРСОНАЛУ'!U268,2)),0,ROUND($Y269/'1_РОЗПОДІЛ ПЕРСОНАЛУ'!P268*'1_РОЗПОДІЛ ПЕРСОНАЛУ'!U268,2))</f>
        <v>0</v>
      </c>
      <c r="AE269" s="74">
        <f>IF(ISERROR(ROUND($Y269/'1_РОЗПОДІЛ ПЕРСОНАЛУ'!P268*'1_РОЗПОДІЛ ПЕРСОНАЛУ'!V268,2)),0,ROUND($Y269/'1_РОЗПОДІЛ ПЕРСОНАЛУ'!P268*'1_РОЗПОДІЛ ПЕРСОНАЛУ'!V268,2))</f>
        <v>0</v>
      </c>
      <c r="AF269" s="74">
        <f>IF(ISERROR(ROUND($Y269/'1_РОЗПОДІЛ ПЕРСОНАЛУ'!P268*'1_РОЗПОДІЛ ПЕРСОНАЛУ'!W268,2)),0,ROUND($Y269/'1_РОЗПОДІЛ ПЕРСОНАЛУ'!P268*'1_РОЗПОДІЛ ПЕРСОНАЛУ'!W268,2))</f>
        <v>0</v>
      </c>
      <c r="AG269" s="74">
        <f>IF(ISERROR(ROUND($Y269/'1_РОЗПОДІЛ ПЕРСОНАЛУ'!P268*'1_РОЗПОДІЛ ПЕРСОНАЛУ'!X268,2)),0,ROUND($Y269/'1_РОЗПОДІЛ ПЕРСОНАЛУ'!P268*'1_РОЗПОДІЛ ПЕРСОНАЛУ'!X268,2))</f>
        <v>0</v>
      </c>
    </row>
    <row r="270" spans="1:33" ht="12" hidden="1" x14ac:dyDescent="0.2">
      <c r="A270" s="78" t="str">
        <f>'1_РОЗПОДІЛ ПЕРСОНАЛУ'!A269</f>
        <v/>
      </c>
      <c r="B270" s="78">
        <f>'1_РОЗПОДІЛ ПЕРСОНАЛУ'!B269</f>
        <v>0</v>
      </c>
      <c r="C270" s="78">
        <f>'1_РОЗПОДІЛ ПЕРСОНАЛУ'!D269</f>
        <v>0</v>
      </c>
      <c r="D270" s="78">
        <f>'1_РОЗПОДІЛ ПЕРСОНАЛУ'!F269</f>
        <v>0</v>
      </c>
      <c r="E270" s="78">
        <f>'1_РОЗПОДІЛ ПЕРСОНАЛУ'!P269</f>
        <v>0</v>
      </c>
      <c r="F270" s="100">
        <f>IF($A270&gt;0,'2_Вихідні дані'!$B$3,"")</f>
        <v>1921</v>
      </c>
      <c r="G270" s="55"/>
      <c r="H270" s="55"/>
      <c r="I270" s="79">
        <f>IF(D270&gt;0,VLOOKUP(D270,'2_Вихідні дані'!$A$6:$B$11,2,FALSE),1)</f>
        <v>1</v>
      </c>
      <c r="J270" s="55"/>
      <c r="K270" s="74">
        <f t="shared" si="30"/>
        <v>0</v>
      </c>
      <c r="L270" s="55"/>
      <c r="M270" s="100">
        <f t="shared" si="31"/>
        <v>0</v>
      </c>
      <c r="N270" s="55"/>
      <c r="O270" s="100">
        <f t="shared" si="32"/>
        <v>0</v>
      </c>
      <c r="P270" s="55"/>
      <c r="Q270" s="100">
        <f t="shared" si="33"/>
        <v>0</v>
      </c>
      <c r="R270" s="55"/>
      <c r="S270" s="100">
        <f t="shared" si="34"/>
        <v>0</v>
      </c>
      <c r="T270" s="55"/>
      <c r="U270" s="100">
        <f t="shared" si="35"/>
        <v>0</v>
      </c>
      <c r="V270" s="55"/>
      <c r="W270" s="100">
        <f>IF(AND($A270&gt;0,V270&gt;0),IF('2_Вихідні дані'!$A$12=1,ROUND($K270*(V270-1),2),ROUND((K270+M270+O270+Q270+S270+U270)*(V270-1),2)),0)</f>
        <v>0</v>
      </c>
      <c r="X270" s="74">
        <f t="shared" si="36"/>
        <v>0</v>
      </c>
      <c r="Y270" s="74">
        <f>X270*'2_Вихідні дані'!$B$18</f>
        <v>0</v>
      </c>
      <c r="Z270" s="74">
        <f>IF(ISERROR(ROUND($Y270/'1_РОЗПОДІЛ ПЕРСОНАЛУ'!P269*'1_РОЗПОДІЛ ПЕРСОНАЛУ'!Q269,2)),0,ROUND($Y270/'1_РОЗПОДІЛ ПЕРСОНАЛУ'!P269*'1_РОЗПОДІЛ ПЕРСОНАЛУ'!Q269,2))</f>
        <v>0</v>
      </c>
      <c r="AA270" s="74">
        <f>IF(ISERROR(ROUND($Y270/'1_РОЗПОДІЛ ПЕРСОНАЛУ'!P269*'1_РОЗПОДІЛ ПЕРСОНАЛУ'!R269,2)),0,ROUND($Y270/'1_РОЗПОДІЛ ПЕРСОНАЛУ'!P269*'1_РОЗПОДІЛ ПЕРСОНАЛУ'!R269,2))</f>
        <v>0</v>
      </c>
      <c r="AB270" s="74">
        <f>IF(ISERROR(ROUND($Y270/'1_РОЗПОДІЛ ПЕРСОНАЛУ'!P269*'1_РОЗПОДІЛ ПЕРСОНАЛУ'!S269,2)),0,ROUND($Y270/'1_РОЗПОДІЛ ПЕРСОНАЛУ'!P269*'1_РОЗПОДІЛ ПЕРСОНАЛУ'!S269,2))</f>
        <v>0</v>
      </c>
      <c r="AC270" s="74">
        <f>IF(ISERROR(ROUND($Y270/'1_РОЗПОДІЛ ПЕРСОНАЛУ'!P269*'1_РОЗПОДІЛ ПЕРСОНАЛУ'!T269,2)),0,ROUND($Y270/'1_РОЗПОДІЛ ПЕРСОНАЛУ'!P269*'1_РОЗПОДІЛ ПЕРСОНАЛУ'!T269,2))</f>
        <v>0</v>
      </c>
      <c r="AD270" s="74">
        <f>IF(ISERROR(ROUND($Y270/'1_РОЗПОДІЛ ПЕРСОНАЛУ'!P269*'1_РОЗПОДІЛ ПЕРСОНАЛУ'!U269,2)),0,ROUND($Y270/'1_РОЗПОДІЛ ПЕРСОНАЛУ'!P269*'1_РОЗПОДІЛ ПЕРСОНАЛУ'!U269,2))</f>
        <v>0</v>
      </c>
      <c r="AE270" s="74">
        <f>IF(ISERROR(ROUND($Y270/'1_РОЗПОДІЛ ПЕРСОНАЛУ'!P269*'1_РОЗПОДІЛ ПЕРСОНАЛУ'!V269,2)),0,ROUND($Y270/'1_РОЗПОДІЛ ПЕРСОНАЛУ'!P269*'1_РОЗПОДІЛ ПЕРСОНАЛУ'!V269,2))</f>
        <v>0</v>
      </c>
      <c r="AF270" s="74">
        <f>IF(ISERROR(ROUND($Y270/'1_РОЗПОДІЛ ПЕРСОНАЛУ'!P269*'1_РОЗПОДІЛ ПЕРСОНАЛУ'!W269,2)),0,ROUND($Y270/'1_РОЗПОДІЛ ПЕРСОНАЛУ'!P269*'1_РОЗПОДІЛ ПЕРСОНАЛУ'!W269,2))</f>
        <v>0</v>
      </c>
      <c r="AG270" s="74">
        <f>IF(ISERROR(ROUND($Y270/'1_РОЗПОДІЛ ПЕРСОНАЛУ'!P269*'1_РОЗПОДІЛ ПЕРСОНАЛУ'!X269,2)),0,ROUND($Y270/'1_РОЗПОДІЛ ПЕРСОНАЛУ'!P269*'1_РОЗПОДІЛ ПЕРСОНАЛУ'!X269,2))</f>
        <v>0</v>
      </c>
    </row>
    <row r="271" spans="1:33" ht="12" hidden="1" x14ac:dyDescent="0.2">
      <c r="A271" s="78" t="str">
        <f>'1_РОЗПОДІЛ ПЕРСОНАЛУ'!A270</f>
        <v/>
      </c>
      <c r="B271" s="78">
        <f>'1_РОЗПОДІЛ ПЕРСОНАЛУ'!B270</f>
        <v>0</v>
      </c>
      <c r="C271" s="78">
        <f>'1_РОЗПОДІЛ ПЕРСОНАЛУ'!D270</f>
        <v>0</v>
      </c>
      <c r="D271" s="78">
        <f>'1_РОЗПОДІЛ ПЕРСОНАЛУ'!F270</f>
        <v>0</v>
      </c>
      <c r="E271" s="78">
        <f>'1_РОЗПОДІЛ ПЕРСОНАЛУ'!P270</f>
        <v>0</v>
      </c>
      <c r="F271" s="100">
        <f>IF($A271&gt;0,'2_Вихідні дані'!$B$3,"")</f>
        <v>1921</v>
      </c>
      <c r="G271" s="55"/>
      <c r="H271" s="55"/>
      <c r="I271" s="79">
        <f>IF(D271&gt;0,VLOOKUP(D271,'2_Вихідні дані'!$A$6:$B$11,2,FALSE),1)</f>
        <v>1</v>
      </c>
      <c r="J271" s="55"/>
      <c r="K271" s="74">
        <f t="shared" si="30"/>
        <v>0</v>
      </c>
      <c r="L271" s="55"/>
      <c r="M271" s="100">
        <f t="shared" si="31"/>
        <v>0</v>
      </c>
      <c r="N271" s="55"/>
      <c r="O271" s="100">
        <f t="shared" si="32"/>
        <v>0</v>
      </c>
      <c r="P271" s="55"/>
      <c r="Q271" s="100">
        <f t="shared" si="33"/>
        <v>0</v>
      </c>
      <c r="R271" s="55"/>
      <c r="S271" s="100">
        <f t="shared" si="34"/>
        <v>0</v>
      </c>
      <c r="T271" s="55"/>
      <c r="U271" s="100">
        <f t="shared" si="35"/>
        <v>0</v>
      </c>
      <c r="V271" s="55"/>
      <c r="W271" s="100">
        <f>IF(AND($A271&gt;0,V271&gt;0),IF('2_Вихідні дані'!$A$12=1,ROUND($K271*(V271-1),2),ROUND((K271+M271+O271+Q271+S271+U271)*(V271-1),2)),0)</f>
        <v>0</v>
      </c>
      <c r="X271" s="74">
        <f t="shared" si="36"/>
        <v>0</v>
      </c>
      <c r="Y271" s="74">
        <f>X271*'2_Вихідні дані'!$B$18</f>
        <v>0</v>
      </c>
      <c r="Z271" s="74">
        <f>IF(ISERROR(ROUND($Y271/'1_РОЗПОДІЛ ПЕРСОНАЛУ'!P270*'1_РОЗПОДІЛ ПЕРСОНАЛУ'!Q270,2)),0,ROUND($Y271/'1_РОЗПОДІЛ ПЕРСОНАЛУ'!P270*'1_РОЗПОДІЛ ПЕРСОНАЛУ'!Q270,2))</f>
        <v>0</v>
      </c>
      <c r="AA271" s="74">
        <f>IF(ISERROR(ROUND($Y271/'1_РОЗПОДІЛ ПЕРСОНАЛУ'!P270*'1_РОЗПОДІЛ ПЕРСОНАЛУ'!R270,2)),0,ROUND($Y271/'1_РОЗПОДІЛ ПЕРСОНАЛУ'!P270*'1_РОЗПОДІЛ ПЕРСОНАЛУ'!R270,2))</f>
        <v>0</v>
      </c>
      <c r="AB271" s="74">
        <f>IF(ISERROR(ROUND($Y271/'1_РОЗПОДІЛ ПЕРСОНАЛУ'!P270*'1_РОЗПОДІЛ ПЕРСОНАЛУ'!S270,2)),0,ROUND($Y271/'1_РОЗПОДІЛ ПЕРСОНАЛУ'!P270*'1_РОЗПОДІЛ ПЕРСОНАЛУ'!S270,2))</f>
        <v>0</v>
      </c>
      <c r="AC271" s="74">
        <f>IF(ISERROR(ROUND($Y271/'1_РОЗПОДІЛ ПЕРСОНАЛУ'!P270*'1_РОЗПОДІЛ ПЕРСОНАЛУ'!T270,2)),0,ROUND($Y271/'1_РОЗПОДІЛ ПЕРСОНАЛУ'!P270*'1_РОЗПОДІЛ ПЕРСОНАЛУ'!T270,2))</f>
        <v>0</v>
      </c>
      <c r="AD271" s="74">
        <f>IF(ISERROR(ROUND($Y271/'1_РОЗПОДІЛ ПЕРСОНАЛУ'!P270*'1_РОЗПОДІЛ ПЕРСОНАЛУ'!U270,2)),0,ROUND($Y271/'1_РОЗПОДІЛ ПЕРСОНАЛУ'!P270*'1_РОЗПОДІЛ ПЕРСОНАЛУ'!U270,2))</f>
        <v>0</v>
      </c>
      <c r="AE271" s="74">
        <f>IF(ISERROR(ROUND($Y271/'1_РОЗПОДІЛ ПЕРСОНАЛУ'!P270*'1_РОЗПОДІЛ ПЕРСОНАЛУ'!V270,2)),0,ROUND($Y271/'1_РОЗПОДІЛ ПЕРСОНАЛУ'!P270*'1_РОЗПОДІЛ ПЕРСОНАЛУ'!V270,2))</f>
        <v>0</v>
      </c>
      <c r="AF271" s="74">
        <f>IF(ISERROR(ROUND($Y271/'1_РОЗПОДІЛ ПЕРСОНАЛУ'!P270*'1_РОЗПОДІЛ ПЕРСОНАЛУ'!W270,2)),0,ROUND($Y271/'1_РОЗПОДІЛ ПЕРСОНАЛУ'!P270*'1_РОЗПОДІЛ ПЕРСОНАЛУ'!W270,2))</f>
        <v>0</v>
      </c>
      <c r="AG271" s="74">
        <f>IF(ISERROR(ROUND($Y271/'1_РОЗПОДІЛ ПЕРСОНАЛУ'!P270*'1_РОЗПОДІЛ ПЕРСОНАЛУ'!X270,2)),0,ROUND($Y271/'1_РОЗПОДІЛ ПЕРСОНАЛУ'!P270*'1_РОЗПОДІЛ ПЕРСОНАЛУ'!X270,2))</f>
        <v>0</v>
      </c>
    </row>
    <row r="272" spans="1:33" ht="12" hidden="1" x14ac:dyDescent="0.2">
      <c r="A272" s="78" t="str">
        <f>'1_РОЗПОДІЛ ПЕРСОНАЛУ'!A271</f>
        <v/>
      </c>
      <c r="B272" s="78">
        <f>'1_РОЗПОДІЛ ПЕРСОНАЛУ'!B271</f>
        <v>0</v>
      </c>
      <c r="C272" s="78">
        <f>'1_РОЗПОДІЛ ПЕРСОНАЛУ'!D271</f>
        <v>0</v>
      </c>
      <c r="D272" s="78">
        <f>'1_РОЗПОДІЛ ПЕРСОНАЛУ'!F271</f>
        <v>0</v>
      </c>
      <c r="E272" s="78">
        <f>'1_РОЗПОДІЛ ПЕРСОНАЛУ'!P271</f>
        <v>0</v>
      </c>
      <c r="F272" s="100">
        <f>IF($A272&gt;0,'2_Вихідні дані'!$B$3,"")</f>
        <v>1921</v>
      </c>
      <c r="G272" s="55"/>
      <c r="H272" s="55"/>
      <c r="I272" s="79">
        <f>IF(D272&gt;0,VLOOKUP(D272,'2_Вихідні дані'!$A$6:$B$11,2,FALSE),1)</f>
        <v>1</v>
      </c>
      <c r="J272" s="55"/>
      <c r="K272" s="74">
        <f t="shared" si="30"/>
        <v>0</v>
      </c>
      <c r="L272" s="55"/>
      <c r="M272" s="100">
        <f t="shared" si="31"/>
        <v>0</v>
      </c>
      <c r="N272" s="55"/>
      <c r="O272" s="100">
        <f t="shared" si="32"/>
        <v>0</v>
      </c>
      <c r="P272" s="55"/>
      <c r="Q272" s="100">
        <f t="shared" si="33"/>
        <v>0</v>
      </c>
      <c r="R272" s="55"/>
      <c r="S272" s="100">
        <f t="shared" si="34"/>
        <v>0</v>
      </c>
      <c r="T272" s="55"/>
      <c r="U272" s="100">
        <f t="shared" si="35"/>
        <v>0</v>
      </c>
      <c r="V272" s="55"/>
      <c r="W272" s="100">
        <f>IF(AND($A272&gt;0,V272&gt;0),IF('2_Вихідні дані'!$A$12=1,ROUND($K272*(V272-1),2),ROUND((K272+M272+O272+Q272+S272+U272)*(V272-1),2)),0)</f>
        <v>0</v>
      </c>
      <c r="X272" s="74">
        <f t="shared" si="36"/>
        <v>0</v>
      </c>
      <c r="Y272" s="74">
        <f>X272*'2_Вихідні дані'!$B$18</f>
        <v>0</v>
      </c>
      <c r="Z272" s="74">
        <f>IF(ISERROR(ROUND($Y272/'1_РОЗПОДІЛ ПЕРСОНАЛУ'!P271*'1_РОЗПОДІЛ ПЕРСОНАЛУ'!Q271,2)),0,ROUND($Y272/'1_РОЗПОДІЛ ПЕРСОНАЛУ'!P271*'1_РОЗПОДІЛ ПЕРСОНАЛУ'!Q271,2))</f>
        <v>0</v>
      </c>
      <c r="AA272" s="74">
        <f>IF(ISERROR(ROUND($Y272/'1_РОЗПОДІЛ ПЕРСОНАЛУ'!P271*'1_РОЗПОДІЛ ПЕРСОНАЛУ'!R271,2)),0,ROUND($Y272/'1_РОЗПОДІЛ ПЕРСОНАЛУ'!P271*'1_РОЗПОДІЛ ПЕРСОНАЛУ'!R271,2))</f>
        <v>0</v>
      </c>
      <c r="AB272" s="74">
        <f>IF(ISERROR(ROUND($Y272/'1_РОЗПОДІЛ ПЕРСОНАЛУ'!P271*'1_РОЗПОДІЛ ПЕРСОНАЛУ'!S271,2)),0,ROUND($Y272/'1_РОЗПОДІЛ ПЕРСОНАЛУ'!P271*'1_РОЗПОДІЛ ПЕРСОНАЛУ'!S271,2))</f>
        <v>0</v>
      </c>
      <c r="AC272" s="74">
        <f>IF(ISERROR(ROUND($Y272/'1_РОЗПОДІЛ ПЕРСОНАЛУ'!P271*'1_РОЗПОДІЛ ПЕРСОНАЛУ'!T271,2)),0,ROUND($Y272/'1_РОЗПОДІЛ ПЕРСОНАЛУ'!P271*'1_РОЗПОДІЛ ПЕРСОНАЛУ'!T271,2))</f>
        <v>0</v>
      </c>
      <c r="AD272" s="74">
        <f>IF(ISERROR(ROUND($Y272/'1_РОЗПОДІЛ ПЕРСОНАЛУ'!P271*'1_РОЗПОДІЛ ПЕРСОНАЛУ'!U271,2)),0,ROUND($Y272/'1_РОЗПОДІЛ ПЕРСОНАЛУ'!P271*'1_РОЗПОДІЛ ПЕРСОНАЛУ'!U271,2))</f>
        <v>0</v>
      </c>
      <c r="AE272" s="74">
        <f>IF(ISERROR(ROUND($Y272/'1_РОЗПОДІЛ ПЕРСОНАЛУ'!P271*'1_РОЗПОДІЛ ПЕРСОНАЛУ'!V271,2)),0,ROUND($Y272/'1_РОЗПОДІЛ ПЕРСОНАЛУ'!P271*'1_РОЗПОДІЛ ПЕРСОНАЛУ'!V271,2))</f>
        <v>0</v>
      </c>
      <c r="AF272" s="74">
        <f>IF(ISERROR(ROUND($Y272/'1_РОЗПОДІЛ ПЕРСОНАЛУ'!P271*'1_РОЗПОДІЛ ПЕРСОНАЛУ'!W271,2)),0,ROUND($Y272/'1_РОЗПОДІЛ ПЕРСОНАЛУ'!P271*'1_РОЗПОДІЛ ПЕРСОНАЛУ'!W271,2))</f>
        <v>0</v>
      </c>
      <c r="AG272" s="74">
        <f>IF(ISERROR(ROUND($Y272/'1_РОЗПОДІЛ ПЕРСОНАЛУ'!P271*'1_РОЗПОДІЛ ПЕРСОНАЛУ'!X271,2)),0,ROUND($Y272/'1_РОЗПОДІЛ ПЕРСОНАЛУ'!P271*'1_РОЗПОДІЛ ПЕРСОНАЛУ'!X271,2))</f>
        <v>0</v>
      </c>
    </row>
    <row r="273" spans="1:16383" ht="12" hidden="1" x14ac:dyDescent="0.2">
      <c r="A273" s="78" t="str">
        <f>'1_РОЗПОДІЛ ПЕРСОНАЛУ'!A272</f>
        <v/>
      </c>
      <c r="B273" s="78">
        <f>'1_РОЗПОДІЛ ПЕРСОНАЛУ'!B272</f>
        <v>0</v>
      </c>
      <c r="C273" s="78">
        <f>'1_РОЗПОДІЛ ПЕРСОНАЛУ'!D272</f>
        <v>0</v>
      </c>
      <c r="D273" s="78">
        <f>'1_РОЗПОДІЛ ПЕРСОНАЛУ'!F272</f>
        <v>0</v>
      </c>
      <c r="E273" s="78">
        <f>'1_РОЗПОДІЛ ПЕРСОНАЛУ'!P272</f>
        <v>0</v>
      </c>
      <c r="F273" s="100">
        <f>IF($A273&gt;0,'2_Вихідні дані'!$B$3,"")</f>
        <v>1921</v>
      </c>
      <c r="G273" s="55"/>
      <c r="H273" s="55"/>
      <c r="I273" s="79">
        <f>IF(D273&gt;0,VLOOKUP(D273,'2_Вихідні дані'!$A$6:$B$11,2,FALSE),1)</f>
        <v>1</v>
      </c>
      <c r="J273" s="55"/>
      <c r="K273" s="74">
        <f t="shared" si="30"/>
        <v>0</v>
      </c>
      <c r="L273" s="55"/>
      <c r="M273" s="100">
        <f t="shared" si="31"/>
        <v>0</v>
      </c>
      <c r="N273" s="55"/>
      <c r="O273" s="100">
        <f t="shared" si="32"/>
        <v>0</v>
      </c>
      <c r="P273" s="55"/>
      <c r="Q273" s="100">
        <f t="shared" si="33"/>
        <v>0</v>
      </c>
      <c r="R273" s="55"/>
      <c r="S273" s="100">
        <f t="shared" si="34"/>
        <v>0</v>
      </c>
      <c r="T273" s="55"/>
      <c r="U273" s="100">
        <f t="shared" si="35"/>
        <v>0</v>
      </c>
      <c r="V273" s="55"/>
      <c r="W273" s="100">
        <f>IF(AND($A273&gt;0,V273&gt;0),IF('2_Вихідні дані'!$A$12=1,ROUND($K273*(V273-1),2),ROUND((K273+M273+O273+Q273+S273+U273)*(V273-1),2)),0)</f>
        <v>0</v>
      </c>
      <c r="X273" s="74">
        <f t="shared" si="36"/>
        <v>0</v>
      </c>
      <c r="Y273" s="74">
        <f>X273*'2_Вихідні дані'!$B$18</f>
        <v>0</v>
      </c>
      <c r="Z273" s="74">
        <f>IF(ISERROR(ROUND($Y273/'1_РОЗПОДІЛ ПЕРСОНАЛУ'!P272*'1_РОЗПОДІЛ ПЕРСОНАЛУ'!Q272,2)),0,ROUND($Y273/'1_РОЗПОДІЛ ПЕРСОНАЛУ'!P272*'1_РОЗПОДІЛ ПЕРСОНАЛУ'!Q272,2))</f>
        <v>0</v>
      </c>
      <c r="AA273" s="74">
        <f>IF(ISERROR(ROUND($Y273/'1_РОЗПОДІЛ ПЕРСОНАЛУ'!P272*'1_РОЗПОДІЛ ПЕРСОНАЛУ'!R272,2)),0,ROUND($Y273/'1_РОЗПОДІЛ ПЕРСОНАЛУ'!P272*'1_РОЗПОДІЛ ПЕРСОНАЛУ'!R272,2))</f>
        <v>0</v>
      </c>
      <c r="AB273" s="74">
        <f>IF(ISERROR(ROUND($Y273/'1_РОЗПОДІЛ ПЕРСОНАЛУ'!P272*'1_РОЗПОДІЛ ПЕРСОНАЛУ'!S272,2)),0,ROUND($Y273/'1_РОЗПОДІЛ ПЕРСОНАЛУ'!P272*'1_РОЗПОДІЛ ПЕРСОНАЛУ'!S272,2))</f>
        <v>0</v>
      </c>
      <c r="AC273" s="74">
        <f>IF(ISERROR(ROUND($Y273/'1_РОЗПОДІЛ ПЕРСОНАЛУ'!P272*'1_РОЗПОДІЛ ПЕРСОНАЛУ'!T272,2)),0,ROUND($Y273/'1_РОЗПОДІЛ ПЕРСОНАЛУ'!P272*'1_РОЗПОДІЛ ПЕРСОНАЛУ'!T272,2))</f>
        <v>0</v>
      </c>
      <c r="AD273" s="74">
        <f>IF(ISERROR(ROUND($Y273/'1_РОЗПОДІЛ ПЕРСОНАЛУ'!P272*'1_РОЗПОДІЛ ПЕРСОНАЛУ'!U272,2)),0,ROUND($Y273/'1_РОЗПОДІЛ ПЕРСОНАЛУ'!P272*'1_РОЗПОДІЛ ПЕРСОНАЛУ'!U272,2))</f>
        <v>0</v>
      </c>
      <c r="AE273" s="74">
        <f>IF(ISERROR(ROUND($Y273/'1_РОЗПОДІЛ ПЕРСОНАЛУ'!P272*'1_РОЗПОДІЛ ПЕРСОНАЛУ'!V272,2)),0,ROUND($Y273/'1_РОЗПОДІЛ ПЕРСОНАЛУ'!P272*'1_РОЗПОДІЛ ПЕРСОНАЛУ'!V272,2))</f>
        <v>0</v>
      </c>
      <c r="AF273" s="74">
        <f>IF(ISERROR(ROUND($Y273/'1_РОЗПОДІЛ ПЕРСОНАЛУ'!P272*'1_РОЗПОДІЛ ПЕРСОНАЛУ'!W272,2)),0,ROUND($Y273/'1_РОЗПОДІЛ ПЕРСОНАЛУ'!P272*'1_РОЗПОДІЛ ПЕРСОНАЛУ'!W272,2))</f>
        <v>0</v>
      </c>
      <c r="AG273" s="74">
        <f>IF(ISERROR(ROUND($Y273/'1_РОЗПОДІЛ ПЕРСОНАЛУ'!P272*'1_РОЗПОДІЛ ПЕРСОНАЛУ'!X272,2)),0,ROUND($Y273/'1_РОЗПОДІЛ ПЕРСОНАЛУ'!P272*'1_РОЗПОДІЛ ПЕРСОНАЛУ'!X272,2))</f>
        <v>0</v>
      </c>
    </row>
    <row r="274" spans="1:16383" ht="12" hidden="1" x14ac:dyDescent="0.2">
      <c r="A274" s="78" t="str">
        <f>'1_РОЗПОДІЛ ПЕРСОНАЛУ'!A273</f>
        <v/>
      </c>
      <c r="B274" s="78">
        <f>'1_РОЗПОДІЛ ПЕРСОНАЛУ'!B273</f>
        <v>0</v>
      </c>
      <c r="C274" s="78">
        <f>'1_РОЗПОДІЛ ПЕРСОНАЛУ'!D273</f>
        <v>0</v>
      </c>
      <c r="D274" s="78">
        <f>'1_РОЗПОДІЛ ПЕРСОНАЛУ'!F273</f>
        <v>0</v>
      </c>
      <c r="E274" s="78">
        <f>'1_РОЗПОДІЛ ПЕРСОНАЛУ'!P273</f>
        <v>0</v>
      </c>
      <c r="F274" s="100">
        <f>IF($A274&gt;0,'2_Вихідні дані'!$B$3,"")</f>
        <v>1921</v>
      </c>
      <c r="G274" s="55"/>
      <c r="H274" s="55"/>
      <c r="I274" s="79">
        <f>IF(D274&gt;0,VLOOKUP(D274,'2_Вихідні дані'!$A$6:$B$11,2,FALSE),1)</f>
        <v>1</v>
      </c>
      <c r="J274" s="55"/>
      <c r="K274" s="74">
        <f t="shared" si="30"/>
        <v>0</v>
      </c>
      <c r="L274" s="55"/>
      <c r="M274" s="100">
        <f t="shared" si="31"/>
        <v>0</v>
      </c>
      <c r="N274" s="55"/>
      <c r="O274" s="100">
        <f t="shared" si="32"/>
        <v>0</v>
      </c>
      <c r="P274" s="55"/>
      <c r="Q274" s="100">
        <f t="shared" si="33"/>
        <v>0</v>
      </c>
      <c r="R274" s="55"/>
      <c r="S274" s="100">
        <f t="shared" si="34"/>
        <v>0</v>
      </c>
      <c r="T274" s="55"/>
      <c r="U274" s="100">
        <f t="shared" si="35"/>
        <v>0</v>
      </c>
      <c r="V274" s="55"/>
      <c r="W274" s="100">
        <f>IF(AND($A274&gt;0,V274&gt;0),IF('2_Вихідні дані'!$A$12=1,ROUND($K274*(V274-1),2),ROUND((K274+M274+O274+Q274+S274+U274)*(V274-1),2)),0)</f>
        <v>0</v>
      </c>
      <c r="X274" s="74">
        <f t="shared" si="36"/>
        <v>0</v>
      </c>
      <c r="Y274" s="74">
        <f>X274*'2_Вихідні дані'!$B$18</f>
        <v>0</v>
      </c>
      <c r="Z274" s="74">
        <f>IF(ISERROR(ROUND($Y274/'1_РОЗПОДІЛ ПЕРСОНАЛУ'!P273*'1_РОЗПОДІЛ ПЕРСОНАЛУ'!Q273,2)),0,ROUND($Y274/'1_РОЗПОДІЛ ПЕРСОНАЛУ'!P273*'1_РОЗПОДІЛ ПЕРСОНАЛУ'!Q273,2))</f>
        <v>0</v>
      </c>
      <c r="AA274" s="74">
        <f>IF(ISERROR(ROUND($Y274/'1_РОЗПОДІЛ ПЕРСОНАЛУ'!P273*'1_РОЗПОДІЛ ПЕРСОНАЛУ'!R273,2)),0,ROUND($Y274/'1_РОЗПОДІЛ ПЕРСОНАЛУ'!P273*'1_РОЗПОДІЛ ПЕРСОНАЛУ'!R273,2))</f>
        <v>0</v>
      </c>
      <c r="AB274" s="74">
        <f>IF(ISERROR(ROUND($Y274/'1_РОЗПОДІЛ ПЕРСОНАЛУ'!P273*'1_РОЗПОДІЛ ПЕРСОНАЛУ'!S273,2)),0,ROUND($Y274/'1_РОЗПОДІЛ ПЕРСОНАЛУ'!P273*'1_РОЗПОДІЛ ПЕРСОНАЛУ'!S273,2))</f>
        <v>0</v>
      </c>
      <c r="AC274" s="74">
        <f>IF(ISERROR(ROUND($Y274/'1_РОЗПОДІЛ ПЕРСОНАЛУ'!P273*'1_РОЗПОДІЛ ПЕРСОНАЛУ'!T273,2)),0,ROUND($Y274/'1_РОЗПОДІЛ ПЕРСОНАЛУ'!P273*'1_РОЗПОДІЛ ПЕРСОНАЛУ'!T273,2))</f>
        <v>0</v>
      </c>
      <c r="AD274" s="74">
        <f>IF(ISERROR(ROUND($Y274/'1_РОЗПОДІЛ ПЕРСОНАЛУ'!P273*'1_РОЗПОДІЛ ПЕРСОНАЛУ'!U273,2)),0,ROUND($Y274/'1_РОЗПОДІЛ ПЕРСОНАЛУ'!P273*'1_РОЗПОДІЛ ПЕРСОНАЛУ'!U273,2))</f>
        <v>0</v>
      </c>
      <c r="AE274" s="74">
        <f>IF(ISERROR(ROUND($Y274/'1_РОЗПОДІЛ ПЕРСОНАЛУ'!P273*'1_РОЗПОДІЛ ПЕРСОНАЛУ'!V273,2)),0,ROUND($Y274/'1_РОЗПОДІЛ ПЕРСОНАЛУ'!P273*'1_РОЗПОДІЛ ПЕРСОНАЛУ'!V273,2))</f>
        <v>0</v>
      </c>
      <c r="AF274" s="74">
        <f>IF(ISERROR(ROUND($Y274/'1_РОЗПОДІЛ ПЕРСОНАЛУ'!P273*'1_РОЗПОДІЛ ПЕРСОНАЛУ'!W273,2)),0,ROUND($Y274/'1_РОЗПОДІЛ ПЕРСОНАЛУ'!P273*'1_РОЗПОДІЛ ПЕРСОНАЛУ'!W273,2))</f>
        <v>0</v>
      </c>
      <c r="AG274" s="74">
        <f>IF(ISERROR(ROUND($Y274/'1_РОЗПОДІЛ ПЕРСОНАЛУ'!P273*'1_РОЗПОДІЛ ПЕРСОНАЛУ'!X273,2)),0,ROUND($Y274/'1_РОЗПОДІЛ ПЕРСОНАЛУ'!P273*'1_РОЗПОДІЛ ПЕРСОНАЛУ'!X273,2))</f>
        <v>0</v>
      </c>
    </row>
    <row r="275" spans="1:16383" ht="12" hidden="1" x14ac:dyDescent="0.2">
      <c r="A275" s="78" t="str">
        <f>'1_РОЗПОДІЛ ПЕРСОНАЛУ'!A274</f>
        <v/>
      </c>
      <c r="B275" s="78">
        <f>'1_РОЗПОДІЛ ПЕРСОНАЛУ'!B274</f>
        <v>0</v>
      </c>
      <c r="C275" s="78">
        <f>'1_РОЗПОДІЛ ПЕРСОНАЛУ'!D274</f>
        <v>0</v>
      </c>
      <c r="D275" s="78">
        <f>'1_РОЗПОДІЛ ПЕРСОНАЛУ'!F274</f>
        <v>0</v>
      </c>
      <c r="E275" s="78">
        <f>'1_РОЗПОДІЛ ПЕРСОНАЛУ'!P274</f>
        <v>0</v>
      </c>
      <c r="F275" s="100">
        <f>IF($A275&gt;0,'2_Вихідні дані'!$B$3,"")</f>
        <v>1921</v>
      </c>
      <c r="G275" s="55"/>
      <c r="H275" s="55"/>
      <c r="I275" s="79">
        <f>IF(D275&gt;0,VLOOKUP(D275,'2_Вихідні дані'!$A$6:$B$11,2,FALSE),1)</f>
        <v>1</v>
      </c>
      <c r="J275" s="55"/>
      <c r="K275" s="74">
        <f t="shared" si="30"/>
        <v>0</v>
      </c>
      <c r="L275" s="55"/>
      <c r="M275" s="100">
        <f t="shared" si="31"/>
        <v>0</v>
      </c>
      <c r="N275" s="55"/>
      <c r="O275" s="100">
        <f t="shared" si="32"/>
        <v>0</v>
      </c>
      <c r="P275" s="55"/>
      <c r="Q275" s="100">
        <f t="shared" si="33"/>
        <v>0</v>
      </c>
      <c r="R275" s="55"/>
      <c r="S275" s="100">
        <f t="shared" si="34"/>
        <v>0</v>
      </c>
      <c r="T275" s="55"/>
      <c r="U275" s="100">
        <f t="shared" si="35"/>
        <v>0</v>
      </c>
      <c r="V275" s="55"/>
      <c r="W275" s="100">
        <f>IF(AND($A275&gt;0,V275&gt;0),IF('2_Вихідні дані'!$A$12=1,ROUND($K275*(V275-1),2),ROUND((K275+M275+O275+Q275+S275+U275)*(V275-1),2)),0)</f>
        <v>0</v>
      </c>
      <c r="X275" s="74">
        <f t="shared" si="36"/>
        <v>0</v>
      </c>
      <c r="Y275" s="74">
        <f>X275*'2_Вихідні дані'!$B$18</f>
        <v>0</v>
      </c>
      <c r="Z275" s="74">
        <f>IF(ISERROR(ROUND($Y275/'1_РОЗПОДІЛ ПЕРСОНАЛУ'!P274*'1_РОЗПОДІЛ ПЕРСОНАЛУ'!Q274,2)),0,ROUND($Y275/'1_РОЗПОДІЛ ПЕРСОНАЛУ'!P274*'1_РОЗПОДІЛ ПЕРСОНАЛУ'!Q274,2))</f>
        <v>0</v>
      </c>
      <c r="AA275" s="74">
        <f>IF(ISERROR(ROUND($Y275/'1_РОЗПОДІЛ ПЕРСОНАЛУ'!P274*'1_РОЗПОДІЛ ПЕРСОНАЛУ'!R274,2)),0,ROUND($Y275/'1_РОЗПОДІЛ ПЕРСОНАЛУ'!P274*'1_РОЗПОДІЛ ПЕРСОНАЛУ'!R274,2))</f>
        <v>0</v>
      </c>
      <c r="AB275" s="74">
        <f>IF(ISERROR(ROUND($Y275/'1_РОЗПОДІЛ ПЕРСОНАЛУ'!P274*'1_РОЗПОДІЛ ПЕРСОНАЛУ'!S274,2)),0,ROUND($Y275/'1_РОЗПОДІЛ ПЕРСОНАЛУ'!P274*'1_РОЗПОДІЛ ПЕРСОНАЛУ'!S274,2))</f>
        <v>0</v>
      </c>
      <c r="AC275" s="74">
        <f>IF(ISERROR(ROUND($Y275/'1_РОЗПОДІЛ ПЕРСОНАЛУ'!P274*'1_РОЗПОДІЛ ПЕРСОНАЛУ'!T274,2)),0,ROUND($Y275/'1_РОЗПОДІЛ ПЕРСОНАЛУ'!P274*'1_РОЗПОДІЛ ПЕРСОНАЛУ'!T274,2))</f>
        <v>0</v>
      </c>
      <c r="AD275" s="74">
        <f>IF(ISERROR(ROUND($Y275/'1_РОЗПОДІЛ ПЕРСОНАЛУ'!P274*'1_РОЗПОДІЛ ПЕРСОНАЛУ'!U274,2)),0,ROUND($Y275/'1_РОЗПОДІЛ ПЕРСОНАЛУ'!P274*'1_РОЗПОДІЛ ПЕРСОНАЛУ'!U274,2))</f>
        <v>0</v>
      </c>
      <c r="AE275" s="74">
        <f>IF(ISERROR(ROUND($Y275/'1_РОЗПОДІЛ ПЕРСОНАЛУ'!P274*'1_РОЗПОДІЛ ПЕРСОНАЛУ'!V274,2)),0,ROUND($Y275/'1_РОЗПОДІЛ ПЕРСОНАЛУ'!P274*'1_РОЗПОДІЛ ПЕРСОНАЛУ'!V274,2))</f>
        <v>0</v>
      </c>
      <c r="AF275" s="74">
        <f>IF(ISERROR(ROUND($Y275/'1_РОЗПОДІЛ ПЕРСОНАЛУ'!P274*'1_РОЗПОДІЛ ПЕРСОНАЛУ'!W274,2)),0,ROUND($Y275/'1_РОЗПОДІЛ ПЕРСОНАЛУ'!P274*'1_РОЗПОДІЛ ПЕРСОНАЛУ'!W274,2))</f>
        <v>0</v>
      </c>
      <c r="AG275" s="74">
        <f>IF(ISERROR(ROUND($Y275/'1_РОЗПОДІЛ ПЕРСОНАЛУ'!P274*'1_РОЗПОДІЛ ПЕРСОНАЛУ'!X274,2)),0,ROUND($Y275/'1_РОЗПОДІЛ ПЕРСОНАЛУ'!P274*'1_РОЗПОДІЛ ПЕРСОНАЛУ'!X274,2))</f>
        <v>0</v>
      </c>
    </row>
    <row r="276" spans="1:16383" ht="12" hidden="1" x14ac:dyDescent="0.2">
      <c r="A276" s="78" t="str">
        <f>'1_РОЗПОДІЛ ПЕРСОНАЛУ'!A275</f>
        <v/>
      </c>
      <c r="B276" s="78">
        <f>'1_РОЗПОДІЛ ПЕРСОНАЛУ'!B275</f>
        <v>0</v>
      </c>
      <c r="C276" s="78">
        <f>'1_РОЗПОДІЛ ПЕРСОНАЛУ'!D275</f>
        <v>0</v>
      </c>
      <c r="D276" s="78">
        <f>'1_РОЗПОДІЛ ПЕРСОНАЛУ'!F275</f>
        <v>0</v>
      </c>
      <c r="E276" s="78">
        <f>'1_РОЗПОДІЛ ПЕРСОНАЛУ'!P275</f>
        <v>0</v>
      </c>
      <c r="F276" s="100">
        <f>IF($A276&gt;0,'2_Вихідні дані'!$B$3,"")</f>
        <v>1921</v>
      </c>
      <c r="G276" s="55"/>
      <c r="H276" s="55"/>
      <c r="I276" s="79">
        <f>IF(D276&gt;0,VLOOKUP(D276,'2_Вихідні дані'!$A$6:$B$11,2,FALSE),1)</f>
        <v>1</v>
      </c>
      <c r="J276" s="55"/>
      <c r="K276" s="74">
        <f t="shared" si="30"/>
        <v>0</v>
      </c>
      <c r="L276" s="55"/>
      <c r="M276" s="100">
        <f t="shared" si="31"/>
        <v>0</v>
      </c>
      <c r="N276" s="55"/>
      <c r="O276" s="100">
        <f t="shared" si="32"/>
        <v>0</v>
      </c>
      <c r="P276" s="55"/>
      <c r="Q276" s="100">
        <f t="shared" si="33"/>
        <v>0</v>
      </c>
      <c r="R276" s="55"/>
      <c r="S276" s="100">
        <f t="shared" si="34"/>
        <v>0</v>
      </c>
      <c r="T276" s="55"/>
      <c r="U276" s="100">
        <f t="shared" si="35"/>
        <v>0</v>
      </c>
      <c r="V276" s="55"/>
      <c r="W276" s="100">
        <f>IF(AND($A276&gt;0,V276&gt;0),IF('2_Вихідні дані'!$A$12=1,ROUND($K276*(V276-1),2),ROUND((K276+M276+O276+Q276+S276+U276)*(V276-1),2)),0)</f>
        <v>0</v>
      </c>
      <c r="X276" s="74">
        <f t="shared" si="36"/>
        <v>0</v>
      </c>
      <c r="Y276" s="74">
        <f>X276*'2_Вихідні дані'!$B$18</f>
        <v>0</v>
      </c>
      <c r="Z276" s="74">
        <f>IF(ISERROR(ROUND($Y276/'1_РОЗПОДІЛ ПЕРСОНАЛУ'!P275*'1_РОЗПОДІЛ ПЕРСОНАЛУ'!Q275,2)),0,ROUND($Y276/'1_РОЗПОДІЛ ПЕРСОНАЛУ'!P275*'1_РОЗПОДІЛ ПЕРСОНАЛУ'!Q275,2))</f>
        <v>0</v>
      </c>
      <c r="AA276" s="74">
        <f>IF(ISERROR(ROUND($Y276/'1_РОЗПОДІЛ ПЕРСОНАЛУ'!P275*'1_РОЗПОДІЛ ПЕРСОНАЛУ'!R275,2)),0,ROUND($Y276/'1_РОЗПОДІЛ ПЕРСОНАЛУ'!P275*'1_РОЗПОДІЛ ПЕРСОНАЛУ'!R275,2))</f>
        <v>0</v>
      </c>
      <c r="AB276" s="74">
        <f>IF(ISERROR(ROUND($Y276/'1_РОЗПОДІЛ ПЕРСОНАЛУ'!P275*'1_РОЗПОДІЛ ПЕРСОНАЛУ'!S275,2)),0,ROUND($Y276/'1_РОЗПОДІЛ ПЕРСОНАЛУ'!P275*'1_РОЗПОДІЛ ПЕРСОНАЛУ'!S275,2))</f>
        <v>0</v>
      </c>
      <c r="AC276" s="74">
        <f>IF(ISERROR(ROUND($Y276/'1_РОЗПОДІЛ ПЕРСОНАЛУ'!P275*'1_РОЗПОДІЛ ПЕРСОНАЛУ'!T275,2)),0,ROUND($Y276/'1_РОЗПОДІЛ ПЕРСОНАЛУ'!P275*'1_РОЗПОДІЛ ПЕРСОНАЛУ'!T275,2))</f>
        <v>0</v>
      </c>
      <c r="AD276" s="74">
        <f>IF(ISERROR(ROUND($Y276/'1_РОЗПОДІЛ ПЕРСОНАЛУ'!P275*'1_РОЗПОДІЛ ПЕРСОНАЛУ'!U275,2)),0,ROUND($Y276/'1_РОЗПОДІЛ ПЕРСОНАЛУ'!P275*'1_РОЗПОДІЛ ПЕРСОНАЛУ'!U275,2))</f>
        <v>0</v>
      </c>
      <c r="AE276" s="74">
        <f>IF(ISERROR(ROUND($Y276/'1_РОЗПОДІЛ ПЕРСОНАЛУ'!P275*'1_РОЗПОДІЛ ПЕРСОНАЛУ'!V275,2)),0,ROUND($Y276/'1_РОЗПОДІЛ ПЕРСОНАЛУ'!P275*'1_РОЗПОДІЛ ПЕРСОНАЛУ'!V275,2))</f>
        <v>0</v>
      </c>
      <c r="AF276" s="74">
        <f>IF(ISERROR(ROUND($Y276/'1_РОЗПОДІЛ ПЕРСОНАЛУ'!P275*'1_РОЗПОДІЛ ПЕРСОНАЛУ'!W275,2)),0,ROUND($Y276/'1_РОЗПОДІЛ ПЕРСОНАЛУ'!P275*'1_РОЗПОДІЛ ПЕРСОНАЛУ'!W275,2))</f>
        <v>0</v>
      </c>
      <c r="AG276" s="74">
        <f>IF(ISERROR(ROUND($Y276/'1_РОЗПОДІЛ ПЕРСОНАЛУ'!P275*'1_РОЗПОДІЛ ПЕРСОНАЛУ'!X275,2)),0,ROUND($Y276/'1_РОЗПОДІЛ ПЕРСОНАЛУ'!P275*'1_РОЗПОДІЛ ПЕРСОНАЛУ'!X275,2))</f>
        <v>0</v>
      </c>
    </row>
    <row r="277" spans="1:16383" ht="12" hidden="1" x14ac:dyDescent="0.2">
      <c r="A277" s="78" t="str">
        <f>'1_РОЗПОДІЛ ПЕРСОНАЛУ'!A276</f>
        <v/>
      </c>
      <c r="B277" s="78">
        <f>'1_РОЗПОДІЛ ПЕРСОНАЛУ'!B276</f>
        <v>0</v>
      </c>
      <c r="C277" s="78">
        <f>'1_РОЗПОДІЛ ПЕРСОНАЛУ'!D276</f>
        <v>0</v>
      </c>
      <c r="D277" s="78">
        <f>'1_РОЗПОДІЛ ПЕРСОНАЛУ'!F276</f>
        <v>0</v>
      </c>
      <c r="E277" s="78">
        <f>'1_РОЗПОДІЛ ПЕРСОНАЛУ'!P276</f>
        <v>0</v>
      </c>
      <c r="F277" s="100">
        <f>IF($A277&gt;0,'2_Вихідні дані'!$B$3,"")</f>
        <v>1921</v>
      </c>
      <c r="G277" s="55"/>
      <c r="H277" s="55"/>
      <c r="I277" s="79">
        <f>IF(D277&gt;0,VLOOKUP(D277,'2_Вихідні дані'!$A$6:$B$11,2,FALSE),1)</f>
        <v>1</v>
      </c>
      <c r="J277" s="55"/>
      <c r="K277" s="74">
        <f t="shared" si="30"/>
        <v>0</v>
      </c>
      <c r="L277" s="55"/>
      <c r="M277" s="100">
        <f t="shared" si="31"/>
        <v>0</v>
      </c>
      <c r="N277" s="55"/>
      <c r="O277" s="100">
        <f t="shared" si="32"/>
        <v>0</v>
      </c>
      <c r="P277" s="55"/>
      <c r="Q277" s="100">
        <f t="shared" si="33"/>
        <v>0</v>
      </c>
      <c r="R277" s="55"/>
      <c r="S277" s="100">
        <f t="shared" si="34"/>
        <v>0</v>
      </c>
      <c r="T277" s="55"/>
      <c r="U277" s="100">
        <f t="shared" si="35"/>
        <v>0</v>
      </c>
      <c r="V277" s="55"/>
      <c r="W277" s="100">
        <f>IF(AND($A277&gt;0,V277&gt;0),IF('2_Вихідні дані'!$A$12=1,ROUND($K277*(V277-1),2),ROUND((K277+M277+O277+Q277+S277+U277)*(V277-1),2)),0)</f>
        <v>0</v>
      </c>
      <c r="X277" s="74">
        <f t="shared" si="36"/>
        <v>0</v>
      </c>
      <c r="Y277" s="74">
        <f>X277*'2_Вихідні дані'!$B$18</f>
        <v>0</v>
      </c>
      <c r="Z277" s="74">
        <f>IF(ISERROR(ROUND($Y277/'1_РОЗПОДІЛ ПЕРСОНАЛУ'!P276*'1_РОЗПОДІЛ ПЕРСОНАЛУ'!Q276,2)),0,ROUND($Y277/'1_РОЗПОДІЛ ПЕРСОНАЛУ'!P276*'1_РОЗПОДІЛ ПЕРСОНАЛУ'!Q276,2))</f>
        <v>0</v>
      </c>
      <c r="AA277" s="74">
        <f>IF(ISERROR(ROUND($Y277/'1_РОЗПОДІЛ ПЕРСОНАЛУ'!P276*'1_РОЗПОДІЛ ПЕРСОНАЛУ'!R276,2)),0,ROUND($Y277/'1_РОЗПОДІЛ ПЕРСОНАЛУ'!P276*'1_РОЗПОДІЛ ПЕРСОНАЛУ'!R276,2))</f>
        <v>0</v>
      </c>
      <c r="AB277" s="74">
        <f>IF(ISERROR(ROUND($Y277/'1_РОЗПОДІЛ ПЕРСОНАЛУ'!P276*'1_РОЗПОДІЛ ПЕРСОНАЛУ'!S276,2)),0,ROUND($Y277/'1_РОЗПОДІЛ ПЕРСОНАЛУ'!P276*'1_РОЗПОДІЛ ПЕРСОНАЛУ'!S276,2))</f>
        <v>0</v>
      </c>
      <c r="AC277" s="74">
        <f>IF(ISERROR(ROUND($Y277/'1_РОЗПОДІЛ ПЕРСОНАЛУ'!P276*'1_РОЗПОДІЛ ПЕРСОНАЛУ'!T276,2)),0,ROUND($Y277/'1_РОЗПОДІЛ ПЕРСОНАЛУ'!P276*'1_РОЗПОДІЛ ПЕРСОНАЛУ'!T276,2))</f>
        <v>0</v>
      </c>
      <c r="AD277" s="74">
        <f>IF(ISERROR(ROUND($Y277/'1_РОЗПОДІЛ ПЕРСОНАЛУ'!P276*'1_РОЗПОДІЛ ПЕРСОНАЛУ'!U276,2)),0,ROUND($Y277/'1_РОЗПОДІЛ ПЕРСОНАЛУ'!P276*'1_РОЗПОДІЛ ПЕРСОНАЛУ'!U276,2))</f>
        <v>0</v>
      </c>
      <c r="AE277" s="74">
        <f>IF(ISERROR(ROUND($Y277/'1_РОЗПОДІЛ ПЕРСОНАЛУ'!P276*'1_РОЗПОДІЛ ПЕРСОНАЛУ'!V276,2)),0,ROUND($Y277/'1_РОЗПОДІЛ ПЕРСОНАЛУ'!P276*'1_РОЗПОДІЛ ПЕРСОНАЛУ'!V276,2))</f>
        <v>0</v>
      </c>
      <c r="AF277" s="74">
        <f>IF(ISERROR(ROUND($Y277/'1_РОЗПОДІЛ ПЕРСОНАЛУ'!P276*'1_РОЗПОДІЛ ПЕРСОНАЛУ'!W276,2)),0,ROUND($Y277/'1_РОЗПОДІЛ ПЕРСОНАЛУ'!P276*'1_РОЗПОДІЛ ПЕРСОНАЛУ'!W276,2))</f>
        <v>0</v>
      </c>
      <c r="AG277" s="74">
        <f>IF(ISERROR(ROUND($Y277/'1_РОЗПОДІЛ ПЕРСОНАЛУ'!P276*'1_РОЗПОДІЛ ПЕРСОНАЛУ'!X276,2)),0,ROUND($Y277/'1_РОЗПОДІЛ ПЕРСОНАЛУ'!P276*'1_РОЗПОДІЛ ПЕРСОНАЛУ'!X276,2))</f>
        <v>0</v>
      </c>
    </row>
    <row r="278" spans="1:16383" ht="12" hidden="1" x14ac:dyDescent="0.2">
      <c r="A278" s="78" t="str">
        <f>'1_РОЗПОДІЛ ПЕРСОНАЛУ'!A277</f>
        <v/>
      </c>
      <c r="B278" s="78">
        <f>'1_РОЗПОДІЛ ПЕРСОНАЛУ'!B277</f>
        <v>0</v>
      </c>
      <c r="C278" s="78">
        <f>'1_РОЗПОДІЛ ПЕРСОНАЛУ'!D277</f>
        <v>0</v>
      </c>
      <c r="D278" s="78">
        <f>'1_РОЗПОДІЛ ПЕРСОНАЛУ'!F277</f>
        <v>0</v>
      </c>
      <c r="E278" s="78">
        <f>'1_РОЗПОДІЛ ПЕРСОНАЛУ'!P277</f>
        <v>0</v>
      </c>
      <c r="F278" s="100">
        <f>IF($A278&gt;0,'2_Вихідні дані'!$B$3,"")</f>
        <v>1921</v>
      </c>
      <c r="G278" s="55"/>
      <c r="H278" s="55"/>
      <c r="I278" s="79">
        <f>IF(D278&gt;0,VLOOKUP(D278,'2_Вихідні дані'!$A$6:$B$11,2,FALSE),1)</f>
        <v>1</v>
      </c>
      <c r="J278" s="55"/>
      <c r="K278" s="74">
        <f t="shared" si="30"/>
        <v>0</v>
      </c>
      <c r="L278" s="55"/>
      <c r="M278" s="100">
        <f t="shared" si="31"/>
        <v>0</v>
      </c>
      <c r="N278" s="55"/>
      <c r="O278" s="100">
        <f t="shared" si="32"/>
        <v>0</v>
      </c>
      <c r="P278" s="55"/>
      <c r="Q278" s="100">
        <f t="shared" si="33"/>
        <v>0</v>
      </c>
      <c r="R278" s="55"/>
      <c r="S278" s="100">
        <f t="shared" si="34"/>
        <v>0</v>
      </c>
      <c r="T278" s="55"/>
      <c r="U278" s="100">
        <f t="shared" si="35"/>
        <v>0</v>
      </c>
      <c r="V278" s="55"/>
      <c r="W278" s="100">
        <f>IF(AND($A278&gt;0,V278&gt;0),IF('2_Вихідні дані'!$A$12=1,ROUND($K278*(V278-1),2),ROUND((K278+M278+O278+Q278+S278+U278)*(V278-1),2)),0)</f>
        <v>0</v>
      </c>
      <c r="X278" s="74">
        <f t="shared" si="36"/>
        <v>0</v>
      </c>
      <c r="Y278" s="74">
        <f>X278*'2_Вихідні дані'!$B$18</f>
        <v>0</v>
      </c>
      <c r="Z278" s="74">
        <f>IF(ISERROR(ROUND($Y278/'1_РОЗПОДІЛ ПЕРСОНАЛУ'!P277*'1_РОЗПОДІЛ ПЕРСОНАЛУ'!Q277,2)),0,ROUND($Y278/'1_РОЗПОДІЛ ПЕРСОНАЛУ'!P277*'1_РОЗПОДІЛ ПЕРСОНАЛУ'!Q277,2))</f>
        <v>0</v>
      </c>
      <c r="AA278" s="74">
        <f>IF(ISERROR(ROUND($Y278/'1_РОЗПОДІЛ ПЕРСОНАЛУ'!P277*'1_РОЗПОДІЛ ПЕРСОНАЛУ'!R277,2)),0,ROUND($Y278/'1_РОЗПОДІЛ ПЕРСОНАЛУ'!P277*'1_РОЗПОДІЛ ПЕРСОНАЛУ'!R277,2))</f>
        <v>0</v>
      </c>
      <c r="AB278" s="74">
        <f>IF(ISERROR(ROUND($Y278/'1_РОЗПОДІЛ ПЕРСОНАЛУ'!P277*'1_РОЗПОДІЛ ПЕРСОНАЛУ'!S277,2)),0,ROUND($Y278/'1_РОЗПОДІЛ ПЕРСОНАЛУ'!P277*'1_РОЗПОДІЛ ПЕРСОНАЛУ'!S277,2))</f>
        <v>0</v>
      </c>
      <c r="AC278" s="74">
        <f>IF(ISERROR(ROUND($Y278/'1_РОЗПОДІЛ ПЕРСОНАЛУ'!P277*'1_РОЗПОДІЛ ПЕРСОНАЛУ'!T277,2)),0,ROUND($Y278/'1_РОЗПОДІЛ ПЕРСОНАЛУ'!P277*'1_РОЗПОДІЛ ПЕРСОНАЛУ'!T277,2))</f>
        <v>0</v>
      </c>
      <c r="AD278" s="74">
        <f>IF(ISERROR(ROUND($Y278/'1_РОЗПОДІЛ ПЕРСОНАЛУ'!P277*'1_РОЗПОДІЛ ПЕРСОНАЛУ'!U277,2)),0,ROUND($Y278/'1_РОЗПОДІЛ ПЕРСОНАЛУ'!P277*'1_РОЗПОДІЛ ПЕРСОНАЛУ'!U277,2))</f>
        <v>0</v>
      </c>
      <c r="AE278" s="74">
        <f>IF(ISERROR(ROUND($Y278/'1_РОЗПОДІЛ ПЕРСОНАЛУ'!P277*'1_РОЗПОДІЛ ПЕРСОНАЛУ'!V277,2)),0,ROUND($Y278/'1_РОЗПОДІЛ ПЕРСОНАЛУ'!P277*'1_РОЗПОДІЛ ПЕРСОНАЛУ'!V277,2))</f>
        <v>0</v>
      </c>
      <c r="AF278" s="74">
        <f>IF(ISERROR(ROUND($Y278/'1_РОЗПОДІЛ ПЕРСОНАЛУ'!P277*'1_РОЗПОДІЛ ПЕРСОНАЛУ'!W277,2)),0,ROUND($Y278/'1_РОЗПОДІЛ ПЕРСОНАЛУ'!P277*'1_РОЗПОДІЛ ПЕРСОНАЛУ'!W277,2))</f>
        <v>0</v>
      </c>
      <c r="AG278" s="74">
        <f>IF(ISERROR(ROUND($Y278/'1_РОЗПОДІЛ ПЕРСОНАЛУ'!P277*'1_РОЗПОДІЛ ПЕРСОНАЛУ'!X277,2)),0,ROUND($Y278/'1_РОЗПОДІЛ ПЕРСОНАЛУ'!P277*'1_РОЗПОДІЛ ПЕРСОНАЛУ'!X277,2))</f>
        <v>0</v>
      </c>
    </row>
    <row r="279" spans="1:16383" ht="12" hidden="1" x14ac:dyDescent="0.2">
      <c r="A279" s="78" t="str">
        <f>'1_РОЗПОДІЛ ПЕРСОНАЛУ'!A278</f>
        <v/>
      </c>
      <c r="B279" s="78">
        <f>'1_РОЗПОДІЛ ПЕРСОНАЛУ'!B278</f>
        <v>0</v>
      </c>
      <c r="C279" s="78">
        <f>'1_РОЗПОДІЛ ПЕРСОНАЛУ'!D278</f>
        <v>0</v>
      </c>
      <c r="D279" s="78">
        <f>'1_РОЗПОДІЛ ПЕРСОНАЛУ'!F278</f>
        <v>0</v>
      </c>
      <c r="E279" s="78">
        <f>'1_РОЗПОДІЛ ПЕРСОНАЛУ'!P278</f>
        <v>0</v>
      </c>
      <c r="F279" s="100">
        <f>IF($A279&gt;0,'2_Вихідні дані'!$B$3,"")</f>
        <v>1921</v>
      </c>
      <c r="G279" s="55"/>
      <c r="H279" s="55"/>
      <c r="I279" s="79">
        <f>IF(D279&gt;0,VLOOKUP(D279,'2_Вихідні дані'!$A$6:$B$11,2,FALSE),1)</f>
        <v>1</v>
      </c>
      <c r="J279" s="55"/>
      <c r="K279" s="74">
        <f t="shared" si="30"/>
        <v>0</v>
      </c>
      <c r="L279" s="55"/>
      <c r="M279" s="100">
        <f t="shared" si="31"/>
        <v>0</v>
      </c>
      <c r="N279" s="55"/>
      <c r="O279" s="100">
        <f t="shared" si="32"/>
        <v>0</v>
      </c>
      <c r="P279" s="55"/>
      <c r="Q279" s="100">
        <f t="shared" si="33"/>
        <v>0</v>
      </c>
      <c r="R279" s="55"/>
      <c r="S279" s="100">
        <f t="shared" si="34"/>
        <v>0</v>
      </c>
      <c r="T279" s="55"/>
      <c r="U279" s="100">
        <f t="shared" si="35"/>
        <v>0</v>
      </c>
      <c r="V279" s="55"/>
      <c r="W279" s="100">
        <f>IF(AND($A279&gt;0,V279&gt;0),IF('2_Вихідні дані'!$A$12=1,ROUND($K279*(V279-1),2),ROUND((K279+M279+O279+Q279+S279+U279)*(V279-1),2)),0)</f>
        <v>0</v>
      </c>
      <c r="X279" s="74">
        <f>ROUND((K279+M279+O279+Q279+S279+U279+W279)*E279,2)</f>
        <v>0</v>
      </c>
      <c r="Y279" s="74">
        <f>X279*'2_Вихідні дані'!$B$18</f>
        <v>0</v>
      </c>
      <c r="Z279" s="74">
        <f>IF(ISERROR(ROUND($Y279/'1_РОЗПОДІЛ ПЕРСОНАЛУ'!P278*'1_РОЗПОДІЛ ПЕРСОНАЛУ'!Q278,2)),0,ROUND($Y279/'1_РОЗПОДІЛ ПЕРСОНАЛУ'!P278*'1_РОЗПОДІЛ ПЕРСОНАЛУ'!Q278,2))</f>
        <v>0</v>
      </c>
      <c r="AA279" s="74">
        <f>IF(ISERROR(ROUND($Y279/'1_РОЗПОДІЛ ПЕРСОНАЛУ'!P278*'1_РОЗПОДІЛ ПЕРСОНАЛУ'!R278,2)),0,ROUND($Y279/'1_РОЗПОДІЛ ПЕРСОНАЛУ'!P278*'1_РОЗПОДІЛ ПЕРСОНАЛУ'!R278,2))</f>
        <v>0</v>
      </c>
      <c r="AB279" s="74">
        <f>IF(ISERROR(ROUND($Y279/'1_РОЗПОДІЛ ПЕРСОНАЛУ'!P278*'1_РОЗПОДІЛ ПЕРСОНАЛУ'!S278,2)),0,ROUND($Y279/'1_РОЗПОДІЛ ПЕРСОНАЛУ'!P278*'1_РОЗПОДІЛ ПЕРСОНАЛУ'!S278,2))</f>
        <v>0</v>
      </c>
      <c r="AC279" s="74">
        <f>IF(ISERROR(ROUND($Y279/'1_РОЗПОДІЛ ПЕРСОНАЛУ'!P278*'1_РОЗПОДІЛ ПЕРСОНАЛУ'!T278,2)),0,ROUND($Y279/'1_РОЗПОДІЛ ПЕРСОНАЛУ'!P278*'1_РОЗПОДІЛ ПЕРСОНАЛУ'!T278,2))</f>
        <v>0</v>
      </c>
      <c r="AD279" s="74">
        <f>IF(ISERROR(ROUND($Y279/'1_РОЗПОДІЛ ПЕРСОНАЛУ'!P278*'1_РОЗПОДІЛ ПЕРСОНАЛУ'!U278,2)),0,ROUND($Y279/'1_РОЗПОДІЛ ПЕРСОНАЛУ'!P278*'1_РОЗПОДІЛ ПЕРСОНАЛУ'!U278,2))</f>
        <v>0</v>
      </c>
      <c r="AE279" s="74">
        <f>IF(ISERROR(ROUND($Y279/'1_РОЗПОДІЛ ПЕРСОНАЛУ'!P278*'1_РОЗПОДІЛ ПЕРСОНАЛУ'!V278,2)),0,ROUND($Y279/'1_РОЗПОДІЛ ПЕРСОНАЛУ'!P278*'1_РОЗПОДІЛ ПЕРСОНАЛУ'!V278,2))</f>
        <v>0</v>
      </c>
      <c r="AF279" s="74">
        <f>IF(ISERROR(ROUND($Y279/'1_РОЗПОДІЛ ПЕРСОНАЛУ'!P278*'1_РОЗПОДІЛ ПЕРСОНАЛУ'!W278,2)),0,ROUND($Y279/'1_РОЗПОДІЛ ПЕРСОНАЛУ'!P278*'1_РОЗПОДІЛ ПЕРСОНАЛУ'!W278,2))</f>
        <v>0</v>
      </c>
      <c r="AG279" s="74">
        <f>IF(ISERROR(ROUND($Y279/'1_РОЗПОДІЛ ПЕРСОНАЛУ'!P278*'1_РОЗПОДІЛ ПЕРСОНАЛУ'!X278,2)),0,ROUND($Y279/'1_РОЗПОДІЛ ПЕРСОНАЛУ'!P278*'1_РОЗПОДІЛ ПЕРСОНАЛУ'!X278,2))</f>
        <v>0</v>
      </c>
    </row>
    <row r="281" spans="1:16383" s="109" customFormat="1" ht="18.75" x14ac:dyDescent="0.2">
      <c r="A281" s="2"/>
      <c r="B281" s="24"/>
      <c r="C281" s="449" t="s">
        <v>132</v>
      </c>
      <c r="D281" s="449"/>
      <c r="E281" s="449"/>
      <c r="F281" s="449"/>
      <c r="G281" s="449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50" t="s">
        <v>133</v>
      </c>
      <c r="S281" s="450"/>
      <c r="T281" s="450"/>
      <c r="U281" s="450"/>
      <c r="V281" s="450"/>
      <c r="W281" s="450"/>
      <c r="X281" s="2"/>
      <c r="Y281" s="11"/>
      <c r="Z281" s="5"/>
      <c r="AA281" s="5"/>
      <c r="AB281" s="5"/>
      <c r="AC281" s="5"/>
      <c r="AD281" s="5"/>
      <c r="AE281" s="2"/>
      <c r="AF281" s="2"/>
      <c r="AG281" s="2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  <c r="ABI281" s="6"/>
      <c r="ABJ281" s="6"/>
      <c r="ABK281" s="6"/>
      <c r="ABL281" s="6"/>
      <c r="ABM281" s="6"/>
      <c r="ABN281" s="6"/>
      <c r="ABO281" s="6"/>
      <c r="ABP281" s="6"/>
      <c r="ABQ281" s="6"/>
      <c r="ABR281" s="6"/>
      <c r="ABS281" s="6"/>
      <c r="ABT281" s="6"/>
      <c r="ABU281" s="6"/>
      <c r="ABV281" s="6"/>
      <c r="ABW281" s="6"/>
      <c r="ABX281" s="6"/>
      <c r="ABY281" s="6"/>
      <c r="ABZ281" s="6"/>
      <c r="ACA281" s="6"/>
      <c r="ACB281" s="6"/>
      <c r="ACC281" s="6"/>
      <c r="ACD281" s="6"/>
      <c r="ACE281" s="6"/>
      <c r="ACF281" s="6"/>
      <c r="ACG281" s="6"/>
      <c r="ACH281" s="6"/>
      <c r="ACI281" s="6"/>
      <c r="ACJ281" s="6"/>
      <c r="ACK281" s="6"/>
      <c r="ACL281" s="6"/>
      <c r="ACM281" s="6"/>
      <c r="ACN281" s="6"/>
      <c r="ACO281" s="6"/>
      <c r="ACP281" s="6"/>
      <c r="ACQ281" s="6"/>
      <c r="ACR281" s="6"/>
      <c r="ACS281" s="6"/>
      <c r="ACT281" s="6"/>
      <c r="ACU281" s="6"/>
      <c r="ACV281" s="6"/>
      <c r="ACW281" s="6"/>
      <c r="ACX281" s="6"/>
      <c r="ACY281" s="6"/>
      <c r="ACZ281" s="6"/>
      <c r="ADA281" s="6"/>
      <c r="ADB281" s="6"/>
      <c r="ADC281" s="6"/>
      <c r="ADD281" s="6"/>
      <c r="ADE281" s="6"/>
      <c r="ADF281" s="6"/>
      <c r="ADG281" s="6"/>
      <c r="ADH281" s="6"/>
      <c r="ADI281" s="6"/>
      <c r="ADJ281" s="6"/>
      <c r="ADK281" s="6"/>
      <c r="ADL281" s="6"/>
      <c r="ADM281" s="6"/>
      <c r="ADN281" s="6"/>
      <c r="ADO281" s="6"/>
      <c r="ADP281" s="6"/>
      <c r="ADQ281" s="6"/>
      <c r="ADR281" s="6"/>
      <c r="ADS281" s="6"/>
      <c r="ADT281" s="6"/>
      <c r="ADU281" s="6"/>
      <c r="ADV281" s="6"/>
      <c r="ADW281" s="6"/>
      <c r="ADX281" s="6"/>
      <c r="ADY281" s="6"/>
      <c r="ADZ281" s="6"/>
      <c r="AEA281" s="6"/>
      <c r="AEB281" s="6"/>
      <c r="AEC281" s="6"/>
      <c r="AED281" s="6"/>
      <c r="AEE281" s="6"/>
      <c r="AEF281" s="6"/>
      <c r="AEG281" s="6"/>
      <c r="AEH281" s="6"/>
      <c r="AEI281" s="6"/>
      <c r="AEJ281" s="6"/>
      <c r="AEK281" s="6"/>
      <c r="AEL281" s="6"/>
      <c r="AEM281" s="6"/>
      <c r="AEN281" s="6"/>
      <c r="AEO281" s="6"/>
      <c r="AEP281" s="6"/>
      <c r="AEQ281" s="6"/>
      <c r="AER281" s="6"/>
      <c r="AES281" s="6"/>
      <c r="AET281" s="6"/>
      <c r="AEU281" s="6"/>
      <c r="AEV281" s="6"/>
      <c r="AEW281" s="6"/>
      <c r="AEX281" s="6"/>
      <c r="AEY281" s="6"/>
      <c r="AEZ281" s="6"/>
      <c r="AFA281" s="6"/>
      <c r="AFB281" s="6"/>
      <c r="AFC281" s="6"/>
      <c r="AFD281" s="6"/>
      <c r="AFE281" s="6"/>
      <c r="AFF281" s="6"/>
      <c r="AFG281" s="6"/>
      <c r="AFH281" s="6"/>
      <c r="AFI281" s="6"/>
      <c r="AFJ281" s="6"/>
      <c r="AFK281" s="6"/>
      <c r="AFL281" s="6"/>
      <c r="AFM281" s="6"/>
      <c r="AFN281" s="6"/>
      <c r="AFO281" s="6"/>
      <c r="AFP281" s="6"/>
      <c r="AFQ281" s="6"/>
      <c r="AFR281" s="6"/>
      <c r="AFS281" s="6"/>
      <c r="AFT281" s="6"/>
      <c r="AFU281" s="6"/>
      <c r="AFV281" s="6"/>
      <c r="AFW281" s="6"/>
      <c r="AFX281" s="6"/>
      <c r="AFY281" s="6"/>
      <c r="AFZ281" s="6"/>
      <c r="AGA281" s="6"/>
      <c r="AGB281" s="6"/>
      <c r="AGC281" s="6"/>
      <c r="AGD281" s="6"/>
      <c r="AGE281" s="6"/>
      <c r="AGF281" s="6"/>
      <c r="AGG281" s="6"/>
      <c r="AGH281" s="6"/>
      <c r="AGI281" s="6"/>
      <c r="AGJ281" s="6"/>
      <c r="AGK281" s="6"/>
      <c r="AGL281" s="6"/>
      <c r="AGM281" s="6"/>
      <c r="AGN281" s="6"/>
      <c r="AGO281" s="6"/>
      <c r="AGP281" s="6"/>
      <c r="AGQ281" s="6"/>
      <c r="AGR281" s="6"/>
      <c r="AGS281" s="6"/>
      <c r="AGT281" s="6"/>
      <c r="AGU281" s="6"/>
      <c r="AGV281" s="6"/>
      <c r="AGW281" s="6"/>
      <c r="AGX281" s="6"/>
      <c r="AGY281" s="6"/>
      <c r="AGZ281" s="6"/>
      <c r="AHA281" s="6"/>
      <c r="AHB281" s="6"/>
      <c r="AHC281" s="6"/>
      <c r="AHD281" s="6"/>
      <c r="AHE281" s="6"/>
      <c r="AHF281" s="6"/>
      <c r="AHG281" s="6"/>
      <c r="AHH281" s="6"/>
      <c r="AHI281" s="6"/>
      <c r="AHJ281" s="6"/>
      <c r="AHK281" s="6"/>
      <c r="AHL281" s="6"/>
      <c r="AHM281" s="6"/>
      <c r="AHN281" s="6"/>
      <c r="AHO281" s="6"/>
      <c r="AHP281" s="6"/>
      <c r="AHQ281" s="6"/>
      <c r="AHR281" s="6"/>
      <c r="AHS281" s="6"/>
      <c r="AHT281" s="6"/>
      <c r="AHU281" s="6"/>
      <c r="AHV281" s="6"/>
      <c r="AHW281" s="6"/>
      <c r="AHX281" s="6"/>
      <c r="AHY281" s="6"/>
      <c r="AHZ281" s="6"/>
      <c r="AIA281" s="6"/>
      <c r="AIB281" s="6"/>
      <c r="AIC281" s="6"/>
      <c r="AID281" s="6"/>
      <c r="AIE281" s="6"/>
      <c r="AIF281" s="6"/>
      <c r="AIG281" s="6"/>
      <c r="AIH281" s="6"/>
      <c r="AII281" s="6"/>
      <c r="AIJ281" s="6"/>
      <c r="AIK281" s="6"/>
      <c r="AIL281" s="6"/>
      <c r="AIM281" s="6"/>
      <c r="AIN281" s="6"/>
      <c r="AIO281" s="6"/>
      <c r="AIP281" s="6"/>
      <c r="AIQ281" s="6"/>
      <c r="AIR281" s="6"/>
      <c r="AIS281" s="6"/>
      <c r="AIT281" s="6"/>
      <c r="AIU281" s="6"/>
      <c r="AIV281" s="6"/>
      <c r="AIW281" s="6"/>
      <c r="AIX281" s="6"/>
      <c r="AIY281" s="6"/>
      <c r="AIZ281" s="6"/>
      <c r="AJA281" s="6"/>
      <c r="AJB281" s="6"/>
      <c r="AJC281" s="6"/>
      <c r="AJD281" s="6"/>
      <c r="AJE281" s="6"/>
      <c r="AJF281" s="6"/>
      <c r="AJG281" s="6"/>
      <c r="AJH281" s="6"/>
      <c r="AJI281" s="6"/>
      <c r="AJJ281" s="6"/>
      <c r="AJK281" s="6"/>
      <c r="AJL281" s="6"/>
      <c r="AJM281" s="6"/>
      <c r="AJN281" s="6"/>
      <c r="AJO281" s="6"/>
      <c r="AJP281" s="6"/>
      <c r="AJQ281" s="6"/>
      <c r="AJR281" s="6"/>
      <c r="AJS281" s="6"/>
      <c r="AJT281" s="6"/>
      <c r="AJU281" s="6"/>
      <c r="AJV281" s="6"/>
      <c r="AJW281" s="6"/>
      <c r="AJX281" s="6"/>
      <c r="AJY281" s="6"/>
      <c r="AJZ281" s="6"/>
      <c r="AKA281" s="6"/>
      <c r="AKB281" s="6"/>
      <c r="AKC281" s="6"/>
      <c r="AKD281" s="6"/>
      <c r="AKE281" s="6"/>
      <c r="AKF281" s="6"/>
      <c r="AKG281" s="6"/>
      <c r="AKH281" s="6"/>
      <c r="AKI281" s="6"/>
      <c r="AKJ281" s="6"/>
      <c r="AKK281" s="6"/>
      <c r="AKL281" s="6"/>
      <c r="AKM281" s="6"/>
      <c r="AKN281" s="6"/>
      <c r="AKO281" s="6"/>
      <c r="AKP281" s="6"/>
      <c r="AKQ281" s="6"/>
      <c r="AKR281" s="6"/>
      <c r="AKS281" s="6"/>
      <c r="AKT281" s="6"/>
      <c r="AKU281" s="6"/>
      <c r="AKV281" s="6"/>
      <c r="AKW281" s="6"/>
      <c r="AKX281" s="6"/>
      <c r="AKY281" s="6"/>
      <c r="AKZ281" s="6"/>
      <c r="ALA281" s="6"/>
      <c r="ALB281" s="6"/>
      <c r="ALC281" s="6"/>
      <c r="ALD281" s="6"/>
      <c r="ALE281" s="6"/>
      <c r="ALF281" s="6"/>
      <c r="ALG281" s="6"/>
      <c r="ALH281" s="6"/>
      <c r="ALI281" s="6"/>
      <c r="ALJ281" s="6"/>
      <c r="ALK281" s="6"/>
      <c r="ALL281" s="6"/>
      <c r="ALM281" s="6"/>
      <c r="ALN281" s="6"/>
      <c r="ALO281" s="6"/>
      <c r="ALP281" s="6"/>
      <c r="ALQ281" s="6"/>
      <c r="ALR281" s="6"/>
      <c r="ALS281" s="6"/>
      <c r="ALT281" s="6"/>
      <c r="ALU281" s="6"/>
      <c r="ALV281" s="6"/>
      <c r="ALW281" s="6"/>
      <c r="ALX281" s="6"/>
      <c r="ALY281" s="6"/>
      <c r="ALZ281" s="6"/>
      <c r="AMA281" s="6"/>
      <c r="AMB281" s="6"/>
      <c r="AMC281" s="6"/>
      <c r="AMD281" s="6"/>
      <c r="AME281" s="6"/>
      <c r="AMF281" s="6"/>
      <c r="AMG281" s="6"/>
      <c r="AMH281" s="6"/>
      <c r="AMI281" s="6"/>
      <c r="AMJ281" s="6"/>
      <c r="AMK281" s="6"/>
      <c r="AML281" s="6"/>
      <c r="AMM281" s="6"/>
      <c r="AMN281" s="6"/>
      <c r="AMO281" s="6"/>
      <c r="AMP281" s="6"/>
      <c r="AMQ281" s="6"/>
      <c r="AMR281" s="6"/>
      <c r="AMS281" s="6"/>
      <c r="AMT281" s="6"/>
      <c r="AMU281" s="6"/>
      <c r="AMV281" s="6"/>
      <c r="AMW281" s="6"/>
      <c r="AMX281" s="6"/>
      <c r="AMY281" s="6"/>
      <c r="AMZ281" s="6"/>
      <c r="ANA281" s="6"/>
      <c r="ANB281" s="6"/>
      <c r="ANC281" s="6"/>
      <c r="AND281" s="6"/>
      <c r="ANE281" s="6"/>
      <c r="ANF281" s="6"/>
      <c r="ANG281" s="6"/>
      <c r="ANH281" s="6"/>
      <c r="ANI281" s="6"/>
      <c r="ANJ281" s="6"/>
      <c r="ANK281" s="6"/>
      <c r="ANL281" s="6"/>
      <c r="ANM281" s="6"/>
      <c r="ANN281" s="6"/>
      <c r="ANO281" s="6"/>
      <c r="ANP281" s="6"/>
      <c r="ANQ281" s="6"/>
      <c r="ANR281" s="6"/>
      <c r="ANS281" s="6"/>
      <c r="ANT281" s="6"/>
      <c r="ANU281" s="6"/>
      <c r="ANV281" s="6"/>
      <c r="ANW281" s="6"/>
      <c r="ANX281" s="6"/>
      <c r="ANY281" s="6"/>
      <c r="ANZ281" s="6"/>
      <c r="AOA281" s="6"/>
      <c r="AOB281" s="6"/>
      <c r="AOC281" s="6"/>
      <c r="AOD281" s="6"/>
      <c r="AOE281" s="6"/>
      <c r="AOF281" s="6"/>
      <c r="AOG281" s="6"/>
      <c r="AOH281" s="6"/>
      <c r="AOI281" s="6"/>
      <c r="AOJ281" s="6"/>
      <c r="AOK281" s="6"/>
      <c r="AOL281" s="6"/>
      <c r="AOM281" s="6"/>
      <c r="AON281" s="6"/>
      <c r="AOO281" s="6"/>
      <c r="AOP281" s="6"/>
      <c r="AOQ281" s="6"/>
      <c r="AOR281" s="6"/>
      <c r="AOS281" s="6"/>
      <c r="AOT281" s="6"/>
      <c r="AOU281" s="6"/>
      <c r="AOV281" s="6"/>
      <c r="AOW281" s="6"/>
      <c r="AOX281" s="6"/>
      <c r="AOY281" s="6"/>
      <c r="AOZ281" s="6"/>
      <c r="APA281" s="6"/>
      <c r="APB281" s="6"/>
      <c r="APC281" s="6"/>
      <c r="APD281" s="6"/>
      <c r="APE281" s="6"/>
      <c r="APF281" s="6"/>
      <c r="APG281" s="6"/>
      <c r="APH281" s="6"/>
      <c r="API281" s="6"/>
      <c r="APJ281" s="6"/>
      <c r="APK281" s="6"/>
      <c r="APL281" s="6"/>
      <c r="APM281" s="6"/>
      <c r="APN281" s="6"/>
      <c r="APO281" s="6"/>
      <c r="APP281" s="6"/>
      <c r="APQ281" s="6"/>
      <c r="APR281" s="6"/>
      <c r="APS281" s="6"/>
      <c r="APT281" s="6"/>
      <c r="APU281" s="6"/>
      <c r="APV281" s="6"/>
      <c r="APW281" s="6"/>
      <c r="APX281" s="6"/>
      <c r="APY281" s="6"/>
      <c r="APZ281" s="6"/>
      <c r="AQA281" s="6"/>
      <c r="AQB281" s="6"/>
      <c r="AQC281" s="6"/>
      <c r="AQD281" s="6"/>
      <c r="AQE281" s="6"/>
      <c r="AQF281" s="6"/>
      <c r="AQG281" s="6"/>
      <c r="AQH281" s="6"/>
      <c r="AQI281" s="6"/>
      <c r="AQJ281" s="6"/>
      <c r="AQK281" s="6"/>
      <c r="AQL281" s="6"/>
      <c r="AQM281" s="6"/>
      <c r="AQN281" s="6"/>
      <c r="AQO281" s="6"/>
      <c r="AQP281" s="6"/>
      <c r="AQQ281" s="6"/>
      <c r="AQR281" s="6"/>
      <c r="AQS281" s="6"/>
      <c r="AQT281" s="6"/>
      <c r="AQU281" s="6"/>
      <c r="AQV281" s="6"/>
      <c r="AQW281" s="6"/>
      <c r="AQX281" s="6"/>
      <c r="AQY281" s="6"/>
      <c r="AQZ281" s="6"/>
      <c r="ARA281" s="6"/>
      <c r="ARB281" s="6"/>
      <c r="ARC281" s="6"/>
      <c r="ARD281" s="6"/>
      <c r="ARE281" s="6"/>
      <c r="ARF281" s="6"/>
      <c r="ARG281" s="6"/>
      <c r="ARH281" s="6"/>
      <c r="ARI281" s="6"/>
      <c r="ARJ281" s="6"/>
      <c r="ARK281" s="6"/>
      <c r="ARL281" s="6"/>
      <c r="ARM281" s="6"/>
      <c r="ARN281" s="6"/>
      <c r="ARO281" s="6"/>
      <c r="ARP281" s="6"/>
      <c r="ARQ281" s="6"/>
      <c r="ARR281" s="6"/>
      <c r="ARS281" s="6"/>
      <c r="ART281" s="6"/>
      <c r="ARU281" s="6"/>
      <c r="ARV281" s="6"/>
      <c r="ARW281" s="6"/>
      <c r="ARX281" s="6"/>
      <c r="ARY281" s="6"/>
      <c r="ARZ281" s="6"/>
      <c r="ASA281" s="6"/>
      <c r="ASB281" s="6"/>
      <c r="ASC281" s="6"/>
      <c r="ASD281" s="6"/>
      <c r="ASE281" s="6"/>
      <c r="ASF281" s="6"/>
      <c r="ASG281" s="6"/>
      <c r="ASH281" s="6"/>
      <c r="ASI281" s="6"/>
      <c r="ASJ281" s="6"/>
      <c r="ASK281" s="6"/>
      <c r="ASL281" s="6"/>
      <c r="ASM281" s="6"/>
      <c r="ASN281" s="6"/>
      <c r="ASO281" s="6"/>
      <c r="ASP281" s="6"/>
      <c r="ASQ281" s="6"/>
      <c r="ASR281" s="6"/>
      <c r="ASS281" s="6"/>
      <c r="AST281" s="6"/>
      <c r="ASU281" s="6"/>
      <c r="ASV281" s="6"/>
      <c r="ASW281" s="6"/>
      <c r="ASX281" s="6"/>
      <c r="ASY281" s="6"/>
      <c r="ASZ281" s="6"/>
      <c r="ATA281" s="6"/>
      <c r="ATB281" s="6"/>
      <c r="ATC281" s="6"/>
      <c r="ATD281" s="6"/>
      <c r="ATE281" s="6"/>
      <c r="ATF281" s="6"/>
      <c r="ATG281" s="6"/>
      <c r="ATH281" s="6"/>
      <c r="ATI281" s="6"/>
      <c r="ATJ281" s="6"/>
      <c r="ATK281" s="6"/>
      <c r="ATL281" s="6"/>
      <c r="ATM281" s="6"/>
      <c r="ATN281" s="6"/>
      <c r="ATO281" s="6"/>
      <c r="ATP281" s="6"/>
      <c r="ATQ281" s="6"/>
      <c r="ATR281" s="6"/>
      <c r="ATS281" s="6"/>
      <c r="ATT281" s="6"/>
      <c r="ATU281" s="6"/>
      <c r="ATV281" s="6"/>
      <c r="ATW281" s="6"/>
      <c r="ATX281" s="6"/>
      <c r="ATY281" s="6"/>
      <c r="ATZ281" s="6"/>
      <c r="AUA281" s="6"/>
      <c r="AUB281" s="6"/>
      <c r="AUC281" s="6"/>
      <c r="AUD281" s="6"/>
      <c r="AUE281" s="6"/>
      <c r="AUF281" s="6"/>
      <c r="AUG281" s="6"/>
      <c r="AUH281" s="6"/>
      <c r="AUI281" s="6"/>
      <c r="AUJ281" s="6"/>
      <c r="AUK281" s="6"/>
      <c r="AUL281" s="6"/>
      <c r="AUM281" s="6"/>
      <c r="AUN281" s="6"/>
      <c r="AUO281" s="6"/>
      <c r="AUP281" s="6"/>
      <c r="AUQ281" s="6"/>
      <c r="AUR281" s="6"/>
      <c r="AUS281" s="6"/>
      <c r="AUT281" s="6"/>
      <c r="AUU281" s="6"/>
      <c r="AUV281" s="6"/>
      <c r="AUW281" s="6"/>
      <c r="AUX281" s="6"/>
      <c r="AUY281" s="6"/>
      <c r="AUZ281" s="6"/>
      <c r="AVA281" s="6"/>
      <c r="AVB281" s="6"/>
      <c r="AVC281" s="6"/>
      <c r="AVD281" s="6"/>
      <c r="AVE281" s="6"/>
      <c r="AVF281" s="6"/>
      <c r="AVG281" s="6"/>
      <c r="AVH281" s="6"/>
      <c r="AVI281" s="6"/>
      <c r="AVJ281" s="6"/>
      <c r="AVK281" s="6"/>
      <c r="AVL281" s="6"/>
      <c r="AVM281" s="6"/>
      <c r="AVN281" s="6"/>
      <c r="AVO281" s="6"/>
      <c r="AVP281" s="6"/>
      <c r="AVQ281" s="6"/>
      <c r="AVR281" s="6"/>
      <c r="AVS281" s="6"/>
      <c r="AVT281" s="6"/>
      <c r="AVU281" s="6"/>
      <c r="AVV281" s="6"/>
      <c r="AVW281" s="6"/>
      <c r="AVX281" s="6"/>
      <c r="AVY281" s="6"/>
      <c r="AVZ281" s="6"/>
      <c r="AWA281" s="6"/>
      <c r="AWB281" s="6"/>
      <c r="AWC281" s="6"/>
      <c r="AWD281" s="6"/>
      <c r="AWE281" s="6"/>
      <c r="AWF281" s="6"/>
      <c r="AWG281" s="6"/>
      <c r="AWH281" s="6"/>
      <c r="AWI281" s="6"/>
      <c r="AWJ281" s="6"/>
      <c r="AWK281" s="6"/>
      <c r="AWL281" s="6"/>
      <c r="AWM281" s="6"/>
      <c r="AWN281" s="6"/>
      <c r="AWO281" s="6"/>
      <c r="AWP281" s="6"/>
      <c r="AWQ281" s="6"/>
      <c r="AWR281" s="6"/>
      <c r="AWS281" s="6"/>
      <c r="AWT281" s="6"/>
      <c r="AWU281" s="6"/>
      <c r="AWV281" s="6"/>
      <c r="AWW281" s="6"/>
      <c r="AWX281" s="6"/>
      <c r="AWY281" s="6"/>
      <c r="AWZ281" s="6"/>
      <c r="AXA281" s="6"/>
      <c r="AXB281" s="6"/>
      <c r="AXC281" s="6"/>
      <c r="AXD281" s="6"/>
      <c r="AXE281" s="6"/>
      <c r="AXF281" s="6"/>
      <c r="AXG281" s="6"/>
      <c r="AXH281" s="6"/>
      <c r="AXI281" s="6"/>
      <c r="AXJ281" s="6"/>
      <c r="AXK281" s="6"/>
      <c r="AXL281" s="6"/>
      <c r="AXM281" s="6"/>
      <c r="AXN281" s="6"/>
      <c r="AXO281" s="6"/>
      <c r="AXP281" s="6"/>
      <c r="AXQ281" s="6"/>
      <c r="AXR281" s="6"/>
      <c r="AXS281" s="6"/>
      <c r="AXT281" s="6"/>
      <c r="AXU281" s="6"/>
      <c r="AXV281" s="6"/>
      <c r="AXW281" s="6"/>
      <c r="AXX281" s="6"/>
      <c r="AXY281" s="6"/>
      <c r="AXZ281" s="6"/>
      <c r="AYA281" s="6"/>
      <c r="AYB281" s="6"/>
      <c r="AYC281" s="6"/>
      <c r="AYD281" s="6"/>
      <c r="AYE281" s="6"/>
      <c r="AYF281" s="6"/>
      <c r="AYG281" s="6"/>
      <c r="AYH281" s="6"/>
      <c r="AYI281" s="6"/>
      <c r="AYJ281" s="6"/>
      <c r="AYK281" s="6"/>
      <c r="AYL281" s="6"/>
      <c r="AYM281" s="6"/>
      <c r="AYN281" s="6"/>
      <c r="AYO281" s="6"/>
      <c r="AYP281" s="6"/>
      <c r="AYQ281" s="6"/>
      <c r="AYR281" s="6"/>
      <c r="AYS281" s="6"/>
      <c r="AYT281" s="6"/>
      <c r="AYU281" s="6"/>
      <c r="AYV281" s="6"/>
      <c r="AYW281" s="6"/>
      <c r="AYX281" s="6"/>
      <c r="AYY281" s="6"/>
      <c r="AYZ281" s="6"/>
      <c r="AZA281" s="6"/>
      <c r="AZB281" s="6"/>
      <c r="AZC281" s="6"/>
      <c r="AZD281" s="6"/>
      <c r="AZE281" s="6"/>
      <c r="AZF281" s="6"/>
      <c r="AZG281" s="6"/>
      <c r="AZH281" s="6"/>
      <c r="AZI281" s="6"/>
      <c r="AZJ281" s="6"/>
      <c r="AZK281" s="6"/>
      <c r="AZL281" s="6"/>
      <c r="AZM281" s="6"/>
      <c r="AZN281" s="6"/>
      <c r="AZO281" s="6"/>
      <c r="AZP281" s="6"/>
      <c r="AZQ281" s="6"/>
      <c r="AZR281" s="6"/>
      <c r="AZS281" s="6"/>
      <c r="AZT281" s="6"/>
      <c r="AZU281" s="6"/>
      <c r="AZV281" s="6"/>
      <c r="AZW281" s="6"/>
      <c r="AZX281" s="6"/>
      <c r="AZY281" s="6"/>
      <c r="AZZ281" s="6"/>
      <c r="BAA281" s="6"/>
      <c r="BAB281" s="6"/>
      <c r="BAC281" s="6"/>
      <c r="BAD281" s="6"/>
      <c r="BAE281" s="6"/>
      <c r="BAF281" s="6"/>
      <c r="BAG281" s="6"/>
      <c r="BAH281" s="6"/>
      <c r="BAI281" s="6"/>
      <c r="BAJ281" s="6"/>
      <c r="BAK281" s="6"/>
      <c r="BAL281" s="6"/>
      <c r="BAM281" s="6"/>
      <c r="BAN281" s="6"/>
      <c r="BAO281" s="6"/>
      <c r="BAP281" s="6"/>
      <c r="BAQ281" s="6"/>
      <c r="BAR281" s="6"/>
      <c r="BAS281" s="6"/>
      <c r="BAT281" s="6"/>
      <c r="BAU281" s="6"/>
      <c r="BAV281" s="6"/>
      <c r="BAW281" s="6"/>
      <c r="BAX281" s="6"/>
      <c r="BAY281" s="6"/>
      <c r="BAZ281" s="6"/>
      <c r="BBA281" s="6"/>
      <c r="BBB281" s="6"/>
      <c r="BBC281" s="6"/>
      <c r="BBD281" s="6"/>
      <c r="BBE281" s="6"/>
      <c r="BBF281" s="6"/>
      <c r="BBG281" s="6"/>
      <c r="BBH281" s="6"/>
      <c r="BBI281" s="6"/>
      <c r="BBJ281" s="6"/>
      <c r="BBK281" s="6"/>
      <c r="BBL281" s="6"/>
      <c r="BBM281" s="6"/>
      <c r="BBN281" s="6"/>
      <c r="BBO281" s="6"/>
      <c r="BBP281" s="6"/>
      <c r="BBQ281" s="6"/>
      <c r="BBR281" s="6"/>
      <c r="BBS281" s="6"/>
      <c r="BBT281" s="6"/>
      <c r="BBU281" s="6"/>
      <c r="BBV281" s="6"/>
      <c r="BBW281" s="6"/>
      <c r="BBX281" s="6"/>
      <c r="BBY281" s="6"/>
      <c r="BBZ281" s="6"/>
      <c r="BCA281" s="6"/>
      <c r="BCB281" s="6"/>
      <c r="BCC281" s="6"/>
      <c r="BCD281" s="6"/>
      <c r="BCE281" s="6"/>
      <c r="BCF281" s="6"/>
      <c r="BCG281" s="6"/>
      <c r="BCH281" s="6"/>
      <c r="BCI281" s="6"/>
      <c r="BCJ281" s="6"/>
      <c r="BCK281" s="6"/>
      <c r="BCL281" s="6"/>
      <c r="BCM281" s="6"/>
      <c r="BCN281" s="6"/>
      <c r="BCO281" s="6"/>
      <c r="BCP281" s="6"/>
      <c r="BCQ281" s="6"/>
      <c r="BCR281" s="6"/>
      <c r="BCS281" s="6"/>
      <c r="BCT281" s="6"/>
      <c r="BCU281" s="6"/>
      <c r="BCV281" s="6"/>
      <c r="BCW281" s="6"/>
      <c r="BCX281" s="6"/>
      <c r="BCY281" s="6"/>
      <c r="BCZ281" s="6"/>
      <c r="BDA281" s="6"/>
      <c r="BDB281" s="6"/>
      <c r="BDC281" s="6"/>
      <c r="BDD281" s="6"/>
      <c r="BDE281" s="6"/>
      <c r="BDF281" s="6"/>
      <c r="BDG281" s="6"/>
      <c r="BDH281" s="6"/>
      <c r="BDI281" s="6"/>
      <c r="BDJ281" s="6"/>
      <c r="BDK281" s="6"/>
      <c r="BDL281" s="6"/>
      <c r="BDM281" s="6"/>
      <c r="BDN281" s="6"/>
      <c r="BDO281" s="6"/>
      <c r="BDP281" s="6"/>
      <c r="BDQ281" s="6"/>
      <c r="BDR281" s="6"/>
      <c r="BDS281" s="6"/>
      <c r="BDT281" s="6"/>
      <c r="BDU281" s="6"/>
      <c r="BDV281" s="6"/>
      <c r="BDW281" s="6"/>
      <c r="BDX281" s="6"/>
      <c r="BDY281" s="6"/>
      <c r="BDZ281" s="6"/>
      <c r="BEA281" s="6"/>
      <c r="BEB281" s="6"/>
      <c r="BEC281" s="6"/>
      <c r="BED281" s="6"/>
      <c r="BEE281" s="6"/>
      <c r="BEF281" s="6"/>
      <c r="BEG281" s="6"/>
      <c r="BEH281" s="6"/>
      <c r="BEI281" s="6"/>
      <c r="BEJ281" s="6"/>
      <c r="BEK281" s="6"/>
      <c r="BEL281" s="6"/>
      <c r="BEM281" s="6"/>
      <c r="BEN281" s="6"/>
      <c r="BEO281" s="6"/>
      <c r="BEP281" s="6"/>
      <c r="BEQ281" s="6"/>
      <c r="BER281" s="6"/>
      <c r="BES281" s="6"/>
      <c r="BET281" s="6"/>
      <c r="BEU281" s="6"/>
      <c r="BEV281" s="6"/>
      <c r="BEW281" s="6"/>
      <c r="BEX281" s="6"/>
      <c r="BEY281" s="6"/>
      <c r="BEZ281" s="6"/>
      <c r="BFA281" s="6"/>
      <c r="BFB281" s="6"/>
      <c r="BFC281" s="6"/>
      <c r="BFD281" s="6"/>
      <c r="BFE281" s="6"/>
      <c r="BFF281" s="6"/>
      <c r="BFG281" s="6"/>
      <c r="BFH281" s="6"/>
      <c r="BFI281" s="6"/>
      <c r="BFJ281" s="6"/>
      <c r="BFK281" s="6"/>
      <c r="BFL281" s="6"/>
      <c r="BFM281" s="6"/>
      <c r="BFN281" s="6"/>
      <c r="BFO281" s="6"/>
      <c r="BFP281" s="6"/>
      <c r="BFQ281" s="6"/>
      <c r="BFR281" s="6"/>
      <c r="BFS281" s="6"/>
      <c r="BFT281" s="6"/>
      <c r="BFU281" s="6"/>
      <c r="BFV281" s="6"/>
      <c r="BFW281" s="6"/>
      <c r="BFX281" s="6"/>
      <c r="BFY281" s="6"/>
      <c r="BFZ281" s="6"/>
      <c r="BGA281" s="6"/>
      <c r="BGB281" s="6"/>
      <c r="BGC281" s="6"/>
      <c r="BGD281" s="6"/>
      <c r="BGE281" s="6"/>
      <c r="BGF281" s="6"/>
      <c r="BGG281" s="6"/>
      <c r="BGH281" s="6"/>
      <c r="BGI281" s="6"/>
      <c r="BGJ281" s="6"/>
      <c r="BGK281" s="6"/>
      <c r="BGL281" s="6"/>
      <c r="BGM281" s="6"/>
      <c r="BGN281" s="6"/>
      <c r="BGO281" s="6"/>
      <c r="BGP281" s="6"/>
      <c r="BGQ281" s="6"/>
      <c r="BGR281" s="6"/>
      <c r="BGS281" s="6"/>
      <c r="BGT281" s="6"/>
      <c r="BGU281" s="6"/>
      <c r="BGV281" s="6"/>
      <c r="BGW281" s="6"/>
      <c r="BGX281" s="6"/>
      <c r="BGY281" s="6"/>
      <c r="BGZ281" s="6"/>
      <c r="BHA281" s="6"/>
      <c r="BHB281" s="6"/>
      <c r="BHC281" s="6"/>
      <c r="BHD281" s="6"/>
      <c r="BHE281" s="6"/>
      <c r="BHF281" s="6"/>
      <c r="BHG281" s="6"/>
      <c r="BHH281" s="6"/>
      <c r="BHI281" s="6"/>
      <c r="BHJ281" s="6"/>
      <c r="BHK281" s="6"/>
      <c r="BHL281" s="6"/>
      <c r="BHM281" s="6"/>
      <c r="BHN281" s="6"/>
      <c r="BHO281" s="6"/>
      <c r="BHP281" s="6"/>
      <c r="BHQ281" s="6"/>
      <c r="BHR281" s="6"/>
      <c r="BHS281" s="6"/>
      <c r="BHT281" s="6"/>
      <c r="BHU281" s="6"/>
      <c r="BHV281" s="6"/>
      <c r="BHW281" s="6"/>
      <c r="BHX281" s="6"/>
      <c r="BHY281" s="6"/>
      <c r="BHZ281" s="6"/>
      <c r="BIA281" s="6"/>
      <c r="BIB281" s="6"/>
      <c r="BIC281" s="6"/>
      <c r="BID281" s="6"/>
      <c r="BIE281" s="6"/>
      <c r="BIF281" s="6"/>
      <c r="BIG281" s="6"/>
      <c r="BIH281" s="6"/>
      <c r="BII281" s="6"/>
      <c r="BIJ281" s="6"/>
      <c r="BIK281" s="6"/>
      <c r="BIL281" s="6"/>
      <c r="BIM281" s="6"/>
      <c r="BIN281" s="6"/>
      <c r="BIO281" s="6"/>
      <c r="BIP281" s="6"/>
      <c r="BIQ281" s="6"/>
      <c r="BIR281" s="6"/>
      <c r="BIS281" s="6"/>
      <c r="BIT281" s="6"/>
      <c r="BIU281" s="6"/>
      <c r="BIV281" s="6"/>
      <c r="BIW281" s="6"/>
      <c r="BIX281" s="6"/>
      <c r="BIY281" s="6"/>
      <c r="BIZ281" s="6"/>
      <c r="BJA281" s="6"/>
      <c r="BJB281" s="6"/>
      <c r="BJC281" s="6"/>
      <c r="BJD281" s="6"/>
      <c r="BJE281" s="6"/>
      <c r="BJF281" s="6"/>
      <c r="BJG281" s="6"/>
      <c r="BJH281" s="6"/>
      <c r="BJI281" s="6"/>
      <c r="BJJ281" s="6"/>
      <c r="BJK281" s="6"/>
      <c r="BJL281" s="6"/>
      <c r="BJM281" s="6"/>
      <c r="BJN281" s="6"/>
      <c r="BJO281" s="6"/>
      <c r="BJP281" s="6"/>
      <c r="BJQ281" s="6"/>
      <c r="BJR281" s="6"/>
      <c r="BJS281" s="6"/>
      <c r="BJT281" s="6"/>
      <c r="BJU281" s="6"/>
      <c r="BJV281" s="6"/>
      <c r="BJW281" s="6"/>
      <c r="BJX281" s="6"/>
      <c r="BJY281" s="6"/>
      <c r="BJZ281" s="6"/>
      <c r="BKA281" s="6"/>
      <c r="BKB281" s="6"/>
      <c r="BKC281" s="6"/>
      <c r="BKD281" s="6"/>
      <c r="BKE281" s="6"/>
      <c r="BKF281" s="6"/>
      <c r="BKG281" s="6"/>
      <c r="BKH281" s="6"/>
      <c r="BKI281" s="6"/>
      <c r="BKJ281" s="6"/>
      <c r="BKK281" s="6"/>
      <c r="BKL281" s="6"/>
      <c r="BKM281" s="6"/>
      <c r="BKN281" s="6"/>
      <c r="BKO281" s="6"/>
      <c r="BKP281" s="6"/>
      <c r="BKQ281" s="6"/>
      <c r="BKR281" s="6"/>
      <c r="BKS281" s="6"/>
      <c r="BKT281" s="6"/>
      <c r="BKU281" s="6"/>
      <c r="BKV281" s="6"/>
      <c r="BKW281" s="6"/>
      <c r="BKX281" s="6"/>
      <c r="BKY281" s="6"/>
      <c r="BKZ281" s="6"/>
      <c r="BLA281" s="6"/>
      <c r="BLB281" s="6"/>
      <c r="BLC281" s="6"/>
      <c r="BLD281" s="6"/>
      <c r="BLE281" s="6"/>
      <c r="BLF281" s="6"/>
      <c r="BLG281" s="6"/>
      <c r="BLH281" s="6"/>
      <c r="BLI281" s="6"/>
      <c r="BLJ281" s="6"/>
      <c r="BLK281" s="6"/>
      <c r="BLL281" s="6"/>
      <c r="BLM281" s="6"/>
      <c r="BLN281" s="6"/>
      <c r="BLO281" s="6"/>
      <c r="BLP281" s="6"/>
      <c r="BLQ281" s="6"/>
      <c r="BLR281" s="6"/>
      <c r="BLS281" s="6"/>
      <c r="BLT281" s="6"/>
      <c r="BLU281" s="6"/>
      <c r="BLV281" s="6"/>
      <c r="BLW281" s="6"/>
      <c r="BLX281" s="6"/>
      <c r="BLY281" s="6"/>
      <c r="BLZ281" s="6"/>
      <c r="BMA281" s="6"/>
      <c r="BMB281" s="6"/>
      <c r="BMC281" s="6"/>
      <c r="BMD281" s="6"/>
      <c r="BME281" s="6"/>
      <c r="BMF281" s="6"/>
      <c r="BMG281" s="6"/>
      <c r="BMH281" s="6"/>
      <c r="BMI281" s="6"/>
      <c r="BMJ281" s="6"/>
      <c r="BMK281" s="6"/>
      <c r="BML281" s="6"/>
      <c r="BMM281" s="6"/>
      <c r="BMN281" s="6"/>
      <c r="BMO281" s="6"/>
      <c r="BMP281" s="6"/>
      <c r="BMQ281" s="6"/>
      <c r="BMR281" s="6"/>
      <c r="BMS281" s="6"/>
      <c r="BMT281" s="6"/>
      <c r="BMU281" s="6"/>
      <c r="BMV281" s="6"/>
      <c r="BMW281" s="6"/>
      <c r="BMX281" s="6"/>
      <c r="BMY281" s="6"/>
      <c r="BMZ281" s="6"/>
      <c r="BNA281" s="6"/>
      <c r="BNB281" s="6"/>
      <c r="BNC281" s="6"/>
      <c r="BND281" s="6"/>
      <c r="BNE281" s="6"/>
      <c r="BNF281" s="6"/>
      <c r="BNG281" s="6"/>
      <c r="BNH281" s="6"/>
      <c r="BNI281" s="6"/>
      <c r="BNJ281" s="6"/>
      <c r="BNK281" s="6"/>
      <c r="BNL281" s="6"/>
      <c r="BNM281" s="6"/>
      <c r="BNN281" s="6"/>
      <c r="BNO281" s="6"/>
      <c r="BNP281" s="6"/>
      <c r="BNQ281" s="6"/>
      <c r="BNR281" s="6"/>
      <c r="BNS281" s="6"/>
      <c r="BNT281" s="6"/>
      <c r="BNU281" s="6"/>
      <c r="BNV281" s="6"/>
      <c r="BNW281" s="6"/>
      <c r="BNX281" s="6"/>
      <c r="BNY281" s="6"/>
      <c r="BNZ281" s="6"/>
      <c r="BOA281" s="6"/>
      <c r="BOB281" s="6"/>
      <c r="BOC281" s="6"/>
      <c r="BOD281" s="6"/>
      <c r="BOE281" s="6"/>
      <c r="BOF281" s="6"/>
      <c r="BOG281" s="6"/>
      <c r="BOH281" s="6"/>
      <c r="BOI281" s="6"/>
      <c r="BOJ281" s="6"/>
      <c r="BOK281" s="6"/>
      <c r="BOL281" s="6"/>
      <c r="BOM281" s="6"/>
      <c r="BON281" s="6"/>
      <c r="BOO281" s="6"/>
      <c r="BOP281" s="6"/>
      <c r="BOQ281" s="6"/>
      <c r="BOR281" s="6"/>
      <c r="BOS281" s="6"/>
      <c r="BOT281" s="6"/>
      <c r="BOU281" s="6"/>
      <c r="BOV281" s="6"/>
      <c r="BOW281" s="6"/>
      <c r="BOX281" s="6"/>
      <c r="BOY281" s="6"/>
      <c r="BOZ281" s="6"/>
      <c r="BPA281" s="6"/>
      <c r="BPB281" s="6"/>
      <c r="BPC281" s="6"/>
      <c r="BPD281" s="6"/>
      <c r="BPE281" s="6"/>
      <c r="BPF281" s="6"/>
      <c r="BPG281" s="6"/>
      <c r="BPH281" s="6"/>
      <c r="BPI281" s="6"/>
      <c r="BPJ281" s="6"/>
      <c r="BPK281" s="6"/>
      <c r="BPL281" s="6"/>
      <c r="BPM281" s="6"/>
      <c r="BPN281" s="6"/>
      <c r="BPO281" s="6"/>
      <c r="BPP281" s="6"/>
      <c r="BPQ281" s="6"/>
      <c r="BPR281" s="6"/>
      <c r="BPS281" s="6"/>
      <c r="BPT281" s="6"/>
      <c r="BPU281" s="6"/>
      <c r="BPV281" s="6"/>
      <c r="BPW281" s="6"/>
      <c r="BPX281" s="6"/>
      <c r="BPY281" s="6"/>
      <c r="BPZ281" s="6"/>
      <c r="BQA281" s="6"/>
      <c r="BQB281" s="6"/>
      <c r="BQC281" s="6"/>
      <c r="BQD281" s="6"/>
      <c r="BQE281" s="6"/>
      <c r="BQF281" s="6"/>
      <c r="BQG281" s="6"/>
      <c r="BQH281" s="6"/>
      <c r="BQI281" s="6"/>
      <c r="BQJ281" s="6"/>
      <c r="BQK281" s="6"/>
      <c r="BQL281" s="6"/>
      <c r="BQM281" s="6"/>
      <c r="BQN281" s="6"/>
      <c r="BQO281" s="6"/>
      <c r="BQP281" s="6"/>
      <c r="BQQ281" s="6"/>
      <c r="BQR281" s="6"/>
      <c r="BQS281" s="6"/>
      <c r="BQT281" s="6"/>
      <c r="BQU281" s="6"/>
      <c r="BQV281" s="6"/>
      <c r="BQW281" s="6"/>
      <c r="BQX281" s="6"/>
      <c r="BQY281" s="6"/>
      <c r="BQZ281" s="6"/>
      <c r="BRA281" s="6"/>
      <c r="BRB281" s="6"/>
      <c r="BRC281" s="6"/>
      <c r="BRD281" s="6"/>
      <c r="BRE281" s="6"/>
      <c r="BRF281" s="6"/>
      <c r="BRG281" s="6"/>
      <c r="BRH281" s="6"/>
      <c r="BRI281" s="6"/>
      <c r="BRJ281" s="6"/>
      <c r="BRK281" s="6"/>
      <c r="BRL281" s="6"/>
      <c r="BRM281" s="6"/>
      <c r="BRN281" s="6"/>
      <c r="BRO281" s="6"/>
      <c r="BRP281" s="6"/>
      <c r="BRQ281" s="6"/>
      <c r="BRR281" s="6"/>
      <c r="BRS281" s="6"/>
      <c r="BRT281" s="6"/>
      <c r="BRU281" s="6"/>
      <c r="BRV281" s="6"/>
      <c r="BRW281" s="6"/>
      <c r="BRX281" s="6"/>
      <c r="BRY281" s="6"/>
      <c r="BRZ281" s="6"/>
      <c r="BSA281" s="6"/>
      <c r="BSB281" s="6"/>
      <c r="BSC281" s="6"/>
      <c r="BSD281" s="6"/>
      <c r="BSE281" s="6"/>
      <c r="BSF281" s="6"/>
      <c r="BSG281" s="6"/>
      <c r="BSH281" s="6"/>
      <c r="BSI281" s="6"/>
      <c r="BSJ281" s="6"/>
      <c r="BSK281" s="6"/>
      <c r="BSL281" s="6"/>
      <c r="BSM281" s="6"/>
      <c r="BSN281" s="6"/>
      <c r="BSO281" s="6"/>
      <c r="BSP281" s="6"/>
      <c r="BSQ281" s="6"/>
      <c r="BSR281" s="6"/>
      <c r="BSS281" s="6"/>
      <c r="BST281" s="6"/>
      <c r="BSU281" s="6"/>
      <c r="BSV281" s="6"/>
      <c r="BSW281" s="6"/>
      <c r="BSX281" s="6"/>
      <c r="BSY281" s="6"/>
      <c r="BSZ281" s="6"/>
      <c r="BTA281" s="6"/>
      <c r="BTB281" s="6"/>
      <c r="BTC281" s="6"/>
      <c r="BTD281" s="6"/>
      <c r="BTE281" s="6"/>
      <c r="BTF281" s="6"/>
      <c r="BTG281" s="6"/>
      <c r="BTH281" s="6"/>
      <c r="BTI281" s="6"/>
      <c r="BTJ281" s="6"/>
      <c r="BTK281" s="6"/>
      <c r="BTL281" s="6"/>
      <c r="BTM281" s="6"/>
      <c r="BTN281" s="6"/>
      <c r="BTO281" s="6"/>
      <c r="BTP281" s="6"/>
      <c r="BTQ281" s="6"/>
      <c r="BTR281" s="6"/>
      <c r="BTS281" s="6"/>
      <c r="BTT281" s="6"/>
      <c r="BTU281" s="6"/>
      <c r="BTV281" s="6"/>
      <c r="BTW281" s="6"/>
      <c r="BTX281" s="6"/>
      <c r="BTY281" s="6"/>
      <c r="BTZ281" s="6"/>
      <c r="BUA281" s="6"/>
      <c r="BUB281" s="6"/>
      <c r="BUC281" s="6"/>
      <c r="BUD281" s="6"/>
      <c r="BUE281" s="6"/>
      <c r="BUF281" s="6"/>
      <c r="BUG281" s="6"/>
      <c r="BUH281" s="6"/>
      <c r="BUI281" s="6"/>
      <c r="BUJ281" s="6"/>
      <c r="BUK281" s="6"/>
      <c r="BUL281" s="6"/>
      <c r="BUM281" s="6"/>
      <c r="BUN281" s="6"/>
      <c r="BUO281" s="6"/>
      <c r="BUP281" s="6"/>
      <c r="BUQ281" s="6"/>
      <c r="BUR281" s="6"/>
      <c r="BUS281" s="6"/>
      <c r="BUT281" s="6"/>
      <c r="BUU281" s="6"/>
      <c r="BUV281" s="6"/>
      <c r="BUW281" s="6"/>
      <c r="BUX281" s="6"/>
      <c r="BUY281" s="6"/>
      <c r="BUZ281" s="6"/>
      <c r="BVA281" s="6"/>
      <c r="BVB281" s="6"/>
      <c r="BVC281" s="6"/>
      <c r="BVD281" s="6"/>
      <c r="BVE281" s="6"/>
      <c r="BVF281" s="6"/>
      <c r="BVG281" s="6"/>
      <c r="BVH281" s="6"/>
      <c r="BVI281" s="6"/>
      <c r="BVJ281" s="6"/>
      <c r="BVK281" s="6"/>
      <c r="BVL281" s="6"/>
      <c r="BVM281" s="6"/>
      <c r="BVN281" s="6"/>
      <c r="BVO281" s="6"/>
      <c r="BVP281" s="6"/>
      <c r="BVQ281" s="6"/>
      <c r="BVR281" s="6"/>
      <c r="BVS281" s="6"/>
      <c r="BVT281" s="6"/>
      <c r="BVU281" s="6"/>
      <c r="BVV281" s="6"/>
      <c r="BVW281" s="6"/>
      <c r="BVX281" s="6"/>
      <c r="BVY281" s="6"/>
      <c r="BVZ281" s="6"/>
      <c r="BWA281" s="6"/>
      <c r="BWB281" s="6"/>
      <c r="BWC281" s="6"/>
      <c r="BWD281" s="6"/>
      <c r="BWE281" s="6"/>
      <c r="BWF281" s="6"/>
      <c r="BWG281" s="6"/>
      <c r="BWH281" s="6"/>
      <c r="BWI281" s="6"/>
      <c r="BWJ281" s="6"/>
      <c r="BWK281" s="6"/>
      <c r="BWL281" s="6"/>
      <c r="BWM281" s="6"/>
      <c r="BWN281" s="6"/>
      <c r="BWO281" s="6"/>
      <c r="BWP281" s="6"/>
      <c r="BWQ281" s="6"/>
      <c r="BWR281" s="6"/>
      <c r="BWS281" s="6"/>
      <c r="BWT281" s="6"/>
      <c r="BWU281" s="6"/>
      <c r="BWV281" s="6"/>
      <c r="BWW281" s="6"/>
      <c r="BWX281" s="6"/>
      <c r="BWY281" s="6"/>
      <c r="BWZ281" s="6"/>
      <c r="BXA281" s="6"/>
      <c r="BXB281" s="6"/>
      <c r="BXC281" s="6"/>
      <c r="BXD281" s="6"/>
      <c r="BXE281" s="6"/>
      <c r="BXF281" s="6"/>
      <c r="BXG281" s="6"/>
      <c r="BXH281" s="6"/>
      <c r="BXI281" s="6"/>
      <c r="BXJ281" s="6"/>
      <c r="BXK281" s="6"/>
      <c r="BXL281" s="6"/>
      <c r="BXM281" s="6"/>
      <c r="BXN281" s="6"/>
      <c r="BXO281" s="6"/>
      <c r="BXP281" s="6"/>
      <c r="BXQ281" s="6"/>
      <c r="BXR281" s="6"/>
      <c r="BXS281" s="6"/>
      <c r="BXT281" s="6"/>
      <c r="BXU281" s="6"/>
      <c r="BXV281" s="6"/>
      <c r="BXW281" s="6"/>
      <c r="BXX281" s="6"/>
      <c r="BXY281" s="6"/>
      <c r="BXZ281" s="6"/>
      <c r="BYA281" s="6"/>
      <c r="BYB281" s="6"/>
      <c r="BYC281" s="6"/>
      <c r="BYD281" s="6"/>
      <c r="BYE281" s="6"/>
      <c r="BYF281" s="6"/>
      <c r="BYG281" s="6"/>
      <c r="BYH281" s="6"/>
      <c r="BYI281" s="6"/>
      <c r="BYJ281" s="6"/>
      <c r="BYK281" s="6"/>
      <c r="BYL281" s="6"/>
      <c r="BYM281" s="6"/>
      <c r="BYN281" s="6"/>
      <c r="BYO281" s="6"/>
      <c r="BYP281" s="6"/>
      <c r="BYQ281" s="6"/>
      <c r="BYR281" s="6"/>
      <c r="BYS281" s="6"/>
      <c r="BYT281" s="6"/>
      <c r="BYU281" s="6"/>
      <c r="BYV281" s="6"/>
      <c r="BYW281" s="6"/>
      <c r="BYX281" s="6"/>
      <c r="BYY281" s="6"/>
      <c r="BYZ281" s="6"/>
      <c r="BZA281" s="6"/>
      <c r="BZB281" s="6"/>
      <c r="BZC281" s="6"/>
      <c r="BZD281" s="6"/>
      <c r="BZE281" s="6"/>
      <c r="BZF281" s="6"/>
      <c r="BZG281" s="6"/>
      <c r="BZH281" s="6"/>
      <c r="BZI281" s="6"/>
      <c r="BZJ281" s="6"/>
      <c r="BZK281" s="6"/>
      <c r="BZL281" s="6"/>
      <c r="BZM281" s="6"/>
      <c r="BZN281" s="6"/>
      <c r="BZO281" s="6"/>
      <c r="BZP281" s="6"/>
      <c r="BZQ281" s="6"/>
      <c r="BZR281" s="6"/>
      <c r="BZS281" s="6"/>
      <c r="BZT281" s="6"/>
      <c r="BZU281" s="6"/>
      <c r="BZV281" s="6"/>
      <c r="BZW281" s="6"/>
      <c r="BZX281" s="6"/>
      <c r="BZY281" s="6"/>
      <c r="BZZ281" s="6"/>
      <c r="CAA281" s="6"/>
      <c r="CAB281" s="6"/>
      <c r="CAC281" s="6"/>
      <c r="CAD281" s="6"/>
      <c r="CAE281" s="6"/>
      <c r="CAF281" s="6"/>
      <c r="CAG281" s="6"/>
      <c r="CAH281" s="6"/>
      <c r="CAI281" s="6"/>
      <c r="CAJ281" s="6"/>
      <c r="CAK281" s="6"/>
      <c r="CAL281" s="6"/>
      <c r="CAM281" s="6"/>
      <c r="CAN281" s="6"/>
      <c r="CAO281" s="6"/>
      <c r="CAP281" s="6"/>
      <c r="CAQ281" s="6"/>
      <c r="CAR281" s="6"/>
      <c r="CAS281" s="6"/>
      <c r="CAT281" s="6"/>
      <c r="CAU281" s="6"/>
      <c r="CAV281" s="6"/>
      <c r="CAW281" s="6"/>
      <c r="CAX281" s="6"/>
      <c r="CAY281" s="6"/>
      <c r="CAZ281" s="6"/>
      <c r="CBA281" s="6"/>
      <c r="CBB281" s="6"/>
      <c r="CBC281" s="6"/>
      <c r="CBD281" s="6"/>
      <c r="CBE281" s="6"/>
      <c r="CBF281" s="6"/>
      <c r="CBG281" s="6"/>
      <c r="CBH281" s="6"/>
      <c r="CBI281" s="6"/>
      <c r="CBJ281" s="6"/>
      <c r="CBK281" s="6"/>
      <c r="CBL281" s="6"/>
      <c r="CBM281" s="6"/>
      <c r="CBN281" s="6"/>
      <c r="CBO281" s="6"/>
      <c r="CBP281" s="6"/>
      <c r="CBQ281" s="6"/>
      <c r="CBR281" s="6"/>
      <c r="CBS281" s="6"/>
      <c r="CBT281" s="6"/>
      <c r="CBU281" s="6"/>
      <c r="CBV281" s="6"/>
      <c r="CBW281" s="6"/>
      <c r="CBX281" s="6"/>
      <c r="CBY281" s="6"/>
      <c r="CBZ281" s="6"/>
      <c r="CCA281" s="6"/>
      <c r="CCB281" s="6"/>
      <c r="CCC281" s="6"/>
      <c r="CCD281" s="6"/>
      <c r="CCE281" s="6"/>
      <c r="CCF281" s="6"/>
      <c r="CCG281" s="6"/>
      <c r="CCH281" s="6"/>
      <c r="CCI281" s="6"/>
      <c r="CCJ281" s="6"/>
      <c r="CCK281" s="6"/>
      <c r="CCL281" s="6"/>
      <c r="CCM281" s="6"/>
      <c r="CCN281" s="6"/>
      <c r="CCO281" s="6"/>
      <c r="CCP281" s="6"/>
      <c r="CCQ281" s="6"/>
      <c r="CCR281" s="6"/>
      <c r="CCS281" s="6"/>
      <c r="CCT281" s="6"/>
      <c r="CCU281" s="6"/>
      <c r="CCV281" s="6"/>
      <c r="CCW281" s="6"/>
      <c r="CCX281" s="6"/>
      <c r="CCY281" s="6"/>
      <c r="CCZ281" s="6"/>
      <c r="CDA281" s="6"/>
      <c r="CDB281" s="6"/>
      <c r="CDC281" s="6"/>
      <c r="CDD281" s="6"/>
      <c r="CDE281" s="6"/>
      <c r="CDF281" s="6"/>
      <c r="CDG281" s="6"/>
      <c r="CDH281" s="6"/>
      <c r="CDI281" s="6"/>
      <c r="CDJ281" s="6"/>
      <c r="CDK281" s="6"/>
      <c r="CDL281" s="6"/>
      <c r="CDM281" s="6"/>
      <c r="CDN281" s="6"/>
      <c r="CDO281" s="6"/>
      <c r="CDP281" s="6"/>
      <c r="CDQ281" s="6"/>
      <c r="CDR281" s="6"/>
      <c r="CDS281" s="6"/>
      <c r="CDT281" s="6"/>
      <c r="CDU281" s="6"/>
      <c r="CDV281" s="6"/>
      <c r="CDW281" s="6"/>
      <c r="CDX281" s="6"/>
      <c r="CDY281" s="6"/>
      <c r="CDZ281" s="6"/>
      <c r="CEA281" s="6"/>
      <c r="CEB281" s="6"/>
      <c r="CEC281" s="6"/>
      <c r="CED281" s="6"/>
      <c r="CEE281" s="6"/>
      <c r="CEF281" s="6"/>
      <c r="CEG281" s="6"/>
      <c r="CEH281" s="6"/>
      <c r="CEI281" s="6"/>
      <c r="CEJ281" s="6"/>
      <c r="CEK281" s="6"/>
      <c r="CEL281" s="6"/>
      <c r="CEM281" s="6"/>
      <c r="CEN281" s="6"/>
      <c r="CEO281" s="6"/>
      <c r="CEP281" s="6"/>
      <c r="CEQ281" s="6"/>
      <c r="CER281" s="6"/>
      <c r="CES281" s="6"/>
      <c r="CET281" s="6"/>
      <c r="CEU281" s="6"/>
      <c r="CEV281" s="6"/>
      <c r="CEW281" s="6"/>
      <c r="CEX281" s="6"/>
      <c r="CEY281" s="6"/>
      <c r="CEZ281" s="6"/>
      <c r="CFA281" s="6"/>
      <c r="CFB281" s="6"/>
      <c r="CFC281" s="6"/>
      <c r="CFD281" s="6"/>
      <c r="CFE281" s="6"/>
      <c r="CFF281" s="6"/>
      <c r="CFG281" s="6"/>
      <c r="CFH281" s="6"/>
      <c r="CFI281" s="6"/>
      <c r="CFJ281" s="6"/>
      <c r="CFK281" s="6"/>
      <c r="CFL281" s="6"/>
      <c r="CFM281" s="6"/>
      <c r="CFN281" s="6"/>
      <c r="CFO281" s="6"/>
      <c r="CFP281" s="6"/>
      <c r="CFQ281" s="6"/>
      <c r="CFR281" s="6"/>
      <c r="CFS281" s="6"/>
      <c r="CFT281" s="6"/>
      <c r="CFU281" s="6"/>
      <c r="CFV281" s="6"/>
      <c r="CFW281" s="6"/>
      <c r="CFX281" s="6"/>
      <c r="CFY281" s="6"/>
      <c r="CFZ281" s="6"/>
      <c r="CGA281" s="6"/>
      <c r="CGB281" s="6"/>
      <c r="CGC281" s="6"/>
      <c r="CGD281" s="6"/>
      <c r="CGE281" s="6"/>
      <c r="CGF281" s="6"/>
      <c r="CGG281" s="6"/>
      <c r="CGH281" s="6"/>
      <c r="CGI281" s="6"/>
      <c r="CGJ281" s="6"/>
      <c r="CGK281" s="6"/>
      <c r="CGL281" s="6"/>
      <c r="CGM281" s="6"/>
      <c r="CGN281" s="6"/>
      <c r="CGO281" s="6"/>
      <c r="CGP281" s="6"/>
      <c r="CGQ281" s="6"/>
      <c r="CGR281" s="6"/>
      <c r="CGS281" s="6"/>
      <c r="CGT281" s="6"/>
      <c r="CGU281" s="6"/>
      <c r="CGV281" s="6"/>
      <c r="CGW281" s="6"/>
      <c r="CGX281" s="6"/>
      <c r="CGY281" s="6"/>
      <c r="CGZ281" s="6"/>
      <c r="CHA281" s="6"/>
      <c r="CHB281" s="6"/>
      <c r="CHC281" s="6"/>
      <c r="CHD281" s="6"/>
      <c r="CHE281" s="6"/>
      <c r="CHF281" s="6"/>
      <c r="CHG281" s="6"/>
      <c r="CHH281" s="6"/>
      <c r="CHI281" s="6"/>
      <c r="CHJ281" s="6"/>
      <c r="CHK281" s="6"/>
      <c r="CHL281" s="6"/>
      <c r="CHM281" s="6"/>
      <c r="CHN281" s="6"/>
      <c r="CHO281" s="6"/>
      <c r="CHP281" s="6"/>
      <c r="CHQ281" s="6"/>
      <c r="CHR281" s="6"/>
      <c r="CHS281" s="6"/>
      <c r="CHT281" s="6"/>
      <c r="CHU281" s="6"/>
      <c r="CHV281" s="6"/>
      <c r="CHW281" s="6"/>
      <c r="CHX281" s="6"/>
      <c r="CHY281" s="6"/>
      <c r="CHZ281" s="6"/>
      <c r="CIA281" s="6"/>
      <c r="CIB281" s="6"/>
      <c r="CIC281" s="6"/>
      <c r="CID281" s="6"/>
      <c r="CIE281" s="6"/>
      <c r="CIF281" s="6"/>
      <c r="CIG281" s="6"/>
      <c r="CIH281" s="6"/>
      <c r="CII281" s="6"/>
      <c r="CIJ281" s="6"/>
      <c r="CIK281" s="6"/>
      <c r="CIL281" s="6"/>
      <c r="CIM281" s="6"/>
      <c r="CIN281" s="6"/>
      <c r="CIO281" s="6"/>
      <c r="CIP281" s="6"/>
      <c r="CIQ281" s="6"/>
      <c r="CIR281" s="6"/>
      <c r="CIS281" s="6"/>
      <c r="CIT281" s="6"/>
      <c r="CIU281" s="6"/>
      <c r="CIV281" s="6"/>
      <c r="CIW281" s="6"/>
      <c r="CIX281" s="6"/>
      <c r="CIY281" s="6"/>
      <c r="CIZ281" s="6"/>
      <c r="CJA281" s="6"/>
      <c r="CJB281" s="6"/>
      <c r="CJC281" s="6"/>
      <c r="CJD281" s="6"/>
      <c r="CJE281" s="6"/>
      <c r="CJF281" s="6"/>
      <c r="CJG281" s="6"/>
      <c r="CJH281" s="6"/>
      <c r="CJI281" s="6"/>
      <c r="CJJ281" s="6"/>
      <c r="CJK281" s="6"/>
      <c r="CJL281" s="6"/>
      <c r="CJM281" s="6"/>
      <c r="CJN281" s="6"/>
      <c r="CJO281" s="6"/>
      <c r="CJP281" s="6"/>
      <c r="CJQ281" s="6"/>
      <c r="CJR281" s="6"/>
      <c r="CJS281" s="6"/>
      <c r="CJT281" s="6"/>
      <c r="CJU281" s="6"/>
      <c r="CJV281" s="6"/>
      <c r="CJW281" s="6"/>
      <c r="CJX281" s="6"/>
      <c r="CJY281" s="6"/>
      <c r="CJZ281" s="6"/>
      <c r="CKA281" s="6"/>
      <c r="CKB281" s="6"/>
      <c r="CKC281" s="6"/>
      <c r="CKD281" s="6"/>
      <c r="CKE281" s="6"/>
      <c r="CKF281" s="6"/>
      <c r="CKG281" s="6"/>
      <c r="CKH281" s="6"/>
      <c r="CKI281" s="6"/>
      <c r="CKJ281" s="6"/>
      <c r="CKK281" s="6"/>
      <c r="CKL281" s="6"/>
      <c r="CKM281" s="6"/>
      <c r="CKN281" s="6"/>
      <c r="CKO281" s="6"/>
      <c r="CKP281" s="6"/>
      <c r="CKQ281" s="6"/>
      <c r="CKR281" s="6"/>
      <c r="CKS281" s="6"/>
      <c r="CKT281" s="6"/>
      <c r="CKU281" s="6"/>
      <c r="CKV281" s="6"/>
      <c r="CKW281" s="6"/>
      <c r="CKX281" s="6"/>
      <c r="CKY281" s="6"/>
      <c r="CKZ281" s="6"/>
      <c r="CLA281" s="6"/>
      <c r="CLB281" s="6"/>
      <c r="CLC281" s="6"/>
      <c r="CLD281" s="6"/>
      <c r="CLE281" s="6"/>
      <c r="CLF281" s="6"/>
      <c r="CLG281" s="6"/>
      <c r="CLH281" s="6"/>
      <c r="CLI281" s="6"/>
      <c r="CLJ281" s="6"/>
      <c r="CLK281" s="6"/>
      <c r="CLL281" s="6"/>
      <c r="CLM281" s="6"/>
      <c r="CLN281" s="6"/>
      <c r="CLO281" s="6"/>
      <c r="CLP281" s="6"/>
      <c r="CLQ281" s="6"/>
      <c r="CLR281" s="6"/>
      <c r="CLS281" s="6"/>
      <c r="CLT281" s="6"/>
      <c r="CLU281" s="6"/>
      <c r="CLV281" s="6"/>
      <c r="CLW281" s="6"/>
      <c r="CLX281" s="6"/>
      <c r="CLY281" s="6"/>
      <c r="CLZ281" s="6"/>
      <c r="CMA281" s="6"/>
      <c r="CMB281" s="6"/>
      <c r="CMC281" s="6"/>
      <c r="CMD281" s="6"/>
      <c r="CME281" s="6"/>
      <c r="CMF281" s="6"/>
      <c r="CMG281" s="6"/>
      <c r="CMH281" s="6"/>
      <c r="CMI281" s="6"/>
      <c r="CMJ281" s="6"/>
      <c r="CMK281" s="6"/>
      <c r="CML281" s="6"/>
      <c r="CMM281" s="6"/>
      <c r="CMN281" s="6"/>
      <c r="CMO281" s="6"/>
      <c r="CMP281" s="6"/>
      <c r="CMQ281" s="6"/>
      <c r="CMR281" s="6"/>
      <c r="CMS281" s="6"/>
      <c r="CMT281" s="6"/>
      <c r="CMU281" s="6"/>
      <c r="CMV281" s="6"/>
      <c r="CMW281" s="6"/>
      <c r="CMX281" s="6"/>
      <c r="CMY281" s="6"/>
      <c r="CMZ281" s="6"/>
      <c r="CNA281" s="6"/>
      <c r="CNB281" s="6"/>
      <c r="CNC281" s="6"/>
      <c r="CND281" s="6"/>
      <c r="CNE281" s="6"/>
      <c r="CNF281" s="6"/>
      <c r="CNG281" s="6"/>
      <c r="CNH281" s="6"/>
      <c r="CNI281" s="6"/>
      <c r="CNJ281" s="6"/>
      <c r="CNK281" s="6"/>
      <c r="CNL281" s="6"/>
      <c r="CNM281" s="6"/>
      <c r="CNN281" s="6"/>
      <c r="CNO281" s="6"/>
      <c r="CNP281" s="6"/>
      <c r="CNQ281" s="6"/>
      <c r="CNR281" s="6"/>
      <c r="CNS281" s="6"/>
      <c r="CNT281" s="6"/>
      <c r="CNU281" s="6"/>
      <c r="CNV281" s="6"/>
      <c r="CNW281" s="6"/>
      <c r="CNX281" s="6"/>
      <c r="CNY281" s="6"/>
      <c r="CNZ281" s="6"/>
      <c r="COA281" s="6"/>
      <c r="COB281" s="6"/>
      <c r="COC281" s="6"/>
      <c r="COD281" s="6"/>
      <c r="COE281" s="6"/>
      <c r="COF281" s="6"/>
      <c r="COG281" s="6"/>
      <c r="COH281" s="6"/>
      <c r="COI281" s="6"/>
      <c r="COJ281" s="6"/>
      <c r="COK281" s="6"/>
      <c r="COL281" s="6"/>
      <c r="COM281" s="6"/>
      <c r="CON281" s="6"/>
      <c r="COO281" s="6"/>
      <c r="COP281" s="6"/>
      <c r="COQ281" s="6"/>
      <c r="COR281" s="6"/>
      <c r="COS281" s="6"/>
      <c r="COT281" s="6"/>
      <c r="COU281" s="6"/>
      <c r="COV281" s="6"/>
      <c r="COW281" s="6"/>
      <c r="COX281" s="6"/>
      <c r="COY281" s="6"/>
      <c r="COZ281" s="6"/>
      <c r="CPA281" s="6"/>
      <c r="CPB281" s="6"/>
      <c r="CPC281" s="6"/>
      <c r="CPD281" s="6"/>
      <c r="CPE281" s="6"/>
      <c r="CPF281" s="6"/>
      <c r="CPG281" s="6"/>
      <c r="CPH281" s="6"/>
      <c r="CPI281" s="6"/>
      <c r="CPJ281" s="6"/>
      <c r="CPK281" s="6"/>
      <c r="CPL281" s="6"/>
      <c r="CPM281" s="6"/>
      <c r="CPN281" s="6"/>
      <c r="CPO281" s="6"/>
      <c r="CPP281" s="6"/>
      <c r="CPQ281" s="6"/>
      <c r="CPR281" s="6"/>
      <c r="CPS281" s="6"/>
      <c r="CPT281" s="6"/>
      <c r="CPU281" s="6"/>
      <c r="CPV281" s="6"/>
      <c r="CPW281" s="6"/>
      <c r="CPX281" s="6"/>
      <c r="CPY281" s="6"/>
      <c r="CPZ281" s="6"/>
      <c r="CQA281" s="6"/>
      <c r="CQB281" s="6"/>
      <c r="CQC281" s="6"/>
      <c r="CQD281" s="6"/>
      <c r="CQE281" s="6"/>
      <c r="CQF281" s="6"/>
      <c r="CQG281" s="6"/>
      <c r="CQH281" s="6"/>
      <c r="CQI281" s="6"/>
      <c r="CQJ281" s="6"/>
      <c r="CQK281" s="6"/>
      <c r="CQL281" s="6"/>
      <c r="CQM281" s="6"/>
      <c r="CQN281" s="6"/>
      <c r="CQO281" s="6"/>
      <c r="CQP281" s="6"/>
      <c r="CQQ281" s="6"/>
      <c r="CQR281" s="6"/>
      <c r="CQS281" s="6"/>
      <c r="CQT281" s="6"/>
      <c r="CQU281" s="6"/>
      <c r="CQV281" s="6"/>
      <c r="CQW281" s="6"/>
      <c r="CQX281" s="6"/>
      <c r="CQY281" s="6"/>
      <c r="CQZ281" s="6"/>
      <c r="CRA281" s="6"/>
      <c r="CRB281" s="6"/>
      <c r="CRC281" s="6"/>
      <c r="CRD281" s="6"/>
      <c r="CRE281" s="6"/>
      <c r="CRF281" s="6"/>
      <c r="CRG281" s="6"/>
      <c r="CRH281" s="6"/>
      <c r="CRI281" s="6"/>
      <c r="CRJ281" s="6"/>
      <c r="CRK281" s="6"/>
      <c r="CRL281" s="6"/>
      <c r="CRM281" s="6"/>
      <c r="CRN281" s="6"/>
      <c r="CRO281" s="6"/>
      <c r="CRP281" s="6"/>
      <c r="CRQ281" s="6"/>
      <c r="CRR281" s="6"/>
      <c r="CRS281" s="6"/>
      <c r="CRT281" s="6"/>
      <c r="CRU281" s="6"/>
      <c r="CRV281" s="6"/>
      <c r="CRW281" s="6"/>
      <c r="CRX281" s="6"/>
      <c r="CRY281" s="6"/>
      <c r="CRZ281" s="6"/>
      <c r="CSA281" s="6"/>
      <c r="CSB281" s="6"/>
      <c r="CSC281" s="6"/>
      <c r="CSD281" s="6"/>
      <c r="CSE281" s="6"/>
      <c r="CSF281" s="6"/>
      <c r="CSG281" s="6"/>
      <c r="CSH281" s="6"/>
      <c r="CSI281" s="6"/>
      <c r="CSJ281" s="6"/>
      <c r="CSK281" s="6"/>
      <c r="CSL281" s="6"/>
      <c r="CSM281" s="6"/>
      <c r="CSN281" s="6"/>
      <c r="CSO281" s="6"/>
      <c r="CSP281" s="6"/>
      <c r="CSQ281" s="6"/>
      <c r="CSR281" s="6"/>
      <c r="CSS281" s="6"/>
      <c r="CST281" s="6"/>
      <c r="CSU281" s="6"/>
      <c r="CSV281" s="6"/>
      <c r="CSW281" s="6"/>
      <c r="CSX281" s="6"/>
      <c r="CSY281" s="6"/>
      <c r="CSZ281" s="6"/>
      <c r="CTA281" s="6"/>
      <c r="CTB281" s="6"/>
      <c r="CTC281" s="6"/>
      <c r="CTD281" s="6"/>
      <c r="CTE281" s="6"/>
      <c r="CTF281" s="6"/>
      <c r="CTG281" s="6"/>
      <c r="CTH281" s="6"/>
      <c r="CTI281" s="6"/>
      <c r="CTJ281" s="6"/>
      <c r="CTK281" s="6"/>
      <c r="CTL281" s="6"/>
      <c r="CTM281" s="6"/>
      <c r="CTN281" s="6"/>
      <c r="CTO281" s="6"/>
      <c r="CTP281" s="6"/>
      <c r="CTQ281" s="6"/>
      <c r="CTR281" s="6"/>
      <c r="CTS281" s="6"/>
      <c r="CTT281" s="6"/>
      <c r="CTU281" s="6"/>
      <c r="CTV281" s="6"/>
      <c r="CTW281" s="6"/>
      <c r="CTX281" s="6"/>
      <c r="CTY281" s="6"/>
      <c r="CTZ281" s="6"/>
      <c r="CUA281" s="6"/>
      <c r="CUB281" s="6"/>
      <c r="CUC281" s="6"/>
      <c r="CUD281" s="6"/>
      <c r="CUE281" s="6"/>
      <c r="CUF281" s="6"/>
      <c r="CUG281" s="6"/>
      <c r="CUH281" s="6"/>
      <c r="CUI281" s="6"/>
      <c r="CUJ281" s="6"/>
      <c r="CUK281" s="6"/>
      <c r="CUL281" s="6"/>
      <c r="CUM281" s="6"/>
      <c r="CUN281" s="6"/>
      <c r="CUO281" s="6"/>
      <c r="CUP281" s="6"/>
      <c r="CUQ281" s="6"/>
      <c r="CUR281" s="6"/>
      <c r="CUS281" s="6"/>
      <c r="CUT281" s="6"/>
      <c r="CUU281" s="6"/>
      <c r="CUV281" s="6"/>
      <c r="CUW281" s="6"/>
      <c r="CUX281" s="6"/>
      <c r="CUY281" s="6"/>
      <c r="CUZ281" s="6"/>
      <c r="CVA281" s="6"/>
      <c r="CVB281" s="6"/>
      <c r="CVC281" s="6"/>
      <c r="CVD281" s="6"/>
      <c r="CVE281" s="6"/>
      <c r="CVF281" s="6"/>
      <c r="CVG281" s="6"/>
      <c r="CVH281" s="6"/>
      <c r="CVI281" s="6"/>
      <c r="CVJ281" s="6"/>
      <c r="CVK281" s="6"/>
      <c r="CVL281" s="6"/>
      <c r="CVM281" s="6"/>
      <c r="CVN281" s="6"/>
      <c r="CVO281" s="6"/>
      <c r="CVP281" s="6"/>
      <c r="CVQ281" s="6"/>
      <c r="CVR281" s="6"/>
      <c r="CVS281" s="6"/>
      <c r="CVT281" s="6"/>
      <c r="CVU281" s="6"/>
      <c r="CVV281" s="6"/>
      <c r="CVW281" s="6"/>
      <c r="CVX281" s="6"/>
      <c r="CVY281" s="6"/>
      <c r="CVZ281" s="6"/>
      <c r="CWA281" s="6"/>
      <c r="CWB281" s="6"/>
      <c r="CWC281" s="6"/>
      <c r="CWD281" s="6"/>
      <c r="CWE281" s="6"/>
      <c r="CWF281" s="6"/>
      <c r="CWG281" s="6"/>
      <c r="CWH281" s="6"/>
      <c r="CWI281" s="6"/>
      <c r="CWJ281" s="6"/>
      <c r="CWK281" s="6"/>
      <c r="CWL281" s="6"/>
      <c r="CWM281" s="6"/>
      <c r="CWN281" s="6"/>
      <c r="CWO281" s="6"/>
      <c r="CWP281" s="6"/>
      <c r="CWQ281" s="6"/>
      <c r="CWR281" s="6"/>
      <c r="CWS281" s="6"/>
      <c r="CWT281" s="6"/>
      <c r="CWU281" s="6"/>
      <c r="CWV281" s="6"/>
      <c r="CWW281" s="6"/>
      <c r="CWX281" s="6"/>
      <c r="CWY281" s="6"/>
      <c r="CWZ281" s="6"/>
      <c r="CXA281" s="6"/>
      <c r="CXB281" s="6"/>
      <c r="CXC281" s="6"/>
      <c r="CXD281" s="6"/>
      <c r="CXE281" s="6"/>
      <c r="CXF281" s="6"/>
      <c r="CXG281" s="6"/>
      <c r="CXH281" s="6"/>
      <c r="CXI281" s="6"/>
      <c r="CXJ281" s="6"/>
      <c r="CXK281" s="6"/>
      <c r="CXL281" s="6"/>
      <c r="CXM281" s="6"/>
      <c r="CXN281" s="6"/>
      <c r="CXO281" s="6"/>
      <c r="CXP281" s="6"/>
      <c r="CXQ281" s="6"/>
      <c r="CXR281" s="6"/>
      <c r="CXS281" s="6"/>
      <c r="CXT281" s="6"/>
      <c r="CXU281" s="6"/>
      <c r="CXV281" s="6"/>
      <c r="CXW281" s="6"/>
      <c r="CXX281" s="6"/>
      <c r="CXY281" s="6"/>
      <c r="CXZ281" s="6"/>
      <c r="CYA281" s="6"/>
      <c r="CYB281" s="6"/>
      <c r="CYC281" s="6"/>
      <c r="CYD281" s="6"/>
      <c r="CYE281" s="6"/>
      <c r="CYF281" s="6"/>
      <c r="CYG281" s="6"/>
      <c r="CYH281" s="6"/>
      <c r="CYI281" s="6"/>
      <c r="CYJ281" s="6"/>
      <c r="CYK281" s="6"/>
      <c r="CYL281" s="6"/>
      <c r="CYM281" s="6"/>
      <c r="CYN281" s="6"/>
      <c r="CYO281" s="6"/>
      <c r="CYP281" s="6"/>
      <c r="CYQ281" s="6"/>
      <c r="CYR281" s="6"/>
      <c r="CYS281" s="6"/>
      <c r="CYT281" s="6"/>
      <c r="CYU281" s="6"/>
      <c r="CYV281" s="6"/>
      <c r="CYW281" s="6"/>
      <c r="CYX281" s="6"/>
      <c r="CYY281" s="6"/>
      <c r="CYZ281" s="6"/>
      <c r="CZA281" s="6"/>
      <c r="CZB281" s="6"/>
      <c r="CZC281" s="6"/>
      <c r="CZD281" s="6"/>
      <c r="CZE281" s="6"/>
      <c r="CZF281" s="6"/>
      <c r="CZG281" s="6"/>
      <c r="CZH281" s="6"/>
      <c r="CZI281" s="6"/>
      <c r="CZJ281" s="6"/>
      <c r="CZK281" s="6"/>
      <c r="CZL281" s="6"/>
      <c r="CZM281" s="6"/>
      <c r="CZN281" s="6"/>
      <c r="CZO281" s="6"/>
      <c r="CZP281" s="6"/>
      <c r="CZQ281" s="6"/>
      <c r="CZR281" s="6"/>
      <c r="CZS281" s="6"/>
      <c r="CZT281" s="6"/>
      <c r="CZU281" s="6"/>
      <c r="CZV281" s="6"/>
      <c r="CZW281" s="6"/>
      <c r="CZX281" s="6"/>
      <c r="CZY281" s="6"/>
      <c r="CZZ281" s="6"/>
      <c r="DAA281" s="6"/>
      <c r="DAB281" s="6"/>
      <c r="DAC281" s="6"/>
      <c r="DAD281" s="6"/>
      <c r="DAE281" s="6"/>
      <c r="DAF281" s="6"/>
      <c r="DAG281" s="6"/>
      <c r="DAH281" s="6"/>
      <c r="DAI281" s="6"/>
      <c r="DAJ281" s="6"/>
      <c r="DAK281" s="6"/>
      <c r="DAL281" s="6"/>
      <c r="DAM281" s="6"/>
      <c r="DAN281" s="6"/>
      <c r="DAO281" s="6"/>
      <c r="DAP281" s="6"/>
      <c r="DAQ281" s="6"/>
      <c r="DAR281" s="6"/>
      <c r="DAS281" s="6"/>
      <c r="DAT281" s="6"/>
      <c r="DAU281" s="6"/>
      <c r="DAV281" s="6"/>
      <c r="DAW281" s="6"/>
      <c r="DAX281" s="6"/>
      <c r="DAY281" s="6"/>
      <c r="DAZ281" s="6"/>
      <c r="DBA281" s="6"/>
      <c r="DBB281" s="6"/>
      <c r="DBC281" s="6"/>
      <c r="DBD281" s="6"/>
      <c r="DBE281" s="6"/>
      <c r="DBF281" s="6"/>
      <c r="DBG281" s="6"/>
      <c r="DBH281" s="6"/>
      <c r="DBI281" s="6"/>
      <c r="DBJ281" s="6"/>
      <c r="DBK281" s="6"/>
      <c r="DBL281" s="6"/>
      <c r="DBM281" s="6"/>
      <c r="DBN281" s="6"/>
      <c r="DBO281" s="6"/>
      <c r="DBP281" s="6"/>
      <c r="DBQ281" s="6"/>
      <c r="DBR281" s="6"/>
      <c r="DBS281" s="6"/>
      <c r="DBT281" s="6"/>
      <c r="DBU281" s="6"/>
      <c r="DBV281" s="6"/>
      <c r="DBW281" s="6"/>
      <c r="DBX281" s="6"/>
      <c r="DBY281" s="6"/>
      <c r="DBZ281" s="6"/>
      <c r="DCA281" s="6"/>
      <c r="DCB281" s="6"/>
      <c r="DCC281" s="6"/>
      <c r="DCD281" s="6"/>
      <c r="DCE281" s="6"/>
      <c r="DCF281" s="6"/>
      <c r="DCG281" s="6"/>
      <c r="DCH281" s="6"/>
      <c r="DCI281" s="6"/>
      <c r="DCJ281" s="6"/>
      <c r="DCK281" s="6"/>
      <c r="DCL281" s="6"/>
      <c r="DCM281" s="6"/>
      <c r="DCN281" s="6"/>
      <c r="DCO281" s="6"/>
      <c r="DCP281" s="6"/>
      <c r="DCQ281" s="6"/>
      <c r="DCR281" s="6"/>
      <c r="DCS281" s="6"/>
      <c r="DCT281" s="6"/>
      <c r="DCU281" s="6"/>
      <c r="DCV281" s="6"/>
      <c r="DCW281" s="6"/>
      <c r="DCX281" s="6"/>
      <c r="DCY281" s="6"/>
      <c r="DCZ281" s="6"/>
      <c r="DDA281" s="6"/>
      <c r="DDB281" s="6"/>
      <c r="DDC281" s="6"/>
      <c r="DDD281" s="6"/>
      <c r="DDE281" s="6"/>
      <c r="DDF281" s="6"/>
      <c r="DDG281" s="6"/>
      <c r="DDH281" s="6"/>
      <c r="DDI281" s="6"/>
      <c r="DDJ281" s="6"/>
      <c r="DDK281" s="6"/>
      <c r="DDL281" s="6"/>
      <c r="DDM281" s="6"/>
      <c r="DDN281" s="6"/>
      <c r="DDO281" s="6"/>
      <c r="DDP281" s="6"/>
      <c r="DDQ281" s="6"/>
      <c r="DDR281" s="6"/>
      <c r="DDS281" s="6"/>
      <c r="DDT281" s="6"/>
      <c r="DDU281" s="6"/>
      <c r="DDV281" s="6"/>
      <c r="DDW281" s="6"/>
      <c r="DDX281" s="6"/>
      <c r="DDY281" s="6"/>
      <c r="DDZ281" s="6"/>
      <c r="DEA281" s="6"/>
      <c r="DEB281" s="6"/>
      <c r="DEC281" s="6"/>
      <c r="DED281" s="6"/>
      <c r="DEE281" s="6"/>
      <c r="DEF281" s="6"/>
      <c r="DEG281" s="6"/>
      <c r="DEH281" s="6"/>
      <c r="DEI281" s="6"/>
      <c r="DEJ281" s="6"/>
      <c r="DEK281" s="6"/>
      <c r="DEL281" s="6"/>
      <c r="DEM281" s="6"/>
      <c r="DEN281" s="6"/>
      <c r="DEO281" s="6"/>
      <c r="DEP281" s="6"/>
      <c r="DEQ281" s="6"/>
      <c r="DER281" s="6"/>
      <c r="DES281" s="6"/>
      <c r="DET281" s="6"/>
      <c r="DEU281" s="6"/>
      <c r="DEV281" s="6"/>
      <c r="DEW281" s="6"/>
      <c r="DEX281" s="6"/>
      <c r="DEY281" s="6"/>
      <c r="DEZ281" s="6"/>
      <c r="DFA281" s="6"/>
      <c r="DFB281" s="6"/>
      <c r="DFC281" s="6"/>
      <c r="DFD281" s="6"/>
      <c r="DFE281" s="6"/>
      <c r="DFF281" s="6"/>
      <c r="DFG281" s="6"/>
      <c r="DFH281" s="6"/>
      <c r="DFI281" s="6"/>
      <c r="DFJ281" s="6"/>
      <c r="DFK281" s="6"/>
      <c r="DFL281" s="6"/>
      <c r="DFM281" s="6"/>
      <c r="DFN281" s="6"/>
      <c r="DFO281" s="6"/>
      <c r="DFP281" s="6"/>
      <c r="DFQ281" s="6"/>
      <c r="DFR281" s="6"/>
      <c r="DFS281" s="6"/>
      <c r="DFT281" s="6"/>
      <c r="DFU281" s="6"/>
      <c r="DFV281" s="6"/>
      <c r="DFW281" s="6"/>
      <c r="DFX281" s="6"/>
      <c r="DFY281" s="6"/>
      <c r="DFZ281" s="6"/>
      <c r="DGA281" s="6"/>
      <c r="DGB281" s="6"/>
      <c r="DGC281" s="6"/>
      <c r="DGD281" s="6"/>
      <c r="DGE281" s="6"/>
      <c r="DGF281" s="6"/>
      <c r="DGG281" s="6"/>
      <c r="DGH281" s="6"/>
      <c r="DGI281" s="6"/>
      <c r="DGJ281" s="6"/>
      <c r="DGK281" s="6"/>
      <c r="DGL281" s="6"/>
      <c r="DGM281" s="6"/>
      <c r="DGN281" s="6"/>
      <c r="DGO281" s="6"/>
      <c r="DGP281" s="6"/>
      <c r="DGQ281" s="6"/>
      <c r="DGR281" s="6"/>
      <c r="DGS281" s="6"/>
      <c r="DGT281" s="6"/>
      <c r="DGU281" s="6"/>
      <c r="DGV281" s="6"/>
      <c r="DGW281" s="6"/>
      <c r="DGX281" s="6"/>
      <c r="DGY281" s="6"/>
      <c r="DGZ281" s="6"/>
      <c r="DHA281" s="6"/>
      <c r="DHB281" s="6"/>
      <c r="DHC281" s="6"/>
      <c r="DHD281" s="6"/>
      <c r="DHE281" s="6"/>
      <c r="DHF281" s="6"/>
      <c r="DHG281" s="6"/>
      <c r="DHH281" s="6"/>
      <c r="DHI281" s="6"/>
      <c r="DHJ281" s="6"/>
      <c r="DHK281" s="6"/>
      <c r="DHL281" s="6"/>
      <c r="DHM281" s="6"/>
      <c r="DHN281" s="6"/>
      <c r="DHO281" s="6"/>
      <c r="DHP281" s="6"/>
      <c r="DHQ281" s="6"/>
      <c r="DHR281" s="6"/>
      <c r="DHS281" s="6"/>
      <c r="DHT281" s="6"/>
      <c r="DHU281" s="6"/>
      <c r="DHV281" s="6"/>
      <c r="DHW281" s="6"/>
      <c r="DHX281" s="6"/>
      <c r="DHY281" s="6"/>
      <c r="DHZ281" s="6"/>
      <c r="DIA281" s="6"/>
      <c r="DIB281" s="6"/>
      <c r="DIC281" s="6"/>
      <c r="DID281" s="6"/>
      <c r="DIE281" s="6"/>
      <c r="DIF281" s="6"/>
      <c r="DIG281" s="6"/>
      <c r="DIH281" s="6"/>
      <c r="DII281" s="6"/>
      <c r="DIJ281" s="6"/>
      <c r="DIK281" s="6"/>
      <c r="DIL281" s="6"/>
      <c r="DIM281" s="6"/>
      <c r="DIN281" s="6"/>
      <c r="DIO281" s="6"/>
      <c r="DIP281" s="6"/>
      <c r="DIQ281" s="6"/>
      <c r="DIR281" s="6"/>
      <c r="DIS281" s="6"/>
      <c r="DIT281" s="6"/>
      <c r="DIU281" s="6"/>
      <c r="DIV281" s="6"/>
      <c r="DIW281" s="6"/>
      <c r="DIX281" s="6"/>
      <c r="DIY281" s="6"/>
      <c r="DIZ281" s="6"/>
      <c r="DJA281" s="6"/>
      <c r="DJB281" s="6"/>
      <c r="DJC281" s="6"/>
      <c r="DJD281" s="6"/>
      <c r="DJE281" s="6"/>
      <c r="DJF281" s="6"/>
      <c r="DJG281" s="6"/>
      <c r="DJH281" s="6"/>
      <c r="DJI281" s="6"/>
      <c r="DJJ281" s="6"/>
      <c r="DJK281" s="6"/>
      <c r="DJL281" s="6"/>
      <c r="DJM281" s="6"/>
      <c r="DJN281" s="6"/>
      <c r="DJO281" s="6"/>
      <c r="DJP281" s="6"/>
      <c r="DJQ281" s="6"/>
      <c r="DJR281" s="6"/>
      <c r="DJS281" s="6"/>
      <c r="DJT281" s="6"/>
      <c r="DJU281" s="6"/>
      <c r="DJV281" s="6"/>
      <c r="DJW281" s="6"/>
      <c r="DJX281" s="6"/>
      <c r="DJY281" s="6"/>
      <c r="DJZ281" s="6"/>
      <c r="DKA281" s="6"/>
      <c r="DKB281" s="6"/>
      <c r="DKC281" s="6"/>
      <c r="DKD281" s="6"/>
      <c r="DKE281" s="6"/>
      <c r="DKF281" s="6"/>
      <c r="DKG281" s="6"/>
      <c r="DKH281" s="6"/>
      <c r="DKI281" s="6"/>
      <c r="DKJ281" s="6"/>
      <c r="DKK281" s="6"/>
      <c r="DKL281" s="6"/>
      <c r="DKM281" s="6"/>
      <c r="DKN281" s="6"/>
      <c r="DKO281" s="6"/>
      <c r="DKP281" s="6"/>
      <c r="DKQ281" s="6"/>
      <c r="DKR281" s="6"/>
      <c r="DKS281" s="6"/>
      <c r="DKT281" s="6"/>
      <c r="DKU281" s="6"/>
      <c r="DKV281" s="6"/>
      <c r="DKW281" s="6"/>
      <c r="DKX281" s="6"/>
      <c r="DKY281" s="6"/>
      <c r="DKZ281" s="6"/>
      <c r="DLA281" s="6"/>
      <c r="DLB281" s="6"/>
      <c r="DLC281" s="6"/>
      <c r="DLD281" s="6"/>
      <c r="DLE281" s="6"/>
      <c r="DLF281" s="6"/>
      <c r="DLG281" s="6"/>
      <c r="DLH281" s="6"/>
      <c r="DLI281" s="6"/>
      <c r="DLJ281" s="6"/>
      <c r="DLK281" s="6"/>
      <c r="DLL281" s="6"/>
      <c r="DLM281" s="6"/>
      <c r="DLN281" s="6"/>
      <c r="DLO281" s="6"/>
      <c r="DLP281" s="6"/>
      <c r="DLQ281" s="6"/>
      <c r="DLR281" s="6"/>
      <c r="DLS281" s="6"/>
      <c r="DLT281" s="6"/>
      <c r="DLU281" s="6"/>
      <c r="DLV281" s="6"/>
      <c r="DLW281" s="6"/>
      <c r="DLX281" s="6"/>
      <c r="DLY281" s="6"/>
      <c r="DLZ281" s="6"/>
      <c r="DMA281" s="6"/>
      <c r="DMB281" s="6"/>
      <c r="DMC281" s="6"/>
      <c r="DMD281" s="6"/>
      <c r="DME281" s="6"/>
      <c r="DMF281" s="6"/>
      <c r="DMG281" s="6"/>
      <c r="DMH281" s="6"/>
      <c r="DMI281" s="6"/>
      <c r="DMJ281" s="6"/>
      <c r="DMK281" s="6"/>
      <c r="DML281" s="6"/>
      <c r="DMM281" s="6"/>
      <c r="DMN281" s="6"/>
      <c r="DMO281" s="6"/>
      <c r="DMP281" s="6"/>
      <c r="DMQ281" s="6"/>
      <c r="DMR281" s="6"/>
      <c r="DMS281" s="6"/>
      <c r="DMT281" s="6"/>
      <c r="DMU281" s="6"/>
      <c r="DMV281" s="6"/>
      <c r="DMW281" s="6"/>
      <c r="DMX281" s="6"/>
      <c r="DMY281" s="6"/>
      <c r="DMZ281" s="6"/>
      <c r="DNA281" s="6"/>
      <c r="DNB281" s="6"/>
      <c r="DNC281" s="6"/>
      <c r="DND281" s="6"/>
      <c r="DNE281" s="6"/>
      <c r="DNF281" s="6"/>
      <c r="DNG281" s="6"/>
      <c r="DNH281" s="6"/>
      <c r="DNI281" s="6"/>
      <c r="DNJ281" s="6"/>
      <c r="DNK281" s="6"/>
      <c r="DNL281" s="6"/>
      <c r="DNM281" s="6"/>
      <c r="DNN281" s="6"/>
      <c r="DNO281" s="6"/>
      <c r="DNP281" s="6"/>
      <c r="DNQ281" s="6"/>
      <c r="DNR281" s="6"/>
      <c r="DNS281" s="6"/>
      <c r="DNT281" s="6"/>
      <c r="DNU281" s="6"/>
      <c r="DNV281" s="6"/>
      <c r="DNW281" s="6"/>
      <c r="DNX281" s="6"/>
      <c r="DNY281" s="6"/>
      <c r="DNZ281" s="6"/>
      <c r="DOA281" s="6"/>
      <c r="DOB281" s="6"/>
      <c r="DOC281" s="6"/>
      <c r="DOD281" s="6"/>
      <c r="DOE281" s="6"/>
      <c r="DOF281" s="6"/>
      <c r="DOG281" s="6"/>
      <c r="DOH281" s="6"/>
      <c r="DOI281" s="6"/>
      <c r="DOJ281" s="6"/>
      <c r="DOK281" s="6"/>
      <c r="DOL281" s="6"/>
      <c r="DOM281" s="6"/>
      <c r="DON281" s="6"/>
      <c r="DOO281" s="6"/>
      <c r="DOP281" s="6"/>
      <c r="DOQ281" s="6"/>
      <c r="DOR281" s="6"/>
      <c r="DOS281" s="6"/>
      <c r="DOT281" s="6"/>
      <c r="DOU281" s="6"/>
      <c r="DOV281" s="6"/>
      <c r="DOW281" s="6"/>
      <c r="DOX281" s="6"/>
      <c r="DOY281" s="6"/>
      <c r="DOZ281" s="6"/>
      <c r="DPA281" s="6"/>
      <c r="DPB281" s="6"/>
      <c r="DPC281" s="6"/>
      <c r="DPD281" s="6"/>
      <c r="DPE281" s="6"/>
      <c r="DPF281" s="6"/>
      <c r="DPG281" s="6"/>
      <c r="DPH281" s="6"/>
      <c r="DPI281" s="6"/>
      <c r="DPJ281" s="6"/>
      <c r="DPK281" s="6"/>
      <c r="DPL281" s="6"/>
      <c r="DPM281" s="6"/>
      <c r="DPN281" s="6"/>
      <c r="DPO281" s="6"/>
      <c r="DPP281" s="6"/>
      <c r="DPQ281" s="6"/>
      <c r="DPR281" s="6"/>
      <c r="DPS281" s="6"/>
      <c r="DPT281" s="6"/>
      <c r="DPU281" s="6"/>
      <c r="DPV281" s="6"/>
      <c r="DPW281" s="6"/>
      <c r="DPX281" s="6"/>
      <c r="DPY281" s="6"/>
      <c r="DPZ281" s="6"/>
      <c r="DQA281" s="6"/>
      <c r="DQB281" s="6"/>
      <c r="DQC281" s="6"/>
      <c r="DQD281" s="6"/>
      <c r="DQE281" s="6"/>
      <c r="DQF281" s="6"/>
      <c r="DQG281" s="6"/>
      <c r="DQH281" s="6"/>
      <c r="DQI281" s="6"/>
      <c r="DQJ281" s="6"/>
      <c r="DQK281" s="6"/>
      <c r="DQL281" s="6"/>
      <c r="DQM281" s="6"/>
      <c r="DQN281" s="6"/>
      <c r="DQO281" s="6"/>
      <c r="DQP281" s="6"/>
      <c r="DQQ281" s="6"/>
      <c r="DQR281" s="6"/>
      <c r="DQS281" s="6"/>
      <c r="DQT281" s="6"/>
      <c r="DQU281" s="6"/>
      <c r="DQV281" s="6"/>
      <c r="DQW281" s="6"/>
      <c r="DQX281" s="6"/>
      <c r="DQY281" s="6"/>
      <c r="DQZ281" s="6"/>
      <c r="DRA281" s="6"/>
      <c r="DRB281" s="6"/>
      <c r="DRC281" s="6"/>
      <c r="DRD281" s="6"/>
      <c r="DRE281" s="6"/>
      <c r="DRF281" s="6"/>
      <c r="DRG281" s="6"/>
      <c r="DRH281" s="6"/>
      <c r="DRI281" s="6"/>
      <c r="DRJ281" s="6"/>
      <c r="DRK281" s="6"/>
      <c r="DRL281" s="6"/>
      <c r="DRM281" s="6"/>
      <c r="DRN281" s="6"/>
      <c r="DRO281" s="6"/>
      <c r="DRP281" s="6"/>
      <c r="DRQ281" s="6"/>
      <c r="DRR281" s="6"/>
      <c r="DRS281" s="6"/>
      <c r="DRT281" s="6"/>
      <c r="DRU281" s="6"/>
      <c r="DRV281" s="6"/>
      <c r="DRW281" s="6"/>
      <c r="DRX281" s="6"/>
      <c r="DRY281" s="6"/>
      <c r="DRZ281" s="6"/>
      <c r="DSA281" s="6"/>
      <c r="DSB281" s="6"/>
      <c r="DSC281" s="6"/>
      <c r="DSD281" s="6"/>
      <c r="DSE281" s="6"/>
      <c r="DSF281" s="6"/>
      <c r="DSG281" s="6"/>
      <c r="DSH281" s="6"/>
      <c r="DSI281" s="6"/>
      <c r="DSJ281" s="6"/>
      <c r="DSK281" s="6"/>
      <c r="DSL281" s="6"/>
      <c r="DSM281" s="6"/>
      <c r="DSN281" s="6"/>
      <c r="DSO281" s="6"/>
      <c r="DSP281" s="6"/>
      <c r="DSQ281" s="6"/>
      <c r="DSR281" s="6"/>
      <c r="DSS281" s="6"/>
      <c r="DST281" s="6"/>
      <c r="DSU281" s="6"/>
      <c r="DSV281" s="6"/>
      <c r="DSW281" s="6"/>
      <c r="DSX281" s="6"/>
      <c r="DSY281" s="6"/>
      <c r="DSZ281" s="6"/>
      <c r="DTA281" s="6"/>
      <c r="DTB281" s="6"/>
      <c r="DTC281" s="6"/>
      <c r="DTD281" s="6"/>
      <c r="DTE281" s="6"/>
      <c r="DTF281" s="6"/>
      <c r="DTG281" s="6"/>
      <c r="DTH281" s="6"/>
      <c r="DTI281" s="6"/>
      <c r="DTJ281" s="6"/>
      <c r="DTK281" s="6"/>
      <c r="DTL281" s="6"/>
      <c r="DTM281" s="6"/>
      <c r="DTN281" s="6"/>
      <c r="DTO281" s="6"/>
      <c r="DTP281" s="6"/>
      <c r="DTQ281" s="6"/>
      <c r="DTR281" s="6"/>
      <c r="DTS281" s="6"/>
      <c r="DTT281" s="6"/>
      <c r="DTU281" s="6"/>
      <c r="DTV281" s="6"/>
      <c r="DTW281" s="6"/>
      <c r="DTX281" s="6"/>
      <c r="DTY281" s="6"/>
      <c r="DTZ281" s="6"/>
      <c r="DUA281" s="6"/>
      <c r="DUB281" s="6"/>
      <c r="DUC281" s="6"/>
      <c r="DUD281" s="6"/>
      <c r="DUE281" s="6"/>
      <c r="DUF281" s="6"/>
      <c r="DUG281" s="6"/>
      <c r="DUH281" s="6"/>
      <c r="DUI281" s="6"/>
      <c r="DUJ281" s="6"/>
      <c r="DUK281" s="6"/>
      <c r="DUL281" s="6"/>
      <c r="DUM281" s="6"/>
      <c r="DUN281" s="6"/>
      <c r="DUO281" s="6"/>
      <c r="DUP281" s="6"/>
      <c r="DUQ281" s="6"/>
      <c r="DUR281" s="6"/>
      <c r="DUS281" s="6"/>
      <c r="DUT281" s="6"/>
      <c r="DUU281" s="6"/>
      <c r="DUV281" s="6"/>
      <c r="DUW281" s="6"/>
      <c r="DUX281" s="6"/>
      <c r="DUY281" s="6"/>
      <c r="DUZ281" s="6"/>
      <c r="DVA281" s="6"/>
      <c r="DVB281" s="6"/>
      <c r="DVC281" s="6"/>
      <c r="DVD281" s="6"/>
      <c r="DVE281" s="6"/>
      <c r="DVF281" s="6"/>
      <c r="DVG281" s="6"/>
      <c r="DVH281" s="6"/>
      <c r="DVI281" s="6"/>
      <c r="DVJ281" s="6"/>
      <c r="DVK281" s="6"/>
      <c r="DVL281" s="6"/>
      <c r="DVM281" s="6"/>
      <c r="DVN281" s="6"/>
      <c r="DVO281" s="6"/>
      <c r="DVP281" s="6"/>
      <c r="DVQ281" s="6"/>
      <c r="DVR281" s="6"/>
      <c r="DVS281" s="6"/>
      <c r="DVT281" s="6"/>
      <c r="DVU281" s="6"/>
      <c r="DVV281" s="6"/>
      <c r="DVW281" s="6"/>
      <c r="DVX281" s="6"/>
      <c r="DVY281" s="6"/>
      <c r="DVZ281" s="6"/>
      <c r="DWA281" s="6"/>
      <c r="DWB281" s="6"/>
      <c r="DWC281" s="6"/>
      <c r="DWD281" s="6"/>
      <c r="DWE281" s="6"/>
      <c r="DWF281" s="6"/>
      <c r="DWG281" s="6"/>
      <c r="DWH281" s="6"/>
      <c r="DWI281" s="6"/>
      <c r="DWJ281" s="6"/>
      <c r="DWK281" s="6"/>
      <c r="DWL281" s="6"/>
      <c r="DWM281" s="6"/>
      <c r="DWN281" s="6"/>
      <c r="DWO281" s="6"/>
      <c r="DWP281" s="6"/>
      <c r="DWQ281" s="6"/>
      <c r="DWR281" s="6"/>
      <c r="DWS281" s="6"/>
      <c r="DWT281" s="6"/>
      <c r="DWU281" s="6"/>
      <c r="DWV281" s="6"/>
      <c r="DWW281" s="6"/>
      <c r="DWX281" s="6"/>
      <c r="DWY281" s="6"/>
      <c r="DWZ281" s="6"/>
      <c r="DXA281" s="6"/>
      <c r="DXB281" s="6"/>
      <c r="DXC281" s="6"/>
      <c r="DXD281" s="6"/>
      <c r="DXE281" s="6"/>
      <c r="DXF281" s="6"/>
      <c r="DXG281" s="6"/>
      <c r="DXH281" s="6"/>
      <c r="DXI281" s="6"/>
      <c r="DXJ281" s="6"/>
      <c r="DXK281" s="6"/>
      <c r="DXL281" s="6"/>
      <c r="DXM281" s="6"/>
      <c r="DXN281" s="6"/>
      <c r="DXO281" s="6"/>
      <c r="DXP281" s="6"/>
      <c r="DXQ281" s="6"/>
      <c r="DXR281" s="6"/>
      <c r="DXS281" s="6"/>
      <c r="DXT281" s="6"/>
      <c r="DXU281" s="6"/>
      <c r="DXV281" s="6"/>
      <c r="DXW281" s="6"/>
      <c r="DXX281" s="6"/>
      <c r="DXY281" s="6"/>
      <c r="DXZ281" s="6"/>
      <c r="DYA281" s="6"/>
      <c r="DYB281" s="6"/>
      <c r="DYC281" s="6"/>
      <c r="DYD281" s="6"/>
      <c r="DYE281" s="6"/>
      <c r="DYF281" s="6"/>
      <c r="DYG281" s="6"/>
      <c r="DYH281" s="6"/>
      <c r="DYI281" s="6"/>
      <c r="DYJ281" s="6"/>
      <c r="DYK281" s="6"/>
      <c r="DYL281" s="6"/>
      <c r="DYM281" s="6"/>
      <c r="DYN281" s="6"/>
      <c r="DYO281" s="6"/>
      <c r="DYP281" s="6"/>
      <c r="DYQ281" s="6"/>
      <c r="DYR281" s="6"/>
      <c r="DYS281" s="6"/>
      <c r="DYT281" s="6"/>
      <c r="DYU281" s="6"/>
      <c r="DYV281" s="6"/>
      <c r="DYW281" s="6"/>
      <c r="DYX281" s="6"/>
      <c r="DYY281" s="6"/>
      <c r="DYZ281" s="6"/>
      <c r="DZA281" s="6"/>
      <c r="DZB281" s="6"/>
      <c r="DZC281" s="6"/>
      <c r="DZD281" s="6"/>
      <c r="DZE281" s="6"/>
      <c r="DZF281" s="6"/>
      <c r="DZG281" s="6"/>
      <c r="DZH281" s="6"/>
      <c r="DZI281" s="6"/>
      <c r="DZJ281" s="6"/>
      <c r="DZK281" s="6"/>
      <c r="DZL281" s="6"/>
      <c r="DZM281" s="6"/>
      <c r="DZN281" s="6"/>
      <c r="DZO281" s="6"/>
      <c r="DZP281" s="6"/>
      <c r="DZQ281" s="6"/>
      <c r="DZR281" s="6"/>
      <c r="DZS281" s="6"/>
      <c r="DZT281" s="6"/>
      <c r="DZU281" s="6"/>
      <c r="DZV281" s="6"/>
      <c r="DZW281" s="6"/>
      <c r="DZX281" s="6"/>
      <c r="DZY281" s="6"/>
      <c r="DZZ281" s="6"/>
      <c r="EAA281" s="6"/>
      <c r="EAB281" s="6"/>
      <c r="EAC281" s="6"/>
      <c r="EAD281" s="6"/>
      <c r="EAE281" s="6"/>
      <c r="EAF281" s="6"/>
      <c r="EAG281" s="6"/>
      <c r="EAH281" s="6"/>
      <c r="EAI281" s="6"/>
      <c r="EAJ281" s="6"/>
      <c r="EAK281" s="6"/>
      <c r="EAL281" s="6"/>
      <c r="EAM281" s="6"/>
      <c r="EAN281" s="6"/>
      <c r="EAO281" s="6"/>
      <c r="EAP281" s="6"/>
      <c r="EAQ281" s="6"/>
      <c r="EAR281" s="6"/>
      <c r="EAS281" s="6"/>
      <c r="EAT281" s="6"/>
      <c r="EAU281" s="6"/>
      <c r="EAV281" s="6"/>
      <c r="EAW281" s="6"/>
      <c r="EAX281" s="6"/>
      <c r="EAY281" s="6"/>
      <c r="EAZ281" s="6"/>
      <c r="EBA281" s="6"/>
      <c r="EBB281" s="6"/>
      <c r="EBC281" s="6"/>
      <c r="EBD281" s="6"/>
      <c r="EBE281" s="6"/>
      <c r="EBF281" s="6"/>
      <c r="EBG281" s="6"/>
      <c r="EBH281" s="6"/>
      <c r="EBI281" s="6"/>
      <c r="EBJ281" s="6"/>
      <c r="EBK281" s="6"/>
      <c r="EBL281" s="6"/>
      <c r="EBM281" s="6"/>
      <c r="EBN281" s="6"/>
      <c r="EBO281" s="6"/>
      <c r="EBP281" s="6"/>
      <c r="EBQ281" s="6"/>
      <c r="EBR281" s="6"/>
      <c r="EBS281" s="6"/>
      <c r="EBT281" s="6"/>
      <c r="EBU281" s="6"/>
      <c r="EBV281" s="6"/>
      <c r="EBW281" s="6"/>
      <c r="EBX281" s="6"/>
      <c r="EBY281" s="6"/>
      <c r="EBZ281" s="6"/>
      <c r="ECA281" s="6"/>
      <c r="ECB281" s="6"/>
      <c r="ECC281" s="6"/>
      <c r="ECD281" s="6"/>
      <c r="ECE281" s="6"/>
      <c r="ECF281" s="6"/>
      <c r="ECG281" s="6"/>
      <c r="ECH281" s="6"/>
      <c r="ECI281" s="6"/>
      <c r="ECJ281" s="6"/>
      <c r="ECK281" s="6"/>
      <c r="ECL281" s="6"/>
      <c r="ECM281" s="6"/>
      <c r="ECN281" s="6"/>
      <c r="ECO281" s="6"/>
      <c r="ECP281" s="6"/>
      <c r="ECQ281" s="6"/>
      <c r="ECR281" s="6"/>
      <c r="ECS281" s="6"/>
      <c r="ECT281" s="6"/>
      <c r="ECU281" s="6"/>
      <c r="ECV281" s="6"/>
      <c r="ECW281" s="6"/>
      <c r="ECX281" s="6"/>
      <c r="ECY281" s="6"/>
      <c r="ECZ281" s="6"/>
      <c r="EDA281" s="6"/>
      <c r="EDB281" s="6"/>
      <c r="EDC281" s="6"/>
      <c r="EDD281" s="6"/>
      <c r="EDE281" s="6"/>
      <c r="EDF281" s="6"/>
      <c r="EDG281" s="6"/>
      <c r="EDH281" s="6"/>
      <c r="EDI281" s="6"/>
      <c r="EDJ281" s="6"/>
      <c r="EDK281" s="6"/>
      <c r="EDL281" s="6"/>
      <c r="EDM281" s="6"/>
      <c r="EDN281" s="6"/>
      <c r="EDO281" s="6"/>
      <c r="EDP281" s="6"/>
      <c r="EDQ281" s="6"/>
      <c r="EDR281" s="6"/>
      <c r="EDS281" s="6"/>
      <c r="EDT281" s="6"/>
      <c r="EDU281" s="6"/>
      <c r="EDV281" s="6"/>
      <c r="EDW281" s="6"/>
      <c r="EDX281" s="6"/>
      <c r="EDY281" s="6"/>
      <c r="EDZ281" s="6"/>
      <c r="EEA281" s="6"/>
      <c r="EEB281" s="6"/>
      <c r="EEC281" s="6"/>
      <c r="EED281" s="6"/>
      <c r="EEE281" s="6"/>
      <c r="EEF281" s="6"/>
      <c r="EEG281" s="6"/>
      <c r="EEH281" s="6"/>
      <c r="EEI281" s="6"/>
      <c r="EEJ281" s="6"/>
      <c r="EEK281" s="6"/>
      <c r="EEL281" s="6"/>
      <c r="EEM281" s="6"/>
      <c r="EEN281" s="6"/>
      <c r="EEO281" s="6"/>
      <c r="EEP281" s="6"/>
      <c r="EEQ281" s="6"/>
      <c r="EER281" s="6"/>
      <c r="EES281" s="6"/>
      <c r="EET281" s="6"/>
      <c r="EEU281" s="6"/>
      <c r="EEV281" s="6"/>
      <c r="EEW281" s="6"/>
      <c r="EEX281" s="6"/>
      <c r="EEY281" s="6"/>
      <c r="EEZ281" s="6"/>
      <c r="EFA281" s="6"/>
      <c r="EFB281" s="6"/>
      <c r="EFC281" s="6"/>
      <c r="EFD281" s="6"/>
      <c r="EFE281" s="6"/>
      <c r="EFF281" s="6"/>
      <c r="EFG281" s="6"/>
      <c r="EFH281" s="6"/>
      <c r="EFI281" s="6"/>
      <c r="EFJ281" s="6"/>
      <c r="EFK281" s="6"/>
      <c r="EFL281" s="6"/>
      <c r="EFM281" s="6"/>
      <c r="EFN281" s="6"/>
      <c r="EFO281" s="6"/>
      <c r="EFP281" s="6"/>
      <c r="EFQ281" s="6"/>
      <c r="EFR281" s="6"/>
      <c r="EFS281" s="6"/>
      <c r="EFT281" s="6"/>
      <c r="EFU281" s="6"/>
      <c r="EFV281" s="6"/>
      <c r="EFW281" s="6"/>
      <c r="EFX281" s="6"/>
      <c r="EFY281" s="6"/>
      <c r="EFZ281" s="6"/>
      <c r="EGA281" s="6"/>
      <c r="EGB281" s="6"/>
      <c r="EGC281" s="6"/>
      <c r="EGD281" s="6"/>
      <c r="EGE281" s="6"/>
      <c r="EGF281" s="6"/>
      <c r="EGG281" s="6"/>
      <c r="EGH281" s="6"/>
      <c r="EGI281" s="6"/>
      <c r="EGJ281" s="6"/>
      <c r="EGK281" s="6"/>
      <c r="EGL281" s="6"/>
      <c r="EGM281" s="6"/>
      <c r="EGN281" s="6"/>
      <c r="EGO281" s="6"/>
      <c r="EGP281" s="6"/>
      <c r="EGQ281" s="6"/>
      <c r="EGR281" s="6"/>
      <c r="EGS281" s="6"/>
      <c r="EGT281" s="6"/>
      <c r="EGU281" s="6"/>
      <c r="EGV281" s="6"/>
      <c r="EGW281" s="6"/>
      <c r="EGX281" s="6"/>
      <c r="EGY281" s="6"/>
      <c r="EGZ281" s="6"/>
      <c r="EHA281" s="6"/>
      <c r="EHB281" s="6"/>
      <c r="EHC281" s="6"/>
      <c r="EHD281" s="6"/>
      <c r="EHE281" s="6"/>
      <c r="EHF281" s="6"/>
      <c r="EHG281" s="6"/>
      <c r="EHH281" s="6"/>
      <c r="EHI281" s="6"/>
      <c r="EHJ281" s="6"/>
      <c r="EHK281" s="6"/>
      <c r="EHL281" s="6"/>
      <c r="EHM281" s="6"/>
      <c r="EHN281" s="6"/>
      <c r="EHO281" s="6"/>
      <c r="EHP281" s="6"/>
      <c r="EHQ281" s="6"/>
      <c r="EHR281" s="6"/>
      <c r="EHS281" s="6"/>
      <c r="EHT281" s="6"/>
      <c r="EHU281" s="6"/>
      <c r="EHV281" s="6"/>
      <c r="EHW281" s="6"/>
      <c r="EHX281" s="6"/>
      <c r="EHY281" s="6"/>
      <c r="EHZ281" s="6"/>
      <c r="EIA281" s="6"/>
      <c r="EIB281" s="6"/>
      <c r="EIC281" s="6"/>
      <c r="EID281" s="6"/>
      <c r="EIE281" s="6"/>
      <c r="EIF281" s="6"/>
      <c r="EIG281" s="6"/>
      <c r="EIH281" s="6"/>
      <c r="EII281" s="6"/>
      <c r="EIJ281" s="6"/>
      <c r="EIK281" s="6"/>
      <c r="EIL281" s="6"/>
      <c r="EIM281" s="6"/>
      <c r="EIN281" s="6"/>
      <c r="EIO281" s="6"/>
      <c r="EIP281" s="6"/>
      <c r="EIQ281" s="6"/>
      <c r="EIR281" s="6"/>
      <c r="EIS281" s="6"/>
      <c r="EIT281" s="6"/>
      <c r="EIU281" s="6"/>
      <c r="EIV281" s="6"/>
      <c r="EIW281" s="6"/>
      <c r="EIX281" s="6"/>
      <c r="EIY281" s="6"/>
      <c r="EIZ281" s="6"/>
      <c r="EJA281" s="6"/>
      <c r="EJB281" s="6"/>
      <c r="EJC281" s="6"/>
      <c r="EJD281" s="6"/>
      <c r="EJE281" s="6"/>
      <c r="EJF281" s="6"/>
      <c r="EJG281" s="6"/>
      <c r="EJH281" s="6"/>
      <c r="EJI281" s="6"/>
      <c r="EJJ281" s="6"/>
      <c r="EJK281" s="6"/>
      <c r="EJL281" s="6"/>
      <c r="EJM281" s="6"/>
      <c r="EJN281" s="6"/>
      <c r="EJO281" s="6"/>
      <c r="EJP281" s="6"/>
      <c r="EJQ281" s="6"/>
      <c r="EJR281" s="6"/>
      <c r="EJS281" s="6"/>
      <c r="EJT281" s="6"/>
      <c r="EJU281" s="6"/>
      <c r="EJV281" s="6"/>
      <c r="EJW281" s="6"/>
      <c r="EJX281" s="6"/>
      <c r="EJY281" s="6"/>
      <c r="EJZ281" s="6"/>
      <c r="EKA281" s="6"/>
      <c r="EKB281" s="6"/>
      <c r="EKC281" s="6"/>
      <c r="EKD281" s="6"/>
      <c r="EKE281" s="6"/>
      <c r="EKF281" s="6"/>
      <c r="EKG281" s="6"/>
      <c r="EKH281" s="6"/>
      <c r="EKI281" s="6"/>
      <c r="EKJ281" s="6"/>
      <c r="EKK281" s="6"/>
      <c r="EKL281" s="6"/>
      <c r="EKM281" s="6"/>
      <c r="EKN281" s="6"/>
      <c r="EKO281" s="6"/>
      <c r="EKP281" s="6"/>
      <c r="EKQ281" s="6"/>
      <c r="EKR281" s="6"/>
      <c r="EKS281" s="6"/>
      <c r="EKT281" s="6"/>
      <c r="EKU281" s="6"/>
      <c r="EKV281" s="6"/>
      <c r="EKW281" s="6"/>
      <c r="EKX281" s="6"/>
      <c r="EKY281" s="6"/>
      <c r="EKZ281" s="6"/>
      <c r="ELA281" s="6"/>
      <c r="ELB281" s="6"/>
      <c r="ELC281" s="6"/>
      <c r="ELD281" s="6"/>
      <c r="ELE281" s="6"/>
      <c r="ELF281" s="6"/>
      <c r="ELG281" s="6"/>
      <c r="ELH281" s="6"/>
      <c r="ELI281" s="6"/>
      <c r="ELJ281" s="6"/>
      <c r="ELK281" s="6"/>
      <c r="ELL281" s="6"/>
      <c r="ELM281" s="6"/>
      <c r="ELN281" s="6"/>
      <c r="ELO281" s="6"/>
      <c r="ELP281" s="6"/>
      <c r="ELQ281" s="6"/>
      <c r="ELR281" s="6"/>
      <c r="ELS281" s="6"/>
      <c r="ELT281" s="6"/>
      <c r="ELU281" s="6"/>
      <c r="ELV281" s="6"/>
      <c r="ELW281" s="6"/>
      <c r="ELX281" s="6"/>
      <c r="ELY281" s="6"/>
      <c r="ELZ281" s="6"/>
      <c r="EMA281" s="6"/>
      <c r="EMB281" s="6"/>
      <c r="EMC281" s="6"/>
      <c r="EMD281" s="6"/>
      <c r="EME281" s="6"/>
      <c r="EMF281" s="6"/>
      <c r="EMG281" s="6"/>
      <c r="EMH281" s="6"/>
      <c r="EMI281" s="6"/>
      <c r="EMJ281" s="6"/>
      <c r="EMK281" s="6"/>
      <c r="EML281" s="6"/>
      <c r="EMM281" s="6"/>
      <c r="EMN281" s="6"/>
      <c r="EMO281" s="6"/>
      <c r="EMP281" s="6"/>
      <c r="EMQ281" s="6"/>
      <c r="EMR281" s="6"/>
      <c r="EMS281" s="6"/>
      <c r="EMT281" s="6"/>
      <c r="EMU281" s="6"/>
      <c r="EMV281" s="6"/>
      <c r="EMW281" s="6"/>
      <c r="EMX281" s="6"/>
      <c r="EMY281" s="6"/>
      <c r="EMZ281" s="6"/>
      <c r="ENA281" s="6"/>
      <c r="ENB281" s="6"/>
      <c r="ENC281" s="6"/>
      <c r="END281" s="6"/>
      <c r="ENE281" s="6"/>
      <c r="ENF281" s="6"/>
      <c r="ENG281" s="6"/>
      <c r="ENH281" s="6"/>
      <c r="ENI281" s="6"/>
      <c r="ENJ281" s="6"/>
      <c r="ENK281" s="6"/>
      <c r="ENL281" s="6"/>
      <c r="ENM281" s="6"/>
      <c r="ENN281" s="6"/>
      <c r="ENO281" s="6"/>
      <c r="ENP281" s="6"/>
      <c r="ENQ281" s="6"/>
      <c r="ENR281" s="6"/>
      <c r="ENS281" s="6"/>
      <c r="ENT281" s="6"/>
      <c r="ENU281" s="6"/>
      <c r="ENV281" s="6"/>
      <c r="ENW281" s="6"/>
      <c r="ENX281" s="6"/>
      <c r="ENY281" s="6"/>
      <c r="ENZ281" s="6"/>
      <c r="EOA281" s="6"/>
      <c r="EOB281" s="6"/>
      <c r="EOC281" s="6"/>
      <c r="EOD281" s="6"/>
      <c r="EOE281" s="6"/>
      <c r="EOF281" s="6"/>
      <c r="EOG281" s="6"/>
      <c r="EOH281" s="6"/>
      <c r="EOI281" s="6"/>
      <c r="EOJ281" s="6"/>
      <c r="EOK281" s="6"/>
      <c r="EOL281" s="6"/>
      <c r="EOM281" s="6"/>
      <c r="EON281" s="6"/>
      <c r="EOO281" s="6"/>
      <c r="EOP281" s="6"/>
      <c r="EOQ281" s="6"/>
      <c r="EOR281" s="6"/>
      <c r="EOS281" s="6"/>
      <c r="EOT281" s="6"/>
      <c r="EOU281" s="6"/>
      <c r="EOV281" s="6"/>
      <c r="EOW281" s="6"/>
      <c r="EOX281" s="6"/>
      <c r="EOY281" s="6"/>
      <c r="EOZ281" s="6"/>
      <c r="EPA281" s="6"/>
      <c r="EPB281" s="6"/>
      <c r="EPC281" s="6"/>
      <c r="EPD281" s="6"/>
      <c r="EPE281" s="6"/>
      <c r="EPF281" s="6"/>
      <c r="EPG281" s="6"/>
      <c r="EPH281" s="6"/>
      <c r="EPI281" s="6"/>
      <c r="EPJ281" s="6"/>
      <c r="EPK281" s="6"/>
      <c r="EPL281" s="6"/>
      <c r="EPM281" s="6"/>
      <c r="EPN281" s="6"/>
      <c r="EPO281" s="6"/>
      <c r="EPP281" s="6"/>
      <c r="EPQ281" s="6"/>
      <c r="EPR281" s="6"/>
      <c r="EPS281" s="6"/>
      <c r="EPT281" s="6"/>
      <c r="EPU281" s="6"/>
      <c r="EPV281" s="6"/>
      <c r="EPW281" s="6"/>
      <c r="EPX281" s="6"/>
      <c r="EPY281" s="6"/>
      <c r="EPZ281" s="6"/>
      <c r="EQA281" s="6"/>
      <c r="EQB281" s="6"/>
      <c r="EQC281" s="6"/>
      <c r="EQD281" s="6"/>
      <c r="EQE281" s="6"/>
      <c r="EQF281" s="6"/>
      <c r="EQG281" s="6"/>
      <c r="EQH281" s="6"/>
      <c r="EQI281" s="6"/>
      <c r="EQJ281" s="6"/>
      <c r="EQK281" s="6"/>
      <c r="EQL281" s="6"/>
      <c r="EQM281" s="6"/>
      <c r="EQN281" s="6"/>
      <c r="EQO281" s="6"/>
      <c r="EQP281" s="6"/>
      <c r="EQQ281" s="6"/>
      <c r="EQR281" s="6"/>
      <c r="EQS281" s="6"/>
      <c r="EQT281" s="6"/>
      <c r="EQU281" s="6"/>
      <c r="EQV281" s="6"/>
      <c r="EQW281" s="6"/>
      <c r="EQX281" s="6"/>
      <c r="EQY281" s="6"/>
      <c r="EQZ281" s="6"/>
      <c r="ERA281" s="6"/>
      <c r="ERB281" s="6"/>
      <c r="ERC281" s="6"/>
      <c r="ERD281" s="6"/>
      <c r="ERE281" s="6"/>
      <c r="ERF281" s="6"/>
      <c r="ERG281" s="6"/>
      <c r="ERH281" s="6"/>
      <c r="ERI281" s="6"/>
      <c r="ERJ281" s="6"/>
      <c r="ERK281" s="6"/>
      <c r="ERL281" s="6"/>
      <c r="ERM281" s="6"/>
      <c r="ERN281" s="6"/>
      <c r="ERO281" s="6"/>
      <c r="ERP281" s="6"/>
      <c r="ERQ281" s="6"/>
      <c r="ERR281" s="6"/>
      <c r="ERS281" s="6"/>
      <c r="ERT281" s="6"/>
      <c r="ERU281" s="6"/>
      <c r="ERV281" s="6"/>
      <c r="ERW281" s="6"/>
      <c r="ERX281" s="6"/>
      <c r="ERY281" s="6"/>
      <c r="ERZ281" s="6"/>
      <c r="ESA281" s="6"/>
      <c r="ESB281" s="6"/>
      <c r="ESC281" s="6"/>
      <c r="ESD281" s="6"/>
      <c r="ESE281" s="6"/>
      <c r="ESF281" s="6"/>
      <c r="ESG281" s="6"/>
      <c r="ESH281" s="6"/>
      <c r="ESI281" s="6"/>
      <c r="ESJ281" s="6"/>
      <c r="ESK281" s="6"/>
      <c r="ESL281" s="6"/>
      <c r="ESM281" s="6"/>
      <c r="ESN281" s="6"/>
      <c r="ESO281" s="6"/>
      <c r="ESP281" s="6"/>
      <c r="ESQ281" s="6"/>
      <c r="ESR281" s="6"/>
      <c r="ESS281" s="6"/>
      <c r="EST281" s="6"/>
      <c r="ESU281" s="6"/>
      <c r="ESV281" s="6"/>
      <c r="ESW281" s="6"/>
      <c r="ESX281" s="6"/>
      <c r="ESY281" s="6"/>
      <c r="ESZ281" s="6"/>
      <c r="ETA281" s="6"/>
      <c r="ETB281" s="6"/>
      <c r="ETC281" s="6"/>
      <c r="ETD281" s="6"/>
      <c r="ETE281" s="6"/>
      <c r="ETF281" s="6"/>
      <c r="ETG281" s="6"/>
      <c r="ETH281" s="6"/>
      <c r="ETI281" s="6"/>
      <c r="ETJ281" s="6"/>
      <c r="ETK281" s="6"/>
      <c r="ETL281" s="6"/>
      <c r="ETM281" s="6"/>
      <c r="ETN281" s="6"/>
      <c r="ETO281" s="6"/>
      <c r="ETP281" s="6"/>
      <c r="ETQ281" s="6"/>
      <c r="ETR281" s="6"/>
      <c r="ETS281" s="6"/>
      <c r="ETT281" s="6"/>
      <c r="ETU281" s="6"/>
      <c r="ETV281" s="6"/>
      <c r="ETW281" s="6"/>
      <c r="ETX281" s="6"/>
      <c r="ETY281" s="6"/>
      <c r="ETZ281" s="6"/>
      <c r="EUA281" s="6"/>
      <c r="EUB281" s="6"/>
      <c r="EUC281" s="6"/>
      <c r="EUD281" s="6"/>
      <c r="EUE281" s="6"/>
      <c r="EUF281" s="6"/>
      <c r="EUG281" s="6"/>
      <c r="EUH281" s="6"/>
      <c r="EUI281" s="6"/>
      <c r="EUJ281" s="6"/>
      <c r="EUK281" s="6"/>
      <c r="EUL281" s="6"/>
      <c r="EUM281" s="6"/>
      <c r="EUN281" s="6"/>
      <c r="EUO281" s="6"/>
      <c r="EUP281" s="6"/>
      <c r="EUQ281" s="6"/>
      <c r="EUR281" s="6"/>
      <c r="EUS281" s="6"/>
      <c r="EUT281" s="6"/>
      <c r="EUU281" s="6"/>
      <c r="EUV281" s="6"/>
      <c r="EUW281" s="6"/>
      <c r="EUX281" s="6"/>
      <c r="EUY281" s="6"/>
      <c r="EUZ281" s="6"/>
      <c r="EVA281" s="6"/>
      <c r="EVB281" s="6"/>
      <c r="EVC281" s="6"/>
      <c r="EVD281" s="6"/>
      <c r="EVE281" s="6"/>
      <c r="EVF281" s="6"/>
      <c r="EVG281" s="6"/>
      <c r="EVH281" s="6"/>
      <c r="EVI281" s="6"/>
      <c r="EVJ281" s="6"/>
      <c r="EVK281" s="6"/>
      <c r="EVL281" s="6"/>
      <c r="EVM281" s="6"/>
      <c r="EVN281" s="6"/>
      <c r="EVO281" s="6"/>
      <c r="EVP281" s="6"/>
      <c r="EVQ281" s="6"/>
      <c r="EVR281" s="6"/>
      <c r="EVS281" s="6"/>
      <c r="EVT281" s="6"/>
      <c r="EVU281" s="6"/>
      <c r="EVV281" s="6"/>
      <c r="EVW281" s="6"/>
      <c r="EVX281" s="6"/>
      <c r="EVY281" s="6"/>
      <c r="EVZ281" s="6"/>
      <c r="EWA281" s="6"/>
      <c r="EWB281" s="6"/>
      <c r="EWC281" s="6"/>
      <c r="EWD281" s="6"/>
      <c r="EWE281" s="6"/>
      <c r="EWF281" s="6"/>
      <c r="EWG281" s="6"/>
      <c r="EWH281" s="6"/>
      <c r="EWI281" s="6"/>
      <c r="EWJ281" s="6"/>
      <c r="EWK281" s="6"/>
      <c r="EWL281" s="6"/>
      <c r="EWM281" s="6"/>
      <c r="EWN281" s="6"/>
      <c r="EWO281" s="6"/>
      <c r="EWP281" s="6"/>
      <c r="EWQ281" s="6"/>
      <c r="EWR281" s="6"/>
      <c r="EWS281" s="6"/>
      <c r="EWT281" s="6"/>
      <c r="EWU281" s="6"/>
      <c r="EWV281" s="6"/>
      <c r="EWW281" s="6"/>
      <c r="EWX281" s="6"/>
      <c r="EWY281" s="6"/>
      <c r="EWZ281" s="6"/>
      <c r="EXA281" s="6"/>
      <c r="EXB281" s="6"/>
      <c r="EXC281" s="6"/>
      <c r="EXD281" s="6"/>
      <c r="EXE281" s="6"/>
      <c r="EXF281" s="6"/>
      <c r="EXG281" s="6"/>
      <c r="EXH281" s="6"/>
      <c r="EXI281" s="6"/>
      <c r="EXJ281" s="6"/>
      <c r="EXK281" s="6"/>
      <c r="EXL281" s="6"/>
      <c r="EXM281" s="6"/>
      <c r="EXN281" s="6"/>
      <c r="EXO281" s="6"/>
      <c r="EXP281" s="6"/>
      <c r="EXQ281" s="6"/>
      <c r="EXR281" s="6"/>
      <c r="EXS281" s="6"/>
      <c r="EXT281" s="6"/>
      <c r="EXU281" s="6"/>
      <c r="EXV281" s="6"/>
      <c r="EXW281" s="6"/>
      <c r="EXX281" s="6"/>
      <c r="EXY281" s="6"/>
      <c r="EXZ281" s="6"/>
      <c r="EYA281" s="6"/>
      <c r="EYB281" s="6"/>
      <c r="EYC281" s="6"/>
      <c r="EYD281" s="6"/>
      <c r="EYE281" s="6"/>
      <c r="EYF281" s="6"/>
      <c r="EYG281" s="6"/>
      <c r="EYH281" s="6"/>
      <c r="EYI281" s="6"/>
      <c r="EYJ281" s="6"/>
      <c r="EYK281" s="6"/>
      <c r="EYL281" s="6"/>
      <c r="EYM281" s="6"/>
      <c r="EYN281" s="6"/>
      <c r="EYO281" s="6"/>
      <c r="EYP281" s="6"/>
      <c r="EYQ281" s="6"/>
      <c r="EYR281" s="6"/>
      <c r="EYS281" s="6"/>
      <c r="EYT281" s="6"/>
      <c r="EYU281" s="6"/>
      <c r="EYV281" s="6"/>
      <c r="EYW281" s="6"/>
      <c r="EYX281" s="6"/>
      <c r="EYY281" s="6"/>
      <c r="EYZ281" s="6"/>
      <c r="EZA281" s="6"/>
      <c r="EZB281" s="6"/>
      <c r="EZC281" s="6"/>
      <c r="EZD281" s="6"/>
      <c r="EZE281" s="6"/>
      <c r="EZF281" s="6"/>
      <c r="EZG281" s="6"/>
      <c r="EZH281" s="6"/>
      <c r="EZI281" s="6"/>
      <c r="EZJ281" s="6"/>
      <c r="EZK281" s="6"/>
      <c r="EZL281" s="6"/>
      <c r="EZM281" s="6"/>
      <c r="EZN281" s="6"/>
      <c r="EZO281" s="6"/>
      <c r="EZP281" s="6"/>
      <c r="EZQ281" s="6"/>
      <c r="EZR281" s="6"/>
      <c r="EZS281" s="6"/>
      <c r="EZT281" s="6"/>
      <c r="EZU281" s="6"/>
      <c r="EZV281" s="6"/>
      <c r="EZW281" s="6"/>
      <c r="EZX281" s="6"/>
      <c r="EZY281" s="6"/>
      <c r="EZZ281" s="6"/>
      <c r="FAA281" s="6"/>
      <c r="FAB281" s="6"/>
      <c r="FAC281" s="6"/>
      <c r="FAD281" s="6"/>
      <c r="FAE281" s="6"/>
      <c r="FAF281" s="6"/>
      <c r="FAG281" s="6"/>
      <c r="FAH281" s="6"/>
      <c r="FAI281" s="6"/>
      <c r="FAJ281" s="6"/>
      <c r="FAK281" s="6"/>
      <c r="FAL281" s="6"/>
      <c r="FAM281" s="6"/>
      <c r="FAN281" s="6"/>
      <c r="FAO281" s="6"/>
      <c r="FAP281" s="6"/>
      <c r="FAQ281" s="6"/>
      <c r="FAR281" s="6"/>
      <c r="FAS281" s="6"/>
      <c r="FAT281" s="6"/>
      <c r="FAU281" s="6"/>
      <c r="FAV281" s="6"/>
      <c r="FAW281" s="6"/>
      <c r="FAX281" s="6"/>
      <c r="FAY281" s="6"/>
      <c r="FAZ281" s="6"/>
      <c r="FBA281" s="6"/>
      <c r="FBB281" s="6"/>
      <c r="FBC281" s="6"/>
      <c r="FBD281" s="6"/>
      <c r="FBE281" s="6"/>
      <c r="FBF281" s="6"/>
      <c r="FBG281" s="6"/>
      <c r="FBH281" s="6"/>
      <c r="FBI281" s="6"/>
      <c r="FBJ281" s="6"/>
      <c r="FBK281" s="6"/>
      <c r="FBL281" s="6"/>
      <c r="FBM281" s="6"/>
      <c r="FBN281" s="6"/>
      <c r="FBO281" s="6"/>
      <c r="FBP281" s="6"/>
      <c r="FBQ281" s="6"/>
      <c r="FBR281" s="6"/>
      <c r="FBS281" s="6"/>
      <c r="FBT281" s="6"/>
      <c r="FBU281" s="6"/>
      <c r="FBV281" s="6"/>
      <c r="FBW281" s="6"/>
      <c r="FBX281" s="6"/>
      <c r="FBY281" s="6"/>
      <c r="FBZ281" s="6"/>
      <c r="FCA281" s="6"/>
      <c r="FCB281" s="6"/>
      <c r="FCC281" s="6"/>
      <c r="FCD281" s="6"/>
      <c r="FCE281" s="6"/>
      <c r="FCF281" s="6"/>
      <c r="FCG281" s="6"/>
      <c r="FCH281" s="6"/>
      <c r="FCI281" s="6"/>
      <c r="FCJ281" s="6"/>
      <c r="FCK281" s="6"/>
      <c r="FCL281" s="6"/>
      <c r="FCM281" s="6"/>
      <c r="FCN281" s="6"/>
      <c r="FCO281" s="6"/>
      <c r="FCP281" s="6"/>
      <c r="FCQ281" s="6"/>
      <c r="FCR281" s="6"/>
      <c r="FCS281" s="6"/>
      <c r="FCT281" s="6"/>
      <c r="FCU281" s="6"/>
      <c r="FCV281" s="6"/>
      <c r="FCW281" s="6"/>
      <c r="FCX281" s="6"/>
      <c r="FCY281" s="6"/>
      <c r="FCZ281" s="6"/>
      <c r="FDA281" s="6"/>
      <c r="FDB281" s="6"/>
      <c r="FDC281" s="6"/>
      <c r="FDD281" s="6"/>
      <c r="FDE281" s="6"/>
      <c r="FDF281" s="6"/>
      <c r="FDG281" s="6"/>
      <c r="FDH281" s="6"/>
      <c r="FDI281" s="6"/>
      <c r="FDJ281" s="6"/>
      <c r="FDK281" s="6"/>
      <c r="FDL281" s="6"/>
      <c r="FDM281" s="6"/>
      <c r="FDN281" s="6"/>
      <c r="FDO281" s="6"/>
      <c r="FDP281" s="6"/>
      <c r="FDQ281" s="6"/>
      <c r="FDR281" s="6"/>
      <c r="FDS281" s="6"/>
      <c r="FDT281" s="6"/>
      <c r="FDU281" s="6"/>
      <c r="FDV281" s="6"/>
      <c r="FDW281" s="6"/>
      <c r="FDX281" s="6"/>
      <c r="FDY281" s="6"/>
      <c r="FDZ281" s="6"/>
      <c r="FEA281" s="6"/>
      <c r="FEB281" s="6"/>
      <c r="FEC281" s="6"/>
      <c r="FED281" s="6"/>
      <c r="FEE281" s="6"/>
      <c r="FEF281" s="6"/>
      <c r="FEG281" s="6"/>
      <c r="FEH281" s="6"/>
      <c r="FEI281" s="6"/>
      <c r="FEJ281" s="6"/>
      <c r="FEK281" s="6"/>
      <c r="FEL281" s="6"/>
      <c r="FEM281" s="6"/>
      <c r="FEN281" s="6"/>
      <c r="FEO281" s="6"/>
      <c r="FEP281" s="6"/>
      <c r="FEQ281" s="6"/>
      <c r="FER281" s="6"/>
      <c r="FES281" s="6"/>
      <c r="FET281" s="6"/>
      <c r="FEU281" s="6"/>
      <c r="FEV281" s="6"/>
      <c r="FEW281" s="6"/>
      <c r="FEX281" s="6"/>
      <c r="FEY281" s="6"/>
      <c r="FEZ281" s="6"/>
      <c r="FFA281" s="6"/>
      <c r="FFB281" s="6"/>
      <c r="FFC281" s="6"/>
      <c r="FFD281" s="6"/>
      <c r="FFE281" s="6"/>
      <c r="FFF281" s="6"/>
      <c r="FFG281" s="6"/>
      <c r="FFH281" s="6"/>
      <c r="FFI281" s="6"/>
      <c r="FFJ281" s="6"/>
      <c r="FFK281" s="6"/>
      <c r="FFL281" s="6"/>
      <c r="FFM281" s="6"/>
      <c r="FFN281" s="6"/>
      <c r="FFO281" s="6"/>
      <c r="FFP281" s="6"/>
      <c r="FFQ281" s="6"/>
      <c r="FFR281" s="6"/>
      <c r="FFS281" s="6"/>
      <c r="FFT281" s="6"/>
      <c r="FFU281" s="6"/>
      <c r="FFV281" s="6"/>
      <c r="FFW281" s="6"/>
      <c r="FFX281" s="6"/>
      <c r="FFY281" s="6"/>
      <c r="FFZ281" s="6"/>
      <c r="FGA281" s="6"/>
      <c r="FGB281" s="6"/>
      <c r="FGC281" s="6"/>
      <c r="FGD281" s="6"/>
      <c r="FGE281" s="6"/>
      <c r="FGF281" s="6"/>
      <c r="FGG281" s="6"/>
      <c r="FGH281" s="6"/>
      <c r="FGI281" s="6"/>
      <c r="FGJ281" s="6"/>
      <c r="FGK281" s="6"/>
      <c r="FGL281" s="6"/>
      <c r="FGM281" s="6"/>
      <c r="FGN281" s="6"/>
      <c r="FGO281" s="6"/>
      <c r="FGP281" s="6"/>
      <c r="FGQ281" s="6"/>
      <c r="FGR281" s="6"/>
      <c r="FGS281" s="6"/>
      <c r="FGT281" s="6"/>
      <c r="FGU281" s="6"/>
      <c r="FGV281" s="6"/>
      <c r="FGW281" s="6"/>
      <c r="FGX281" s="6"/>
      <c r="FGY281" s="6"/>
      <c r="FGZ281" s="6"/>
      <c r="FHA281" s="6"/>
      <c r="FHB281" s="6"/>
      <c r="FHC281" s="6"/>
      <c r="FHD281" s="6"/>
      <c r="FHE281" s="6"/>
      <c r="FHF281" s="6"/>
      <c r="FHG281" s="6"/>
      <c r="FHH281" s="6"/>
      <c r="FHI281" s="6"/>
      <c r="FHJ281" s="6"/>
      <c r="FHK281" s="6"/>
      <c r="FHL281" s="6"/>
      <c r="FHM281" s="6"/>
      <c r="FHN281" s="6"/>
      <c r="FHO281" s="6"/>
      <c r="FHP281" s="6"/>
      <c r="FHQ281" s="6"/>
      <c r="FHR281" s="6"/>
      <c r="FHS281" s="6"/>
      <c r="FHT281" s="6"/>
      <c r="FHU281" s="6"/>
      <c r="FHV281" s="6"/>
      <c r="FHW281" s="6"/>
      <c r="FHX281" s="6"/>
      <c r="FHY281" s="6"/>
      <c r="FHZ281" s="6"/>
      <c r="FIA281" s="6"/>
      <c r="FIB281" s="6"/>
      <c r="FIC281" s="6"/>
      <c r="FID281" s="6"/>
      <c r="FIE281" s="6"/>
      <c r="FIF281" s="6"/>
      <c r="FIG281" s="6"/>
      <c r="FIH281" s="6"/>
      <c r="FII281" s="6"/>
      <c r="FIJ281" s="6"/>
      <c r="FIK281" s="6"/>
      <c r="FIL281" s="6"/>
      <c r="FIM281" s="6"/>
      <c r="FIN281" s="6"/>
      <c r="FIO281" s="6"/>
      <c r="FIP281" s="6"/>
      <c r="FIQ281" s="6"/>
      <c r="FIR281" s="6"/>
      <c r="FIS281" s="6"/>
      <c r="FIT281" s="6"/>
      <c r="FIU281" s="6"/>
      <c r="FIV281" s="6"/>
      <c r="FIW281" s="6"/>
      <c r="FIX281" s="6"/>
      <c r="FIY281" s="6"/>
      <c r="FIZ281" s="6"/>
      <c r="FJA281" s="6"/>
      <c r="FJB281" s="6"/>
      <c r="FJC281" s="6"/>
      <c r="FJD281" s="6"/>
      <c r="FJE281" s="6"/>
      <c r="FJF281" s="6"/>
      <c r="FJG281" s="6"/>
      <c r="FJH281" s="6"/>
      <c r="FJI281" s="6"/>
      <c r="FJJ281" s="6"/>
      <c r="FJK281" s="6"/>
      <c r="FJL281" s="6"/>
      <c r="FJM281" s="6"/>
      <c r="FJN281" s="6"/>
      <c r="FJO281" s="6"/>
      <c r="FJP281" s="6"/>
      <c r="FJQ281" s="6"/>
      <c r="FJR281" s="6"/>
      <c r="FJS281" s="6"/>
      <c r="FJT281" s="6"/>
      <c r="FJU281" s="6"/>
      <c r="FJV281" s="6"/>
      <c r="FJW281" s="6"/>
      <c r="FJX281" s="6"/>
      <c r="FJY281" s="6"/>
      <c r="FJZ281" s="6"/>
      <c r="FKA281" s="6"/>
      <c r="FKB281" s="6"/>
      <c r="FKC281" s="6"/>
      <c r="FKD281" s="6"/>
      <c r="FKE281" s="6"/>
      <c r="FKF281" s="6"/>
      <c r="FKG281" s="6"/>
      <c r="FKH281" s="6"/>
      <c r="FKI281" s="6"/>
      <c r="FKJ281" s="6"/>
      <c r="FKK281" s="6"/>
      <c r="FKL281" s="6"/>
      <c r="FKM281" s="6"/>
      <c r="FKN281" s="6"/>
      <c r="FKO281" s="6"/>
      <c r="FKP281" s="6"/>
      <c r="FKQ281" s="6"/>
      <c r="FKR281" s="6"/>
      <c r="FKS281" s="6"/>
      <c r="FKT281" s="6"/>
      <c r="FKU281" s="6"/>
      <c r="FKV281" s="6"/>
      <c r="FKW281" s="6"/>
      <c r="FKX281" s="6"/>
      <c r="FKY281" s="6"/>
      <c r="FKZ281" s="6"/>
      <c r="FLA281" s="6"/>
      <c r="FLB281" s="6"/>
      <c r="FLC281" s="6"/>
      <c r="FLD281" s="6"/>
      <c r="FLE281" s="6"/>
      <c r="FLF281" s="6"/>
      <c r="FLG281" s="6"/>
      <c r="FLH281" s="6"/>
      <c r="FLI281" s="6"/>
      <c r="FLJ281" s="6"/>
      <c r="FLK281" s="6"/>
      <c r="FLL281" s="6"/>
      <c r="FLM281" s="6"/>
      <c r="FLN281" s="6"/>
      <c r="FLO281" s="6"/>
      <c r="FLP281" s="6"/>
      <c r="FLQ281" s="6"/>
      <c r="FLR281" s="6"/>
      <c r="FLS281" s="6"/>
      <c r="FLT281" s="6"/>
      <c r="FLU281" s="6"/>
      <c r="FLV281" s="6"/>
      <c r="FLW281" s="6"/>
      <c r="FLX281" s="6"/>
      <c r="FLY281" s="6"/>
      <c r="FLZ281" s="6"/>
      <c r="FMA281" s="6"/>
      <c r="FMB281" s="6"/>
      <c r="FMC281" s="6"/>
      <c r="FMD281" s="6"/>
      <c r="FME281" s="6"/>
      <c r="FMF281" s="6"/>
      <c r="FMG281" s="6"/>
      <c r="FMH281" s="6"/>
      <c r="FMI281" s="6"/>
      <c r="FMJ281" s="6"/>
      <c r="FMK281" s="6"/>
      <c r="FML281" s="6"/>
      <c r="FMM281" s="6"/>
      <c r="FMN281" s="6"/>
      <c r="FMO281" s="6"/>
      <c r="FMP281" s="6"/>
      <c r="FMQ281" s="6"/>
      <c r="FMR281" s="6"/>
      <c r="FMS281" s="6"/>
      <c r="FMT281" s="6"/>
      <c r="FMU281" s="6"/>
      <c r="FMV281" s="6"/>
      <c r="FMW281" s="6"/>
      <c r="FMX281" s="6"/>
      <c r="FMY281" s="6"/>
      <c r="FMZ281" s="6"/>
      <c r="FNA281" s="6"/>
      <c r="FNB281" s="6"/>
      <c r="FNC281" s="6"/>
      <c r="FND281" s="6"/>
      <c r="FNE281" s="6"/>
      <c r="FNF281" s="6"/>
      <c r="FNG281" s="6"/>
      <c r="FNH281" s="6"/>
      <c r="FNI281" s="6"/>
      <c r="FNJ281" s="6"/>
      <c r="FNK281" s="6"/>
      <c r="FNL281" s="6"/>
      <c r="FNM281" s="6"/>
      <c r="FNN281" s="6"/>
      <c r="FNO281" s="6"/>
      <c r="FNP281" s="6"/>
      <c r="FNQ281" s="6"/>
      <c r="FNR281" s="6"/>
      <c r="FNS281" s="6"/>
      <c r="FNT281" s="6"/>
      <c r="FNU281" s="6"/>
      <c r="FNV281" s="6"/>
      <c r="FNW281" s="6"/>
      <c r="FNX281" s="6"/>
      <c r="FNY281" s="6"/>
      <c r="FNZ281" s="6"/>
      <c r="FOA281" s="6"/>
      <c r="FOB281" s="6"/>
      <c r="FOC281" s="6"/>
      <c r="FOD281" s="6"/>
      <c r="FOE281" s="6"/>
      <c r="FOF281" s="6"/>
      <c r="FOG281" s="6"/>
      <c r="FOH281" s="6"/>
      <c r="FOI281" s="6"/>
      <c r="FOJ281" s="6"/>
      <c r="FOK281" s="6"/>
      <c r="FOL281" s="6"/>
      <c r="FOM281" s="6"/>
      <c r="FON281" s="6"/>
      <c r="FOO281" s="6"/>
      <c r="FOP281" s="6"/>
      <c r="FOQ281" s="6"/>
      <c r="FOR281" s="6"/>
      <c r="FOS281" s="6"/>
      <c r="FOT281" s="6"/>
      <c r="FOU281" s="6"/>
      <c r="FOV281" s="6"/>
      <c r="FOW281" s="6"/>
      <c r="FOX281" s="6"/>
      <c r="FOY281" s="6"/>
      <c r="FOZ281" s="6"/>
      <c r="FPA281" s="6"/>
      <c r="FPB281" s="6"/>
      <c r="FPC281" s="6"/>
      <c r="FPD281" s="6"/>
      <c r="FPE281" s="6"/>
      <c r="FPF281" s="6"/>
      <c r="FPG281" s="6"/>
      <c r="FPH281" s="6"/>
      <c r="FPI281" s="6"/>
      <c r="FPJ281" s="6"/>
      <c r="FPK281" s="6"/>
      <c r="FPL281" s="6"/>
      <c r="FPM281" s="6"/>
      <c r="FPN281" s="6"/>
      <c r="FPO281" s="6"/>
      <c r="FPP281" s="6"/>
      <c r="FPQ281" s="6"/>
      <c r="FPR281" s="6"/>
      <c r="FPS281" s="6"/>
      <c r="FPT281" s="6"/>
      <c r="FPU281" s="6"/>
      <c r="FPV281" s="6"/>
      <c r="FPW281" s="6"/>
      <c r="FPX281" s="6"/>
      <c r="FPY281" s="6"/>
      <c r="FPZ281" s="6"/>
      <c r="FQA281" s="6"/>
      <c r="FQB281" s="6"/>
      <c r="FQC281" s="6"/>
      <c r="FQD281" s="6"/>
      <c r="FQE281" s="6"/>
      <c r="FQF281" s="6"/>
      <c r="FQG281" s="6"/>
      <c r="FQH281" s="6"/>
      <c r="FQI281" s="6"/>
      <c r="FQJ281" s="6"/>
      <c r="FQK281" s="6"/>
      <c r="FQL281" s="6"/>
      <c r="FQM281" s="6"/>
      <c r="FQN281" s="6"/>
      <c r="FQO281" s="6"/>
      <c r="FQP281" s="6"/>
      <c r="FQQ281" s="6"/>
      <c r="FQR281" s="6"/>
      <c r="FQS281" s="6"/>
      <c r="FQT281" s="6"/>
      <c r="FQU281" s="6"/>
      <c r="FQV281" s="6"/>
      <c r="FQW281" s="6"/>
      <c r="FQX281" s="6"/>
      <c r="FQY281" s="6"/>
      <c r="FQZ281" s="6"/>
      <c r="FRA281" s="6"/>
      <c r="FRB281" s="6"/>
      <c r="FRC281" s="6"/>
      <c r="FRD281" s="6"/>
      <c r="FRE281" s="6"/>
      <c r="FRF281" s="6"/>
      <c r="FRG281" s="6"/>
      <c r="FRH281" s="6"/>
      <c r="FRI281" s="6"/>
      <c r="FRJ281" s="6"/>
      <c r="FRK281" s="6"/>
      <c r="FRL281" s="6"/>
      <c r="FRM281" s="6"/>
      <c r="FRN281" s="6"/>
      <c r="FRO281" s="6"/>
      <c r="FRP281" s="6"/>
      <c r="FRQ281" s="6"/>
      <c r="FRR281" s="6"/>
      <c r="FRS281" s="6"/>
      <c r="FRT281" s="6"/>
      <c r="FRU281" s="6"/>
      <c r="FRV281" s="6"/>
      <c r="FRW281" s="6"/>
      <c r="FRX281" s="6"/>
      <c r="FRY281" s="6"/>
      <c r="FRZ281" s="6"/>
      <c r="FSA281" s="6"/>
      <c r="FSB281" s="6"/>
      <c r="FSC281" s="6"/>
      <c r="FSD281" s="6"/>
      <c r="FSE281" s="6"/>
      <c r="FSF281" s="6"/>
      <c r="FSG281" s="6"/>
      <c r="FSH281" s="6"/>
      <c r="FSI281" s="6"/>
      <c r="FSJ281" s="6"/>
      <c r="FSK281" s="6"/>
      <c r="FSL281" s="6"/>
      <c r="FSM281" s="6"/>
      <c r="FSN281" s="6"/>
      <c r="FSO281" s="6"/>
      <c r="FSP281" s="6"/>
      <c r="FSQ281" s="6"/>
      <c r="FSR281" s="6"/>
      <c r="FSS281" s="6"/>
      <c r="FST281" s="6"/>
      <c r="FSU281" s="6"/>
      <c r="FSV281" s="6"/>
      <c r="FSW281" s="6"/>
      <c r="FSX281" s="6"/>
      <c r="FSY281" s="6"/>
      <c r="FSZ281" s="6"/>
      <c r="FTA281" s="6"/>
      <c r="FTB281" s="6"/>
      <c r="FTC281" s="6"/>
      <c r="FTD281" s="6"/>
      <c r="FTE281" s="6"/>
      <c r="FTF281" s="6"/>
      <c r="FTG281" s="6"/>
      <c r="FTH281" s="6"/>
      <c r="FTI281" s="6"/>
      <c r="FTJ281" s="6"/>
      <c r="FTK281" s="6"/>
      <c r="FTL281" s="6"/>
      <c r="FTM281" s="6"/>
      <c r="FTN281" s="6"/>
      <c r="FTO281" s="6"/>
      <c r="FTP281" s="6"/>
      <c r="FTQ281" s="6"/>
      <c r="FTR281" s="6"/>
      <c r="FTS281" s="6"/>
      <c r="FTT281" s="6"/>
      <c r="FTU281" s="6"/>
      <c r="FTV281" s="6"/>
      <c r="FTW281" s="6"/>
      <c r="FTX281" s="6"/>
      <c r="FTY281" s="6"/>
      <c r="FTZ281" s="6"/>
      <c r="FUA281" s="6"/>
      <c r="FUB281" s="6"/>
      <c r="FUC281" s="6"/>
      <c r="FUD281" s="6"/>
      <c r="FUE281" s="6"/>
      <c r="FUF281" s="6"/>
      <c r="FUG281" s="6"/>
      <c r="FUH281" s="6"/>
      <c r="FUI281" s="6"/>
      <c r="FUJ281" s="6"/>
      <c r="FUK281" s="6"/>
      <c r="FUL281" s="6"/>
      <c r="FUM281" s="6"/>
      <c r="FUN281" s="6"/>
      <c r="FUO281" s="6"/>
      <c r="FUP281" s="6"/>
      <c r="FUQ281" s="6"/>
      <c r="FUR281" s="6"/>
      <c r="FUS281" s="6"/>
      <c r="FUT281" s="6"/>
      <c r="FUU281" s="6"/>
      <c r="FUV281" s="6"/>
      <c r="FUW281" s="6"/>
      <c r="FUX281" s="6"/>
      <c r="FUY281" s="6"/>
      <c r="FUZ281" s="6"/>
      <c r="FVA281" s="6"/>
      <c r="FVB281" s="6"/>
      <c r="FVC281" s="6"/>
      <c r="FVD281" s="6"/>
      <c r="FVE281" s="6"/>
      <c r="FVF281" s="6"/>
      <c r="FVG281" s="6"/>
      <c r="FVH281" s="6"/>
      <c r="FVI281" s="6"/>
      <c r="FVJ281" s="6"/>
      <c r="FVK281" s="6"/>
      <c r="FVL281" s="6"/>
      <c r="FVM281" s="6"/>
      <c r="FVN281" s="6"/>
      <c r="FVO281" s="6"/>
      <c r="FVP281" s="6"/>
      <c r="FVQ281" s="6"/>
      <c r="FVR281" s="6"/>
      <c r="FVS281" s="6"/>
      <c r="FVT281" s="6"/>
      <c r="FVU281" s="6"/>
      <c r="FVV281" s="6"/>
      <c r="FVW281" s="6"/>
      <c r="FVX281" s="6"/>
      <c r="FVY281" s="6"/>
      <c r="FVZ281" s="6"/>
      <c r="FWA281" s="6"/>
      <c r="FWB281" s="6"/>
      <c r="FWC281" s="6"/>
      <c r="FWD281" s="6"/>
      <c r="FWE281" s="6"/>
      <c r="FWF281" s="6"/>
      <c r="FWG281" s="6"/>
      <c r="FWH281" s="6"/>
      <c r="FWI281" s="6"/>
      <c r="FWJ281" s="6"/>
      <c r="FWK281" s="6"/>
      <c r="FWL281" s="6"/>
      <c r="FWM281" s="6"/>
      <c r="FWN281" s="6"/>
      <c r="FWO281" s="6"/>
      <c r="FWP281" s="6"/>
      <c r="FWQ281" s="6"/>
      <c r="FWR281" s="6"/>
      <c r="FWS281" s="6"/>
      <c r="FWT281" s="6"/>
      <c r="FWU281" s="6"/>
      <c r="FWV281" s="6"/>
      <c r="FWW281" s="6"/>
      <c r="FWX281" s="6"/>
      <c r="FWY281" s="6"/>
      <c r="FWZ281" s="6"/>
      <c r="FXA281" s="6"/>
      <c r="FXB281" s="6"/>
      <c r="FXC281" s="6"/>
      <c r="FXD281" s="6"/>
      <c r="FXE281" s="6"/>
      <c r="FXF281" s="6"/>
      <c r="FXG281" s="6"/>
      <c r="FXH281" s="6"/>
      <c r="FXI281" s="6"/>
      <c r="FXJ281" s="6"/>
      <c r="FXK281" s="6"/>
      <c r="FXL281" s="6"/>
      <c r="FXM281" s="6"/>
      <c r="FXN281" s="6"/>
      <c r="FXO281" s="6"/>
      <c r="FXP281" s="6"/>
      <c r="FXQ281" s="6"/>
      <c r="FXR281" s="6"/>
      <c r="FXS281" s="6"/>
      <c r="FXT281" s="6"/>
      <c r="FXU281" s="6"/>
      <c r="FXV281" s="6"/>
      <c r="FXW281" s="6"/>
      <c r="FXX281" s="6"/>
      <c r="FXY281" s="6"/>
      <c r="FXZ281" s="6"/>
      <c r="FYA281" s="6"/>
      <c r="FYB281" s="6"/>
      <c r="FYC281" s="6"/>
      <c r="FYD281" s="6"/>
      <c r="FYE281" s="6"/>
      <c r="FYF281" s="6"/>
      <c r="FYG281" s="6"/>
      <c r="FYH281" s="6"/>
      <c r="FYI281" s="6"/>
      <c r="FYJ281" s="6"/>
      <c r="FYK281" s="6"/>
      <c r="FYL281" s="6"/>
      <c r="FYM281" s="6"/>
      <c r="FYN281" s="6"/>
      <c r="FYO281" s="6"/>
      <c r="FYP281" s="6"/>
      <c r="FYQ281" s="6"/>
      <c r="FYR281" s="6"/>
      <c r="FYS281" s="6"/>
      <c r="FYT281" s="6"/>
      <c r="FYU281" s="6"/>
      <c r="FYV281" s="6"/>
      <c r="FYW281" s="6"/>
      <c r="FYX281" s="6"/>
      <c r="FYY281" s="6"/>
      <c r="FYZ281" s="6"/>
      <c r="FZA281" s="6"/>
      <c r="FZB281" s="6"/>
      <c r="FZC281" s="6"/>
      <c r="FZD281" s="6"/>
      <c r="FZE281" s="6"/>
      <c r="FZF281" s="6"/>
      <c r="FZG281" s="6"/>
      <c r="FZH281" s="6"/>
      <c r="FZI281" s="6"/>
      <c r="FZJ281" s="6"/>
      <c r="FZK281" s="6"/>
      <c r="FZL281" s="6"/>
      <c r="FZM281" s="6"/>
      <c r="FZN281" s="6"/>
      <c r="FZO281" s="6"/>
      <c r="FZP281" s="6"/>
      <c r="FZQ281" s="6"/>
      <c r="FZR281" s="6"/>
      <c r="FZS281" s="6"/>
      <c r="FZT281" s="6"/>
      <c r="FZU281" s="6"/>
      <c r="FZV281" s="6"/>
      <c r="FZW281" s="6"/>
      <c r="FZX281" s="6"/>
      <c r="FZY281" s="6"/>
      <c r="FZZ281" s="6"/>
      <c r="GAA281" s="6"/>
      <c r="GAB281" s="6"/>
      <c r="GAC281" s="6"/>
      <c r="GAD281" s="6"/>
      <c r="GAE281" s="6"/>
      <c r="GAF281" s="6"/>
      <c r="GAG281" s="6"/>
      <c r="GAH281" s="6"/>
      <c r="GAI281" s="6"/>
      <c r="GAJ281" s="6"/>
      <c r="GAK281" s="6"/>
      <c r="GAL281" s="6"/>
      <c r="GAM281" s="6"/>
      <c r="GAN281" s="6"/>
      <c r="GAO281" s="6"/>
      <c r="GAP281" s="6"/>
      <c r="GAQ281" s="6"/>
      <c r="GAR281" s="6"/>
      <c r="GAS281" s="6"/>
      <c r="GAT281" s="6"/>
      <c r="GAU281" s="6"/>
      <c r="GAV281" s="6"/>
      <c r="GAW281" s="6"/>
      <c r="GAX281" s="6"/>
      <c r="GAY281" s="6"/>
      <c r="GAZ281" s="6"/>
      <c r="GBA281" s="6"/>
      <c r="GBB281" s="6"/>
      <c r="GBC281" s="6"/>
      <c r="GBD281" s="6"/>
      <c r="GBE281" s="6"/>
      <c r="GBF281" s="6"/>
      <c r="GBG281" s="6"/>
      <c r="GBH281" s="6"/>
      <c r="GBI281" s="6"/>
      <c r="GBJ281" s="6"/>
      <c r="GBK281" s="6"/>
      <c r="GBL281" s="6"/>
      <c r="GBM281" s="6"/>
      <c r="GBN281" s="6"/>
      <c r="GBO281" s="6"/>
      <c r="GBP281" s="6"/>
      <c r="GBQ281" s="6"/>
      <c r="GBR281" s="6"/>
      <c r="GBS281" s="6"/>
      <c r="GBT281" s="6"/>
      <c r="GBU281" s="6"/>
      <c r="GBV281" s="6"/>
      <c r="GBW281" s="6"/>
      <c r="GBX281" s="6"/>
      <c r="GBY281" s="6"/>
      <c r="GBZ281" s="6"/>
      <c r="GCA281" s="6"/>
      <c r="GCB281" s="6"/>
      <c r="GCC281" s="6"/>
      <c r="GCD281" s="6"/>
      <c r="GCE281" s="6"/>
      <c r="GCF281" s="6"/>
      <c r="GCG281" s="6"/>
      <c r="GCH281" s="6"/>
      <c r="GCI281" s="6"/>
      <c r="GCJ281" s="6"/>
      <c r="GCK281" s="6"/>
      <c r="GCL281" s="6"/>
      <c r="GCM281" s="6"/>
      <c r="GCN281" s="6"/>
      <c r="GCO281" s="6"/>
      <c r="GCP281" s="6"/>
      <c r="GCQ281" s="6"/>
      <c r="GCR281" s="6"/>
      <c r="GCS281" s="6"/>
      <c r="GCT281" s="6"/>
      <c r="GCU281" s="6"/>
      <c r="GCV281" s="6"/>
      <c r="GCW281" s="6"/>
      <c r="GCX281" s="6"/>
      <c r="GCY281" s="6"/>
      <c r="GCZ281" s="6"/>
      <c r="GDA281" s="6"/>
      <c r="GDB281" s="6"/>
      <c r="GDC281" s="6"/>
      <c r="GDD281" s="6"/>
      <c r="GDE281" s="6"/>
      <c r="GDF281" s="6"/>
      <c r="GDG281" s="6"/>
      <c r="GDH281" s="6"/>
      <c r="GDI281" s="6"/>
      <c r="GDJ281" s="6"/>
      <c r="GDK281" s="6"/>
      <c r="GDL281" s="6"/>
      <c r="GDM281" s="6"/>
      <c r="GDN281" s="6"/>
      <c r="GDO281" s="6"/>
      <c r="GDP281" s="6"/>
      <c r="GDQ281" s="6"/>
      <c r="GDR281" s="6"/>
      <c r="GDS281" s="6"/>
      <c r="GDT281" s="6"/>
      <c r="GDU281" s="6"/>
      <c r="GDV281" s="6"/>
      <c r="GDW281" s="6"/>
      <c r="GDX281" s="6"/>
      <c r="GDY281" s="6"/>
      <c r="GDZ281" s="6"/>
      <c r="GEA281" s="6"/>
      <c r="GEB281" s="6"/>
      <c r="GEC281" s="6"/>
      <c r="GED281" s="6"/>
      <c r="GEE281" s="6"/>
      <c r="GEF281" s="6"/>
      <c r="GEG281" s="6"/>
      <c r="GEH281" s="6"/>
      <c r="GEI281" s="6"/>
      <c r="GEJ281" s="6"/>
      <c r="GEK281" s="6"/>
      <c r="GEL281" s="6"/>
      <c r="GEM281" s="6"/>
      <c r="GEN281" s="6"/>
      <c r="GEO281" s="6"/>
      <c r="GEP281" s="6"/>
      <c r="GEQ281" s="6"/>
      <c r="GER281" s="6"/>
      <c r="GES281" s="6"/>
      <c r="GET281" s="6"/>
      <c r="GEU281" s="6"/>
      <c r="GEV281" s="6"/>
      <c r="GEW281" s="6"/>
      <c r="GEX281" s="6"/>
      <c r="GEY281" s="6"/>
      <c r="GEZ281" s="6"/>
      <c r="GFA281" s="6"/>
      <c r="GFB281" s="6"/>
      <c r="GFC281" s="6"/>
      <c r="GFD281" s="6"/>
      <c r="GFE281" s="6"/>
      <c r="GFF281" s="6"/>
      <c r="GFG281" s="6"/>
      <c r="GFH281" s="6"/>
      <c r="GFI281" s="6"/>
      <c r="GFJ281" s="6"/>
      <c r="GFK281" s="6"/>
      <c r="GFL281" s="6"/>
      <c r="GFM281" s="6"/>
      <c r="GFN281" s="6"/>
      <c r="GFO281" s="6"/>
      <c r="GFP281" s="6"/>
      <c r="GFQ281" s="6"/>
      <c r="GFR281" s="6"/>
      <c r="GFS281" s="6"/>
      <c r="GFT281" s="6"/>
      <c r="GFU281" s="6"/>
      <c r="GFV281" s="6"/>
      <c r="GFW281" s="6"/>
      <c r="GFX281" s="6"/>
      <c r="GFY281" s="6"/>
      <c r="GFZ281" s="6"/>
      <c r="GGA281" s="6"/>
      <c r="GGB281" s="6"/>
      <c r="GGC281" s="6"/>
      <c r="GGD281" s="6"/>
      <c r="GGE281" s="6"/>
      <c r="GGF281" s="6"/>
      <c r="GGG281" s="6"/>
      <c r="GGH281" s="6"/>
      <c r="GGI281" s="6"/>
      <c r="GGJ281" s="6"/>
      <c r="GGK281" s="6"/>
      <c r="GGL281" s="6"/>
      <c r="GGM281" s="6"/>
      <c r="GGN281" s="6"/>
      <c r="GGO281" s="6"/>
      <c r="GGP281" s="6"/>
      <c r="GGQ281" s="6"/>
      <c r="GGR281" s="6"/>
      <c r="GGS281" s="6"/>
      <c r="GGT281" s="6"/>
      <c r="GGU281" s="6"/>
      <c r="GGV281" s="6"/>
      <c r="GGW281" s="6"/>
      <c r="GGX281" s="6"/>
      <c r="GGY281" s="6"/>
      <c r="GGZ281" s="6"/>
      <c r="GHA281" s="6"/>
      <c r="GHB281" s="6"/>
      <c r="GHC281" s="6"/>
      <c r="GHD281" s="6"/>
      <c r="GHE281" s="6"/>
      <c r="GHF281" s="6"/>
      <c r="GHG281" s="6"/>
      <c r="GHH281" s="6"/>
      <c r="GHI281" s="6"/>
      <c r="GHJ281" s="6"/>
      <c r="GHK281" s="6"/>
      <c r="GHL281" s="6"/>
      <c r="GHM281" s="6"/>
      <c r="GHN281" s="6"/>
      <c r="GHO281" s="6"/>
      <c r="GHP281" s="6"/>
      <c r="GHQ281" s="6"/>
      <c r="GHR281" s="6"/>
      <c r="GHS281" s="6"/>
      <c r="GHT281" s="6"/>
      <c r="GHU281" s="6"/>
      <c r="GHV281" s="6"/>
      <c r="GHW281" s="6"/>
      <c r="GHX281" s="6"/>
      <c r="GHY281" s="6"/>
      <c r="GHZ281" s="6"/>
      <c r="GIA281" s="6"/>
      <c r="GIB281" s="6"/>
      <c r="GIC281" s="6"/>
      <c r="GID281" s="6"/>
      <c r="GIE281" s="6"/>
      <c r="GIF281" s="6"/>
      <c r="GIG281" s="6"/>
      <c r="GIH281" s="6"/>
      <c r="GII281" s="6"/>
      <c r="GIJ281" s="6"/>
      <c r="GIK281" s="6"/>
      <c r="GIL281" s="6"/>
      <c r="GIM281" s="6"/>
      <c r="GIN281" s="6"/>
      <c r="GIO281" s="6"/>
      <c r="GIP281" s="6"/>
      <c r="GIQ281" s="6"/>
      <c r="GIR281" s="6"/>
      <c r="GIS281" s="6"/>
      <c r="GIT281" s="6"/>
      <c r="GIU281" s="6"/>
      <c r="GIV281" s="6"/>
      <c r="GIW281" s="6"/>
      <c r="GIX281" s="6"/>
      <c r="GIY281" s="6"/>
      <c r="GIZ281" s="6"/>
      <c r="GJA281" s="6"/>
      <c r="GJB281" s="6"/>
      <c r="GJC281" s="6"/>
      <c r="GJD281" s="6"/>
      <c r="GJE281" s="6"/>
      <c r="GJF281" s="6"/>
      <c r="GJG281" s="6"/>
      <c r="GJH281" s="6"/>
      <c r="GJI281" s="6"/>
      <c r="GJJ281" s="6"/>
      <c r="GJK281" s="6"/>
      <c r="GJL281" s="6"/>
      <c r="GJM281" s="6"/>
      <c r="GJN281" s="6"/>
      <c r="GJO281" s="6"/>
      <c r="GJP281" s="6"/>
      <c r="GJQ281" s="6"/>
      <c r="GJR281" s="6"/>
      <c r="GJS281" s="6"/>
      <c r="GJT281" s="6"/>
      <c r="GJU281" s="6"/>
      <c r="GJV281" s="6"/>
      <c r="GJW281" s="6"/>
      <c r="GJX281" s="6"/>
      <c r="GJY281" s="6"/>
      <c r="GJZ281" s="6"/>
      <c r="GKA281" s="6"/>
      <c r="GKB281" s="6"/>
      <c r="GKC281" s="6"/>
      <c r="GKD281" s="6"/>
      <c r="GKE281" s="6"/>
      <c r="GKF281" s="6"/>
      <c r="GKG281" s="6"/>
      <c r="GKH281" s="6"/>
      <c r="GKI281" s="6"/>
      <c r="GKJ281" s="6"/>
      <c r="GKK281" s="6"/>
      <c r="GKL281" s="6"/>
      <c r="GKM281" s="6"/>
      <c r="GKN281" s="6"/>
      <c r="GKO281" s="6"/>
      <c r="GKP281" s="6"/>
      <c r="GKQ281" s="6"/>
      <c r="GKR281" s="6"/>
      <c r="GKS281" s="6"/>
      <c r="GKT281" s="6"/>
      <c r="GKU281" s="6"/>
      <c r="GKV281" s="6"/>
      <c r="GKW281" s="6"/>
      <c r="GKX281" s="6"/>
      <c r="GKY281" s="6"/>
      <c r="GKZ281" s="6"/>
      <c r="GLA281" s="6"/>
      <c r="GLB281" s="6"/>
      <c r="GLC281" s="6"/>
      <c r="GLD281" s="6"/>
      <c r="GLE281" s="6"/>
      <c r="GLF281" s="6"/>
      <c r="GLG281" s="6"/>
      <c r="GLH281" s="6"/>
      <c r="GLI281" s="6"/>
      <c r="GLJ281" s="6"/>
      <c r="GLK281" s="6"/>
      <c r="GLL281" s="6"/>
      <c r="GLM281" s="6"/>
      <c r="GLN281" s="6"/>
      <c r="GLO281" s="6"/>
      <c r="GLP281" s="6"/>
      <c r="GLQ281" s="6"/>
      <c r="GLR281" s="6"/>
      <c r="GLS281" s="6"/>
      <c r="GLT281" s="6"/>
      <c r="GLU281" s="6"/>
      <c r="GLV281" s="6"/>
      <c r="GLW281" s="6"/>
      <c r="GLX281" s="6"/>
      <c r="GLY281" s="6"/>
      <c r="GLZ281" s="6"/>
      <c r="GMA281" s="6"/>
      <c r="GMB281" s="6"/>
      <c r="GMC281" s="6"/>
      <c r="GMD281" s="6"/>
      <c r="GME281" s="6"/>
      <c r="GMF281" s="6"/>
      <c r="GMG281" s="6"/>
      <c r="GMH281" s="6"/>
      <c r="GMI281" s="6"/>
      <c r="GMJ281" s="6"/>
      <c r="GMK281" s="6"/>
      <c r="GML281" s="6"/>
      <c r="GMM281" s="6"/>
      <c r="GMN281" s="6"/>
      <c r="GMO281" s="6"/>
      <c r="GMP281" s="6"/>
      <c r="GMQ281" s="6"/>
      <c r="GMR281" s="6"/>
      <c r="GMS281" s="6"/>
      <c r="GMT281" s="6"/>
      <c r="GMU281" s="6"/>
      <c r="GMV281" s="6"/>
      <c r="GMW281" s="6"/>
      <c r="GMX281" s="6"/>
      <c r="GMY281" s="6"/>
      <c r="GMZ281" s="6"/>
      <c r="GNA281" s="6"/>
      <c r="GNB281" s="6"/>
      <c r="GNC281" s="6"/>
      <c r="GND281" s="6"/>
      <c r="GNE281" s="6"/>
      <c r="GNF281" s="6"/>
      <c r="GNG281" s="6"/>
      <c r="GNH281" s="6"/>
      <c r="GNI281" s="6"/>
      <c r="GNJ281" s="6"/>
      <c r="GNK281" s="6"/>
      <c r="GNL281" s="6"/>
      <c r="GNM281" s="6"/>
      <c r="GNN281" s="6"/>
      <c r="GNO281" s="6"/>
      <c r="GNP281" s="6"/>
      <c r="GNQ281" s="6"/>
      <c r="GNR281" s="6"/>
      <c r="GNS281" s="6"/>
      <c r="GNT281" s="6"/>
      <c r="GNU281" s="6"/>
      <c r="GNV281" s="6"/>
      <c r="GNW281" s="6"/>
      <c r="GNX281" s="6"/>
      <c r="GNY281" s="6"/>
      <c r="GNZ281" s="6"/>
      <c r="GOA281" s="6"/>
      <c r="GOB281" s="6"/>
      <c r="GOC281" s="6"/>
      <c r="GOD281" s="6"/>
      <c r="GOE281" s="6"/>
      <c r="GOF281" s="6"/>
      <c r="GOG281" s="6"/>
      <c r="GOH281" s="6"/>
      <c r="GOI281" s="6"/>
      <c r="GOJ281" s="6"/>
      <c r="GOK281" s="6"/>
      <c r="GOL281" s="6"/>
      <c r="GOM281" s="6"/>
      <c r="GON281" s="6"/>
      <c r="GOO281" s="6"/>
      <c r="GOP281" s="6"/>
      <c r="GOQ281" s="6"/>
      <c r="GOR281" s="6"/>
      <c r="GOS281" s="6"/>
      <c r="GOT281" s="6"/>
      <c r="GOU281" s="6"/>
      <c r="GOV281" s="6"/>
      <c r="GOW281" s="6"/>
      <c r="GOX281" s="6"/>
      <c r="GOY281" s="6"/>
      <c r="GOZ281" s="6"/>
      <c r="GPA281" s="6"/>
      <c r="GPB281" s="6"/>
      <c r="GPC281" s="6"/>
      <c r="GPD281" s="6"/>
      <c r="GPE281" s="6"/>
      <c r="GPF281" s="6"/>
      <c r="GPG281" s="6"/>
      <c r="GPH281" s="6"/>
      <c r="GPI281" s="6"/>
      <c r="GPJ281" s="6"/>
      <c r="GPK281" s="6"/>
      <c r="GPL281" s="6"/>
      <c r="GPM281" s="6"/>
      <c r="GPN281" s="6"/>
      <c r="GPO281" s="6"/>
      <c r="GPP281" s="6"/>
      <c r="GPQ281" s="6"/>
      <c r="GPR281" s="6"/>
      <c r="GPS281" s="6"/>
      <c r="GPT281" s="6"/>
      <c r="GPU281" s="6"/>
      <c r="GPV281" s="6"/>
      <c r="GPW281" s="6"/>
      <c r="GPX281" s="6"/>
      <c r="GPY281" s="6"/>
      <c r="GPZ281" s="6"/>
      <c r="GQA281" s="6"/>
      <c r="GQB281" s="6"/>
      <c r="GQC281" s="6"/>
      <c r="GQD281" s="6"/>
      <c r="GQE281" s="6"/>
      <c r="GQF281" s="6"/>
      <c r="GQG281" s="6"/>
      <c r="GQH281" s="6"/>
      <c r="GQI281" s="6"/>
      <c r="GQJ281" s="6"/>
      <c r="GQK281" s="6"/>
      <c r="GQL281" s="6"/>
      <c r="GQM281" s="6"/>
      <c r="GQN281" s="6"/>
      <c r="GQO281" s="6"/>
      <c r="GQP281" s="6"/>
      <c r="GQQ281" s="6"/>
      <c r="GQR281" s="6"/>
      <c r="GQS281" s="6"/>
      <c r="GQT281" s="6"/>
      <c r="GQU281" s="6"/>
      <c r="GQV281" s="6"/>
      <c r="GQW281" s="6"/>
      <c r="GQX281" s="6"/>
      <c r="GQY281" s="6"/>
      <c r="GQZ281" s="6"/>
      <c r="GRA281" s="6"/>
      <c r="GRB281" s="6"/>
      <c r="GRC281" s="6"/>
      <c r="GRD281" s="6"/>
      <c r="GRE281" s="6"/>
      <c r="GRF281" s="6"/>
      <c r="GRG281" s="6"/>
      <c r="GRH281" s="6"/>
      <c r="GRI281" s="6"/>
      <c r="GRJ281" s="6"/>
      <c r="GRK281" s="6"/>
      <c r="GRL281" s="6"/>
      <c r="GRM281" s="6"/>
      <c r="GRN281" s="6"/>
      <c r="GRO281" s="6"/>
      <c r="GRP281" s="6"/>
      <c r="GRQ281" s="6"/>
      <c r="GRR281" s="6"/>
      <c r="GRS281" s="6"/>
      <c r="GRT281" s="6"/>
      <c r="GRU281" s="6"/>
      <c r="GRV281" s="6"/>
      <c r="GRW281" s="6"/>
      <c r="GRX281" s="6"/>
      <c r="GRY281" s="6"/>
      <c r="GRZ281" s="6"/>
      <c r="GSA281" s="6"/>
      <c r="GSB281" s="6"/>
      <c r="GSC281" s="6"/>
      <c r="GSD281" s="6"/>
      <c r="GSE281" s="6"/>
      <c r="GSF281" s="6"/>
      <c r="GSG281" s="6"/>
      <c r="GSH281" s="6"/>
      <c r="GSI281" s="6"/>
      <c r="GSJ281" s="6"/>
      <c r="GSK281" s="6"/>
      <c r="GSL281" s="6"/>
      <c r="GSM281" s="6"/>
      <c r="GSN281" s="6"/>
      <c r="GSO281" s="6"/>
      <c r="GSP281" s="6"/>
      <c r="GSQ281" s="6"/>
      <c r="GSR281" s="6"/>
      <c r="GSS281" s="6"/>
      <c r="GST281" s="6"/>
      <c r="GSU281" s="6"/>
      <c r="GSV281" s="6"/>
      <c r="GSW281" s="6"/>
      <c r="GSX281" s="6"/>
      <c r="GSY281" s="6"/>
      <c r="GSZ281" s="6"/>
      <c r="GTA281" s="6"/>
      <c r="GTB281" s="6"/>
      <c r="GTC281" s="6"/>
      <c r="GTD281" s="6"/>
      <c r="GTE281" s="6"/>
      <c r="GTF281" s="6"/>
      <c r="GTG281" s="6"/>
      <c r="GTH281" s="6"/>
      <c r="GTI281" s="6"/>
      <c r="GTJ281" s="6"/>
      <c r="GTK281" s="6"/>
      <c r="GTL281" s="6"/>
      <c r="GTM281" s="6"/>
      <c r="GTN281" s="6"/>
      <c r="GTO281" s="6"/>
      <c r="GTP281" s="6"/>
      <c r="GTQ281" s="6"/>
      <c r="GTR281" s="6"/>
      <c r="GTS281" s="6"/>
      <c r="GTT281" s="6"/>
      <c r="GTU281" s="6"/>
      <c r="GTV281" s="6"/>
      <c r="GTW281" s="6"/>
      <c r="GTX281" s="6"/>
      <c r="GTY281" s="6"/>
      <c r="GTZ281" s="6"/>
      <c r="GUA281" s="6"/>
      <c r="GUB281" s="6"/>
      <c r="GUC281" s="6"/>
      <c r="GUD281" s="6"/>
      <c r="GUE281" s="6"/>
      <c r="GUF281" s="6"/>
      <c r="GUG281" s="6"/>
      <c r="GUH281" s="6"/>
      <c r="GUI281" s="6"/>
      <c r="GUJ281" s="6"/>
      <c r="GUK281" s="6"/>
      <c r="GUL281" s="6"/>
      <c r="GUM281" s="6"/>
      <c r="GUN281" s="6"/>
      <c r="GUO281" s="6"/>
      <c r="GUP281" s="6"/>
      <c r="GUQ281" s="6"/>
      <c r="GUR281" s="6"/>
      <c r="GUS281" s="6"/>
      <c r="GUT281" s="6"/>
      <c r="GUU281" s="6"/>
      <c r="GUV281" s="6"/>
      <c r="GUW281" s="6"/>
      <c r="GUX281" s="6"/>
      <c r="GUY281" s="6"/>
      <c r="GUZ281" s="6"/>
      <c r="GVA281" s="6"/>
      <c r="GVB281" s="6"/>
      <c r="GVC281" s="6"/>
      <c r="GVD281" s="6"/>
      <c r="GVE281" s="6"/>
      <c r="GVF281" s="6"/>
      <c r="GVG281" s="6"/>
      <c r="GVH281" s="6"/>
      <c r="GVI281" s="6"/>
      <c r="GVJ281" s="6"/>
      <c r="GVK281" s="6"/>
      <c r="GVL281" s="6"/>
      <c r="GVM281" s="6"/>
      <c r="GVN281" s="6"/>
      <c r="GVO281" s="6"/>
      <c r="GVP281" s="6"/>
      <c r="GVQ281" s="6"/>
      <c r="GVR281" s="6"/>
      <c r="GVS281" s="6"/>
      <c r="GVT281" s="6"/>
      <c r="GVU281" s="6"/>
      <c r="GVV281" s="6"/>
      <c r="GVW281" s="6"/>
      <c r="GVX281" s="6"/>
      <c r="GVY281" s="6"/>
      <c r="GVZ281" s="6"/>
      <c r="GWA281" s="6"/>
      <c r="GWB281" s="6"/>
      <c r="GWC281" s="6"/>
      <c r="GWD281" s="6"/>
      <c r="GWE281" s="6"/>
      <c r="GWF281" s="6"/>
      <c r="GWG281" s="6"/>
      <c r="GWH281" s="6"/>
      <c r="GWI281" s="6"/>
      <c r="GWJ281" s="6"/>
      <c r="GWK281" s="6"/>
      <c r="GWL281" s="6"/>
      <c r="GWM281" s="6"/>
      <c r="GWN281" s="6"/>
      <c r="GWO281" s="6"/>
      <c r="GWP281" s="6"/>
      <c r="GWQ281" s="6"/>
      <c r="GWR281" s="6"/>
      <c r="GWS281" s="6"/>
      <c r="GWT281" s="6"/>
      <c r="GWU281" s="6"/>
      <c r="GWV281" s="6"/>
      <c r="GWW281" s="6"/>
      <c r="GWX281" s="6"/>
      <c r="GWY281" s="6"/>
      <c r="GWZ281" s="6"/>
      <c r="GXA281" s="6"/>
      <c r="GXB281" s="6"/>
      <c r="GXC281" s="6"/>
      <c r="GXD281" s="6"/>
      <c r="GXE281" s="6"/>
      <c r="GXF281" s="6"/>
      <c r="GXG281" s="6"/>
      <c r="GXH281" s="6"/>
      <c r="GXI281" s="6"/>
      <c r="GXJ281" s="6"/>
      <c r="GXK281" s="6"/>
      <c r="GXL281" s="6"/>
      <c r="GXM281" s="6"/>
      <c r="GXN281" s="6"/>
      <c r="GXO281" s="6"/>
      <c r="GXP281" s="6"/>
      <c r="GXQ281" s="6"/>
      <c r="GXR281" s="6"/>
      <c r="GXS281" s="6"/>
      <c r="GXT281" s="6"/>
      <c r="GXU281" s="6"/>
      <c r="GXV281" s="6"/>
      <c r="GXW281" s="6"/>
      <c r="GXX281" s="6"/>
      <c r="GXY281" s="6"/>
      <c r="GXZ281" s="6"/>
      <c r="GYA281" s="6"/>
      <c r="GYB281" s="6"/>
      <c r="GYC281" s="6"/>
      <c r="GYD281" s="6"/>
      <c r="GYE281" s="6"/>
      <c r="GYF281" s="6"/>
      <c r="GYG281" s="6"/>
      <c r="GYH281" s="6"/>
      <c r="GYI281" s="6"/>
      <c r="GYJ281" s="6"/>
      <c r="GYK281" s="6"/>
      <c r="GYL281" s="6"/>
      <c r="GYM281" s="6"/>
      <c r="GYN281" s="6"/>
      <c r="GYO281" s="6"/>
      <c r="GYP281" s="6"/>
      <c r="GYQ281" s="6"/>
      <c r="GYR281" s="6"/>
      <c r="GYS281" s="6"/>
      <c r="GYT281" s="6"/>
      <c r="GYU281" s="6"/>
      <c r="GYV281" s="6"/>
      <c r="GYW281" s="6"/>
      <c r="GYX281" s="6"/>
      <c r="GYY281" s="6"/>
      <c r="GYZ281" s="6"/>
      <c r="GZA281" s="6"/>
      <c r="GZB281" s="6"/>
      <c r="GZC281" s="6"/>
      <c r="GZD281" s="6"/>
      <c r="GZE281" s="6"/>
      <c r="GZF281" s="6"/>
      <c r="GZG281" s="6"/>
      <c r="GZH281" s="6"/>
      <c r="GZI281" s="6"/>
      <c r="GZJ281" s="6"/>
      <c r="GZK281" s="6"/>
      <c r="GZL281" s="6"/>
      <c r="GZM281" s="6"/>
      <c r="GZN281" s="6"/>
      <c r="GZO281" s="6"/>
      <c r="GZP281" s="6"/>
      <c r="GZQ281" s="6"/>
      <c r="GZR281" s="6"/>
      <c r="GZS281" s="6"/>
      <c r="GZT281" s="6"/>
      <c r="GZU281" s="6"/>
      <c r="GZV281" s="6"/>
      <c r="GZW281" s="6"/>
      <c r="GZX281" s="6"/>
      <c r="GZY281" s="6"/>
      <c r="GZZ281" s="6"/>
      <c r="HAA281" s="6"/>
      <c r="HAB281" s="6"/>
      <c r="HAC281" s="6"/>
      <c r="HAD281" s="6"/>
      <c r="HAE281" s="6"/>
      <c r="HAF281" s="6"/>
      <c r="HAG281" s="6"/>
      <c r="HAH281" s="6"/>
      <c r="HAI281" s="6"/>
      <c r="HAJ281" s="6"/>
      <c r="HAK281" s="6"/>
      <c r="HAL281" s="6"/>
      <c r="HAM281" s="6"/>
      <c r="HAN281" s="6"/>
      <c r="HAO281" s="6"/>
      <c r="HAP281" s="6"/>
      <c r="HAQ281" s="6"/>
      <c r="HAR281" s="6"/>
      <c r="HAS281" s="6"/>
      <c r="HAT281" s="6"/>
      <c r="HAU281" s="6"/>
      <c r="HAV281" s="6"/>
      <c r="HAW281" s="6"/>
      <c r="HAX281" s="6"/>
      <c r="HAY281" s="6"/>
      <c r="HAZ281" s="6"/>
      <c r="HBA281" s="6"/>
      <c r="HBB281" s="6"/>
      <c r="HBC281" s="6"/>
      <c r="HBD281" s="6"/>
      <c r="HBE281" s="6"/>
      <c r="HBF281" s="6"/>
      <c r="HBG281" s="6"/>
      <c r="HBH281" s="6"/>
      <c r="HBI281" s="6"/>
      <c r="HBJ281" s="6"/>
      <c r="HBK281" s="6"/>
      <c r="HBL281" s="6"/>
      <c r="HBM281" s="6"/>
      <c r="HBN281" s="6"/>
      <c r="HBO281" s="6"/>
      <c r="HBP281" s="6"/>
      <c r="HBQ281" s="6"/>
      <c r="HBR281" s="6"/>
      <c r="HBS281" s="6"/>
      <c r="HBT281" s="6"/>
      <c r="HBU281" s="6"/>
      <c r="HBV281" s="6"/>
      <c r="HBW281" s="6"/>
      <c r="HBX281" s="6"/>
      <c r="HBY281" s="6"/>
      <c r="HBZ281" s="6"/>
      <c r="HCA281" s="6"/>
      <c r="HCB281" s="6"/>
      <c r="HCC281" s="6"/>
      <c r="HCD281" s="6"/>
      <c r="HCE281" s="6"/>
      <c r="HCF281" s="6"/>
      <c r="HCG281" s="6"/>
      <c r="HCH281" s="6"/>
      <c r="HCI281" s="6"/>
      <c r="HCJ281" s="6"/>
      <c r="HCK281" s="6"/>
      <c r="HCL281" s="6"/>
      <c r="HCM281" s="6"/>
      <c r="HCN281" s="6"/>
      <c r="HCO281" s="6"/>
      <c r="HCP281" s="6"/>
      <c r="HCQ281" s="6"/>
      <c r="HCR281" s="6"/>
      <c r="HCS281" s="6"/>
      <c r="HCT281" s="6"/>
      <c r="HCU281" s="6"/>
      <c r="HCV281" s="6"/>
      <c r="HCW281" s="6"/>
      <c r="HCX281" s="6"/>
      <c r="HCY281" s="6"/>
      <c r="HCZ281" s="6"/>
      <c r="HDA281" s="6"/>
      <c r="HDB281" s="6"/>
      <c r="HDC281" s="6"/>
      <c r="HDD281" s="6"/>
      <c r="HDE281" s="6"/>
      <c r="HDF281" s="6"/>
      <c r="HDG281" s="6"/>
      <c r="HDH281" s="6"/>
      <c r="HDI281" s="6"/>
      <c r="HDJ281" s="6"/>
      <c r="HDK281" s="6"/>
      <c r="HDL281" s="6"/>
      <c r="HDM281" s="6"/>
      <c r="HDN281" s="6"/>
      <c r="HDO281" s="6"/>
      <c r="HDP281" s="6"/>
      <c r="HDQ281" s="6"/>
      <c r="HDR281" s="6"/>
      <c r="HDS281" s="6"/>
      <c r="HDT281" s="6"/>
      <c r="HDU281" s="6"/>
      <c r="HDV281" s="6"/>
      <c r="HDW281" s="6"/>
      <c r="HDX281" s="6"/>
      <c r="HDY281" s="6"/>
      <c r="HDZ281" s="6"/>
      <c r="HEA281" s="6"/>
      <c r="HEB281" s="6"/>
      <c r="HEC281" s="6"/>
      <c r="HED281" s="6"/>
      <c r="HEE281" s="6"/>
      <c r="HEF281" s="6"/>
      <c r="HEG281" s="6"/>
      <c r="HEH281" s="6"/>
      <c r="HEI281" s="6"/>
      <c r="HEJ281" s="6"/>
      <c r="HEK281" s="6"/>
      <c r="HEL281" s="6"/>
      <c r="HEM281" s="6"/>
      <c r="HEN281" s="6"/>
      <c r="HEO281" s="6"/>
      <c r="HEP281" s="6"/>
      <c r="HEQ281" s="6"/>
      <c r="HER281" s="6"/>
      <c r="HES281" s="6"/>
      <c r="HET281" s="6"/>
      <c r="HEU281" s="6"/>
      <c r="HEV281" s="6"/>
      <c r="HEW281" s="6"/>
      <c r="HEX281" s="6"/>
      <c r="HEY281" s="6"/>
      <c r="HEZ281" s="6"/>
      <c r="HFA281" s="6"/>
      <c r="HFB281" s="6"/>
      <c r="HFC281" s="6"/>
      <c r="HFD281" s="6"/>
      <c r="HFE281" s="6"/>
      <c r="HFF281" s="6"/>
      <c r="HFG281" s="6"/>
      <c r="HFH281" s="6"/>
      <c r="HFI281" s="6"/>
      <c r="HFJ281" s="6"/>
      <c r="HFK281" s="6"/>
      <c r="HFL281" s="6"/>
      <c r="HFM281" s="6"/>
      <c r="HFN281" s="6"/>
      <c r="HFO281" s="6"/>
      <c r="HFP281" s="6"/>
      <c r="HFQ281" s="6"/>
      <c r="HFR281" s="6"/>
      <c r="HFS281" s="6"/>
      <c r="HFT281" s="6"/>
      <c r="HFU281" s="6"/>
      <c r="HFV281" s="6"/>
      <c r="HFW281" s="6"/>
      <c r="HFX281" s="6"/>
      <c r="HFY281" s="6"/>
      <c r="HFZ281" s="6"/>
      <c r="HGA281" s="6"/>
      <c r="HGB281" s="6"/>
      <c r="HGC281" s="6"/>
      <c r="HGD281" s="6"/>
      <c r="HGE281" s="6"/>
      <c r="HGF281" s="6"/>
      <c r="HGG281" s="6"/>
      <c r="HGH281" s="6"/>
      <c r="HGI281" s="6"/>
      <c r="HGJ281" s="6"/>
      <c r="HGK281" s="6"/>
      <c r="HGL281" s="6"/>
      <c r="HGM281" s="6"/>
      <c r="HGN281" s="6"/>
      <c r="HGO281" s="6"/>
      <c r="HGP281" s="6"/>
      <c r="HGQ281" s="6"/>
      <c r="HGR281" s="6"/>
      <c r="HGS281" s="6"/>
      <c r="HGT281" s="6"/>
      <c r="HGU281" s="6"/>
      <c r="HGV281" s="6"/>
      <c r="HGW281" s="6"/>
      <c r="HGX281" s="6"/>
      <c r="HGY281" s="6"/>
      <c r="HGZ281" s="6"/>
      <c r="HHA281" s="6"/>
      <c r="HHB281" s="6"/>
      <c r="HHC281" s="6"/>
      <c r="HHD281" s="6"/>
      <c r="HHE281" s="6"/>
      <c r="HHF281" s="6"/>
      <c r="HHG281" s="6"/>
      <c r="HHH281" s="6"/>
      <c r="HHI281" s="6"/>
      <c r="HHJ281" s="6"/>
      <c r="HHK281" s="6"/>
      <c r="HHL281" s="6"/>
      <c r="HHM281" s="6"/>
      <c r="HHN281" s="6"/>
      <c r="HHO281" s="6"/>
      <c r="HHP281" s="6"/>
      <c r="HHQ281" s="6"/>
      <c r="HHR281" s="6"/>
      <c r="HHS281" s="6"/>
      <c r="HHT281" s="6"/>
      <c r="HHU281" s="6"/>
      <c r="HHV281" s="6"/>
      <c r="HHW281" s="6"/>
      <c r="HHX281" s="6"/>
      <c r="HHY281" s="6"/>
      <c r="HHZ281" s="6"/>
      <c r="HIA281" s="6"/>
      <c r="HIB281" s="6"/>
      <c r="HIC281" s="6"/>
      <c r="HID281" s="6"/>
      <c r="HIE281" s="6"/>
      <c r="HIF281" s="6"/>
      <c r="HIG281" s="6"/>
      <c r="HIH281" s="6"/>
      <c r="HII281" s="6"/>
      <c r="HIJ281" s="6"/>
      <c r="HIK281" s="6"/>
      <c r="HIL281" s="6"/>
      <c r="HIM281" s="6"/>
      <c r="HIN281" s="6"/>
      <c r="HIO281" s="6"/>
      <c r="HIP281" s="6"/>
      <c r="HIQ281" s="6"/>
      <c r="HIR281" s="6"/>
      <c r="HIS281" s="6"/>
      <c r="HIT281" s="6"/>
      <c r="HIU281" s="6"/>
      <c r="HIV281" s="6"/>
      <c r="HIW281" s="6"/>
      <c r="HIX281" s="6"/>
      <c r="HIY281" s="6"/>
      <c r="HIZ281" s="6"/>
      <c r="HJA281" s="6"/>
      <c r="HJB281" s="6"/>
      <c r="HJC281" s="6"/>
      <c r="HJD281" s="6"/>
      <c r="HJE281" s="6"/>
      <c r="HJF281" s="6"/>
      <c r="HJG281" s="6"/>
      <c r="HJH281" s="6"/>
      <c r="HJI281" s="6"/>
      <c r="HJJ281" s="6"/>
      <c r="HJK281" s="6"/>
      <c r="HJL281" s="6"/>
      <c r="HJM281" s="6"/>
      <c r="HJN281" s="6"/>
      <c r="HJO281" s="6"/>
      <c r="HJP281" s="6"/>
      <c r="HJQ281" s="6"/>
      <c r="HJR281" s="6"/>
      <c r="HJS281" s="6"/>
      <c r="HJT281" s="6"/>
      <c r="HJU281" s="6"/>
      <c r="HJV281" s="6"/>
      <c r="HJW281" s="6"/>
      <c r="HJX281" s="6"/>
      <c r="HJY281" s="6"/>
      <c r="HJZ281" s="6"/>
      <c r="HKA281" s="6"/>
      <c r="HKB281" s="6"/>
      <c r="HKC281" s="6"/>
      <c r="HKD281" s="6"/>
      <c r="HKE281" s="6"/>
      <c r="HKF281" s="6"/>
      <c r="HKG281" s="6"/>
      <c r="HKH281" s="6"/>
      <c r="HKI281" s="6"/>
      <c r="HKJ281" s="6"/>
      <c r="HKK281" s="6"/>
      <c r="HKL281" s="6"/>
      <c r="HKM281" s="6"/>
      <c r="HKN281" s="6"/>
      <c r="HKO281" s="6"/>
      <c r="HKP281" s="6"/>
      <c r="HKQ281" s="6"/>
      <c r="HKR281" s="6"/>
      <c r="HKS281" s="6"/>
      <c r="HKT281" s="6"/>
      <c r="HKU281" s="6"/>
      <c r="HKV281" s="6"/>
      <c r="HKW281" s="6"/>
      <c r="HKX281" s="6"/>
      <c r="HKY281" s="6"/>
      <c r="HKZ281" s="6"/>
      <c r="HLA281" s="6"/>
      <c r="HLB281" s="6"/>
      <c r="HLC281" s="6"/>
      <c r="HLD281" s="6"/>
      <c r="HLE281" s="6"/>
      <c r="HLF281" s="6"/>
      <c r="HLG281" s="6"/>
      <c r="HLH281" s="6"/>
      <c r="HLI281" s="6"/>
      <c r="HLJ281" s="6"/>
      <c r="HLK281" s="6"/>
      <c r="HLL281" s="6"/>
      <c r="HLM281" s="6"/>
      <c r="HLN281" s="6"/>
      <c r="HLO281" s="6"/>
      <c r="HLP281" s="6"/>
      <c r="HLQ281" s="6"/>
      <c r="HLR281" s="6"/>
      <c r="HLS281" s="6"/>
      <c r="HLT281" s="6"/>
      <c r="HLU281" s="6"/>
      <c r="HLV281" s="6"/>
      <c r="HLW281" s="6"/>
      <c r="HLX281" s="6"/>
      <c r="HLY281" s="6"/>
      <c r="HLZ281" s="6"/>
      <c r="HMA281" s="6"/>
      <c r="HMB281" s="6"/>
      <c r="HMC281" s="6"/>
      <c r="HMD281" s="6"/>
      <c r="HME281" s="6"/>
      <c r="HMF281" s="6"/>
      <c r="HMG281" s="6"/>
      <c r="HMH281" s="6"/>
      <c r="HMI281" s="6"/>
      <c r="HMJ281" s="6"/>
      <c r="HMK281" s="6"/>
      <c r="HML281" s="6"/>
      <c r="HMM281" s="6"/>
      <c r="HMN281" s="6"/>
      <c r="HMO281" s="6"/>
      <c r="HMP281" s="6"/>
      <c r="HMQ281" s="6"/>
      <c r="HMR281" s="6"/>
      <c r="HMS281" s="6"/>
      <c r="HMT281" s="6"/>
      <c r="HMU281" s="6"/>
      <c r="HMV281" s="6"/>
      <c r="HMW281" s="6"/>
      <c r="HMX281" s="6"/>
      <c r="HMY281" s="6"/>
      <c r="HMZ281" s="6"/>
      <c r="HNA281" s="6"/>
      <c r="HNB281" s="6"/>
      <c r="HNC281" s="6"/>
      <c r="HND281" s="6"/>
      <c r="HNE281" s="6"/>
      <c r="HNF281" s="6"/>
      <c r="HNG281" s="6"/>
      <c r="HNH281" s="6"/>
      <c r="HNI281" s="6"/>
      <c r="HNJ281" s="6"/>
      <c r="HNK281" s="6"/>
      <c r="HNL281" s="6"/>
      <c r="HNM281" s="6"/>
      <c r="HNN281" s="6"/>
      <c r="HNO281" s="6"/>
      <c r="HNP281" s="6"/>
      <c r="HNQ281" s="6"/>
      <c r="HNR281" s="6"/>
      <c r="HNS281" s="6"/>
      <c r="HNT281" s="6"/>
      <c r="HNU281" s="6"/>
      <c r="HNV281" s="6"/>
      <c r="HNW281" s="6"/>
      <c r="HNX281" s="6"/>
      <c r="HNY281" s="6"/>
      <c r="HNZ281" s="6"/>
      <c r="HOA281" s="6"/>
      <c r="HOB281" s="6"/>
      <c r="HOC281" s="6"/>
      <c r="HOD281" s="6"/>
      <c r="HOE281" s="6"/>
      <c r="HOF281" s="6"/>
      <c r="HOG281" s="6"/>
      <c r="HOH281" s="6"/>
      <c r="HOI281" s="6"/>
      <c r="HOJ281" s="6"/>
      <c r="HOK281" s="6"/>
      <c r="HOL281" s="6"/>
      <c r="HOM281" s="6"/>
      <c r="HON281" s="6"/>
      <c r="HOO281" s="6"/>
      <c r="HOP281" s="6"/>
      <c r="HOQ281" s="6"/>
      <c r="HOR281" s="6"/>
      <c r="HOS281" s="6"/>
      <c r="HOT281" s="6"/>
      <c r="HOU281" s="6"/>
      <c r="HOV281" s="6"/>
      <c r="HOW281" s="6"/>
      <c r="HOX281" s="6"/>
      <c r="HOY281" s="6"/>
      <c r="HOZ281" s="6"/>
      <c r="HPA281" s="6"/>
      <c r="HPB281" s="6"/>
      <c r="HPC281" s="6"/>
      <c r="HPD281" s="6"/>
      <c r="HPE281" s="6"/>
      <c r="HPF281" s="6"/>
      <c r="HPG281" s="6"/>
      <c r="HPH281" s="6"/>
      <c r="HPI281" s="6"/>
      <c r="HPJ281" s="6"/>
      <c r="HPK281" s="6"/>
      <c r="HPL281" s="6"/>
      <c r="HPM281" s="6"/>
      <c r="HPN281" s="6"/>
      <c r="HPO281" s="6"/>
      <c r="HPP281" s="6"/>
      <c r="HPQ281" s="6"/>
      <c r="HPR281" s="6"/>
      <c r="HPS281" s="6"/>
      <c r="HPT281" s="6"/>
      <c r="HPU281" s="6"/>
      <c r="HPV281" s="6"/>
      <c r="HPW281" s="6"/>
      <c r="HPX281" s="6"/>
      <c r="HPY281" s="6"/>
      <c r="HPZ281" s="6"/>
      <c r="HQA281" s="6"/>
      <c r="HQB281" s="6"/>
      <c r="HQC281" s="6"/>
      <c r="HQD281" s="6"/>
      <c r="HQE281" s="6"/>
      <c r="HQF281" s="6"/>
      <c r="HQG281" s="6"/>
      <c r="HQH281" s="6"/>
      <c r="HQI281" s="6"/>
      <c r="HQJ281" s="6"/>
      <c r="HQK281" s="6"/>
      <c r="HQL281" s="6"/>
      <c r="HQM281" s="6"/>
      <c r="HQN281" s="6"/>
      <c r="HQO281" s="6"/>
      <c r="HQP281" s="6"/>
      <c r="HQQ281" s="6"/>
      <c r="HQR281" s="6"/>
      <c r="HQS281" s="6"/>
      <c r="HQT281" s="6"/>
      <c r="HQU281" s="6"/>
      <c r="HQV281" s="6"/>
      <c r="HQW281" s="6"/>
      <c r="HQX281" s="6"/>
      <c r="HQY281" s="6"/>
      <c r="HQZ281" s="6"/>
      <c r="HRA281" s="6"/>
      <c r="HRB281" s="6"/>
      <c r="HRC281" s="6"/>
      <c r="HRD281" s="6"/>
      <c r="HRE281" s="6"/>
      <c r="HRF281" s="6"/>
      <c r="HRG281" s="6"/>
      <c r="HRH281" s="6"/>
      <c r="HRI281" s="6"/>
      <c r="HRJ281" s="6"/>
      <c r="HRK281" s="6"/>
      <c r="HRL281" s="6"/>
      <c r="HRM281" s="6"/>
      <c r="HRN281" s="6"/>
      <c r="HRO281" s="6"/>
      <c r="HRP281" s="6"/>
      <c r="HRQ281" s="6"/>
      <c r="HRR281" s="6"/>
      <c r="HRS281" s="6"/>
      <c r="HRT281" s="6"/>
      <c r="HRU281" s="6"/>
      <c r="HRV281" s="6"/>
      <c r="HRW281" s="6"/>
      <c r="HRX281" s="6"/>
      <c r="HRY281" s="6"/>
      <c r="HRZ281" s="6"/>
      <c r="HSA281" s="6"/>
      <c r="HSB281" s="6"/>
      <c r="HSC281" s="6"/>
      <c r="HSD281" s="6"/>
      <c r="HSE281" s="6"/>
      <c r="HSF281" s="6"/>
      <c r="HSG281" s="6"/>
      <c r="HSH281" s="6"/>
      <c r="HSI281" s="6"/>
      <c r="HSJ281" s="6"/>
      <c r="HSK281" s="6"/>
      <c r="HSL281" s="6"/>
      <c r="HSM281" s="6"/>
      <c r="HSN281" s="6"/>
      <c r="HSO281" s="6"/>
      <c r="HSP281" s="6"/>
      <c r="HSQ281" s="6"/>
      <c r="HSR281" s="6"/>
      <c r="HSS281" s="6"/>
      <c r="HST281" s="6"/>
      <c r="HSU281" s="6"/>
      <c r="HSV281" s="6"/>
      <c r="HSW281" s="6"/>
      <c r="HSX281" s="6"/>
      <c r="HSY281" s="6"/>
      <c r="HSZ281" s="6"/>
      <c r="HTA281" s="6"/>
      <c r="HTB281" s="6"/>
      <c r="HTC281" s="6"/>
      <c r="HTD281" s="6"/>
      <c r="HTE281" s="6"/>
      <c r="HTF281" s="6"/>
      <c r="HTG281" s="6"/>
      <c r="HTH281" s="6"/>
      <c r="HTI281" s="6"/>
      <c r="HTJ281" s="6"/>
      <c r="HTK281" s="6"/>
      <c r="HTL281" s="6"/>
      <c r="HTM281" s="6"/>
      <c r="HTN281" s="6"/>
      <c r="HTO281" s="6"/>
      <c r="HTP281" s="6"/>
      <c r="HTQ281" s="6"/>
      <c r="HTR281" s="6"/>
      <c r="HTS281" s="6"/>
      <c r="HTT281" s="6"/>
      <c r="HTU281" s="6"/>
      <c r="HTV281" s="6"/>
      <c r="HTW281" s="6"/>
      <c r="HTX281" s="6"/>
      <c r="HTY281" s="6"/>
      <c r="HTZ281" s="6"/>
      <c r="HUA281" s="6"/>
      <c r="HUB281" s="6"/>
      <c r="HUC281" s="6"/>
      <c r="HUD281" s="6"/>
      <c r="HUE281" s="6"/>
      <c r="HUF281" s="6"/>
      <c r="HUG281" s="6"/>
      <c r="HUH281" s="6"/>
      <c r="HUI281" s="6"/>
      <c r="HUJ281" s="6"/>
      <c r="HUK281" s="6"/>
      <c r="HUL281" s="6"/>
      <c r="HUM281" s="6"/>
      <c r="HUN281" s="6"/>
      <c r="HUO281" s="6"/>
      <c r="HUP281" s="6"/>
      <c r="HUQ281" s="6"/>
      <c r="HUR281" s="6"/>
      <c r="HUS281" s="6"/>
      <c r="HUT281" s="6"/>
      <c r="HUU281" s="6"/>
      <c r="HUV281" s="6"/>
      <c r="HUW281" s="6"/>
      <c r="HUX281" s="6"/>
      <c r="HUY281" s="6"/>
      <c r="HUZ281" s="6"/>
      <c r="HVA281" s="6"/>
      <c r="HVB281" s="6"/>
      <c r="HVC281" s="6"/>
      <c r="HVD281" s="6"/>
      <c r="HVE281" s="6"/>
      <c r="HVF281" s="6"/>
      <c r="HVG281" s="6"/>
      <c r="HVH281" s="6"/>
      <c r="HVI281" s="6"/>
      <c r="HVJ281" s="6"/>
      <c r="HVK281" s="6"/>
      <c r="HVL281" s="6"/>
      <c r="HVM281" s="6"/>
      <c r="HVN281" s="6"/>
      <c r="HVO281" s="6"/>
      <c r="HVP281" s="6"/>
      <c r="HVQ281" s="6"/>
      <c r="HVR281" s="6"/>
      <c r="HVS281" s="6"/>
      <c r="HVT281" s="6"/>
      <c r="HVU281" s="6"/>
      <c r="HVV281" s="6"/>
      <c r="HVW281" s="6"/>
      <c r="HVX281" s="6"/>
      <c r="HVY281" s="6"/>
      <c r="HVZ281" s="6"/>
      <c r="HWA281" s="6"/>
      <c r="HWB281" s="6"/>
      <c r="HWC281" s="6"/>
      <c r="HWD281" s="6"/>
      <c r="HWE281" s="6"/>
      <c r="HWF281" s="6"/>
      <c r="HWG281" s="6"/>
      <c r="HWH281" s="6"/>
      <c r="HWI281" s="6"/>
      <c r="HWJ281" s="6"/>
      <c r="HWK281" s="6"/>
      <c r="HWL281" s="6"/>
      <c r="HWM281" s="6"/>
      <c r="HWN281" s="6"/>
      <c r="HWO281" s="6"/>
      <c r="HWP281" s="6"/>
      <c r="HWQ281" s="6"/>
      <c r="HWR281" s="6"/>
      <c r="HWS281" s="6"/>
      <c r="HWT281" s="6"/>
      <c r="HWU281" s="6"/>
      <c r="HWV281" s="6"/>
      <c r="HWW281" s="6"/>
      <c r="HWX281" s="6"/>
      <c r="HWY281" s="6"/>
      <c r="HWZ281" s="6"/>
      <c r="HXA281" s="6"/>
      <c r="HXB281" s="6"/>
      <c r="HXC281" s="6"/>
      <c r="HXD281" s="6"/>
      <c r="HXE281" s="6"/>
      <c r="HXF281" s="6"/>
      <c r="HXG281" s="6"/>
      <c r="HXH281" s="6"/>
      <c r="HXI281" s="6"/>
      <c r="HXJ281" s="6"/>
      <c r="HXK281" s="6"/>
      <c r="HXL281" s="6"/>
      <c r="HXM281" s="6"/>
      <c r="HXN281" s="6"/>
      <c r="HXO281" s="6"/>
      <c r="HXP281" s="6"/>
      <c r="HXQ281" s="6"/>
      <c r="HXR281" s="6"/>
      <c r="HXS281" s="6"/>
      <c r="HXT281" s="6"/>
      <c r="HXU281" s="6"/>
      <c r="HXV281" s="6"/>
      <c r="HXW281" s="6"/>
      <c r="HXX281" s="6"/>
      <c r="HXY281" s="6"/>
      <c r="HXZ281" s="6"/>
      <c r="HYA281" s="6"/>
      <c r="HYB281" s="6"/>
      <c r="HYC281" s="6"/>
      <c r="HYD281" s="6"/>
      <c r="HYE281" s="6"/>
      <c r="HYF281" s="6"/>
      <c r="HYG281" s="6"/>
      <c r="HYH281" s="6"/>
      <c r="HYI281" s="6"/>
      <c r="HYJ281" s="6"/>
      <c r="HYK281" s="6"/>
      <c r="HYL281" s="6"/>
      <c r="HYM281" s="6"/>
      <c r="HYN281" s="6"/>
      <c r="HYO281" s="6"/>
      <c r="HYP281" s="6"/>
      <c r="HYQ281" s="6"/>
      <c r="HYR281" s="6"/>
      <c r="HYS281" s="6"/>
      <c r="HYT281" s="6"/>
      <c r="HYU281" s="6"/>
      <c r="HYV281" s="6"/>
      <c r="HYW281" s="6"/>
      <c r="HYX281" s="6"/>
      <c r="HYY281" s="6"/>
      <c r="HYZ281" s="6"/>
      <c r="HZA281" s="6"/>
      <c r="HZB281" s="6"/>
      <c r="HZC281" s="6"/>
      <c r="HZD281" s="6"/>
      <c r="HZE281" s="6"/>
      <c r="HZF281" s="6"/>
      <c r="HZG281" s="6"/>
      <c r="HZH281" s="6"/>
      <c r="HZI281" s="6"/>
      <c r="HZJ281" s="6"/>
      <c r="HZK281" s="6"/>
      <c r="HZL281" s="6"/>
      <c r="HZM281" s="6"/>
      <c r="HZN281" s="6"/>
      <c r="HZO281" s="6"/>
      <c r="HZP281" s="6"/>
      <c r="HZQ281" s="6"/>
      <c r="HZR281" s="6"/>
      <c r="HZS281" s="6"/>
      <c r="HZT281" s="6"/>
      <c r="HZU281" s="6"/>
      <c r="HZV281" s="6"/>
      <c r="HZW281" s="6"/>
      <c r="HZX281" s="6"/>
      <c r="HZY281" s="6"/>
      <c r="HZZ281" s="6"/>
      <c r="IAA281" s="6"/>
      <c r="IAB281" s="6"/>
      <c r="IAC281" s="6"/>
      <c r="IAD281" s="6"/>
      <c r="IAE281" s="6"/>
      <c r="IAF281" s="6"/>
      <c r="IAG281" s="6"/>
      <c r="IAH281" s="6"/>
      <c r="IAI281" s="6"/>
      <c r="IAJ281" s="6"/>
      <c r="IAK281" s="6"/>
      <c r="IAL281" s="6"/>
      <c r="IAM281" s="6"/>
      <c r="IAN281" s="6"/>
      <c r="IAO281" s="6"/>
      <c r="IAP281" s="6"/>
      <c r="IAQ281" s="6"/>
      <c r="IAR281" s="6"/>
      <c r="IAS281" s="6"/>
      <c r="IAT281" s="6"/>
      <c r="IAU281" s="6"/>
      <c r="IAV281" s="6"/>
      <c r="IAW281" s="6"/>
      <c r="IAX281" s="6"/>
      <c r="IAY281" s="6"/>
      <c r="IAZ281" s="6"/>
      <c r="IBA281" s="6"/>
      <c r="IBB281" s="6"/>
      <c r="IBC281" s="6"/>
      <c r="IBD281" s="6"/>
      <c r="IBE281" s="6"/>
      <c r="IBF281" s="6"/>
      <c r="IBG281" s="6"/>
      <c r="IBH281" s="6"/>
      <c r="IBI281" s="6"/>
      <c r="IBJ281" s="6"/>
      <c r="IBK281" s="6"/>
      <c r="IBL281" s="6"/>
      <c r="IBM281" s="6"/>
      <c r="IBN281" s="6"/>
      <c r="IBO281" s="6"/>
      <c r="IBP281" s="6"/>
      <c r="IBQ281" s="6"/>
      <c r="IBR281" s="6"/>
      <c r="IBS281" s="6"/>
      <c r="IBT281" s="6"/>
      <c r="IBU281" s="6"/>
      <c r="IBV281" s="6"/>
      <c r="IBW281" s="6"/>
      <c r="IBX281" s="6"/>
      <c r="IBY281" s="6"/>
      <c r="IBZ281" s="6"/>
      <c r="ICA281" s="6"/>
      <c r="ICB281" s="6"/>
      <c r="ICC281" s="6"/>
      <c r="ICD281" s="6"/>
      <c r="ICE281" s="6"/>
      <c r="ICF281" s="6"/>
      <c r="ICG281" s="6"/>
      <c r="ICH281" s="6"/>
      <c r="ICI281" s="6"/>
      <c r="ICJ281" s="6"/>
      <c r="ICK281" s="6"/>
      <c r="ICL281" s="6"/>
      <c r="ICM281" s="6"/>
      <c r="ICN281" s="6"/>
      <c r="ICO281" s="6"/>
      <c r="ICP281" s="6"/>
      <c r="ICQ281" s="6"/>
      <c r="ICR281" s="6"/>
      <c r="ICS281" s="6"/>
      <c r="ICT281" s="6"/>
      <c r="ICU281" s="6"/>
      <c r="ICV281" s="6"/>
      <c r="ICW281" s="6"/>
      <c r="ICX281" s="6"/>
      <c r="ICY281" s="6"/>
      <c r="ICZ281" s="6"/>
      <c r="IDA281" s="6"/>
      <c r="IDB281" s="6"/>
      <c r="IDC281" s="6"/>
      <c r="IDD281" s="6"/>
      <c r="IDE281" s="6"/>
      <c r="IDF281" s="6"/>
      <c r="IDG281" s="6"/>
      <c r="IDH281" s="6"/>
      <c r="IDI281" s="6"/>
      <c r="IDJ281" s="6"/>
      <c r="IDK281" s="6"/>
      <c r="IDL281" s="6"/>
      <c r="IDM281" s="6"/>
      <c r="IDN281" s="6"/>
      <c r="IDO281" s="6"/>
      <c r="IDP281" s="6"/>
      <c r="IDQ281" s="6"/>
      <c r="IDR281" s="6"/>
      <c r="IDS281" s="6"/>
      <c r="IDT281" s="6"/>
      <c r="IDU281" s="6"/>
      <c r="IDV281" s="6"/>
      <c r="IDW281" s="6"/>
      <c r="IDX281" s="6"/>
      <c r="IDY281" s="6"/>
      <c r="IDZ281" s="6"/>
      <c r="IEA281" s="6"/>
      <c r="IEB281" s="6"/>
      <c r="IEC281" s="6"/>
      <c r="IED281" s="6"/>
      <c r="IEE281" s="6"/>
      <c r="IEF281" s="6"/>
      <c r="IEG281" s="6"/>
      <c r="IEH281" s="6"/>
      <c r="IEI281" s="6"/>
      <c r="IEJ281" s="6"/>
      <c r="IEK281" s="6"/>
      <c r="IEL281" s="6"/>
      <c r="IEM281" s="6"/>
      <c r="IEN281" s="6"/>
      <c r="IEO281" s="6"/>
      <c r="IEP281" s="6"/>
      <c r="IEQ281" s="6"/>
      <c r="IER281" s="6"/>
      <c r="IES281" s="6"/>
      <c r="IET281" s="6"/>
      <c r="IEU281" s="6"/>
      <c r="IEV281" s="6"/>
      <c r="IEW281" s="6"/>
      <c r="IEX281" s="6"/>
      <c r="IEY281" s="6"/>
      <c r="IEZ281" s="6"/>
      <c r="IFA281" s="6"/>
      <c r="IFB281" s="6"/>
      <c r="IFC281" s="6"/>
      <c r="IFD281" s="6"/>
      <c r="IFE281" s="6"/>
      <c r="IFF281" s="6"/>
      <c r="IFG281" s="6"/>
      <c r="IFH281" s="6"/>
      <c r="IFI281" s="6"/>
      <c r="IFJ281" s="6"/>
      <c r="IFK281" s="6"/>
      <c r="IFL281" s="6"/>
      <c r="IFM281" s="6"/>
      <c r="IFN281" s="6"/>
      <c r="IFO281" s="6"/>
      <c r="IFP281" s="6"/>
      <c r="IFQ281" s="6"/>
      <c r="IFR281" s="6"/>
      <c r="IFS281" s="6"/>
      <c r="IFT281" s="6"/>
      <c r="IFU281" s="6"/>
      <c r="IFV281" s="6"/>
      <c r="IFW281" s="6"/>
      <c r="IFX281" s="6"/>
      <c r="IFY281" s="6"/>
      <c r="IFZ281" s="6"/>
      <c r="IGA281" s="6"/>
      <c r="IGB281" s="6"/>
      <c r="IGC281" s="6"/>
      <c r="IGD281" s="6"/>
      <c r="IGE281" s="6"/>
      <c r="IGF281" s="6"/>
      <c r="IGG281" s="6"/>
      <c r="IGH281" s="6"/>
      <c r="IGI281" s="6"/>
      <c r="IGJ281" s="6"/>
      <c r="IGK281" s="6"/>
      <c r="IGL281" s="6"/>
      <c r="IGM281" s="6"/>
      <c r="IGN281" s="6"/>
      <c r="IGO281" s="6"/>
      <c r="IGP281" s="6"/>
      <c r="IGQ281" s="6"/>
      <c r="IGR281" s="6"/>
      <c r="IGS281" s="6"/>
      <c r="IGT281" s="6"/>
      <c r="IGU281" s="6"/>
      <c r="IGV281" s="6"/>
      <c r="IGW281" s="6"/>
      <c r="IGX281" s="6"/>
      <c r="IGY281" s="6"/>
      <c r="IGZ281" s="6"/>
      <c r="IHA281" s="6"/>
      <c r="IHB281" s="6"/>
      <c r="IHC281" s="6"/>
      <c r="IHD281" s="6"/>
      <c r="IHE281" s="6"/>
      <c r="IHF281" s="6"/>
      <c r="IHG281" s="6"/>
      <c r="IHH281" s="6"/>
      <c r="IHI281" s="6"/>
      <c r="IHJ281" s="6"/>
      <c r="IHK281" s="6"/>
      <c r="IHL281" s="6"/>
      <c r="IHM281" s="6"/>
      <c r="IHN281" s="6"/>
      <c r="IHO281" s="6"/>
      <c r="IHP281" s="6"/>
      <c r="IHQ281" s="6"/>
      <c r="IHR281" s="6"/>
      <c r="IHS281" s="6"/>
      <c r="IHT281" s="6"/>
      <c r="IHU281" s="6"/>
      <c r="IHV281" s="6"/>
      <c r="IHW281" s="6"/>
      <c r="IHX281" s="6"/>
      <c r="IHY281" s="6"/>
      <c r="IHZ281" s="6"/>
      <c r="IIA281" s="6"/>
      <c r="IIB281" s="6"/>
      <c r="IIC281" s="6"/>
      <c r="IID281" s="6"/>
      <c r="IIE281" s="6"/>
      <c r="IIF281" s="6"/>
      <c r="IIG281" s="6"/>
      <c r="IIH281" s="6"/>
      <c r="III281" s="6"/>
      <c r="IIJ281" s="6"/>
      <c r="IIK281" s="6"/>
      <c r="IIL281" s="6"/>
      <c r="IIM281" s="6"/>
      <c r="IIN281" s="6"/>
      <c r="IIO281" s="6"/>
      <c r="IIP281" s="6"/>
      <c r="IIQ281" s="6"/>
      <c r="IIR281" s="6"/>
      <c r="IIS281" s="6"/>
      <c r="IIT281" s="6"/>
      <c r="IIU281" s="6"/>
      <c r="IIV281" s="6"/>
      <c r="IIW281" s="6"/>
      <c r="IIX281" s="6"/>
      <c r="IIY281" s="6"/>
      <c r="IIZ281" s="6"/>
      <c r="IJA281" s="6"/>
      <c r="IJB281" s="6"/>
      <c r="IJC281" s="6"/>
      <c r="IJD281" s="6"/>
      <c r="IJE281" s="6"/>
      <c r="IJF281" s="6"/>
      <c r="IJG281" s="6"/>
      <c r="IJH281" s="6"/>
      <c r="IJI281" s="6"/>
      <c r="IJJ281" s="6"/>
      <c r="IJK281" s="6"/>
      <c r="IJL281" s="6"/>
      <c r="IJM281" s="6"/>
      <c r="IJN281" s="6"/>
      <c r="IJO281" s="6"/>
      <c r="IJP281" s="6"/>
      <c r="IJQ281" s="6"/>
      <c r="IJR281" s="6"/>
      <c r="IJS281" s="6"/>
      <c r="IJT281" s="6"/>
      <c r="IJU281" s="6"/>
      <c r="IJV281" s="6"/>
      <c r="IJW281" s="6"/>
      <c r="IJX281" s="6"/>
      <c r="IJY281" s="6"/>
      <c r="IJZ281" s="6"/>
      <c r="IKA281" s="6"/>
      <c r="IKB281" s="6"/>
      <c r="IKC281" s="6"/>
      <c r="IKD281" s="6"/>
      <c r="IKE281" s="6"/>
      <c r="IKF281" s="6"/>
      <c r="IKG281" s="6"/>
      <c r="IKH281" s="6"/>
      <c r="IKI281" s="6"/>
      <c r="IKJ281" s="6"/>
      <c r="IKK281" s="6"/>
      <c r="IKL281" s="6"/>
      <c r="IKM281" s="6"/>
      <c r="IKN281" s="6"/>
      <c r="IKO281" s="6"/>
      <c r="IKP281" s="6"/>
      <c r="IKQ281" s="6"/>
      <c r="IKR281" s="6"/>
      <c r="IKS281" s="6"/>
      <c r="IKT281" s="6"/>
      <c r="IKU281" s="6"/>
      <c r="IKV281" s="6"/>
      <c r="IKW281" s="6"/>
      <c r="IKX281" s="6"/>
      <c r="IKY281" s="6"/>
      <c r="IKZ281" s="6"/>
      <c r="ILA281" s="6"/>
      <c r="ILB281" s="6"/>
      <c r="ILC281" s="6"/>
      <c r="ILD281" s="6"/>
      <c r="ILE281" s="6"/>
      <c r="ILF281" s="6"/>
      <c r="ILG281" s="6"/>
      <c r="ILH281" s="6"/>
      <c r="ILI281" s="6"/>
      <c r="ILJ281" s="6"/>
      <c r="ILK281" s="6"/>
      <c r="ILL281" s="6"/>
      <c r="ILM281" s="6"/>
      <c r="ILN281" s="6"/>
      <c r="ILO281" s="6"/>
      <c r="ILP281" s="6"/>
      <c r="ILQ281" s="6"/>
      <c r="ILR281" s="6"/>
      <c r="ILS281" s="6"/>
      <c r="ILT281" s="6"/>
      <c r="ILU281" s="6"/>
      <c r="ILV281" s="6"/>
      <c r="ILW281" s="6"/>
      <c r="ILX281" s="6"/>
      <c r="ILY281" s="6"/>
      <c r="ILZ281" s="6"/>
      <c r="IMA281" s="6"/>
      <c r="IMB281" s="6"/>
      <c r="IMC281" s="6"/>
      <c r="IMD281" s="6"/>
      <c r="IME281" s="6"/>
      <c r="IMF281" s="6"/>
      <c r="IMG281" s="6"/>
      <c r="IMH281" s="6"/>
      <c r="IMI281" s="6"/>
      <c r="IMJ281" s="6"/>
      <c r="IMK281" s="6"/>
      <c r="IML281" s="6"/>
      <c r="IMM281" s="6"/>
      <c r="IMN281" s="6"/>
      <c r="IMO281" s="6"/>
      <c r="IMP281" s="6"/>
      <c r="IMQ281" s="6"/>
      <c r="IMR281" s="6"/>
      <c r="IMS281" s="6"/>
      <c r="IMT281" s="6"/>
      <c r="IMU281" s="6"/>
      <c r="IMV281" s="6"/>
      <c r="IMW281" s="6"/>
      <c r="IMX281" s="6"/>
      <c r="IMY281" s="6"/>
      <c r="IMZ281" s="6"/>
      <c r="INA281" s="6"/>
      <c r="INB281" s="6"/>
      <c r="INC281" s="6"/>
      <c r="IND281" s="6"/>
      <c r="INE281" s="6"/>
      <c r="INF281" s="6"/>
      <c r="ING281" s="6"/>
      <c r="INH281" s="6"/>
      <c r="INI281" s="6"/>
      <c r="INJ281" s="6"/>
      <c r="INK281" s="6"/>
      <c r="INL281" s="6"/>
      <c r="INM281" s="6"/>
      <c r="INN281" s="6"/>
      <c r="INO281" s="6"/>
      <c r="INP281" s="6"/>
      <c r="INQ281" s="6"/>
      <c r="INR281" s="6"/>
      <c r="INS281" s="6"/>
      <c r="INT281" s="6"/>
      <c r="INU281" s="6"/>
      <c r="INV281" s="6"/>
      <c r="INW281" s="6"/>
      <c r="INX281" s="6"/>
      <c r="INY281" s="6"/>
      <c r="INZ281" s="6"/>
      <c r="IOA281" s="6"/>
      <c r="IOB281" s="6"/>
      <c r="IOC281" s="6"/>
      <c r="IOD281" s="6"/>
      <c r="IOE281" s="6"/>
      <c r="IOF281" s="6"/>
      <c r="IOG281" s="6"/>
      <c r="IOH281" s="6"/>
      <c r="IOI281" s="6"/>
      <c r="IOJ281" s="6"/>
      <c r="IOK281" s="6"/>
      <c r="IOL281" s="6"/>
      <c r="IOM281" s="6"/>
      <c r="ION281" s="6"/>
      <c r="IOO281" s="6"/>
      <c r="IOP281" s="6"/>
      <c r="IOQ281" s="6"/>
      <c r="IOR281" s="6"/>
      <c r="IOS281" s="6"/>
      <c r="IOT281" s="6"/>
      <c r="IOU281" s="6"/>
      <c r="IOV281" s="6"/>
      <c r="IOW281" s="6"/>
      <c r="IOX281" s="6"/>
      <c r="IOY281" s="6"/>
      <c r="IOZ281" s="6"/>
      <c r="IPA281" s="6"/>
      <c r="IPB281" s="6"/>
      <c r="IPC281" s="6"/>
      <c r="IPD281" s="6"/>
      <c r="IPE281" s="6"/>
      <c r="IPF281" s="6"/>
      <c r="IPG281" s="6"/>
      <c r="IPH281" s="6"/>
      <c r="IPI281" s="6"/>
      <c r="IPJ281" s="6"/>
      <c r="IPK281" s="6"/>
      <c r="IPL281" s="6"/>
      <c r="IPM281" s="6"/>
      <c r="IPN281" s="6"/>
      <c r="IPO281" s="6"/>
      <c r="IPP281" s="6"/>
      <c r="IPQ281" s="6"/>
      <c r="IPR281" s="6"/>
      <c r="IPS281" s="6"/>
      <c r="IPT281" s="6"/>
      <c r="IPU281" s="6"/>
      <c r="IPV281" s="6"/>
      <c r="IPW281" s="6"/>
      <c r="IPX281" s="6"/>
      <c r="IPY281" s="6"/>
      <c r="IPZ281" s="6"/>
      <c r="IQA281" s="6"/>
      <c r="IQB281" s="6"/>
      <c r="IQC281" s="6"/>
      <c r="IQD281" s="6"/>
      <c r="IQE281" s="6"/>
      <c r="IQF281" s="6"/>
      <c r="IQG281" s="6"/>
      <c r="IQH281" s="6"/>
      <c r="IQI281" s="6"/>
      <c r="IQJ281" s="6"/>
      <c r="IQK281" s="6"/>
      <c r="IQL281" s="6"/>
      <c r="IQM281" s="6"/>
      <c r="IQN281" s="6"/>
      <c r="IQO281" s="6"/>
      <c r="IQP281" s="6"/>
      <c r="IQQ281" s="6"/>
      <c r="IQR281" s="6"/>
      <c r="IQS281" s="6"/>
      <c r="IQT281" s="6"/>
      <c r="IQU281" s="6"/>
      <c r="IQV281" s="6"/>
      <c r="IQW281" s="6"/>
      <c r="IQX281" s="6"/>
      <c r="IQY281" s="6"/>
      <c r="IQZ281" s="6"/>
      <c r="IRA281" s="6"/>
      <c r="IRB281" s="6"/>
      <c r="IRC281" s="6"/>
      <c r="IRD281" s="6"/>
      <c r="IRE281" s="6"/>
      <c r="IRF281" s="6"/>
      <c r="IRG281" s="6"/>
      <c r="IRH281" s="6"/>
      <c r="IRI281" s="6"/>
      <c r="IRJ281" s="6"/>
      <c r="IRK281" s="6"/>
      <c r="IRL281" s="6"/>
      <c r="IRM281" s="6"/>
      <c r="IRN281" s="6"/>
      <c r="IRO281" s="6"/>
      <c r="IRP281" s="6"/>
      <c r="IRQ281" s="6"/>
      <c r="IRR281" s="6"/>
      <c r="IRS281" s="6"/>
      <c r="IRT281" s="6"/>
      <c r="IRU281" s="6"/>
      <c r="IRV281" s="6"/>
      <c r="IRW281" s="6"/>
      <c r="IRX281" s="6"/>
      <c r="IRY281" s="6"/>
      <c r="IRZ281" s="6"/>
      <c r="ISA281" s="6"/>
      <c r="ISB281" s="6"/>
      <c r="ISC281" s="6"/>
      <c r="ISD281" s="6"/>
      <c r="ISE281" s="6"/>
      <c r="ISF281" s="6"/>
      <c r="ISG281" s="6"/>
      <c r="ISH281" s="6"/>
      <c r="ISI281" s="6"/>
      <c r="ISJ281" s="6"/>
      <c r="ISK281" s="6"/>
      <c r="ISL281" s="6"/>
      <c r="ISM281" s="6"/>
      <c r="ISN281" s="6"/>
      <c r="ISO281" s="6"/>
      <c r="ISP281" s="6"/>
      <c r="ISQ281" s="6"/>
      <c r="ISR281" s="6"/>
      <c r="ISS281" s="6"/>
      <c r="IST281" s="6"/>
      <c r="ISU281" s="6"/>
      <c r="ISV281" s="6"/>
      <c r="ISW281" s="6"/>
      <c r="ISX281" s="6"/>
      <c r="ISY281" s="6"/>
      <c r="ISZ281" s="6"/>
      <c r="ITA281" s="6"/>
      <c r="ITB281" s="6"/>
      <c r="ITC281" s="6"/>
      <c r="ITD281" s="6"/>
      <c r="ITE281" s="6"/>
      <c r="ITF281" s="6"/>
      <c r="ITG281" s="6"/>
      <c r="ITH281" s="6"/>
      <c r="ITI281" s="6"/>
      <c r="ITJ281" s="6"/>
      <c r="ITK281" s="6"/>
      <c r="ITL281" s="6"/>
      <c r="ITM281" s="6"/>
      <c r="ITN281" s="6"/>
      <c r="ITO281" s="6"/>
      <c r="ITP281" s="6"/>
      <c r="ITQ281" s="6"/>
      <c r="ITR281" s="6"/>
      <c r="ITS281" s="6"/>
      <c r="ITT281" s="6"/>
      <c r="ITU281" s="6"/>
      <c r="ITV281" s="6"/>
      <c r="ITW281" s="6"/>
      <c r="ITX281" s="6"/>
      <c r="ITY281" s="6"/>
      <c r="ITZ281" s="6"/>
      <c r="IUA281" s="6"/>
      <c r="IUB281" s="6"/>
      <c r="IUC281" s="6"/>
      <c r="IUD281" s="6"/>
      <c r="IUE281" s="6"/>
      <c r="IUF281" s="6"/>
      <c r="IUG281" s="6"/>
      <c r="IUH281" s="6"/>
      <c r="IUI281" s="6"/>
      <c r="IUJ281" s="6"/>
      <c r="IUK281" s="6"/>
      <c r="IUL281" s="6"/>
      <c r="IUM281" s="6"/>
      <c r="IUN281" s="6"/>
      <c r="IUO281" s="6"/>
      <c r="IUP281" s="6"/>
      <c r="IUQ281" s="6"/>
      <c r="IUR281" s="6"/>
      <c r="IUS281" s="6"/>
      <c r="IUT281" s="6"/>
      <c r="IUU281" s="6"/>
      <c r="IUV281" s="6"/>
      <c r="IUW281" s="6"/>
      <c r="IUX281" s="6"/>
      <c r="IUY281" s="6"/>
      <c r="IUZ281" s="6"/>
      <c r="IVA281" s="6"/>
      <c r="IVB281" s="6"/>
      <c r="IVC281" s="6"/>
      <c r="IVD281" s="6"/>
      <c r="IVE281" s="6"/>
      <c r="IVF281" s="6"/>
      <c r="IVG281" s="6"/>
      <c r="IVH281" s="6"/>
      <c r="IVI281" s="6"/>
      <c r="IVJ281" s="6"/>
      <c r="IVK281" s="6"/>
      <c r="IVL281" s="6"/>
      <c r="IVM281" s="6"/>
      <c r="IVN281" s="6"/>
      <c r="IVO281" s="6"/>
      <c r="IVP281" s="6"/>
      <c r="IVQ281" s="6"/>
      <c r="IVR281" s="6"/>
      <c r="IVS281" s="6"/>
      <c r="IVT281" s="6"/>
      <c r="IVU281" s="6"/>
      <c r="IVV281" s="6"/>
      <c r="IVW281" s="6"/>
      <c r="IVX281" s="6"/>
      <c r="IVY281" s="6"/>
      <c r="IVZ281" s="6"/>
      <c r="IWA281" s="6"/>
      <c r="IWB281" s="6"/>
      <c r="IWC281" s="6"/>
      <c r="IWD281" s="6"/>
      <c r="IWE281" s="6"/>
      <c r="IWF281" s="6"/>
      <c r="IWG281" s="6"/>
      <c r="IWH281" s="6"/>
      <c r="IWI281" s="6"/>
      <c r="IWJ281" s="6"/>
      <c r="IWK281" s="6"/>
      <c r="IWL281" s="6"/>
      <c r="IWM281" s="6"/>
      <c r="IWN281" s="6"/>
      <c r="IWO281" s="6"/>
      <c r="IWP281" s="6"/>
      <c r="IWQ281" s="6"/>
      <c r="IWR281" s="6"/>
      <c r="IWS281" s="6"/>
      <c r="IWT281" s="6"/>
      <c r="IWU281" s="6"/>
      <c r="IWV281" s="6"/>
      <c r="IWW281" s="6"/>
      <c r="IWX281" s="6"/>
      <c r="IWY281" s="6"/>
      <c r="IWZ281" s="6"/>
      <c r="IXA281" s="6"/>
      <c r="IXB281" s="6"/>
      <c r="IXC281" s="6"/>
      <c r="IXD281" s="6"/>
      <c r="IXE281" s="6"/>
      <c r="IXF281" s="6"/>
      <c r="IXG281" s="6"/>
      <c r="IXH281" s="6"/>
      <c r="IXI281" s="6"/>
      <c r="IXJ281" s="6"/>
      <c r="IXK281" s="6"/>
      <c r="IXL281" s="6"/>
      <c r="IXM281" s="6"/>
      <c r="IXN281" s="6"/>
      <c r="IXO281" s="6"/>
      <c r="IXP281" s="6"/>
      <c r="IXQ281" s="6"/>
      <c r="IXR281" s="6"/>
      <c r="IXS281" s="6"/>
      <c r="IXT281" s="6"/>
      <c r="IXU281" s="6"/>
      <c r="IXV281" s="6"/>
      <c r="IXW281" s="6"/>
      <c r="IXX281" s="6"/>
      <c r="IXY281" s="6"/>
      <c r="IXZ281" s="6"/>
      <c r="IYA281" s="6"/>
      <c r="IYB281" s="6"/>
      <c r="IYC281" s="6"/>
      <c r="IYD281" s="6"/>
      <c r="IYE281" s="6"/>
      <c r="IYF281" s="6"/>
      <c r="IYG281" s="6"/>
      <c r="IYH281" s="6"/>
      <c r="IYI281" s="6"/>
      <c r="IYJ281" s="6"/>
      <c r="IYK281" s="6"/>
      <c r="IYL281" s="6"/>
      <c r="IYM281" s="6"/>
      <c r="IYN281" s="6"/>
      <c r="IYO281" s="6"/>
      <c r="IYP281" s="6"/>
      <c r="IYQ281" s="6"/>
      <c r="IYR281" s="6"/>
      <c r="IYS281" s="6"/>
      <c r="IYT281" s="6"/>
      <c r="IYU281" s="6"/>
      <c r="IYV281" s="6"/>
      <c r="IYW281" s="6"/>
      <c r="IYX281" s="6"/>
      <c r="IYY281" s="6"/>
      <c r="IYZ281" s="6"/>
      <c r="IZA281" s="6"/>
      <c r="IZB281" s="6"/>
      <c r="IZC281" s="6"/>
      <c r="IZD281" s="6"/>
      <c r="IZE281" s="6"/>
      <c r="IZF281" s="6"/>
      <c r="IZG281" s="6"/>
      <c r="IZH281" s="6"/>
      <c r="IZI281" s="6"/>
      <c r="IZJ281" s="6"/>
      <c r="IZK281" s="6"/>
      <c r="IZL281" s="6"/>
      <c r="IZM281" s="6"/>
      <c r="IZN281" s="6"/>
      <c r="IZO281" s="6"/>
      <c r="IZP281" s="6"/>
      <c r="IZQ281" s="6"/>
      <c r="IZR281" s="6"/>
      <c r="IZS281" s="6"/>
      <c r="IZT281" s="6"/>
      <c r="IZU281" s="6"/>
      <c r="IZV281" s="6"/>
      <c r="IZW281" s="6"/>
      <c r="IZX281" s="6"/>
      <c r="IZY281" s="6"/>
      <c r="IZZ281" s="6"/>
      <c r="JAA281" s="6"/>
      <c r="JAB281" s="6"/>
      <c r="JAC281" s="6"/>
      <c r="JAD281" s="6"/>
      <c r="JAE281" s="6"/>
      <c r="JAF281" s="6"/>
      <c r="JAG281" s="6"/>
      <c r="JAH281" s="6"/>
      <c r="JAI281" s="6"/>
      <c r="JAJ281" s="6"/>
      <c r="JAK281" s="6"/>
      <c r="JAL281" s="6"/>
      <c r="JAM281" s="6"/>
      <c r="JAN281" s="6"/>
      <c r="JAO281" s="6"/>
      <c r="JAP281" s="6"/>
      <c r="JAQ281" s="6"/>
      <c r="JAR281" s="6"/>
      <c r="JAS281" s="6"/>
      <c r="JAT281" s="6"/>
      <c r="JAU281" s="6"/>
      <c r="JAV281" s="6"/>
      <c r="JAW281" s="6"/>
      <c r="JAX281" s="6"/>
      <c r="JAY281" s="6"/>
      <c r="JAZ281" s="6"/>
      <c r="JBA281" s="6"/>
      <c r="JBB281" s="6"/>
      <c r="JBC281" s="6"/>
      <c r="JBD281" s="6"/>
      <c r="JBE281" s="6"/>
      <c r="JBF281" s="6"/>
      <c r="JBG281" s="6"/>
      <c r="JBH281" s="6"/>
      <c r="JBI281" s="6"/>
      <c r="JBJ281" s="6"/>
      <c r="JBK281" s="6"/>
      <c r="JBL281" s="6"/>
      <c r="JBM281" s="6"/>
      <c r="JBN281" s="6"/>
      <c r="JBO281" s="6"/>
      <c r="JBP281" s="6"/>
      <c r="JBQ281" s="6"/>
      <c r="JBR281" s="6"/>
      <c r="JBS281" s="6"/>
      <c r="JBT281" s="6"/>
      <c r="JBU281" s="6"/>
      <c r="JBV281" s="6"/>
      <c r="JBW281" s="6"/>
      <c r="JBX281" s="6"/>
      <c r="JBY281" s="6"/>
      <c r="JBZ281" s="6"/>
      <c r="JCA281" s="6"/>
      <c r="JCB281" s="6"/>
      <c r="JCC281" s="6"/>
      <c r="JCD281" s="6"/>
      <c r="JCE281" s="6"/>
      <c r="JCF281" s="6"/>
      <c r="JCG281" s="6"/>
      <c r="JCH281" s="6"/>
      <c r="JCI281" s="6"/>
      <c r="JCJ281" s="6"/>
      <c r="JCK281" s="6"/>
      <c r="JCL281" s="6"/>
      <c r="JCM281" s="6"/>
      <c r="JCN281" s="6"/>
      <c r="JCO281" s="6"/>
      <c r="JCP281" s="6"/>
      <c r="JCQ281" s="6"/>
      <c r="JCR281" s="6"/>
      <c r="JCS281" s="6"/>
      <c r="JCT281" s="6"/>
      <c r="JCU281" s="6"/>
      <c r="JCV281" s="6"/>
      <c r="JCW281" s="6"/>
      <c r="JCX281" s="6"/>
      <c r="JCY281" s="6"/>
      <c r="JCZ281" s="6"/>
      <c r="JDA281" s="6"/>
      <c r="JDB281" s="6"/>
      <c r="JDC281" s="6"/>
      <c r="JDD281" s="6"/>
      <c r="JDE281" s="6"/>
      <c r="JDF281" s="6"/>
      <c r="JDG281" s="6"/>
      <c r="JDH281" s="6"/>
      <c r="JDI281" s="6"/>
      <c r="JDJ281" s="6"/>
      <c r="JDK281" s="6"/>
      <c r="JDL281" s="6"/>
      <c r="JDM281" s="6"/>
      <c r="JDN281" s="6"/>
      <c r="JDO281" s="6"/>
      <c r="JDP281" s="6"/>
      <c r="JDQ281" s="6"/>
      <c r="JDR281" s="6"/>
      <c r="JDS281" s="6"/>
      <c r="JDT281" s="6"/>
      <c r="JDU281" s="6"/>
      <c r="JDV281" s="6"/>
      <c r="JDW281" s="6"/>
      <c r="JDX281" s="6"/>
      <c r="JDY281" s="6"/>
      <c r="JDZ281" s="6"/>
      <c r="JEA281" s="6"/>
      <c r="JEB281" s="6"/>
      <c r="JEC281" s="6"/>
      <c r="JED281" s="6"/>
      <c r="JEE281" s="6"/>
      <c r="JEF281" s="6"/>
      <c r="JEG281" s="6"/>
      <c r="JEH281" s="6"/>
      <c r="JEI281" s="6"/>
      <c r="JEJ281" s="6"/>
      <c r="JEK281" s="6"/>
      <c r="JEL281" s="6"/>
      <c r="JEM281" s="6"/>
      <c r="JEN281" s="6"/>
      <c r="JEO281" s="6"/>
      <c r="JEP281" s="6"/>
      <c r="JEQ281" s="6"/>
      <c r="JER281" s="6"/>
      <c r="JES281" s="6"/>
      <c r="JET281" s="6"/>
      <c r="JEU281" s="6"/>
      <c r="JEV281" s="6"/>
      <c r="JEW281" s="6"/>
      <c r="JEX281" s="6"/>
      <c r="JEY281" s="6"/>
      <c r="JEZ281" s="6"/>
      <c r="JFA281" s="6"/>
      <c r="JFB281" s="6"/>
      <c r="JFC281" s="6"/>
      <c r="JFD281" s="6"/>
      <c r="JFE281" s="6"/>
      <c r="JFF281" s="6"/>
      <c r="JFG281" s="6"/>
      <c r="JFH281" s="6"/>
      <c r="JFI281" s="6"/>
      <c r="JFJ281" s="6"/>
      <c r="JFK281" s="6"/>
      <c r="JFL281" s="6"/>
      <c r="JFM281" s="6"/>
      <c r="JFN281" s="6"/>
      <c r="JFO281" s="6"/>
      <c r="JFP281" s="6"/>
      <c r="JFQ281" s="6"/>
      <c r="JFR281" s="6"/>
      <c r="JFS281" s="6"/>
      <c r="JFT281" s="6"/>
      <c r="JFU281" s="6"/>
      <c r="JFV281" s="6"/>
      <c r="JFW281" s="6"/>
      <c r="JFX281" s="6"/>
      <c r="JFY281" s="6"/>
      <c r="JFZ281" s="6"/>
      <c r="JGA281" s="6"/>
      <c r="JGB281" s="6"/>
      <c r="JGC281" s="6"/>
      <c r="JGD281" s="6"/>
      <c r="JGE281" s="6"/>
      <c r="JGF281" s="6"/>
      <c r="JGG281" s="6"/>
      <c r="JGH281" s="6"/>
      <c r="JGI281" s="6"/>
      <c r="JGJ281" s="6"/>
      <c r="JGK281" s="6"/>
      <c r="JGL281" s="6"/>
      <c r="JGM281" s="6"/>
      <c r="JGN281" s="6"/>
      <c r="JGO281" s="6"/>
      <c r="JGP281" s="6"/>
      <c r="JGQ281" s="6"/>
      <c r="JGR281" s="6"/>
      <c r="JGS281" s="6"/>
      <c r="JGT281" s="6"/>
      <c r="JGU281" s="6"/>
      <c r="JGV281" s="6"/>
      <c r="JGW281" s="6"/>
      <c r="JGX281" s="6"/>
      <c r="JGY281" s="6"/>
      <c r="JGZ281" s="6"/>
      <c r="JHA281" s="6"/>
      <c r="JHB281" s="6"/>
      <c r="JHC281" s="6"/>
      <c r="JHD281" s="6"/>
      <c r="JHE281" s="6"/>
      <c r="JHF281" s="6"/>
      <c r="JHG281" s="6"/>
      <c r="JHH281" s="6"/>
      <c r="JHI281" s="6"/>
      <c r="JHJ281" s="6"/>
      <c r="JHK281" s="6"/>
      <c r="JHL281" s="6"/>
      <c r="JHM281" s="6"/>
      <c r="JHN281" s="6"/>
      <c r="JHO281" s="6"/>
      <c r="JHP281" s="6"/>
      <c r="JHQ281" s="6"/>
      <c r="JHR281" s="6"/>
      <c r="JHS281" s="6"/>
      <c r="JHT281" s="6"/>
      <c r="JHU281" s="6"/>
      <c r="JHV281" s="6"/>
      <c r="JHW281" s="6"/>
      <c r="JHX281" s="6"/>
      <c r="JHY281" s="6"/>
      <c r="JHZ281" s="6"/>
      <c r="JIA281" s="6"/>
      <c r="JIB281" s="6"/>
      <c r="JIC281" s="6"/>
      <c r="JID281" s="6"/>
      <c r="JIE281" s="6"/>
      <c r="JIF281" s="6"/>
      <c r="JIG281" s="6"/>
      <c r="JIH281" s="6"/>
      <c r="JII281" s="6"/>
      <c r="JIJ281" s="6"/>
      <c r="JIK281" s="6"/>
      <c r="JIL281" s="6"/>
      <c r="JIM281" s="6"/>
      <c r="JIN281" s="6"/>
      <c r="JIO281" s="6"/>
      <c r="JIP281" s="6"/>
      <c r="JIQ281" s="6"/>
      <c r="JIR281" s="6"/>
      <c r="JIS281" s="6"/>
      <c r="JIT281" s="6"/>
      <c r="JIU281" s="6"/>
      <c r="JIV281" s="6"/>
      <c r="JIW281" s="6"/>
      <c r="JIX281" s="6"/>
      <c r="JIY281" s="6"/>
      <c r="JIZ281" s="6"/>
      <c r="JJA281" s="6"/>
      <c r="JJB281" s="6"/>
      <c r="JJC281" s="6"/>
      <c r="JJD281" s="6"/>
      <c r="JJE281" s="6"/>
      <c r="JJF281" s="6"/>
      <c r="JJG281" s="6"/>
      <c r="JJH281" s="6"/>
      <c r="JJI281" s="6"/>
      <c r="JJJ281" s="6"/>
      <c r="JJK281" s="6"/>
      <c r="JJL281" s="6"/>
      <c r="JJM281" s="6"/>
      <c r="JJN281" s="6"/>
      <c r="JJO281" s="6"/>
      <c r="JJP281" s="6"/>
      <c r="JJQ281" s="6"/>
      <c r="JJR281" s="6"/>
      <c r="JJS281" s="6"/>
      <c r="JJT281" s="6"/>
      <c r="JJU281" s="6"/>
      <c r="JJV281" s="6"/>
      <c r="JJW281" s="6"/>
      <c r="JJX281" s="6"/>
      <c r="JJY281" s="6"/>
      <c r="JJZ281" s="6"/>
      <c r="JKA281" s="6"/>
      <c r="JKB281" s="6"/>
      <c r="JKC281" s="6"/>
      <c r="JKD281" s="6"/>
      <c r="JKE281" s="6"/>
      <c r="JKF281" s="6"/>
      <c r="JKG281" s="6"/>
      <c r="JKH281" s="6"/>
      <c r="JKI281" s="6"/>
      <c r="JKJ281" s="6"/>
      <c r="JKK281" s="6"/>
      <c r="JKL281" s="6"/>
      <c r="JKM281" s="6"/>
      <c r="JKN281" s="6"/>
      <c r="JKO281" s="6"/>
      <c r="JKP281" s="6"/>
      <c r="JKQ281" s="6"/>
      <c r="JKR281" s="6"/>
      <c r="JKS281" s="6"/>
      <c r="JKT281" s="6"/>
      <c r="JKU281" s="6"/>
      <c r="JKV281" s="6"/>
      <c r="JKW281" s="6"/>
      <c r="JKX281" s="6"/>
      <c r="JKY281" s="6"/>
      <c r="JKZ281" s="6"/>
      <c r="JLA281" s="6"/>
      <c r="JLB281" s="6"/>
      <c r="JLC281" s="6"/>
      <c r="JLD281" s="6"/>
      <c r="JLE281" s="6"/>
      <c r="JLF281" s="6"/>
      <c r="JLG281" s="6"/>
      <c r="JLH281" s="6"/>
      <c r="JLI281" s="6"/>
      <c r="JLJ281" s="6"/>
      <c r="JLK281" s="6"/>
      <c r="JLL281" s="6"/>
      <c r="JLM281" s="6"/>
      <c r="JLN281" s="6"/>
      <c r="JLO281" s="6"/>
      <c r="JLP281" s="6"/>
      <c r="JLQ281" s="6"/>
      <c r="JLR281" s="6"/>
      <c r="JLS281" s="6"/>
      <c r="JLT281" s="6"/>
      <c r="JLU281" s="6"/>
      <c r="JLV281" s="6"/>
      <c r="JLW281" s="6"/>
      <c r="JLX281" s="6"/>
      <c r="JLY281" s="6"/>
      <c r="JLZ281" s="6"/>
      <c r="JMA281" s="6"/>
      <c r="JMB281" s="6"/>
      <c r="JMC281" s="6"/>
      <c r="JMD281" s="6"/>
      <c r="JME281" s="6"/>
      <c r="JMF281" s="6"/>
      <c r="JMG281" s="6"/>
      <c r="JMH281" s="6"/>
      <c r="JMI281" s="6"/>
      <c r="JMJ281" s="6"/>
      <c r="JMK281" s="6"/>
      <c r="JML281" s="6"/>
      <c r="JMM281" s="6"/>
      <c r="JMN281" s="6"/>
      <c r="JMO281" s="6"/>
      <c r="JMP281" s="6"/>
      <c r="JMQ281" s="6"/>
      <c r="JMR281" s="6"/>
      <c r="JMS281" s="6"/>
      <c r="JMT281" s="6"/>
      <c r="JMU281" s="6"/>
      <c r="JMV281" s="6"/>
      <c r="JMW281" s="6"/>
      <c r="JMX281" s="6"/>
      <c r="JMY281" s="6"/>
      <c r="JMZ281" s="6"/>
      <c r="JNA281" s="6"/>
      <c r="JNB281" s="6"/>
      <c r="JNC281" s="6"/>
      <c r="JND281" s="6"/>
      <c r="JNE281" s="6"/>
      <c r="JNF281" s="6"/>
      <c r="JNG281" s="6"/>
      <c r="JNH281" s="6"/>
      <c r="JNI281" s="6"/>
      <c r="JNJ281" s="6"/>
      <c r="JNK281" s="6"/>
      <c r="JNL281" s="6"/>
      <c r="JNM281" s="6"/>
      <c r="JNN281" s="6"/>
      <c r="JNO281" s="6"/>
      <c r="JNP281" s="6"/>
      <c r="JNQ281" s="6"/>
      <c r="JNR281" s="6"/>
      <c r="JNS281" s="6"/>
      <c r="JNT281" s="6"/>
      <c r="JNU281" s="6"/>
      <c r="JNV281" s="6"/>
      <c r="JNW281" s="6"/>
      <c r="JNX281" s="6"/>
      <c r="JNY281" s="6"/>
      <c r="JNZ281" s="6"/>
      <c r="JOA281" s="6"/>
      <c r="JOB281" s="6"/>
      <c r="JOC281" s="6"/>
      <c r="JOD281" s="6"/>
      <c r="JOE281" s="6"/>
      <c r="JOF281" s="6"/>
      <c r="JOG281" s="6"/>
      <c r="JOH281" s="6"/>
      <c r="JOI281" s="6"/>
      <c r="JOJ281" s="6"/>
      <c r="JOK281" s="6"/>
      <c r="JOL281" s="6"/>
      <c r="JOM281" s="6"/>
      <c r="JON281" s="6"/>
      <c r="JOO281" s="6"/>
      <c r="JOP281" s="6"/>
      <c r="JOQ281" s="6"/>
      <c r="JOR281" s="6"/>
      <c r="JOS281" s="6"/>
      <c r="JOT281" s="6"/>
      <c r="JOU281" s="6"/>
      <c r="JOV281" s="6"/>
      <c r="JOW281" s="6"/>
      <c r="JOX281" s="6"/>
      <c r="JOY281" s="6"/>
      <c r="JOZ281" s="6"/>
      <c r="JPA281" s="6"/>
      <c r="JPB281" s="6"/>
      <c r="JPC281" s="6"/>
      <c r="JPD281" s="6"/>
      <c r="JPE281" s="6"/>
      <c r="JPF281" s="6"/>
      <c r="JPG281" s="6"/>
      <c r="JPH281" s="6"/>
      <c r="JPI281" s="6"/>
      <c r="JPJ281" s="6"/>
      <c r="JPK281" s="6"/>
      <c r="JPL281" s="6"/>
      <c r="JPM281" s="6"/>
      <c r="JPN281" s="6"/>
      <c r="JPO281" s="6"/>
      <c r="JPP281" s="6"/>
      <c r="JPQ281" s="6"/>
      <c r="JPR281" s="6"/>
      <c r="JPS281" s="6"/>
      <c r="JPT281" s="6"/>
      <c r="JPU281" s="6"/>
      <c r="JPV281" s="6"/>
      <c r="JPW281" s="6"/>
      <c r="JPX281" s="6"/>
      <c r="JPY281" s="6"/>
      <c r="JPZ281" s="6"/>
      <c r="JQA281" s="6"/>
      <c r="JQB281" s="6"/>
      <c r="JQC281" s="6"/>
      <c r="JQD281" s="6"/>
      <c r="JQE281" s="6"/>
      <c r="JQF281" s="6"/>
      <c r="JQG281" s="6"/>
      <c r="JQH281" s="6"/>
      <c r="JQI281" s="6"/>
      <c r="JQJ281" s="6"/>
      <c r="JQK281" s="6"/>
      <c r="JQL281" s="6"/>
      <c r="JQM281" s="6"/>
      <c r="JQN281" s="6"/>
      <c r="JQO281" s="6"/>
      <c r="JQP281" s="6"/>
      <c r="JQQ281" s="6"/>
      <c r="JQR281" s="6"/>
      <c r="JQS281" s="6"/>
      <c r="JQT281" s="6"/>
      <c r="JQU281" s="6"/>
      <c r="JQV281" s="6"/>
      <c r="JQW281" s="6"/>
      <c r="JQX281" s="6"/>
      <c r="JQY281" s="6"/>
      <c r="JQZ281" s="6"/>
      <c r="JRA281" s="6"/>
      <c r="JRB281" s="6"/>
      <c r="JRC281" s="6"/>
      <c r="JRD281" s="6"/>
      <c r="JRE281" s="6"/>
      <c r="JRF281" s="6"/>
      <c r="JRG281" s="6"/>
      <c r="JRH281" s="6"/>
      <c r="JRI281" s="6"/>
      <c r="JRJ281" s="6"/>
      <c r="JRK281" s="6"/>
      <c r="JRL281" s="6"/>
      <c r="JRM281" s="6"/>
      <c r="JRN281" s="6"/>
      <c r="JRO281" s="6"/>
      <c r="JRP281" s="6"/>
      <c r="JRQ281" s="6"/>
      <c r="JRR281" s="6"/>
      <c r="JRS281" s="6"/>
      <c r="JRT281" s="6"/>
      <c r="JRU281" s="6"/>
      <c r="JRV281" s="6"/>
      <c r="JRW281" s="6"/>
      <c r="JRX281" s="6"/>
      <c r="JRY281" s="6"/>
      <c r="JRZ281" s="6"/>
      <c r="JSA281" s="6"/>
      <c r="JSB281" s="6"/>
      <c r="JSC281" s="6"/>
      <c r="JSD281" s="6"/>
      <c r="JSE281" s="6"/>
      <c r="JSF281" s="6"/>
      <c r="JSG281" s="6"/>
      <c r="JSH281" s="6"/>
      <c r="JSI281" s="6"/>
      <c r="JSJ281" s="6"/>
      <c r="JSK281" s="6"/>
      <c r="JSL281" s="6"/>
      <c r="JSM281" s="6"/>
      <c r="JSN281" s="6"/>
      <c r="JSO281" s="6"/>
      <c r="JSP281" s="6"/>
      <c r="JSQ281" s="6"/>
      <c r="JSR281" s="6"/>
      <c r="JSS281" s="6"/>
      <c r="JST281" s="6"/>
      <c r="JSU281" s="6"/>
      <c r="JSV281" s="6"/>
      <c r="JSW281" s="6"/>
      <c r="JSX281" s="6"/>
      <c r="JSY281" s="6"/>
      <c r="JSZ281" s="6"/>
      <c r="JTA281" s="6"/>
      <c r="JTB281" s="6"/>
      <c r="JTC281" s="6"/>
      <c r="JTD281" s="6"/>
      <c r="JTE281" s="6"/>
      <c r="JTF281" s="6"/>
      <c r="JTG281" s="6"/>
      <c r="JTH281" s="6"/>
      <c r="JTI281" s="6"/>
      <c r="JTJ281" s="6"/>
      <c r="JTK281" s="6"/>
      <c r="JTL281" s="6"/>
      <c r="JTM281" s="6"/>
      <c r="JTN281" s="6"/>
      <c r="JTO281" s="6"/>
      <c r="JTP281" s="6"/>
      <c r="JTQ281" s="6"/>
      <c r="JTR281" s="6"/>
      <c r="JTS281" s="6"/>
      <c r="JTT281" s="6"/>
      <c r="JTU281" s="6"/>
      <c r="JTV281" s="6"/>
      <c r="JTW281" s="6"/>
      <c r="JTX281" s="6"/>
      <c r="JTY281" s="6"/>
      <c r="JTZ281" s="6"/>
      <c r="JUA281" s="6"/>
      <c r="JUB281" s="6"/>
      <c r="JUC281" s="6"/>
      <c r="JUD281" s="6"/>
      <c r="JUE281" s="6"/>
      <c r="JUF281" s="6"/>
      <c r="JUG281" s="6"/>
      <c r="JUH281" s="6"/>
      <c r="JUI281" s="6"/>
      <c r="JUJ281" s="6"/>
      <c r="JUK281" s="6"/>
      <c r="JUL281" s="6"/>
      <c r="JUM281" s="6"/>
      <c r="JUN281" s="6"/>
      <c r="JUO281" s="6"/>
      <c r="JUP281" s="6"/>
      <c r="JUQ281" s="6"/>
      <c r="JUR281" s="6"/>
      <c r="JUS281" s="6"/>
      <c r="JUT281" s="6"/>
      <c r="JUU281" s="6"/>
      <c r="JUV281" s="6"/>
      <c r="JUW281" s="6"/>
      <c r="JUX281" s="6"/>
      <c r="JUY281" s="6"/>
      <c r="JUZ281" s="6"/>
      <c r="JVA281" s="6"/>
      <c r="JVB281" s="6"/>
      <c r="JVC281" s="6"/>
      <c r="JVD281" s="6"/>
      <c r="JVE281" s="6"/>
      <c r="JVF281" s="6"/>
      <c r="JVG281" s="6"/>
      <c r="JVH281" s="6"/>
      <c r="JVI281" s="6"/>
      <c r="JVJ281" s="6"/>
      <c r="JVK281" s="6"/>
      <c r="JVL281" s="6"/>
      <c r="JVM281" s="6"/>
      <c r="JVN281" s="6"/>
      <c r="JVO281" s="6"/>
      <c r="JVP281" s="6"/>
      <c r="JVQ281" s="6"/>
      <c r="JVR281" s="6"/>
      <c r="JVS281" s="6"/>
      <c r="JVT281" s="6"/>
      <c r="JVU281" s="6"/>
      <c r="JVV281" s="6"/>
      <c r="JVW281" s="6"/>
      <c r="JVX281" s="6"/>
      <c r="JVY281" s="6"/>
      <c r="JVZ281" s="6"/>
      <c r="JWA281" s="6"/>
      <c r="JWB281" s="6"/>
      <c r="JWC281" s="6"/>
      <c r="JWD281" s="6"/>
      <c r="JWE281" s="6"/>
      <c r="JWF281" s="6"/>
      <c r="JWG281" s="6"/>
      <c r="JWH281" s="6"/>
      <c r="JWI281" s="6"/>
      <c r="JWJ281" s="6"/>
      <c r="JWK281" s="6"/>
      <c r="JWL281" s="6"/>
      <c r="JWM281" s="6"/>
      <c r="JWN281" s="6"/>
      <c r="JWO281" s="6"/>
      <c r="JWP281" s="6"/>
      <c r="JWQ281" s="6"/>
      <c r="JWR281" s="6"/>
      <c r="JWS281" s="6"/>
      <c r="JWT281" s="6"/>
      <c r="JWU281" s="6"/>
      <c r="JWV281" s="6"/>
      <c r="JWW281" s="6"/>
      <c r="JWX281" s="6"/>
      <c r="JWY281" s="6"/>
      <c r="JWZ281" s="6"/>
      <c r="JXA281" s="6"/>
      <c r="JXB281" s="6"/>
      <c r="JXC281" s="6"/>
      <c r="JXD281" s="6"/>
      <c r="JXE281" s="6"/>
      <c r="JXF281" s="6"/>
      <c r="JXG281" s="6"/>
      <c r="JXH281" s="6"/>
      <c r="JXI281" s="6"/>
      <c r="JXJ281" s="6"/>
      <c r="JXK281" s="6"/>
      <c r="JXL281" s="6"/>
      <c r="JXM281" s="6"/>
      <c r="JXN281" s="6"/>
      <c r="JXO281" s="6"/>
      <c r="JXP281" s="6"/>
      <c r="JXQ281" s="6"/>
      <c r="JXR281" s="6"/>
      <c r="JXS281" s="6"/>
      <c r="JXT281" s="6"/>
      <c r="JXU281" s="6"/>
      <c r="JXV281" s="6"/>
      <c r="JXW281" s="6"/>
      <c r="JXX281" s="6"/>
      <c r="JXY281" s="6"/>
      <c r="JXZ281" s="6"/>
      <c r="JYA281" s="6"/>
      <c r="JYB281" s="6"/>
      <c r="JYC281" s="6"/>
      <c r="JYD281" s="6"/>
      <c r="JYE281" s="6"/>
      <c r="JYF281" s="6"/>
      <c r="JYG281" s="6"/>
      <c r="JYH281" s="6"/>
      <c r="JYI281" s="6"/>
      <c r="JYJ281" s="6"/>
      <c r="JYK281" s="6"/>
      <c r="JYL281" s="6"/>
      <c r="JYM281" s="6"/>
      <c r="JYN281" s="6"/>
      <c r="JYO281" s="6"/>
      <c r="JYP281" s="6"/>
      <c r="JYQ281" s="6"/>
      <c r="JYR281" s="6"/>
      <c r="JYS281" s="6"/>
      <c r="JYT281" s="6"/>
      <c r="JYU281" s="6"/>
      <c r="JYV281" s="6"/>
      <c r="JYW281" s="6"/>
      <c r="JYX281" s="6"/>
      <c r="JYY281" s="6"/>
      <c r="JYZ281" s="6"/>
      <c r="JZA281" s="6"/>
      <c r="JZB281" s="6"/>
      <c r="JZC281" s="6"/>
      <c r="JZD281" s="6"/>
      <c r="JZE281" s="6"/>
      <c r="JZF281" s="6"/>
      <c r="JZG281" s="6"/>
      <c r="JZH281" s="6"/>
      <c r="JZI281" s="6"/>
      <c r="JZJ281" s="6"/>
      <c r="JZK281" s="6"/>
      <c r="JZL281" s="6"/>
      <c r="JZM281" s="6"/>
      <c r="JZN281" s="6"/>
      <c r="JZO281" s="6"/>
      <c r="JZP281" s="6"/>
      <c r="JZQ281" s="6"/>
      <c r="JZR281" s="6"/>
      <c r="JZS281" s="6"/>
      <c r="JZT281" s="6"/>
      <c r="JZU281" s="6"/>
      <c r="JZV281" s="6"/>
      <c r="JZW281" s="6"/>
      <c r="JZX281" s="6"/>
      <c r="JZY281" s="6"/>
      <c r="JZZ281" s="6"/>
      <c r="KAA281" s="6"/>
      <c r="KAB281" s="6"/>
      <c r="KAC281" s="6"/>
      <c r="KAD281" s="6"/>
      <c r="KAE281" s="6"/>
      <c r="KAF281" s="6"/>
      <c r="KAG281" s="6"/>
      <c r="KAH281" s="6"/>
      <c r="KAI281" s="6"/>
      <c r="KAJ281" s="6"/>
      <c r="KAK281" s="6"/>
      <c r="KAL281" s="6"/>
      <c r="KAM281" s="6"/>
      <c r="KAN281" s="6"/>
      <c r="KAO281" s="6"/>
      <c r="KAP281" s="6"/>
      <c r="KAQ281" s="6"/>
      <c r="KAR281" s="6"/>
      <c r="KAS281" s="6"/>
      <c r="KAT281" s="6"/>
      <c r="KAU281" s="6"/>
      <c r="KAV281" s="6"/>
      <c r="KAW281" s="6"/>
      <c r="KAX281" s="6"/>
      <c r="KAY281" s="6"/>
      <c r="KAZ281" s="6"/>
      <c r="KBA281" s="6"/>
      <c r="KBB281" s="6"/>
      <c r="KBC281" s="6"/>
      <c r="KBD281" s="6"/>
      <c r="KBE281" s="6"/>
      <c r="KBF281" s="6"/>
      <c r="KBG281" s="6"/>
      <c r="KBH281" s="6"/>
      <c r="KBI281" s="6"/>
      <c r="KBJ281" s="6"/>
      <c r="KBK281" s="6"/>
      <c r="KBL281" s="6"/>
      <c r="KBM281" s="6"/>
      <c r="KBN281" s="6"/>
      <c r="KBO281" s="6"/>
      <c r="KBP281" s="6"/>
      <c r="KBQ281" s="6"/>
      <c r="KBR281" s="6"/>
      <c r="KBS281" s="6"/>
      <c r="KBT281" s="6"/>
      <c r="KBU281" s="6"/>
      <c r="KBV281" s="6"/>
      <c r="KBW281" s="6"/>
      <c r="KBX281" s="6"/>
      <c r="KBY281" s="6"/>
      <c r="KBZ281" s="6"/>
      <c r="KCA281" s="6"/>
      <c r="KCB281" s="6"/>
      <c r="KCC281" s="6"/>
      <c r="KCD281" s="6"/>
      <c r="KCE281" s="6"/>
      <c r="KCF281" s="6"/>
      <c r="KCG281" s="6"/>
      <c r="KCH281" s="6"/>
      <c r="KCI281" s="6"/>
      <c r="KCJ281" s="6"/>
      <c r="KCK281" s="6"/>
      <c r="KCL281" s="6"/>
      <c r="KCM281" s="6"/>
      <c r="KCN281" s="6"/>
      <c r="KCO281" s="6"/>
      <c r="KCP281" s="6"/>
      <c r="KCQ281" s="6"/>
      <c r="KCR281" s="6"/>
      <c r="KCS281" s="6"/>
      <c r="KCT281" s="6"/>
      <c r="KCU281" s="6"/>
      <c r="KCV281" s="6"/>
      <c r="KCW281" s="6"/>
      <c r="KCX281" s="6"/>
      <c r="KCY281" s="6"/>
      <c r="KCZ281" s="6"/>
      <c r="KDA281" s="6"/>
      <c r="KDB281" s="6"/>
      <c r="KDC281" s="6"/>
      <c r="KDD281" s="6"/>
      <c r="KDE281" s="6"/>
      <c r="KDF281" s="6"/>
      <c r="KDG281" s="6"/>
      <c r="KDH281" s="6"/>
      <c r="KDI281" s="6"/>
      <c r="KDJ281" s="6"/>
      <c r="KDK281" s="6"/>
      <c r="KDL281" s="6"/>
      <c r="KDM281" s="6"/>
      <c r="KDN281" s="6"/>
      <c r="KDO281" s="6"/>
      <c r="KDP281" s="6"/>
      <c r="KDQ281" s="6"/>
      <c r="KDR281" s="6"/>
      <c r="KDS281" s="6"/>
      <c r="KDT281" s="6"/>
      <c r="KDU281" s="6"/>
      <c r="KDV281" s="6"/>
      <c r="KDW281" s="6"/>
      <c r="KDX281" s="6"/>
      <c r="KDY281" s="6"/>
      <c r="KDZ281" s="6"/>
      <c r="KEA281" s="6"/>
      <c r="KEB281" s="6"/>
      <c r="KEC281" s="6"/>
      <c r="KED281" s="6"/>
      <c r="KEE281" s="6"/>
      <c r="KEF281" s="6"/>
      <c r="KEG281" s="6"/>
      <c r="KEH281" s="6"/>
      <c r="KEI281" s="6"/>
      <c r="KEJ281" s="6"/>
      <c r="KEK281" s="6"/>
      <c r="KEL281" s="6"/>
      <c r="KEM281" s="6"/>
      <c r="KEN281" s="6"/>
      <c r="KEO281" s="6"/>
      <c r="KEP281" s="6"/>
      <c r="KEQ281" s="6"/>
      <c r="KER281" s="6"/>
      <c r="KES281" s="6"/>
      <c r="KET281" s="6"/>
      <c r="KEU281" s="6"/>
      <c r="KEV281" s="6"/>
      <c r="KEW281" s="6"/>
      <c r="KEX281" s="6"/>
      <c r="KEY281" s="6"/>
      <c r="KEZ281" s="6"/>
      <c r="KFA281" s="6"/>
      <c r="KFB281" s="6"/>
      <c r="KFC281" s="6"/>
      <c r="KFD281" s="6"/>
      <c r="KFE281" s="6"/>
      <c r="KFF281" s="6"/>
      <c r="KFG281" s="6"/>
      <c r="KFH281" s="6"/>
      <c r="KFI281" s="6"/>
      <c r="KFJ281" s="6"/>
      <c r="KFK281" s="6"/>
      <c r="KFL281" s="6"/>
      <c r="KFM281" s="6"/>
      <c r="KFN281" s="6"/>
      <c r="KFO281" s="6"/>
      <c r="KFP281" s="6"/>
      <c r="KFQ281" s="6"/>
      <c r="KFR281" s="6"/>
      <c r="KFS281" s="6"/>
      <c r="KFT281" s="6"/>
      <c r="KFU281" s="6"/>
      <c r="KFV281" s="6"/>
      <c r="KFW281" s="6"/>
      <c r="KFX281" s="6"/>
      <c r="KFY281" s="6"/>
      <c r="KFZ281" s="6"/>
      <c r="KGA281" s="6"/>
      <c r="KGB281" s="6"/>
      <c r="KGC281" s="6"/>
      <c r="KGD281" s="6"/>
      <c r="KGE281" s="6"/>
      <c r="KGF281" s="6"/>
      <c r="KGG281" s="6"/>
      <c r="KGH281" s="6"/>
      <c r="KGI281" s="6"/>
      <c r="KGJ281" s="6"/>
      <c r="KGK281" s="6"/>
      <c r="KGL281" s="6"/>
      <c r="KGM281" s="6"/>
      <c r="KGN281" s="6"/>
      <c r="KGO281" s="6"/>
      <c r="KGP281" s="6"/>
      <c r="KGQ281" s="6"/>
      <c r="KGR281" s="6"/>
      <c r="KGS281" s="6"/>
      <c r="KGT281" s="6"/>
      <c r="KGU281" s="6"/>
      <c r="KGV281" s="6"/>
      <c r="KGW281" s="6"/>
      <c r="KGX281" s="6"/>
      <c r="KGY281" s="6"/>
      <c r="KGZ281" s="6"/>
      <c r="KHA281" s="6"/>
      <c r="KHB281" s="6"/>
      <c r="KHC281" s="6"/>
      <c r="KHD281" s="6"/>
      <c r="KHE281" s="6"/>
      <c r="KHF281" s="6"/>
      <c r="KHG281" s="6"/>
      <c r="KHH281" s="6"/>
      <c r="KHI281" s="6"/>
      <c r="KHJ281" s="6"/>
      <c r="KHK281" s="6"/>
      <c r="KHL281" s="6"/>
      <c r="KHM281" s="6"/>
      <c r="KHN281" s="6"/>
      <c r="KHO281" s="6"/>
      <c r="KHP281" s="6"/>
      <c r="KHQ281" s="6"/>
      <c r="KHR281" s="6"/>
      <c r="KHS281" s="6"/>
      <c r="KHT281" s="6"/>
      <c r="KHU281" s="6"/>
      <c r="KHV281" s="6"/>
      <c r="KHW281" s="6"/>
      <c r="KHX281" s="6"/>
      <c r="KHY281" s="6"/>
      <c r="KHZ281" s="6"/>
      <c r="KIA281" s="6"/>
      <c r="KIB281" s="6"/>
      <c r="KIC281" s="6"/>
      <c r="KID281" s="6"/>
      <c r="KIE281" s="6"/>
      <c r="KIF281" s="6"/>
      <c r="KIG281" s="6"/>
      <c r="KIH281" s="6"/>
      <c r="KII281" s="6"/>
      <c r="KIJ281" s="6"/>
      <c r="KIK281" s="6"/>
      <c r="KIL281" s="6"/>
      <c r="KIM281" s="6"/>
      <c r="KIN281" s="6"/>
      <c r="KIO281" s="6"/>
      <c r="KIP281" s="6"/>
      <c r="KIQ281" s="6"/>
      <c r="KIR281" s="6"/>
      <c r="KIS281" s="6"/>
      <c r="KIT281" s="6"/>
      <c r="KIU281" s="6"/>
      <c r="KIV281" s="6"/>
      <c r="KIW281" s="6"/>
      <c r="KIX281" s="6"/>
      <c r="KIY281" s="6"/>
      <c r="KIZ281" s="6"/>
      <c r="KJA281" s="6"/>
      <c r="KJB281" s="6"/>
      <c r="KJC281" s="6"/>
      <c r="KJD281" s="6"/>
      <c r="KJE281" s="6"/>
      <c r="KJF281" s="6"/>
      <c r="KJG281" s="6"/>
      <c r="KJH281" s="6"/>
      <c r="KJI281" s="6"/>
      <c r="KJJ281" s="6"/>
      <c r="KJK281" s="6"/>
      <c r="KJL281" s="6"/>
      <c r="KJM281" s="6"/>
      <c r="KJN281" s="6"/>
      <c r="KJO281" s="6"/>
      <c r="KJP281" s="6"/>
      <c r="KJQ281" s="6"/>
      <c r="KJR281" s="6"/>
      <c r="KJS281" s="6"/>
      <c r="KJT281" s="6"/>
      <c r="KJU281" s="6"/>
      <c r="KJV281" s="6"/>
      <c r="KJW281" s="6"/>
      <c r="KJX281" s="6"/>
      <c r="KJY281" s="6"/>
      <c r="KJZ281" s="6"/>
      <c r="KKA281" s="6"/>
      <c r="KKB281" s="6"/>
      <c r="KKC281" s="6"/>
      <c r="KKD281" s="6"/>
      <c r="KKE281" s="6"/>
      <c r="KKF281" s="6"/>
      <c r="KKG281" s="6"/>
      <c r="KKH281" s="6"/>
      <c r="KKI281" s="6"/>
      <c r="KKJ281" s="6"/>
      <c r="KKK281" s="6"/>
      <c r="KKL281" s="6"/>
      <c r="KKM281" s="6"/>
      <c r="KKN281" s="6"/>
      <c r="KKO281" s="6"/>
      <c r="KKP281" s="6"/>
      <c r="KKQ281" s="6"/>
      <c r="KKR281" s="6"/>
      <c r="KKS281" s="6"/>
      <c r="KKT281" s="6"/>
      <c r="KKU281" s="6"/>
      <c r="KKV281" s="6"/>
      <c r="KKW281" s="6"/>
      <c r="KKX281" s="6"/>
      <c r="KKY281" s="6"/>
      <c r="KKZ281" s="6"/>
      <c r="KLA281" s="6"/>
      <c r="KLB281" s="6"/>
      <c r="KLC281" s="6"/>
      <c r="KLD281" s="6"/>
      <c r="KLE281" s="6"/>
      <c r="KLF281" s="6"/>
      <c r="KLG281" s="6"/>
      <c r="KLH281" s="6"/>
      <c r="KLI281" s="6"/>
      <c r="KLJ281" s="6"/>
      <c r="KLK281" s="6"/>
      <c r="KLL281" s="6"/>
      <c r="KLM281" s="6"/>
      <c r="KLN281" s="6"/>
      <c r="KLO281" s="6"/>
      <c r="KLP281" s="6"/>
      <c r="KLQ281" s="6"/>
      <c r="KLR281" s="6"/>
      <c r="KLS281" s="6"/>
      <c r="KLT281" s="6"/>
      <c r="KLU281" s="6"/>
      <c r="KLV281" s="6"/>
      <c r="KLW281" s="6"/>
      <c r="KLX281" s="6"/>
      <c r="KLY281" s="6"/>
      <c r="KLZ281" s="6"/>
      <c r="KMA281" s="6"/>
      <c r="KMB281" s="6"/>
      <c r="KMC281" s="6"/>
      <c r="KMD281" s="6"/>
      <c r="KME281" s="6"/>
      <c r="KMF281" s="6"/>
      <c r="KMG281" s="6"/>
      <c r="KMH281" s="6"/>
      <c r="KMI281" s="6"/>
      <c r="KMJ281" s="6"/>
      <c r="KMK281" s="6"/>
      <c r="KML281" s="6"/>
      <c r="KMM281" s="6"/>
      <c r="KMN281" s="6"/>
      <c r="KMO281" s="6"/>
      <c r="KMP281" s="6"/>
      <c r="KMQ281" s="6"/>
      <c r="KMR281" s="6"/>
      <c r="KMS281" s="6"/>
      <c r="KMT281" s="6"/>
      <c r="KMU281" s="6"/>
      <c r="KMV281" s="6"/>
      <c r="KMW281" s="6"/>
      <c r="KMX281" s="6"/>
      <c r="KMY281" s="6"/>
      <c r="KMZ281" s="6"/>
      <c r="KNA281" s="6"/>
      <c r="KNB281" s="6"/>
      <c r="KNC281" s="6"/>
      <c r="KND281" s="6"/>
      <c r="KNE281" s="6"/>
      <c r="KNF281" s="6"/>
      <c r="KNG281" s="6"/>
      <c r="KNH281" s="6"/>
      <c r="KNI281" s="6"/>
      <c r="KNJ281" s="6"/>
      <c r="KNK281" s="6"/>
      <c r="KNL281" s="6"/>
      <c r="KNM281" s="6"/>
      <c r="KNN281" s="6"/>
      <c r="KNO281" s="6"/>
      <c r="KNP281" s="6"/>
      <c r="KNQ281" s="6"/>
      <c r="KNR281" s="6"/>
      <c r="KNS281" s="6"/>
      <c r="KNT281" s="6"/>
      <c r="KNU281" s="6"/>
      <c r="KNV281" s="6"/>
      <c r="KNW281" s="6"/>
      <c r="KNX281" s="6"/>
      <c r="KNY281" s="6"/>
      <c r="KNZ281" s="6"/>
      <c r="KOA281" s="6"/>
      <c r="KOB281" s="6"/>
      <c r="KOC281" s="6"/>
      <c r="KOD281" s="6"/>
      <c r="KOE281" s="6"/>
      <c r="KOF281" s="6"/>
      <c r="KOG281" s="6"/>
      <c r="KOH281" s="6"/>
      <c r="KOI281" s="6"/>
      <c r="KOJ281" s="6"/>
      <c r="KOK281" s="6"/>
      <c r="KOL281" s="6"/>
      <c r="KOM281" s="6"/>
      <c r="KON281" s="6"/>
      <c r="KOO281" s="6"/>
      <c r="KOP281" s="6"/>
      <c r="KOQ281" s="6"/>
      <c r="KOR281" s="6"/>
      <c r="KOS281" s="6"/>
      <c r="KOT281" s="6"/>
      <c r="KOU281" s="6"/>
      <c r="KOV281" s="6"/>
      <c r="KOW281" s="6"/>
      <c r="KOX281" s="6"/>
      <c r="KOY281" s="6"/>
      <c r="KOZ281" s="6"/>
      <c r="KPA281" s="6"/>
      <c r="KPB281" s="6"/>
      <c r="KPC281" s="6"/>
      <c r="KPD281" s="6"/>
      <c r="KPE281" s="6"/>
      <c r="KPF281" s="6"/>
      <c r="KPG281" s="6"/>
      <c r="KPH281" s="6"/>
      <c r="KPI281" s="6"/>
      <c r="KPJ281" s="6"/>
      <c r="KPK281" s="6"/>
      <c r="KPL281" s="6"/>
      <c r="KPM281" s="6"/>
      <c r="KPN281" s="6"/>
      <c r="KPO281" s="6"/>
      <c r="KPP281" s="6"/>
      <c r="KPQ281" s="6"/>
      <c r="KPR281" s="6"/>
      <c r="KPS281" s="6"/>
      <c r="KPT281" s="6"/>
      <c r="KPU281" s="6"/>
      <c r="KPV281" s="6"/>
      <c r="KPW281" s="6"/>
      <c r="KPX281" s="6"/>
      <c r="KPY281" s="6"/>
      <c r="KPZ281" s="6"/>
      <c r="KQA281" s="6"/>
      <c r="KQB281" s="6"/>
      <c r="KQC281" s="6"/>
      <c r="KQD281" s="6"/>
      <c r="KQE281" s="6"/>
      <c r="KQF281" s="6"/>
      <c r="KQG281" s="6"/>
      <c r="KQH281" s="6"/>
      <c r="KQI281" s="6"/>
      <c r="KQJ281" s="6"/>
      <c r="KQK281" s="6"/>
      <c r="KQL281" s="6"/>
      <c r="KQM281" s="6"/>
      <c r="KQN281" s="6"/>
      <c r="KQO281" s="6"/>
      <c r="KQP281" s="6"/>
      <c r="KQQ281" s="6"/>
      <c r="KQR281" s="6"/>
      <c r="KQS281" s="6"/>
      <c r="KQT281" s="6"/>
      <c r="KQU281" s="6"/>
      <c r="KQV281" s="6"/>
      <c r="KQW281" s="6"/>
      <c r="KQX281" s="6"/>
      <c r="KQY281" s="6"/>
      <c r="KQZ281" s="6"/>
      <c r="KRA281" s="6"/>
      <c r="KRB281" s="6"/>
      <c r="KRC281" s="6"/>
      <c r="KRD281" s="6"/>
      <c r="KRE281" s="6"/>
      <c r="KRF281" s="6"/>
      <c r="KRG281" s="6"/>
      <c r="KRH281" s="6"/>
      <c r="KRI281" s="6"/>
      <c r="KRJ281" s="6"/>
      <c r="KRK281" s="6"/>
      <c r="KRL281" s="6"/>
      <c r="KRM281" s="6"/>
      <c r="KRN281" s="6"/>
      <c r="KRO281" s="6"/>
      <c r="KRP281" s="6"/>
      <c r="KRQ281" s="6"/>
      <c r="KRR281" s="6"/>
      <c r="KRS281" s="6"/>
      <c r="KRT281" s="6"/>
      <c r="KRU281" s="6"/>
      <c r="KRV281" s="6"/>
      <c r="KRW281" s="6"/>
      <c r="KRX281" s="6"/>
      <c r="KRY281" s="6"/>
      <c r="KRZ281" s="6"/>
      <c r="KSA281" s="6"/>
      <c r="KSB281" s="6"/>
      <c r="KSC281" s="6"/>
      <c r="KSD281" s="6"/>
      <c r="KSE281" s="6"/>
      <c r="KSF281" s="6"/>
      <c r="KSG281" s="6"/>
      <c r="KSH281" s="6"/>
      <c r="KSI281" s="6"/>
      <c r="KSJ281" s="6"/>
      <c r="KSK281" s="6"/>
      <c r="KSL281" s="6"/>
      <c r="KSM281" s="6"/>
      <c r="KSN281" s="6"/>
      <c r="KSO281" s="6"/>
      <c r="KSP281" s="6"/>
      <c r="KSQ281" s="6"/>
      <c r="KSR281" s="6"/>
      <c r="KSS281" s="6"/>
      <c r="KST281" s="6"/>
      <c r="KSU281" s="6"/>
      <c r="KSV281" s="6"/>
      <c r="KSW281" s="6"/>
      <c r="KSX281" s="6"/>
      <c r="KSY281" s="6"/>
      <c r="KSZ281" s="6"/>
      <c r="KTA281" s="6"/>
      <c r="KTB281" s="6"/>
      <c r="KTC281" s="6"/>
      <c r="KTD281" s="6"/>
      <c r="KTE281" s="6"/>
      <c r="KTF281" s="6"/>
      <c r="KTG281" s="6"/>
      <c r="KTH281" s="6"/>
      <c r="KTI281" s="6"/>
      <c r="KTJ281" s="6"/>
      <c r="KTK281" s="6"/>
      <c r="KTL281" s="6"/>
      <c r="KTM281" s="6"/>
      <c r="KTN281" s="6"/>
      <c r="KTO281" s="6"/>
      <c r="KTP281" s="6"/>
      <c r="KTQ281" s="6"/>
      <c r="KTR281" s="6"/>
      <c r="KTS281" s="6"/>
      <c r="KTT281" s="6"/>
      <c r="KTU281" s="6"/>
      <c r="KTV281" s="6"/>
      <c r="KTW281" s="6"/>
      <c r="KTX281" s="6"/>
      <c r="KTY281" s="6"/>
      <c r="KTZ281" s="6"/>
      <c r="KUA281" s="6"/>
      <c r="KUB281" s="6"/>
      <c r="KUC281" s="6"/>
      <c r="KUD281" s="6"/>
      <c r="KUE281" s="6"/>
      <c r="KUF281" s="6"/>
      <c r="KUG281" s="6"/>
      <c r="KUH281" s="6"/>
      <c r="KUI281" s="6"/>
      <c r="KUJ281" s="6"/>
      <c r="KUK281" s="6"/>
      <c r="KUL281" s="6"/>
      <c r="KUM281" s="6"/>
      <c r="KUN281" s="6"/>
      <c r="KUO281" s="6"/>
      <c r="KUP281" s="6"/>
      <c r="KUQ281" s="6"/>
      <c r="KUR281" s="6"/>
      <c r="KUS281" s="6"/>
      <c r="KUT281" s="6"/>
      <c r="KUU281" s="6"/>
      <c r="KUV281" s="6"/>
      <c r="KUW281" s="6"/>
      <c r="KUX281" s="6"/>
      <c r="KUY281" s="6"/>
      <c r="KUZ281" s="6"/>
      <c r="KVA281" s="6"/>
      <c r="KVB281" s="6"/>
      <c r="KVC281" s="6"/>
      <c r="KVD281" s="6"/>
      <c r="KVE281" s="6"/>
      <c r="KVF281" s="6"/>
      <c r="KVG281" s="6"/>
      <c r="KVH281" s="6"/>
      <c r="KVI281" s="6"/>
      <c r="KVJ281" s="6"/>
      <c r="KVK281" s="6"/>
      <c r="KVL281" s="6"/>
      <c r="KVM281" s="6"/>
      <c r="KVN281" s="6"/>
      <c r="KVO281" s="6"/>
      <c r="KVP281" s="6"/>
      <c r="KVQ281" s="6"/>
      <c r="KVR281" s="6"/>
      <c r="KVS281" s="6"/>
      <c r="KVT281" s="6"/>
      <c r="KVU281" s="6"/>
      <c r="KVV281" s="6"/>
      <c r="KVW281" s="6"/>
      <c r="KVX281" s="6"/>
      <c r="KVY281" s="6"/>
      <c r="KVZ281" s="6"/>
      <c r="KWA281" s="6"/>
      <c r="KWB281" s="6"/>
      <c r="KWC281" s="6"/>
      <c r="KWD281" s="6"/>
      <c r="KWE281" s="6"/>
      <c r="KWF281" s="6"/>
      <c r="KWG281" s="6"/>
      <c r="KWH281" s="6"/>
      <c r="KWI281" s="6"/>
      <c r="KWJ281" s="6"/>
      <c r="KWK281" s="6"/>
      <c r="KWL281" s="6"/>
      <c r="KWM281" s="6"/>
      <c r="KWN281" s="6"/>
      <c r="KWO281" s="6"/>
      <c r="KWP281" s="6"/>
      <c r="KWQ281" s="6"/>
      <c r="KWR281" s="6"/>
      <c r="KWS281" s="6"/>
      <c r="KWT281" s="6"/>
      <c r="KWU281" s="6"/>
      <c r="KWV281" s="6"/>
      <c r="KWW281" s="6"/>
      <c r="KWX281" s="6"/>
      <c r="KWY281" s="6"/>
      <c r="KWZ281" s="6"/>
      <c r="KXA281" s="6"/>
      <c r="KXB281" s="6"/>
      <c r="KXC281" s="6"/>
      <c r="KXD281" s="6"/>
      <c r="KXE281" s="6"/>
      <c r="KXF281" s="6"/>
      <c r="KXG281" s="6"/>
      <c r="KXH281" s="6"/>
      <c r="KXI281" s="6"/>
      <c r="KXJ281" s="6"/>
      <c r="KXK281" s="6"/>
      <c r="KXL281" s="6"/>
      <c r="KXM281" s="6"/>
      <c r="KXN281" s="6"/>
      <c r="KXO281" s="6"/>
      <c r="KXP281" s="6"/>
      <c r="KXQ281" s="6"/>
      <c r="KXR281" s="6"/>
      <c r="KXS281" s="6"/>
      <c r="KXT281" s="6"/>
      <c r="KXU281" s="6"/>
      <c r="KXV281" s="6"/>
      <c r="KXW281" s="6"/>
      <c r="KXX281" s="6"/>
      <c r="KXY281" s="6"/>
      <c r="KXZ281" s="6"/>
      <c r="KYA281" s="6"/>
      <c r="KYB281" s="6"/>
      <c r="KYC281" s="6"/>
      <c r="KYD281" s="6"/>
      <c r="KYE281" s="6"/>
      <c r="KYF281" s="6"/>
      <c r="KYG281" s="6"/>
      <c r="KYH281" s="6"/>
      <c r="KYI281" s="6"/>
      <c r="KYJ281" s="6"/>
      <c r="KYK281" s="6"/>
      <c r="KYL281" s="6"/>
      <c r="KYM281" s="6"/>
      <c r="KYN281" s="6"/>
      <c r="KYO281" s="6"/>
      <c r="KYP281" s="6"/>
      <c r="KYQ281" s="6"/>
      <c r="KYR281" s="6"/>
      <c r="KYS281" s="6"/>
      <c r="KYT281" s="6"/>
      <c r="KYU281" s="6"/>
      <c r="KYV281" s="6"/>
      <c r="KYW281" s="6"/>
      <c r="KYX281" s="6"/>
      <c r="KYY281" s="6"/>
      <c r="KYZ281" s="6"/>
      <c r="KZA281" s="6"/>
      <c r="KZB281" s="6"/>
      <c r="KZC281" s="6"/>
      <c r="KZD281" s="6"/>
      <c r="KZE281" s="6"/>
      <c r="KZF281" s="6"/>
      <c r="KZG281" s="6"/>
      <c r="KZH281" s="6"/>
      <c r="KZI281" s="6"/>
      <c r="KZJ281" s="6"/>
      <c r="KZK281" s="6"/>
      <c r="KZL281" s="6"/>
      <c r="KZM281" s="6"/>
      <c r="KZN281" s="6"/>
      <c r="KZO281" s="6"/>
      <c r="KZP281" s="6"/>
      <c r="KZQ281" s="6"/>
      <c r="KZR281" s="6"/>
      <c r="KZS281" s="6"/>
      <c r="KZT281" s="6"/>
      <c r="KZU281" s="6"/>
      <c r="KZV281" s="6"/>
      <c r="KZW281" s="6"/>
      <c r="KZX281" s="6"/>
      <c r="KZY281" s="6"/>
      <c r="KZZ281" s="6"/>
      <c r="LAA281" s="6"/>
      <c r="LAB281" s="6"/>
      <c r="LAC281" s="6"/>
      <c r="LAD281" s="6"/>
      <c r="LAE281" s="6"/>
      <c r="LAF281" s="6"/>
      <c r="LAG281" s="6"/>
      <c r="LAH281" s="6"/>
      <c r="LAI281" s="6"/>
      <c r="LAJ281" s="6"/>
      <c r="LAK281" s="6"/>
      <c r="LAL281" s="6"/>
      <c r="LAM281" s="6"/>
      <c r="LAN281" s="6"/>
      <c r="LAO281" s="6"/>
      <c r="LAP281" s="6"/>
      <c r="LAQ281" s="6"/>
      <c r="LAR281" s="6"/>
      <c r="LAS281" s="6"/>
      <c r="LAT281" s="6"/>
      <c r="LAU281" s="6"/>
      <c r="LAV281" s="6"/>
      <c r="LAW281" s="6"/>
      <c r="LAX281" s="6"/>
      <c r="LAY281" s="6"/>
      <c r="LAZ281" s="6"/>
      <c r="LBA281" s="6"/>
      <c r="LBB281" s="6"/>
      <c r="LBC281" s="6"/>
      <c r="LBD281" s="6"/>
      <c r="LBE281" s="6"/>
      <c r="LBF281" s="6"/>
      <c r="LBG281" s="6"/>
      <c r="LBH281" s="6"/>
      <c r="LBI281" s="6"/>
      <c r="LBJ281" s="6"/>
      <c r="LBK281" s="6"/>
      <c r="LBL281" s="6"/>
      <c r="LBM281" s="6"/>
      <c r="LBN281" s="6"/>
      <c r="LBO281" s="6"/>
      <c r="LBP281" s="6"/>
      <c r="LBQ281" s="6"/>
      <c r="LBR281" s="6"/>
      <c r="LBS281" s="6"/>
      <c r="LBT281" s="6"/>
      <c r="LBU281" s="6"/>
      <c r="LBV281" s="6"/>
      <c r="LBW281" s="6"/>
      <c r="LBX281" s="6"/>
      <c r="LBY281" s="6"/>
      <c r="LBZ281" s="6"/>
      <c r="LCA281" s="6"/>
      <c r="LCB281" s="6"/>
      <c r="LCC281" s="6"/>
      <c r="LCD281" s="6"/>
      <c r="LCE281" s="6"/>
      <c r="LCF281" s="6"/>
      <c r="LCG281" s="6"/>
      <c r="LCH281" s="6"/>
      <c r="LCI281" s="6"/>
      <c r="LCJ281" s="6"/>
      <c r="LCK281" s="6"/>
      <c r="LCL281" s="6"/>
      <c r="LCM281" s="6"/>
      <c r="LCN281" s="6"/>
      <c r="LCO281" s="6"/>
      <c r="LCP281" s="6"/>
      <c r="LCQ281" s="6"/>
      <c r="LCR281" s="6"/>
      <c r="LCS281" s="6"/>
      <c r="LCT281" s="6"/>
      <c r="LCU281" s="6"/>
      <c r="LCV281" s="6"/>
      <c r="LCW281" s="6"/>
      <c r="LCX281" s="6"/>
      <c r="LCY281" s="6"/>
      <c r="LCZ281" s="6"/>
      <c r="LDA281" s="6"/>
      <c r="LDB281" s="6"/>
      <c r="LDC281" s="6"/>
      <c r="LDD281" s="6"/>
      <c r="LDE281" s="6"/>
      <c r="LDF281" s="6"/>
      <c r="LDG281" s="6"/>
      <c r="LDH281" s="6"/>
      <c r="LDI281" s="6"/>
      <c r="LDJ281" s="6"/>
      <c r="LDK281" s="6"/>
      <c r="LDL281" s="6"/>
      <c r="LDM281" s="6"/>
      <c r="LDN281" s="6"/>
      <c r="LDO281" s="6"/>
      <c r="LDP281" s="6"/>
      <c r="LDQ281" s="6"/>
      <c r="LDR281" s="6"/>
      <c r="LDS281" s="6"/>
      <c r="LDT281" s="6"/>
      <c r="LDU281" s="6"/>
      <c r="LDV281" s="6"/>
      <c r="LDW281" s="6"/>
      <c r="LDX281" s="6"/>
      <c r="LDY281" s="6"/>
      <c r="LDZ281" s="6"/>
      <c r="LEA281" s="6"/>
      <c r="LEB281" s="6"/>
      <c r="LEC281" s="6"/>
      <c r="LED281" s="6"/>
      <c r="LEE281" s="6"/>
      <c r="LEF281" s="6"/>
      <c r="LEG281" s="6"/>
      <c r="LEH281" s="6"/>
      <c r="LEI281" s="6"/>
      <c r="LEJ281" s="6"/>
      <c r="LEK281" s="6"/>
      <c r="LEL281" s="6"/>
      <c r="LEM281" s="6"/>
      <c r="LEN281" s="6"/>
      <c r="LEO281" s="6"/>
      <c r="LEP281" s="6"/>
      <c r="LEQ281" s="6"/>
      <c r="LER281" s="6"/>
      <c r="LES281" s="6"/>
      <c r="LET281" s="6"/>
      <c r="LEU281" s="6"/>
      <c r="LEV281" s="6"/>
      <c r="LEW281" s="6"/>
      <c r="LEX281" s="6"/>
      <c r="LEY281" s="6"/>
      <c r="LEZ281" s="6"/>
      <c r="LFA281" s="6"/>
      <c r="LFB281" s="6"/>
      <c r="LFC281" s="6"/>
      <c r="LFD281" s="6"/>
      <c r="LFE281" s="6"/>
      <c r="LFF281" s="6"/>
      <c r="LFG281" s="6"/>
      <c r="LFH281" s="6"/>
      <c r="LFI281" s="6"/>
      <c r="LFJ281" s="6"/>
      <c r="LFK281" s="6"/>
      <c r="LFL281" s="6"/>
      <c r="LFM281" s="6"/>
      <c r="LFN281" s="6"/>
      <c r="LFO281" s="6"/>
      <c r="LFP281" s="6"/>
      <c r="LFQ281" s="6"/>
      <c r="LFR281" s="6"/>
      <c r="LFS281" s="6"/>
      <c r="LFT281" s="6"/>
      <c r="LFU281" s="6"/>
      <c r="LFV281" s="6"/>
      <c r="LFW281" s="6"/>
      <c r="LFX281" s="6"/>
      <c r="LFY281" s="6"/>
      <c r="LFZ281" s="6"/>
      <c r="LGA281" s="6"/>
      <c r="LGB281" s="6"/>
      <c r="LGC281" s="6"/>
      <c r="LGD281" s="6"/>
      <c r="LGE281" s="6"/>
      <c r="LGF281" s="6"/>
      <c r="LGG281" s="6"/>
      <c r="LGH281" s="6"/>
      <c r="LGI281" s="6"/>
      <c r="LGJ281" s="6"/>
      <c r="LGK281" s="6"/>
      <c r="LGL281" s="6"/>
      <c r="LGM281" s="6"/>
      <c r="LGN281" s="6"/>
      <c r="LGO281" s="6"/>
      <c r="LGP281" s="6"/>
      <c r="LGQ281" s="6"/>
      <c r="LGR281" s="6"/>
      <c r="LGS281" s="6"/>
      <c r="LGT281" s="6"/>
      <c r="LGU281" s="6"/>
      <c r="LGV281" s="6"/>
      <c r="LGW281" s="6"/>
      <c r="LGX281" s="6"/>
      <c r="LGY281" s="6"/>
      <c r="LGZ281" s="6"/>
      <c r="LHA281" s="6"/>
      <c r="LHB281" s="6"/>
      <c r="LHC281" s="6"/>
      <c r="LHD281" s="6"/>
      <c r="LHE281" s="6"/>
      <c r="LHF281" s="6"/>
      <c r="LHG281" s="6"/>
      <c r="LHH281" s="6"/>
      <c r="LHI281" s="6"/>
      <c r="LHJ281" s="6"/>
      <c r="LHK281" s="6"/>
      <c r="LHL281" s="6"/>
      <c r="LHM281" s="6"/>
      <c r="LHN281" s="6"/>
      <c r="LHO281" s="6"/>
      <c r="LHP281" s="6"/>
      <c r="LHQ281" s="6"/>
      <c r="LHR281" s="6"/>
      <c r="LHS281" s="6"/>
      <c r="LHT281" s="6"/>
      <c r="LHU281" s="6"/>
      <c r="LHV281" s="6"/>
      <c r="LHW281" s="6"/>
      <c r="LHX281" s="6"/>
      <c r="LHY281" s="6"/>
      <c r="LHZ281" s="6"/>
      <c r="LIA281" s="6"/>
      <c r="LIB281" s="6"/>
      <c r="LIC281" s="6"/>
      <c r="LID281" s="6"/>
      <c r="LIE281" s="6"/>
      <c r="LIF281" s="6"/>
      <c r="LIG281" s="6"/>
      <c r="LIH281" s="6"/>
      <c r="LII281" s="6"/>
      <c r="LIJ281" s="6"/>
      <c r="LIK281" s="6"/>
      <c r="LIL281" s="6"/>
      <c r="LIM281" s="6"/>
      <c r="LIN281" s="6"/>
      <c r="LIO281" s="6"/>
      <c r="LIP281" s="6"/>
      <c r="LIQ281" s="6"/>
      <c r="LIR281" s="6"/>
      <c r="LIS281" s="6"/>
      <c r="LIT281" s="6"/>
      <c r="LIU281" s="6"/>
      <c r="LIV281" s="6"/>
      <c r="LIW281" s="6"/>
      <c r="LIX281" s="6"/>
      <c r="LIY281" s="6"/>
      <c r="LIZ281" s="6"/>
      <c r="LJA281" s="6"/>
      <c r="LJB281" s="6"/>
      <c r="LJC281" s="6"/>
      <c r="LJD281" s="6"/>
      <c r="LJE281" s="6"/>
      <c r="LJF281" s="6"/>
      <c r="LJG281" s="6"/>
      <c r="LJH281" s="6"/>
      <c r="LJI281" s="6"/>
      <c r="LJJ281" s="6"/>
      <c r="LJK281" s="6"/>
      <c r="LJL281" s="6"/>
      <c r="LJM281" s="6"/>
      <c r="LJN281" s="6"/>
      <c r="LJO281" s="6"/>
      <c r="LJP281" s="6"/>
      <c r="LJQ281" s="6"/>
      <c r="LJR281" s="6"/>
      <c r="LJS281" s="6"/>
      <c r="LJT281" s="6"/>
      <c r="LJU281" s="6"/>
      <c r="LJV281" s="6"/>
      <c r="LJW281" s="6"/>
      <c r="LJX281" s="6"/>
      <c r="LJY281" s="6"/>
      <c r="LJZ281" s="6"/>
      <c r="LKA281" s="6"/>
      <c r="LKB281" s="6"/>
      <c r="LKC281" s="6"/>
      <c r="LKD281" s="6"/>
      <c r="LKE281" s="6"/>
      <c r="LKF281" s="6"/>
      <c r="LKG281" s="6"/>
      <c r="LKH281" s="6"/>
      <c r="LKI281" s="6"/>
      <c r="LKJ281" s="6"/>
      <c r="LKK281" s="6"/>
      <c r="LKL281" s="6"/>
      <c r="LKM281" s="6"/>
      <c r="LKN281" s="6"/>
      <c r="LKO281" s="6"/>
      <c r="LKP281" s="6"/>
      <c r="LKQ281" s="6"/>
      <c r="LKR281" s="6"/>
      <c r="LKS281" s="6"/>
      <c r="LKT281" s="6"/>
      <c r="LKU281" s="6"/>
      <c r="LKV281" s="6"/>
      <c r="LKW281" s="6"/>
      <c r="LKX281" s="6"/>
      <c r="LKY281" s="6"/>
      <c r="LKZ281" s="6"/>
      <c r="LLA281" s="6"/>
      <c r="LLB281" s="6"/>
      <c r="LLC281" s="6"/>
      <c r="LLD281" s="6"/>
      <c r="LLE281" s="6"/>
      <c r="LLF281" s="6"/>
      <c r="LLG281" s="6"/>
      <c r="LLH281" s="6"/>
      <c r="LLI281" s="6"/>
      <c r="LLJ281" s="6"/>
      <c r="LLK281" s="6"/>
      <c r="LLL281" s="6"/>
      <c r="LLM281" s="6"/>
      <c r="LLN281" s="6"/>
      <c r="LLO281" s="6"/>
      <c r="LLP281" s="6"/>
      <c r="LLQ281" s="6"/>
      <c r="LLR281" s="6"/>
      <c r="LLS281" s="6"/>
      <c r="LLT281" s="6"/>
      <c r="LLU281" s="6"/>
      <c r="LLV281" s="6"/>
      <c r="LLW281" s="6"/>
      <c r="LLX281" s="6"/>
      <c r="LLY281" s="6"/>
      <c r="LLZ281" s="6"/>
      <c r="LMA281" s="6"/>
      <c r="LMB281" s="6"/>
      <c r="LMC281" s="6"/>
      <c r="LMD281" s="6"/>
      <c r="LME281" s="6"/>
      <c r="LMF281" s="6"/>
      <c r="LMG281" s="6"/>
      <c r="LMH281" s="6"/>
      <c r="LMI281" s="6"/>
      <c r="LMJ281" s="6"/>
      <c r="LMK281" s="6"/>
      <c r="LML281" s="6"/>
      <c r="LMM281" s="6"/>
      <c r="LMN281" s="6"/>
      <c r="LMO281" s="6"/>
      <c r="LMP281" s="6"/>
      <c r="LMQ281" s="6"/>
      <c r="LMR281" s="6"/>
      <c r="LMS281" s="6"/>
      <c r="LMT281" s="6"/>
      <c r="LMU281" s="6"/>
      <c r="LMV281" s="6"/>
      <c r="LMW281" s="6"/>
      <c r="LMX281" s="6"/>
      <c r="LMY281" s="6"/>
      <c r="LMZ281" s="6"/>
      <c r="LNA281" s="6"/>
      <c r="LNB281" s="6"/>
      <c r="LNC281" s="6"/>
      <c r="LND281" s="6"/>
      <c r="LNE281" s="6"/>
      <c r="LNF281" s="6"/>
      <c r="LNG281" s="6"/>
      <c r="LNH281" s="6"/>
      <c r="LNI281" s="6"/>
      <c r="LNJ281" s="6"/>
      <c r="LNK281" s="6"/>
      <c r="LNL281" s="6"/>
      <c r="LNM281" s="6"/>
      <c r="LNN281" s="6"/>
      <c r="LNO281" s="6"/>
      <c r="LNP281" s="6"/>
      <c r="LNQ281" s="6"/>
      <c r="LNR281" s="6"/>
      <c r="LNS281" s="6"/>
      <c r="LNT281" s="6"/>
      <c r="LNU281" s="6"/>
      <c r="LNV281" s="6"/>
      <c r="LNW281" s="6"/>
      <c r="LNX281" s="6"/>
      <c r="LNY281" s="6"/>
      <c r="LNZ281" s="6"/>
      <c r="LOA281" s="6"/>
      <c r="LOB281" s="6"/>
      <c r="LOC281" s="6"/>
      <c r="LOD281" s="6"/>
      <c r="LOE281" s="6"/>
      <c r="LOF281" s="6"/>
      <c r="LOG281" s="6"/>
      <c r="LOH281" s="6"/>
      <c r="LOI281" s="6"/>
      <c r="LOJ281" s="6"/>
      <c r="LOK281" s="6"/>
      <c r="LOL281" s="6"/>
      <c r="LOM281" s="6"/>
      <c r="LON281" s="6"/>
      <c r="LOO281" s="6"/>
      <c r="LOP281" s="6"/>
      <c r="LOQ281" s="6"/>
      <c r="LOR281" s="6"/>
      <c r="LOS281" s="6"/>
      <c r="LOT281" s="6"/>
      <c r="LOU281" s="6"/>
      <c r="LOV281" s="6"/>
      <c r="LOW281" s="6"/>
      <c r="LOX281" s="6"/>
      <c r="LOY281" s="6"/>
      <c r="LOZ281" s="6"/>
      <c r="LPA281" s="6"/>
      <c r="LPB281" s="6"/>
      <c r="LPC281" s="6"/>
      <c r="LPD281" s="6"/>
      <c r="LPE281" s="6"/>
      <c r="LPF281" s="6"/>
      <c r="LPG281" s="6"/>
      <c r="LPH281" s="6"/>
      <c r="LPI281" s="6"/>
      <c r="LPJ281" s="6"/>
      <c r="LPK281" s="6"/>
      <c r="LPL281" s="6"/>
      <c r="LPM281" s="6"/>
      <c r="LPN281" s="6"/>
      <c r="LPO281" s="6"/>
      <c r="LPP281" s="6"/>
      <c r="LPQ281" s="6"/>
      <c r="LPR281" s="6"/>
      <c r="LPS281" s="6"/>
      <c r="LPT281" s="6"/>
      <c r="LPU281" s="6"/>
      <c r="LPV281" s="6"/>
      <c r="LPW281" s="6"/>
      <c r="LPX281" s="6"/>
      <c r="LPY281" s="6"/>
      <c r="LPZ281" s="6"/>
      <c r="LQA281" s="6"/>
      <c r="LQB281" s="6"/>
      <c r="LQC281" s="6"/>
      <c r="LQD281" s="6"/>
      <c r="LQE281" s="6"/>
      <c r="LQF281" s="6"/>
      <c r="LQG281" s="6"/>
      <c r="LQH281" s="6"/>
      <c r="LQI281" s="6"/>
      <c r="LQJ281" s="6"/>
      <c r="LQK281" s="6"/>
      <c r="LQL281" s="6"/>
      <c r="LQM281" s="6"/>
      <c r="LQN281" s="6"/>
      <c r="LQO281" s="6"/>
      <c r="LQP281" s="6"/>
      <c r="LQQ281" s="6"/>
      <c r="LQR281" s="6"/>
      <c r="LQS281" s="6"/>
      <c r="LQT281" s="6"/>
      <c r="LQU281" s="6"/>
      <c r="LQV281" s="6"/>
      <c r="LQW281" s="6"/>
      <c r="LQX281" s="6"/>
      <c r="LQY281" s="6"/>
      <c r="LQZ281" s="6"/>
      <c r="LRA281" s="6"/>
      <c r="LRB281" s="6"/>
      <c r="LRC281" s="6"/>
      <c r="LRD281" s="6"/>
      <c r="LRE281" s="6"/>
      <c r="LRF281" s="6"/>
      <c r="LRG281" s="6"/>
      <c r="LRH281" s="6"/>
      <c r="LRI281" s="6"/>
      <c r="LRJ281" s="6"/>
      <c r="LRK281" s="6"/>
      <c r="LRL281" s="6"/>
      <c r="LRM281" s="6"/>
      <c r="LRN281" s="6"/>
      <c r="LRO281" s="6"/>
      <c r="LRP281" s="6"/>
      <c r="LRQ281" s="6"/>
      <c r="LRR281" s="6"/>
      <c r="LRS281" s="6"/>
      <c r="LRT281" s="6"/>
      <c r="LRU281" s="6"/>
      <c r="LRV281" s="6"/>
      <c r="LRW281" s="6"/>
      <c r="LRX281" s="6"/>
      <c r="LRY281" s="6"/>
      <c r="LRZ281" s="6"/>
      <c r="LSA281" s="6"/>
      <c r="LSB281" s="6"/>
      <c r="LSC281" s="6"/>
      <c r="LSD281" s="6"/>
      <c r="LSE281" s="6"/>
      <c r="LSF281" s="6"/>
      <c r="LSG281" s="6"/>
      <c r="LSH281" s="6"/>
      <c r="LSI281" s="6"/>
      <c r="LSJ281" s="6"/>
      <c r="LSK281" s="6"/>
      <c r="LSL281" s="6"/>
      <c r="LSM281" s="6"/>
      <c r="LSN281" s="6"/>
      <c r="LSO281" s="6"/>
      <c r="LSP281" s="6"/>
      <c r="LSQ281" s="6"/>
      <c r="LSR281" s="6"/>
      <c r="LSS281" s="6"/>
      <c r="LST281" s="6"/>
      <c r="LSU281" s="6"/>
      <c r="LSV281" s="6"/>
      <c r="LSW281" s="6"/>
      <c r="LSX281" s="6"/>
      <c r="LSY281" s="6"/>
      <c r="LSZ281" s="6"/>
      <c r="LTA281" s="6"/>
      <c r="LTB281" s="6"/>
      <c r="LTC281" s="6"/>
      <c r="LTD281" s="6"/>
      <c r="LTE281" s="6"/>
      <c r="LTF281" s="6"/>
      <c r="LTG281" s="6"/>
      <c r="LTH281" s="6"/>
      <c r="LTI281" s="6"/>
      <c r="LTJ281" s="6"/>
      <c r="LTK281" s="6"/>
      <c r="LTL281" s="6"/>
      <c r="LTM281" s="6"/>
      <c r="LTN281" s="6"/>
      <c r="LTO281" s="6"/>
      <c r="LTP281" s="6"/>
      <c r="LTQ281" s="6"/>
      <c r="LTR281" s="6"/>
      <c r="LTS281" s="6"/>
      <c r="LTT281" s="6"/>
      <c r="LTU281" s="6"/>
      <c r="LTV281" s="6"/>
      <c r="LTW281" s="6"/>
      <c r="LTX281" s="6"/>
      <c r="LTY281" s="6"/>
      <c r="LTZ281" s="6"/>
      <c r="LUA281" s="6"/>
      <c r="LUB281" s="6"/>
      <c r="LUC281" s="6"/>
      <c r="LUD281" s="6"/>
      <c r="LUE281" s="6"/>
      <c r="LUF281" s="6"/>
      <c r="LUG281" s="6"/>
      <c r="LUH281" s="6"/>
      <c r="LUI281" s="6"/>
      <c r="LUJ281" s="6"/>
      <c r="LUK281" s="6"/>
      <c r="LUL281" s="6"/>
      <c r="LUM281" s="6"/>
      <c r="LUN281" s="6"/>
      <c r="LUO281" s="6"/>
      <c r="LUP281" s="6"/>
      <c r="LUQ281" s="6"/>
      <c r="LUR281" s="6"/>
      <c r="LUS281" s="6"/>
      <c r="LUT281" s="6"/>
      <c r="LUU281" s="6"/>
      <c r="LUV281" s="6"/>
      <c r="LUW281" s="6"/>
      <c r="LUX281" s="6"/>
      <c r="LUY281" s="6"/>
      <c r="LUZ281" s="6"/>
      <c r="LVA281" s="6"/>
      <c r="LVB281" s="6"/>
      <c r="LVC281" s="6"/>
      <c r="LVD281" s="6"/>
      <c r="LVE281" s="6"/>
      <c r="LVF281" s="6"/>
      <c r="LVG281" s="6"/>
      <c r="LVH281" s="6"/>
      <c r="LVI281" s="6"/>
      <c r="LVJ281" s="6"/>
      <c r="LVK281" s="6"/>
      <c r="LVL281" s="6"/>
      <c r="LVM281" s="6"/>
      <c r="LVN281" s="6"/>
      <c r="LVO281" s="6"/>
      <c r="LVP281" s="6"/>
      <c r="LVQ281" s="6"/>
      <c r="LVR281" s="6"/>
      <c r="LVS281" s="6"/>
      <c r="LVT281" s="6"/>
      <c r="LVU281" s="6"/>
      <c r="LVV281" s="6"/>
      <c r="LVW281" s="6"/>
      <c r="LVX281" s="6"/>
      <c r="LVY281" s="6"/>
      <c r="LVZ281" s="6"/>
      <c r="LWA281" s="6"/>
      <c r="LWB281" s="6"/>
      <c r="LWC281" s="6"/>
      <c r="LWD281" s="6"/>
      <c r="LWE281" s="6"/>
      <c r="LWF281" s="6"/>
      <c r="LWG281" s="6"/>
      <c r="LWH281" s="6"/>
      <c r="LWI281" s="6"/>
      <c r="LWJ281" s="6"/>
      <c r="LWK281" s="6"/>
      <c r="LWL281" s="6"/>
      <c r="LWM281" s="6"/>
      <c r="LWN281" s="6"/>
      <c r="LWO281" s="6"/>
      <c r="LWP281" s="6"/>
      <c r="LWQ281" s="6"/>
      <c r="LWR281" s="6"/>
      <c r="LWS281" s="6"/>
      <c r="LWT281" s="6"/>
      <c r="LWU281" s="6"/>
      <c r="LWV281" s="6"/>
      <c r="LWW281" s="6"/>
      <c r="LWX281" s="6"/>
      <c r="LWY281" s="6"/>
      <c r="LWZ281" s="6"/>
      <c r="LXA281" s="6"/>
      <c r="LXB281" s="6"/>
      <c r="LXC281" s="6"/>
      <c r="LXD281" s="6"/>
      <c r="LXE281" s="6"/>
      <c r="LXF281" s="6"/>
      <c r="LXG281" s="6"/>
      <c r="LXH281" s="6"/>
      <c r="LXI281" s="6"/>
      <c r="LXJ281" s="6"/>
      <c r="LXK281" s="6"/>
      <c r="LXL281" s="6"/>
      <c r="LXM281" s="6"/>
      <c r="LXN281" s="6"/>
      <c r="LXO281" s="6"/>
      <c r="LXP281" s="6"/>
      <c r="LXQ281" s="6"/>
      <c r="LXR281" s="6"/>
      <c r="LXS281" s="6"/>
      <c r="LXT281" s="6"/>
      <c r="LXU281" s="6"/>
      <c r="LXV281" s="6"/>
      <c r="LXW281" s="6"/>
      <c r="LXX281" s="6"/>
      <c r="LXY281" s="6"/>
      <c r="LXZ281" s="6"/>
      <c r="LYA281" s="6"/>
      <c r="LYB281" s="6"/>
      <c r="LYC281" s="6"/>
      <c r="LYD281" s="6"/>
      <c r="LYE281" s="6"/>
      <c r="LYF281" s="6"/>
      <c r="LYG281" s="6"/>
      <c r="LYH281" s="6"/>
      <c r="LYI281" s="6"/>
      <c r="LYJ281" s="6"/>
      <c r="LYK281" s="6"/>
      <c r="LYL281" s="6"/>
      <c r="LYM281" s="6"/>
      <c r="LYN281" s="6"/>
      <c r="LYO281" s="6"/>
      <c r="LYP281" s="6"/>
      <c r="LYQ281" s="6"/>
      <c r="LYR281" s="6"/>
      <c r="LYS281" s="6"/>
      <c r="LYT281" s="6"/>
      <c r="LYU281" s="6"/>
      <c r="LYV281" s="6"/>
      <c r="LYW281" s="6"/>
      <c r="LYX281" s="6"/>
      <c r="LYY281" s="6"/>
      <c r="LYZ281" s="6"/>
      <c r="LZA281" s="6"/>
      <c r="LZB281" s="6"/>
      <c r="LZC281" s="6"/>
      <c r="LZD281" s="6"/>
      <c r="LZE281" s="6"/>
      <c r="LZF281" s="6"/>
      <c r="LZG281" s="6"/>
      <c r="LZH281" s="6"/>
      <c r="LZI281" s="6"/>
      <c r="LZJ281" s="6"/>
      <c r="LZK281" s="6"/>
      <c r="LZL281" s="6"/>
      <c r="LZM281" s="6"/>
      <c r="LZN281" s="6"/>
      <c r="LZO281" s="6"/>
      <c r="LZP281" s="6"/>
      <c r="LZQ281" s="6"/>
      <c r="LZR281" s="6"/>
      <c r="LZS281" s="6"/>
      <c r="LZT281" s="6"/>
      <c r="LZU281" s="6"/>
      <c r="LZV281" s="6"/>
      <c r="LZW281" s="6"/>
      <c r="LZX281" s="6"/>
      <c r="LZY281" s="6"/>
      <c r="LZZ281" s="6"/>
      <c r="MAA281" s="6"/>
      <c r="MAB281" s="6"/>
      <c r="MAC281" s="6"/>
      <c r="MAD281" s="6"/>
      <c r="MAE281" s="6"/>
      <c r="MAF281" s="6"/>
      <c r="MAG281" s="6"/>
      <c r="MAH281" s="6"/>
      <c r="MAI281" s="6"/>
      <c r="MAJ281" s="6"/>
      <c r="MAK281" s="6"/>
      <c r="MAL281" s="6"/>
      <c r="MAM281" s="6"/>
      <c r="MAN281" s="6"/>
      <c r="MAO281" s="6"/>
      <c r="MAP281" s="6"/>
      <c r="MAQ281" s="6"/>
      <c r="MAR281" s="6"/>
      <c r="MAS281" s="6"/>
      <c r="MAT281" s="6"/>
      <c r="MAU281" s="6"/>
      <c r="MAV281" s="6"/>
      <c r="MAW281" s="6"/>
      <c r="MAX281" s="6"/>
      <c r="MAY281" s="6"/>
      <c r="MAZ281" s="6"/>
      <c r="MBA281" s="6"/>
      <c r="MBB281" s="6"/>
      <c r="MBC281" s="6"/>
      <c r="MBD281" s="6"/>
      <c r="MBE281" s="6"/>
      <c r="MBF281" s="6"/>
      <c r="MBG281" s="6"/>
      <c r="MBH281" s="6"/>
      <c r="MBI281" s="6"/>
      <c r="MBJ281" s="6"/>
      <c r="MBK281" s="6"/>
      <c r="MBL281" s="6"/>
      <c r="MBM281" s="6"/>
      <c r="MBN281" s="6"/>
      <c r="MBO281" s="6"/>
      <c r="MBP281" s="6"/>
      <c r="MBQ281" s="6"/>
      <c r="MBR281" s="6"/>
      <c r="MBS281" s="6"/>
      <c r="MBT281" s="6"/>
      <c r="MBU281" s="6"/>
      <c r="MBV281" s="6"/>
      <c r="MBW281" s="6"/>
      <c r="MBX281" s="6"/>
      <c r="MBY281" s="6"/>
      <c r="MBZ281" s="6"/>
      <c r="MCA281" s="6"/>
      <c r="MCB281" s="6"/>
      <c r="MCC281" s="6"/>
      <c r="MCD281" s="6"/>
      <c r="MCE281" s="6"/>
      <c r="MCF281" s="6"/>
      <c r="MCG281" s="6"/>
      <c r="MCH281" s="6"/>
      <c r="MCI281" s="6"/>
      <c r="MCJ281" s="6"/>
      <c r="MCK281" s="6"/>
      <c r="MCL281" s="6"/>
      <c r="MCM281" s="6"/>
      <c r="MCN281" s="6"/>
      <c r="MCO281" s="6"/>
      <c r="MCP281" s="6"/>
      <c r="MCQ281" s="6"/>
      <c r="MCR281" s="6"/>
      <c r="MCS281" s="6"/>
      <c r="MCT281" s="6"/>
      <c r="MCU281" s="6"/>
      <c r="MCV281" s="6"/>
      <c r="MCW281" s="6"/>
      <c r="MCX281" s="6"/>
      <c r="MCY281" s="6"/>
      <c r="MCZ281" s="6"/>
      <c r="MDA281" s="6"/>
      <c r="MDB281" s="6"/>
      <c r="MDC281" s="6"/>
      <c r="MDD281" s="6"/>
      <c r="MDE281" s="6"/>
      <c r="MDF281" s="6"/>
      <c r="MDG281" s="6"/>
      <c r="MDH281" s="6"/>
      <c r="MDI281" s="6"/>
      <c r="MDJ281" s="6"/>
      <c r="MDK281" s="6"/>
      <c r="MDL281" s="6"/>
      <c r="MDM281" s="6"/>
      <c r="MDN281" s="6"/>
      <c r="MDO281" s="6"/>
      <c r="MDP281" s="6"/>
      <c r="MDQ281" s="6"/>
      <c r="MDR281" s="6"/>
      <c r="MDS281" s="6"/>
      <c r="MDT281" s="6"/>
      <c r="MDU281" s="6"/>
      <c r="MDV281" s="6"/>
      <c r="MDW281" s="6"/>
      <c r="MDX281" s="6"/>
      <c r="MDY281" s="6"/>
      <c r="MDZ281" s="6"/>
      <c r="MEA281" s="6"/>
      <c r="MEB281" s="6"/>
      <c r="MEC281" s="6"/>
      <c r="MED281" s="6"/>
      <c r="MEE281" s="6"/>
      <c r="MEF281" s="6"/>
      <c r="MEG281" s="6"/>
      <c r="MEH281" s="6"/>
      <c r="MEI281" s="6"/>
      <c r="MEJ281" s="6"/>
      <c r="MEK281" s="6"/>
      <c r="MEL281" s="6"/>
      <c r="MEM281" s="6"/>
      <c r="MEN281" s="6"/>
      <c r="MEO281" s="6"/>
      <c r="MEP281" s="6"/>
      <c r="MEQ281" s="6"/>
      <c r="MER281" s="6"/>
      <c r="MES281" s="6"/>
      <c r="MET281" s="6"/>
      <c r="MEU281" s="6"/>
      <c r="MEV281" s="6"/>
      <c r="MEW281" s="6"/>
      <c r="MEX281" s="6"/>
      <c r="MEY281" s="6"/>
      <c r="MEZ281" s="6"/>
      <c r="MFA281" s="6"/>
      <c r="MFB281" s="6"/>
      <c r="MFC281" s="6"/>
      <c r="MFD281" s="6"/>
      <c r="MFE281" s="6"/>
      <c r="MFF281" s="6"/>
      <c r="MFG281" s="6"/>
      <c r="MFH281" s="6"/>
      <c r="MFI281" s="6"/>
      <c r="MFJ281" s="6"/>
      <c r="MFK281" s="6"/>
      <c r="MFL281" s="6"/>
      <c r="MFM281" s="6"/>
      <c r="MFN281" s="6"/>
      <c r="MFO281" s="6"/>
      <c r="MFP281" s="6"/>
      <c r="MFQ281" s="6"/>
      <c r="MFR281" s="6"/>
      <c r="MFS281" s="6"/>
      <c r="MFT281" s="6"/>
      <c r="MFU281" s="6"/>
      <c r="MFV281" s="6"/>
      <c r="MFW281" s="6"/>
      <c r="MFX281" s="6"/>
      <c r="MFY281" s="6"/>
      <c r="MFZ281" s="6"/>
      <c r="MGA281" s="6"/>
      <c r="MGB281" s="6"/>
      <c r="MGC281" s="6"/>
      <c r="MGD281" s="6"/>
      <c r="MGE281" s="6"/>
      <c r="MGF281" s="6"/>
      <c r="MGG281" s="6"/>
      <c r="MGH281" s="6"/>
      <c r="MGI281" s="6"/>
      <c r="MGJ281" s="6"/>
      <c r="MGK281" s="6"/>
      <c r="MGL281" s="6"/>
      <c r="MGM281" s="6"/>
      <c r="MGN281" s="6"/>
      <c r="MGO281" s="6"/>
      <c r="MGP281" s="6"/>
      <c r="MGQ281" s="6"/>
      <c r="MGR281" s="6"/>
      <c r="MGS281" s="6"/>
      <c r="MGT281" s="6"/>
      <c r="MGU281" s="6"/>
      <c r="MGV281" s="6"/>
      <c r="MGW281" s="6"/>
      <c r="MGX281" s="6"/>
      <c r="MGY281" s="6"/>
      <c r="MGZ281" s="6"/>
      <c r="MHA281" s="6"/>
      <c r="MHB281" s="6"/>
      <c r="MHC281" s="6"/>
      <c r="MHD281" s="6"/>
      <c r="MHE281" s="6"/>
      <c r="MHF281" s="6"/>
      <c r="MHG281" s="6"/>
      <c r="MHH281" s="6"/>
      <c r="MHI281" s="6"/>
      <c r="MHJ281" s="6"/>
      <c r="MHK281" s="6"/>
      <c r="MHL281" s="6"/>
      <c r="MHM281" s="6"/>
      <c r="MHN281" s="6"/>
      <c r="MHO281" s="6"/>
      <c r="MHP281" s="6"/>
      <c r="MHQ281" s="6"/>
      <c r="MHR281" s="6"/>
      <c r="MHS281" s="6"/>
      <c r="MHT281" s="6"/>
      <c r="MHU281" s="6"/>
      <c r="MHV281" s="6"/>
      <c r="MHW281" s="6"/>
      <c r="MHX281" s="6"/>
      <c r="MHY281" s="6"/>
      <c r="MHZ281" s="6"/>
      <c r="MIA281" s="6"/>
      <c r="MIB281" s="6"/>
      <c r="MIC281" s="6"/>
      <c r="MID281" s="6"/>
      <c r="MIE281" s="6"/>
      <c r="MIF281" s="6"/>
      <c r="MIG281" s="6"/>
      <c r="MIH281" s="6"/>
      <c r="MII281" s="6"/>
      <c r="MIJ281" s="6"/>
      <c r="MIK281" s="6"/>
      <c r="MIL281" s="6"/>
      <c r="MIM281" s="6"/>
      <c r="MIN281" s="6"/>
      <c r="MIO281" s="6"/>
      <c r="MIP281" s="6"/>
      <c r="MIQ281" s="6"/>
      <c r="MIR281" s="6"/>
      <c r="MIS281" s="6"/>
      <c r="MIT281" s="6"/>
      <c r="MIU281" s="6"/>
      <c r="MIV281" s="6"/>
      <c r="MIW281" s="6"/>
      <c r="MIX281" s="6"/>
      <c r="MIY281" s="6"/>
      <c r="MIZ281" s="6"/>
      <c r="MJA281" s="6"/>
      <c r="MJB281" s="6"/>
      <c r="MJC281" s="6"/>
      <c r="MJD281" s="6"/>
      <c r="MJE281" s="6"/>
      <c r="MJF281" s="6"/>
      <c r="MJG281" s="6"/>
      <c r="MJH281" s="6"/>
      <c r="MJI281" s="6"/>
      <c r="MJJ281" s="6"/>
      <c r="MJK281" s="6"/>
      <c r="MJL281" s="6"/>
      <c r="MJM281" s="6"/>
      <c r="MJN281" s="6"/>
      <c r="MJO281" s="6"/>
      <c r="MJP281" s="6"/>
      <c r="MJQ281" s="6"/>
      <c r="MJR281" s="6"/>
      <c r="MJS281" s="6"/>
      <c r="MJT281" s="6"/>
      <c r="MJU281" s="6"/>
      <c r="MJV281" s="6"/>
      <c r="MJW281" s="6"/>
      <c r="MJX281" s="6"/>
      <c r="MJY281" s="6"/>
      <c r="MJZ281" s="6"/>
      <c r="MKA281" s="6"/>
      <c r="MKB281" s="6"/>
      <c r="MKC281" s="6"/>
      <c r="MKD281" s="6"/>
      <c r="MKE281" s="6"/>
      <c r="MKF281" s="6"/>
      <c r="MKG281" s="6"/>
      <c r="MKH281" s="6"/>
      <c r="MKI281" s="6"/>
      <c r="MKJ281" s="6"/>
      <c r="MKK281" s="6"/>
      <c r="MKL281" s="6"/>
      <c r="MKM281" s="6"/>
      <c r="MKN281" s="6"/>
      <c r="MKO281" s="6"/>
      <c r="MKP281" s="6"/>
      <c r="MKQ281" s="6"/>
      <c r="MKR281" s="6"/>
      <c r="MKS281" s="6"/>
      <c r="MKT281" s="6"/>
      <c r="MKU281" s="6"/>
      <c r="MKV281" s="6"/>
      <c r="MKW281" s="6"/>
      <c r="MKX281" s="6"/>
      <c r="MKY281" s="6"/>
      <c r="MKZ281" s="6"/>
      <c r="MLA281" s="6"/>
      <c r="MLB281" s="6"/>
      <c r="MLC281" s="6"/>
      <c r="MLD281" s="6"/>
      <c r="MLE281" s="6"/>
      <c r="MLF281" s="6"/>
      <c r="MLG281" s="6"/>
      <c r="MLH281" s="6"/>
      <c r="MLI281" s="6"/>
      <c r="MLJ281" s="6"/>
      <c r="MLK281" s="6"/>
      <c r="MLL281" s="6"/>
      <c r="MLM281" s="6"/>
      <c r="MLN281" s="6"/>
      <c r="MLO281" s="6"/>
      <c r="MLP281" s="6"/>
      <c r="MLQ281" s="6"/>
      <c r="MLR281" s="6"/>
      <c r="MLS281" s="6"/>
      <c r="MLT281" s="6"/>
      <c r="MLU281" s="6"/>
      <c r="MLV281" s="6"/>
      <c r="MLW281" s="6"/>
      <c r="MLX281" s="6"/>
      <c r="MLY281" s="6"/>
      <c r="MLZ281" s="6"/>
      <c r="MMA281" s="6"/>
      <c r="MMB281" s="6"/>
      <c r="MMC281" s="6"/>
      <c r="MMD281" s="6"/>
      <c r="MME281" s="6"/>
      <c r="MMF281" s="6"/>
      <c r="MMG281" s="6"/>
      <c r="MMH281" s="6"/>
      <c r="MMI281" s="6"/>
      <c r="MMJ281" s="6"/>
      <c r="MMK281" s="6"/>
      <c r="MML281" s="6"/>
      <c r="MMM281" s="6"/>
      <c r="MMN281" s="6"/>
      <c r="MMO281" s="6"/>
      <c r="MMP281" s="6"/>
      <c r="MMQ281" s="6"/>
      <c r="MMR281" s="6"/>
      <c r="MMS281" s="6"/>
      <c r="MMT281" s="6"/>
      <c r="MMU281" s="6"/>
      <c r="MMV281" s="6"/>
      <c r="MMW281" s="6"/>
      <c r="MMX281" s="6"/>
      <c r="MMY281" s="6"/>
      <c r="MMZ281" s="6"/>
      <c r="MNA281" s="6"/>
      <c r="MNB281" s="6"/>
      <c r="MNC281" s="6"/>
      <c r="MND281" s="6"/>
      <c r="MNE281" s="6"/>
      <c r="MNF281" s="6"/>
      <c r="MNG281" s="6"/>
      <c r="MNH281" s="6"/>
      <c r="MNI281" s="6"/>
      <c r="MNJ281" s="6"/>
      <c r="MNK281" s="6"/>
      <c r="MNL281" s="6"/>
      <c r="MNM281" s="6"/>
      <c r="MNN281" s="6"/>
      <c r="MNO281" s="6"/>
      <c r="MNP281" s="6"/>
      <c r="MNQ281" s="6"/>
      <c r="MNR281" s="6"/>
      <c r="MNS281" s="6"/>
      <c r="MNT281" s="6"/>
      <c r="MNU281" s="6"/>
      <c r="MNV281" s="6"/>
      <c r="MNW281" s="6"/>
      <c r="MNX281" s="6"/>
      <c r="MNY281" s="6"/>
      <c r="MNZ281" s="6"/>
      <c r="MOA281" s="6"/>
      <c r="MOB281" s="6"/>
      <c r="MOC281" s="6"/>
      <c r="MOD281" s="6"/>
      <c r="MOE281" s="6"/>
      <c r="MOF281" s="6"/>
      <c r="MOG281" s="6"/>
      <c r="MOH281" s="6"/>
      <c r="MOI281" s="6"/>
      <c r="MOJ281" s="6"/>
      <c r="MOK281" s="6"/>
      <c r="MOL281" s="6"/>
      <c r="MOM281" s="6"/>
      <c r="MON281" s="6"/>
      <c r="MOO281" s="6"/>
      <c r="MOP281" s="6"/>
      <c r="MOQ281" s="6"/>
      <c r="MOR281" s="6"/>
      <c r="MOS281" s="6"/>
      <c r="MOT281" s="6"/>
      <c r="MOU281" s="6"/>
      <c r="MOV281" s="6"/>
      <c r="MOW281" s="6"/>
      <c r="MOX281" s="6"/>
      <c r="MOY281" s="6"/>
      <c r="MOZ281" s="6"/>
      <c r="MPA281" s="6"/>
      <c r="MPB281" s="6"/>
      <c r="MPC281" s="6"/>
      <c r="MPD281" s="6"/>
      <c r="MPE281" s="6"/>
      <c r="MPF281" s="6"/>
      <c r="MPG281" s="6"/>
      <c r="MPH281" s="6"/>
      <c r="MPI281" s="6"/>
      <c r="MPJ281" s="6"/>
      <c r="MPK281" s="6"/>
      <c r="MPL281" s="6"/>
      <c r="MPM281" s="6"/>
      <c r="MPN281" s="6"/>
      <c r="MPO281" s="6"/>
      <c r="MPP281" s="6"/>
      <c r="MPQ281" s="6"/>
      <c r="MPR281" s="6"/>
      <c r="MPS281" s="6"/>
      <c r="MPT281" s="6"/>
      <c r="MPU281" s="6"/>
      <c r="MPV281" s="6"/>
      <c r="MPW281" s="6"/>
      <c r="MPX281" s="6"/>
      <c r="MPY281" s="6"/>
      <c r="MPZ281" s="6"/>
      <c r="MQA281" s="6"/>
      <c r="MQB281" s="6"/>
      <c r="MQC281" s="6"/>
      <c r="MQD281" s="6"/>
      <c r="MQE281" s="6"/>
      <c r="MQF281" s="6"/>
      <c r="MQG281" s="6"/>
      <c r="MQH281" s="6"/>
      <c r="MQI281" s="6"/>
      <c r="MQJ281" s="6"/>
      <c r="MQK281" s="6"/>
      <c r="MQL281" s="6"/>
      <c r="MQM281" s="6"/>
      <c r="MQN281" s="6"/>
      <c r="MQO281" s="6"/>
      <c r="MQP281" s="6"/>
      <c r="MQQ281" s="6"/>
      <c r="MQR281" s="6"/>
      <c r="MQS281" s="6"/>
      <c r="MQT281" s="6"/>
      <c r="MQU281" s="6"/>
      <c r="MQV281" s="6"/>
      <c r="MQW281" s="6"/>
      <c r="MQX281" s="6"/>
      <c r="MQY281" s="6"/>
      <c r="MQZ281" s="6"/>
      <c r="MRA281" s="6"/>
      <c r="MRB281" s="6"/>
      <c r="MRC281" s="6"/>
      <c r="MRD281" s="6"/>
      <c r="MRE281" s="6"/>
      <c r="MRF281" s="6"/>
      <c r="MRG281" s="6"/>
      <c r="MRH281" s="6"/>
      <c r="MRI281" s="6"/>
      <c r="MRJ281" s="6"/>
      <c r="MRK281" s="6"/>
      <c r="MRL281" s="6"/>
      <c r="MRM281" s="6"/>
      <c r="MRN281" s="6"/>
      <c r="MRO281" s="6"/>
      <c r="MRP281" s="6"/>
      <c r="MRQ281" s="6"/>
      <c r="MRR281" s="6"/>
      <c r="MRS281" s="6"/>
      <c r="MRT281" s="6"/>
      <c r="MRU281" s="6"/>
      <c r="MRV281" s="6"/>
      <c r="MRW281" s="6"/>
      <c r="MRX281" s="6"/>
      <c r="MRY281" s="6"/>
      <c r="MRZ281" s="6"/>
      <c r="MSA281" s="6"/>
      <c r="MSB281" s="6"/>
      <c r="MSC281" s="6"/>
      <c r="MSD281" s="6"/>
      <c r="MSE281" s="6"/>
      <c r="MSF281" s="6"/>
      <c r="MSG281" s="6"/>
      <c r="MSH281" s="6"/>
      <c r="MSI281" s="6"/>
      <c r="MSJ281" s="6"/>
      <c r="MSK281" s="6"/>
      <c r="MSL281" s="6"/>
      <c r="MSM281" s="6"/>
      <c r="MSN281" s="6"/>
      <c r="MSO281" s="6"/>
      <c r="MSP281" s="6"/>
      <c r="MSQ281" s="6"/>
      <c r="MSR281" s="6"/>
      <c r="MSS281" s="6"/>
      <c r="MST281" s="6"/>
      <c r="MSU281" s="6"/>
      <c r="MSV281" s="6"/>
      <c r="MSW281" s="6"/>
      <c r="MSX281" s="6"/>
      <c r="MSY281" s="6"/>
      <c r="MSZ281" s="6"/>
      <c r="MTA281" s="6"/>
      <c r="MTB281" s="6"/>
      <c r="MTC281" s="6"/>
      <c r="MTD281" s="6"/>
      <c r="MTE281" s="6"/>
      <c r="MTF281" s="6"/>
      <c r="MTG281" s="6"/>
      <c r="MTH281" s="6"/>
      <c r="MTI281" s="6"/>
      <c r="MTJ281" s="6"/>
      <c r="MTK281" s="6"/>
      <c r="MTL281" s="6"/>
      <c r="MTM281" s="6"/>
      <c r="MTN281" s="6"/>
      <c r="MTO281" s="6"/>
      <c r="MTP281" s="6"/>
      <c r="MTQ281" s="6"/>
      <c r="MTR281" s="6"/>
      <c r="MTS281" s="6"/>
      <c r="MTT281" s="6"/>
      <c r="MTU281" s="6"/>
      <c r="MTV281" s="6"/>
      <c r="MTW281" s="6"/>
      <c r="MTX281" s="6"/>
      <c r="MTY281" s="6"/>
      <c r="MTZ281" s="6"/>
      <c r="MUA281" s="6"/>
      <c r="MUB281" s="6"/>
      <c r="MUC281" s="6"/>
      <c r="MUD281" s="6"/>
      <c r="MUE281" s="6"/>
      <c r="MUF281" s="6"/>
      <c r="MUG281" s="6"/>
      <c r="MUH281" s="6"/>
      <c r="MUI281" s="6"/>
      <c r="MUJ281" s="6"/>
      <c r="MUK281" s="6"/>
      <c r="MUL281" s="6"/>
      <c r="MUM281" s="6"/>
      <c r="MUN281" s="6"/>
      <c r="MUO281" s="6"/>
      <c r="MUP281" s="6"/>
      <c r="MUQ281" s="6"/>
      <c r="MUR281" s="6"/>
      <c r="MUS281" s="6"/>
      <c r="MUT281" s="6"/>
      <c r="MUU281" s="6"/>
      <c r="MUV281" s="6"/>
      <c r="MUW281" s="6"/>
      <c r="MUX281" s="6"/>
      <c r="MUY281" s="6"/>
      <c r="MUZ281" s="6"/>
      <c r="MVA281" s="6"/>
      <c r="MVB281" s="6"/>
      <c r="MVC281" s="6"/>
      <c r="MVD281" s="6"/>
      <c r="MVE281" s="6"/>
      <c r="MVF281" s="6"/>
      <c r="MVG281" s="6"/>
      <c r="MVH281" s="6"/>
      <c r="MVI281" s="6"/>
      <c r="MVJ281" s="6"/>
      <c r="MVK281" s="6"/>
      <c r="MVL281" s="6"/>
      <c r="MVM281" s="6"/>
      <c r="MVN281" s="6"/>
      <c r="MVO281" s="6"/>
      <c r="MVP281" s="6"/>
      <c r="MVQ281" s="6"/>
      <c r="MVR281" s="6"/>
      <c r="MVS281" s="6"/>
      <c r="MVT281" s="6"/>
      <c r="MVU281" s="6"/>
      <c r="MVV281" s="6"/>
      <c r="MVW281" s="6"/>
      <c r="MVX281" s="6"/>
      <c r="MVY281" s="6"/>
      <c r="MVZ281" s="6"/>
      <c r="MWA281" s="6"/>
      <c r="MWB281" s="6"/>
      <c r="MWC281" s="6"/>
      <c r="MWD281" s="6"/>
      <c r="MWE281" s="6"/>
      <c r="MWF281" s="6"/>
      <c r="MWG281" s="6"/>
      <c r="MWH281" s="6"/>
      <c r="MWI281" s="6"/>
      <c r="MWJ281" s="6"/>
      <c r="MWK281" s="6"/>
      <c r="MWL281" s="6"/>
      <c r="MWM281" s="6"/>
      <c r="MWN281" s="6"/>
      <c r="MWO281" s="6"/>
      <c r="MWP281" s="6"/>
      <c r="MWQ281" s="6"/>
      <c r="MWR281" s="6"/>
      <c r="MWS281" s="6"/>
      <c r="MWT281" s="6"/>
      <c r="MWU281" s="6"/>
      <c r="MWV281" s="6"/>
      <c r="MWW281" s="6"/>
      <c r="MWX281" s="6"/>
      <c r="MWY281" s="6"/>
      <c r="MWZ281" s="6"/>
      <c r="MXA281" s="6"/>
      <c r="MXB281" s="6"/>
      <c r="MXC281" s="6"/>
      <c r="MXD281" s="6"/>
      <c r="MXE281" s="6"/>
      <c r="MXF281" s="6"/>
      <c r="MXG281" s="6"/>
      <c r="MXH281" s="6"/>
      <c r="MXI281" s="6"/>
      <c r="MXJ281" s="6"/>
      <c r="MXK281" s="6"/>
      <c r="MXL281" s="6"/>
      <c r="MXM281" s="6"/>
      <c r="MXN281" s="6"/>
      <c r="MXO281" s="6"/>
      <c r="MXP281" s="6"/>
      <c r="MXQ281" s="6"/>
      <c r="MXR281" s="6"/>
      <c r="MXS281" s="6"/>
      <c r="MXT281" s="6"/>
      <c r="MXU281" s="6"/>
      <c r="MXV281" s="6"/>
      <c r="MXW281" s="6"/>
      <c r="MXX281" s="6"/>
      <c r="MXY281" s="6"/>
      <c r="MXZ281" s="6"/>
      <c r="MYA281" s="6"/>
      <c r="MYB281" s="6"/>
      <c r="MYC281" s="6"/>
      <c r="MYD281" s="6"/>
      <c r="MYE281" s="6"/>
      <c r="MYF281" s="6"/>
      <c r="MYG281" s="6"/>
      <c r="MYH281" s="6"/>
      <c r="MYI281" s="6"/>
      <c r="MYJ281" s="6"/>
      <c r="MYK281" s="6"/>
      <c r="MYL281" s="6"/>
      <c r="MYM281" s="6"/>
      <c r="MYN281" s="6"/>
      <c r="MYO281" s="6"/>
      <c r="MYP281" s="6"/>
      <c r="MYQ281" s="6"/>
      <c r="MYR281" s="6"/>
      <c r="MYS281" s="6"/>
      <c r="MYT281" s="6"/>
      <c r="MYU281" s="6"/>
      <c r="MYV281" s="6"/>
      <c r="MYW281" s="6"/>
      <c r="MYX281" s="6"/>
      <c r="MYY281" s="6"/>
      <c r="MYZ281" s="6"/>
      <c r="MZA281" s="6"/>
      <c r="MZB281" s="6"/>
      <c r="MZC281" s="6"/>
      <c r="MZD281" s="6"/>
      <c r="MZE281" s="6"/>
      <c r="MZF281" s="6"/>
      <c r="MZG281" s="6"/>
      <c r="MZH281" s="6"/>
      <c r="MZI281" s="6"/>
      <c r="MZJ281" s="6"/>
      <c r="MZK281" s="6"/>
      <c r="MZL281" s="6"/>
      <c r="MZM281" s="6"/>
      <c r="MZN281" s="6"/>
      <c r="MZO281" s="6"/>
      <c r="MZP281" s="6"/>
      <c r="MZQ281" s="6"/>
      <c r="MZR281" s="6"/>
      <c r="MZS281" s="6"/>
      <c r="MZT281" s="6"/>
      <c r="MZU281" s="6"/>
      <c r="MZV281" s="6"/>
      <c r="MZW281" s="6"/>
      <c r="MZX281" s="6"/>
      <c r="MZY281" s="6"/>
      <c r="MZZ281" s="6"/>
      <c r="NAA281" s="6"/>
      <c r="NAB281" s="6"/>
      <c r="NAC281" s="6"/>
      <c r="NAD281" s="6"/>
      <c r="NAE281" s="6"/>
      <c r="NAF281" s="6"/>
      <c r="NAG281" s="6"/>
      <c r="NAH281" s="6"/>
      <c r="NAI281" s="6"/>
      <c r="NAJ281" s="6"/>
      <c r="NAK281" s="6"/>
      <c r="NAL281" s="6"/>
      <c r="NAM281" s="6"/>
      <c r="NAN281" s="6"/>
      <c r="NAO281" s="6"/>
      <c r="NAP281" s="6"/>
      <c r="NAQ281" s="6"/>
      <c r="NAR281" s="6"/>
      <c r="NAS281" s="6"/>
      <c r="NAT281" s="6"/>
      <c r="NAU281" s="6"/>
      <c r="NAV281" s="6"/>
      <c r="NAW281" s="6"/>
      <c r="NAX281" s="6"/>
      <c r="NAY281" s="6"/>
      <c r="NAZ281" s="6"/>
      <c r="NBA281" s="6"/>
      <c r="NBB281" s="6"/>
      <c r="NBC281" s="6"/>
      <c r="NBD281" s="6"/>
      <c r="NBE281" s="6"/>
      <c r="NBF281" s="6"/>
      <c r="NBG281" s="6"/>
      <c r="NBH281" s="6"/>
      <c r="NBI281" s="6"/>
      <c r="NBJ281" s="6"/>
      <c r="NBK281" s="6"/>
      <c r="NBL281" s="6"/>
      <c r="NBM281" s="6"/>
      <c r="NBN281" s="6"/>
      <c r="NBO281" s="6"/>
      <c r="NBP281" s="6"/>
      <c r="NBQ281" s="6"/>
      <c r="NBR281" s="6"/>
      <c r="NBS281" s="6"/>
      <c r="NBT281" s="6"/>
      <c r="NBU281" s="6"/>
      <c r="NBV281" s="6"/>
      <c r="NBW281" s="6"/>
      <c r="NBX281" s="6"/>
      <c r="NBY281" s="6"/>
      <c r="NBZ281" s="6"/>
      <c r="NCA281" s="6"/>
      <c r="NCB281" s="6"/>
      <c r="NCC281" s="6"/>
      <c r="NCD281" s="6"/>
      <c r="NCE281" s="6"/>
      <c r="NCF281" s="6"/>
      <c r="NCG281" s="6"/>
      <c r="NCH281" s="6"/>
      <c r="NCI281" s="6"/>
      <c r="NCJ281" s="6"/>
      <c r="NCK281" s="6"/>
      <c r="NCL281" s="6"/>
      <c r="NCM281" s="6"/>
      <c r="NCN281" s="6"/>
      <c r="NCO281" s="6"/>
      <c r="NCP281" s="6"/>
      <c r="NCQ281" s="6"/>
      <c r="NCR281" s="6"/>
      <c r="NCS281" s="6"/>
      <c r="NCT281" s="6"/>
      <c r="NCU281" s="6"/>
      <c r="NCV281" s="6"/>
      <c r="NCW281" s="6"/>
      <c r="NCX281" s="6"/>
      <c r="NCY281" s="6"/>
      <c r="NCZ281" s="6"/>
      <c r="NDA281" s="6"/>
      <c r="NDB281" s="6"/>
      <c r="NDC281" s="6"/>
      <c r="NDD281" s="6"/>
      <c r="NDE281" s="6"/>
      <c r="NDF281" s="6"/>
      <c r="NDG281" s="6"/>
      <c r="NDH281" s="6"/>
      <c r="NDI281" s="6"/>
      <c r="NDJ281" s="6"/>
      <c r="NDK281" s="6"/>
      <c r="NDL281" s="6"/>
      <c r="NDM281" s="6"/>
      <c r="NDN281" s="6"/>
      <c r="NDO281" s="6"/>
      <c r="NDP281" s="6"/>
      <c r="NDQ281" s="6"/>
      <c r="NDR281" s="6"/>
      <c r="NDS281" s="6"/>
      <c r="NDT281" s="6"/>
      <c r="NDU281" s="6"/>
      <c r="NDV281" s="6"/>
      <c r="NDW281" s="6"/>
      <c r="NDX281" s="6"/>
      <c r="NDY281" s="6"/>
      <c r="NDZ281" s="6"/>
      <c r="NEA281" s="6"/>
      <c r="NEB281" s="6"/>
      <c r="NEC281" s="6"/>
      <c r="NED281" s="6"/>
      <c r="NEE281" s="6"/>
      <c r="NEF281" s="6"/>
      <c r="NEG281" s="6"/>
      <c r="NEH281" s="6"/>
      <c r="NEI281" s="6"/>
      <c r="NEJ281" s="6"/>
      <c r="NEK281" s="6"/>
      <c r="NEL281" s="6"/>
      <c r="NEM281" s="6"/>
      <c r="NEN281" s="6"/>
      <c r="NEO281" s="6"/>
      <c r="NEP281" s="6"/>
      <c r="NEQ281" s="6"/>
      <c r="NER281" s="6"/>
      <c r="NES281" s="6"/>
      <c r="NET281" s="6"/>
      <c r="NEU281" s="6"/>
      <c r="NEV281" s="6"/>
      <c r="NEW281" s="6"/>
      <c r="NEX281" s="6"/>
      <c r="NEY281" s="6"/>
      <c r="NEZ281" s="6"/>
      <c r="NFA281" s="6"/>
      <c r="NFB281" s="6"/>
      <c r="NFC281" s="6"/>
      <c r="NFD281" s="6"/>
      <c r="NFE281" s="6"/>
      <c r="NFF281" s="6"/>
      <c r="NFG281" s="6"/>
      <c r="NFH281" s="6"/>
      <c r="NFI281" s="6"/>
      <c r="NFJ281" s="6"/>
      <c r="NFK281" s="6"/>
      <c r="NFL281" s="6"/>
      <c r="NFM281" s="6"/>
      <c r="NFN281" s="6"/>
      <c r="NFO281" s="6"/>
      <c r="NFP281" s="6"/>
      <c r="NFQ281" s="6"/>
      <c r="NFR281" s="6"/>
      <c r="NFS281" s="6"/>
      <c r="NFT281" s="6"/>
      <c r="NFU281" s="6"/>
      <c r="NFV281" s="6"/>
      <c r="NFW281" s="6"/>
      <c r="NFX281" s="6"/>
      <c r="NFY281" s="6"/>
      <c r="NFZ281" s="6"/>
      <c r="NGA281" s="6"/>
      <c r="NGB281" s="6"/>
      <c r="NGC281" s="6"/>
      <c r="NGD281" s="6"/>
      <c r="NGE281" s="6"/>
      <c r="NGF281" s="6"/>
      <c r="NGG281" s="6"/>
      <c r="NGH281" s="6"/>
      <c r="NGI281" s="6"/>
      <c r="NGJ281" s="6"/>
      <c r="NGK281" s="6"/>
      <c r="NGL281" s="6"/>
      <c r="NGM281" s="6"/>
      <c r="NGN281" s="6"/>
      <c r="NGO281" s="6"/>
      <c r="NGP281" s="6"/>
      <c r="NGQ281" s="6"/>
      <c r="NGR281" s="6"/>
      <c r="NGS281" s="6"/>
      <c r="NGT281" s="6"/>
      <c r="NGU281" s="6"/>
      <c r="NGV281" s="6"/>
      <c r="NGW281" s="6"/>
      <c r="NGX281" s="6"/>
      <c r="NGY281" s="6"/>
      <c r="NGZ281" s="6"/>
      <c r="NHA281" s="6"/>
      <c r="NHB281" s="6"/>
      <c r="NHC281" s="6"/>
      <c r="NHD281" s="6"/>
      <c r="NHE281" s="6"/>
      <c r="NHF281" s="6"/>
      <c r="NHG281" s="6"/>
      <c r="NHH281" s="6"/>
      <c r="NHI281" s="6"/>
      <c r="NHJ281" s="6"/>
      <c r="NHK281" s="6"/>
      <c r="NHL281" s="6"/>
      <c r="NHM281" s="6"/>
      <c r="NHN281" s="6"/>
      <c r="NHO281" s="6"/>
      <c r="NHP281" s="6"/>
      <c r="NHQ281" s="6"/>
      <c r="NHR281" s="6"/>
      <c r="NHS281" s="6"/>
      <c r="NHT281" s="6"/>
      <c r="NHU281" s="6"/>
      <c r="NHV281" s="6"/>
      <c r="NHW281" s="6"/>
      <c r="NHX281" s="6"/>
      <c r="NHY281" s="6"/>
      <c r="NHZ281" s="6"/>
      <c r="NIA281" s="6"/>
      <c r="NIB281" s="6"/>
      <c r="NIC281" s="6"/>
      <c r="NID281" s="6"/>
      <c r="NIE281" s="6"/>
      <c r="NIF281" s="6"/>
      <c r="NIG281" s="6"/>
      <c r="NIH281" s="6"/>
      <c r="NII281" s="6"/>
      <c r="NIJ281" s="6"/>
      <c r="NIK281" s="6"/>
      <c r="NIL281" s="6"/>
      <c r="NIM281" s="6"/>
      <c r="NIN281" s="6"/>
      <c r="NIO281" s="6"/>
      <c r="NIP281" s="6"/>
      <c r="NIQ281" s="6"/>
      <c r="NIR281" s="6"/>
      <c r="NIS281" s="6"/>
      <c r="NIT281" s="6"/>
      <c r="NIU281" s="6"/>
      <c r="NIV281" s="6"/>
      <c r="NIW281" s="6"/>
      <c r="NIX281" s="6"/>
      <c r="NIY281" s="6"/>
      <c r="NIZ281" s="6"/>
      <c r="NJA281" s="6"/>
      <c r="NJB281" s="6"/>
      <c r="NJC281" s="6"/>
      <c r="NJD281" s="6"/>
      <c r="NJE281" s="6"/>
      <c r="NJF281" s="6"/>
      <c r="NJG281" s="6"/>
      <c r="NJH281" s="6"/>
      <c r="NJI281" s="6"/>
      <c r="NJJ281" s="6"/>
      <c r="NJK281" s="6"/>
      <c r="NJL281" s="6"/>
      <c r="NJM281" s="6"/>
      <c r="NJN281" s="6"/>
      <c r="NJO281" s="6"/>
      <c r="NJP281" s="6"/>
      <c r="NJQ281" s="6"/>
      <c r="NJR281" s="6"/>
      <c r="NJS281" s="6"/>
      <c r="NJT281" s="6"/>
      <c r="NJU281" s="6"/>
      <c r="NJV281" s="6"/>
      <c r="NJW281" s="6"/>
      <c r="NJX281" s="6"/>
      <c r="NJY281" s="6"/>
      <c r="NJZ281" s="6"/>
      <c r="NKA281" s="6"/>
      <c r="NKB281" s="6"/>
      <c r="NKC281" s="6"/>
      <c r="NKD281" s="6"/>
      <c r="NKE281" s="6"/>
      <c r="NKF281" s="6"/>
      <c r="NKG281" s="6"/>
      <c r="NKH281" s="6"/>
      <c r="NKI281" s="6"/>
      <c r="NKJ281" s="6"/>
      <c r="NKK281" s="6"/>
      <c r="NKL281" s="6"/>
      <c r="NKM281" s="6"/>
      <c r="NKN281" s="6"/>
      <c r="NKO281" s="6"/>
      <c r="NKP281" s="6"/>
      <c r="NKQ281" s="6"/>
      <c r="NKR281" s="6"/>
      <c r="NKS281" s="6"/>
      <c r="NKT281" s="6"/>
      <c r="NKU281" s="6"/>
      <c r="NKV281" s="6"/>
      <c r="NKW281" s="6"/>
      <c r="NKX281" s="6"/>
      <c r="NKY281" s="6"/>
      <c r="NKZ281" s="6"/>
      <c r="NLA281" s="6"/>
      <c r="NLB281" s="6"/>
      <c r="NLC281" s="6"/>
      <c r="NLD281" s="6"/>
      <c r="NLE281" s="6"/>
      <c r="NLF281" s="6"/>
      <c r="NLG281" s="6"/>
      <c r="NLH281" s="6"/>
      <c r="NLI281" s="6"/>
      <c r="NLJ281" s="6"/>
      <c r="NLK281" s="6"/>
      <c r="NLL281" s="6"/>
      <c r="NLM281" s="6"/>
      <c r="NLN281" s="6"/>
      <c r="NLO281" s="6"/>
      <c r="NLP281" s="6"/>
      <c r="NLQ281" s="6"/>
      <c r="NLR281" s="6"/>
      <c r="NLS281" s="6"/>
      <c r="NLT281" s="6"/>
      <c r="NLU281" s="6"/>
      <c r="NLV281" s="6"/>
      <c r="NLW281" s="6"/>
      <c r="NLX281" s="6"/>
      <c r="NLY281" s="6"/>
      <c r="NLZ281" s="6"/>
      <c r="NMA281" s="6"/>
      <c r="NMB281" s="6"/>
      <c r="NMC281" s="6"/>
      <c r="NMD281" s="6"/>
      <c r="NME281" s="6"/>
      <c r="NMF281" s="6"/>
      <c r="NMG281" s="6"/>
      <c r="NMH281" s="6"/>
      <c r="NMI281" s="6"/>
      <c r="NMJ281" s="6"/>
      <c r="NMK281" s="6"/>
      <c r="NML281" s="6"/>
      <c r="NMM281" s="6"/>
      <c r="NMN281" s="6"/>
      <c r="NMO281" s="6"/>
      <c r="NMP281" s="6"/>
      <c r="NMQ281" s="6"/>
      <c r="NMR281" s="6"/>
      <c r="NMS281" s="6"/>
      <c r="NMT281" s="6"/>
      <c r="NMU281" s="6"/>
      <c r="NMV281" s="6"/>
      <c r="NMW281" s="6"/>
      <c r="NMX281" s="6"/>
      <c r="NMY281" s="6"/>
      <c r="NMZ281" s="6"/>
      <c r="NNA281" s="6"/>
      <c r="NNB281" s="6"/>
      <c r="NNC281" s="6"/>
      <c r="NND281" s="6"/>
      <c r="NNE281" s="6"/>
      <c r="NNF281" s="6"/>
      <c r="NNG281" s="6"/>
      <c r="NNH281" s="6"/>
      <c r="NNI281" s="6"/>
      <c r="NNJ281" s="6"/>
      <c r="NNK281" s="6"/>
      <c r="NNL281" s="6"/>
      <c r="NNM281" s="6"/>
      <c r="NNN281" s="6"/>
      <c r="NNO281" s="6"/>
      <c r="NNP281" s="6"/>
      <c r="NNQ281" s="6"/>
      <c r="NNR281" s="6"/>
      <c r="NNS281" s="6"/>
      <c r="NNT281" s="6"/>
      <c r="NNU281" s="6"/>
      <c r="NNV281" s="6"/>
      <c r="NNW281" s="6"/>
      <c r="NNX281" s="6"/>
      <c r="NNY281" s="6"/>
      <c r="NNZ281" s="6"/>
      <c r="NOA281" s="6"/>
      <c r="NOB281" s="6"/>
      <c r="NOC281" s="6"/>
      <c r="NOD281" s="6"/>
      <c r="NOE281" s="6"/>
      <c r="NOF281" s="6"/>
      <c r="NOG281" s="6"/>
      <c r="NOH281" s="6"/>
      <c r="NOI281" s="6"/>
      <c r="NOJ281" s="6"/>
      <c r="NOK281" s="6"/>
      <c r="NOL281" s="6"/>
      <c r="NOM281" s="6"/>
      <c r="NON281" s="6"/>
      <c r="NOO281" s="6"/>
      <c r="NOP281" s="6"/>
      <c r="NOQ281" s="6"/>
      <c r="NOR281" s="6"/>
      <c r="NOS281" s="6"/>
      <c r="NOT281" s="6"/>
      <c r="NOU281" s="6"/>
      <c r="NOV281" s="6"/>
      <c r="NOW281" s="6"/>
      <c r="NOX281" s="6"/>
      <c r="NOY281" s="6"/>
      <c r="NOZ281" s="6"/>
      <c r="NPA281" s="6"/>
      <c r="NPB281" s="6"/>
      <c r="NPC281" s="6"/>
      <c r="NPD281" s="6"/>
      <c r="NPE281" s="6"/>
      <c r="NPF281" s="6"/>
      <c r="NPG281" s="6"/>
      <c r="NPH281" s="6"/>
      <c r="NPI281" s="6"/>
      <c r="NPJ281" s="6"/>
      <c r="NPK281" s="6"/>
      <c r="NPL281" s="6"/>
      <c r="NPM281" s="6"/>
      <c r="NPN281" s="6"/>
      <c r="NPO281" s="6"/>
      <c r="NPP281" s="6"/>
      <c r="NPQ281" s="6"/>
      <c r="NPR281" s="6"/>
      <c r="NPS281" s="6"/>
      <c r="NPT281" s="6"/>
      <c r="NPU281" s="6"/>
      <c r="NPV281" s="6"/>
      <c r="NPW281" s="6"/>
      <c r="NPX281" s="6"/>
      <c r="NPY281" s="6"/>
      <c r="NPZ281" s="6"/>
      <c r="NQA281" s="6"/>
      <c r="NQB281" s="6"/>
      <c r="NQC281" s="6"/>
      <c r="NQD281" s="6"/>
      <c r="NQE281" s="6"/>
      <c r="NQF281" s="6"/>
      <c r="NQG281" s="6"/>
      <c r="NQH281" s="6"/>
      <c r="NQI281" s="6"/>
      <c r="NQJ281" s="6"/>
      <c r="NQK281" s="6"/>
      <c r="NQL281" s="6"/>
      <c r="NQM281" s="6"/>
      <c r="NQN281" s="6"/>
      <c r="NQO281" s="6"/>
      <c r="NQP281" s="6"/>
      <c r="NQQ281" s="6"/>
      <c r="NQR281" s="6"/>
      <c r="NQS281" s="6"/>
      <c r="NQT281" s="6"/>
      <c r="NQU281" s="6"/>
      <c r="NQV281" s="6"/>
      <c r="NQW281" s="6"/>
      <c r="NQX281" s="6"/>
      <c r="NQY281" s="6"/>
      <c r="NQZ281" s="6"/>
      <c r="NRA281" s="6"/>
      <c r="NRB281" s="6"/>
      <c r="NRC281" s="6"/>
      <c r="NRD281" s="6"/>
      <c r="NRE281" s="6"/>
      <c r="NRF281" s="6"/>
      <c r="NRG281" s="6"/>
      <c r="NRH281" s="6"/>
      <c r="NRI281" s="6"/>
      <c r="NRJ281" s="6"/>
      <c r="NRK281" s="6"/>
      <c r="NRL281" s="6"/>
      <c r="NRM281" s="6"/>
      <c r="NRN281" s="6"/>
      <c r="NRO281" s="6"/>
      <c r="NRP281" s="6"/>
      <c r="NRQ281" s="6"/>
      <c r="NRR281" s="6"/>
      <c r="NRS281" s="6"/>
      <c r="NRT281" s="6"/>
      <c r="NRU281" s="6"/>
      <c r="NRV281" s="6"/>
      <c r="NRW281" s="6"/>
      <c r="NRX281" s="6"/>
      <c r="NRY281" s="6"/>
      <c r="NRZ281" s="6"/>
      <c r="NSA281" s="6"/>
      <c r="NSB281" s="6"/>
      <c r="NSC281" s="6"/>
      <c r="NSD281" s="6"/>
      <c r="NSE281" s="6"/>
      <c r="NSF281" s="6"/>
      <c r="NSG281" s="6"/>
      <c r="NSH281" s="6"/>
      <c r="NSI281" s="6"/>
      <c r="NSJ281" s="6"/>
      <c r="NSK281" s="6"/>
      <c r="NSL281" s="6"/>
      <c r="NSM281" s="6"/>
      <c r="NSN281" s="6"/>
      <c r="NSO281" s="6"/>
      <c r="NSP281" s="6"/>
      <c r="NSQ281" s="6"/>
      <c r="NSR281" s="6"/>
      <c r="NSS281" s="6"/>
      <c r="NST281" s="6"/>
      <c r="NSU281" s="6"/>
      <c r="NSV281" s="6"/>
      <c r="NSW281" s="6"/>
      <c r="NSX281" s="6"/>
      <c r="NSY281" s="6"/>
      <c r="NSZ281" s="6"/>
      <c r="NTA281" s="6"/>
      <c r="NTB281" s="6"/>
      <c r="NTC281" s="6"/>
      <c r="NTD281" s="6"/>
      <c r="NTE281" s="6"/>
      <c r="NTF281" s="6"/>
      <c r="NTG281" s="6"/>
      <c r="NTH281" s="6"/>
      <c r="NTI281" s="6"/>
      <c r="NTJ281" s="6"/>
      <c r="NTK281" s="6"/>
      <c r="NTL281" s="6"/>
      <c r="NTM281" s="6"/>
      <c r="NTN281" s="6"/>
      <c r="NTO281" s="6"/>
      <c r="NTP281" s="6"/>
      <c r="NTQ281" s="6"/>
      <c r="NTR281" s="6"/>
      <c r="NTS281" s="6"/>
      <c r="NTT281" s="6"/>
      <c r="NTU281" s="6"/>
      <c r="NTV281" s="6"/>
      <c r="NTW281" s="6"/>
      <c r="NTX281" s="6"/>
      <c r="NTY281" s="6"/>
      <c r="NTZ281" s="6"/>
      <c r="NUA281" s="6"/>
      <c r="NUB281" s="6"/>
      <c r="NUC281" s="6"/>
      <c r="NUD281" s="6"/>
      <c r="NUE281" s="6"/>
      <c r="NUF281" s="6"/>
      <c r="NUG281" s="6"/>
      <c r="NUH281" s="6"/>
      <c r="NUI281" s="6"/>
      <c r="NUJ281" s="6"/>
      <c r="NUK281" s="6"/>
      <c r="NUL281" s="6"/>
      <c r="NUM281" s="6"/>
      <c r="NUN281" s="6"/>
      <c r="NUO281" s="6"/>
      <c r="NUP281" s="6"/>
      <c r="NUQ281" s="6"/>
      <c r="NUR281" s="6"/>
      <c r="NUS281" s="6"/>
      <c r="NUT281" s="6"/>
      <c r="NUU281" s="6"/>
      <c r="NUV281" s="6"/>
      <c r="NUW281" s="6"/>
      <c r="NUX281" s="6"/>
      <c r="NUY281" s="6"/>
      <c r="NUZ281" s="6"/>
      <c r="NVA281" s="6"/>
      <c r="NVB281" s="6"/>
      <c r="NVC281" s="6"/>
      <c r="NVD281" s="6"/>
      <c r="NVE281" s="6"/>
      <c r="NVF281" s="6"/>
      <c r="NVG281" s="6"/>
      <c r="NVH281" s="6"/>
      <c r="NVI281" s="6"/>
      <c r="NVJ281" s="6"/>
      <c r="NVK281" s="6"/>
      <c r="NVL281" s="6"/>
      <c r="NVM281" s="6"/>
      <c r="NVN281" s="6"/>
      <c r="NVO281" s="6"/>
      <c r="NVP281" s="6"/>
      <c r="NVQ281" s="6"/>
      <c r="NVR281" s="6"/>
      <c r="NVS281" s="6"/>
      <c r="NVT281" s="6"/>
      <c r="NVU281" s="6"/>
      <c r="NVV281" s="6"/>
      <c r="NVW281" s="6"/>
      <c r="NVX281" s="6"/>
      <c r="NVY281" s="6"/>
      <c r="NVZ281" s="6"/>
      <c r="NWA281" s="6"/>
      <c r="NWB281" s="6"/>
      <c r="NWC281" s="6"/>
      <c r="NWD281" s="6"/>
      <c r="NWE281" s="6"/>
      <c r="NWF281" s="6"/>
      <c r="NWG281" s="6"/>
      <c r="NWH281" s="6"/>
      <c r="NWI281" s="6"/>
      <c r="NWJ281" s="6"/>
      <c r="NWK281" s="6"/>
      <c r="NWL281" s="6"/>
      <c r="NWM281" s="6"/>
      <c r="NWN281" s="6"/>
      <c r="NWO281" s="6"/>
      <c r="NWP281" s="6"/>
      <c r="NWQ281" s="6"/>
      <c r="NWR281" s="6"/>
      <c r="NWS281" s="6"/>
      <c r="NWT281" s="6"/>
      <c r="NWU281" s="6"/>
      <c r="NWV281" s="6"/>
      <c r="NWW281" s="6"/>
      <c r="NWX281" s="6"/>
      <c r="NWY281" s="6"/>
      <c r="NWZ281" s="6"/>
      <c r="NXA281" s="6"/>
      <c r="NXB281" s="6"/>
      <c r="NXC281" s="6"/>
      <c r="NXD281" s="6"/>
      <c r="NXE281" s="6"/>
      <c r="NXF281" s="6"/>
      <c r="NXG281" s="6"/>
      <c r="NXH281" s="6"/>
      <c r="NXI281" s="6"/>
      <c r="NXJ281" s="6"/>
      <c r="NXK281" s="6"/>
      <c r="NXL281" s="6"/>
      <c r="NXM281" s="6"/>
      <c r="NXN281" s="6"/>
      <c r="NXO281" s="6"/>
      <c r="NXP281" s="6"/>
      <c r="NXQ281" s="6"/>
      <c r="NXR281" s="6"/>
      <c r="NXS281" s="6"/>
      <c r="NXT281" s="6"/>
      <c r="NXU281" s="6"/>
      <c r="NXV281" s="6"/>
      <c r="NXW281" s="6"/>
      <c r="NXX281" s="6"/>
      <c r="NXY281" s="6"/>
      <c r="NXZ281" s="6"/>
      <c r="NYA281" s="6"/>
      <c r="NYB281" s="6"/>
      <c r="NYC281" s="6"/>
      <c r="NYD281" s="6"/>
      <c r="NYE281" s="6"/>
      <c r="NYF281" s="6"/>
      <c r="NYG281" s="6"/>
      <c r="NYH281" s="6"/>
      <c r="NYI281" s="6"/>
      <c r="NYJ281" s="6"/>
      <c r="NYK281" s="6"/>
      <c r="NYL281" s="6"/>
      <c r="NYM281" s="6"/>
      <c r="NYN281" s="6"/>
      <c r="NYO281" s="6"/>
      <c r="NYP281" s="6"/>
      <c r="NYQ281" s="6"/>
      <c r="NYR281" s="6"/>
      <c r="NYS281" s="6"/>
      <c r="NYT281" s="6"/>
      <c r="NYU281" s="6"/>
      <c r="NYV281" s="6"/>
      <c r="NYW281" s="6"/>
      <c r="NYX281" s="6"/>
      <c r="NYY281" s="6"/>
      <c r="NYZ281" s="6"/>
      <c r="NZA281" s="6"/>
      <c r="NZB281" s="6"/>
      <c r="NZC281" s="6"/>
      <c r="NZD281" s="6"/>
      <c r="NZE281" s="6"/>
      <c r="NZF281" s="6"/>
      <c r="NZG281" s="6"/>
      <c r="NZH281" s="6"/>
      <c r="NZI281" s="6"/>
      <c r="NZJ281" s="6"/>
      <c r="NZK281" s="6"/>
      <c r="NZL281" s="6"/>
      <c r="NZM281" s="6"/>
      <c r="NZN281" s="6"/>
      <c r="NZO281" s="6"/>
      <c r="NZP281" s="6"/>
      <c r="NZQ281" s="6"/>
      <c r="NZR281" s="6"/>
      <c r="NZS281" s="6"/>
      <c r="NZT281" s="6"/>
      <c r="NZU281" s="6"/>
      <c r="NZV281" s="6"/>
      <c r="NZW281" s="6"/>
      <c r="NZX281" s="6"/>
      <c r="NZY281" s="6"/>
      <c r="NZZ281" s="6"/>
      <c r="OAA281" s="6"/>
      <c r="OAB281" s="6"/>
      <c r="OAC281" s="6"/>
      <c r="OAD281" s="6"/>
      <c r="OAE281" s="6"/>
      <c r="OAF281" s="6"/>
      <c r="OAG281" s="6"/>
      <c r="OAH281" s="6"/>
      <c r="OAI281" s="6"/>
      <c r="OAJ281" s="6"/>
      <c r="OAK281" s="6"/>
      <c r="OAL281" s="6"/>
      <c r="OAM281" s="6"/>
      <c r="OAN281" s="6"/>
      <c r="OAO281" s="6"/>
      <c r="OAP281" s="6"/>
      <c r="OAQ281" s="6"/>
      <c r="OAR281" s="6"/>
      <c r="OAS281" s="6"/>
      <c r="OAT281" s="6"/>
      <c r="OAU281" s="6"/>
      <c r="OAV281" s="6"/>
      <c r="OAW281" s="6"/>
      <c r="OAX281" s="6"/>
      <c r="OAY281" s="6"/>
      <c r="OAZ281" s="6"/>
      <c r="OBA281" s="6"/>
      <c r="OBB281" s="6"/>
      <c r="OBC281" s="6"/>
      <c r="OBD281" s="6"/>
      <c r="OBE281" s="6"/>
      <c r="OBF281" s="6"/>
      <c r="OBG281" s="6"/>
      <c r="OBH281" s="6"/>
      <c r="OBI281" s="6"/>
      <c r="OBJ281" s="6"/>
      <c r="OBK281" s="6"/>
      <c r="OBL281" s="6"/>
      <c r="OBM281" s="6"/>
      <c r="OBN281" s="6"/>
      <c r="OBO281" s="6"/>
      <c r="OBP281" s="6"/>
      <c r="OBQ281" s="6"/>
      <c r="OBR281" s="6"/>
      <c r="OBS281" s="6"/>
      <c r="OBT281" s="6"/>
      <c r="OBU281" s="6"/>
      <c r="OBV281" s="6"/>
      <c r="OBW281" s="6"/>
      <c r="OBX281" s="6"/>
      <c r="OBY281" s="6"/>
      <c r="OBZ281" s="6"/>
      <c r="OCA281" s="6"/>
      <c r="OCB281" s="6"/>
      <c r="OCC281" s="6"/>
      <c r="OCD281" s="6"/>
      <c r="OCE281" s="6"/>
      <c r="OCF281" s="6"/>
      <c r="OCG281" s="6"/>
      <c r="OCH281" s="6"/>
      <c r="OCI281" s="6"/>
      <c r="OCJ281" s="6"/>
      <c r="OCK281" s="6"/>
      <c r="OCL281" s="6"/>
      <c r="OCM281" s="6"/>
      <c r="OCN281" s="6"/>
      <c r="OCO281" s="6"/>
      <c r="OCP281" s="6"/>
      <c r="OCQ281" s="6"/>
      <c r="OCR281" s="6"/>
      <c r="OCS281" s="6"/>
      <c r="OCT281" s="6"/>
      <c r="OCU281" s="6"/>
      <c r="OCV281" s="6"/>
      <c r="OCW281" s="6"/>
      <c r="OCX281" s="6"/>
      <c r="OCY281" s="6"/>
      <c r="OCZ281" s="6"/>
      <c r="ODA281" s="6"/>
      <c r="ODB281" s="6"/>
      <c r="ODC281" s="6"/>
      <c r="ODD281" s="6"/>
      <c r="ODE281" s="6"/>
      <c r="ODF281" s="6"/>
      <c r="ODG281" s="6"/>
      <c r="ODH281" s="6"/>
      <c r="ODI281" s="6"/>
      <c r="ODJ281" s="6"/>
      <c r="ODK281" s="6"/>
      <c r="ODL281" s="6"/>
      <c r="ODM281" s="6"/>
      <c r="ODN281" s="6"/>
      <c r="ODO281" s="6"/>
      <c r="ODP281" s="6"/>
      <c r="ODQ281" s="6"/>
      <c r="ODR281" s="6"/>
      <c r="ODS281" s="6"/>
      <c r="ODT281" s="6"/>
      <c r="ODU281" s="6"/>
      <c r="ODV281" s="6"/>
      <c r="ODW281" s="6"/>
      <c r="ODX281" s="6"/>
      <c r="ODY281" s="6"/>
      <c r="ODZ281" s="6"/>
      <c r="OEA281" s="6"/>
      <c r="OEB281" s="6"/>
      <c r="OEC281" s="6"/>
      <c r="OED281" s="6"/>
      <c r="OEE281" s="6"/>
      <c r="OEF281" s="6"/>
      <c r="OEG281" s="6"/>
      <c r="OEH281" s="6"/>
      <c r="OEI281" s="6"/>
      <c r="OEJ281" s="6"/>
      <c r="OEK281" s="6"/>
      <c r="OEL281" s="6"/>
      <c r="OEM281" s="6"/>
      <c r="OEN281" s="6"/>
      <c r="OEO281" s="6"/>
      <c r="OEP281" s="6"/>
      <c r="OEQ281" s="6"/>
      <c r="OER281" s="6"/>
      <c r="OES281" s="6"/>
      <c r="OET281" s="6"/>
      <c r="OEU281" s="6"/>
      <c r="OEV281" s="6"/>
      <c r="OEW281" s="6"/>
      <c r="OEX281" s="6"/>
      <c r="OEY281" s="6"/>
      <c r="OEZ281" s="6"/>
      <c r="OFA281" s="6"/>
      <c r="OFB281" s="6"/>
      <c r="OFC281" s="6"/>
      <c r="OFD281" s="6"/>
      <c r="OFE281" s="6"/>
      <c r="OFF281" s="6"/>
      <c r="OFG281" s="6"/>
      <c r="OFH281" s="6"/>
      <c r="OFI281" s="6"/>
      <c r="OFJ281" s="6"/>
      <c r="OFK281" s="6"/>
      <c r="OFL281" s="6"/>
      <c r="OFM281" s="6"/>
      <c r="OFN281" s="6"/>
      <c r="OFO281" s="6"/>
      <c r="OFP281" s="6"/>
      <c r="OFQ281" s="6"/>
      <c r="OFR281" s="6"/>
      <c r="OFS281" s="6"/>
      <c r="OFT281" s="6"/>
      <c r="OFU281" s="6"/>
      <c r="OFV281" s="6"/>
      <c r="OFW281" s="6"/>
      <c r="OFX281" s="6"/>
      <c r="OFY281" s="6"/>
      <c r="OFZ281" s="6"/>
      <c r="OGA281" s="6"/>
      <c r="OGB281" s="6"/>
      <c r="OGC281" s="6"/>
      <c r="OGD281" s="6"/>
      <c r="OGE281" s="6"/>
      <c r="OGF281" s="6"/>
      <c r="OGG281" s="6"/>
      <c r="OGH281" s="6"/>
      <c r="OGI281" s="6"/>
      <c r="OGJ281" s="6"/>
      <c r="OGK281" s="6"/>
      <c r="OGL281" s="6"/>
      <c r="OGM281" s="6"/>
      <c r="OGN281" s="6"/>
      <c r="OGO281" s="6"/>
      <c r="OGP281" s="6"/>
      <c r="OGQ281" s="6"/>
      <c r="OGR281" s="6"/>
      <c r="OGS281" s="6"/>
      <c r="OGT281" s="6"/>
      <c r="OGU281" s="6"/>
      <c r="OGV281" s="6"/>
      <c r="OGW281" s="6"/>
      <c r="OGX281" s="6"/>
      <c r="OGY281" s="6"/>
      <c r="OGZ281" s="6"/>
      <c r="OHA281" s="6"/>
      <c r="OHB281" s="6"/>
      <c r="OHC281" s="6"/>
      <c r="OHD281" s="6"/>
      <c r="OHE281" s="6"/>
      <c r="OHF281" s="6"/>
      <c r="OHG281" s="6"/>
      <c r="OHH281" s="6"/>
      <c r="OHI281" s="6"/>
      <c r="OHJ281" s="6"/>
      <c r="OHK281" s="6"/>
      <c r="OHL281" s="6"/>
      <c r="OHM281" s="6"/>
      <c r="OHN281" s="6"/>
      <c r="OHO281" s="6"/>
      <c r="OHP281" s="6"/>
      <c r="OHQ281" s="6"/>
      <c r="OHR281" s="6"/>
      <c r="OHS281" s="6"/>
      <c r="OHT281" s="6"/>
      <c r="OHU281" s="6"/>
      <c r="OHV281" s="6"/>
      <c r="OHW281" s="6"/>
      <c r="OHX281" s="6"/>
      <c r="OHY281" s="6"/>
      <c r="OHZ281" s="6"/>
      <c r="OIA281" s="6"/>
      <c r="OIB281" s="6"/>
      <c r="OIC281" s="6"/>
      <c r="OID281" s="6"/>
      <c r="OIE281" s="6"/>
      <c r="OIF281" s="6"/>
      <c r="OIG281" s="6"/>
      <c r="OIH281" s="6"/>
      <c r="OII281" s="6"/>
      <c r="OIJ281" s="6"/>
      <c r="OIK281" s="6"/>
      <c r="OIL281" s="6"/>
      <c r="OIM281" s="6"/>
      <c r="OIN281" s="6"/>
      <c r="OIO281" s="6"/>
      <c r="OIP281" s="6"/>
      <c r="OIQ281" s="6"/>
      <c r="OIR281" s="6"/>
      <c r="OIS281" s="6"/>
      <c r="OIT281" s="6"/>
      <c r="OIU281" s="6"/>
      <c r="OIV281" s="6"/>
      <c r="OIW281" s="6"/>
      <c r="OIX281" s="6"/>
      <c r="OIY281" s="6"/>
      <c r="OIZ281" s="6"/>
      <c r="OJA281" s="6"/>
      <c r="OJB281" s="6"/>
      <c r="OJC281" s="6"/>
      <c r="OJD281" s="6"/>
      <c r="OJE281" s="6"/>
      <c r="OJF281" s="6"/>
      <c r="OJG281" s="6"/>
      <c r="OJH281" s="6"/>
      <c r="OJI281" s="6"/>
      <c r="OJJ281" s="6"/>
      <c r="OJK281" s="6"/>
      <c r="OJL281" s="6"/>
      <c r="OJM281" s="6"/>
      <c r="OJN281" s="6"/>
      <c r="OJO281" s="6"/>
      <c r="OJP281" s="6"/>
      <c r="OJQ281" s="6"/>
      <c r="OJR281" s="6"/>
      <c r="OJS281" s="6"/>
      <c r="OJT281" s="6"/>
      <c r="OJU281" s="6"/>
      <c r="OJV281" s="6"/>
      <c r="OJW281" s="6"/>
      <c r="OJX281" s="6"/>
      <c r="OJY281" s="6"/>
      <c r="OJZ281" s="6"/>
      <c r="OKA281" s="6"/>
      <c r="OKB281" s="6"/>
      <c r="OKC281" s="6"/>
      <c r="OKD281" s="6"/>
      <c r="OKE281" s="6"/>
      <c r="OKF281" s="6"/>
      <c r="OKG281" s="6"/>
      <c r="OKH281" s="6"/>
      <c r="OKI281" s="6"/>
      <c r="OKJ281" s="6"/>
      <c r="OKK281" s="6"/>
      <c r="OKL281" s="6"/>
      <c r="OKM281" s="6"/>
      <c r="OKN281" s="6"/>
      <c r="OKO281" s="6"/>
      <c r="OKP281" s="6"/>
      <c r="OKQ281" s="6"/>
      <c r="OKR281" s="6"/>
      <c r="OKS281" s="6"/>
      <c r="OKT281" s="6"/>
      <c r="OKU281" s="6"/>
      <c r="OKV281" s="6"/>
      <c r="OKW281" s="6"/>
      <c r="OKX281" s="6"/>
      <c r="OKY281" s="6"/>
      <c r="OKZ281" s="6"/>
      <c r="OLA281" s="6"/>
      <c r="OLB281" s="6"/>
      <c r="OLC281" s="6"/>
      <c r="OLD281" s="6"/>
      <c r="OLE281" s="6"/>
      <c r="OLF281" s="6"/>
      <c r="OLG281" s="6"/>
      <c r="OLH281" s="6"/>
      <c r="OLI281" s="6"/>
      <c r="OLJ281" s="6"/>
      <c r="OLK281" s="6"/>
      <c r="OLL281" s="6"/>
      <c r="OLM281" s="6"/>
      <c r="OLN281" s="6"/>
      <c r="OLO281" s="6"/>
      <c r="OLP281" s="6"/>
      <c r="OLQ281" s="6"/>
      <c r="OLR281" s="6"/>
      <c r="OLS281" s="6"/>
      <c r="OLT281" s="6"/>
      <c r="OLU281" s="6"/>
      <c r="OLV281" s="6"/>
      <c r="OLW281" s="6"/>
      <c r="OLX281" s="6"/>
      <c r="OLY281" s="6"/>
      <c r="OLZ281" s="6"/>
      <c r="OMA281" s="6"/>
      <c r="OMB281" s="6"/>
      <c r="OMC281" s="6"/>
      <c r="OMD281" s="6"/>
      <c r="OME281" s="6"/>
      <c r="OMF281" s="6"/>
      <c r="OMG281" s="6"/>
      <c r="OMH281" s="6"/>
      <c r="OMI281" s="6"/>
      <c r="OMJ281" s="6"/>
      <c r="OMK281" s="6"/>
      <c r="OML281" s="6"/>
      <c r="OMM281" s="6"/>
      <c r="OMN281" s="6"/>
      <c r="OMO281" s="6"/>
      <c r="OMP281" s="6"/>
      <c r="OMQ281" s="6"/>
      <c r="OMR281" s="6"/>
      <c r="OMS281" s="6"/>
      <c r="OMT281" s="6"/>
      <c r="OMU281" s="6"/>
      <c r="OMV281" s="6"/>
      <c r="OMW281" s="6"/>
      <c r="OMX281" s="6"/>
      <c r="OMY281" s="6"/>
      <c r="OMZ281" s="6"/>
      <c r="ONA281" s="6"/>
      <c r="ONB281" s="6"/>
      <c r="ONC281" s="6"/>
      <c r="OND281" s="6"/>
      <c r="ONE281" s="6"/>
      <c r="ONF281" s="6"/>
      <c r="ONG281" s="6"/>
      <c r="ONH281" s="6"/>
      <c r="ONI281" s="6"/>
      <c r="ONJ281" s="6"/>
      <c r="ONK281" s="6"/>
      <c r="ONL281" s="6"/>
      <c r="ONM281" s="6"/>
      <c r="ONN281" s="6"/>
      <c r="ONO281" s="6"/>
      <c r="ONP281" s="6"/>
      <c r="ONQ281" s="6"/>
      <c r="ONR281" s="6"/>
      <c r="ONS281" s="6"/>
      <c r="ONT281" s="6"/>
      <c r="ONU281" s="6"/>
      <c r="ONV281" s="6"/>
      <c r="ONW281" s="6"/>
      <c r="ONX281" s="6"/>
      <c r="ONY281" s="6"/>
      <c r="ONZ281" s="6"/>
      <c r="OOA281" s="6"/>
      <c r="OOB281" s="6"/>
      <c r="OOC281" s="6"/>
      <c r="OOD281" s="6"/>
      <c r="OOE281" s="6"/>
      <c r="OOF281" s="6"/>
      <c r="OOG281" s="6"/>
      <c r="OOH281" s="6"/>
      <c r="OOI281" s="6"/>
      <c r="OOJ281" s="6"/>
      <c r="OOK281" s="6"/>
      <c r="OOL281" s="6"/>
      <c r="OOM281" s="6"/>
      <c r="OON281" s="6"/>
      <c r="OOO281" s="6"/>
      <c r="OOP281" s="6"/>
      <c r="OOQ281" s="6"/>
      <c r="OOR281" s="6"/>
      <c r="OOS281" s="6"/>
      <c r="OOT281" s="6"/>
      <c r="OOU281" s="6"/>
      <c r="OOV281" s="6"/>
      <c r="OOW281" s="6"/>
      <c r="OOX281" s="6"/>
      <c r="OOY281" s="6"/>
      <c r="OOZ281" s="6"/>
      <c r="OPA281" s="6"/>
      <c r="OPB281" s="6"/>
      <c r="OPC281" s="6"/>
      <c r="OPD281" s="6"/>
      <c r="OPE281" s="6"/>
      <c r="OPF281" s="6"/>
      <c r="OPG281" s="6"/>
      <c r="OPH281" s="6"/>
      <c r="OPI281" s="6"/>
      <c r="OPJ281" s="6"/>
      <c r="OPK281" s="6"/>
      <c r="OPL281" s="6"/>
      <c r="OPM281" s="6"/>
      <c r="OPN281" s="6"/>
      <c r="OPO281" s="6"/>
      <c r="OPP281" s="6"/>
      <c r="OPQ281" s="6"/>
      <c r="OPR281" s="6"/>
      <c r="OPS281" s="6"/>
      <c r="OPT281" s="6"/>
      <c r="OPU281" s="6"/>
      <c r="OPV281" s="6"/>
      <c r="OPW281" s="6"/>
      <c r="OPX281" s="6"/>
      <c r="OPY281" s="6"/>
      <c r="OPZ281" s="6"/>
      <c r="OQA281" s="6"/>
      <c r="OQB281" s="6"/>
      <c r="OQC281" s="6"/>
      <c r="OQD281" s="6"/>
      <c r="OQE281" s="6"/>
      <c r="OQF281" s="6"/>
      <c r="OQG281" s="6"/>
      <c r="OQH281" s="6"/>
      <c r="OQI281" s="6"/>
      <c r="OQJ281" s="6"/>
      <c r="OQK281" s="6"/>
      <c r="OQL281" s="6"/>
      <c r="OQM281" s="6"/>
      <c r="OQN281" s="6"/>
      <c r="OQO281" s="6"/>
      <c r="OQP281" s="6"/>
      <c r="OQQ281" s="6"/>
      <c r="OQR281" s="6"/>
      <c r="OQS281" s="6"/>
      <c r="OQT281" s="6"/>
      <c r="OQU281" s="6"/>
      <c r="OQV281" s="6"/>
      <c r="OQW281" s="6"/>
      <c r="OQX281" s="6"/>
      <c r="OQY281" s="6"/>
      <c r="OQZ281" s="6"/>
      <c r="ORA281" s="6"/>
      <c r="ORB281" s="6"/>
      <c r="ORC281" s="6"/>
      <c r="ORD281" s="6"/>
      <c r="ORE281" s="6"/>
      <c r="ORF281" s="6"/>
      <c r="ORG281" s="6"/>
      <c r="ORH281" s="6"/>
      <c r="ORI281" s="6"/>
      <c r="ORJ281" s="6"/>
      <c r="ORK281" s="6"/>
      <c r="ORL281" s="6"/>
      <c r="ORM281" s="6"/>
      <c r="ORN281" s="6"/>
      <c r="ORO281" s="6"/>
      <c r="ORP281" s="6"/>
      <c r="ORQ281" s="6"/>
      <c r="ORR281" s="6"/>
      <c r="ORS281" s="6"/>
      <c r="ORT281" s="6"/>
      <c r="ORU281" s="6"/>
      <c r="ORV281" s="6"/>
      <c r="ORW281" s="6"/>
      <c r="ORX281" s="6"/>
      <c r="ORY281" s="6"/>
      <c r="ORZ281" s="6"/>
      <c r="OSA281" s="6"/>
      <c r="OSB281" s="6"/>
      <c r="OSC281" s="6"/>
      <c r="OSD281" s="6"/>
      <c r="OSE281" s="6"/>
      <c r="OSF281" s="6"/>
      <c r="OSG281" s="6"/>
      <c r="OSH281" s="6"/>
      <c r="OSI281" s="6"/>
      <c r="OSJ281" s="6"/>
      <c r="OSK281" s="6"/>
      <c r="OSL281" s="6"/>
      <c r="OSM281" s="6"/>
      <c r="OSN281" s="6"/>
      <c r="OSO281" s="6"/>
      <c r="OSP281" s="6"/>
      <c r="OSQ281" s="6"/>
      <c r="OSR281" s="6"/>
      <c r="OSS281" s="6"/>
      <c r="OST281" s="6"/>
      <c r="OSU281" s="6"/>
      <c r="OSV281" s="6"/>
      <c r="OSW281" s="6"/>
      <c r="OSX281" s="6"/>
      <c r="OSY281" s="6"/>
      <c r="OSZ281" s="6"/>
      <c r="OTA281" s="6"/>
      <c r="OTB281" s="6"/>
      <c r="OTC281" s="6"/>
      <c r="OTD281" s="6"/>
      <c r="OTE281" s="6"/>
      <c r="OTF281" s="6"/>
      <c r="OTG281" s="6"/>
      <c r="OTH281" s="6"/>
      <c r="OTI281" s="6"/>
      <c r="OTJ281" s="6"/>
      <c r="OTK281" s="6"/>
      <c r="OTL281" s="6"/>
      <c r="OTM281" s="6"/>
      <c r="OTN281" s="6"/>
      <c r="OTO281" s="6"/>
      <c r="OTP281" s="6"/>
      <c r="OTQ281" s="6"/>
      <c r="OTR281" s="6"/>
      <c r="OTS281" s="6"/>
      <c r="OTT281" s="6"/>
      <c r="OTU281" s="6"/>
      <c r="OTV281" s="6"/>
      <c r="OTW281" s="6"/>
      <c r="OTX281" s="6"/>
      <c r="OTY281" s="6"/>
      <c r="OTZ281" s="6"/>
      <c r="OUA281" s="6"/>
      <c r="OUB281" s="6"/>
      <c r="OUC281" s="6"/>
      <c r="OUD281" s="6"/>
      <c r="OUE281" s="6"/>
      <c r="OUF281" s="6"/>
      <c r="OUG281" s="6"/>
      <c r="OUH281" s="6"/>
      <c r="OUI281" s="6"/>
      <c r="OUJ281" s="6"/>
      <c r="OUK281" s="6"/>
      <c r="OUL281" s="6"/>
      <c r="OUM281" s="6"/>
      <c r="OUN281" s="6"/>
      <c r="OUO281" s="6"/>
      <c r="OUP281" s="6"/>
      <c r="OUQ281" s="6"/>
      <c r="OUR281" s="6"/>
      <c r="OUS281" s="6"/>
      <c r="OUT281" s="6"/>
      <c r="OUU281" s="6"/>
      <c r="OUV281" s="6"/>
      <c r="OUW281" s="6"/>
      <c r="OUX281" s="6"/>
      <c r="OUY281" s="6"/>
      <c r="OUZ281" s="6"/>
      <c r="OVA281" s="6"/>
      <c r="OVB281" s="6"/>
      <c r="OVC281" s="6"/>
      <c r="OVD281" s="6"/>
      <c r="OVE281" s="6"/>
      <c r="OVF281" s="6"/>
      <c r="OVG281" s="6"/>
      <c r="OVH281" s="6"/>
      <c r="OVI281" s="6"/>
      <c r="OVJ281" s="6"/>
      <c r="OVK281" s="6"/>
      <c r="OVL281" s="6"/>
      <c r="OVM281" s="6"/>
      <c r="OVN281" s="6"/>
      <c r="OVO281" s="6"/>
      <c r="OVP281" s="6"/>
      <c r="OVQ281" s="6"/>
      <c r="OVR281" s="6"/>
      <c r="OVS281" s="6"/>
      <c r="OVT281" s="6"/>
      <c r="OVU281" s="6"/>
      <c r="OVV281" s="6"/>
      <c r="OVW281" s="6"/>
      <c r="OVX281" s="6"/>
      <c r="OVY281" s="6"/>
      <c r="OVZ281" s="6"/>
      <c r="OWA281" s="6"/>
      <c r="OWB281" s="6"/>
      <c r="OWC281" s="6"/>
      <c r="OWD281" s="6"/>
      <c r="OWE281" s="6"/>
      <c r="OWF281" s="6"/>
      <c r="OWG281" s="6"/>
      <c r="OWH281" s="6"/>
      <c r="OWI281" s="6"/>
      <c r="OWJ281" s="6"/>
      <c r="OWK281" s="6"/>
      <c r="OWL281" s="6"/>
      <c r="OWM281" s="6"/>
      <c r="OWN281" s="6"/>
      <c r="OWO281" s="6"/>
      <c r="OWP281" s="6"/>
      <c r="OWQ281" s="6"/>
      <c r="OWR281" s="6"/>
      <c r="OWS281" s="6"/>
      <c r="OWT281" s="6"/>
      <c r="OWU281" s="6"/>
      <c r="OWV281" s="6"/>
      <c r="OWW281" s="6"/>
      <c r="OWX281" s="6"/>
      <c r="OWY281" s="6"/>
      <c r="OWZ281" s="6"/>
      <c r="OXA281" s="6"/>
      <c r="OXB281" s="6"/>
      <c r="OXC281" s="6"/>
      <c r="OXD281" s="6"/>
      <c r="OXE281" s="6"/>
      <c r="OXF281" s="6"/>
      <c r="OXG281" s="6"/>
      <c r="OXH281" s="6"/>
      <c r="OXI281" s="6"/>
      <c r="OXJ281" s="6"/>
      <c r="OXK281" s="6"/>
      <c r="OXL281" s="6"/>
      <c r="OXM281" s="6"/>
      <c r="OXN281" s="6"/>
      <c r="OXO281" s="6"/>
      <c r="OXP281" s="6"/>
      <c r="OXQ281" s="6"/>
      <c r="OXR281" s="6"/>
      <c r="OXS281" s="6"/>
      <c r="OXT281" s="6"/>
      <c r="OXU281" s="6"/>
      <c r="OXV281" s="6"/>
      <c r="OXW281" s="6"/>
      <c r="OXX281" s="6"/>
      <c r="OXY281" s="6"/>
      <c r="OXZ281" s="6"/>
      <c r="OYA281" s="6"/>
      <c r="OYB281" s="6"/>
      <c r="OYC281" s="6"/>
      <c r="OYD281" s="6"/>
      <c r="OYE281" s="6"/>
      <c r="OYF281" s="6"/>
      <c r="OYG281" s="6"/>
      <c r="OYH281" s="6"/>
      <c r="OYI281" s="6"/>
      <c r="OYJ281" s="6"/>
      <c r="OYK281" s="6"/>
      <c r="OYL281" s="6"/>
      <c r="OYM281" s="6"/>
      <c r="OYN281" s="6"/>
      <c r="OYO281" s="6"/>
      <c r="OYP281" s="6"/>
      <c r="OYQ281" s="6"/>
      <c r="OYR281" s="6"/>
      <c r="OYS281" s="6"/>
      <c r="OYT281" s="6"/>
      <c r="OYU281" s="6"/>
      <c r="OYV281" s="6"/>
      <c r="OYW281" s="6"/>
      <c r="OYX281" s="6"/>
      <c r="OYY281" s="6"/>
      <c r="OYZ281" s="6"/>
      <c r="OZA281" s="6"/>
      <c r="OZB281" s="6"/>
      <c r="OZC281" s="6"/>
      <c r="OZD281" s="6"/>
      <c r="OZE281" s="6"/>
      <c r="OZF281" s="6"/>
      <c r="OZG281" s="6"/>
      <c r="OZH281" s="6"/>
      <c r="OZI281" s="6"/>
      <c r="OZJ281" s="6"/>
      <c r="OZK281" s="6"/>
      <c r="OZL281" s="6"/>
      <c r="OZM281" s="6"/>
      <c r="OZN281" s="6"/>
      <c r="OZO281" s="6"/>
      <c r="OZP281" s="6"/>
      <c r="OZQ281" s="6"/>
      <c r="OZR281" s="6"/>
      <c r="OZS281" s="6"/>
      <c r="OZT281" s="6"/>
      <c r="OZU281" s="6"/>
      <c r="OZV281" s="6"/>
      <c r="OZW281" s="6"/>
      <c r="OZX281" s="6"/>
      <c r="OZY281" s="6"/>
      <c r="OZZ281" s="6"/>
      <c r="PAA281" s="6"/>
      <c r="PAB281" s="6"/>
      <c r="PAC281" s="6"/>
      <c r="PAD281" s="6"/>
      <c r="PAE281" s="6"/>
      <c r="PAF281" s="6"/>
      <c r="PAG281" s="6"/>
      <c r="PAH281" s="6"/>
      <c r="PAI281" s="6"/>
      <c r="PAJ281" s="6"/>
      <c r="PAK281" s="6"/>
      <c r="PAL281" s="6"/>
      <c r="PAM281" s="6"/>
      <c r="PAN281" s="6"/>
      <c r="PAO281" s="6"/>
      <c r="PAP281" s="6"/>
      <c r="PAQ281" s="6"/>
      <c r="PAR281" s="6"/>
      <c r="PAS281" s="6"/>
      <c r="PAT281" s="6"/>
      <c r="PAU281" s="6"/>
      <c r="PAV281" s="6"/>
      <c r="PAW281" s="6"/>
      <c r="PAX281" s="6"/>
      <c r="PAY281" s="6"/>
      <c r="PAZ281" s="6"/>
      <c r="PBA281" s="6"/>
      <c r="PBB281" s="6"/>
      <c r="PBC281" s="6"/>
      <c r="PBD281" s="6"/>
      <c r="PBE281" s="6"/>
      <c r="PBF281" s="6"/>
      <c r="PBG281" s="6"/>
      <c r="PBH281" s="6"/>
      <c r="PBI281" s="6"/>
      <c r="PBJ281" s="6"/>
      <c r="PBK281" s="6"/>
      <c r="PBL281" s="6"/>
      <c r="PBM281" s="6"/>
      <c r="PBN281" s="6"/>
      <c r="PBO281" s="6"/>
      <c r="PBP281" s="6"/>
      <c r="PBQ281" s="6"/>
      <c r="PBR281" s="6"/>
      <c r="PBS281" s="6"/>
      <c r="PBT281" s="6"/>
      <c r="PBU281" s="6"/>
      <c r="PBV281" s="6"/>
      <c r="PBW281" s="6"/>
      <c r="PBX281" s="6"/>
      <c r="PBY281" s="6"/>
      <c r="PBZ281" s="6"/>
      <c r="PCA281" s="6"/>
      <c r="PCB281" s="6"/>
      <c r="PCC281" s="6"/>
      <c r="PCD281" s="6"/>
      <c r="PCE281" s="6"/>
      <c r="PCF281" s="6"/>
      <c r="PCG281" s="6"/>
      <c r="PCH281" s="6"/>
      <c r="PCI281" s="6"/>
      <c r="PCJ281" s="6"/>
      <c r="PCK281" s="6"/>
      <c r="PCL281" s="6"/>
      <c r="PCM281" s="6"/>
      <c r="PCN281" s="6"/>
      <c r="PCO281" s="6"/>
      <c r="PCP281" s="6"/>
      <c r="PCQ281" s="6"/>
      <c r="PCR281" s="6"/>
      <c r="PCS281" s="6"/>
      <c r="PCT281" s="6"/>
      <c r="PCU281" s="6"/>
      <c r="PCV281" s="6"/>
      <c r="PCW281" s="6"/>
      <c r="PCX281" s="6"/>
      <c r="PCY281" s="6"/>
      <c r="PCZ281" s="6"/>
      <c r="PDA281" s="6"/>
      <c r="PDB281" s="6"/>
      <c r="PDC281" s="6"/>
      <c r="PDD281" s="6"/>
      <c r="PDE281" s="6"/>
      <c r="PDF281" s="6"/>
      <c r="PDG281" s="6"/>
      <c r="PDH281" s="6"/>
      <c r="PDI281" s="6"/>
      <c r="PDJ281" s="6"/>
      <c r="PDK281" s="6"/>
      <c r="PDL281" s="6"/>
      <c r="PDM281" s="6"/>
      <c r="PDN281" s="6"/>
      <c r="PDO281" s="6"/>
      <c r="PDP281" s="6"/>
      <c r="PDQ281" s="6"/>
      <c r="PDR281" s="6"/>
      <c r="PDS281" s="6"/>
      <c r="PDT281" s="6"/>
      <c r="PDU281" s="6"/>
      <c r="PDV281" s="6"/>
      <c r="PDW281" s="6"/>
      <c r="PDX281" s="6"/>
      <c r="PDY281" s="6"/>
      <c r="PDZ281" s="6"/>
      <c r="PEA281" s="6"/>
      <c r="PEB281" s="6"/>
      <c r="PEC281" s="6"/>
      <c r="PED281" s="6"/>
      <c r="PEE281" s="6"/>
      <c r="PEF281" s="6"/>
      <c r="PEG281" s="6"/>
      <c r="PEH281" s="6"/>
      <c r="PEI281" s="6"/>
      <c r="PEJ281" s="6"/>
      <c r="PEK281" s="6"/>
      <c r="PEL281" s="6"/>
      <c r="PEM281" s="6"/>
      <c r="PEN281" s="6"/>
      <c r="PEO281" s="6"/>
      <c r="PEP281" s="6"/>
      <c r="PEQ281" s="6"/>
      <c r="PER281" s="6"/>
      <c r="PES281" s="6"/>
      <c r="PET281" s="6"/>
      <c r="PEU281" s="6"/>
      <c r="PEV281" s="6"/>
      <c r="PEW281" s="6"/>
      <c r="PEX281" s="6"/>
      <c r="PEY281" s="6"/>
      <c r="PEZ281" s="6"/>
      <c r="PFA281" s="6"/>
      <c r="PFB281" s="6"/>
      <c r="PFC281" s="6"/>
      <c r="PFD281" s="6"/>
      <c r="PFE281" s="6"/>
      <c r="PFF281" s="6"/>
      <c r="PFG281" s="6"/>
      <c r="PFH281" s="6"/>
      <c r="PFI281" s="6"/>
      <c r="PFJ281" s="6"/>
      <c r="PFK281" s="6"/>
      <c r="PFL281" s="6"/>
      <c r="PFM281" s="6"/>
      <c r="PFN281" s="6"/>
      <c r="PFO281" s="6"/>
      <c r="PFP281" s="6"/>
      <c r="PFQ281" s="6"/>
      <c r="PFR281" s="6"/>
      <c r="PFS281" s="6"/>
      <c r="PFT281" s="6"/>
      <c r="PFU281" s="6"/>
      <c r="PFV281" s="6"/>
      <c r="PFW281" s="6"/>
      <c r="PFX281" s="6"/>
      <c r="PFY281" s="6"/>
      <c r="PFZ281" s="6"/>
      <c r="PGA281" s="6"/>
      <c r="PGB281" s="6"/>
      <c r="PGC281" s="6"/>
      <c r="PGD281" s="6"/>
      <c r="PGE281" s="6"/>
      <c r="PGF281" s="6"/>
      <c r="PGG281" s="6"/>
      <c r="PGH281" s="6"/>
      <c r="PGI281" s="6"/>
      <c r="PGJ281" s="6"/>
      <c r="PGK281" s="6"/>
      <c r="PGL281" s="6"/>
      <c r="PGM281" s="6"/>
      <c r="PGN281" s="6"/>
      <c r="PGO281" s="6"/>
      <c r="PGP281" s="6"/>
      <c r="PGQ281" s="6"/>
      <c r="PGR281" s="6"/>
      <c r="PGS281" s="6"/>
      <c r="PGT281" s="6"/>
      <c r="PGU281" s="6"/>
      <c r="PGV281" s="6"/>
      <c r="PGW281" s="6"/>
      <c r="PGX281" s="6"/>
      <c r="PGY281" s="6"/>
      <c r="PGZ281" s="6"/>
      <c r="PHA281" s="6"/>
      <c r="PHB281" s="6"/>
      <c r="PHC281" s="6"/>
      <c r="PHD281" s="6"/>
      <c r="PHE281" s="6"/>
      <c r="PHF281" s="6"/>
      <c r="PHG281" s="6"/>
      <c r="PHH281" s="6"/>
      <c r="PHI281" s="6"/>
      <c r="PHJ281" s="6"/>
      <c r="PHK281" s="6"/>
      <c r="PHL281" s="6"/>
      <c r="PHM281" s="6"/>
      <c r="PHN281" s="6"/>
      <c r="PHO281" s="6"/>
      <c r="PHP281" s="6"/>
      <c r="PHQ281" s="6"/>
      <c r="PHR281" s="6"/>
      <c r="PHS281" s="6"/>
      <c r="PHT281" s="6"/>
      <c r="PHU281" s="6"/>
      <c r="PHV281" s="6"/>
      <c r="PHW281" s="6"/>
      <c r="PHX281" s="6"/>
      <c r="PHY281" s="6"/>
      <c r="PHZ281" s="6"/>
      <c r="PIA281" s="6"/>
      <c r="PIB281" s="6"/>
      <c r="PIC281" s="6"/>
      <c r="PID281" s="6"/>
      <c r="PIE281" s="6"/>
      <c r="PIF281" s="6"/>
      <c r="PIG281" s="6"/>
      <c r="PIH281" s="6"/>
      <c r="PII281" s="6"/>
      <c r="PIJ281" s="6"/>
      <c r="PIK281" s="6"/>
      <c r="PIL281" s="6"/>
      <c r="PIM281" s="6"/>
      <c r="PIN281" s="6"/>
      <c r="PIO281" s="6"/>
      <c r="PIP281" s="6"/>
      <c r="PIQ281" s="6"/>
      <c r="PIR281" s="6"/>
      <c r="PIS281" s="6"/>
      <c r="PIT281" s="6"/>
      <c r="PIU281" s="6"/>
      <c r="PIV281" s="6"/>
      <c r="PIW281" s="6"/>
      <c r="PIX281" s="6"/>
      <c r="PIY281" s="6"/>
      <c r="PIZ281" s="6"/>
      <c r="PJA281" s="6"/>
      <c r="PJB281" s="6"/>
      <c r="PJC281" s="6"/>
      <c r="PJD281" s="6"/>
      <c r="PJE281" s="6"/>
      <c r="PJF281" s="6"/>
      <c r="PJG281" s="6"/>
      <c r="PJH281" s="6"/>
      <c r="PJI281" s="6"/>
      <c r="PJJ281" s="6"/>
      <c r="PJK281" s="6"/>
      <c r="PJL281" s="6"/>
      <c r="PJM281" s="6"/>
      <c r="PJN281" s="6"/>
      <c r="PJO281" s="6"/>
      <c r="PJP281" s="6"/>
      <c r="PJQ281" s="6"/>
      <c r="PJR281" s="6"/>
      <c r="PJS281" s="6"/>
      <c r="PJT281" s="6"/>
      <c r="PJU281" s="6"/>
      <c r="PJV281" s="6"/>
      <c r="PJW281" s="6"/>
      <c r="PJX281" s="6"/>
      <c r="PJY281" s="6"/>
      <c r="PJZ281" s="6"/>
      <c r="PKA281" s="6"/>
      <c r="PKB281" s="6"/>
      <c r="PKC281" s="6"/>
      <c r="PKD281" s="6"/>
      <c r="PKE281" s="6"/>
      <c r="PKF281" s="6"/>
      <c r="PKG281" s="6"/>
      <c r="PKH281" s="6"/>
      <c r="PKI281" s="6"/>
      <c r="PKJ281" s="6"/>
      <c r="PKK281" s="6"/>
      <c r="PKL281" s="6"/>
      <c r="PKM281" s="6"/>
      <c r="PKN281" s="6"/>
      <c r="PKO281" s="6"/>
      <c r="PKP281" s="6"/>
      <c r="PKQ281" s="6"/>
      <c r="PKR281" s="6"/>
      <c r="PKS281" s="6"/>
      <c r="PKT281" s="6"/>
      <c r="PKU281" s="6"/>
      <c r="PKV281" s="6"/>
      <c r="PKW281" s="6"/>
      <c r="PKX281" s="6"/>
      <c r="PKY281" s="6"/>
      <c r="PKZ281" s="6"/>
      <c r="PLA281" s="6"/>
      <c r="PLB281" s="6"/>
      <c r="PLC281" s="6"/>
      <c r="PLD281" s="6"/>
      <c r="PLE281" s="6"/>
      <c r="PLF281" s="6"/>
      <c r="PLG281" s="6"/>
      <c r="PLH281" s="6"/>
      <c r="PLI281" s="6"/>
      <c r="PLJ281" s="6"/>
      <c r="PLK281" s="6"/>
      <c r="PLL281" s="6"/>
      <c r="PLM281" s="6"/>
      <c r="PLN281" s="6"/>
      <c r="PLO281" s="6"/>
      <c r="PLP281" s="6"/>
      <c r="PLQ281" s="6"/>
      <c r="PLR281" s="6"/>
      <c r="PLS281" s="6"/>
      <c r="PLT281" s="6"/>
      <c r="PLU281" s="6"/>
      <c r="PLV281" s="6"/>
      <c r="PLW281" s="6"/>
      <c r="PLX281" s="6"/>
      <c r="PLY281" s="6"/>
      <c r="PLZ281" s="6"/>
      <c r="PMA281" s="6"/>
      <c r="PMB281" s="6"/>
      <c r="PMC281" s="6"/>
      <c r="PMD281" s="6"/>
      <c r="PME281" s="6"/>
      <c r="PMF281" s="6"/>
      <c r="PMG281" s="6"/>
      <c r="PMH281" s="6"/>
      <c r="PMI281" s="6"/>
      <c r="PMJ281" s="6"/>
      <c r="PMK281" s="6"/>
      <c r="PML281" s="6"/>
      <c r="PMM281" s="6"/>
      <c r="PMN281" s="6"/>
      <c r="PMO281" s="6"/>
      <c r="PMP281" s="6"/>
      <c r="PMQ281" s="6"/>
      <c r="PMR281" s="6"/>
      <c r="PMS281" s="6"/>
      <c r="PMT281" s="6"/>
      <c r="PMU281" s="6"/>
      <c r="PMV281" s="6"/>
      <c r="PMW281" s="6"/>
      <c r="PMX281" s="6"/>
      <c r="PMY281" s="6"/>
      <c r="PMZ281" s="6"/>
      <c r="PNA281" s="6"/>
      <c r="PNB281" s="6"/>
      <c r="PNC281" s="6"/>
      <c r="PND281" s="6"/>
      <c r="PNE281" s="6"/>
      <c r="PNF281" s="6"/>
      <c r="PNG281" s="6"/>
      <c r="PNH281" s="6"/>
      <c r="PNI281" s="6"/>
      <c r="PNJ281" s="6"/>
      <c r="PNK281" s="6"/>
      <c r="PNL281" s="6"/>
      <c r="PNM281" s="6"/>
      <c r="PNN281" s="6"/>
      <c r="PNO281" s="6"/>
      <c r="PNP281" s="6"/>
      <c r="PNQ281" s="6"/>
      <c r="PNR281" s="6"/>
      <c r="PNS281" s="6"/>
      <c r="PNT281" s="6"/>
      <c r="PNU281" s="6"/>
      <c r="PNV281" s="6"/>
      <c r="PNW281" s="6"/>
      <c r="PNX281" s="6"/>
      <c r="PNY281" s="6"/>
      <c r="PNZ281" s="6"/>
      <c r="POA281" s="6"/>
      <c r="POB281" s="6"/>
      <c r="POC281" s="6"/>
      <c r="POD281" s="6"/>
      <c r="POE281" s="6"/>
      <c r="POF281" s="6"/>
      <c r="POG281" s="6"/>
      <c r="POH281" s="6"/>
      <c r="POI281" s="6"/>
      <c r="POJ281" s="6"/>
      <c r="POK281" s="6"/>
      <c r="POL281" s="6"/>
      <c r="POM281" s="6"/>
      <c r="PON281" s="6"/>
      <c r="POO281" s="6"/>
      <c r="POP281" s="6"/>
      <c r="POQ281" s="6"/>
      <c r="POR281" s="6"/>
      <c r="POS281" s="6"/>
      <c r="POT281" s="6"/>
      <c r="POU281" s="6"/>
      <c r="POV281" s="6"/>
      <c r="POW281" s="6"/>
      <c r="POX281" s="6"/>
      <c r="POY281" s="6"/>
      <c r="POZ281" s="6"/>
      <c r="PPA281" s="6"/>
      <c r="PPB281" s="6"/>
      <c r="PPC281" s="6"/>
      <c r="PPD281" s="6"/>
      <c r="PPE281" s="6"/>
      <c r="PPF281" s="6"/>
      <c r="PPG281" s="6"/>
      <c r="PPH281" s="6"/>
      <c r="PPI281" s="6"/>
      <c r="PPJ281" s="6"/>
      <c r="PPK281" s="6"/>
      <c r="PPL281" s="6"/>
      <c r="PPM281" s="6"/>
      <c r="PPN281" s="6"/>
      <c r="PPO281" s="6"/>
      <c r="PPP281" s="6"/>
      <c r="PPQ281" s="6"/>
      <c r="PPR281" s="6"/>
      <c r="PPS281" s="6"/>
      <c r="PPT281" s="6"/>
      <c r="PPU281" s="6"/>
      <c r="PPV281" s="6"/>
      <c r="PPW281" s="6"/>
      <c r="PPX281" s="6"/>
      <c r="PPY281" s="6"/>
      <c r="PPZ281" s="6"/>
      <c r="PQA281" s="6"/>
      <c r="PQB281" s="6"/>
      <c r="PQC281" s="6"/>
      <c r="PQD281" s="6"/>
      <c r="PQE281" s="6"/>
      <c r="PQF281" s="6"/>
      <c r="PQG281" s="6"/>
      <c r="PQH281" s="6"/>
      <c r="PQI281" s="6"/>
      <c r="PQJ281" s="6"/>
      <c r="PQK281" s="6"/>
      <c r="PQL281" s="6"/>
      <c r="PQM281" s="6"/>
      <c r="PQN281" s="6"/>
      <c r="PQO281" s="6"/>
      <c r="PQP281" s="6"/>
      <c r="PQQ281" s="6"/>
      <c r="PQR281" s="6"/>
      <c r="PQS281" s="6"/>
      <c r="PQT281" s="6"/>
      <c r="PQU281" s="6"/>
      <c r="PQV281" s="6"/>
      <c r="PQW281" s="6"/>
      <c r="PQX281" s="6"/>
      <c r="PQY281" s="6"/>
      <c r="PQZ281" s="6"/>
      <c r="PRA281" s="6"/>
      <c r="PRB281" s="6"/>
      <c r="PRC281" s="6"/>
      <c r="PRD281" s="6"/>
      <c r="PRE281" s="6"/>
      <c r="PRF281" s="6"/>
      <c r="PRG281" s="6"/>
      <c r="PRH281" s="6"/>
      <c r="PRI281" s="6"/>
      <c r="PRJ281" s="6"/>
      <c r="PRK281" s="6"/>
      <c r="PRL281" s="6"/>
      <c r="PRM281" s="6"/>
      <c r="PRN281" s="6"/>
      <c r="PRO281" s="6"/>
      <c r="PRP281" s="6"/>
      <c r="PRQ281" s="6"/>
      <c r="PRR281" s="6"/>
      <c r="PRS281" s="6"/>
      <c r="PRT281" s="6"/>
      <c r="PRU281" s="6"/>
      <c r="PRV281" s="6"/>
      <c r="PRW281" s="6"/>
      <c r="PRX281" s="6"/>
      <c r="PRY281" s="6"/>
      <c r="PRZ281" s="6"/>
      <c r="PSA281" s="6"/>
      <c r="PSB281" s="6"/>
      <c r="PSC281" s="6"/>
      <c r="PSD281" s="6"/>
      <c r="PSE281" s="6"/>
      <c r="PSF281" s="6"/>
      <c r="PSG281" s="6"/>
      <c r="PSH281" s="6"/>
      <c r="PSI281" s="6"/>
      <c r="PSJ281" s="6"/>
      <c r="PSK281" s="6"/>
      <c r="PSL281" s="6"/>
      <c r="PSM281" s="6"/>
      <c r="PSN281" s="6"/>
      <c r="PSO281" s="6"/>
      <c r="PSP281" s="6"/>
      <c r="PSQ281" s="6"/>
      <c r="PSR281" s="6"/>
      <c r="PSS281" s="6"/>
      <c r="PST281" s="6"/>
      <c r="PSU281" s="6"/>
      <c r="PSV281" s="6"/>
      <c r="PSW281" s="6"/>
      <c r="PSX281" s="6"/>
      <c r="PSY281" s="6"/>
      <c r="PSZ281" s="6"/>
      <c r="PTA281" s="6"/>
      <c r="PTB281" s="6"/>
      <c r="PTC281" s="6"/>
      <c r="PTD281" s="6"/>
      <c r="PTE281" s="6"/>
      <c r="PTF281" s="6"/>
      <c r="PTG281" s="6"/>
      <c r="PTH281" s="6"/>
      <c r="PTI281" s="6"/>
      <c r="PTJ281" s="6"/>
      <c r="PTK281" s="6"/>
      <c r="PTL281" s="6"/>
      <c r="PTM281" s="6"/>
      <c r="PTN281" s="6"/>
      <c r="PTO281" s="6"/>
      <c r="PTP281" s="6"/>
      <c r="PTQ281" s="6"/>
      <c r="PTR281" s="6"/>
      <c r="PTS281" s="6"/>
      <c r="PTT281" s="6"/>
      <c r="PTU281" s="6"/>
      <c r="PTV281" s="6"/>
      <c r="PTW281" s="6"/>
      <c r="PTX281" s="6"/>
      <c r="PTY281" s="6"/>
      <c r="PTZ281" s="6"/>
      <c r="PUA281" s="6"/>
      <c r="PUB281" s="6"/>
      <c r="PUC281" s="6"/>
      <c r="PUD281" s="6"/>
      <c r="PUE281" s="6"/>
      <c r="PUF281" s="6"/>
      <c r="PUG281" s="6"/>
      <c r="PUH281" s="6"/>
      <c r="PUI281" s="6"/>
      <c r="PUJ281" s="6"/>
      <c r="PUK281" s="6"/>
      <c r="PUL281" s="6"/>
      <c r="PUM281" s="6"/>
      <c r="PUN281" s="6"/>
      <c r="PUO281" s="6"/>
      <c r="PUP281" s="6"/>
      <c r="PUQ281" s="6"/>
      <c r="PUR281" s="6"/>
      <c r="PUS281" s="6"/>
      <c r="PUT281" s="6"/>
      <c r="PUU281" s="6"/>
      <c r="PUV281" s="6"/>
      <c r="PUW281" s="6"/>
      <c r="PUX281" s="6"/>
      <c r="PUY281" s="6"/>
      <c r="PUZ281" s="6"/>
      <c r="PVA281" s="6"/>
      <c r="PVB281" s="6"/>
      <c r="PVC281" s="6"/>
      <c r="PVD281" s="6"/>
      <c r="PVE281" s="6"/>
      <c r="PVF281" s="6"/>
      <c r="PVG281" s="6"/>
      <c r="PVH281" s="6"/>
      <c r="PVI281" s="6"/>
      <c r="PVJ281" s="6"/>
      <c r="PVK281" s="6"/>
      <c r="PVL281" s="6"/>
      <c r="PVM281" s="6"/>
      <c r="PVN281" s="6"/>
      <c r="PVO281" s="6"/>
      <c r="PVP281" s="6"/>
      <c r="PVQ281" s="6"/>
      <c r="PVR281" s="6"/>
      <c r="PVS281" s="6"/>
      <c r="PVT281" s="6"/>
      <c r="PVU281" s="6"/>
      <c r="PVV281" s="6"/>
      <c r="PVW281" s="6"/>
      <c r="PVX281" s="6"/>
      <c r="PVY281" s="6"/>
      <c r="PVZ281" s="6"/>
      <c r="PWA281" s="6"/>
      <c r="PWB281" s="6"/>
      <c r="PWC281" s="6"/>
      <c r="PWD281" s="6"/>
      <c r="PWE281" s="6"/>
      <c r="PWF281" s="6"/>
      <c r="PWG281" s="6"/>
      <c r="PWH281" s="6"/>
      <c r="PWI281" s="6"/>
      <c r="PWJ281" s="6"/>
      <c r="PWK281" s="6"/>
      <c r="PWL281" s="6"/>
      <c r="PWM281" s="6"/>
      <c r="PWN281" s="6"/>
      <c r="PWO281" s="6"/>
      <c r="PWP281" s="6"/>
      <c r="PWQ281" s="6"/>
      <c r="PWR281" s="6"/>
      <c r="PWS281" s="6"/>
      <c r="PWT281" s="6"/>
      <c r="PWU281" s="6"/>
      <c r="PWV281" s="6"/>
      <c r="PWW281" s="6"/>
      <c r="PWX281" s="6"/>
      <c r="PWY281" s="6"/>
      <c r="PWZ281" s="6"/>
      <c r="PXA281" s="6"/>
      <c r="PXB281" s="6"/>
      <c r="PXC281" s="6"/>
      <c r="PXD281" s="6"/>
      <c r="PXE281" s="6"/>
      <c r="PXF281" s="6"/>
      <c r="PXG281" s="6"/>
      <c r="PXH281" s="6"/>
      <c r="PXI281" s="6"/>
      <c r="PXJ281" s="6"/>
      <c r="PXK281" s="6"/>
      <c r="PXL281" s="6"/>
      <c r="PXM281" s="6"/>
      <c r="PXN281" s="6"/>
      <c r="PXO281" s="6"/>
      <c r="PXP281" s="6"/>
      <c r="PXQ281" s="6"/>
      <c r="PXR281" s="6"/>
      <c r="PXS281" s="6"/>
      <c r="PXT281" s="6"/>
      <c r="PXU281" s="6"/>
      <c r="PXV281" s="6"/>
      <c r="PXW281" s="6"/>
      <c r="PXX281" s="6"/>
      <c r="PXY281" s="6"/>
      <c r="PXZ281" s="6"/>
      <c r="PYA281" s="6"/>
      <c r="PYB281" s="6"/>
      <c r="PYC281" s="6"/>
      <c r="PYD281" s="6"/>
      <c r="PYE281" s="6"/>
      <c r="PYF281" s="6"/>
      <c r="PYG281" s="6"/>
      <c r="PYH281" s="6"/>
      <c r="PYI281" s="6"/>
      <c r="PYJ281" s="6"/>
      <c r="PYK281" s="6"/>
      <c r="PYL281" s="6"/>
      <c r="PYM281" s="6"/>
      <c r="PYN281" s="6"/>
      <c r="PYO281" s="6"/>
      <c r="PYP281" s="6"/>
      <c r="PYQ281" s="6"/>
      <c r="PYR281" s="6"/>
      <c r="PYS281" s="6"/>
      <c r="PYT281" s="6"/>
      <c r="PYU281" s="6"/>
      <c r="PYV281" s="6"/>
      <c r="PYW281" s="6"/>
      <c r="PYX281" s="6"/>
      <c r="PYY281" s="6"/>
      <c r="PYZ281" s="6"/>
      <c r="PZA281" s="6"/>
      <c r="PZB281" s="6"/>
      <c r="PZC281" s="6"/>
      <c r="PZD281" s="6"/>
      <c r="PZE281" s="6"/>
      <c r="PZF281" s="6"/>
      <c r="PZG281" s="6"/>
      <c r="PZH281" s="6"/>
      <c r="PZI281" s="6"/>
      <c r="PZJ281" s="6"/>
      <c r="PZK281" s="6"/>
      <c r="PZL281" s="6"/>
      <c r="PZM281" s="6"/>
      <c r="PZN281" s="6"/>
      <c r="PZO281" s="6"/>
      <c r="PZP281" s="6"/>
      <c r="PZQ281" s="6"/>
      <c r="PZR281" s="6"/>
      <c r="PZS281" s="6"/>
      <c r="PZT281" s="6"/>
      <c r="PZU281" s="6"/>
      <c r="PZV281" s="6"/>
      <c r="PZW281" s="6"/>
      <c r="PZX281" s="6"/>
      <c r="PZY281" s="6"/>
      <c r="PZZ281" s="6"/>
      <c r="QAA281" s="6"/>
      <c r="QAB281" s="6"/>
      <c r="QAC281" s="6"/>
      <c r="QAD281" s="6"/>
      <c r="QAE281" s="6"/>
      <c r="QAF281" s="6"/>
      <c r="QAG281" s="6"/>
      <c r="QAH281" s="6"/>
      <c r="QAI281" s="6"/>
      <c r="QAJ281" s="6"/>
      <c r="QAK281" s="6"/>
      <c r="QAL281" s="6"/>
      <c r="QAM281" s="6"/>
      <c r="QAN281" s="6"/>
      <c r="QAO281" s="6"/>
      <c r="QAP281" s="6"/>
      <c r="QAQ281" s="6"/>
      <c r="QAR281" s="6"/>
      <c r="QAS281" s="6"/>
      <c r="QAT281" s="6"/>
      <c r="QAU281" s="6"/>
      <c r="QAV281" s="6"/>
      <c r="QAW281" s="6"/>
      <c r="QAX281" s="6"/>
      <c r="QAY281" s="6"/>
      <c r="QAZ281" s="6"/>
      <c r="QBA281" s="6"/>
      <c r="QBB281" s="6"/>
      <c r="QBC281" s="6"/>
      <c r="QBD281" s="6"/>
      <c r="QBE281" s="6"/>
      <c r="QBF281" s="6"/>
      <c r="QBG281" s="6"/>
      <c r="QBH281" s="6"/>
      <c r="QBI281" s="6"/>
      <c r="QBJ281" s="6"/>
      <c r="QBK281" s="6"/>
      <c r="QBL281" s="6"/>
      <c r="QBM281" s="6"/>
      <c r="QBN281" s="6"/>
      <c r="QBO281" s="6"/>
      <c r="QBP281" s="6"/>
      <c r="QBQ281" s="6"/>
      <c r="QBR281" s="6"/>
      <c r="QBS281" s="6"/>
      <c r="QBT281" s="6"/>
      <c r="QBU281" s="6"/>
      <c r="QBV281" s="6"/>
      <c r="QBW281" s="6"/>
      <c r="QBX281" s="6"/>
      <c r="QBY281" s="6"/>
      <c r="QBZ281" s="6"/>
      <c r="QCA281" s="6"/>
      <c r="QCB281" s="6"/>
      <c r="QCC281" s="6"/>
      <c r="QCD281" s="6"/>
      <c r="QCE281" s="6"/>
      <c r="QCF281" s="6"/>
      <c r="QCG281" s="6"/>
      <c r="QCH281" s="6"/>
      <c r="QCI281" s="6"/>
      <c r="QCJ281" s="6"/>
      <c r="QCK281" s="6"/>
      <c r="QCL281" s="6"/>
      <c r="QCM281" s="6"/>
      <c r="QCN281" s="6"/>
      <c r="QCO281" s="6"/>
      <c r="QCP281" s="6"/>
      <c r="QCQ281" s="6"/>
      <c r="QCR281" s="6"/>
      <c r="QCS281" s="6"/>
      <c r="QCT281" s="6"/>
      <c r="QCU281" s="6"/>
      <c r="QCV281" s="6"/>
      <c r="QCW281" s="6"/>
      <c r="QCX281" s="6"/>
      <c r="QCY281" s="6"/>
      <c r="QCZ281" s="6"/>
      <c r="QDA281" s="6"/>
      <c r="QDB281" s="6"/>
      <c r="QDC281" s="6"/>
      <c r="QDD281" s="6"/>
      <c r="QDE281" s="6"/>
      <c r="QDF281" s="6"/>
      <c r="QDG281" s="6"/>
      <c r="QDH281" s="6"/>
      <c r="QDI281" s="6"/>
      <c r="QDJ281" s="6"/>
      <c r="QDK281" s="6"/>
      <c r="QDL281" s="6"/>
      <c r="QDM281" s="6"/>
      <c r="QDN281" s="6"/>
      <c r="QDO281" s="6"/>
      <c r="QDP281" s="6"/>
      <c r="QDQ281" s="6"/>
      <c r="QDR281" s="6"/>
      <c r="QDS281" s="6"/>
      <c r="QDT281" s="6"/>
      <c r="QDU281" s="6"/>
      <c r="QDV281" s="6"/>
      <c r="QDW281" s="6"/>
      <c r="QDX281" s="6"/>
      <c r="QDY281" s="6"/>
      <c r="QDZ281" s="6"/>
      <c r="QEA281" s="6"/>
      <c r="QEB281" s="6"/>
      <c r="QEC281" s="6"/>
      <c r="QED281" s="6"/>
      <c r="QEE281" s="6"/>
      <c r="QEF281" s="6"/>
      <c r="QEG281" s="6"/>
      <c r="QEH281" s="6"/>
      <c r="QEI281" s="6"/>
      <c r="QEJ281" s="6"/>
      <c r="QEK281" s="6"/>
      <c r="QEL281" s="6"/>
      <c r="QEM281" s="6"/>
      <c r="QEN281" s="6"/>
      <c r="QEO281" s="6"/>
      <c r="QEP281" s="6"/>
      <c r="QEQ281" s="6"/>
      <c r="QER281" s="6"/>
      <c r="QES281" s="6"/>
      <c r="QET281" s="6"/>
      <c r="QEU281" s="6"/>
      <c r="QEV281" s="6"/>
      <c r="QEW281" s="6"/>
      <c r="QEX281" s="6"/>
      <c r="QEY281" s="6"/>
      <c r="QEZ281" s="6"/>
      <c r="QFA281" s="6"/>
      <c r="QFB281" s="6"/>
      <c r="QFC281" s="6"/>
      <c r="QFD281" s="6"/>
      <c r="QFE281" s="6"/>
      <c r="QFF281" s="6"/>
      <c r="QFG281" s="6"/>
      <c r="QFH281" s="6"/>
      <c r="QFI281" s="6"/>
      <c r="QFJ281" s="6"/>
      <c r="QFK281" s="6"/>
      <c r="QFL281" s="6"/>
      <c r="QFM281" s="6"/>
      <c r="QFN281" s="6"/>
      <c r="QFO281" s="6"/>
      <c r="QFP281" s="6"/>
      <c r="QFQ281" s="6"/>
      <c r="QFR281" s="6"/>
      <c r="QFS281" s="6"/>
      <c r="QFT281" s="6"/>
      <c r="QFU281" s="6"/>
      <c r="QFV281" s="6"/>
      <c r="QFW281" s="6"/>
      <c r="QFX281" s="6"/>
      <c r="QFY281" s="6"/>
      <c r="QFZ281" s="6"/>
      <c r="QGA281" s="6"/>
      <c r="QGB281" s="6"/>
      <c r="QGC281" s="6"/>
      <c r="QGD281" s="6"/>
      <c r="QGE281" s="6"/>
      <c r="QGF281" s="6"/>
      <c r="QGG281" s="6"/>
      <c r="QGH281" s="6"/>
      <c r="QGI281" s="6"/>
      <c r="QGJ281" s="6"/>
      <c r="QGK281" s="6"/>
      <c r="QGL281" s="6"/>
      <c r="QGM281" s="6"/>
      <c r="QGN281" s="6"/>
      <c r="QGO281" s="6"/>
      <c r="QGP281" s="6"/>
      <c r="QGQ281" s="6"/>
      <c r="QGR281" s="6"/>
      <c r="QGS281" s="6"/>
      <c r="QGT281" s="6"/>
      <c r="QGU281" s="6"/>
      <c r="QGV281" s="6"/>
      <c r="QGW281" s="6"/>
      <c r="QGX281" s="6"/>
      <c r="QGY281" s="6"/>
      <c r="QGZ281" s="6"/>
      <c r="QHA281" s="6"/>
      <c r="QHB281" s="6"/>
      <c r="QHC281" s="6"/>
      <c r="QHD281" s="6"/>
      <c r="QHE281" s="6"/>
      <c r="QHF281" s="6"/>
      <c r="QHG281" s="6"/>
      <c r="QHH281" s="6"/>
      <c r="QHI281" s="6"/>
      <c r="QHJ281" s="6"/>
      <c r="QHK281" s="6"/>
      <c r="QHL281" s="6"/>
      <c r="QHM281" s="6"/>
      <c r="QHN281" s="6"/>
      <c r="QHO281" s="6"/>
      <c r="QHP281" s="6"/>
      <c r="QHQ281" s="6"/>
      <c r="QHR281" s="6"/>
      <c r="QHS281" s="6"/>
      <c r="QHT281" s="6"/>
      <c r="QHU281" s="6"/>
      <c r="QHV281" s="6"/>
      <c r="QHW281" s="6"/>
      <c r="QHX281" s="6"/>
      <c r="QHY281" s="6"/>
      <c r="QHZ281" s="6"/>
      <c r="QIA281" s="6"/>
      <c r="QIB281" s="6"/>
      <c r="QIC281" s="6"/>
      <c r="QID281" s="6"/>
      <c r="QIE281" s="6"/>
      <c r="QIF281" s="6"/>
      <c r="QIG281" s="6"/>
      <c r="QIH281" s="6"/>
      <c r="QII281" s="6"/>
      <c r="QIJ281" s="6"/>
      <c r="QIK281" s="6"/>
      <c r="QIL281" s="6"/>
      <c r="QIM281" s="6"/>
      <c r="QIN281" s="6"/>
      <c r="QIO281" s="6"/>
      <c r="QIP281" s="6"/>
      <c r="QIQ281" s="6"/>
      <c r="QIR281" s="6"/>
      <c r="QIS281" s="6"/>
      <c r="QIT281" s="6"/>
      <c r="QIU281" s="6"/>
      <c r="QIV281" s="6"/>
      <c r="QIW281" s="6"/>
      <c r="QIX281" s="6"/>
      <c r="QIY281" s="6"/>
      <c r="QIZ281" s="6"/>
      <c r="QJA281" s="6"/>
      <c r="QJB281" s="6"/>
      <c r="QJC281" s="6"/>
      <c r="QJD281" s="6"/>
      <c r="QJE281" s="6"/>
      <c r="QJF281" s="6"/>
      <c r="QJG281" s="6"/>
      <c r="QJH281" s="6"/>
      <c r="QJI281" s="6"/>
      <c r="QJJ281" s="6"/>
      <c r="QJK281" s="6"/>
      <c r="QJL281" s="6"/>
      <c r="QJM281" s="6"/>
      <c r="QJN281" s="6"/>
      <c r="QJO281" s="6"/>
      <c r="QJP281" s="6"/>
      <c r="QJQ281" s="6"/>
      <c r="QJR281" s="6"/>
      <c r="QJS281" s="6"/>
      <c r="QJT281" s="6"/>
      <c r="QJU281" s="6"/>
      <c r="QJV281" s="6"/>
      <c r="QJW281" s="6"/>
      <c r="QJX281" s="6"/>
      <c r="QJY281" s="6"/>
      <c r="QJZ281" s="6"/>
      <c r="QKA281" s="6"/>
      <c r="QKB281" s="6"/>
      <c r="QKC281" s="6"/>
      <c r="QKD281" s="6"/>
      <c r="QKE281" s="6"/>
      <c r="QKF281" s="6"/>
      <c r="QKG281" s="6"/>
      <c r="QKH281" s="6"/>
      <c r="QKI281" s="6"/>
      <c r="QKJ281" s="6"/>
      <c r="QKK281" s="6"/>
      <c r="QKL281" s="6"/>
      <c r="QKM281" s="6"/>
      <c r="QKN281" s="6"/>
      <c r="QKO281" s="6"/>
      <c r="QKP281" s="6"/>
      <c r="QKQ281" s="6"/>
      <c r="QKR281" s="6"/>
      <c r="QKS281" s="6"/>
      <c r="QKT281" s="6"/>
      <c r="QKU281" s="6"/>
      <c r="QKV281" s="6"/>
      <c r="QKW281" s="6"/>
      <c r="QKX281" s="6"/>
      <c r="QKY281" s="6"/>
      <c r="QKZ281" s="6"/>
      <c r="QLA281" s="6"/>
      <c r="QLB281" s="6"/>
      <c r="QLC281" s="6"/>
      <c r="QLD281" s="6"/>
      <c r="QLE281" s="6"/>
      <c r="QLF281" s="6"/>
      <c r="QLG281" s="6"/>
      <c r="QLH281" s="6"/>
      <c r="QLI281" s="6"/>
      <c r="QLJ281" s="6"/>
      <c r="QLK281" s="6"/>
      <c r="QLL281" s="6"/>
      <c r="QLM281" s="6"/>
      <c r="QLN281" s="6"/>
      <c r="QLO281" s="6"/>
      <c r="QLP281" s="6"/>
      <c r="QLQ281" s="6"/>
      <c r="QLR281" s="6"/>
      <c r="QLS281" s="6"/>
      <c r="QLT281" s="6"/>
      <c r="QLU281" s="6"/>
      <c r="QLV281" s="6"/>
      <c r="QLW281" s="6"/>
      <c r="QLX281" s="6"/>
      <c r="QLY281" s="6"/>
      <c r="QLZ281" s="6"/>
      <c r="QMA281" s="6"/>
      <c r="QMB281" s="6"/>
      <c r="QMC281" s="6"/>
      <c r="QMD281" s="6"/>
      <c r="QME281" s="6"/>
      <c r="QMF281" s="6"/>
      <c r="QMG281" s="6"/>
      <c r="QMH281" s="6"/>
      <c r="QMI281" s="6"/>
      <c r="QMJ281" s="6"/>
      <c r="QMK281" s="6"/>
      <c r="QML281" s="6"/>
      <c r="QMM281" s="6"/>
      <c r="QMN281" s="6"/>
      <c r="QMO281" s="6"/>
      <c r="QMP281" s="6"/>
      <c r="QMQ281" s="6"/>
      <c r="QMR281" s="6"/>
      <c r="QMS281" s="6"/>
      <c r="QMT281" s="6"/>
      <c r="QMU281" s="6"/>
      <c r="QMV281" s="6"/>
      <c r="QMW281" s="6"/>
      <c r="QMX281" s="6"/>
      <c r="QMY281" s="6"/>
      <c r="QMZ281" s="6"/>
      <c r="QNA281" s="6"/>
      <c r="QNB281" s="6"/>
      <c r="QNC281" s="6"/>
      <c r="QND281" s="6"/>
      <c r="QNE281" s="6"/>
      <c r="QNF281" s="6"/>
      <c r="QNG281" s="6"/>
      <c r="QNH281" s="6"/>
      <c r="QNI281" s="6"/>
      <c r="QNJ281" s="6"/>
      <c r="QNK281" s="6"/>
      <c r="QNL281" s="6"/>
      <c r="QNM281" s="6"/>
      <c r="QNN281" s="6"/>
      <c r="QNO281" s="6"/>
      <c r="QNP281" s="6"/>
      <c r="QNQ281" s="6"/>
      <c r="QNR281" s="6"/>
      <c r="QNS281" s="6"/>
      <c r="QNT281" s="6"/>
      <c r="QNU281" s="6"/>
      <c r="QNV281" s="6"/>
      <c r="QNW281" s="6"/>
      <c r="QNX281" s="6"/>
      <c r="QNY281" s="6"/>
      <c r="QNZ281" s="6"/>
      <c r="QOA281" s="6"/>
      <c r="QOB281" s="6"/>
      <c r="QOC281" s="6"/>
      <c r="QOD281" s="6"/>
      <c r="QOE281" s="6"/>
      <c r="QOF281" s="6"/>
      <c r="QOG281" s="6"/>
      <c r="QOH281" s="6"/>
      <c r="QOI281" s="6"/>
      <c r="QOJ281" s="6"/>
      <c r="QOK281" s="6"/>
      <c r="QOL281" s="6"/>
      <c r="QOM281" s="6"/>
      <c r="QON281" s="6"/>
      <c r="QOO281" s="6"/>
      <c r="QOP281" s="6"/>
      <c r="QOQ281" s="6"/>
      <c r="QOR281" s="6"/>
      <c r="QOS281" s="6"/>
      <c r="QOT281" s="6"/>
      <c r="QOU281" s="6"/>
      <c r="QOV281" s="6"/>
      <c r="QOW281" s="6"/>
      <c r="QOX281" s="6"/>
      <c r="QOY281" s="6"/>
      <c r="QOZ281" s="6"/>
      <c r="QPA281" s="6"/>
      <c r="QPB281" s="6"/>
      <c r="QPC281" s="6"/>
      <c r="QPD281" s="6"/>
      <c r="QPE281" s="6"/>
      <c r="QPF281" s="6"/>
      <c r="QPG281" s="6"/>
      <c r="QPH281" s="6"/>
      <c r="QPI281" s="6"/>
      <c r="QPJ281" s="6"/>
      <c r="QPK281" s="6"/>
      <c r="QPL281" s="6"/>
      <c r="QPM281" s="6"/>
      <c r="QPN281" s="6"/>
      <c r="QPO281" s="6"/>
      <c r="QPP281" s="6"/>
      <c r="QPQ281" s="6"/>
      <c r="QPR281" s="6"/>
      <c r="QPS281" s="6"/>
      <c r="QPT281" s="6"/>
      <c r="QPU281" s="6"/>
      <c r="QPV281" s="6"/>
      <c r="QPW281" s="6"/>
      <c r="QPX281" s="6"/>
      <c r="QPY281" s="6"/>
      <c r="QPZ281" s="6"/>
      <c r="QQA281" s="6"/>
      <c r="QQB281" s="6"/>
      <c r="QQC281" s="6"/>
      <c r="QQD281" s="6"/>
      <c r="QQE281" s="6"/>
      <c r="QQF281" s="6"/>
      <c r="QQG281" s="6"/>
      <c r="QQH281" s="6"/>
      <c r="QQI281" s="6"/>
      <c r="QQJ281" s="6"/>
      <c r="QQK281" s="6"/>
      <c r="QQL281" s="6"/>
      <c r="QQM281" s="6"/>
      <c r="QQN281" s="6"/>
      <c r="QQO281" s="6"/>
      <c r="QQP281" s="6"/>
      <c r="QQQ281" s="6"/>
      <c r="QQR281" s="6"/>
      <c r="QQS281" s="6"/>
      <c r="QQT281" s="6"/>
      <c r="QQU281" s="6"/>
      <c r="QQV281" s="6"/>
      <c r="QQW281" s="6"/>
      <c r="QQX281" s="6"/>
      <c r="QQY281" s="6"/>
      <c r="QQZ281" s="6"/>
      <c r="QRA281" s="6"/>
      <c r="QRB281" s="6"/>
      <c r="QRC281" s="6"/>
      <c r="QRD281" s="6"/>
      <c r="QRE281" s="6"/>
      <c r="QRF281" s="6"/>
      <c r="QRG281" s="6"/>
      <c r="QRH281" s="6"/>
      <c r="QRI281" s="6"/>
      <c r="QRJ281" s="6"/>
      <c r="QRK281" s="6"/>
      <c r="QRL281" s="6"/>
      <c r="QRM281" s="6"/>
      <c r="QRN281" s="6"/>
      <c r="QRO281" s="6"/>
      <c r="QRP281" s="6"/>
      <c r="QRQ281" s="6"/>
      <c r="QRR281" s="6"/>
      <c r="QRS281" s="6"/>
      <c r="QRT281" s="6"/>
      <c r="QRU281" s="6"/>
      <c r="QRV281" s="6"/>
      <c r="QRW281" s="6"/>
      <c r="QRX281" s="6"/>
      <c r="QRY281" s="6"/>
      <c r="QRZ281" s="6"/>
      <c r="QSA281" s="6"/>
      <c r="QSB281" s="6"/>
      <c r="QSC281" s="6"/>
      <c r="QSD281" s="6"/>
      <c r="QSE281" s="6"/>
      <c r="QSF281" s="6"/>
      <c r="QSG281" s="6"/>
      <c r="QSH281" s="6"/>
      <c r="QSI281" s="6"/>
      <c r="QSJ281" s="6"/>
      <c r="QSK281" s="6"/>
      <c r="QSL281" s="6"/>
      <c r="QSM281" s="6"/>
      <c r="QSN281" s="6"/>
      <c r="QSO281" s="6"/>
      <c r="QSP281" s="6"/>
      <c r="QSQ281" s="6"/>
      <c r="QSR281" s="6"/>
      <c r="QSS281" s="6"/>
      <c r="QST281" s="6"/>
      <c r="QSU281" s="6"/>
      <c r="QSV281" s="6"/>
      <c r="QSW281" s="6"/>
      <c r="QSX281" s="6"/>
      <c r="QSY281" s="6"/>
      <c r="QSZ281" s="6"/>
      <c r="QTA281" s="6"/>
      <c r="QTB281" s="6"/>
      <c r="QTC281" s="6"/>
      <c r="QTD281" s="6"/>
      <c r="QTE281" s="6"/>
      <c r="QTF281" s="6"/>
      <c r="QTG281" s="6"/>
      <c r="QTH281" s="6"/>
      <c r="QTI281" s="6"/>
      <c r="QTJ281" s="6"/>
      <c r="QTK281" s="6"/>
      <c r="QTL281" s="6"/>
      <c r="QTM281" s="6"/>
      <c r="QTN281" s="6"/>
      <c r="QTO281" s="6"/>
      <c r="QTP281" s="6"/>
      <c r="QTQ281" s="6"/>
      <c r="QTR281" s="6"/>
      <c r="QTS281" s="6"/>
      <c r="QTT281" s="6"/>
      <c r="QTU281" s="6"/>
      <c r="QTV281" s="6"/>
      <c r="QTW281" s="6"/>
      <c r="QTX281" s="6"/>
      <c r="QTY281" s="6"/>
      <c r="QTZ281" s="6"/>
      <c r="QUA281" s="6"/>
      <c r="QUB281" s="6"/>
      <c r="QUC281" s="6"/>
      <c r="QUD281" s="6"/>
      <c r="QUE281" s="6"/>
      <c r="QUF281" s="6"/>
      <c r="QUG281" s="6"/>
      <c r="QUH281" s="6"/>
      <c r="QUI281" s="6"/>
      <c r="QUJ281" s="6"/>
      <c r="QUK281" s="6"/>
      <c r="QUL281" s="6"/>
      <c r="QUM281" s="6"/>
      <c r="QUN281" s="6"/>
      <c r="QUO281" s="6"/>
      <c r="QUP281" s="6"/>
      <c r="QUQ281" s="6"/>
      <c r="QUR281" s="6"/>
      <c r="QUS281" s="6"/>
      <c r="QUT281" s="6"/>
      <c r="QUU281" s="6"/>
      <c r="QUV281" s="6"/>
      <c r="QUW281" s="6"/>
      <c r="QUX281" s="6"/>
      <c r="QUY281" s="6"/>
      <c r="QUZ281" s="6"/>
      <c r="QVA281" s="6"/>
      <c r="QVB281" s="6"/>
      <c r="QVC281" s="6"/>
      <c r="QVD281" s="6"/>
      <c r="QVE281" s="6"/>
      <c r="QVF281" s="6"/>
      <c r="QVG281" s="6"/>
      <c r="QVH281" s="6"/>
      <c r="QVI281" s="6"/>
      <c r="QVJ281" s="6"/>
      <c r="QVK281" s="6"/>
      <c r="QVL281" s="6"/>
      <c r="QVM281" s="6"/>
      <c r="QVN281" s="6"/>
      <c r="QVO281" s="6"/>
      <c r="QVP281" s="6"/>
      <c r="QVQ281" s="6"/>
      <c r="QVR281" s="6"/>
      <c r="QVS281" s="6"/>
      <c r="QVT281" s="6"/>
      <c r="QVU281" s="6"/>
      <c r="QVV281" s="6"/>
      <c r="QVW281" s="6"/>
      <c r="QVX281" s="6"/>
      <c r="QVY281" s="6"/>
      <c r="QVZ281" s="6"/>
      <c r="QWA281" s="6"/>
      <c r="QWB281" s="6"/>
      <c r="QWC281" s="6"/>
      <c r="QWD281" s="6"/>
      <c r="QWE281" s="6"/>
      <c r="QWF281" s="6"/>
      <c r="QWG281" s="6"/>
      <c r="QWH281" s="6"/>
      <c r="QWI281" s="6"/>
      <c r="QWJ281" s="6"/>
      <c r="QWK281" s="6"/>
      <c r="QWL281" s="6"/>
      <c r="QWM281" s="6"/>
      <c r="QWN281" s="6"/>
      <c r="QWO281" s="6"/>
      <c r="QWP281" s="6"/>
      <c r="QWQ281" s="6"/>
      <c r="QWR281" s="6"/>
      <c r="QWS281" s="6"/>
      <c r="QWT281" s="6"/>
      <c r="QWU281" s="6"/>
      <c r="QWV281" s="6"/>
      <c r="QWW281" s="6"/>
      <c r="QWX281" s="6"/>
      <c r="QWY281" s="6"/>
      <c r="QWZ281" s="6"/>
      <c r="QXA281" s="6"/>
      <c r="QXB281" s="6"/>
      <c r="QXC281" s="6"/>
      <c r="QXD281" s="6"/>
      <c r="QXE281" s="6"/>
      <c r="QXF281" s="6"/>
      <c r="QXG281" s="6"/>
      <c r="QXH281" s="6"/>
      <c r="QXI281" s="6"/>
      <c r="QXJ281" s="6"/>
      <c r="QXK281" s="6"/>
      <c r="QXL281" s="6"/>
      <c r="QXM281" s="6"/>
      <c r="QXN281" s="6"/>
      <c r="QXO281" s="6"/>
      <c r="QXP281" s="6"/>
      <c r="QXQ281" s="6"/>
      <c r="QXR281" s="6"/>
      <c r="QXS281" s="6"/>
      <c r="QXT281" s="6"/>
      <c r="QXU281" s="6"/>
      <c r="QXV281" s="6"/>
      <c r="QXW281" s="6"/>
      <c r="QXX281" s="6"/>
      <c r="QXY281" s="6"/>
      <c r="QXZ281" s="6"/>
      <c r="QYA281" s="6"/>
      <c r="QYB281" s="6"/>
      <c r="QYC281" s="6"/>
      <c r="QYD281" s="6"/>
      <c r="QYE281" s="6"/>
      <c r="QYF281" s="6"/>
      <c r="QYG281" s="6"/>
      <c r="QYH281" s="6"/>
      <c r="QYI281" s="6"/>
      <c r="QYJ281" s="6"/>
      <c r="QYK281" s="6"/>
      <c r="QYL281" s="6"/>
      <c r="QYM281" s="6"/>
      <c r="QYN281" s="6"/>
      <c r="QYO281" s="6"/>
      <c r="QYP281" s="6"/>
      <c r="QYQ281" s="6"/>
      <c r="QYR281" s="6"/>
      <c r="QYS281" s="6"/>
      <c r="QYT281" s="6"/>
      <c r="QYU281" s="6"/>
      <c r="QYV281" s="6"/>
      <c r="QYW281" s="6"/>
      <c r="QYX281" s="6"/>
      <c r="QYY281" s="6"/>
      <c r="QYZ281" s="6"/>
      <c r="QZA281" s="6"/>
      <c r="QZB281" s="6"/>
      <c r="QZC281" s="6"/>
      <c r="QZD281" s="6"/>
      <c r="QZE281" s="6"/>
      <c r="QZF281" s="6"/>
      <c r="QZG281" s="6"/>
      <c r="QZH281" s="6"/>
      <c r="QZI281" s="6"/>
      <c r="QZJ281" s="6"/>
      <c r="QZK281" s="6"/>
      <c r="QZL281" s="6"/>
      <c r="QZM281" s="6"/>
      <c r="QZN281" s="6"/>
      <c r="QZO281" s="6"/>
      <c r="QZP281" s="6"/>
      <c r="QZQ281" s="6"/>
      <c r="QZR281" s="6"/>
      <c r="QZS281" s="6"/>
      <c r="QZT281" s="6"/>
      <c r="QZU281" s="6"/>
      <c r="QZV281" s="6"/>
      <c r="QZW281" s="6"/>
      <c r="QZX281" s="6"/>
      <c r="QZY281" s="6"/>
      <c r="QZZ281" s="6"/>
      <c r="RAA281" s="6"/>
      <c r="RAB281" s="6"/>
      <c r="RAC281" s="6"/>
      <c r="RAD281" s="6"/>
      <c r="RAE281" s="6"/>
      <c r="RAF281" s="6"/>
      <c r="RAG281" s="6"/>
      <c r="RAH281" s="6"/>
      <c r="RAI281" s="6"/>
      <c r="RAJ281" s="6"/>
      <c r="RAK281" s="6"/>
      <c r="RAL281" s="6"/>
      <c r="RAM281" s="6"/>
      <c r="RAN281" s="6"/>
      <c r="RAO281" s="6"/>
      <c r="RAP281" s="6"/>
      <c r="RAQ281" s="6"/>
      <c r="RAR281" s="6"/>
      <c r="RAS281" s="6"/>
      <c r="RAT281" s="6"/>
      <c r="RAU281" s="6"/>
      <c r="RAV281" s="6"/>
      <c r="RAW281" s="6"/>
      <c r="RAX281" s="6"/>
      <c r="RAY281" s="6"/>
      <c r="RAZ281" s="6"/>
      <c r="RBA281" s="6"/>
      <c r="RBB281" s="6"/>
      <c r="RBC281" s="6"/>
      <c r="RBD281" s="6"/>
      <c r="RBE281" s="6"/>
      <c r="RBF281" s="6"/>
      <c r="RBG281" s="6"/>
      <c r="RBH281" s="6"/>
      <c r="RBI281" s="6"/>
      <c r="RBJ281" s="6"/>
      <c r="RBK281" s="6"/>
      <c r="RBL281" s="6"/>
      <c r="RBM281" s="6"/>
      <c r="RBN281" s="6"/>
      <c r="RBO281" s="6"/>
      <c r="RBP281" s="6"/>
      <c r="RBQ281" s="6"/>
      <c r="RBR281" s="6"/>
      <c r="RBS281" s="6"/>
      <c r="RBT281" s="6"/>
      <c r="RBU281" s="6"/>
      <c r="RBV281" s="6"/>
      <c r="RBW281" s="6"/>
      <c r="RBX281" s="6"/>
      <c r="RBY281" s="6"/>
      <c r="RBZ281" s="6"/>
      <c r="RCA281" s="6"/>
      <c r="RCB281" s="6"/>
      <c r="RCC281" s="6"/>
      <c r="RCD281" s="6"/>
      <c r="RCE281" s="6"/>
      <c r="RCF281" s="6"/>
      <c r="RCG281" s="6"/>
      <c r="RCH281" s="6"/>
      <c r="RCI281" s="6"/>
      <c r="RCJ281" s="6"/>
      <c r="RCK281" s="6"/>
      <c r="RCL281" s="6"/>
      <c r="RCM281" s="6"/>
      <c r="RCN281" s="6"/>
      <c r="RCO281" s="6"/>
      <c r="RCP281" s="6"/>
      <c r="RCQ281" s="6"/>
      <c r="RCR281" s="6"/>
      <c r="RCS281" s="6"/>
      <c r="RCT281" s="6"/>
      <c r="RCU281" s="6"/>
      <c r="RCV281" s="6"/>
      <c r="RCW281" s="6"/>
      <c r="RCX281" s="6"/>
      <c r="RCY281" s="6"/>
      <c r="RCZ281" s="6"/>
      <c r="RDA281" s="6"/>
      <c r="RDB281" s="6"/>
      <c r="RDC281" s="6"/>
      <c r="RDD281" s="6"/>
      <c r="RDE281" s="6"/>
      <c r="RDF281" s="6"/>
      <c r="RDG281" s="6"/>
      <c r="RDH281" s="6"/>
      <c r="RDI281" s="6"/>
      <c r="RDJ281" s="6"/>
      <c r="RDK281" s="6"/>
      <c r="RDL281" s="6"/>
      <c r="RDM281" s="6"/>
      <c r="RDN281" s="6"/>
      <c r="RDO281" s="6"/>
      <c r="RDP281" s="6"/>
      <c r="RDQ281" s="6"/>
      <c r="RDR281" s="6"/>
      <c r="RDS281" s="6"/>
      <c r="RDT281" s="6"/>
      <c r="RDU281" s="6"/>
      <c r="RDV281" s="6"/>
      <c r="RDW281" s="6"/>
      <c r="RDX281" s="6"/>
      <c r="RDY281" s="6"/>
      <c r="RDZ281" s="6"/>
      <c r="REA281" s="6"/>
      <c r="REB281" s="6"/>
      <c r="REC281" s="6"/>
      <c r="RED281" s="6"/>
      <c r="REE281" s="6"/>
      <c r="REF281" s="6"/>
      <c r="REG281" s="6"/>
      <c r="REH281" s="6"/>
      <c r="REI281" s="6"/>
      <c r="REJ281" s="6"/>
      <c r="REK281" s="6"/>
      <c r="REL281" s="6"/>
      <c r="REM281" s="6"/>
      <c r="REN281" s="6"/>
      <c r="REO281" s="6"/>
      <c r="REP281" s="6"/>
      <c r="REQ281" s="6"/>
      <c r="RER281" s="6"/>
      <c r="RES281" s="6"/>
      <c r="RET281" s="6"/>
      <c r="REU281" s="6"/>
      <c r="REV281" s="6"/>
      <c r="REW281" s="6"/>
      <c r="REX281" s="6"/>
      <c r="REY281" s="6"/>
      <c r="REZ281" s="6"/>
      <c r="RFA281" s="6"/>
      <c r="RFB281" s="6"/>
      <c r="RFC281" s="6"/>
      <c r="RFD281" s="6"/>
      <c r="RFE281" s="6"/>
      <c r="RFF281" s="6"/>
      <c r="RFG281" s="6"/>
      <c r="RFH281" s="6"/>
      <c r="RFI281" s="6"/>
      <c r="RFJ281" s="6"/>
      <c r="RFK281" s="6"/>
      <c r="RFL281" s="6"/>
      <c r="RFM281" s="6"/>
      <c r="RFN281" s="6"/>
      <c r="RFO281" s="6"/>
      <c r="RFP281" s="6"/>
      <c r="RFQ281" s="6"/>
      <c r="RFR281" s="6"/>
      <c r="RFS281" s="6"/>
      <c r="RFT281" s="6"/>
      <c r="RFU281" s="6"/>
      <c r="RFV281" s="6"/>
      <c r="RFW281" s="6"/>
      <c r="RFX281" s="6"/>
      <c r="RFY281" s="6"/>
      <c r="RFZ281" s="6"/>
      <c r="RGA281" s="6"/>
      <c r="RGB281" s="6"/>
      <c r="RGC281" s="6"/>
      <c r="RGD281" s="6"/>
      <c r="RGE281" s="6"/>
      <c r="RGF281" s="6"/>
      <c r="RGG281" s="6"/>
      <c r="RGH281" s="6"/>
      <c r="RGI281" s="6"/>
      <c r="RGJ281" s="6"/>
      <c r="RGK281" s="6"/>
      <c r="RGL281" s="6"/>
      <c r="RGM281" s="6"/>
      <c r="RGN281" s="6"/>
      <c r="RGO281" s="6"/>
      <c r="RGP281" s="6"/>
      <c r="RGQ281" s="6"/>
      <c r="RGR281" s="6"/>
      <c r="RGS281" s="6"/>
      <c r="RGT281" s="6"/>
      <c r="RGU281" s="6"/>
      <c r="RGV281" s="6"/>
      <c r="RGW281" s="6"/>
      <c r="RGX281" s="6"/>
      <c r="RGY281" s="6"/>
      <c r="RGZ281" s="6"/>
      <c r="RHA281" s="6"/>
      <c r="RHB281" s="6"/>
      <c r="RHC281" s="6"/>
      <c r="RHD281" s="6"/>
      <c r="RHE281" s="6"/>
      <c r="RHF281" s="6"/>
      <c r="RHG281" s="6"/>
      <c r="RHH281" s="6"/>
      <c r="RHI281" s="6"/>
      <c r="RHJ281" s="6"/>
      <c r="RHK281" s="6"/>
      <c r="RHL281" s="6"/>
      <c r="RHM281" s="6"/>
      <c r="RHN281" s="6"/>
      <c r="RHO281" s="6"/>
      <c r="RHP281" s="6"/>
      <c r="RHQ281" s="6"/>
      <c r="RHR281" s="6"/>
      <c r="RHS281" s="6"/>
      <c r="RHT281" s="6"/>
      <c r="RHU281" s="6"/>
      <c r="RHV281" s="6"/>
      <c r="RHW281" s="6"/>
      <c r="RHX281" s="6"/>
      <c r="RHY281" s="6"/>
      <c r="RHZ281" s="6"/>
      <c r="RIA281" s="6"/>
      <c r="RIB281" s="6"/>
      <c r="RIC281" s="6"/>
      <c r="RID281" s="6"/>
      <c r="RIE281" s="6"/>
      <c r="RIF281" s="6"/>
      <c r="RIG281" s="6"/>
      <c r="RIH281" s="6"/>
      <c r="RII281" s="6"/>
      <c r="RIJ281" s="6"/>
      <c r="RIK281" s="6"/>
      <c r="RIL281" s="6"/>
      <c r="RIM281" s="6"/>
      <c r="RIN281" s="6"/>
      <c r="RIO281" s="6"/>
      <c r="RIP281" s="6"/>
      <c r="RIQ281" s="6"/>
      <c r="RIR281" s="6"/>
      <c r="RIS281" s="6"/>
      <c r="RIT281" s="6"/>
      <c r="RIU281" s="6"/>
      <c r="RIV281" s="6"/>
      <c r="RIW281" s="6"/>
      <c r="RIX281" s="6"/>
      <c r="RIY281" s="6"/>
      <c r="RIZ281" s="6"/>
      <c r="RJA281" s="6"/>
      <c r="RJB281" s="6"/>
      <c r="RJC281" s="6"/>
      <c r="RJD281" s="6"/>
      <c r="RJE281" s="6"/>
      <c r="RJF281" s="6"/>
      <c r="RJG281" s="6"/>
      <c r="RJH281" s="6"/>
      <c r="RJI281" s="6"/>
      <c r="RJJ281" s="6"/>
      <c r="RJK281" s="6"/>
      <c r="RJL281" s="6"/>
      <c r="RJM281" s="6"/>
      <c r="RJN281" s="6"/>
      <c r="RJO281" s="6"/>
      <c r="RJP281" s="6"/>
      <c r="RJQ281" s="6"/>
      <c r="RJR281" s="6"/>
      <c r="RJS281" s="6"/>
      <c r="RJT281" s="6"/>
      <c r="RJU281" s="6"/>
      <c r="RJV281" s="6"/>
      <c r="RJW281" s="6"/>
      <c r="RJX281" s="6"/>
      <c r="RJY281" s="6"/>
      <c r="RJZ281" s="6"/>
      <c r="RKA281" s="6"/>
      <c r="RKB281" s="6"/>
      <c r="RKC281" s="6"/>
      <c r="RKD281" s="6"/>
      <c r="RKE281" s="6"/>
      <c r="RKF281" s="6"/>
      <c r="RKG281" s="6"/>
      <c r="RKH281" s="6"/>
      <c r="RKI281" s="6"/>
      <c r="RKJ281" s="6"/>
      <c r="RKK281" s="6"/>
      <c r="RKL281" s="6"/>
      <c r="RKM281" s="6"/>
      <c r="RKN281" s="6"/>
      <c r="RKO281" s="6"/>
      <c r="RKP281" s="6"/>
      <c r="RKQ281" s="6"/>
      <c r="RKR281" s="6"/>
      <c r="RKS281" s="6"/>
      <c r="RKT281" s="6"/>
      <c r="RKU281" s="6"/>
      <c r="RKV281" s="6"/>
      <c r="RKW281" s="6"/>
      <c r="RKX281" s="6"/>
      <c r="RKY281" s="6"/>
      <c r="RKZ281" s="6"/>
      <c r="RLA281" s="6"/>
      <c r="RLB281" s="6"/>
      <c r="RLC281" s="6"/>
      <c r="RLD281" s="6"/>
      <c r="RLE281" s="6"/>
      <c r="RLF281" s="6"/>
      <c r="RLG281" s="6"/>
      <c r="RLH281" s="6"/>
      <c r="RLI281" s="6"/>
      <c r="RLJ281" s="6"/>
      <c r="RLK281" s="6"/>
      <c r="RLL281" s="6"/>
      <c r="RLM281" s="6"/>
      <c r="RLN281" s="6"/>
      <c r="RLO281" s="6"/>
      <c r="RLP281" s="6"/>
      <c r="RLQ281" s="6"/>
      <c r="RLR281" s="6"/>
      <c r="RLS281" s="6"/>
      <c r="RLT281" s="6"/>
      <c r="RLU281" s="6"/>
      <c r="RLV281" s="6"/>
      <c r="RLW281" s="6"/>
      <c r="RLX281" s="6"/>
      <c r="RLY281" s="6"/>
      <c r="RLZ281" s="6"/>
      <c r="RMA281" s="6"/>
      <c r="RMB281" s="6"/>
      <c r="RMC281" s="6"/>
      <c r="RMD281" s="6"/>
      <c r="RME281" s="6"/>
      <c r="RMF281" s="6"/>
      <c r="RMG281" s="6"/>
      <c r="RMH281" s="6"/>
      <c r="RMI281" s="6"/>
      <c r="RMJ281" s="6"/>
      <c r="RMK281" s="6"/>
      <c r="RML281" s="6"/>
      <c r="RMM281" s="6"/>
      <c r="RMN281" s="6"/>
      <c r="RMO281" s="6"/>
      <c r="RMP281" s="6"/>
      <c r="RMQ281" s="6"/>
      <c r="RMR281" s="6"/>
      <c r="RMS281" s="6"/>
      <c r="RMT281" s="6"/>
      <c r="RMU281" s="6"/>
      <c r="RMV281" s="6"/>
      <c r="RMW281" s="6"/>
      <c r="RMX281" s="6"/>
      <c r="RMY281" s="6"/>
      <c r="RMZ281" s="6"/>
      <c r="RNA281" s="6"/>
      <c r="RNB281" s="6"/>
      <c r="RNC281" s="6"/>
      <c r="RND281" s="6"/>
      <c r="RNE281" s="6"/>
      <c r="RNF281" s="6"/>
      <c r="RNG281" s="6"/>
      <c r="RNH281" s="6"/>
      <c r="RNI281" s="6"/>
      <c r="RNJ281" s="6"/>
      <c r="RNK281" s="6"/>
      <c r="RNL281" s="6"/>
      <c r="RNM281" s="6"/>
      <c r="RNN281" s="6"/>
      <c r="RNO281" s="6"/>
      <c r="RNP281" s="6"/>
      <c r="RNQ281" s="6"/>
      <c r="RNR281" s="6"/>
      <c r="RNS281" s="6"/>
      <c r="RNT281" s="6"/>
      <c r="RNU281" s="6"/>
      <c r="RNV281" s="6"/>
      <c r="RNW281" s="6"/>
      <c r="RNX281" s="6"/>
      <c r="RNY281" s="6"/>
      <c r="RNZ281" s="6"/>
      <c r="ROA281" s="6"/>
      <c r="ROB281" s="6"/>
      <c r="ROC281" s="6"/>
      <c r="ROD281" s="6"/>
      <c r="ROE281" s="6"/>
      <c r="ROF281" s="6"/>
      <c r="ROG281" s="6"/>
      <c r="ROH281" s="6"/>
      <c r="ROI281" s="6"/>
      <c r="ROJ281" s="6"/>
      <c r="ROK281" s="6"/>
      <c r="ROL281" s="6"/>
      <c r="ROM281" s="6"/>
      <c r="RON281" s="6"/>
      <c r="ROO281" s="6"/>
      <c r="ROP281" s="6"/>
      <c r="ROQ281" s="6"/>
      <c r="ROR281" s="6"/>
      <c r="ROS281" s="6"/>
      <c r="ROT281" s="6"/>
      <c r="ROU281" s="6"/>
      <c r="ROV281" s="6"/>
      <c r="ROW281" s="6"/>
      <c r="ROX281" s="6"/>
      <c r="ROY281" s="6"/>
      <c r="ROZ281" s="6"/>
      <c r="RPA281" s="6"/>
      <c r="RPB281" s="6"/>
      <c r="RPC281" s="6"/>
      <c r="RPD281" s="6"/>
      <c r="RPE281" s="6"/>
      <c r="RPF281" s="6"/>
      <c r="RPG281" s="6"/>
      <c r="RPH281" s="6"/>
      <c r="RPI281" s="6"/>
      <c r="RPJ281" s="6"/>
      <c r="RPK281" s="6"/>
      <c r="RPL281" s="6"/>
      <c r="RPM281" s="6"/>
      <c r="RPN281" s="6"/>
      <c r="RPO281" s="6"/>
      <c r="RPP281" s="6"/>
      <c r="RPQ281" s="6"/>
      <c r="RPR281" s="6"/>
      <c r="RPS281" s="6"/>
      <c r="RPT281" s="6"/>
      <c r="RPU281" s="6"/>
      <c r="RPV281" s="6"/>
      <c r="RPW281" s="6"/>
      <c r="RPX281" s="6"/>
      <c r="RPY281" s="6"/>
      <c r="RPZ281" s="6"/>
      <c r="RQA281" s="6"/>
      <c r="RQB281" s="6"/>
      <c r="RQC281" s="6"/>
      <c r="RQD281" s="6"/>
      <c r="RQE281" s="6"/>
      <c r="RQF281" s="6"/>
      <c r="RQG281" s="6"/>
      <c r="RQH281" s="6"/>
      <c r="RQI281" s="6"/>
      <c r="RQJ281" s="6"/>
      <c r="RQK281" s="6"/>
      <c r="RQL281" s="6"/>
      <c r="RQM281" s="6"/>
      <c r="RQN281" s="6"/>
      <c r="RQO281" s="6"/>
      <c r="RQP281" s="6"/>
      <c r="RQQ281" s="6"/>
      <c r="RQR281" s="6"/>
      <c r="RQS281" s="6"/>
      <c r="RQT281" s="6"/>
      <c r="RQU281" s="6"/>
      <c r="RQV281" s="6"/>
      <c r="RQW281" s="6"/>
      <c r="RQX281" s="6"/>
      <c r="RQY281" s="6"/>
      <c r="RQZ281" s="6"/>
      <c r="RRA281" s="6"/>
      <c r="RRB281" s="6"/>
      <c r="RRC281" s="6"/>
      <c r="RRD281" s="6"/>
      <c r="RRE281" s="6"/>
      <c r="RRF281" s="6"/>
      <c r="RRG281" s="6"/>
      <c r="RRH281" s="6"/>
      <c r="RRI281" s="6"/>
      <c r="RRJ281" s="6"/>
      <c r="RRK281" s="6"/>
      <c r="RRL281" s="6"/>
      <c r="RRM281" s="6"/>
      <c r="RRN281" s="6"/>
      <c r="RRO281" s="6"/>
      <c r="RRP281" s="6"/>
      <c r="RRQ281" s="6"/>
      <c r="RRR281" s="6"/>
      <c r="RRS281" s="6"/>
      <c r="RRT281" s="6"/>
      <c r="RRU281" s="6"/>
      <c r="RRV281" s="6"/>
      <c r="RRW281" s="6"/>
      <c r="RRX281" s="6"/>
      <c r="RRY281" s="6"/>
      <c r="RRZ281" s="6"/>
      <c r="RSA281" s="6"/>
      <c r="RSB281" s="6"/>
      <c r="RSC281" s="6"/>
      <c r="RSD281" s="6"/>
      <c r="RSE281" s="6"/>
      <c r="RSF281" s="6"/>
      <c r="RSG281" s="6"/>
      <c r="RSH281" s="6"/>
      <c r="RSI281" s="6"/>
      <c r="RSJ281" s="6"/>
      <c r="RSK281" s="6"/>
      <c r="RSL281" s="6"/>
      <c r="RSM281" s="6"/>
      <c r="RSN281" s="6"/>
      <c r="RSO281" s="6"/>
      <c r="RSP281" s="6"/>
      <c r="RSQ281" s="6"/>
      <c r="RSR281" s="6"/>
      <c r="RSS281" s="6"/>
      <c r="RST281" s="6"/>
      <c r="RSU281" s="6"/>
      <c r="RSV281" s="6"/>
      <c r="RSW281" s="6"/>
      <c r="RSX281" s="6"/>
      <c r="RSY281" s="6"/>
      <c r="RSZ281" s="6"/>
      <c r="RTA281" s="6"/>
      <c r="RTB281" s="6"/>
      <c r="RTC281" s="6"/>
      <c r="RTD281" s="6"/>
      <c r="RTE281" s="6"/>
      <c r="RTF281" s="6"/>
      <c r="RTG281" s="6"/>
      <c r="RTH281" s="6"/>
      <c r="RTI281" s="6"/>
      <c r="RTJ281" s="6"/>
      <c r="RTK281" s="6"/>
      <c r="RTL281" s="6"/>
      <c r="RTM281" s="6"/>
      <c r="RTN281" s="6"/>
      <c r="RTO281" s="6"/>
      <c r="RTP281" s="6"/>
      <c r="RTQ281" s="6"/>
      <c r="RTR281" s="6"/>
      <c r="RTS281" s="6"/>
      <c r="RTT281" s="6"/>
      <c r="RTU281" s="6"/>
      <c r="RTV281" s="6"/>
      <c r="RTW281" s="6"/>
      <c r="RTX281" s="6"/>
      <c r="RTY281" s="6"/>
      <c r="RTZ281" s="6"/>
      <c r="RUA281" s="6"/>
      <c r="RUB281" s="6"/>
      <c r="RUC281" s="6"/>
      <c r="RUD281" s="6"/>
      <c r="RUE281" s="6"/>
      <c r="RUF281" s="6"/>
      <c r="RUG281" s="6"/>
      <c r="RUH281" s="6"/>
      <c r="RUI281" s="6"/>
      <c r="RUJ281" s="6"/>
      <c r="RUK281" s="6"/>
      <c r="RUL281" s="6"/>
      <c r="RUM281" s="6"/>
      <c r="RUN281" s="6"/>
      <c r="RUO281" s="6"/>
      <c r="RUP281" s="6"/>
      <c r="RUQ281" s="6"/>
      <c r="RUR281" s="6"/>
      <c r="RUS281" s="6"/>
      <c r="RUT281" s="6"/>
      <c r="RUU281" s="6"/>
      <c r="RUV281" s="6"/>
      <c r="RUW281" s="6"/>
      <c r="RUX281" s="6"/>
      <c r="RUY281" s="6"/>
      <c r="RUZ281" s="6"/>
      <c r="RVA281" s="6"/>
      <c r="RVB281" s="6"/>
      <c r="RVC281" s="6"/>
      <c r="RVD281" s="6"/>
      <c r="RVE281" s="6"/>
      <c r="RVF281" s="6"/>
      <c r="RVG281" s="6"/>
      <c r="RVH281" s="6"/>
      <c r="RVI281" s="6"/>
      <c r="RVJ281" s="6"/>
      <c r="RVK281" s="6"/>
      <c r="RVL281" s="6"/>
      <c r="RVM281" s="6"/>
      <c r="RVN281" s="6"/>
      <c r="RVO281" s="6"/>
      <c r="RVP281" s="6"/>
      <c r="RVQ281" s="6"/>
      <c r="RVR281" s="6"/>
      <c r="RVS281" s="6"/>
      <c r="RVT281" s="6"/>
      <c r="RVU281" s="6"/>
      <c r="RVV281" s="6"/>
      <c r="RVW281" s="6"/>
      <c r="RVX281" s="6"/>
      <c r="RVY281" s="6"/>
      <c r="RVZ281" s="6"/>
      <c r="RWA281" s="6"/>
      <c r="RWB281" s="6"/>
      <c r="RWC281" s="6"/>
      <c r="RWD281" s="6"/>
      <c r="RWE281" s="6"/>
      <c r="RWF281" s="6"/>
      <c r="RWG281" s="6"/>
      <c r="RWH281" s="6"/>
      <c r="RWI281" s="6"/>
      <c r="RWJ281" s="6"/>
      <c r="RWK281" s="6"/>
      <c r="RWL281" s="6"/>
      <c r="RWM281" s="6"/>
      <c r="RWN281" s="6"/>
      <c r="RWO281" s="6"/>
      <c r="RWP281" s="6"/>
      <c r="RWQ281" s="6"/>
      <c r="RWR281" s="6"/>
      <c r="RWS281" s="6"/>
      <c r="RWT281" s="6"/>
      <c r="RWU281" s="6"/>
      <c r="RWV281" s="6"/>
      <c r="RWW281" s="6"/>
      <c r="RWX281" s="6"/>
      <c r="RWY281" s="6"/>
      <c r="RWZ281" s="6"/>
      <c r="RXA281" s="6"/>
      <c r="RXB281" s="6"/>
      <c r="RXC281" s="6"/>
      <c r="RXD281" s="6"/>
      <c r="RXE281" s="6"/>
      <c r="RXF281" s="6"/>
      <c r="RXG281" s="6"/>
      <c r="RXH281" s="6"/>
      <c r="RXI281" s="6"/>
      <c r="RXJ281" s="6"/>
      <c r="RXK281" s="6"/>
      <c r="RXL281" s="6"/>
      <c r="RXM281" s="6"/>
      <c r="RXN281" s="6"/>
      <c r="RXO281" s="6"/>
      <c r="RXP281" s="6"/>
      <c r="RXQ281" s="6"/>
      <c r="RXR281" s="6"/>
      <c r="RXS281" s="6"/>
      <c r="RXT281" s="6"/>
      <c r="RXU281" s="6"/>
      <c r="RXV281" s="6"/>
      <c r="RXW281" s="6"/>
      <c r="RXX281" s="6"/>
      <c r="RXY281" s="6"/>
      <c r="RXZ281" s="6"/>
      <c r="RYA281" s="6"/>
      <c r="RYB281" s="6"/>
      <c r="RYC281" s="6"/>
      <c r="RYD281" s="6"/>
      <c r="RYE281" s="6"/>
      <c r="RYF281" s="6"/>
      <c r="RYG281" s="6"/>
      <c r="RYH281" s="6"/>
      <c r="RYI281" s="6"/>
      <c r="RYJ281" s="6"/>
      <c r="RYK281" s="6"/>
      <c r="RYL281" s="6"/>
      <c r="RYM281" s="6"/>
      <c r="RYN281" s="6"/>
      <c r="RYO281" s="6"/>
      <c r="RYP281" s="6"/>
      <c r="RYQ281" s="6"/>
      <c r="RYR281" s="6"/>
      <c r="RYS281" s="6"/>
      <c r="RYT281" s="6"/>
      <c r="RYU281" s="6"/>
      <c r="RYV281" s="6"/>
      <c r="RYW281" s="6"/>
      <c r="RYX281" s="6"/>
      <c r="RYY281" s="6"/>
      <c r="RYZ281" s="6"/>
      <c r="RZA281" s="6"/>
      <c r="RZB281" s="6"/>
      <c r="RZC281" s="6"/>
      <c r="RZD281" s="6"/>
      <c r="RZE281" s="6"/>
      <c r="RZF281" s="6"/>
      <c r="RZG281" s="6"/>
      <c r="RZH281" s="6"/>
      <c r="RZI281" s="6"/>
      <c r="RZJ281" s="6"/>
      <c r="RZK281" s="6"/>
      <c r="RZL281" s="6"/>
      <c r="RZM281" s="6"/>
      <c r="RZN281" s="6"/>
      <c r="RZO281" s="6"/>
      <c r="RZP281" s="6"/>
      <c r="RZQ281" s="6"/>
      <c r="RZR281" s="6"/>
      <c r="RZS281" s="6"/>
      <c r="RZT281" s="6"/>
      <c r="RZU281" s="6"/>
      <c r="RZV281" s="6"/>
      <c r="RZW281" s="6"/>
      <c r="RZX281" s="6"/>
      <c r="RZY281" s="6"/>
      <c r="RZZ281" s="6"/>
      <c r="SAA281" s="6"/>
      <c r="SAB281" s="6"/>
      <c r="SAC281" s="6"/>
      <c r="SAD281" s="6"/>
      <c r="SAE281" s="6"/>
      <c r="SAF281" s="6"/>
      <c r="SAG281" s="6"/>
      <c r="SAH281" s="6"/>
      <c r="SAI281" s="6"/>
      <c r="SAJ281" s="6"/>
      <c r="SAK281" s="6"/>
      <c r="SAL281" s="6"/>
      <c r="SAM281" s="6"/>
      <c r="SAN281" s="6"/>
      <c r="SAO281" s="6"/>
      <c r="SAP281" s="6"/>
      <c r="SAQ281" s="6"/>
      <c r="SAR281" s="6"/>
      <c r="SAS281" s="6"/>
      <c r="SAT281" s="6"/>
      <c r="SAU281" s="6"/>
      <c r="SAV281" s="6"/>
      <c r="SAW281" s="6"/>
      <c r="SAX281" s="6"/>
      <c r="SAY281" s="6"/>
      <c r="SAZ281" s="6"/>
      <c r="SBA281" s="6"/>
      <c r="SBB281" s="6"/>
      <c r="SBC281" s="6"/>
      <c r="SBD281" s="6"/>
      <c r="SBE281" s="6"/>
      <c r="SBF281" s="6"/>
      <c r="SBG281" s="6"/>
      <c r="SBH281" s="6"/>
      <c r="SBI281" s="6"/>
      <c r="SBJ281" s="6"/>
      <c r="SBK281" s="6"/>
      <c r="SBL281" s="6"/>
      <c r="SBM281" s="6"/>
      <c r="SBN281" s="6"/>
      <c r="SBO281" s="6"/>
      <c r="SBP281" s="6"/>
      <c r="SBQ281" s="6"/>
      <c r="SBR281" s="6"/>
      <c r="SBS281" s="6"/>
      <c r="SBT281" s="6"/>
      <c r="SBU281" s="6"/>
      <c r="SBV281" s="6"/>
      <c r="SBW281" s="6"/>
      <c r="SBX281" s="6"/>
      <c r="SBY281" s="6"/>
      <c r="SBZ281" s="6"/>
      <c r="SCA281" s="6"/>
      <c r="SCB281" s="6"/>
      <c r="SCC281" s="6"/>
      <c r="SCD281" s="6"/>
      <c r="SCE281" s="6"/>
      <c r="SCF281" s="6"/>
      <c r="SCG281" s="6"/>
      <c r="SCH281" s="6"/>
      <c r="SCI281" s="6"/>
      <c r="SCJ281" s="6"/>
      <c r="SCK281" s="6"/>
      <c r="SCL281" s="6"/>
      <c r="SCM281" s="6"/>
      <c r="SCN281" s="6"/>
      <c r="SCO281" s="6"/>
      <c r="SCP281" s="6"/>
      <c r="SCQ281" s="6"/>
      <c r="SCR281" s="6"/>
      <c r="SCS281" s="6"/>
      <c r="SCT281" s="6"/>
      <c r="SCU281" s="6"/>
      <c r="SCV281" s="6"/>
      <c r="SCW281" s="6"/>
      <c r="SCX281" s="6"/>
      <c r="SCY281" s="6"/>
      <c r="SCZ281" s="6"/>
      <c r="SDA281" s="6"/>
      <c r="SDB281" s="6"/>
      <c r="SDC281" s="6"/>
      <c r="SDD281" s="6"/>
      <c r="SDE281" s="6"/>
      <c r="SDF281" s="6"/>
      <c r="SDG281" s="6"/>
      <c r="SDH281" s="6"/>
      <c r="SDI281" s="6"/>
      <c r="SDJ281" s="6"/>
      <c r="SDK281" s="6"/>
      <c r="SDL281" s="6"/>
      <c r="SDM281" s="6"/>
      <c r="SDN281" s="6"/>
      <c r="SDO281" s="6"/>
      <c r="SDP281" s="6"/>
      <c r="SDQ281" s="6"/>
      <c r="SDR281" s="6"/>
      <c r="SDS281" s="6"/>
      <c r="SDT281" s="6"/>
      <c r="SDU281" s="6"/>
      <c r="SDV281" s="6"/>
      <c r="SDW281" s="6"/>
      <c r="SDX281" s="6"/>
      <c r="SDY281" s="6"/>
      <c r="SDZ281" s="6"/>
      <c r="SEA281" s="6"/>
      <c r="SEB281" s="6"/>
      <c r="SEC281" s="6"/>
      <c r="SED281" s="6"/>
      <c r="SEE281" s="6"/>
      <c r="SEF281" s="6"/>
      <c r="SEG281" s="6"/>
      <c r="SEH281" s="6"/>
      <c r="SEI281" s="6"/>
      <c r="SEJ281" s="6"/>
      <c r="SEK281" s="6"/>
      <c r="SEL281" s="6"/>
      <c r="SEM281" s="6"/>
      <c r="SEN281" s="6"/>
      <c r="SEO281" s="6"/>
      <c r="SEP281" s="6"/>
      <c r="SEQ281" s="6"/>
      <c r="SER281" s="6"/>
      <c r="SES281" s="6"/>
      <c r="SET281" s="6"/>
      <c r="SEU281" s="6"/>
      <c r="SEV281" s="6"/>
      <c r="SEW281" s="6"/>
      <c r="SEX281" s="6"/>
      <c r="SEY281" s="6"/>
      <c r="SEZ281" s="6"/>
      <c r="SFA281" s="6"/>
      <c r="SFB281" s="6"/>
      <c r="SFC281" s="6"/>
      <c r="SFD281" s="6"/>
      <c r="SFE281" s="6"/>
      <c r="SFF281" s="6"/>
      <c r="SFG281" s="6"/>
      <c r="SFH281" s="6"/>
      <c r="SFI281" s="6"/>
      <c r="SFJ281" s="6"/>
      <c r="SFK281" s="6"/>
      <c r="SFL281" s="6"/>
      <c r="SFM281" s="6"/>
      <c r="SFN281" s="6"/>
      <c r="SFO281" s="6"/>
      <c r="SFP281" s="6"/>
      <c r="SFQ281" s="6"/>
      <c r="SFR281" s="6"/>
      <c r="SFS281" s="6"/>
      <c r="SFT281" s="6"/>
      <c r="SFU281" s="6"/>
      <c r="SFV281" s="6"/>
      <c r="SFW281" s="6"/>
      <c r="SFX281" s="6"/>
      <c r="SFY281" s="6"/>
      <c r="SFZ281" s="6"/>
      <c r="SGA281" s="6"/>
      <c r="SGB281" s="6"/>
      <c r="SGC281" s="6"/>
      <c r="SGD281" s="6"/>
      <c r="SGE281" s="6"/>
      <c r="SGF281" s="6"/>
      <c r="SGG281" s="6"/>
      <c r="SGH281" s="6"/>
      <c r="SGI281" s="6"/>
      <c r="SGJ281" s="6"/>
      <c r="SGK281" s="6"/>
      <c r="SGL281" s="6"/>
      <c r="SGM281" s="6"/>
      <c r="SGN281" s="6"/>
      <c r="SGO281" s="6"/>
      <c r="SGP281" s="6"/>
      <c r="SGQ281" s="6"/>
      <c r="SGR281" s="6"/>
      <c r="SGS281" s="6"/>
      <c r="SGT281" s="6"/>
      <c r="SGU281" s="6"/>
      <c r="SGV281" s="6"/>
      <c r="SGW281" s="6"/>
      <c r="SGX281" s="6"/>
      <c r="SGY281" s="6"/>
      <c r="SGZ281" s="6"/>
      <c r="SHA281" s="6"/>
      <c r="SHB281" s="6"/>
      <c r="SHC281" s="6"/>
      <c r="SHD281" s="6"/>
      <c r="SHE281" s="6"/>
      <c r="SHF281" s="6"/>
      <c r="SHG281" s="6"/>
      <c r="SHH281" s="6"/>
      <c r="SHI281" s="6"/>
      <c r="SHJ281" s="6"/>
      <c r="SHK281" s="6"/>
      <c r="SHL281" s="6"/>
      <c r="SHM281" s="6"/>
      <c r="SHN281" s="6"/>
      <c r="SHO281" s="6"/>
      <c r="SHP281" s="6"/>
      <c r="SHQ281" s="6"/>
      <c r="SHR281" s="6"/>
      <c r="SHS281" s="6"/>
      <c r="SHT281" s="6"/>
      <c r="SHU281" s="6"/>
      <c r="SHV281" s="6"/>
      <c r="SHW281" s="6"/>
      <c r="SHX281" s="6"/>
      <c r="SHY281" s="6"/>
      <c r="SHZ281" s="6"/>
      <c r="SIA281" s="6"/>
      <c r="SIB281" s="6"/>
      <c r="SIC281" s="6"/>
      <c r="SID281" s="6"/>
      <c r="SIE281" s="6"/>
      <c r="SIF281" s="6"/>
      <c r="SIG281" s="6"/>
      <c r="SIH281" s="6"/>
      <c r="SII281" s="6"/>
      <c r="SIJ281" s="6"/>
      <c r="SIK281" s="6"/>
      <c r="SIL281" s="6"/>
      <c r="SIM281" s="6"/>
      <c r="SIN281" s="6"/>
      <c r="SIO281" s="6"/>
      <c r="SIP281" s="6"/>
      <c r="SIQ281" s="6"/>
      <c r="SIR281" s="6"/>
      <c r="SIS281" s="6"/>
      <c r="SIT281" s="6"/>
      <c r="SIU281" s="6"/>
      <c r="SIV281" s="6"/>
      <c r="SIW281" s="6"/>
      <c r="SIX281" s="6"/>
      <c r="SIY281" s="6"/>
      <c r="SIZ281" s="6"/>
      <c r="SJA281" s="6"/>
      <c r="SJB281" s="6"/>
      <c r="SJC281" s="6"/>
      <c r="SJD281" s="6"/>
      <c r="SJE281" s="6"/>
      <c r="SJF281" s="6"/>
      <c r="SJG281" s="6"/>
      <c r="SJH281" s="6"/>
      <c r="SJI281" s="6"/>
      <c r="SJJ281" s="6"/>
      <c r="SJK281" s="6"/>
      <c r="SJL281" s="6"/>
      <c r="SJM281" s="6"/>
      <c r="SJN281" s="6"/>
      <c r="SJO281" s="6"/>
      <c r="SJP281" s="6"/>
      <c r="SJQ281" s="6"/>
      <c r="SJR281" s="6"/>
      <c r="SJS281" s="6"/>
      <c r="SJT281" s="6"/>
      <c r="SJU281" s="6"/>
      <c r="SJV281" s="6"/>
      <c r="SJW281" s="6"/>
      <c r="SJX281" s="6"/>
      <c r="SJY281" s="6"/>
      <c r="SJZ281" s="6"/>
      <c r="SKA281" s="6"/>
      <c r="SKB281" s="6"/>
      <c r="SKC281" s="6"/>
      <c r="SKD281" s="6"/>
      <c r="SKE281" s="6"/>
      <c r="SKF281" s="6"/>
      <c r="SKG281" s="6"/>
      <c r="SKH281" s="6"/>
      <c r="SKI281" s="6"/>
      <c r="SKJ281" s="6"/>
      <c r="SKK281" s="6"/>
      <c r="SKL281" s="6"/>
      <c r="SKM281" s="6"/>
      <c r="SKN281" s="6"/>
      <c r="SKO281" s="6"/>
      <c r="SKP281" s="6"/>
      <c r="SKQ281" s="6"/>
      <c r="SKR281" s="6"/>
      <c r="SKS281" s="6"/>
      <c r="SKT281" s="6"/>
      <c r="SKU281" s="6"/>
      <c r="SKV281" s="6"/>
      <c r="SKW281" s="6"/>
      <c r="SKX281" s="6"/>
      <c r="SKY281" s="6"/>
      <c r="SKZ281" s="6"/>
      <c r="SLA281" s="6"/>
      <c r="SLB281" s="6"/>
      <c r="SLC281" s="6"/>
      <c r="SLD281" s="6"/>
      <c r="SLE281" s="6"/>
      <c r="SLF281" s="6"/>
      <c r="SLG281" s="6"/>
      <c r="SLH281" s="6"/>
      <c r="SLI281" s="6"/>
      <c r="SLJ281" s="6"/>
      <c r="SLK281" s="6"/>
      <c r="SLL281" s="6"/>
      <c r="SLM281" s="6"/>
      <c r="SLN281" s="6"/>
      <c r="SLO281" s="6"/>
      <c r="SLP281" s="6"/>
      <c r="SLQ281" s="6"/>
      <c r="SLR281" s="6"/>
      <c r="SLS281" s="6"/>
      <c r="SLT281" s="6"/>
      <c r="SLU281" s="6"/>
      <c r="SLV281" s="6"/>
      <c r="SLW281" s="6"/>
      <c r="SLX281" s="6"/>
      <c r="SLY281" s="6"/>
      <c r="SLZ281" s="6"/>
      <c r="SMA281" s="6"/>
      <c r="SMB281" s="6"/>
      <c r="SMC281" s="6"/>
      <c r="SMD281" s="6"/>
      <c r="SME281" s="6"/>
      <c r="SMF281" s="6"/>
      <c r="SMG281" s="6"/>
      <c r="SMH281" s="6"/>
      <c r="SMI281" s="6"/>
      <c r="SMJ281" s="6"/>
      <c r="SMK281" s="6"/>
      <c r="SML281" s="6"/>
      <c r="SMM281" s="6"/>
      <c r="SMN281" s="6"/>
      <c r="SMO281" s="6"/>
      <c r="SMP281" s="6"/>
      <c r="SMQ281" s="6"/>
      <c r="SMR281" s="6"/>
      <c r="SMS281" s="6"/>
      <c r="SMT281" s="6"/>
      <c r="SMU281" s="6"/>
      <c r="SMV281" s="6"/>
      <c r="SMW281" s="6"/>
      <c r="SMX281" s="6"/>
      <c r="SMY281" s="6"/>
      <c r="SMZ281" s="6"/>
      <c r="SNA281" s="6"/>
      <c r="SNB281" s="6"/>
      <c r="SNC281" s="6"/>
      <c r="SND281" s="6"/>
      <c r="SNE281" s="6"/>
      <c r="SNF281" s="6"/>
      <c r="SNG281" s="6"/>
      <c r="SNH281" s="6"/>
      <c r="SNI281" s="6"/>
      <c r="SNJ281" s="6"/>
      <c r="SNK281" s="6"/>
      <c r="SNL281" s="6"/>
      <c r="SNM281" s="6"/>
      <c r="SNN281" s="6"/>
      <c r="SNO281" s="6"/>
      <c r="SNP281" s="6"/>
      <c r="SNQ281" s="6"/>
      <c r="SNR281" s="6"/>
      <c r="SNS281" s="6"/>
      <c r="SNT281" s="6"/>
      <c r="SNU281" s="6"/>
      <c r="SNV281" s="6"/>
      <c r="SNW281" s="6"/>
      <c r="SNX281" s="6"/>
      <c r="SNY281" s="6"/>
      <c r="SNZ281" s="6"/>
      <c r="SOA281" s="6"/>
      <c r="SOB281" s="6"/>
      <c r="SOC281" s="6"/>
      <c r="SOD281" s="6"/>
      <c r="SOE281" s="6"/>
      <c r="SOF281" s="6"/>
      <c r="SOG281" s="6"/>
      <c r="SOH281" s="6"/>
      <c r="SOI281" s="6"/>
      <c r="SOJ281" s="6"/>
      <c r="SOK281" s="6"/>
      <c r="SOL281" s="6"/>
      <c r="SOM281" s="6"/>
      <c r="SON281" s="6"/>
      <c r="SOO281" s="6"/>
      <c r="SOP281" s="6"/>
      <c r="SOQ281" s="6"/>
      <c r="SOR281" s="6"/>
      <c r="SOS281" s="6"/>
      <c r="SOT281" s="6"/>
      <c r="SOU281" s="6"/>
      <c r="SOV281" s="6"/>
      <c r="SOW281" s="6"/>
      <c r="SOX281" s="6"/>
      <c r="SOY281" s="6"/>
      <c r="SOZ281" s="6"/>
      <c r="SPA281" s="6"/>
      <c r="SPB281" s="6"/>
      <c r="SPC281" s="6"/>
      <c r="SPD281" s="6"/>
      <c r="SPE281" s="6"/>
      <c r="SPF281" s="6"/>
      <c r="SPG281" s="6"/>
      <c r="SPH281" s="6"/>
      <c r="SPI281" s="6"/>
      <c r="SPJ281" s="6"/>
      <c r="SPK281" s="6"/>
      <c r="SPL281" s="6"/>
      <c r="SPM281" s="6"/>
      <c r="SPN281" s="6"/>
      <c r="SPO281" s="6"/>
      <c r="SPP281" s="6"/>
      <c r="SPQ281" s="6"/>
      <c r="SPR281" s="6"/>
      <c r="SPS281" s="6"/>
      <c r="SPT281" s="6"/>
      <c r="SPU281" s="6"/>
      <c r="SPV281" s="6"/>
      <c r="SPW281" s="6"/>
      <c r="SPX281" s="6"/>
      <c r="SPY281" s="6"/>
      <c r="SPZ281" s="6"/>
      <c r="SQA281" s="6"/>
      <c r="SQB281" s="6"/>
      <c r="SQC281" s="6"/>
      <c r="SQD281" s="6"/>
      <c r="SQE281" s="6"/>
      <c r="SQF281" s="6"/>
      <c r="SQG281" s="6"/>
      <c r="SQH281" s="6"/>
      <c r="SQI281" s="6"/>
      <c r="SQJ281" s="6"/>
      <c r="SQK281" s="6"/>
      <c r="SQL281" s="6"/>
      <c r="SQM281" s="6"/>
      <c r="SQN281" s="6"/>
      <c r="SQO281" s="6"/>
      <c r="SQP281" s="6"/>
      <c r="SQQ281" s="6"/>
      <c r="SQR281" s="6"/>
      <c r="SQS281" s="6"/>
      <c r="SQT281" s="6"/>
      <c r="SQU281" s="6"/>
      <c r="SQV281" s="6"/>
      <c r="SQW281" s="6"/>
      <c r="SQX281" s="6"/>
      <c r="SQY281" s="6"/>
      <c r="SQZ281" s="6"/>
      <c r="SRA281" s="6"/>
      <c r="SRB281" s="6"/>
      <c r="SRC281" s="6"/>
      <c r="SRD281" s="6"/>
      <c r="SRE281" s="6"/>
      <c r="SRF281" s="6"/>
      <c r="SRG281" s="6"/>
      <c r="SRH281" s="6"/>
      <c r="SRI281" s="6"/>
      <c r="SRJ281" s="6"/>
      <c r="SRK281" s="6"/>
      <c r="SRL281" s="6"/>
      <c r="SRM281" s="6"/>
      <c r="SRN281" s="6"/>
      <c r="SRO281" s="6"/>
      <c r="SRP281" s="6"/>
      <c r="SRQ281" s="6"/>
      <c r="SRR281" s="6"/>
      <c r="SRS281" s="6"/>
      <c r="SRT281" s="6"/>
      <c r="SRU281" s="6"/>
      <c r="SRV281" s="6"/>
      <c r="SRW281" s="6"/>
      <c r="SRX281" s="6"/>
      <c r="SRY281" s="6"/>
      <c r="SRZ281" s="6"/>
      <c r="SSA281" s="6"/>
      <c r="SSB281" s="6"/>
      <c r="SSC281" s="6"/>
      <c r="SSD281" s="6"/>
      <c r="SSE281" s="6"/>
      <c r="SSF281" s="6"/>
      <c r="SSG281" s="6"/>
      <c r="SSH281" s="6"/>
      <c r="SSI281" s="6"/>
      <c r="SSJ281" s="6"/>
      <c r="SSK281" s="6"/>
      <c r="SSL281" s="6"/>
      <c r="SSM281" s="6"/>
      <c r="SSN281" s="6"/>
      <c r="SSO281" s="6"/>
      <c r="SSP281" s="6"/>
      <c r="SSQ281" s="6"/>
      <c r="SSR281" s="6"/>
      <c r="SSS281" s="6"/>
      <c r="SST281" s="6"/>
      <c r="SSU281" s="6"/>
      <c r="SSV281" s="6"/>
      <c r="SSW281" s="6"/>
      <c r="SSX281" s="6"/>
      <c r="SSY281" s="6"/>
      <c r="SSZ281" s="6"/>
      <c r="STA281" s="6"/>
      <c r="STB281" s="6"/>
      <c r="STC281" s="6"/>
      <c r="STD281" s="6"/>
      <c r="STE281" s="6"/>
      <c r="STF281" s="6"/>
      <c r="STG281" s="6"/>
      <c r="STH281" s="6"/>
      <c r="STI281" s="6"/>
      <c r="STJ281" s="6"/>
      <c r="STK281" s="6"/>
      <c r="STL281" s="6"/>
      <c r="STM281" s="6"/>
      <c r="STN281" s="6"/>
      <c r="STO281" s="6"/>
      <c r="STP281" s="6"/>
      <c r="STQ281" s="6"/>
      <c r="STR281" s="6"/>
      <c r="STS281" s="6"/>
      <c r="STT281" s="6"/>
      <c r="STU281" s="6"/>
      <c r="STV281" s="6"/>
      <c r="STW281" s="6"/>
      <c r="STX281" s="6"/>
      <c r="STY281" s="6"/>
      <c r="STZ281" s="6"/>
      <c r="SUA281" s="6"/>
      <c r="SUB281" s="6"/>
      <c r="SUC281" s="6"/>
      <c r="SUD281" s="6"/>
      <c r="SUE281" s="6"/>
      <c r="SUF281" s="6"/>
      <c r="SUG281" s="6"/>
      <c r="SUH281" s="6"/>
      <c r="SUI281" s="6"/>
      <c r="SUJ281" s="6"/>
      <c r="SUK281" s="6"/>
      <c r="SUL281" s="6"/>
      <c r="SUM281" s="6"/>
      <c r="SUN281" s="6"/>
      <c r="SUO281" s="6"/>
      <c r="SUP281" s="6"/>
      <c r="SUQ281" s="6"/>
      <c r="SUR281" s="6"/>
      <c r="SUS281" s="6"/>
      <c r="SUT281" s="6"/>
      <c r="SUU281" s="6"/>
      <c r="SUV281" s="6"/>
      <c r="SUW281" s="6"/>
      <c r="SUX281" s="6"/>
      <c r="SUY281" s="6"/>
      <c r="SUZ281" s="6"/>
      <c r="SVA281" s="6"/>
      <c r="SVB281" s="6"/>
      <c r="SVC281" s="6"/>
      <c r="SVD281" s="6"/>
      <c r="SVE281" s="6"/>
      <c r="SVF281" s="6"/>
      <c r="SVG281" s="6"/>
      <c r="SVH281" s="6"/>
      <c r="SVI281" s="6"/>
      <c r="SVJ281" s="6"/>
      <c r="SVK281" s="6"/>
      <c r="SVL281" s="6"/>
      <c r="SVM281" s="6"/>
      <c r="SVN281" s="6"/>
      <c r="SVO281" s="6"/>
      <c r="SVP281" s="6"/>
      <c r="SVQ281" s="6"/>
      <c r="SVR281" s="6"/>
      <c r="SVS281" s="6"/>
      <c r="SVT281" s="6"/>
      <c r="SVU281" s="6"/>
      <c r="SVV281" s="6"/>
      <c r="SVW281" s="6"/>
      <c r="SVX281" s="6"/>
      <c r="SVY281" s="6"/>
      <c r="SVZ281" s="6"/>
      <c r="SWA281" s="6"/>
      <c r="SWB281" s="6"/>
      <c r="SWC281" s="6"/>
      <c r="SWD281" s="6"/>
      <c r="SWE281" s="6"/>
      <c r="SWF281" s="6"/>
      <c r="SWG281" s="6"/>
      <c r="SWH281" s="6"/>
      <c r="SWI281" s="6"/>
      <c r="SWJ281" s="6"/>
      <c r="SWK281" s="6"/>
      <c r="SWL281" s="6"/>
      <c r="SWM281" s="6"/>
      <c r="SWN281" s="6"/>
      <c r="SWO281" s="6"/>
      <c r="SWP281" s="6"/>
      <c r="SWQ281" s="6"/>
      <c r="SWR281" s="6"/>
      <c r="SWS281" s="6"/>
      <c r="SWT281" s="6"/>
      <c r="SWU281" s="6"/>
      <c r="SWV281" s="6"/>
      <c r="SWW281" s="6"/>
      <c r="SWX281" s="6"/>
      <c r="SWY281" s="6"/>
      <c r="SWZ281" s="6"/>
      <c r="SXA281" s="6"/>
      <c r="SXB281" s="6"/>
      <c r="SXC281" s="6"/>
      <c r="SXD281" s="6"/>
      <c r="SXE281" s="6"/>
      <c r="SXF281" s="6"/>
      <c r="SXG281" s="6"/>
      <c r="SXH281" s="6"/>
      <c r="SXI281" s="6"/>
      <c r="SXJ281" s="6"/>
      <c r="SXK281" s="6"/>
      <c r="SXL281" s="6"/>
      <c r="SXM281" s="6"/>
      <c r="SXN281" s="6"/>
      <c r="SXO281" s="6"/>
      <c r="SXP281" s="6"/>
      <c r="SXQ281" s="6"/>
      <c r="SXR281" s="6"/>
      <c r="SXS281" s="6"/>
      <c r="SXT281" s="6"/>
      <c r="SXU281" s="6"/>
      <c r="SXV281" s="6"/>
      <c r="SXW281" s="6"/>
      <c r="SXX281" s="6"/>
      <c r="SXY281" s="6"/>
      <c r="SXZ281" s="6"/>
      <c r="SYA281" s="6"/>
      <c r="SYB281" s="6"/>
      <c r="SYC281" s="6"/>
      <c r="SYD281" s="6"/>
      <c r="SYE281" s="6"/>
      <c r="SYF281" s="6"/>
      <c r="SYG281" s="6"/>
      <c r="SYH281" s="6"/>
      <c r="SYI281" s="6"/>
      <c r="SYJ281" s="6"/>
      <c r="SYK281" s="6"/>
      <c r="SYL281" s="6"/>
      <c r="SYM281" s="6"/>
      <c r="SYN281" s="6"/>
      <c r="SYO281" s="6"/>
      <c r="SYP281" s="6"/>
      <c r="SYQ281" s="6"/>
      <c r="SYR281" s="6"/>
      <c r="SYS281" s="6"/>
      <c r="SYT281" s="6"/>
      <c r="SYU281" s="6"/>
      <c r="SYV281" s="6"/>
      <c r="SYW281" s="6"/>
      <c r="SYX281" s="6"/>
      <c r="SYY281" s="6"/>
      <c r="SYZ281" s="6"/>
      <c r="SZA281" s="6"/>
      <c r="SZB281" s="6"/>
      <c r="SZC281" s="6"/>
      <c r="SZD281" s="6"/>
      <c r="SZE281" s="6"/>
      <c r="SZF281" s="6"/>
      <c r="SZG281" s="6"/>
      <c r="SZH281" s="6"/>
      <c r="SZI281" s="6"/>
      <c r="SZJ281" s="6"/>
      <c r="SZK281" s="6"/>
      <c r="SZL281" s="6"/>
      <c r="SZM281" s="6"/>
      <c r="SZN281" s="6"/>
      <c r="SZO281" s="6"/>
      <c r="SZP281" s="6"/>
      <c r="SZQ281" s="6"/>
      <c r="SZR281" s="6"/>
      <c r="SZS281" s="6"/>
      <c r="SZT281" s="6"/>
      <c r="SZU281" s="6"/>
      <c r="SZV281" s="6"/>
      <c r="SZW281" s="6"/>
      <c r="SZX281" s="6"/>
      <c r="SZY281" s="6"/>
      <c r="SZZ281" s="6"/>
      <c r="TAA281" s="6"/>
      <c r="TAB281" s="6"/>
      <c r="TAC281" s="6"/>
      <c r="TAD281" s="6"/>
      <c r="TAE281" s="6"/>
      <c r="TAF281" s="6"/>
      <c r="TAG281" s="6"/>
      <c r="TAH281" s="6"/>
      <c r="TAI281" s="6"/>
      <c r="TAJ281" s="6"/>
      <c r="TAK281" s="6"/>
      <c r="TAL281" s="6"/>
      <c r="TAM281" s="6"/>
      <c r="TAN281" s="6"/>
      <c r="TAO281" s="6"/>
      <c r="TAP281" s="6"/>
      <c r="TAQ281" s="6"/>
      <c r="TAR281" s="6"/>
      <c r="TAS281" s="6"/>
      <c r="TAT281" s="6"/>
      <c r="TAU281" s="6"/>
      <c r="TAV281" s="6"/>
      <c r="TAW281" s="6"/>
      <c r="TAX281" s="6"/>
      <c r="TAY281" s="6"/>
      <c r="TAZ281" s="6"/>
      <c r="TBA281" s="6"/>
      <c r="TBB281" s="6"/>
      <c r="TBC281" s="6"/>
      <c r="TBD281" s="6"/>
      <c r="TBE281" s="6"/>
      <c r="TBF281" s="6"/>
      <c r="TBG281" s="6"/>
      <c r="TBH281" s="6"/>
      <c r="TBI281" s="6"/>
      <c r="TBJ281" s="6"/>
      <c r="TBK281" s="6"/>
      <c r="TBL281" s="6"/>
      <c r="TBM281" s="6"/>
      <c r="TBN281" s="6"/>
      <c r="TBO281" s="6"/>
      <c r="TBP281" s="6"/>
      <c r="TBQ281" s="6"/>
      <c r="TBR281" s="6"/>
      <c r="TBS281" s="6"/>
      <c r="TBT281" s="6"/>
      <c r="TBU281" s="6"/>
      <c r="TBV281" s="6"/>
      <c r="TBW281" s="6"/>
      <c r="TBX281" s="6"/>
      <c r="TBY281" s="6"/>
      <c r="TBZ281" s="6"/>
      <c r="TCA281" s="6"/>
      <c r="TCB281" s="6"/>
      <c r="TCC281" s="6"/>
      <c r="TCD281" s="6"/>
      <c r="TCE281" s="6"/>
      <c r="TCF281" s="6"/>
      <c r="TCG281" s="6"/>
      <c r="TCH281" s="6"/>
      <c r="TCI281" s="6"/>
      <c r="TCJ281" s="6"/>
      <c r="TCK281" s="6"/>
      <c r="TCL281" s="6"/>
      <c r="TCM281" s="6"/>
      <c r="TCN281" s="6"/>
      <c r="TCO281" s="6"/>
      <c r="TCP281" s="6"/>
      <c r="TCQ281" s="6"/>
      <c r="TCR281" s="6"/>
      <c r="TCS281" s="6"/>
      <c r="TCT281" s="6"/>
      <c r="TCU281" s="6"/>
      <c r="TCV281" s="6"/>
      <c r="TCW281" s="6"/>
      <c r="TCX281" s="6"/>
      <c r="TCY281" s="6"/>
      <c r="TCZ281" s="6"/>
      <c r="TDA281" s="6"/>
      <c r="TDB281" s="6"/>
      <c r="TDC281" s="6"/>
      <c r="TDD281" s="6"/>
      <c r="TDE281" s="6"/>
      <c r="TDF281" s="6"/>
      <c r="TDG281" s="6"/>
      <c r="TDH281" s="6"/>
      <c r="TDI281" s="6"/>
      <c r="TDJ281" s="6"/>
      <c r="TDK281" s="6"/>
      <c r="TDL281" s="6"/>
      <c r="TDM281" s="6"/>
      <c r="TDN281" s="6"/>
      <c r="TDO281" s="6"/>
      <c r="TDP281" s="6"/>
      <c r="TDQ281" s="6"/>
      <c r="TDR281" s="6"/>
      <c r="TDS281" s="6"/>
      <c r="TDT281" s="6"/>
      <c r="TDU281" s="6"/>
      <c r="TDV281" s="6"/>
      <c r="TDW281" s="6"/>
      <c r="TDX281" s="6"/>
      <c r="TDY281" s="6"/>
      <c r="TDZ281" s="6"/>
      <c r="TEA281" s="6"/>
      <c r="TEB281" s="6"/>
      <c r="TEC281" s="6"/>
      <c r="TED281" s="6"/>
      <c r="TEE281" s="6"/>
      <c r="TEF281" s="6"/>
      <c r="TEG281" s="6"/>
      <c r="TEH281" s="6"/>
      <c r="TEI281" s="6"/>
      <c r="TEJ281" s="6"/>
      <c r="TEK281" s="6"/>
      <c r="TEL281" s="6"/>
      <c r="TEM281" s="6"/>
      <c r="TEN281" s="6"/>
      <c r="TEO281" s="6"/>
      <c r="TEP281" s="6"/>
      <c r="TEQ281" s="6"/>
      <c r="TER281" s="6"/>
      <c r="TES281" s="6"/>
      <c r="TET281" s="6"/>
      <c r="TEU281" s="6"/>
      <c r="TEV281" s="6"/>
      <c r="TEW281" s="6"/>
      <c r="TEX281" s="6"/>
      <c r="TEY281" s="6"/>
      <c r="TEZ281" s="6"/>
      <c r="TFA281" s="6"/>
      <c r="TFB281" s="6"/>
      <c r="TFC281" s="6"/>
      <c r="TFD281" s="6"/>
      <c r="TFE281" s="6"/>
      <c r="TFF281" s="6"/>
      <c r="TFG281" s="6"/>
      <c r="TFH281" s="6"/>
      <c r="TFI281" s="6"/>
      <c r="TFJ281" s="6"/>
      <c r="TFK281" s="6"/>
      <c r="TFL281" s="6"/>
      <c r="TFM281" s="6"/>
      <c r="TFN281" s="6"/>
      <c r="TFO281" s="6"/>
      <c r="TFP281" s="6"/>
      <c r="TFQ281" s="6"/>
      <c r="TFR281" s="6"/>
      <c r="TFS281" s="6"/>
      <c r="TFT281" s="6"/>
      <c r="TFU281" s="6"/>
      <c r="TFV281" s="6"/>
      <c r="TFW281" s="6"/>
      <c r="TFX281" s="6"/>
      <c r="TFY281" s="6"/>
      <c r="TFZ281" s="6"/>
      <c r="TGA281" s="6"/>
      <c r="TGB281" s="6"/>
      <c r="TGC281" s="6"/>
      <c r="TGD281" s="6"/>
      <c r="TGE281" s="6"/>
      <c r="TGF281" s="6"/>
      <c r="TGG281" s="6"/>
      <c r="TGH281" s="6"/>
      <c r="TGI281" s="6"/>
      <c r="TGJ281" s="6"/>
      <c r="TGK281" s="6"/>
      <c r="TGL281" s="6"/>
      <c r="TGM281" s="6"/>
      <c r="TGN281" s="6"/>
      <c r="TGO281" s="6"/>
      <c r="TGP281" s="6"/>
      <c r="TGQ281" s="6"/>
      <c r="TGR281" s="6"/>
      <c r="TGS281" s="6"/>
      <c r="TGT281" s="6"/>
      <c r="TGU281" s="6"/>
      <c r="TGV281" s="6"/>
      <c r="TGW281" s="6"/>
      <c r="TGX281" s="6"/>
      <c r="TGY281" s="6"/>
      <c r="TGZ281" s="6"/>
      <c r="THA281" s="6"/>
      <c r="THB281" s="6"/>
      <c r="THC281" s="6"/>
      <c r="THD281" s="6"/>
      <c r="THE281" s="6"/>
      <c r="THF281" s="6"/>
      <c r="THG281" s="6"/>
      <c r="THH281" s="6"/>
      <c r="THI281" s="6"/>
      <c r="THJ281" s="6"/>
      <c r="THK281" s="6"/>
      <c r="THL281" s="6"/>
      <c r="THM281" s="6"/>
      <c r="THN281" s="6"/>
      <c r="THO281" s="6"/>
      <c r="THP281" s="6"/>
      <c r="THQ281" s="6"/>
      <c r="THR281" s="6"/>
      <c r="THS281" s="6"/>
      <c r="THT281" s="6"/>
      <c r="THU281" s="6"/>
      <c r="THV281" s="6"/>
      <c r="THW281" s="6"/>
      <c r="THX281" s="6"/>
      <c r="THY281" s="6"/>
      <c r="THZ281" s="6"/>
      <c r="TIA281" s="6"/>
      <c r="TIB281" s="6"/>
      <c r="TIC281" s="6"/>
      <c r="TID281" s="6"/>
      <c r="TIE281" s="6"/>
      <c r="TIF281" s="6"/>
      <c r="TIG281" s="6"/>
      <c r="TIH281" s="6"/>
      <c r="TII281" s="6"/>
      <c r="TIJ281" s="6"/>
      <c r="TIK281" s="6"/>
      <c r="TIL281" s="6"/>
      <c r="TIM281" s="6"/>
      <c r="TIN281" s="6"/>
      <c r="TIO281" s="6"/>
      <c r="TIP281" s="6"/>
      <c r="TIQ281" s="6"/>
      <c r="TIR281" s="6"/>
      <c r="TIS281" s="6"/>
      <c r="TIT281" s="6"/>
      <c r="TIU281" s="6"/>
      <c r="TIV281" s="6"/>
      <c r="TIW281" s="6"/>
      <c r="TIX281" s="6"/>
      <c r="TIY281" s="6"/>
      <c r="TIZ281" s="6"/>
      <c r="TJA281" s="6"/>
      <c r="TJB281" s="6"/>
      <c r="TJC281" s="6"/>
      <c r="TJD281" s="6"/>
      <c r="TJE281" s="6"/>
      <c r="TJF281" s="6"/>
      <c r="TJG281" s="6"/>
      <c r="TJH281" s="6"/>
      <c r="TJI281" s="6"/>
      <c r="TJJ281" s="6"/>
      <c r="TJK281" s="6"/>
      <c r="TJL281" s="6"/>
      <c r="TJM281" s="6"/>
      <c r="TJN281" s="6"/>
      <c r="TJO281" s="6"/>
      <c r="TJP281" s="6"/>
      <c r="TJQ281" s="6"/>
      <c r="TJR281" s="6"/>
      <c r="TJS281" s="6"/>
      <c r="TJT281" s="6"/>
      <c r="TJU281" s="6"/>
      <c r="TJV281" s="6"/>
      <c r="TJW281" s="6"/>
      <c r="TJX281" s="6"/>
      <c r="TJY281" s="6"/>
      <c r="TJZ281" s="6"/>
      <c r="TKA281" s="6"/>
      <c r="TKB281" s="6"/>
      <c r="TKC281" s="6"/>
      <c r="TKD281" s="6"/>
      <c r="TKE281" s="6"/>
      <c r="TKF281" s="6"/>
      <c r="TKG281" s="6"/>
      <c r="TKH281" s="6"/>
      <c r="TKI281" s="6"/>
      <c r="TKJ281" s="6"/>
      <c r="TKK281" s="6"/>
      <c r="TKL281" s="6"/>
      <c r="TKM281" s="6"/>
      <c r="TKN281" s="6"/>
      <c r="TKO281" s="6"/>
      <c r="TKP281" s="6"/>
      <c r="TKQ281" s="6"/>
      <c r="TKR281" s="6"/>
      <c r="TKS281" s="6"/>
      <c r="TKT281" s="6"/>
      <c r="TKU281" s="6"/>
      <c r="TKV281" s="6"/>
      <c r="TKW281" s="6"/>
      <c r="TKX281" s="6"/>
      <c r="TKY281" s="6"/>
      <c r="TKZ281" s="6"/>
      <c r="TLA281" s="6"/>
      <c r="TLB281" s="6"/>
      <c r="TLC281" s="6"/>
      <c r="TLD281" s="6"/>
      <c r="TLE281" s="6"/>
      <c r="TLF281" s="6"/>
      <c r="TLG281" s="6"/>
      <c r="TLH281" s="6"/>
      <c r="TLI281" s="6"/>
      <c r="TLJ281" s="6"/>
      <c r="TLK281" s="6"/>
      <c r="TLL281" s="6"/>
      <c r="TLM281" s="6"/>
      <c r="TLN281" s="6"/>
      <c r="TLO281" s="6"/>
      <c r="TLP281" s="6"/>
      <c r="TLQ281" s="6"/>
      <c r="TLR281" s="6"/>
      <c r="TLS281" s="6"/>
      <c r="TLT281" s="6"/>
      <c r="TLU281" s="6"/>
      <c r="TLV281" s="6"/>
      <c r="TLW281" s="6"/>
      <c r="TLX281" s="6"/>
      <c r="TLY281" s="6"/>
      <c r="TLZ281" s="6"/>
      <c r="TMA281" s="6"/>
      <c r="TMB281" s="6"/>
      <c r="TMC281" s="6"/>
      <c r="TMD281" s="6"/>
      <c r="TME281" s="6"/>
      <c r="TMF281" s="6"/>
      <c r="TMG281" s="6"/>
      <c r="TMH281" s="6"/>
      <c r="TMI281" s="6"/>
      <c r="TMJ281" s="6"/>
      <c r="TMK281" s="6"/>
      <c r="TML281" s="6"/>
      <c r="TMM281" s="6"/>
      <c r="TMN281" s="6"/>
      <c r="TMO281" s="6"/>
      <c r="TMP281" s="6"/>
      <c r="TMQ281" s="6"/>
      <c r="TMR281" s="6"/>
      <c r="TMS281" s="6"/>
      <c r="TMT281" s="6"/>
      <c r="TMU281" s="6"/>
      <c r="TMV281" s="6"/>
      <c r="TMW281" s="6"/>
      <c r="TMX281" s="6"/>
      <c r="TMY281" s="6"/>
      <c r="TMZ281" s="6"/>
      <c r="TNA281" s="6"/>
      <c r="TNB281" s="6"/>
      <c r="TNC281" s="6"/>
      <c r="TND281" s="6"/>
      <c r="TNE281" s="6"/>
      <c r="TNF281" s="6"/>
      <c r="TNG281" s="6"/>
      <c r="TNH281" s="6"/>
      <c r="TNI281" s="6"/>
      <c r="TNJ281" s="6"/>
      <c r="TNK281" s="6"/>
      <c r="TNL281" s="6"/>
      <c r="TNM281" s="6"/>
      <c r="TNN281" s="6"/>
      <c r="TNO281" s="6"/>
      <c r="TNP281" s="6"/>
      <c r="TNQ281" s="6"/>
      <c r="TNR281" s="6"/>
      <c r="TNS281" s="6"/>
      <c r="TNT281" s="6"/>
      <c r="TNU281" s="6"/>
      <c r="TNV281" s="6"/>
      <c r="TNW281" s="6"/>
      <c r="TNX281" s="6"/>
      <c r="TNY281" s="6"/>
      <c r="TNZ281" s="6"/>
      <c r="TOA281" s="6"/>
      <c r="TOB281" s="6"/>
      <c r="TOC281" s="6"/>
      <c r="TOD281" s="6"/>
      <c r="TOE281" s="6"/>
      <c r="TOF281" s="6"/>
      <c r="TOG281" s="6"/>
      <c r="TOH281" s="6"/>
      <c r="TOI281" s="6"/>
      <c r="TOJ281" s="6"/>
      <c r="TOK281" s="6"/>
      <c r="TOL281" s="6"/>
      <c r="TOM281" s="6"/>
      <c r="TON281" s="6"/>
      <c r="TOO281" s="6"/>
      <c r="TOP281" s="6"/>
      <c r="TOQ281" s="6"/>
      <c r="TOR281" s="6"/>
      <c r="TOS281" s="6"/>
      <c r="TOT281" s="6"/>
      <c r="TOU281" s="6"/>
      <c r="TOV281" s="6"/>
      <c r="TOW281" s="6"/>
      <c r="TOX281" s="6"/>
      <c r="TOY281" s="6"/>
      <c r="TOZ281" s="6"/>
      <c r="TPA281" s="6"/>
      <c r="TPB281" s="6"/>
      <c r="TPC281" s="6"/>
      <c r="TPD281" s="6"/>
      <c r="TPE281" s="6"/>
      <c r="TPF281" s="6"/>
      <c r="TPG281" s="6"/>
      <c r="TPH281" s="6"/>
      <c r="TPI281" s="6"/>
      <c r="TPJ281" s="6"/>
      <c r="TPK281" s="6"/>
      <c r="TPL281" s="6"/>
      <c r="TPM281" s="6"/>
      <c r="TPN281" s="6"/>
      <c r="TPO281" s="6"/>
      <c r="TPP281" s="6"/>
      <c r="TPQ281" s="6"/>
      <c r="TPR281" s="6"/>
      <c r="TPS281" s="6"/>
      <c r="TPT281" s="6"/>
      <c r="TPU281" s="6"/>
      <c r="TPV281" s="6"/>
      <c r="TPW281" s="6"/>
      <c r="TPX281" s="6"/>
      <c r="TPY281" s="6"/>
      <c r="TPZ281" s="6"/>
      <c r="TQA281" s="6"/>
      <c r="TQB281" s="6"/>
      <c r="TQC281" s="6"/>
      <c r="TQD281" s="6"/>
      <c r="TQE281" s="6"/>
      <c r="TQF281" s="6"/>
      <c r="TQG281" s="6"/>
      <c r="TQH281" s="6"/>
      <c r="TQI281" s="6"/>
      <c r="TQJ281" s="6"/>
      <c r="TQK281" s="6"/>
      <c r="TQL281" s="6"/>
      <c r="TQM281" s="6"/>
      <c r="TQN281" s="6"/>
      <c r="TQO281" s="6"/>
      <c r="TQP281" s="6"/>
      <c r="TQQ281" s="6"/>
      <c r="TQR281" s="6"/>
      <c r="TQS281" s="6"/>
      <c r="TQT281" s="6"/>
      <c r="TQU281" s="6"/>
      <c r="TQV281" s="6"/>
      <c r="TQW281" s="6"/>
      <c r="TQX281" s="6"/>
      <c r="TQY281" s="6"/>
      <c r="TQZ281" s="6"/>
      <c r="TRA281" s="6"/>
      <c r="TRB281" s="6"/>
      <c r="TRC281" s="6"/>
      <c r="TRD281" s="6"/>
      <c r="TRE281" s="6"/>
      <c r="TRF281" s="6"/>
      <c r="TRG281" s="6"/>
      <c r="TRH281" s="6"/>
      <c r="TRI281" s="6"/>
      <c r="TRJ281" s="6"/>
      <c r="TRK281" s="6"/>
      <c r="TRL281" s="6"/>
      <c r="TRM281" s="6"/>
      <c r="TRN281" s="6"/>
      <c r="TRO281" s="6"/>
      <c r="TRP281" s="6"/>
      <c r="TRQ281" s="6"/>
      <c r="TRR281" s="6"/>
      <c r="TRS281" s="6"/>
      <c r="TRT281" s="6"/>
      <c r="TRU281" s="6"/>
      <c r="TRV281" s="6"/>
      <c r="TRW281" s="6"/>
      <c r="TRX281" s="6"/>
      <c r="TRY281" s="6"/>
      <c r="TRZ281" s="6"/>
      <c r="TSA281" s="6"/>
      <c r="TSB281" s="6"/>
      <c r="TSC281" s="6"/>
      <c r="TSD281" s="6"/>
      <c r="TSE281" s="6"/>
      <c r="TSF281" s="6"/>
      <c r="TSG281" s="6"/>
      <c r="TSH281" s="6"/>
      <c r="TSI281" s="6"/>
      <c r="TSJ281" s="6"/>
      <c r="TSK281" s="6"/>
      <c r="TSL281" s="6"/>
      <c r="TSM281" s="6"/>
      <c r="TSN281" s="6"/>
      <c r="TSO281" s="6"/>
      <c r="TSP281" s="6"/>
      <c r="TSQ281" s="6"/>
      <c r="TSR281" s="6"/>
      <c r="TSS281" s="6"/>
      <c r="TST281" s="6"/>
      <c r="TSU281" s="6"/>
      <c r="TSV281" s="6"/>
      <c r="TSW281" s="6"/>
      <c r="TSX281" s="6"/>
      <c r="TSY281" s="6"/>
      <c r="TSZ281" s="6"/>
      <c r="TTA281" s="6"/>
      <c r="TTB281" s="6"/>
      <c r="TTC281" s="6"/>
      <c r="TTD281" s="6"/>
      <c r="TTE281" s="6"/>
      <c r="TTF281" s="6"/>
      <c r="TTG281" s="6"/>
      <c r="TTH281" s="6"/>
      <c r="TTI281" s="6"/>
      <c r="TTJ281" s="6"/>
      <c r="TTK281" s="6"/>
      <c r="TTL281" s="6"/>
      <c r="TTM281" s="6"/>
      <c r="TTN281" s="6"/>
      <c r="TTO281" s="6"/>
      <c r="TTP281" s="6"/>
      <c r="TTQ281" s="6"/>
      <c r="TTR281" s="6"/>
      <c r="TTS281" s="6"/>
      <c r="TTT281" s="6"/>
      <c r="TTU281" s="6"/>
      <c r="TTV281" s="6"/>
      <c r="TTW281" s="6"/>
      <c r="TTX281" s="6"/>
      <c r="TTY281" s="6"/>
      <c r="TTZ281" s="6"/>
      <c r="TUA281" s="6"/>
      <c r="TUB281" s="6"/>
      <c r="TUC281" s="6"/>
      <c r="TUD281" s="6"/>
      <c r="TUE281" s="6"/>
      <c r="TUF281" s="6"/>
      <c r="TUG281" s="6"/>
      <c r="TUH281" s="6"/>
      <c r="TUI281" s="6"/>
      <c r="TUJ281" s="6"/>
      <c r="TUK281" s="6"/>
      <c r="TUL281" s="6"/>
      <c r="TUM281" s="6"/>
      <c r="TUN281" s="6"/>
      <c r="TUO281" s="6"/>
      <c r="TUP281" s="6"/>
      <c r="TUQ281" s="6"/>
      <c r="TUR281" s="6"/>
      <c r="TUS281" s="6"/>
      <c r="TUT281" s="6"/>
      <c r="TUU281" s="6"/>
      <c r="TUV281" s="6"/>
      <c r="TUW281" s="6"/>
      <c r="TUX281" s="6"/>
      <c r="TUY281" s="6"/>
      <c r="TUZ281" s="6"/>
      <c r="TVA281" s="6"/>
      <c r="TVB281" s="6"/>
      <c r="TVC281" s="6"/>
      <c r="TVD281" s="6"/>
      <c r="TVE281" s="6"/>
      <c r="TVF281" s="6"/>
      <c r="TVG281" s="6"/>
      <c r="TVH281" s="6"/>
      <c r="TVI281" s="6"/>
      <c r="TVJ281" s="6"/>
      <c r="TVK281" s="6"/>
      <c r="TVL281" s="6"/>
      <c r="TVM281" s="6"/>
      <c r="TVN281" s="6"/>
      <c r="TVO281" s="6"/>
      <c r="TVP281" s="6"/>
      <c r="TVQ281" s="6"/>
      <c r="TVR281" s="6"/>
      <c r="TVS281" s="6"/>
      <c r="TVT281" s="6"/>
      <c r="TVU281" s="6"/>
      <c r="TVV281" s="6"/>
      <c r="TVW281" s="6"/>
      <c r="TVX281" s="6"/>
      <c r="TVY281" s="6"/>
      <c r="TVZ281" s="6"/>
      <c r="TWA281" s="6"/>
      <c r="TWB281" s="6"/>
      <c r="TWC281" s="6"/>
      <c r="TWD281" s="6"/>
      <c r="TWE281" s="6"/>
      <c r="TWF281" s="6"/>
      <c r="TWG281" s="6"/>
      <c r="TWH281" s="6"/>
      <c r="TWI281" s="6"/>
      <c r="TWJ281" s="6"/>
      <c r="TWK281" s="6"/>
      <c r="TWL281" s="6"/>
      <c r="TWM281" s="6"/>
      <c r="TWN281" s="6"/>
      <c r="TWO281" s="6"/>
      <c r="TWP281" s="6"/>
      <c r="TWQ281" s="6"/>
      <c r="TWR281" s="6"/>
      <c r="TWS281" s="6"/>
      <c r="TWT281" s="6"/>
      <c r="TWU281" s="6"/>
      <c r="TWV281" s="6"/>
      <c r="TWW281" s="6"/>
      <c r="TWX281" s="6"/>
      <c r="TWY281" s="6"/>
      <c r="TWZ281" s="6"/>
      <c r="TXA281" s="6"/>
      <c r="TXB281" s="6"/>
      <c r="TXC281" s="6"/>
      <c r="TXD281" s="6"/>
      <c r="TXE281" s="6"/>
      <c r="TXF281" s="6"/>
      <c r="TXG281" s="6"/>
      <c r="TXH281" s="6"/>
      <c r="TXI281" s="6"/>
      <c r="TXJ281" s="6"/>
      <c r="TXK281" s="6"/>
      <c r="TXL281" s="6"/>
      <c r="TXM281" s="6"/>
      <c r="TXN281" s="6"/>
      <c r="TXO281" s="6"/>
      <c r="TXP281" s="6"/>
      <c r="TXQ281" s="6"/>
      <c r="TXR281" s="6"/>
      <c r="TXS281" s="6"/>
      <c r="TXT281" s="6"/>
      <c r="TXU281" s="6"/>
      <c r="TXV281" s="6"/>
      <c r="TXW281" s="6"/>
      <c r="TXX281" s="6"/>
      <c r="TXY281" s="6"/>
      <c r="TXZ281" s="6"/>
      <c r="TYA281" s="6"/>
      <c r="TYB281" s="6"/>
      <c r="TYC281" s="6"/>
      <c r="TYD281" s="6"/>
      <c r="TYE281" s="6"/>
      <c r="TYF281" s="6"/>
      <c r="TYG281" s="6"/>
      <c r="TYH281" s="6"/>
      <c r="TYI281" s="6"/>
      <c r="TYJ281" s="6"/>
      <c r="TYK281" s="6"/>
      <c r="TYL281" s="6"/>
      <c r="TYM281" s="6"/>
      <c r="TYN281" s="6"/>
      <c r="TYO281" s="6"/>
      <c r="TYP281" s="6"/>
      <c r="TYQ281" s="6"/>
      <c r="TYR281" s="6"/>
      <c r="TYS281" s="6"/>
      <c r="TYT281" s="6"/>
      <c r="TYU281" s="6"/>
      <c r="TYV281" s="6"/>
      <c r="TYW281" s="6"/>
      <c r="TYX281" s="6"/>
      <c r="TYY281" s="6"/>
      <c r="TYZ281" s="6"/>
      <c r="TZA281" s="6"/>
      <c r="TZB281" s="6"/>
      <c r="TZC281" s="6"/>
      <c r="TZD281" s="6"/>
      <c r="TZE281" s="6"/>
      <c r="TZF281" s="6"/>
      <c r="TZG281" s="6"/>
      <c r="TZH281" s="6"/>
      <c r="TZI281" s="6"/>
      <c r="TZJ281" s="6"/>
      <c r="TZK281" s="6"/>
      <c r="TZL281" s="6"/>
      <c r="TZM281" s="6"/>
      <c r="TZN281" s="6"/>
      <c r="TZO281" s="6"/>
      <c r="TZP281" s="6"/>
      <c r="TZQ281" s="6"/>
      <c r="TZR281" s="6"/>
      <c r="TZS281" s="6"/>
      <c r="TZT281" s="6"/>
      <c r="TZU281" s="6"/>
      <c r="TZV281" s="6"/>
      <c r="TZW281" s="6"/>
      <c r="TZX281" s="6"/>
      <c r="TZY281" s="6"/>
      <c r="TZZ281" s="6"/>
      <c r="UAA281" s="6"/>
      <c r="UAB281" s="6"/>
      <c r="UAC281" s="6"/>
      <c r="UAD281" s="6"/>
      <c r="UAE281" s="6"/>
      <c r="UAF281" s="6"/>
      <c r="UAG281" s="6"/>
      <c r="UAH281" s="6"/>
      <c r="UAI281" s="6"/>
      <c r="UAJ281" s="6"/>
      <c r="UAK281" s="6"/>
      <c r="UAL281" s="6"/>
      <c r="UAM281" s="6"/>
      <c r="UAN281" s="6"/>
      <c r="UAO281" s="6"/>
      <c r="UAP281" s="6"/>
      <c r="UAQ281" s="6"/>
      <c r="UAR281" s="6"/>
      <c r="UAS281" s="6"/>
      <c r="UAT281" s="6"/>
      <c r="UAU281" s="6"/>
      <c r="UAV281" s="6"/>
      <c r="UAW281" s="6"/>
      <c r="UAX281" s="6"/>
      <c r="UAY281" s="6"/>
      <c r="UAZ281" s="6"/>
      <c r="UBA281" s="6"/>
      <c r="UBB281" s="6"/>
      <c r="UBC281" s="6"/>
      <c r="UBD281" s="6"/>
      <c r="UBE281" s="6"/>
      <c r="UBF281" s="6"/>
      <c r="UBG281" s="6"/>
      <c r="UBH281" s="6"/>
      <c r="UBI281" s="6"/>
      <c r="UBJ281" s="6"/>
      <c r="UBK281" s="6"/>
      <c r="UBL281" s="6"/>
      <c r="UBM281" s="6"/>
      <c r="UBN281" s="6"/>
      <c r="UBO281" s="6"/>
      <c r="UBP281" s="6"/>
      <c r="UBQ281" s="6"/>
      <c r="UBR281" s="6"/>
      <c r="UBS281" s="6"/>
      <c r="UBT281" s="6"/>
      <c r="UBU281" s="6"/>
      <c r="UBV281" s="6"/>
      <c r="UBW281" s="6"/>
      <c r="UBX281" s="6"/>
      <c r="UBY281" s="6"/>
      <c r="UBZ281" s="6"/>
      <c r="UCA281" s="6"/>
      <c r="UCB281" s="6"/>
      <c r="UCC281" s="6"/>
      <c r="UCD281" s="6"/>
      <c r="UCE281" s="6"/>
      <c r="UCF281" s="6"/>
      <c r="UCG281" s="6"/>
      <c r="UCH281" s="6"/>
      <c r="UCI281" s="6"/>
      <c r="UCJ281" s="6"/>
      <c r="UCK281" s="6"/>
      <c r="UCL281" s="6"/>
      <c r="UCM281" s="6"/>
      <c r="UCN281" s="6"/>
      <c r="UCO281" s="6"/>
      <c r="UCP281" s="6"/>
      <c r="UCQ281" s="6"/>
      <c r="UCR281" s="6"/>
      <c r="UCS281" s="6"/>
      <c r="UCT281" s="6"/>
      <c r="UCU281" s="6"/>
      <c r="UCV281" s="6"/>
      <c r="UCW281" s="6"/>
      <c r="UCX281" s="6"/>
      <c r="UCY281" s="6"/>
      <c r="UCZ281" s="6"/>
      <c r="UDA281" s="6"/>
      <c r="UDB281" s="6"/>
      <c r="UDC281" s="6"/>
      <c r="UDD281" s="6"/>
      <c r="UDE281" s="6"/>
      <c r="UDF281" s="6"/>
      <c r="UDG281" s="6"/>
      <c r="UDH281" s="6"/>
      <c r="UDI281" s="6"/>
      <c r="UDJ281" s="6"/>
      <c r="UDK281" s="6"/>
      <c r="UDL281" s="6"/>
      <c r="UDM281" s="6"/>
      <c r="UDN281" s="6"/>
      <c r="UDO281" s="6"/>
      <c r="UDP281" s="6"/>
      <c r="UDQ281" s="6"/>
      <c r="UDR281" s="6"/>
      <c r="UDS281" s="6"/>
      <c r="UDT281" s="6"/>
      <c r="UDU281" s="6"/>
      <c r="UDV281" s="6"/>
      <c r="UDW281" s="6"/>
      <c r="UDX281" s="6"/>
      <c r="UDY281" s="6"/>
      <c r="UDZ281" s="6"/>
      <c r="UEA281" s="6"/>
      <c r="UEB281" s="6"/>
      <c r="UEC281" s="6"/>
      <c r="UED281" s="6"/>
      <c r="UEE281" s="6"/>
      <c r="UEF281" s="6"/>
      <c r="UEG281" s="6"/>
      <c r="UEH281" s="6"/>
      <c r="UEI281" s="6"/>
      <c r="UEJ281" s="6"/>
      <c r="UEK281" s="6"/>
      <c r="UEL281" s="6"/>
      <c r="UEM281" s="6"/>
      <c r="UEN281" s="6"/>
      <c r="UEO281" s="6"/>
      <c r="UEP281" s="6"/>
      <c r="UEQ281" s="6"/>
      <c r="UER281" s="6"/>
      <c r="UES281" s="6"/>
      <c r="UET281" s="6"/>
      <c r="UEU281" s="6"/>
      <c r="UEV281" s="6"/>
      <c r="UEW281" s="6"/>
      <c r="UEX281" s="6"/>
      <c r="UEY281" s="6"/>
      <c r="UEZ281" s="6"/>
      <c r="UFA281" s="6"/>
      <c r="UFB281" s="6"/>
      <c r="UFC281" s="6"/>
      <c r="UFD281" s="6"/>
      <c r="UFE281" s="6"/>
      <c r="UFF281" s="6"/>
      <c r="UFG281" s="6"/>
      <c r="UFH281" s="6"/>
      <c r="UFI281" s="6"/>
      <c r="UFJ281" s="6"/>
      <c r="UFK281" s="6"/>
      <c r="UFL281" s="6"/>
      <c r="UFM281" s="6"/>
      <c r="UFN281" s="6"/>
      <c r="UFO281" s="6"/>
      <c r="UFP281" s="6"/>
      <c r="UFQ281" s="6"/>
      <c r="UFR281" s="6"/>
      <c r="UFS281" s="6"/>
      <c r="UFT281" s="6"/>
      <c r="UFU281" s="6"/>
      <c r="UFV281" s="6"/>
      <c r="UFW281" s="6"/>
      <c r="UFX281" s="6"/>
      <c r="UFY281" s="6"/>
      <c r="UFZ281" s="6"/>
      <c r="UGA281" s="6"/>
      <c r="UGB281" s="6"/>
      <c r="UGC281" s="6"/>
      <c r="UGD281" s="6"/>
      <c r="UGE281" s="6"/>
      <c r="UGF281" s="6"/>
      <c r="UGG281" s="6"/>
      <c r="UGH281" s="6"/>
      <c r="UGI281" s="6"/>
      <c r="UGJ281" s="6"/>
      <c r="UGK281" s="6"/>
      <c r="UGL281" s="6"/>
      <c r="UGM281" s="6"/>
      <c r="UGN281" s="6"/>
      <c r="UGO281" s="6"/>
      <c r="UGP281" s="6"/>
      <c r="UGQ281" s="6"/>
      <c r="UGR281" s="6"/>
      <c r="UGS281" s="6"/>
      <c r="UGT281" s="6"/>
      <c r="UGU281" s="6"/>
      <c r="UGV281" s="6"/>
      <c r="UGW281" s="6"/>
      <c r="UGX281" s="6"/>
      <c r="UGY281" s="6"/>
      <c r="UGZ281" s="6"/>
      <c r="UHA281" s="6"/>
      <c r="UHB281" s="6"/>
      <c r="UHC281" s="6"/>
      <c r="UHD281" s="6"/>
      <c r="UHE281" s="6"/>
      <c r="UHF281" s="6"/>
      <c r="UHG281" s="6"/>
      <c r="UHH281" s="6"/>
      <c r="UHI281" s="6"/>
      <c r="UHJ281" s="6"/>
      <c r="UHK281" s="6"/>
      <c r="UHL281" s="6"/>
      <c r="UHM281" s="6"/>
      <c r="UHN281" s="6"/>
      <c r="UHO281" s="6"/>
      <c r="UHP281" s="6"/>
      <c r="UHQ281" s="6"/>
      <c r="UHR281" s="6"/>
      <c r="UHS281" s="6"/>
      <c r="UHT281" s="6"/>
      <c r="UHU281" s="6"/>
      <c r="UHV281" s="6"/>
      <c r="UHW281" s="6"/>
      <c r="UHX281" s="6"/>
      <c r="UHY281" s="6"/>
      <c r="UHZ281" s="6"/>
      <c r="UIA281" s="6"/>
      <c r="UIB281" s="6"/>
      <c r="UIC281" s="6"/>
      <c r="UID281" s="6"/>
      <c r="UIE281" s="6"/>
      <c r="UIF281" s="6"/>
      <c r="UIG281" s="6"/>
      <c r="UIH281" s="6"/>
      <c r="UII281" s="6"/>
      <c r="UIJ281" s="6"/>
      <c r="UIK281" s="6"/>
      <c r="UIL281" s="6"/>
      <c r="UIM281" s="6"/>
      <c r="UIN281" s="6"/>
      <c r="UIO281" s="6"/>
      <c r="UIP281" s="6"/>
      <c r="UIQ281" s="6"/>
      <c r="UIR281" s="6"/>
      <c r="UIS281" s="6"/>
      <c r="UIT281" s="6"/>
      <c r="UIU281" s="6"/>
      <c r="UIV281" s="6"/>
      <c r="UIW281" s="6"/>
      <c r="UIX281" s="6"/>
      <c r="UIY281" s="6"/>
      <c r="UIZ281" s="6"/>
      <c r="UJA281" s="6"/>
      <c r="UJB281" s="6"/>
      <c r="UJC281" s="6"/>
      <c r="UJD281" s="6"/>
      <c r="UJE281" s="6"/>
      <c r="UJF281" s="6"/>
      <c r="UJG281" s="6"/>
      <c r="UJH281" s="6"/>
      <c r="UJI281" s="6"/>
      <c r="UJJ281" s="6"/>
      <c r="UJK281" s="6"/>
      <c r="UJL281" s="6"/>
      <c r="UJM281" s="6"/>
      <c r="UJN281" s="6"/>
      <c r="UJO281" s="6"/>
      <c r="UJP281" s="6"/>
      <c r="UJQ281" s="6"/>
      <c r="UJR281" s="6"/>
      <c r="UJS281" s="6"/>
      <c r="UJT281" s="6"/>
      <c r="UJU281" s="6"/>
      <c r="UJV281" s="6"/>
      <c r="UJW281" s="6"/>
      <c r="UJX281" s="6"/>
      <c r="UJY281" s="6"/>
      <c r="UJZ281" s="6"/>
      <c r="UKA281" s="6"/>
      <c r="UKB281" s="6"/>
      <c r="UKC281" s="6"/>
      <c r="UKD281" s="6"/>
      <c r="UKE281" s="6"/>
      <c r="UKF281" s="6"/>
      <c r="UKG281" s="6"/>
      <c r="UKH281" s="6"/>
      <c r="UKI281" s="6"/>
      <c r="UKJ281" s="6"/>
      <c r="UKK281" s="6"/>
      <c r="UKL281" s="6"/>
      <c r="UKM281" s="6"/>
      <c r="UKN281" s="6"/>
      <c r="UKO281" s="6"/>
      <c r="UKP281" s="6"/>
      <c r="UKQ281" s="6"/>
      <c r="UKR281" s="6"/>
      <c r="UKS281" s="6"/>
      <c r="UKT281" s="6"/>
      <c r="UKU281" s="6"/>
      <c r="UKV281" s="6"/>
      <c r="UKW281" s="6"/>
      <c r="UKX281" s="6"/>
      <c r="UKY281" s="6"/>
      <c r="UKZ281" s="6"/>
      <c r="ULA281" s="6"/>
      <c r="ULB281" s="6"/>
      <c r="ULC281" s="6"/>
      <c r="ULD281" s="6"/>
      <c r="ULE281" s="6"/>
      <c r="ULF281" s="6"/>
      <c r="ULG281" s="6"/>
      <c r="ULH281" s="6"/>
      <c r="ULI281" s="6"/>
      <c r="ULJ281" s="6"/>
      <c r="ULK281" s="6"/>
      <c r="ULL281" s="6"/>
      <c r="ULM281" s="6"/>
      <c r="ULN281" s="6"/>
      <c r="ULO281" s="6"/>
      <c r="ULP281" s="6"/>
      <c r="ULQ281" s="6"/>
      <c r="ULR281" s="6"/>
      <c r="ULS281" s="6"/>
      <c r="ULT281" s="6"/>
      <c r="ULU281" s="6"/>
      <c r="ULV281" s="6"/>
      <c r="ULW281" s="6"/>
      <c r="ULX281" s="6"/>
      <c r="ULY281" s="6"/>
      <c r="ULZ281" s="6"/>
      <c r="UMA281" s="6"/>
      <c r="UMB281" s="6"/>
      <c r="UMC281" s="6"/>
      <c r="UMD281" s="6"/>
      <c r="UME281" s="6"/>
      <c r="UMF281" s="6"/>
      <c r="UMG281" s="6"/>
      <c r="UMH281" s="6"/>
      <c r="UMI281" s="6"/>
      <c r="UMJ281" s="6"/>
      <c r="UMK281" s="6"/>
      <c r="UML281" s="6"/>
      <c r="UMM281" s="6"/>
      <c r="UMN281" s="6"/>
      <c r="UMO281" s="6"/>
      <c r="UMP281" s="6"/>
      <c r="UMQ281" s="6"/>
      <c r="UMR281" s="6"/>
      <c r="UMS281" s="6"/>
      <c r="UMT281" s="6"/>
      <c r="UMU281" s="6"/>
      <c r="UMV281" s="6"/>
      <c r="UMW281" s="6"/>
      <c r="UMX281" s="6"/>
      <c r="UMY281" s="6"/>
      <c r="UMZ281" s="6"/>
      <c r="UNA281" s="6"/>
      <c r="UNB281" s="6"/>
      <c r="UNC281" s="6"/>
      <c r="UND281" s="6"/>
      <c r="UNE281" s="6"/>
      <c r="UNF281" s="6"/>
      <c r="UNG281" s="6"/>
      <c r="UNH281" s="6"/>
      <c r="UNI281" s="6"/>
      <c r="UNJ281" s="6"/>
      <c r="UNK281" s="6"/>
      <c r="UNL281" s="6"/>
      <c r="UNM281" s="6"/>
      <c r="UNN281" s="6"/>
      <c r="UNO281" s="6"/>
      <c r="UNP281" s="6"/>
      <c r="UNQ281" s="6"/>
      <c r="UNR281" s="6"/>
      <c r="UNS281" s="6"/>
      <c r="UNT281" s="6"/>
      <c r="UNU281" s="6"/>
      <c r="UNV281" s="6"/>
      <c r="UNW281" s="6"/>
      <c r="UNX281" s="6"/>
      <c r="UNY281" s="6"/>
      <c r="UNZ281" s="6"/>
      <c r="UOA281" s="6"/>
      <c r="UOB281" s="6"/>
      <c r="UOC281" s="6"/>
      <c r="UOD281" s="6"/>
      <c r="UOE281" s="6"/>
      <c r="UOF281" s="6"/>
      <c r="UOG281" s="6"/>
      <c r="UOH281" s="6"/>
      <c r="UOI281" s="6"/>
      <c r="UOJ281" s="6"/>
      <c r="UOK281" s="6"/>
      <c r="UOL281" s="6"/>
      <c r="UOM281" s="6"/>
      <c r="UON281" s="6"/>
      <c r="UOO281" s="6"/>
      <c r="UOP281" s="6"/>
      <c r="UOQ281" s="6"/>
      <c r="UOR281" s="6"/>
      <c r="UOS281" s="6"/>
      <c r="UOT281" s="6"/>
      <c r="UOU281" s="6"/>
      <c r="UOV281" s="6"/>
      <c r="UOW281" s="6"/>
      <c r="UOX281" s="6"/>
      <c r="UOY281" s="6"/>
      <c r="UOZ281" s="6"/>
      <c r="UPA281" s="6"/>
      <c r="UPB281" s="6"/>
      <c r="UPC281" s="6"/>
      <c r="UPD281" s="6"/>
      <c r="UPE281" s="6"/>
      <c r="UPF281" s="6"/>
      <c r="UPG281" s="6"/>
      <c r="UPH281" s="6"/>
      <c r="UPI281" s="6"/>
      <c r="UPJ281" s="6"/>
      <c r="UPK281" s="6"/>
      <c r="UPL281" s="6"/>
      <c r="UPM281" s="6"/>
      <c r="UPN281" s="6"/>
      <c r="UPO281" s="6"/>
      <c r="UPP281" s="6"/>
      <c r="UPQ281" s="6"/>
      <c r="UPR281" s="6"/>
      <c r="UPS281" s="6"/>
      <c r="UPT281" s="6"/>
      <c r="UPU281" s="6"/>
      <c r="UPV281" s="6"/>
      <c r="UPW281" s="6"/>
      <c r="UPX281" s="6"/>
      <c r="UPY281" s="6"/>
      <c r="UPZ281" s="6"/>
      <c r="UQA281" s="6"/>
      <c r="UQB281" s="6"/>
      <c r="UQC281" s="6"/>
      <c r="UQD281" s="6"/>
      <c r="UQE281" s="6"/>
      <c r="UQF281" s="6"/>
      <c r="UQG281" s="6"/>
      <c r="UQH281" s="6"/>
      <c r="UQI281" s="6"/>
      <c r="UQJ281" s="6"/>
      <c r="UQK281" s="6"/>
      <c r="UQL281" s="6"/>
      <c r="UQM281" s="6"/>
      <c r="UQN281" s="6"/>
      <c r="UQO281" s="6"/>
      <c r="UQP281" s="6"/>
      <c r="UQQ281" s="6"/>
      <c r="UQR281" s="6"/>
      <c r="UQS281" s="6"/>
      <c r="UQT281" s="6"/>
      <c r="UQU281" s="6"/>
      <c r="UQV281" s="6"/>
      <c r="UQW281" s="6"/>
      <c r="UQX281" s="6"/>
      <c r="UQY281" s="6"/>
      <c r="UQZ281" s="6"/>
      <c r="URA281" s="6"/>
      <c r="URB281" s="6"/>
      <c r="URC281" s="6"/>
      <c r="URD281" s="6"/>
      <c r="URE281" s="6"/>
      <c r="URF281" s="6"/>
      <c r="URG281" s="6"/>
      <c r="URH281" s="6"/>
      <c r="URI281" s="6"/>
      <c r="URJ281" s="6"/>
      <c r="URK281" s="6"/>
      <c r="URL281" s="6"/>
      <c r="URM281" s="6"/>
      <c r="URN281" s="6"/>
      <c r="URO281" s="6"/>
      <c r="URP281" s="6"/>
      <c r="URQ281" s="6"/>
      <c r="URR281" s="6"/>
      <c r="URS281" s="6"/>
      <c r="URT281" s="6"/>
      <c r="URU281" s="6"/>
      <c r="URV281" s="6"/>
      <c r="URW281" s="6"/>
      <c r="URX281" s="6"/>
      <c r="URY281" s="6"/>
      <c r="URZ281" s="6"/>
      <c r="USA281" s="6"/>
      <c r="USB281" s="6"/>
      <c r="USC281" s="6"/>
      <c r="USD281" s="6"/>
      <c r="USE281" s="6"/>
      <c r="USF281" s="6"/>
      <c r="USG281" s="6"/>
      <c r="USH281" s="6"/>
      <c r="USI281" s="6"/>
      <c r="USJ281" s="6"/>
      <c r="USK281" s="6"/>
      <c r="USL281" s="6"/>
      <c r="USM281" s="6"/>
      <c r="USN281" s="6"/>
      <c r="USO281" s="6"/>
      <c r="USP281" s="6"/>
      <c r="USQ281" s="6"/>
      <c r="USR281" s="6"/>
      <c r="USS281" s="6"/>
      <c r="UST281" s="6"/>
      <c r="USU281" s="6"/>
      <c r="USV281" s="6"/>
      <c r="USW281" s="6"/>
      <c r="USX281" s="6"/>
      <c r="USY281" s="6"/>
      <c r="USZ281" s="6"/>
      <c r="UTA281" s="6"/>
      <c r="UTB281" s="6"/>
      <c r="UTC281" s="6"/>
      <c r="UTD281" s="6"/>
      <c r="UTE281" s="6"/>
      <c r="UTF281" s="6"/>
      <c r="UTG281" s="6"/>
      <c r="UTH281" s="6"/>
      <c r="UTI281" s="6"/>
      <c r="UTJ281" s="6"/>
      <c r="UTK281" s="6"/>
      <c r="UTL281" s="6"/>
      <c r="UTM281" s="6"/>
      <c r="UTN281" s="6"/>
      <c r="UTO281" s="6"/>
      <c r="UTP281" s="6"/>
      <c r="UTQ281" s="6"/>
      <c r="UTR281" s="6"/>
      <c r="UTS281" s="6"/>
      <c r="UTT281" s="6"/>
      <c r="UTU281" s="6"/>
      <c r="UTV281" s="6"/>
      <c r="UTW281" s="6"/>
      <c r="UTX281" s="6"/>
      <c r="UTY281" s="6"/>
      <c r="UTZ281" s="6"/>
      <c r="UUA281" s="6"/>
      <c r="UUB281" s="6"/>
      <c r="UUC281" s="6"/>
      <c r="UUD281" s="6"/>
      <c r="UUE281" s="6"/>
      <c r="UUF281" s="6"/>
      <c r="UUG281" s="6"/>
      <c r="UUH281" s="6"/>
      <c r="UUI281" s="6"/>
      <c r="UUJ281" s="6"/>
      <c r="UUK281" s="6"/>
      <c r="UUL281" s="6"/>
      <c r="UUM281" s="6"/>
      <c r="UUN281" s="6"/>
      <c r="UUO281" s="6"/>
      <c r="UUP281" s="6"/>
      <c r="UUQ281" s="6"/>
      <c r="UUR281" s="6"/>
      <c r="UUS281" s="6"/>
      <c r="UUT281" s="6"/>
      <c r="UUU281" s="6"/>
      <c r="UUV281" s="6"/>
      <c r="UUW281" s="6"/>
      <c r="UUX281" s="6"/>
      <c r="UUY281" s="6"/>
      <c r="UUZ281" s="6"/>
      <c r="UVA281" s="6"/>
      <c r="UVB281" s="6"/>
      <c r="UVC281" s="6"/>
      <c r="UVD281" s="6"/>
      <c r="UVE281" s="6"/>
      <c r="UVF281" s="6"/>
      <c r="UVG281" s="6"/>
      <c r="UVH281" s="6"/>
      <c r="UVI281" s="6"/>
      <c r="UVJ281" s="6"/>
      <c r="UVK281" s="6"/>
      <c r="UVL281" s="6"/>
      <c r="UVM281" s="6"/>
      <c r="UVN281" s="6"/>
      <c r="UVO281" s="6"/>
      <c r="UVP281" s="6"/>
      <c r="UVQ281" s="6"/>
      <c r="UVR281" s="6"/>
      <c r="UVS281" s="6"/>
      <c r="UVT281" s="6"/>
      <c r="UVU281" s="6"/>
      <c r="UVV281" s="6"/>
      <c r="UVW281" s="6"/>
      <c r="UVX281" s="6"/>
      <c r="UVY281" s="6"/>
      <c r="UVZ281" s="6"/>
      <c r="UWA281" s="6"/>
      <c r="UWB281" s="6"/>
      <c r="UWC281" s="6"/>
      <c r="UWD281" s="6"/>
      <c r="UWE281" s="6"/>
      <c r="UWF281" s="6"/>
      <c r="UWG281" s="6"/>
      <c r="UWH281" s="6"/>
      <c r="UWI281" s="6"/>
      <c r="UWJ281" s="6"/>
      <c r="UWK281" s="6"/>
      <c r="UWL281" s="6"/>
      <c r="UWM281" s="6"/>
      <c r="UWN281" s="6"/>
      <c r="UWO281" s="6"/>
      <c r="UWP281" s="6"/>
      <c r="UWQ281" s="6"/>
      <c r="UWR281" s="6"/>
      <c r="UWS281" s="6"/>
      <c r="UWT281" s="6"/>
      <c r="UWU281" s="6"/>
      <c r="UWV281" s="6"/>
      <c r="UWW281" s="6"/>
      <c r="UWX281" s="6"/>
      <c r="UWY281" s="6"/>
      <c r="UWZ281" s="6"/>
      <c r="UXA281" s="6"/>
      <c r="UXB281" s="6"/>
      <c r="UXC281" s="6"/>
      <c r="UXD281" s="6"/>
      <c r="UXE281" s="6"/>
      <c r="UXF281" s="6"/>
      <c r="UXG281" s="6"/>
      <c r="UXH281" s="6"/>
      <c r="UXI281" s="6"/>
      <c r="UXJ281" s="6"/>
      <c r="UXK281" s="6"/>
      <c r="UXL281" s="6"/>
      <c r="UXM281" s="6"/>
      <c r="UXN281" s="6"/>
      <c r="UXO281" s="6"/>
      <c r="UXP281" s="6"/>
      <c r="UXQ281" s="6"/>
      <c r="UXR281" s="6"/>
      <c r="UXS281" s="6"/>
      <c r="UXT281" s="6"/>
      <c r="UXU281" s="6"/>
      <c r="UXV281" s="6"/>
      <c r="UXW281" s="6"/>
      <c r="UXX281" s="6"/>
      <c r="UXY281" s="6"/>
      <c r="UXZ281" s="6"/>
      <c r="UYA281" s="6"/>
      <c r="UYB281" s="6"/>
      <c r="UYC281" s="6"/>
      <c r="UYD281" s="6"/>
      <c r="UYE281" s="6"/>
      <c r="UYF281" s="6"/>
      <c r="UYG281" s="6"/>
      <c r="UYH281" s="6"/>
      <c r="UYI281" s="6"/>
      <c r="UYJ281" s="6"/>
      <c r="UYK281" s="6"/>
      <c r="UYL281" s="6"/>
      <c r="UYM281" s="6"/>
      <c r="UYN281" s="6"/>
      <c r="UYO281" s="6"/>
      <c r="UYP281" s="6"/>
      <c r="UYQ281" s="6"/>
      <c r="UYR281" s="6"/>
      <c r="UYS281" s="6"/>
      <c r="UYT281" s="6"/>
      <c r="UYU281" s="6"/>
      <c r="UYV281" s="6"/>
      <c r="UYW281" s="6"/>
      <c r="UYX281" s="6"/>
      <c r="UYY281" s="6"/>
      <c r="UYZ281" s="6"/>
      <c r="UZA281" s="6"/>
      <c r="UZB281" s="6"/>
      <c r="UZC281" s="6"/>
      <c r="UZD281" s="6"/>
      <c r="UZE281" s="6"/>
      <c r="UZF281" s="6"/>
      <c r="UZG281" s="6"/>
      <c r="UZH281" s="6"/>
      <c r="UZI281" s="6"/>
      <c r="UZJ281" s="6"/>
      <c r="UZK281" s="6"/>
      <c r="UZL281" s="6"/>
      <c r="UZM281" s="6"/>
      <c r="UZN281" s="6"/>
      <c r="UZO281" s="6"/>
      <c r="UZP281" s="6"/>
      <c r="UZQ281" s="6"/>
      <c r="UZR281" s="6"/>
      <c r="UZS281" s="6"/>
      <c r="UZT281" s="6"/>
      <c r="UZU281" s="6"/>
      <c r="UZV281" s="6"/>
      <c r="UZW281" s="6"/>
      <c r="UZX281" s="6"/>
      <c r="UZY281" s="6"/>
      <c r="UZZ281" s="6"/>
      <c r="VAA281" s="6"/>
      <c r="VAB281" s="6"/>
      <c r="VAC281" s="6"/>
      <c r="VAD281" s="6"/>
      <c r="VAE281" s="6"/>
      <c r="VAF281" s="6"/>
      <c r="VAG281" s="6"/>
      <c r="VAH281" s="6"/>
      <c r="VAI281" s="6"/>
      <c r="VAJ281" s="6"/>
      <c r="VAK281" s="6"/>
      <c r="VAL281" s="6"/>
      <c r="VAM281" s="6"/>
      <c r="VAN281" s="6"/>
      <c r="VAO281" s="6"/>
      <c r="VAP281" s="6"/>
      <c r="VAQ281" s="6"/>
      <c r="VAR281" s="6"/>
      <c r="VAS281" s="6"/>
      <c r="VAT281" s="6"/>
      <c r="VAU281" s="6"/>
      <c r="VAV281" s="6"/>
      <c r="VAW281" s="6"/>
      <c r="VAX281" s="6"/>
      <c r="VAY281" s="6"/>
      <c r="VAZ281" s="6"/>
      <c r="VBA281" s="6"/>
      <c r="VBB281" s="6"/>
      <c r="VBC281" s="6"/>
      <c r="VBD281" s="6"/>
      <c r="VBE281" s="6"/>
      <c r="VBF281" s="6"/>
      <c r="VBG281" s="6"/>
      <c r="VBH281" s="6"/>
      <c r="VBI281" s="6"/>
      <c r="VBJ281" s="6"/>
      <c r="VBK281" s="6"/>
      <c r="VBL281" s="6"/>
      <c r="VBM281" s="6"/>
      <c r="VBN281" s="6"/>
      <c r="VBO281" s="6"/>
      <c r="VBP281" s="6"/>
      <c r="VBQ281" s="6"/>
      <c r="VBR281" s="6"/>
      <c r="VBS281" s="6"/>
      <c r="VBT281" s="6"/>
      <c r="VBU281" s="6"/>
      <c r="VBV281" s="6"/>
      <c r="VBW281" s="6"/>
      <c r="VBX281" s="6"/>
      <c r="VBY281" s="6"/>
      <c r="VBZ281" s="6"/>
      <c r="VCA281" s="6"/>
      <c r="VCB281" s="6"/>
      <c r="VCC281" s="6"/>
      <c r="VCD281" s="6"/>
      <c r="VCE281" s="6"/>
      <c r="VCF281" s="6"/>
      <c r="VCG281" s="6"/>
      <c r="VCH281" s="6"/>
      <c r="VCI281" s="6"/>
      <c r="VCJ281" s="6"/>
      <c r="VCK281" s="6"/>
      <c r="VCL281" s="6"/>
      <c r="VCM281" s="6"/>
      <c r="VCN281" s="6"/>
      <c r="VCO281" s="6"/>
      <c r="VCP281" s="6"/>
      <c r="VCQ281" s="6"/>
      <c r="VCR281" s="6"/>
      <c r="VCS281" s="6"/>
      <c r="VCT281" s="6"/>
      <c r="VCU281" s="6"/>
      <c r="VCV281" s="6"/>
      <c r="VCW281" s="6"/>
      <c r="VCX281" s="6"/>
      <c r="VCY281" s="6"/>
      <c r="VCZ281" s="6"/>
      <c r="VDA281" s="6"/>
      <c r="VDB281" s="6"/>
      <c r="VDC281" s="6"/>
      <c r="VDD281" s="6"/>
      <c r="VDE281" s="6"/>
      <c r="VDF281" s="6"/>
      <c r="VDG281" s="6"/>
      <c r="VDH281" s="6"/>
      <c r="VDI281" s="6"/>
      <c r="VDJ281" s="6"/>
      <c r="VDK281" s="6"/>
      <c r="VDL281" s="6"/>
      <c r="VDM281" s="6"/>
      <c r="VDN281" s="6"/>
      <c r="VDO281" s="6"/>
      <c r="VDP281" s="6"/>
      <c r="VDQ281" s="6"/>
      <c r="VDR281" s="6"/>
      <c r="VDS281" s="6"/>
      <c r="VDT281" s="6"/>
      <c r="VDU281" s="6"/>
      <c r="VDV281" s="6"/>
      <c r="VDW281" s="6"/>
      <c r="VDX281" s="6"/>
      <c r="VDY281" s="6"/>
      <c r="VDZ281" s="6"/>
      <c r="VEA281" s="6"/>
      <c r="VEB281" s="6"/>
      <c r="VEC281" s="6"/>
      <c r="VED281" s="6"/>
      <c r="VEE281" s="6"/>
      <c r="VEF281" s="6"/>
      <c r="VEG281" s="6"/>
      <c r="VEH281" s="6"/>
      <c r="VEI281" s="6"/>
      <c r="VEJ281" s="6"/>
      <c r="VEK281" s="6"/>
      <c r="VEL281" s="6"/>
      <c r="VEM281" s="6"/>
      <c r="VEN281" s="6"/>
      <c r="VEO281" s="6"/>
      <c r="VEP281" s="6"/>
      <c r="VEQ281" s="6"/>
      <c r="VER281" s="6"/>
      <c r="VES281" s="6"/>
      <c r="VET281" s="6"/>
      <c r="VEU281" s="6"/>
      <c r="VEV281" s="6"/>
      <c r="VEW281" s="6"/>
      <c r="VEX281" s="6"/>
      <c r="VEY281" s="6"/>
      <c r="VEZ281" s="6"/>
      <c r="VFA281" s="6"/>
      <c r="VFB281" s="6"/>
      <c r="VFC281" s="6"/>
      <c r="VFD281" s="6"/>
      <c r="VFE281" s="6"/>
      <c r="VFF281" s="6"/>
      <c r="VFG281" s="6"/>
      <c r="VFH281" s="6"/>
      <c r="VFI281" s="6"/>
      <c r="VFJ281" s="6"/>
      <c r="VFK281" s="6"/>
      <c r="VFL281" s="6"/>
      <c r="VFM281" s="6"/>
      <c r="VFN281" s="6"/>
      <c r="VFO281" s="6"/>
      <c r="VFP281" s="6"/>
      <c r="VFQ281" s="6"/>
      <c r="VFR281" s="6"/>
      <c r="VFS281" s="6"/>
      <c r="VFT281" s="6"/>
      <c r="VFU281" s="6"/>
      <c r="VFV281" s="6"/>
      <c r="VFW281" s="6"/>
      <c r="VFX281" s="6"/>
      <c r="VFY281" s="6"/>
      <c r="VFZ281" s="6"/>
      <c r="VGA281" s="6"/>
      <c r="VGB281" s="6"/>
      <c r="VGC281" s="6"/>
      <c r="VGD281" s="6"/>
      <c r="VGE281" s="6"/>
      <c r="VGF281" s="6"/>
      <c r="VGG281" s="6"/>
      <c r="VGH281" s="6"/>
      <c r="VGI281" s="6"/>
      <c r="VGJ281" s="6"/>
      <c r="VGK281" s="6"/>
      <c r="VGL281" s="6"/>
      <c r="VGM281" s="6"/>
      <c r="VGN281" s="6"/>
      <c r="VGO281" s="6"/>
      <c r="VGP281" s="6"/>
      <c r="VGQ281" s="6"/>
      <c r="VGR281" s="6"/>
      <c r="VGS281" s="6"/>
      <c r="VGT281" s="6"/>
      <c r="VGU281" s="6"/>
      <c r="VGV281" s="6"/>
      <c r="VGW281" s="6"/>
      <c r="VGX281" s="6"/>
      <c r="VGY281" s="6"/>
      <c r="VGZ281" s="6"/>
      <c r="VHA281" s="6"/>
      <c r="VHB281" s="6"/>
      <c r="VHC281" s="6"/>
      <c r="VHD281" s="6"/>
      <c r="VHE281" s="6"/>
      <c r="VHF281" s="6"/>
      <c r="VHG281" s="6"/>
      <c r="VHH281" s="6"/>
      <c r="VHI281" s="6"/>
      <c r="VHJ281" s="6"/>
      <c r="VHK281" s="6"/>
      <c r="VHL281" s="6"/>
      <c r="VHM281" s="6"/>
      <c r="VHN281" s="6"/>
      <c r="VHO281" s="6"/>
      <c r="VHP281" s="6"/>
      <c r="VHQ281" s="6"/>
      <c r="VHR281" s="6"/>
      <c r="VHS281" s="6"/>
      <c r="VHT281" s="6"/>
      <c r="VHU281" s="6"/>
      <c r="VHV281" s="6"/>
      <c r="VHW281" s="6"/>
      <c r="VHX281" s="6"/>
      <c r="VHY281" s="6"/>
      <c r="VHZ281" s="6"/>
      <c r="VIA281" s="6"/>
      <c r="VIB281" s="6"/>
      <c r="VIC281" s="6"/>
      <c r="VID281" s="6"/>
      <c r="VIE281" s="6"/>
      <c r="VIF281" s="6"/>
      <c r="VIG281" s="6"/>
      <c r="VIH281" s="6"/>
      <c r="VII281" s="6"/>
      <c r="VIJ281" s="6"/>
      <c r="VIK281" s="6"/>
      <c r="VIL281" s="6"/>
      <c r="VIM281" s="6"/>
      <c r="VIN281" s="6"/>
      <c r="VIO281" s="6"/>
      <c r="VIP281" s="6"/>
      <c r="VIQ281" s="6"/>
      <c r="VIR281" s="6"/>
      <c r="VIS281" s="6"/>
      <c r="VIT281" s="6"/>
      <c r="VIU281" s="6"/>
      <c r="VIV281" s="6"/>
      <c r="VIW281" s="6"/>
      <c r="VIX281" s="6"/>
      <c r="VIY281" s="6"/>
      <c r="VIZ281" s="6"/>
      <c r="VJA281" s="6"/>
      <c r="VJB281" s="6"/>
      <c r="VJC281" s="6"/>
      <c r="VJD281" s="6"/>
      <c r="VJE281" s="6"/>
      <c r="VJF281" s="6"/>
      <c r="VJG281" s="6"/>
      <c r="VJH281" s="6"/>
      <c r="VJI281" s="6"/>
      <c r="VJJ281" s="6"/>
      <c r="VJK281" s="6"/>
      <c r="VJL281" s="6"/>
      <c r="VJM281" s="6"/>
      <c r="VJN281" s="6"/>
      <c r="VJO281" s="6"/>
      <c r="VJP281" s="6"/>
      <c r="VJQ281" s="6"/>
      <c r="VJR281" s="6"/>
      <c r="VJS281" s="6"/>
      <c r="VJT281" s="6"/>
      <c r="VJU281" s="6"/>
      <c r="VJV281" s="6"/>
      <c r="VJW281" s="6"/>
      <c r="VJX281" s="6"/>
      <c r="VJY281" s="6"/>
      <c r="VJZ281" s="6"/>
      <c r="VKA281" s="6"/>
      <c r="VKB281" s="6"/>
      <c r="VKC281" s="6"/>
      <c r="VKD281" s="6"/>
      <c r="VKE281" s="6"/>
      <c r="VKF281" s="6"/>
      <c r="VKG281" s="6"/>
      <c r="VKH281" s="6"/>
      <c r="VKI281" s="6"/>
      <c r="VKJ281" s="6"/>
      <c r="VKK281" s="6"/>
      <c r="VKL281" s="6"/>
      <c r="VKM281" s="6"/>
      <c r="VKN281" s="6"/>
      <c r="VKO281" s="6"/>
      <c r="VKP281" s="6"/>
      <c r="VKQ281" s="6"/>
      <c r="VKR281" s="6"/>
      <c r="VKS281" s="6"/>
      <c r="VKT281" s="6"/>
      <c r="VKU281" s="6"/>
      <c r="VKV281" s="6"/>
      <c r="VKW281" s="6"/>
      <c r="VKX281" s="6"/>
      <c r="VKY281" s="6"/>
      <c r="VKZ281" s="6"/>
      <c r="VLA281" s="6"/>
      <c r="VLB281" s="6"/>
      <c r="VLC281" s="6"/>
      <c r="VLD281" s="6"/>
      <c r="VLE281" s="6"/>
      <c r="VLF281" s="6"/>
      <c r="VLG281" s="6"/>
      <c r="VLH281" s="6"/>
      <c r="VLI281" s="6"/>
      <c r="VLJ281" s="6"/>
      <c r="VLK281" s="6"/>
      <c r="VLL281" s="6"/>
      <c r="VLM281" s="6"/>
      <c r="VLN281" s="6"/>
      <c r="VLO281" s="6"/>
      <c r="VLP281" s="6"/>
      <c r="VLQ281" s="6"/>
      <c r="VLR281" s="6"/>
      <c r="VLS281" s="6"/>
      <c r="VLT281" s="6"/>
      <c r="VLU281" s="6"/>
      <c r="VLV281" s="6"/>
      <c r="VLW281" s="6"/>
      <c r="VLX281" s="6"/>
      <c r="VLY281" s="6"/>
      <c r="VLZ281" s="6"/>
      <c r="VMA281" s="6"/>
      <c r="VMB281" s="6"/>
      <c r="VMC281" s="6"/>
      <c r="VMD281" s="6"/>
      <c r="VME281" s="6"/>
      <c r="VMF281" s="6"/>
      <c r="VMG281" s="6"/>
      <c r="VMH281" s="6"/>
      <c r="VMI281" s="6"/>
      <c r="VMJ281" s="6"/>
      <c r="VMK281" s="6"/>
      <c r="VML281" s="6"/>
      <c r="VMM281" s="6"/>
      <c r="VMN281" s="6"/>
      <c r="VMO281" s="6"/>
      <c r="VMP281" s="6"/>
      <c r="VMQ281" s="6"/>
      <c r="VMR281" s="6"/>
      <c r="VMS281" s="6"/>
      <c r="VMT281" s="6"/>
      <c r="VMU281" s="6"/>
      <c r="VMV281" s="6"/>
      <c r="VMW281" s="6"/>
      <c r="VMX281" s="6"/>
      <c r="VMY281" s="6"/>
      <c r="VMZ281" s="6"/>
      <c r="VNA281" s="6"/>
      <c r="VNB281" s="6"/>
      <c r="VNC281" s="6"/>
      <c r="VND281" s="6"/>
      <c r="VNE281" s="6"/>
      <c r="VNF281" s="6"/>
      <c r="VNG281" s="6"/>
      <c r="VNH281" s="6"/>
      <c r="VNI281" s="6"/>
      <c r="VNJ281" s="6"/>
      <c r="VNK281" s="6"/>
      <c r="VNL281" s="6"/>
      <c r="VNM281" s="6"/>
      <c r="VNN281" s="6"/>
      <c r="VNO281" s="6"/>
      <c r="VNP281" s="6"/>
      <c r="VNQ281" s="6"/>
      <c r="VNR281" s="6"/>
      <c r="VNS281" s="6"/>
      <c r="VNT281" s="6"/>
      <c r="VNU281" s="6"/>
      <c r="VNV281" s="6"/>
      <c r="VNW281" s="6"/>
      <c r="VNX281" s="6"/>
      <c r="VNY281" s="6"/>
      <c r="VNZ281" s="6"/>
      <c r="VOA281" s="6"/>
      <c r="VOB281" s="6"/>
      <c r="VOC281" s="6"/>
      <c r="VOD281" s="6"/>
      <c r="VOE281" s="6"/>
      <c r="VOF281" s="6"/>
      <c r="VOG281" s="6"/>
      <c r="VOH281" s="6"/>
      <c r="VOI281" s="6"/>
      <c r="VOJ281" s="6"/>
      <c r="VOK281" s="6"/>
      <c r="VOL281" s="6"/>
      <c r="VOM281" s="6"/>
      <c r="VON281" s="6"/>
      <c r="VOO281" s="6"/>
      <c r="VOP281" s="6"/>
      <c r="VOQ281" s="6"/>
      <c r="VOR281" s="6"/>
      <c r="VOS281" s="6"/>
      <c r="VOT281" s="6"/>
      <c r="VOU281" s="6"/>
      <c r="VOV281" s="6"/>
      <c r="VOW281" s="6"/>
      <c r="VOX281" s="6"/>
      <c r="VOY281" s="6"/>
      <c r="VOZ281" s="6"/>
      <c r="VPA281" s="6"/>
      <c r="VPB281" s="6"/>
      <c r="VPC281" s="6"/>
      <c r="VPD281" s="6"/>
      <c r="VPE281" s="6"/>
      <c r="VPF281" s="6"/>
      <c r="VPG281" s="6"/>
      <c r="VPH281" s="6"/>
      <c r="VPI281" s="6"/>
      <c r="VPJ281" s="6"/>
      <c r="VPK281" s="6"/>
      <c r="VPL281" s="6"/>
      <c r="VPM281" s="6"/>
      <c r="VPN281" s="6"/>
      <c r="VPO281" s="6"/>
      <c r="VPP281" s="6"/>
      <c r="VPQ281" s="6"/>
      <c r="VPR281" s="6"/>
      <c r="VPS281" s="6"/>
      <c r="VPT281" s="6"/>
      <c r="VPU281" s="6"/>
      <c r="VPV281" s="6"/>
      <c r="VPW281" s="6"/>
      <c r="VPX281" s="6"/>
      <c r="VPY281" s="6"/>
      <c r="VPZ281" s="6"/>
      <c r="VQA281" s="6"/>
      <c r="VQB281" s="6"/>
      <c r="VQC281" s="6"/>
      <c r="VQD281" s="6"/>
      <c r="VQE281" s="6"/>
      <c r="VQF281" s="6"/>
      <c r="VQG281" s="6"/>
      <c r="VQH281" s="6"/>
      <c r="VQI281" s="6"/>
      <c r="VQJ281" s="6"/>
      <c r="VQK281" s="6"/>
      <c r="VQL281" s="6"/>
      <c r="VQM281" s="6"/>
      <c r="VQN281" s="6"/>
      <c r="VQO281" s="6"/>
      <c r="VQP281" s="6"/>
      <c r="VQQ281" s="6"/>
      <c r="VQR281" s="6"/>
      <c r="VQS281" s="6"/>
      <c r="VQT281" s="6"/>
      <c r="VQU281" s="6"/>
      <c r="VQV281" s="6"/>
      <c r="VQW281" s="6"/>
      <c r="VQX281" s="6"/>
      <c r="VQY281" s="6"/>
      <c r="VQZ281" s="6"/>
      <c r="VRA281" s="6"/>
      <c r="VRB281" s="6"/>
      <c r="VRC281" s="6"/>
      <c r="VRD281" s="6"/>
      <c r="VRE281" s="6"/>
      <c r="VRF281" s="6"/>
      <c r="VRG281" s="6"/>
      <c r="VRH281" s="6"/>
      <c r="VRI281" s="6"/>
      <c r="VRJ281" s="6"/>
      <c r="VRK281" s="6"/>
      <c r="VRL281" s="6"/>
      <c r="VRM281" s="6"/>
      <c r="VRN281" s="6"/>
      <c r="VRO281" s="6"/>
      <c r="VRP281" s="6"/>
      <c r="VRQ281" s="6"/>
      <c r="VRR281" s="6"/>
      <c r="VRS281" s="6"/>
      <c r="VRT281" s="6"/>
      <c r="VRU281" s="6"/>
      <c r="VRV281" s="6"/>
      <c r="VRW281" s="6"/>
      <c r="VRX281" s="6"/>
      <c r="VRY281" s="6"/>
      <c r="VRZ281" s="6"/>
      <c r="VSA281" s="6"/>
      <c r="VSB281" s="6"/>
      <c r="VSC281" s="6"/>
      <c r="VSD281" s="6"/>
      <c r="VSE281" s="6"/>
      <c r="VSF281" s="6"/>
      <c r="VSG281" s="6"/>
      <c r="VSH281" s="6"/>
      <c r="VSI281" s="6"/>
      <c r="VSJ281" s="6"/>
      <c r="VSK281" s="6"/>
      <c r="VSL281" s="6"/>
      <c r="VSM281" s="6"/>
      <c r="VSN281" s="6"/>
      <c r="VSO281" s="6"/>
      <c r="VSP281" s="6"/>
      <c r="VSQ281" s="6"/>
      <c r="VSR281" s="6"/>
      <c r="VSS281" s="6"/>
      <c r="VST281" s="6"/>
      <c r="VSU281" s="6"/>
      <c r="VSV281" s="6"/>
      <c r="VSW281" s="6"/>
      <c r="VSX281" s="6"/>
      <c r="VSY281" s="6"/>
      <c r="VSZ281" s="6"/>
      <c r="VTA281" s="6"/>
      <c r="VTB281" s="6"/>
      <c r="VTC281" s="6"/>
      <c r="VTD281" s="6"/>
      <c r="VTE281" s="6"/>
      <c r="VTF281" s="6"/>
      <c r="VTG281" s="6"/>
      <c r="VTH281" s="6"/>
      <c r="VTI281" s="6"/>
      <c r="VTJ281" s="6"/>
      <c r="VTK281" s="6"/>
      <c r="VTL281" s="6"/>
      <c r="VTM281" s="6"/>
      <c r="VTN281" s="6"/>
      <c r="VTO281" s="6"/>
      <c r="VTP281" s="6"/>
      <c r="VTQ281" s="6"/>
      <c r="VTR281" s="6"/>
      <c r="VTS281" s="6"/>
      <c r="VTT281" s="6"/>
      <c r="VTU281" s="6"/>
      <c r="VTV281" s="6"/>
      <c r="VTW281" s="6"/>
      <c r="VTX281" s="6"/>
      <c r="VTY281" s="6"/>
      <c r="VTZ281" s="6"/>
      <c r="VUA281" s="6"/>
      <c r="VUB281" s="6"/>
      <c r="VUC281" s="6"/>
      <c r="VUD281" s="6"/>
      <c r="VUE281" s="6"/>
      <c r="VUF281" s="6"/>
      <c r="VUG281" s="6"/>
      <c r="VUH281" s="6"/>
      <c r="VUI281" s="6"/>
      <c r="VUJ281" s="6"/>
      <c r="VUK281" s="6"/>
      <c r="VUL281" s="6"/>
      <c r="VUM281" s="6"/>
      <c r="VUN281" s="6"/>
      <c r="VUO281" s="6"/>
      <c r="VUP281" s="6"/>
      <c r="VUQ281" s="6"/>
      <c r="VUR281" s="6"/>
      <c r="VUS281" s="6"/>
      <c r="VUT281" s="6"/>
      <c r="VUU281" s="6"/>
      <c r="VUV281" s="6"/>
      <c r="VUW281" s="6"/>
      <c r="VUX281" s="6"/>
      <c r="VUY281" s="6"/>
      <c r="VUZ281" s="6"/>
      <c r="VVA281" s="6"/>
      <c r="VVB281" s="6"/>
      <c r="VVC281" s="6"/>
      <c r="VVD281" s="6"/>
      <c r="VVE281" s="6"/>
      <c r="VVF281" s="6"/>
      <c r="VVG281" s="6"/>
      <c r="VVH281" s="6"/>
      <c r="VVI281" s="6"/>
      <c r="VVJ281" s="6"/>
      <c r="VVK281" s="6"/>
      <c r="VVL281" s="6"/>
      <c r="VVM281" s="6"/>
      <c r="VVN281" s="6"/>
      <c r="VVO281" s="6"/>
      <c r="VVP281" s="6"/>
      <c r="VVQ281" s="6"/>
      <c r="VVR281" s="6"/>
      <c r="VVS281" s="6"/>
      <c r="VVT281" s="6"/>
      <c r="VVU281" s="6"/>
      <c r="VVV281" s="6"/>
      <c r="VVW281" s="6"/>
      <c r="VVX281" s="6"/>
      <c r="VVY281" s="6"/>
      <c r="VVZ281" s="6"/>
      <c r="VWA281" s="6"/>
      <c r="VWB281" s="6"/>
      <c r="VWC281" s="6"/>
      <c r="VWD281" s="6"/>
      <c r="VWE281" s="6"/>
      <c r="VWF281" s="6"/>
      <c r="VWG281" s="6"/>
      <c r="VWH281" s="6"/>
      <c r="VWI281" s="6"/>
      <c r="VWJ281" s="6"/>
      <c r="VWK281" s="6"/>
      <c r="VWL281" s="6"/>
      <c r="VWM281" s="6"/>
      <c r="VWN281" s="6"/>
      <c r="VWO281" s="6"/>
      <c r="VWP281" s="6"/>
      <c r="VWQ281" s="6"/>
      <c r="VWR281" s="6"/>
      <c r="VWS281" s="6"/>
      <c r="VWT281" s="6"/>
      <c r="VWU281" s="6"/>
      <c r="VWV281" s="6"/>
      <c r="VWW281" s="6"/>
      <c r="VWX281" s="6"/>
      <c r="VWY281" s="6"/>
      <c r="VWZ281" s="6"/>
      <c r="VXA281" s="6"/>
      <c r="VXB281" s="6"/>
      <c r="VXC281" s="6"/>
      <c r="VXD281" s="6"/>
      <c r="VXE281" s="6"/>
      <c r="VXF281" s="6"/>
      <c r="VXG281" s="6"/>
      <c r="VXH281" s="6"/>
      <c r="VXI281" s="6"/>
      <c r="VXJ281" s="6"/>
      <c r="VXK281" s="6"/>
      <c r="VXL281" s="6"/>
      <c r="VXM281" s="6"/>
      <c r="VXN281" s="6"/>
      <c r="VXO281" s="6"/>
      <c r="VXP281" s="6"/>
      <c r="VXQ281" s="6"/>
      <c r="VXR281" s="6"/>
      <c r="VXS281" s="6"/>
      <c r="VXT281" s="6"/>
      <c r="VXU281" s="6"/>
      <c r="VXV281" s="6"/>
      <c r="VXW281" s="6"/>
      <c r="VXX281" s="6"/>
      <c r="VXY281" s="6"/>
      <c r="VXZ281" s="6"/>
      <c r="VYA281" s="6"/>
      <c r="VYB281" s="6"/>
      <c r="VYC281" s="6"/>
      <c r="VYD281" s="6"/>
      <c r="VYE281" s="6"/>
      <c r="VYF281" s="6"/>
      <c r="VYG281" s="6"/>
      <c r="VYH281" s="6"/>
      <c r="VYI281" s="6"/>
      <c r="VYJ281" s="6"/>
      <c r="VYK281" s="6"/>
      <c r="VYL281" s="6"/>
      <c r="VYM281" s="6"/>
      <c r="VYN281" s="6"/>
      <c r="VYO281" s="6"/>
      <c r="VYP281" s="6"/>
      <c r="VYQ281" s="6"/>
      <c r="VYR281" s="6"/>
      <c r="VYS281" s="6"/>
      <c r="VYT281" s="6"/>
      <c r="VYU281" s="6"/>
      <c r="VYV281" s="6"/>
      <c r="VYW281" s="6"/>
      <c r="VYX281" s="6"/>
      <c r="VYY281" s="6"/>
      <c r="VYZ281" s="6"/>
      <c r="VZA281" s="6"/>
      <c r="VZB281" s="6"/>
      <c r="VZC281" s="6"/>
      <c r="VZD281" s="6"/>
      <c r="VZE281" s="6"/>
      <c r="VZF281" s="6"/>
      <c r="VZG281" s="6"/>
      <c r="VZH281" s="6"/>
      <c r="VZI281" s="6"/>
      <c r="VZJ281" s="6"/>
      <c r="VZK281" s="6"/>
      <c r="VZL281" s="6"/>
      <c r="VZM281" s="6"/>
      <c r="VZN281" s="6"/>
      <c r="VZO281" s="6"/>
      <c r="VZP281" s="6"/>
      <c r="VZQ281" s="6"/>
      <c r="VZR281" s="6"/>
      <c r="VZS281" s="6"/>
      <c r="VZT281" s="6"/>
      <c r="VZU281" s="6"/>
      <c r="VZV281" s="6"/>
      <c r="VZW281" s="6"/>
      <c r="VZX281" s="6"/>
      <c r="VZY281" s="6"/>
      <c r="VZZ281" s="6"/>
      <c r="WAA281" s="6"/>
      <c r="WAB281" s="6"/>
      <c r="WAC281" s="6"/>
      <c r="WAD281" s="6"/>
      <c r="WAE281" s="6"/>
      <c r="WAF281" s="6"/>
      <c r="WAG281" s="6"/>
      <c r="WAH281" s="6"/>
      <c r="WAI281" s="6"/>
      <c r="WAJ281" s="6"/>
      <c r="WAK281" s="6"/>
      <c r="WAL281" s="6"/>
      <c r="WAM281" s="6"/>
      <c r="WAN281" s="6"/>
      <c r="WAO281" s="6"/>
      <c r="WAP281" s="6"/>
      <c r="WAQ281" s="6"/>
      <c r="WAR281" s="6"/>
      <c r="WAS281" s="6"/>
      <c r="WAT281" s="6"/>
      <c r="WAU281" s="6"/>
      <c r="WAV281" s="6"/>
      <c r="WAW281" s="6"/>
      <c r="WAX281" s="6"/>
      <c r="WAY281" s="6"/>
      <c r="WAZ281" s="6"/>
      <c r="WBA281" s="6"/>
      <c r="WBB281" s="6"/>
      <c r="WBC281" s="6"/>
      <c r="WBD281" s="6"/>
      <c r="WBE281" s="6"/>
      <c r="WBF281" s="6"/>
      <c r="WBG281" s="6"/>
      <c r="WBH281" s="6"/>
      <c r="WBI281" s="6"/>
      <c r="WBJ281" s="6"/>
      <c r="WBK281" s="6"/>
      <c r="WBL281" s="6"/>
      <c r="WBM281" s="6"/>
      <c r="WBN281" s="6"/>
      <c r="WBO281" s="6"/>
      <c r="WBP281" s="6"/>
      <c r="WBQ281" s="6"/>
      <c r="WBR281" s="6"/>
      <c r="WBS281" s="6"/>
      <c r="WBT281" s="6"/>
      <c r="WBU281" s="6"/>
      <c r="WBV281" s="6"/>
      <c r="WBW281" s="6"/>
      <c r="WBX281" s="6"/>
      <c r="WBY281" s="6"/>
      <c r="WBZ281" s="6"/>
      <c r="WCA281" s="6"/>
      <c r="WCB281" s="6"/>
      <c r="WCC281" s="6"/>
      <c r="WCD281" s="6"/>
      <c r="WCE281" s="6"/>
      <c r="WCF281" s="6"/>
      <c r="WCG281" s="6"/>
      <c r="WCH281" s="6"/>
      <c r="WCI281" s="6"/>
      <c r="WCJ281" s="6"/>
      <c r="WCK281" s="6"/>
      <c r="WCL281" s="6"/>
      <c r="WCM281" s="6"/>
      <c r="WCN281" s="6"/>
      <c r="WCO281" s="6"/>
      <c r="WCP281" s="6"/>
      <c r="WCQ281" s="6"/>
      <c r="WCR281" s="6"/>
      <c r="WCS281" s="6"/>
      <c r="WCT281" s="6"/>
      <c r="WCU281" s="6"/>
      <c r="WCV281" s="6"/>
      <c r="WCW281" s="6"/>
      <c r="WCX281" s="6"/>
      <c r="WCY281" s="6"/>
      <c r="WCZ281" s="6"/>
      <c r="WDA281" s="6"/>
      <c r="WDB281" s="6"/>
      <c r="WDC281" s="6"/>
      <c r="WDD281" s="6"/>
      <c r="WDE281" s="6"/>
      <c r="WDF281" s="6"/>
      <c r="WDG281" s="6"/>
      <c r="WDH281" s="6"/>
      <c r="WDI281" s="6"/>
      <c r="WDJ281" s="6"/>
      <c r="WDK281" s="6"/>
      <c r="WDL281" s="6"/>
      <c r="WDM281" s="6"/>
      <c r="WDN281" s="6"/>
      <c r="WDO281" s="6"/>
      <c r="WDP281" s="6"/>
      <c r="WDQ281" s="6"/>
      <c r="WDR281" s="6"/>
      <c r="WDS281" s="6"/>
      <c r="WDT281" s="6"/>
      <c r="WDU281" s="6"/>
      <c r="WDV281" s="6"/>
      <c r="WDW281" s="6"/>
      <c r="WDX281" s="6"/>
      <c r="WDY281" s="6"/>
      <c r="WDZ281" s="6"/>
      <c r="WEA281" s="6"/>
      <c r="WEB281" s="6"/>
      <c r="WEC281" s="6"/>
      <c r="WED281" s="6"/>
      <c r="WEE281" s="6"/>
      <c r="WEF281" s="6"/>
      <c r="WEG281" s="6"/>
      <c r="WEH281" s="6"/>
      <c r="WEI281" s="6"/>
      <c r="WEJ281" s="6"/>
      <c r="WEK281" s="6"/>
      <c r="WEL281" s="6"/>
      <c r="WEM281" s="6"/>
      <c r="WEN281" s="6"/>
      <c r="WEO281" s="6"/>
      <c r="WEP281" s="6"/>
      <c r="WEQ281" s="6"/>
      <c r="WER281" s="6"/>
      <c r="WES281" s="6"/>
      <c r="WET281" s="6"/>
      <c r="WEU281" s="6"/>
      <c r="WEV281" s="6"/>
      <c r="WEW281" s="6"/>
      <c r="WEX281" s="6"/>
      <c r="WEY281" s="6"/>
      <c r="WEZ281" s="6"/>
      <c r="WFA281" s="6"/>
      <c r="WFB281" s="6"/>
      <c r="WFC281" s="6"/>
      <c r="WFD281" s="6"/>
      <c r="WFE281" s="6"/>
      <c r="WFF281" s="6"/>
      <c r="WFG281" s="6"/>
      <c r="WFH281" s="6"/>
      <c r="WFI281" s="6"/>
      <c r="WFJ281" s="6"/>
      <c r="WFK281" s="6"/>
      <c r="WFL281" s="6"/>
      <c r="WFM281" s="6"/>
      <c r="WFN281" s="6"/>
      <c r="WFO281" s="6"/>
      <c r="WFP281" s="6"/>
      <c r="WFQ281" s="6"/>
      <c r="WFR281" s="6"/>
      <c r="WFS281" s="6"/>
      <c r="WFT281" s="6"/>
      <c r="WFU281" s="6"/>
      <c r="WFV281" s="6"/>
      <c r="WFW281" s="6"/>
      <c r="WFX281" s="6"/>
      <c r="WFY281" s="6"/>
      <c r="WFZ281" s="6"/>
      <c r="WGA281" s="6"/>
      <c r="WGB281" s="6"/>
      <c r="WGC281" s="6"/>
      <c r="WGD281" s="6"/>
      <c r="WGE281" s="6"/>
      <c r="WGF281" s="6"/>
      <c r="WGG281" s="6"/>
      <c r="WGH281" s="6"/>
      <c r="WGI281" s="6"/>
      <c r="WGJ281" s="6"/>
      <c r="WGK281" s="6"/>
      <c r="WGL281" s="6"/>
      <c r="WGM281" s="6"/>
      <c r="WGN281" s="6"/>
      <c r="WGO281" s="6"/>
      <c r="WGP281" s="6"/>
      <c r="WGQ281" s="6"/>
      <c r="WGR281" s="6"/>
      <c r="WGS281" s="6"/>
      <c r="WGT281" s="6"/>
      <c r="WGU281" s="6"/>
      <c r="WGV281" s="6"/>
      <c r="WGW281" s="6"/>
      <c r="WGX281" s="6"/>
      <c r="WGY281" s="6"/>
      <c r="WGZ281" s="6"/>
      <c r="WHA281" s="6"/>
      <c r="WHB281" s="6"/>
      <c r="WHC281" s="6"/>
      <c r="WHD281" s="6"/>
      <c r="WHE281" s="6"/>
      <c r="WHF281" s="6"/>
      <c r="WHG281" s="6"/>
      <c r="WHH281" s="6"/>
      <c r="WHI281" s="6"/>
      <c r="WHJ281" s="6"/>
      <c r="WHK281" s="6"/>
      <c r="WHL281" s="6"/>
      <c r="WHM281" s="6"/>
      <c r="WHN281" s="6"/>
      <c r="WHO281" s="6"/>
      <c r="WHP281" s="6"/>
      <c r="WHQ281" s="6"/>
      <c r="WHR281" s="6"/>
      <c r="WHS281" s="6"/>
      <c r="WHT281" s="6"/>
      <c r="WHU281" s="6"/>
      <c r="WHV281" s="6"/>
      <c r="WHW281" s="6"/>
      <c r="WHX281" s="6"/>
      <c r="WHY281" s="6"/>
      <c r="WHZ281" s="6"/>
      <c r="WIA281" s="6"/>
      <c r="WIB281" s="6"/>
      <c r="WIC281" s="6"/>
      <c r="WID281" s="6"/>
      <c r="WIE281" s="6"/>
      <c r="WIF281" s="6"/>
      <c r="WIG281" s="6"/>
      <c r="WIH281" s="6"/>
      <c r="WII281" s="6"/>
      <c r="WIJ281" s="6"/>
      <c r="WIK281" s="6"/>
      <c r="WIL281" s="6"/>
      <c r="WIM281" s="6"/>
      <c r="WIN281" s="6"/>
      <c r="WIO281" s="6"/>
      <c r="WIP281" s="6"/>
      <c r="WIQ281" s="6"/>
      <c r="WIR281" s="6"/>
      <c r="WIS281" s="6"/>
      <c r="WIT281" s="6"/>
      <c r="WIU281" s="6"/>
      <c r="WIV281" s="6"/>
      <c r="WIW281" s="6"/>
      <c r="WIX281" s="6"/>
      <c r="WIY281" s="6"/>
      <c r="WIZ281" s="6"/>
      <c r="WJA281" s="6"/>
      <c r="WJB281" s="6"/>
      <c r="WJC281" s="6"/>
      <c r="WJD281" s="6"/>
      <c r="WJE281" s="6"/>
      <c r="WJF281" s="6"/>
      <c r="WJG281" s="6"/>
      <c r="WJH281" s="6"/>
      <c r="WJI281" s="6"/>
      <c r="WJJ281" s="6"/>
      <c r="WJK281" s="6"/>
      <c r="WJL281" s="6"/>
      <c r="WJM281" s="6"/>
      <c r="WJN281" s="6"/>
      <c r="WJO281" s="6"/>
      <c r="WJP281" s="6"/>
      <c r="WJQ281" s="6"/>
      <c r="WJR281" s="6"/>
      <c r="WJS281" s="6"/>
      <c r="WJT281" s="6"/>
      <c r="WJU281" s="6"/>
      <c r="WJV281" s="6"/>
      <c r="WJW281" s="6"/>
      <c r="WJX281" s="6"/>
      <c r="WJY281" s="6"/>
      <c r="WJZ281" s="6"/>
      <c r="WKA281" s="6"/>
      <c r="WKB281" s="6"/>
      <c r="WKC281" s="6"/>
      <c r="WKD281" s="6"/>
      <c r="WKE281" s="6"/>
      <c r="WKF281" s="6"/>
      <c r="WKG281" s="6"/>
      <c r="WKH281" s="6"/>
      <c r="WKI281" s="6"/>
      <c r="WKJ281" s="6"/>
      <c r="WKK281" s="6"/>
      <c r="WKL281" s="6"/>
      <c r="WKM281" s="6"/>
      <c r="WKN281" s="6"/>
      <c r="WKO281" s="6"/>
      <c r="WKP281" s="6"/>
      <c r="WKQ281" s="6"/>
      <c r="WKR281" s="6"/>
      <c r="WKS281" s="6"/>
      <c r="WKT281" s="6"/>
      <c r="WKU281" s="6"/>
      <c r="WKV281" s="6"/>
      <c r="WKW281" s="6"/>
      <c r="WKX281" s="6"/>
      <c r="WKY281" s="6"/>
      <c r="WKZ281" s="6"/>
      <c r="WLA281" s="6"/>
      <c r="WLB281" s="6"/>
      <c r="WLC281" s="6"/>
      <c r="WLD281" s="6"/>
      <c r="WLE281" s="6"/>
      <c r="WLF281" s="6"/>
      <c r="WLG281" s="6"/>
      <c r="WLH281" s="6"/>
      <c r="WLI281" s="6"/>
      <c r="WLJ281" s="6"/>
      <c r="WLK281" s="6"/>
      <c r="WLL281" s="6"/>
      <c r="WLM281" s="6"/>
      <c r="WLN281" s="6"/>
      <c r="WLO281" s="6"/>
      <c r="WLP281" s="6"/>
      <c r="WLQ281" s="6"/>
      <c r="WLR281" s="6"/>
      <c r="WLS281" s="6"/>
      <c r="WLT281" s="6"/>
      <c r="WLU281" s="6"/>
      <c r="WLV281" s="6"/>
      <c r="WLW281" s="6"/>
      <c r="WLX281" s="6"/>
      <c r="WLY281" s="6"/>
      <c r="WLZ281" s="6"/>
      <c r="WMA281" s="6"/>
      <c r="WMB281" s="6"/>
      <c r="WMC281" s="6"/>
      <c r="WMD281" s="6"/>
      <c r="WME281" s="6"/>
      <c r="WMF281" s="6"/>
      <c r="WMG281" s="6"/>
      <c r="WMH281" s="6"/>
      <c r="WMI281" s="6"/>
      <c r="WMJ281" s="6"/>
      <c r="WMK281" s="6"/>
      <c r="WML281" s="6"/>
      <c r="WMM281" s="6"/>
      <c r="WMN281" s="6"/>
      <c r="WMO281" s="6"/>
      <c r="WMP281" s="6"/>
      <c r="WMQ281" s="6"/>
      <c r="WMR281" s="6"/>
      <c r="WMS281" s="6"/>
      <c r="WMT281" s="6"/>
      <c r="WMU281" s="6"/>
      <c r="WMV281" s="6"/>
      <c r="WMW281" s="6"/>
      <c r="WMX281" s="6"/>
      <c r="WMY281" s="6"/>
      <c r="WMZ281" s="6"/>
      <c r="WNA281" s="6"/>
      <c r="WNB281" s="6"/>
      <c r="WNC281" s="6"/>
      <c r="WND281" s="6"/>
      <c r="WNE281" s="6"/>
      <c r="WNF281" s="6"/>
      <c r="WNG281" s="6"/>
      <c r="WNH281" s="6"/>
      <c r="WNI281" s="6"/>
      <c r="WNJ281" s="6"/>
      <c r="WNK281" s="6"/>
      <c r="WNL281" s="6"/>
      <c r="WNM281" s="6"/>
      <c r="WNN281" s="6"/>
      <c r="WNO281" s="6"/>
      <c r="WNP281" s="6"/>
      <c r="WNQ281" s="6"/>
      <c r="WNR281" s="6"/>
      <c r="WNS281" s="6"/>
      <c r="WNT281" s="6"/>
      <c r="WNU281" s="6"/>
      <c r="WNV281" s="6"/>
      <c r="WNW281" s="6"/>
      <c r="WNX281" s="6"/>
      <c r="WNY281" s="6"/>
      <c r="WNZ281" s="6"/>
      <c r="WOA281" s="6"/>
      <c r="WOB281" s="6"/>
      <c r="WOC281" s="6"/>
      <c r="WOD281" s="6"/>
      <c r="WOE281" s="6"/>
      <c r="WOF281" s="6"/>
      <c r="WOG281" s="6"/>
      <c r="WOH281" s="6"/>
      <c r="WOI281" s="6"/>
      <c r="WOJ281" s="6"/>
      <c r="WOK281" s="6"/>
      <c r="WOL281" s="6"/>
      <c r="WOM281" s="6"/>
      <c r="WON281" s="6"/>
      <c r="WOO281" s="6"/>
      <c r="WOP281" s="6"/>
      <c r="WOQ281" s="6"/>
      <c r="WOR281" s="6"/>
      <c r="WOS281" s="6"/>
      <c r="WOT281" s="6"/>
      <c r="WOU281" s="6"/>
      <c r="WOV281" s="6"/>
      <c r="WOW281" s="6"/>
      <c r="WOX281" s="6"/>
      <c r="WOY281" s="6"/>
      <c r="WOZ281" s="6"/>
      <c r="WPA281" s="6"/>
      <c r="WPB281" s="6"/>
      <c r="WPC281" s="6"/>
      <c r="WPD281" s="6"/>
      <c r="WPE281" s="6"/>
      <c r="WPF281" s="6"/>
      <c r="WPG281" s="6"/>
      <c r="WPH281" s="6"/>
      <c r="WPI281" s="6"/>
      <c r="WPJ281" s="6"/>
      <c r="WPK281" s="6"/>
      <c r="WPL281" s="6"/>
      <c r="WPM281" s="6"/>
      <c r="WPN281" s="6"/>
      <c r="WPO281" s="6"/>
      <c r="WPP281" s="6"/>
      <c r="WPQ281" s="6"/>
      <c r="WPR281" s="6"/>
      <c r="WPS281" s="6"/>
      <c r="WPT281" s="6"/>
      <c r="WPU281" s="6"/>
      <c r="WPV281" s="6"/>
      <c r="WPW281" s="6"/>
      <c r="WPX281" s="6"/>
      <c r="WPY281" s="6"/>
      <c r="WPZ281" s="6"/>
      <c r="WQA281" s="6"/>
      <c r="WQB281" s="6"/>
      <c r="WQC281" s="6"/>
      <c r="WQD281" s="6"/>
      <c r="WQE281" s="6"/>
      <c r="WQF281" s="6"/>
      <c r="WQG281" s="6"/>
      <c r="WQH281" s="6"/>
      <c r="WQI281" s="6"/>
      <c r="WQJ281" s="6"/>
      <c r="WQK281" s="6"/>
      <c r="WQL281" s="6"/>
      <c r="WQM281" s="6"/>
      <c r="WQN281" s="6"/>
      <c r="WQO281" s="6"/>
      <c r="WQP281" s="6"/>
      <c r="WQQ281" s="6"/>
      <c r="WQR281" s="6"/>
      <c r="WQS281" s="6"/>
      <c r="WQT281" s="6"/>
      <c r="WQU281" s="6"/>
      <c r="WQV281" s="6"/>
      <c r="WQW281" s="6"/>
      <c r="WQX281" s="6"/>
      <c r="WQY281" s="6"/>
      <c r="WQZ281" s="6"/>
      <c r="WRA281" s="6"/>
      <c r="WRB281" s="6"/>
      <c r="WRC281" s="6"/>
      <c r="WRD281" s="6"/>
      <c r="WRE281" s="6"/>
      <c r="WRF281" s="6"/>
      <c r="WRG281" s="6"/>
      <c r="WRH281" s="6"/>
      <c r="WRI281" s="6"/>
      <c r="WRJ281" s="6"/>
      <c r="WRK281" s="6"/>
      <c r="WRL281" s="6"/>
      <c r="WRM281" s="6"/>
      <c r="WRN281" s="6"/>
      <c r="WRO281" s="6"/>
      <c r="WRP281" s="6"/>
      <c r="WRQ281" s="6"/>
      <c r="WRR281" s="6"/>
      <c r="WRS281" s="6"/>
      <c r="WRT281" s="6"/>
      <c r="WRU281" s="6"/>
      <c r="WRV281" s="6"/>
      <c r="WRW281" s="6"/>
      <c r="WRX281" s="6"/>
      <c r="WRY281" s="6"/>
      <c r="WRZ281" s="6"/>
      <c r="WSA281" s="6"/>
      <c r="WSB281" s="6"/>
      <c r="WSC281" s="6"/>
      <c r="WSD281" s="6"/>
      <c r="WSE281" s="6"/>
      <c r="WSF281" s="6"/>
      <c r="WSG281" s="6"/>
      <c r="WSH281" s="6"/>
      <c r="WSI281" s="6"/>
      <c r="WSJ281" s="6"/>
      <c r="WSK281" s="6"/>
      <c r="WSL281" s="6"/>
      <c r="WSM281" s="6"/>
      <c r="WSN281" s="6"/>
      <c r="WSO281" s="6"/>
      <c r="WSP281" s="6"/>
      <c r="WSQ281" s="6"/>
      <c r="WSR281" s="6"/>
      <c r="WSS281" s="6"/>
      <c r="WST281" s="6"/>
      <c r="WSU281" s="6"/>
      <c r="WSV281" s="6"/>
      <c r="WSW281" s="6"/>
      <c r="WSX281" s="6"/>
      <c r="WSY281" s="6"/>
      <c r="WSZ281" s="6"/>
      <c r="WTA281" s="6"/>
      <c r="WTB281" s="6"/>
      <c r="WTC281" s="6"/>
      <c r="WTD281" s="6"/>
      <c r="WTE281" s="6"/>
      <c r="WTF281" s="6"/>
      <c r="WTG281" s="6"/>
      <c r="WTH281" s="6"/>
      <c r="WTI281" s="6"/>
      <c r="WTJ281" s="6"/>
      <c r="WTK281" s="6"/>
      <c r="WTL281" s="6"/>
      <c r="WTM281" s="6"/>
      <c r="WTN281" s="6"/>
      <c r="WTO281" s="6"/>
      <c r="WTP281" s="6"/>
      <c r="WTQ281" s="6"/>
      <c r="WTR281" s="6"/>
      <c r="WTS281" s="6"/>
      <c r="WTT281" s="6"/>
      <c r="WTU281" s="6"/>
      <c r="WTV281" s="6"/>
      <c r="WTW281" s="6"/>
      <c r="WTX281" s="6"/>
      <c r="WTY281" s="6"/>
      <c r="WTZ281" s="6"/>
      <c r="WUA281" s="6"/>
      <c r="WUB281" s="6"/>
      <c r="WUC281" s="6"/>
      <c r="WUD281" s="6"/>
      <c r="WUE281" s="6"/>
      <c r="WUF281" s="6"/>
      <c r="WUG281" s="6"/>
      <c r="WUH281" s="6"/>
      <c r="WUI281" s="6"/>
      <c r="WUJ281" s="6"/>
      <c r="WUK281" s="6"/>
      <c r="WUL281" s="6"/>
      <c r="WUM281" s="6"/>
      <c r="WUN281" s="6"/>
      <c r="WUO281" s="6"/>
      <c r="WUP281" s="6"/>
      <c r="WUQ281" s="6"/>
      <c r="WUR281" s="6"/>
      <c r="WUS281" s="6"/>
      <c r="WUT281" s="6"/>
      <c r="WUU281" s="6"/>
      <c r="WUV281" s="6"/>
      <c r="WUW281" s="6"/>
      <c r="WUX281" s="6"/>
      <c r="WUY281" s="6"/>
      <c r="WUZ281" s="6"/>
      <c r="WVA281" s="6"/>
      <c r="WVB281" s="6"/>
      <c r="WVC281" s="6"/>
      <c r="WVD281" s="6"/>
      <c r="WVE281" s="6"/>
      <c r="WVF281" s="6"/>
      <c r="WVG281" s="6"/>
      <c r="WVH281" s="6"/>
      <c r="WVI281" s="6"/>
      <c r="WVJ281" s="6"/>
      <c r="WVK281" s="6"/>
      <c r="WVL281" s="6"/>
      <c r="WVM281" s="6"/>
      <c r="WVN281" s="6"/>
      <c r="WVO281" s="6"/>
      <c r="WVP281" s="6"/>
      <c r="WVQ281" s="6"/>
      <c r="WVR281" s="6"/>
      <c r="WVS281" s="6"/>
      <c r="WVT281" s="6"/>
      <c r="WVU281" s="6"/>
      <c r="WVV281" s="6"/>
      <c r="WVW281" s="6"/>
      <c r="WVX281" s="6"/>
      <c r="WVY281" s="6"/>
      <c r="WVZ281" s="6"/>
      <c r="WWA281" s="6"/>
      <c r="WWB281" s="6"/>
      <c r="WWC281" s="6"/>
      <c r="WWD281" s="6"/>
      <c r="WWE281" s="6"/>
      <c r="WWF281" s="6"/>
      <c r="WWG281" s="6"/>
      <c r="WWH281" s="6"/>
      <c r="WWI281" s="6"/>
      <c r="WWJ281" s="6"/>
      <c r="WWK281" s="6"/>
      <c r="WWL281" s="6"/>
      <c r="WWM281" s="6"/>
      <c r="WWN281" s="6"/>
      <c r="WWO281" s="6"/>
      <c r="WWP281" s="6"/>
      <c r="WWQ281" s="6"/>
      <c r="WWR281" s="6"/>
      <c r="WWS281" s="6"/>
      <c r="WWT281" s="6"/>
      <c r="WWU281" s="6"/>
      <c r="WWV281" s="6"/>
      <c r="WWW281" s="6"/>
      <c r="WWX281" s="6"/>
      <c r="WWY281" s="6"/>
      <c r="WWZ281" s="6"/>
      <c r="WXA281" s="6"/>
      <c r="WXB281" s="6"/>
      <c r="WXC281" s="6"/>
      <c r="WXD281" s="6"/>
      <c r="WXE281" s="6"/>
      <c r="WXF281" s="6"/>
      <c r="WXG281" s="6"/>
      <c r="WXH281" s="6"/>
      <c r="WXI281" s="6"/>
      <c r="WXJ281" s="6"/>
      <c r="WXK281" s="6"/>
      <c r="WXL281" s="6"/>
      <c r="WXM281" s="6"/>
      <c r="WXN281" s="6"/>
      <c r="WXO281" s="6"/>
      <c r="WXP281" s="6"/>
      <c r="WXQ281" s="6"/>
      <c r="WXR281" s="6"/>
      <c r="WXS281" s="6"/>
      <c r="WXT281" s="6"/>
      <c r="WXU281" s="6"/>
      <c r="WXV281" s="6"/>
      <c r="WXW281" s="6"/>
      <c r="WXX281" s="6"/>
      <c r="WXY281" s="6"/>
      <c r="WXZ281" s="6"/>
      <c r="WYA281" s="6"/>
      <c r="WYB281" s="6"/>
      <c r="WYC281" s="6"/>
      <c r="WYD281" s="6"/>
      <c r="WYE281" s="6"/>
      <c r="WYF281" s="6"/>
      <c r="WYG281" s="6"/>
      <c r="WYH281" s="6"/>
      <c r="WYI281" s="6"/>
      <c r="WYJ281" s="6"/>
      <c r="WYK281" s="6"/>
      <c r="WYL281" s="6"/>
      <c r="WYM281" s="6"/>
      <c r="WYN281" s="6"/>
      <c r="WYO281" s="6"/>
      <c r="WYP281" s="6"/>
      <c r="WYQ281" s="6"/>
      <c r="WYR281" s="6"/>
      <c r="WYS281" s="6"/>
      <c r="WYT281" s="6"/>
      <c r="WYU281" s="6"/>
      <c r="WYV281" s="6"/>
      <c r="WYW281" s="6"/>
      <c r="WYX281" s="6"/>
      <c r="WYY281" s="6"/>
      <c r="WYZ281" s="6"/>
      <c r="WZA281" s="6"/>
      <c r="WZB281" s="6"/>
      <c r="WZC281" s="6"/>
      <c r="WZD281" s="6"/>
      <c r="WZE281" s="6"/>
      <c r="WZF281" s="6"/>
      <c r="WZG281" s="6"/>
      <c r="WZH281" s="6"/>
      <c r="WZI281" s="6"/>
      <c r="WZJ281" s="6"/>
      <c r="WZK281" s="6"/>
      <c r="WZL281" s="6"/>
      <c r="WZM281" s="6"/>
      <c r="WZN281" s="6"/>
      <c r="WZO281" s="6"/>
      <c r="WZP281" s="6"/>
      <c r="WZQ281" s="6"/>
      <c r="WZR281" s="6"/>
      <c r="WZS281" s="6"/>
      <c r="WZT281" s="6"/>
      <c r="WZU281" s="6"/>
      <c r="WZV281" s="6"/>
      <c r="WZW281" s="6"/>
      <c r="WZX281" s="6"/>
      <c r="WZY281" s="6"/>
      <c r="WZZ281" s="6"/>
      <c r="XAA281" s="6"/>
      <c r="XAB281" s="6"/>
      <c r="XAC281" s="6"/>
      <c r="XAD281" s="6"/>
      <c r="XAE281" s="6"/>
      <c r="XAF281" s="6"/>
      <c r="XAG281" s="6"/>
      <c r="XAH281" s="6"/>
      <c r="XAI281" s="6"/>
      <c r="XAJ281" s="6"/>
      <c r="XAK281" s="6"/>
      <c r="XAL281" s="6"/>
      <c r="XAM281" s="6"/>
      <c r="XAN281" s="6"/>
      <c r="XAO281" s="6"/>
      <c r="XAP281" s="6"/>
      <c r="XAQ281" s="6"/>
      <c r="XAR281" s="6"/>
      <c r="XAS281" s="6"/>
      <c r="XAT281" s="6"/>
      <c r="XAU281" s="6"/>
      <c r="XAV281" s="6"/>
      <c r="XAW281" s="6"/>
      <c r="XAX281" s="6"/>
      <c r="XAY281" s="6"/>
      <c r="XAZ281" s="6"/>
      <c r="XBA281" s="6"/>
      <c r="XBB281" s="6"/>
      <c r="XBC281" s="6"/>
      <c r="XBD281" s="6"/>
      <c r="XBE281" s="6"/>
      <c r="XBF281" s="6"/>
      <c r="XBG281" s="6"/>
      <c r="XBH281" s="6"/>
      <c r="XBI281" s="6"/>
      <c r="XBJ281" s="6"/>
      <c r="XBK281" s="6"/>
      <c r="XBL281" s="6"/>
      <c r="XBM281" s="6"/>
      <c r="XBN281" s="6"/>
      <c r="XBO281" s="6"/>
      <c r="XBP281" s="6"/>
      <c r="XBQ281" s="6"/>
      <c r="XBR281" s="6"/>
      <c r="XBS281" s="6"/>
      <c r="XBT281" s="6"/>
      <c r="XBU281" s="6"/>
      <c r="XBV281" s="6"/>
      <c r="XBW281" s="6"/>
      <c r="XBX281" s="6"/>
      <c r="XBY281" s="6"/>
      <c r="XBZ281" s="6"/>
      <c r="XCA281" s="6"/>
      <c r="XCB281" s="6"/>
      <c r="XCC281" s="6"/>
      <c r="XCD281" s="6"/>
      <c r="XCE281" s="6"/>
      <c r="XCF281" s="6"/>
      <c r="XCG281" s="6"/>
      <c r="XCH281" s="6"/>
      <c r="XCI281" s="6"/>
      <c r="XCJ281" s="6"/>
      <c r="XCK281" s="6"/>
      <c r="XCL281" s="6"/>
      <c r="XCM281" s="6"/>
      <c r="XCN281" s="6"/>
      <c r="XCO281" s="6"/>
      <c r="XCP281" s="6"/>
      <c r="XCQ281" s="6"/>
      <c r="XCR281" s="6"/>
      <c r="XCS281" s="6"/>
      <c r="XCT281" s="6"/>
      <c r="XCU281" s="6"/>
      <c r="XCV281" s="6"/>
      <c r="XCW281" s="6"/>
      <c r="XCX281" s="6"/>
      <c r="XCY281" s="6"/>
      <c r="XCZ281" s="6"/>
      <c r="XDA281" s="6"/>
      <c r="XDB281" s="6"/>
      <c r="XDC281" s="6"/>
      <c r="XDD281" s="6"/>
      <c r="XDE281" s="6"/>
      <c r="XDF281" s="6"/>
      <c r="XDG281" s="6"/>
      <c r="XDH281" s="6"/>
      <c r="XDI281" s="6"/>
      <c r="XDJ281" s="6"/>
      <c r="XDK281" s="6"/>
      <c r="XDL281" s="6"/>
      <c r="XDM281" s="6"/>
      <c r="XDN281" s="6"/>
      <c r="XDO281" s="6"/>
      <c r="XDP281" s="6"/>
      <c r="XDQ281" s="6"/>
      <c r="XDR281" s="6"/>
      <c r="XDS281" s="6"/>
      <c r="XDT281" s="6"/>
      <c r="XDU281" s="6"/>
      <c r="XDV281" s="6"/>
      <c r="XDW281" s="6"/>
      <c r="XDX281" s="6"/>
      <c r="XDY281" s="6"/>
      <c r="XDZ281" s="6"/>
      <c r="XEA281" s="6"/>
      <c r="XEB281" s="6"/>
      <c r="XEC281" s="6"/>
      <c r="XED281" s="6"/>
      <c r="XEE281" s="6"/>
      <c r="XEF281" s="6"/>
      <c r="XEG281" s="6"/>
      <c r="XEH281" s="6"/>
      <c r="XEI281" s="6"/>
      <c r="XEJ281" s="6"/>
      <c r="XEK281" s="6"/>
      <c r="XEL281" s="6"/>
      <c r="XEM281" s="6"/>
      <c r="XEN281" s="6"/>
      <c r="XEO281" s="6"/>
      <c r="XEP281" s="6"/>
      <c r="XEQ281" s="6"/>
      <c r="XER281" s="6"/>
      <c r="XES281" s="6"/>
      <c r="XET281" s="6"/>
      <c r="XEU281" s="6"/>
      <c r="XEV281" s="6"/>
      <c r="XEW281" s="6"/>
      <c r="XEX281" s="6"/>
      <c r="XEY281" s="6"/>
      <c r="XEZ281" s="6"/>
      <c r="XFA281" s="6"/>
      <c r="XFB281" s="6"/>
      <c r="XFC281" s="6"/>
    </row>
    <row r="282" spans="1:16383" s="107" customFormat="1" ht="18.75" hidden="1" x14ac:dyDescent="0.2">
      <c r="A282" s="24"/>
      <c r="B282" s="449" t="s">
        <v>2</v>
      </c>
      <c r="C282" s="449"/>
      <c r="D282" s="449"/>
      <c r="E282" s="449"/>
      <c r="F282" s="449"/>
      <c r="G282" s="5"/>
      <c r="H282" s="5"/>
      <c r="I282" s="5"/>
      <c r="J282" s="5"/>
      <c r="K282" s="5"/>
      <c r="L282" s="2"/>
      <c r="M282" s="2"/>
      <c r="N282" s="2"/>
      <c r="O282" s="11"/>
      <c r="P282" s="5"/>
      <c r="Q282" s="450" t="s">
        <v>23</v>
      </c>
      <c r="R282" s="450"/>
      <c r="S282" s="450"/>
      <c r="T282" s="450"/>
      <c r="U282" s="450"/>
      <c r="V282" s="450"/>
      <c r="W282" s="2"/>
      <c r="X282" s="11"/>
      <c r="Y282" s="5"/>
      <c r="Z282" s="5"/>
      <c r="AA282" s="5"/>
      <c r="AB282" s="5"/>
      <c r="AC282" s="5"/>
      <c r="AD282" s="2"/>
      <c r="AE282" s="2"/>
      <c r="AF282" s="2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  <c r="WV282" s="6"/>
      <c r="WW282" s="6"/>
      <c r="WX282" s="6"/>
      <c r="WY282" s="6"/>
      <c r="WZ282" s="6"/>
      <c r="XA282" s="6"/>
      <c r="XB282" s="6"/>
      <c r="XC282" s="6"/>
      <c r="XD282" s="6"/>
      <c r="XE282" s="6"/>
      <c r="XF282" s="6"/>
      <c r="XG282" s="6"/>
      <c r="XH282" s="6"/>
      <c r="XI282" s="6"/>
      <c r="XJ282" s="6"/>
      <c r="XK282" s="6"/>
      <c r="XL282" s="6"/>
      <c r="XM282" s="6"/>
      <c r="XN282" s="6"/>
      <c r="XO282" s="6"/>
      <c r="XP282" s="6"/>
      <c r="XQ282" s="6"/>
      <c r="XR282" s="6"/>
      <c r="XS282" s="6"/>
      <c r="XT282" s="6"/>
      <c r="XU282" s="6"/>
      <c r="XV282" s="6"/>
      <c r="XW282" s="6"/>
      <c r="XX282" s="6"/>
      <c r="XY282" s="6"/>
      <c r="XZ282" s="6"/>
      <c r="YA282" s="6"/>
      <c r="YB282" s="6"/>
      <c r="YC282" s="6"/>
      <c r="YD282" s="6"/>
      <c r="YE282" s="6"/>
      <c r="YF282" s="6"/>
      <c r="YG282" s="6"/>
      <c r="YH282" s="6"/>
      <c r="YI282" s="6"/>
      <c r="YJ282" s="6"/>
      <c r="YK282" s="6"/>
      <c r="YL282" s="6"/>
      <c r="YM282" s="6"/>
      <c r="YN282" s="6"/>
      <c r="YO282" s="6"/>
      <c r="YP282" s="6"/>
      <c r="YQ282" s="6"/>
      <c r="YR282" s="6"/>
      <c r="YS282" s="6"/>
      <c r="YT282" s="6"/>
      <c r="YU282" s="6"/>
      <c r="YV282" s="6"/>
      <c r="YW282" s="6"/>
      <c r="YX282" s="6"/>
      <c r="YY282" s="6"/>
      <c r="YZ282" s="6"/>
      <c r="ZA282" s="6"/>
      <c r="ZB282" s="6"/>
      <c r="ZC282" s="6"/>
      <c r="ZD282" s="6"/>
      <c r="ZE282" s="6"/>
      <c r="ZF282" s="6"/>
      <c r="ZG282" s="6"/>
      <c r="ZH282" s="6"/>
      <c r="ZI282" s="6"/>
      <c r="ZJ282" s="6"/>
      <c r="ZK282" s="6"/>
      <c r="ZL282" s="6"/>
      <c r="ZM282" s="6"/>
      <c r="ZN282" s="6"/>
      <c r="ZO282" s="6"/>
      <c r="ZP282" s="6"/>
      <c r="ZQ282" s="6"/>
      <c r="ZR282" s="6"/>
      <c r="ZS282" s="6"/>
      <c r="ZT282" s="6"/>
      <c r="ZU282" s="6"/>
      <c r="ZV282" s="6"/>
      <c r="ZW282" s="6"/>
      <c r="ZX282" s="6"/>
      <c r="ZY282" s="6"/>
      <c r="ZZ282" s="6"/>
      <c r="AAA282" s="6"/>
      <c r="AAB282" s="6"/>
      <c r="AAC282" s="6"/>
      <c r="AAD282" s="6"/>
      <c r="AAE282" s="6"/>
      <c r="AAF282" s="6"/>
      <c r="AAG282" s="6"/>
      <c r="AAH282" s="6"/>
      <c r="AAI282" s="6"/>
      <c r="AAJ282" s="6"/>
      <c r="AAK282" s="6"/>
      <c r="AAL282" s="6"/>
      <c r="AAM282" s="6"/>
      <c r="AAN282" s="6"/>
      <c r="AAO282" s="6"/>
      <c r="AAP282" s="6"/>
      <c r="AAQ282" s="6"/>
      <c r="AAR282" s="6"/>
      <c r="AAS282" s="6"/>
      <c r="AAT282" s="6"/>
      <c r="AAU282" s="6"/>
      <c r="AAV282" s="6"/>
      <c r="AAW282" s="6"/>
      <c r="AAX282" s="6"/>
      <c r="AAY282" s="6"/>
      <c r="AAZ282" s="6"/>
      <c r="ABA282" s="6"/>
      <c r="ABB282" s="6"/>
      <c r="ABC282" s="6"/>
      <c r="ABD282" s="6"/>
      <c r="ABE282" s="6"/>
      <c r="ABF282" s="6"/>
      <c r="ABG282" s="6"/>
      <c r="ABH282" s="6"/>
      <c r="ABI282" s="6"/>
      <c r="ABJ282" s="6"/>
      <c r="ABK282" s="6"/>
      <c r="ABL282" s="6"/>
      <c r="ABM282" s="6"/>
      <c r="ABN282" s="6"/>
      <c r="ABO282" s="6"/>
      <c r="ABP282" s="6"/>
      <c r="ABQ282" s="6"/>
      <c r="ABR282" s="6"/>
      <c r="ABS282" s="6"/>
      <c r="ABT282" s="6"/>
      <c r="ABU282" s="6"/>
      <c r="ABV282" s="6"/>
      <c r="ABW282" s="6"/>
      <c r="ABX282" s="6"/>
      <c r="ABY282" s="6"/>
      <c r="ABZ282" s="6"/>
      <c r="ACA282" s="6"/>
      <c r="ACB282" s="6"/>
      <c r="ACC282" s="6"/>
      <c r="ACD282" s="6"/>
      <c r="ACE282" s="6"/>
      <c r="ACF282" s="6"/>
      <c r="ACG282" s="6"/>
      <c r="ACH282" s="6"/>
      <c r="ACI282" s="6"/>
      <c r="ACJ282" s="6"/>
      <c r="ACK282" s="6"/>
      <c r="ACL282" s="6"/>
      <c r="ACM282" s="6"/>
      <c r="ACN282" s="6"/>
      <c r="ACO282" s="6"/>
      <c r="ACP282" s="6"/>
      <c r="ACQ282" s="6"/>
      <c r="ACR282" s="6"/>
      <c r="ACS282" s="6"/>
      <c r="ACT282" s="6"/>
      <c r="ACU282" s="6"/>
      <c r="ACV282" s="6"/>
      <c r="ACW282" s="6"/>
      <c r="ACX282" s="6"/>
      <c r="ACY282" s="6"/>
      <c r="ACZ282" s="6"/>
      <c r="ADA282" s="6"/>
      <c r="ADB282" s="6"/>
      <c r="ADC282" s="6"/>
      <c r="ADD282" s="6"/>
      <c r="ADE282" s="6"/>
      <c r="ADF282" s="6"/>
      <c r="ADG282" s="6"/>
      <c r="ADH282" s="6"/>
      <c r="ADI282" s="6"/>
      <c r="ADJ282" s="6"/>
      <c r="ADK282" s="6"/>
      <c r="ADL282" s="6"/>
      <c r="ADM282" s="6"/>
      <c r="ADN282" s="6"/>
      <c r="ADO282" s="6"/>
      <c r="ADP282" s="6"/>
      <c r="ADQ282" s="6"/>
      <c r="ADR282" s="6"/>
      <c r="ADS282" s="6"/>
      <c r="ADT282" s="6"/>
      <c r="ADU282" s="6"/>
      <c r="ADV282" s="6"/>
      <c r="ADW282" s="6"/>
      <c r="ADX282" s="6"/>
      <c r="ADY282" s="6"/>
      <c r="ADZ282" s="6"/>
      <c r="AEA282" s="6"/>
      <c r="AEB282" s="6"/>
      <c r="AEC282" s="6"/>
      <c r="AED282" s="6"/>
      <c r="AEE282" s="6"/>
      <c r="AEF282" s="6"/>
      <c r="AEG282" s="6"/>
      <c r="AEH282" s="6"/>
      <c r="AEI282" s="6"/>
      <c r="AEJ282" s="6"/>
      <c r="AEK282" s="6"/>
      <c r="AEL282" s="6"/>
      <c r="AEM282" s="6"/>
      <c r="AEN282" s="6"/>
      <c r="AEO282" s="6"/>
      <c r="AEP282" s="6"/>
      <c r="AEQ282" s="6"/>
      <c r="AER282" s="6"/>
      <c r="AES282" s="6"/>
      <c r="AET282" s="6"/>
      <c r="AEU282" s="6"/>
      <c r="AEV282" s="6"/>
      <c r="AEW282" s="6"/>
      <c r="AEX282" s="6"/>
      <c r="AEY282" s="6"/>
      <c r="AEZ282" s="6"/>
      <c r="AFA282" s="6"/>
      <c r="AFB282" s="6"/>
      <c r="AFC282" s="6"/>
      <c r="AFD282" s="6"/>
      <c r="AFE282" s="6"/>
      <c r="AFF282" s="6"/>
      <c r="AFG282" s="6"/>
      <c r="AFH282" s="6"/>
      <c r="AFI282" s="6"/>
      <c r="AFJ282" s="6"/>
      <c r="AFK282" s="6"/>
      <c r="AFL282" s="6"/>
      <c r="AFM282" s="6"/>
      <c r="AFN282" s="6"/>
      <c r="AFO282" s="6"/>
      <c r="AFP282" s="6"/>
      <c r="AFQ282" s="6"/>
      <c r="AFR282" s="6"/>
      <c r="AFS282" s="6"/>
      <c r="AFT282" s="6"/>
      <c r="AFU282" s="6"/>
      <c r="AFV282" s="6"/>
      <c r="AFW282" s="6"/>
      <c r="AFX282" s="6"/>
      <c r="AFY282" s="6"/>
      <c r="AFZ282" s="6"/>
      <c r="AGA282" s="6"/>
      <c r="AGB282" s="6"/>
      <c r="AGC282" s="6"/>
      <c r="AGD282" s="6"/>
      <c r="AGE282" s="6"/>
      <c r="AGF282" s="6"/>
      <c r="AGG282" s="6"/>
      <c r="AGH282" s="6"/>
      <c r="AGI282" s="6"/>
      <c r="AGJ282" s="6"/>
      <c r="AGK282" s="6"/>
      <c r="AGL282" s="6"/>
      <c r="AGM282" s="6"/>
      <c r="AGN282" s="6"/>
      <c r="AGO282" s="6"/>
      <c r="AGP282" s="6"/>
      <c r="AGQ282" s="6"/>
      <c r="AGR282" s="6"/>
      <c r="AGS282" s="6"/>
      <c r="AGT282" s="6"/>
      <c r="AGU282" s="6"/>
      <c r="AGV282" s="6"/>
      <c r="AGW282" s="6"/>
      <c r="AGX282" s="6"/>
      <c r="AGY282" s="6"/>
      <c r="AGZ282" s="6"/>
      <c r="AHA282" s="6"/>
      <c r="AHB282" s="6"/>
      <c r="AHC282" s="6"/>
      <c r="AHD282" s="6"/>
      <c r="AHE282" s="6"/>
      <c r="AHF282" s="6"/>
      <c r="AHG282" s="6"/>
      <c r="AHH282" s="6"/>
      <c r="AHI282" s="6"/>
      <c r="AHJ282" s="6"/>
      <c r="AHK282" s="6"/>
      <c r="AHL282" s="6"/>
      <c r="AHM282" s="6"/>
      <c r="AHN282" s="6"/>
      <c r="AHO282" s="6"/>
      <c r="AHP282" s="6"/>
      <c r="AHQ282" s="6"/>
      <c r="AHR282" s="6"/>
      <c r="AHS282" s="6"/>
      <c r="AHT282" s="6"/>
      <c r="AHU282" s="6"/>
      <c r="AHV282" s="6"/>
      <c r="AHW282" s="6"/>
      <c r="AHX282" s="6"/>
      <c r="AHY282" s="6"/>
      <c r="AHZ282" s="6"/>
      <c r="AIA282" s="6"/>
      <c r="AIB282" s="6"/>
      <c r="AIC282" s="6"/>
      <c r="AID282" s="6"/>
      <c r="AIE282" s="6"/>
      <c r="AIF282" s="6"/>
      <c r="AIG282" s="6"/>
      <c r="AIH282" s="6"/>
      <c r="AII282" s="6"/>
      <c r="AIJ282" s="6"/>
      <c r="AIK282" s="6"/>
      <c r="AIL282" s="6"/>
      <c r="AIM282" s="6"/>
      <c r="AIN282" s="6"/>
      <c r="AIO282" s="6"/>
      <c r="AIP282" s="6"/>
      <c r="AIQ282" s="6"/>
      <c r="AIR282" s="6"/>
      <c r="AIS282" s="6"/>
      <c r="AIT282" s="6"/>
      <c r="AIU282" s="6"/>
      <c r="AIV282" s="6"/>
      <c r="AIW282" s="6"/>
      <c r="AIX282" s="6"/>
      <c r="AIY282" s="6"/>
      <c r="AIZ282" s="6"/>
      <c r="AJA282" s="6"/>
      <c r="AJB282" s="6"/>
      <c r="AJC282" s="6"/>
      <c r="AJD282" s="6"/>
      <c r="AJE282" s="6"/>
      <c r="AJF282" s="6"/>
      <c r="AJG282" s="6"/>
      <c r="AJH282" s="6"/>
      <c r="AJI282" s="6"/>
      <c r="AJJ282" s="6"/>
      <c r="AJK282" s="6"/>
      <c r="AJL282" s="6"/>
      <c r="AJM282" s="6"/>
      <c r="AJN282" s="6"/>
      <c r="AJO282" s="6"/>
      <c r="AJP282" s="6"/>
      <c r="AJQ282" s="6"/>
      <c r="AJR282" s="6"/>
      <c r="AJS282" s="6"/>
      <c r="AJT282" s="6"/>
      <c r="AJU282" s="6"/>
      <c r="AJV282" s="6"/>
      <c r="AJW282" s="6"/>
      <c r="AJX282" s="6"/>
      <c r="AJY282" s="6"/>
      <c r="AJZ282" s="6"/>
      <c r="AKA282" s="6"/>
      <c r="AKB282" s="6"/>
      <c r="AKC282" s="6"/>
      <c r="AKD282" s="6"/>
      <c r="AKE282" s="6"/>
      <c r="AKF282" s="6"/>
      <c r="AKG282" s="6"/>
      <c r="AKH282" s="6"/>
      <c r="AKI282" s="6"/>
      <c r="AKJ282" s="6"/>
      <c r="AKK282" s="6"/>
      <c r="AKL282" s="6"/>
      <c r="AKM282" s="6"/>
      <c r="AKN282" s="6"/>
      <c r="AKO282" s="6"/>
      <c r="AKP282" s="6"/>
      <c r="AKQ282" s="6"/>
      <c r="AKR282" s="6"/>
      <c r="AKS282" s="6"/>
      <c r="AKT282" s="6"/>
      <c r="AKU282" s="6"/>
      <c r="AKV282" s="6"/>
      <c r="AKW282" s="6"/>
      <c r="AKX282" s="6"/>
      <c r="AKY282" s="6"/>
      <c r="AKZ282" s="6"/>
      <c r="ALA282" s="6"/>
      <c r="ALB282" s="6"/>
      <c r="ALC282" s="6"/>
      <c r="ALD282" s="6"/>
      <c r="ALE282" s="6"/>
      <c r="ALF282" s="6"/>
      <c r="ALG282" s="6"/>
      <c r="ALH282" s="6"/>
      <c r="ALI282" s="6"/>
      <c r="ALJ282" s="6"/>
      <c r="ALK282" s="6"/>
      <c r="ALL282" s="6"/>
      <c r="ALM282" s="6"/>
      <c r="ALN282" s="6"/>
      <c r="ALO282" s="6"/>
      <c r="ALP282" s="6"/>
      <c r="ALQ282" s="6"/>
      <c r="ALR282" s="6"/>
      <c r="ALS282" s="6"/>
      <c r="ALT282" s="6"/>
      <c r="ALU282" s="6"/>
      <c r="ALV282" s="6"/>
      <c r="ALW282" s="6"/>
      <c r="ALX282" s="6"/>
      <c r="ALY282" s="6"/>
      <c r="ALZ282" s="6"/>
      <c r="AMA282" s="6"/>
      <c r="AMB282" s="6"/>
      <c r="AMC282" s="6"/>
      <c r="AMD282" s="6"/>
      <c r="AME282" s="6"/>
      <c r="AMF282" s="6"/>
      <c r="AMG282" s="6"/>
      <c r="AMH282" s="6"/>
      <c r="AMI282" s="6"/>
      <c r="AMJ282" s="6"/>
      <c r="AMK282" s="6"/>
      <c r="AML282" s="6"/>
      <c r="AMM282" s="6"/>
      <c r="AMN282" s="6"/>
      <c r="AMO282" s="6"/>
      <c r="AMP282" s="6"/>
      <c r="AMQ282" s="6"/>
      <c r="AMR282" s="6"/>
      <c r="AMS282" s="6"/>
      <c r="AMT282" s="6"/>
      <c r="AMU282" s="6"/>
      <c r="AMV282" s="6"/>
      <c r="AMW282" s="6"/>
      <c r="AMX282" s="6"/>
      <c r="AMY282" s="6"/>
      <c r="AMZ282" s="6"/>
      <c r="ANA282" s="6"/>
      <c r="ANB282" s="6"/>
      <c r="ANC282" s="6"/>
      <c r="AND282" s="6"/>
      <c r="ANE282" s="6"/>
      <c r="ANF282" s="6"/>
      <c r="ANG282" s="6"/>
      <c r="ANH282" s="6"/>
      <c r="ANI282" s="6"/>
      <c r="ANJ282" s="6"/>
      <c r="ANK282" s="6"/>
      <c r="ANL282" s="6"/>
      <c r="ANM282" s="6"/>
      <c r="ANN282" s="6"/>
      <c r="ANO282" s="6"/>
      <c r="ANP282" s="6"/>
      <c r="ANQ282" s="6"/>
      <c r="ANR282" s="6"/>
      <c r="ANS282" s="6"/>
      <c r="ANT282" s="6"/>
      <c r="ANU282" s="6"/>
      <c r="ANV282" s="6"/>
      <c r="ANW282" s="6"/>
      <c r="ANX282" s="6"/>
      <c r="ANY282" s="6"/>
      <c r="ANZ282" s="6"/>
      <c r="AOA282" s="6"/>
      <c r="AOB282" s="6"/>
      <c r="AOC282" s="6"/>
      <c r="AOD282" s="6"/>
      <c r="AOE282" s="6"/>
      <c r="AOF282" s="6"/>
      <c r="AOG282" s="6"/>
      <c r="AOH282" s="6"/>
      <c r="AOI282" s="6"/>
      <c r="AOJ282" s="6"/>
      <c r="AOK282" s="6"/>
      <c r="AOL282" s="6"/>
      <c r="AOM282" s="6"/>
      <c r="AON282" s="6"/>
      <c r="AOO282" s="6"/>
      <c r="AOP282" s="6"/>
      <c r="AOQ282" s="6"/>
      <c r="AOR282" s="6"/>
      <c r="AOS282" s="6"/>
      <c r="AOT282" s="6"/>
      <c r="AOU282" s="6"/>
      <c r="AOV282" s="6"/>
      <c r="AOW282" s="6"/>
      <c r="AOX282" s="6"/>
      <c r="AOY282" s="6"/>
      <c r="AOZ282" s="6"/>
      <c r="APA282" s="6"/>
      <c r="APB282" s="6"/>
      <c r="APC282" s="6"/>
      <c r="APD282" s="6"/>
      <c r="APE282" s="6"/>
      <c r="APF282" s="6"/>
      <c r="APG282" s="6"/>
      <c r="APH282" s="6"/>
      <c r="API282" s="6"/>
      <c r="APJ282" s="6"/>
      <c r="APK282" s="6"/>
      <c r="APL282" s="6"/>
      <c r="APM282" s="6"/>
      <c r="APN282" s="6"/>
      <c r="APO282" s="6"/>
      <c r="APP282" s="6"/>
      <c r="APQ282" s="6"/>
      <c r="APR282" s="6"/>
      <c r="APS282" s="6"/>
      <c r="APT282" s="6"/>
      <c r="APU282" s="6"/>
      <c r="APV282" s="6"/>
      <c r="APW282" s="6"/>
      <c r="APX282" s="6"/>
      <c r="APY282" s="6"/>
      <c r="APZ282" s="6"/>
      <c r="AQA282" s="6"/>
      <c r="AQB282" s="6"/>
      <c r="AQC282" s="6"/>
      <c r="AQD282" s="6"/>
      <c r="AQE282" s="6"/>
      <c r="AQF282" s="6"/>
      <c r="AQG282" s="6"/>
      <c r="AQH282" s="6"/>
      <c r="AQI282" s="6"/>
      <c r="AQJ282" s="6"/>
      <c r="AQK282" s="6"/>
      <c r="AQL282" s="6"/>
      <c r="AQM282" s="6"/>
      <c r="AQN282" s="6"/>
      <c r="AQO282" s="6"/>
      <c r="AQP282" s="6"/>
      <c r="AQQ282" s="6"/>
      <c r="AQR282" s="6"/>
      <c r="AQS282" s="6"/>
      <c r="AQT282" s="6"/>
      <c r="AQU282" s="6"/>
      <c r="AQV282" s="6"/>
      <c r="AQW282" s="6"/>
      <c r="AQX282" s="6"/>
      <c r="AQY282" s="6"/>
      <c r="AQZ282" s="6"/>
      <c r="ARA282" s="6"/>
      <c r="ARB282" s="6"/>
      <c r="ARC282" s="6"/>
      <c r="ARD282" s="6"/>
      <c r="ARE282" s="6"/>
      <c r="ARF282" s="6"/>
      <c r="ARG282" s="6"/>
      <c r="ARH282" s="6"/>
      <c r="ARI282" s="6"/>
      <c r="ARJ282" s="6"/>
      <c r="ARK282" s="6"/>
      <c r="ARL282" s="6"/>
      <c r="ARM282" s="6"/>
      <c r="ARN282" s="6"/>
      <c r="ARO282" s="6"/>
      <c r="ARP282" s="6"/>
      <c r="ARQ282" s="6"/>
      <c r="ARR282" s="6"/>
      <c r="ARS282" s="6"/>
      <c r="ART282" s="6"/>
      <c r="ARU282" s="6"/>
      <c r="ARV282" s="6"/>
      <c r="ARW282" s="6"/>
      <c r="ARX282" s="6"/>
      <c r="ARY282" s="6"/>
      <c r="ARZ282" s="6"/>
      <c r="ASA282" s="6"/>
      <c r="ASB282" s="6"/>
      <c r="ASC282" s="6"/>
      <c r="ASD282" s="6"/>
      <c r="ASE282" s="6"/>
      <c r="ASF282" s="6"/>
      <c r="ASG282" s="6"/>
      <c r="ASH282" s="6"/>
      <c r="ASI282" s="6"/>
      <c r="ASJ282" s="6"/>
      <c r="ASK282" s="6"/>
      <c r="ASL282" s="6"/>
      <c r="ASM282" s="6"/>
      <c r="ASN282" s="6"/>
      <c r="ASO282" s="6"/>
      <c r="ASP282" s="6"/>
      <c r="ASQ282" s="6"/>
      <c r="ASR282" s="6"/>
      <c r="ASS282" s="6"/>
      <c r="AST282" s="6"/>
      <c r="ASU282" s="6"/>
      <c r="ASV282" s="6"/>
      <c r="ASW282" s="6"/>
      <c r="ASX282" s="6"/>
      <c r="ASY282" s="6"/>
      <c r="ASZ282" s="6"/>
      <c r="ATA282" s="6"/>
      <c r="ATB282" s="6"/>
      <c r="ATC282" s="6"/>
      <c r="ATD282" s="6"/>
      <c r="ATE282" s="6"/>
      <c r="ATF282" s="6"/>
      <c r="ATG282" s="6"/>
      <c r="ATH282" s="6"/>
      <c r="ATI282" s="6"/>
      <c r="ATJ282" s="6"/>
      <c r="ATK282" s="6"/>
      <c r="ATL282" s="6"/>
      <c r="ATM282" s="6"/>
      <c r="ATN282" s="6"/>
      <c r="ATO282" s="6"/>
      <c r="ATP282" s="6"/>
      <c r="ATQ282" s="6"/>
      <c r="ATR282" s="6"/>
      <c r="ATS282" s="6"/>
      <c r="ATT282" s="6"/>
      <c r="ATU282" s="6"/>
      <c r="ATV282" s="6"/>
      <c r="ATW282" s="6"/>
      <c r="ATX282" s="6"/>
      <c r="ATY282" s="6"/>
      <c r="ATZ282" s="6"/>
      <c r="AUA282" s="6"/>
      <c r="AUB282" s="6"/>
      <c r="AUC282" s="6"/>
      <c r="AUD282" s="6"/>
      <c r="AUE282" s="6"/>
      <c r="AUF282" s="6"/>
      <c r="AUG282" s="6"/>
      <c r="AUH282" s="6"/>
      <c r="AUI282" s="6"/>
      <c r="AUJ282" s="6"/>
      <c r="AUK282" s="6"/>
      <c r="AUL282" s="6"/>
      <c r="AUM282" s="6"/>
      <c r="AUN282" s="6"/>
      <c r="AUO282" s="6"/>
      <c r="AUP282" s="6"/>
      <c r="AUQ282" s="6"/>
      <c r="AUR282" s="6"/>
      <c r="AUS282" s="6"/>
      <c r="AUT282" s="6"/>
      <c r="AUU282" s="6"/>
      <c r="AUV282" s="6"/>
      <c r="AUW282" s="6"/>
      <c r="AUX282" s="6"/>
      <c r="AUY282" s="6"/>
      <c r="AUZ282" s="6"/>
      <c r="AVA282" s="6"/>
      <c r="AVB282" s="6"/>
      <c r="AVC282" s="6"/>
      <c r="AVD282" s="6"/>
      <c r="AVE282" s="6"/>
      <c r="AVF282" s="6"/>
      <c r="AVG282" s="6"/>
      <c r="AVH282" s="6"/>
      <c r="AVI282" s="6"/>
      <c r="AVJ282" s="6"/>
      <c r="AVK282" s="6"/>
      <c r="AVL282" s="6"/>
      <c r="AVM282" s="6"/>
      <c r="AVN282" s="6"/>
      <c r="AVO282" s="6"/>
      <c r="AVP282" s="6"/>
      <c r="AVQ282" s="6"/>
      <c r="AVR282" s="6"/>
      <c r="AVS282" s="6"/>
      <c r="AVT282" s="6"/>
      <c r="AVU282" s="6"/>
      <c r="AVV282" s="6"/>
      <c r="AVW282" s="6"/>
      <c r="AVX282" s="6"/>
      <c r="AVY282" s="6"/>
      <c r="AVZ282" s="6"/>
      <c r="AWA282" s="6"/>
      <c r="AWB282" s="6"/>
      <c r="AWC282" s="6"/>
      <c r="AWD282" s="6"/>
      <c r="AWE282" s="6"/>
      <c r="AWF282" s="6"/>
      <c r="AWG282" s="6"/>
      <c r="AWH282" s="6"/>
      <c r="AWI282" s="6"/>
      <c r="AWJ282" s="6"/>
      <c r="AWK282" s="6"/>
      <c r="AWL282" s="6"/>
      <c r="AWM282" s="6"/>
      <c r="AWN282" s="6"/>
      <c r="AWO282" s="6"/>
      <c r="AWP282" s="6"/>
      <c r="AWQ282" s="6"/>
      <c r="AWR282" s="6"/>
      <c r="AWS282" s="6"/>
      <c r="AWT282" s="6"/>
      <c r="AWU282" s="6"/>
      <c r="AWV282" s="6"/>
      <c r="AWW282" s="6"/>
      <c r="AWX282" s="6"/>
      <c r="AWY282" s="6"/>
      <c r="AWZ282" s="6"/>
      <c r="AXA282" s="6"/>
      <c r="AXB282" s="6"/>
      <c r="AXC282" s="6"/>
      <c r="AXD282" s="6"/>
      <c r="AXE282" s="6"/>
      <c r="AXF282" s="6"/>
      <c r="AXG282" s="6"/>
      <c r="AXH282" s="6"/>
      <c r="AXI282" s="6"/>
      <c r="AXJ282" s="6"/>
      <c r="AXK282" s="6"/>
      <c r="AXL282" s="6"/>
      <c r="AXM282" s="6"/>
      <c r="AXN282" s="6"/>
      <c r="AXO282" s="6"/>
      <c r="AXP282" s="6"/>
      <c r="AXQ282" s="6"/>
      <c r="AXR282" s="6"/>
      <c r="AXS282" s="6"/>
      <c r="AXT282" s="6"/>
      <c r="AXU282" s="6"/>
      <c r="AXV282" s="6"/>
      <c r="AXW282" s="6"/>
      <c r="AXX282" s="6"/>
      <c r="AXY282" s="6"/>
      <c r="AXZ282" s="6"/>
      <c r="AYA282" s="6"/>
      <c r="AYB282" s="6"/>
      <c r="AYC282" s="6"/>
      <c r="AYD282" s="6"/>
      <c r="AYE282" s="6"/>
      <c r="AYF282" s="6"/>
      <c r="AYG282" s="6"/>
      <c r="AYH282" s="6"/>
      <c r="AYI282" s="6"/>
      <c r="AYJ282" s="6"/>
      <c r="AYK282" s="6"/>
      <c r="AYL282" s="6"/>
      <c r="AYM282" s="6"/>
      <c r="AYN282" s="6"/>
      <c r="AYO282" s="6"/>
      <c r="AYP282" s="6"/>
      <c r="AYQ282" s="6"/>
      <c r="AYR282" s="6"/>
      <c r="AYS282" s="6"/>
      <c r="AYT282" s="6"/>
      <c r="AYU282" s="6"/>
      <c r="AYV282" s="6"/>
      <c r="AYW282" s="6"/>
      <c r="AYX282" s="6"/>
      <c r="AYY282" s="6"/>
      <c r="AYZ282" s="6"/>
      <c r="AZA282" s="6"/>
      <c r="AZB282" s="6"/>
      <c r="AZC282" s="6"/>
      <c r="AZD282" s="6"/>
      <c r="AZE282" s="6"/>
      <c r="AZF282" s="6"/>
      <c r="AZG282" s="6"/>
      <c r="AZH282" s="6"/>
      <c r="AZI282" s="6"/>
      <c r="AZJ282" s="6"/>
      <c r="AZK282" s="6"/>
      <c r="AZL282" s="6"/>
      <c r="AZM282" s="6"/>
      <c r="AZN282" s="6"/>
      <c r="AZO282" s="6"/>
      <c r="AZP282" s="6"/>
      <c r="AZQ282" s="6"/>
      <c r="AZR282" s="6"/>
      <c r="AZS282" s="6"/>
      <c r="AZT282" s="6"/>
      <c r="AZU282" s="6"/>
      <c r="AZV282" s="6"/>
      <c r="AZW282" s="6"/>
      <c r="AZX282" s="6"/>
      <c r="AZY282" s="6"/>
      <c r="AZZ282" s="6"/>
      <c r="BAA282" s="6"/>
      <c r="BAB282" s="6"/>
      <c r="BAC282" s="6"/>
      <c r="BAD282" s="6"/>
      <c r="BAE282" s="6"/>
      <c r="BAF282" s="6"/>
      <c r="BAG282" s="6"/>
      <c r="BAH282" s="6"/>
      <c r="BAI282" s="6"/>
      <c r="BAJ282" s="6"/>
      <c r="BAK282" s="6"/>
      <c r="BAL282" s="6"/>
      <c r="BAM282" s="6"/>
      <c r="BAN282" s="6"/>
      <c r="BAO282" s="6"/>
      <c r="BAP282" s="6"/>
      <c r="BAQ282" s="6"/>
      <c r="BAR282" s="6"/>
      <c r="BAS282" s="6"/>
      <c r="BAT282" s="6"/>
      <c r="BAU282" s="6"/>
      <c r="BAV282" s="6"/>
      <c r="BAW282" s="6"/>
      <c r="BAX282" s="6"/>
      <c r="BAY282" s="6"/>
      <c r="BAZ282" s="6"/>
      <c r="BBA282" s="6"/>
      <c r="BBB282" s="6"/>
      <c r="BBC282" s="6"/>
      <c r="BBD282" s="6"/>
      <c r="BBE282" s="6"/>
      <c r="BBF282" s="6"/>
      <c r="BBG282" s="6"/>
      <c r="BBH282" s="6"/>
      <c r="BBI282" s="6"/>
      <c r="BBJ282" s="6"/>
      <c r="BBK282" s="6"/>
      <c r="BBL282" s="6"/>
      <c r="BBM282" s="6"/>
      <c r="BBN282" s="6"/>
      <c r="BBO282" s="6"/>
      <c r="BBP282" s="6"/>
      <c r="BBQ282" s="6"/>
      <c r="BBR282" s="6"/>
      <c r="BBS282" s="6"/>
      <c r="BBT282" s="6"/>
      <c r="BBU282" s="6"/>
      <c r="BBV282" s="6"/>
      <c r="BBW282" s="6"/>
      <c r="BBX282" s="6"/>
      <c r="BBY282" s="6"/>
      <c r="BBZ282" s="6"/>
      <c r="BCA282" s="6"/>
      <c r="BCB282" s="6"/>
      <c r="BCC282" s="6"/>
      <c r="BCD282" s="6"/>
      <c r="BCE282" s="6"/>
      <c r="BCF282" s="6"/>
      <c r="BCG282" s="6"/>
      <c r="BCH282" s="6"/>
      <c r="BCI282" s="6"/>
      <c r="BCJ282" s="6"/>
      <c r="BCK282" s="6"/>
      <c r="BCL282" s="6"/>
      <c r="BCM282" s="6"/>
      <c r="BCN282" s="6"/>
      <c r="BCO282" s="6"/>
      <c r="BCP282" s="6"/>
      <c r="BCQ282" s="6"/>
      <c r="BCR282" s="6"/>
      <c r="BCS282" s="6"/>
      <c r="BCT282" s="6"/>
      <c r="BCU282" s="6"/>
      <c r="BCV282" s="6"/>
      <c r="BCW282" s="6"/>
      <c r="BCX282" s="6"/>
      <c r="BCY282" s="6"/>
      <c r="BCZ282" s="6"/>
      <c r="BDA282" s="6"/>
      <c r="BDB282" s="6"/>
      <c r="BDC282" s="6"/>
      <c r="BDD282" s="6"/>
      <c r="BDE282" s="6"/>
      <c r="BDF282" s="6"/>
      <c r="BDG282" s="6"/>
      <c r="BDH282" s="6"/>
      <c r="BDI282" s="6"/>
      <c r="BDJ282" s="6"/>
      <c r="BDK282" s="6"/>
      <c r="BDL282" s="6"/>
      <c r="BDM282" s="6"/>
      <c r="BDN282" s="6"/>
      <c r="BDO282" s="6"/>
      <c r="BDP282" s="6"/>
      <c r="BDQ282" s="6"/>
      <c r="BDR282" s="6"/>
      <c r="BDS282" s="6"/>
      <c r="BDT282" s="6"/>
      <c r="BDU282" s="6"/>
      <c r="BDV282" s="6"/>
      <c r="BDW282" s="6"/>
      <c r="BDX282" s="6"/>
      <c r="BDY282" s="6"/>
      <c r="BDZ282" s="6"/>
      <c r="BEA282" s="6"/>
      <c r="BEB282" s="6"/>
      <c r="BEC282" s="6"/>
      <c r="BED282" s="6"/>
      <c r="BEE282" s="6"/>
      <c r="BEF282" s="6"/>
      <c r="BEG282" s="6"/>
      <c r="BEH282" s="6"/>
      <c r="BEI282" s="6"/>
      <c r="BEJ282" s="6"/>
      <c r="BEK282" s="6"/>
      <c r="BEL282" s="6"/>
      <c r="BEM282" s="6"/>
      <c r="BEN282" s="6"/>
      <c r="BEO282" s="6"/>
      <c r="BEP282" s="6"/>
      <c r="BEQ282" s="6"/>
      <c r="BER282" s="6"/>
      <c r="BES282" s="6"/>
      <c r="BET282" s="6"/>
      <c r="BEU282" s="6"/>
      <c r="BEV282" s="6"/>
      <c r="BEW282" s="6"/>
      <c r="BEX282" s="6"/>
      <c r="BEY282" s="6"/>
      <c r="BEZ282" s="6"/>
      <c r="BFA282" s="6"/>
      <c r="BFB282" s="6"/>
      <c r="BFC282" s="6"/>
      <c r="BFD282" s="6"/>
      <c r="BFE282" s="6"/>
      <c r="BFF282" s="6"/>
      <c r="BFG282" s="6"/>
      <c r="BFH282" s="6"/>
      <c r="BFI282" s="6"/>
      <c r="BFJ282" s="6"/>
      <c r="BFK282" s="6"/>
      <c r="BFL282" s="6"/>
      <c r="BFM282" s="6"/>
      <c r="BFN282" s="6"/>
      <c r="BFO282" s="6"/>
      <c r="BFP282" s="6"/>
      <c r="BFQ282" s="6"/>
      <c r="BFR282" s="6"/>
      <c r="BFS282" s="6"/>
      <c r="BFT282" s="6"/>
      <c r="BFU282" s="6"/>
      <c r="BFV282" s="6"/>
      <c r="BFW282" s="6"/>
      <c r="BFX282" s="6"/>
      <c r="BFY282" s="6"/>
      <c r="BFZ282" s="6"/>
      <c r="BGA282" s="6"/>
      <c r="BGB282" s="6"/>
      <c r="BGC282" s="6"/>
      <c r="BGD282" s="6"/>
      <c r="BGE282" s="6"/>
      <c r="BGF282" s="6"/>
      <c r="BGG282" s="6"/>
      <c r="BGH282" s="6"/>
      <c r="BGI282" s="6"/>
      <c r="BGJ282" s="6"/>
      <c r="BGK282" s="6"/>
      <c r="BGL282" s="6"/>
      <c r="BGM282" s="6"/>
      <c r="BGN282" s="6"/>
      <c r="BGO282" s="6"/>
      <c r="BGP282" s="6"/>
      <c r="BGQ282" s="6"/>
      <c r="BGR282" s="6"/>
      <c r="BGS282" s="6"/>
      <c r="BGT282" s="6"/>
      <c r="BGU282" s="6"/>
      <c r="BGV282" s="6"/>
      <c r="BGW282" s="6"/>
      <c r="BGX282" s="6"/>
      <c r="BGY282" s="6"/>
      <c r="BGZ282" s="6"/>
      <c r="BHA282" s="6"/>
      <c r="BHB282" s="6"/>
      <c r="BHC282" s="6"/>
      <c r="BHD282" s="6"/>
      <c r="BHE282" s="6"/>
      <c r="BHF282" s="6"/>
      <c r="BHG282" s="6"/>
      <c r="BHH282" s="6"/>
      <c r="BHI282" s="6"/>
      <c r="BHJ282" s="6"/>
      <c r="BHK282" s="6"/>
      <c r="BHL282" s="6"/>
      <c r="BHM282" s="6"/>
      <c r="BHN282" s="6"/>
      <c r="BHO282" s="6"/>
      <c r="BHP282" s="6"/>
      <c r="BHQ282" s="6"/>
      <c r="BHR282" s="6"/>
      <c r="BHS282" s="6"/>
      <c r="BHT282" s="6"/>
      <c r="BHU282" s="6"/>
      <c r="BHV282" s="6"/>
      <c r="BHW282" s="6"/>
      <c r="BHX282" s="6"/>
      <c r="BHY282" s="6"/>
      <c r="BHZ282" s="6"/>
      <c r="BIA282" s="6"/>
      <c r="BIB282" s="6"/>
      <c r="BIC282" s="6"/>
      <c r="BID282" s="6"/>
      <c r="BIE282" s="6"/>
      <c r="BIF282" s="6"/>
      <c r="BIG282" s="6"/>
      <c r="BIH282" s="6"/>
      <c r="BII282" s="6"/>
      <c r="BIJ282" s="6"/>
      <c r="BIK282" s="6"/>
      <c r="BIL282" s="6"/>
      <c r="BIM282" s="6"/>
      <c r="BIN282" s="6"/>
      <c r="BIO282" s="6"/>
      <c r="BIP282" s="6"/>
      <c r="BIQ282" s="6"/>
      <c r="BIR282" s="6"/>
      <c r="BIS282" s="6"/>
      <c r="BIT282" s="6"/>
      <c r="BIU282" s="6"/>
      <c r="BIV282" s="6"/>
      <c r="BIW282" s="6"/>
      <c r="BIX282" s="6"/>
      <c r="BIY282" s="6"/>
      <c r="BIZ282" s="6"/>
      <c r="BJA282" s="6"/>
      <c r="BJB282" s="6"/>
      <c r="BJC282" s="6"/>
      <c r="BJD282" s="6"/>
      <c r="BJE282" s="6"/>
      <c r="BJF282" s="6"/>
      <c r="BJG282" s="6"/>
      <c r="BJH282" s="6"/>
      <c r="BJI282" s="6"/>
      <c r="BJJ282" s="6"/>
      <c r="BJK282" s="6"/>
      <c r="BJL282" s="6"/>
      <c r="BJM282" s="6"/>
      <c r="BJN282" s="6"/>
      <c r="BJO282" s="6"/>
      <c r="BJP282" s="6"/>
      <c r="BJQ282" s="6"/>
      <c r="BJR282" s="6"/>
      <c r="BJS282" s="6"/>
      <c r="BJT282" s="6"/>
      <c r="BJU282" s="6"/>
      <c r="BJV282" s="6"/>
      <c r="BJW282" s="6"/>
      <c r="BJX282" s="6"/>
      <c r="BJY282" s="6"/>
      <c r="BJZ282" s="6"/>
      <c r="BKA282" s="6"/>
      <c r="BKB282" s="6"/>
      <c r="BKC282" s="6"/>
      <c r="BKD282" s="6"/>
      <c r="BKE282" s="6"/>
      <c r="BKF282" s="6"/>
      <c r="BKG282" s="6"/>
      <c r="BKH282" s="6"/>
      <c r="BKI282" s="6"/>
      <c r="BKJ282" s="6"/>
      <c r="BKK282" s="6"/>
      <c r="BKL282" s="6"/>
      <c r="BKM282" s="6"/>
      <c r="BKN282" s="6"/>
      <c r="BKO282" s="6"/>
      <c r="BKP282" s="6"/>
      <c r="BKQ282" s="6"/>
      <c r="BKR282" s="6"/>
      <c r="BKS282" s="6"/>
      <c r="BKT282" s="6"/>
      <c r="BKU282" s="6"/>
      <c r="BKV282" s="6"/>
      <c r="BKW282" s="6"/>
      <c r="BKX282" s="6"/>
      <c r="BKY282" s="6"/>
      <c r="BKZ282" s="6"/>
      <c r="BLA282" s="6"/>
      <c r="BLB282" s="6"/>
      <c r="BLC282" s="6"/>
      <c r="BLD282" s="6"/>
      <c r="BLE282" s="6"/>
      <c r="BLF282" s="6"/>
      <c r="BLG282" s="6"/>
      <c r="BLH282" s="6"/>
      <c r="BLI282" s="6"/>
      <c r="BLJ282" s="6"/>
      <c r="BLK282" s="6"/>
      <c r="BLL282" s="6"/>
      <c r="BLM282" s="6"/>
      <c r="BLN282" s="6"/>
      <c r="BLO282" s="6"/>
      <c r="BLP282" s="6"/>
      <c r="BLQ282" s="6"/>
      <c r="BLR282" s="6"/>
      <c r="BLS282" s="6"/>
      <c r="BLT282" s="6"/>
      <c r="BLU282" s="6"/>
      <c r="BLV282" s="6"/>
      <c r="BLW282" s="6"/>
      <c r="BLX282" s="6"/>
      <c r="BLY282" s="6"/>
      <c r="BLZ282" s="6"/>
      <c r="BMA282" s="6"/>
      <c r="BMB282" s="6"/>
      <c r="BMC282" s="6"/>
      <c r="BMD282" s="6"/>
      <c r="BME282" s="6"/>
      <c r="BMF282" s="6"/>
      <c r="BMG282" s="6"/>
      <c r="BMH282" s="6"/>
      <c r="BMI282" s="6"/>
      <c r="BMJ282" s="6"/>
      <c r="BMK282" s="6"/>
      <c r="BML282" s="6"/>
      <c r="BMM282" s="6"/>
      <c r="BMN282" s="6"/>
      <c r="BMO282" s="6"/>
      <c r="BMP282" s="6"/>
      <c r="BMQ282" s="6"/>
      <c r="BMR282" s="6"/>
      <c r="BMS282" s="6"/>
      <c r="BMT282" s="6"/>
      <c r="BMU282" s="6"/>
      <c r="BMV282" s="6"/>
      <c r="BMW282" s="6"/>
      <c r="BMX282" s="6"/>
      <c r="BMY282" s="6"/>
      <c r="BMZ282" s="6"/>
      <c r="BNA282" s="6"/>
      <c r="BNB282" s="6"/>
      <c r="BNC282" s="6"/>
      <c r="BND282" s="6"/>
      <c r="BNE282" s="6"/>
      <c r="BNF282" s="6"/>
      <c r="BNG282" s="6"/>
      <c r="BNH282" s="6"/>
      <c r="BNI282" s="6"/>
      <c r="BNJ282" s="6"/>
      <c r="BNK282" s="6"/>
      <c r="BNL282" s="6"/>
      <c r="BNM282" s="6"/>
      <c r="BNN282" s="6"/>
      <c r="BNO282" s="6"/>
      <c r="BNP282" s="6"/>
      <c r="BNQ282" s="6"/>
      <c r="BNR282" s="6"/>
      <c r="BNS282" s="6"/>
      <c r="BNT282" s="6"/>
      <c r="BNU282" s="6"/>
      <c r="BNV282" s="6"/>
      <c r="BNW282" s="6"/>
      <c r="BNX282" s="6"/>
      <c r="BNY282" s="6"/>
      <c r="BNZ282" s="6"/>
      <c r="BOA282" s="6"/>
      <c r="BOB282" s="6"/>
      <c r="BOC282" s="6"/>
      <c r="BOD282" s="6"/>
      <c r="BOE282" s="6"/>
      <c r="BOF282" s="6"/>
      <c r="BOG282" s="6"/>
      <c r="BOH282" s="6"/>
      <c r="BOI282" s="6"/>
      <c r="BOJ282" s="6"/>
      <c r="BOK282" s="6"/>
      <c r="BOL282" s="6"/>
      <c r="BOM282" s="6"/>
      <c r="BON282" s="6"/>
      <c r="BOO282" s="6"/>
      <c r="BOP282" s="6"/>
      <c r="BOQ282" s="6"/>
      <c r="BOR282" s="6"/>
      <c r="BOS282" s="6"/>
      <c r="BOT282" s="6"/>
      <c r="BOU282" s="6"/>
      <c r="BOV282" s="6"/>
      <c r="BOW282" s="6"/>
      <c r="BOX282" s="6"/>
      <c r="BOY282" s="6"/>
      <c r="BOZ282" s="6"/>
      <c r="BPA282" s="6"/>
      <c r="BPB282" s="6"/>
      <c r="BPC282" s="6"/>
      <c r="BPD282" s="6"/>
      <c r="BPE282" s="6"/>
      <c r="BPF282" s="6"/>
      <c r="BPG282" s="6"/>
      <c r="BPH282" s="6"/>
      <c r="BPI282" s="6"/>
      <c r="BPJ282" s="6"/>
      <c r="BPK282" s="6"/>
      <c r="BPL282" s="6"/>
      <c r="BPM282" s="6"/>
      <c r="BPN282" s="6"/>
      <c r="BPO282" s="6"/>
      <c r="BPP282" s="6"/>
      <c r="BPQ282" s="6"/>
      <c r="BPR282" s="6"/>
      <c r="BPS282" s="6"/>
      <c r="BPT282" s="6"/>
      <c r="BPU282" s="6"/>
      <c r="BPV282" s="6"/>
      <c r="BPW282" s="6"/>
      <c r="BPX282" s="6"/>
      <c r="BPY282" s="6"/>
      <c r="BPZ282" s="6"/>
      <c r="BQA282" s="6"/>
      <c r="BQB282" s="6"/>
      <c r="BQC282" s="6"/>
      <c r="BQD282" s="6"/>
      <c r="BQE282" s="6"/>
      <c r="BQF282" s="6"/>
      <c r="BQG282" s="6"/>
      <c r="BQH282" s="6"/>
      <c r="BQI282" s="6"/>
      <c r="BQJ282" s="6"/>
      <c r="BQK282" s="6"/>
      <c r="BQL282" s="6"/>
      <c r="BQM282" s="6"/>
      <c r="BQN282" s="6"/>
      <c r="BQO282" s="6"/>
      <c r="BQP282" s="6"/>
      <c r="BQQ282" s="6"/>
      <c r="BQR282" s="6"/>
      <c r="BQS282" s="6"/>
      <c r="BQT282" s="6"/>
      <c r="BQU282" s="6"/>
      <c r="BQV282" s="6"/>
      <c r="BQW282" s="6"/>
      <c r="BQX282" s="6"/>
      <c r="BQY282" s="6"/>
      <c r="BQZ282" s="6"/>
      <c r="BRA282" s="6"/>
      <c r="BRB282" s="6"/>
      <c r="BRC282" s="6"/>
      <c r="BRD282" s="6"/>
      <c r="BRE282" s="6"/>
      <c r="BRF282" s="6"/>
      <c r="BRG282" s="6"/>
      <c r="BRH282" s="6"/>
      <c r="BRI282" s="6"/>
      <c r="BRJ282" s="6"/>
      <c r="BRK282" s="6"/>
      <c r="BRL282" s="6"/>
      <c r="BRM282" s="6"/>
      <c r="BRN282" s="6"/>
      <c r="BRO282" s="6"/>
      <c r="BRP282" s="6"/>
      <c r="BRQ282" s="6"/>
      <c r="BRR282" s="6"/>
      <c r="BRS282" s="6"/>
      <c r="BRT282" s="6"/>
      <c r="BRU282" s="6"/>
      <c r="BRV282" s="6"/>
      <c r="BRW282" s="6"/>
      <c r="BRX282" s="6"/>
      <c r="BRY282" s="6"/>
      <c r="BRZ282" s="6"/>
      <c r="BSA282" s="6"/>
      <c r="BSB282" s="6"/>
      <c r="BSC282" s="6"/>
      <c r="BSD282" s="6"/>
      <c r="BSE282" s="6"/>
      <c r="BSF282" s="6"/>
      <c r="BSG282" s="6"/>
      <c r="BSH282" s="6"/>
      <c r="BSI282" s="6"/>
      <c r="BSJ282" s="6"/>
      <c r="BSK282" s="6"/>
      <c r="BSL282" s="6"/>
      <c r="BSM282" s="6"/>
      <c r="BSN282" s="6"/>
      <c r="BSO282" s="6"/>
      <c r="BSP282" s="6"/>
      <c r="BSQ282" s="6"/>
      <c r="BSR282" s="6"/>
      <c r="BSS282" s="6"/>
      <c r="BST282" s="6"/>
      <c r="BSU282" s="6"/>
      <c r="BSV282" s="6"/>
      <c r="BSW282" s="6"/>
      <c r="BSX282" s="6"/>
      <c r="BSY282" s="6"/>
      <c r="BSZ282" s="6"/>
      <c r="BTA282" s="6"/>
      <c r="BTB282" s="6"/>
      <c r="BTC282" s="6"/>
      <c r="BTD282" s="6"/>
      <c r="BTE282" s="6"/>
      <c r="BTF282" s="6"/>
      <c r="BTG282" s="6"/>
      <c r="BTH282" s="6"/>
      <c r="BTI282" s="6"/>
      <c r="BTJ282" s="6"/>
      <c r="BTK282" s="6"/>
      <c r="BTL282" s="6"/>
      <c r="BTM282" s="6"/>
      <c r="BTN282" s="6"/>
      <c r="BTO282" s="6"/>
      <c r="BTP282" s="6"/>
      <c r="BTQ282" s="6"/>
      <c r="BTR282" s="6"/>
      <c r="BTS282" s="6"/>
      <c r="BTT282" s="6"/>
      <c r="BTU282" s="6"/>
      <c r="BTV282" s="6"/>
      <c r="BTW282" s="6"/>
      <c r="BTX282" s="6"/>
      <c r="BTY282" s="6"/>
      <c r="BTZ282" s="6"/>
      <c r="BUA282" s="6"/>
      <c r="BUB282" s="6"/>
      <c r="BUC282" s="6"/>
      <c r="BUD282" s="6"/>
      <c r="BUE282" s="6"/>
      <c r="BUF282" s="6"/>
      <c r="BUG282" s="6"/>
      <c r="BUH282" s="6"/>
      <c r="BUI282" s="6"/>
      <c r="BUJ282" s="6"/>
      <c r="BUK282" s="6"/>
      <c r="BUL282" s="6"/>
      <c r="BUM282" s="6"/>
      <c r="BUN282" s="6"/>
      <c r="BUO282" s="6"/>
      <c r="BUP282" s="6"/>
      <c r="BUQ282" s="6"/>
      <c r="BUR282" s="6"/>
      <c r="BUS282" s="6"/>
      <c r="BUT282" s="6"/>
      <c r="BUU282" s="6"/>
      <c r="BUV282" s="6"/>
      <c r="BUW282" s="6"/>
      <c r="BUX282" s="6"/>
      <c r="BUY282" s="6"/>
      <c r="BUZ282" s="6"/>
      <c r="BVA282" s="6"/>
      <c r="BVB282" s="6"/>
      <c r="BVC282" s="6"/>
      <c r="BVD282" s="6"/>
      <c r="BVE282" s="6"/>
      <c r="BVF282" s="6"/>
      <c r="BVG282" s="6"/>
      <c r="BVH282" s="6"/>
      <c r="BVI282" s="6"/>
      <c r="BVJ282" s="6"/>
      <c r="BVK282" s="6"/>
      <c r="BVL282" s="6"/>
      <c r="BVM282" s="6"/>
      <c r="BVN282" s="6"/>
      <c r="BVO282" s="6"/>
      <c r="BVP282" s="6"/>
      <c r="BVQ282" s="6"/>
      <c r="BVR282" s="6"/>
      <c r="BVS282" s="6"/>
      <c r="BVT282" s="6"/>
      <c r="BVU282" s="6"/>
      <c r="BVV282" s="6"/>
      <c r="BVW282" s="6"/>
      <c r="BVX282" s="6"/>
      <c r="BVY282" s="6"/>
      <c r="BVZ282" s="6"/>
      <c r="BWA282" s="6"/>
      <c r="BWB282" s="6"/>
      <c r="BWC282" s="6"/>
      <c r="BWD282" s="6"/>
      <c r="BWE282" s="6"/>
      <c r="BWF282" s="6"/>
      <c r="BWG282" s="6"/>
      <c r="BWH282" s="6"/>
      <c r="BWI282" s="6"/>
      <c r="BWJ282" s="6"/>
      <c r="BWK282" s="6"/>
      <c r="BWL282" s="6"/>
      <c r="BWM282" s="6"/>
      <c r="BWN282" s="6"/>
      <c r="BWO282" s="6"/>
      <c r="BWP282" s="6"/>
      <c r="BWQ282" s="6"/>
      <c r="BWR282" s="6"/>
      <c r="BWS282" s="6"/>
      <c r="BWT282" s="6"/>
      <c r="BWU282" s="6"/>
      <c r="BWV282" s="6"/>
      <c r="BWW282" s="6"/>
      <c r="BWX282" s="6"/>
      <c r="BWY282" s="6"/>
      <c r="BWZ282" s="6"/>
      <c r="BXA282" s="6"/>
      <c r="BXB282" s="6"/>
      <c r="BXC282" s="6"/>
      <c r="BXD282" s="6"/>
      <c r="BXE282" s="6"/>
      <c r="BXF282" s="6"/>
      <c r="BXG282" s="6"/>
      <c r="BXH282" s="6"/>
      <c r="BXI282" s="6"/>
      <c r="BXJ282" s="6"/>
      <c r="BXK282" s="6"/>
      <c r="BXL282" s="6"/>
      <c r="BXM282" s="6"/>
      <c r="BXN282" s="6"/>
      <c r="BXO282" s="6"/>
      <c r="BXP282" s="6"/>
      <c r="BXQ282" s="6"/>
      <c r="BXR282" s="6"/>
      <c r="BXS282" s="6"/>
      <c r="BXT282" s="6"/>
      <c r="BXU282" s="6"/>
      <c r="BXV282" s="6"/>
      <c r="BXW282" s="6"/>
      <c r="BXX282" s="6"/>
      <c r="BXY282" s="6"/>
      <c r="BXZ282" s="6"/>
      <c r="BYA282" s="6"/>
      <c r="BYB282" s="6"/>
      <c r="BYC282" s="6"/>
      <c r="BYD282" s="6"/>
      <c r="BYE282" s="6"/>
      <c r="BYF282" s="6"/>
      <c r="BYG282" s="6"/>
      <c r="BYH282" s="6"/>
      <c r="BYI282" s="6"/>
      <c r="BYJ282" s="6"/>
      <c r="BYK282" s="6"/>
      <c r="BYL282" s="6"/>
      <c r="BYM282" s="6"/>
      <c r="BYN282" s="6"/>
      <c r="BYO282" s="6"/>
      <c r="BYP282" s="6"/>
      <c r="BYQ282" s="6"/>
      <c r="BYR282" s="6"/>
      <c r="BYS282" s="6"/>
      <c r="BYT282" s="6"/>
      <c r="BYU282" s="6"/>
      <c r="BYV282" s="6"/>
      <c r="BYW282" s="6"/>
      <c r="BYX282" s="6"/>
      <c r="BYY282" s="6"/>
      <c r="BYZ282" s="6"/>
      <c r="BZA282" s="6"/>
      <c r="BZB282" s="6"/>
      <c r="BZC282" s="6"/>
      <c r="BZD282" s="6"/>
      <c r="BZE282" s="6"/>
      <c r="BZF282" s="6"/>
      <c r="BZG282" s="6"/>
      <c r="BZH282" s="6"/>
      <c r="BZI282" s="6"/>
      <c r="BZJ282" s="6"/>
      <c r="BZK282" s="6"/>
      <c r="BZL282" s="6"/>
      <c r="BZM282" s="6"/>
      <c r="BZN282" s="6"/>
      <c r="BZO282" s="6"/>
      <c r="BZP282" s="6"/>
      <c r="BZQ282" s="6"/>
      <c r="BZR282" s="6"/>
      <c r="BZS282" s="6"/>
      <c r="BZT282" s="6"/>
      <c r="BZU282" s="6"/>
      <c r="BZV282" s="6"/>
      <c r="BZW282" s="6"/>
      <c r="BZX282" s="6"/>
      <c r="BZY282" s="6"/>
      <c r="BZZ282" s="6"/>
      <c r="CAA282" s="6"/>
      <c r="CAB282" s="6"/>
      <c r="CAC282" s="6"/>
      <c r="CAD282" s="6"/>
      <c r="CAE282" s="6"/>
      <c r="CAF282" s="6"/>
      <c r="CAG282" s="6"/>
      <c r="CAH282" s="6"/>
      <c r="CAI282" s="6"/>
      <c r="CAJ282" s="6"/>
      <c r="CAK282" s="6"/>
      <c r="CAL282" s="6"/>
      <c r="CAM282" s="6"/>
      <c r="CAN282" s="6"/>
      <c r="CAO282" s="6"/>
      <c r="CAP282" s="6"/>
      <c r="CAQ282" s="6"/>
      <c r="CAR282" s="6"/>
      <c r="CAS282" s="6"/>
      <c r="CAT282" s="6"/>
      <c r="CAU282" s="6"/>
      <c r="CAV282" s="6"/>
      <c r="CAW282" s="6"/>
      <c r="CAX282" s="6"/>
      <c r="CAY282" s="6"/>
      <c r="CAZ282" s="6"/>
      <c r="CBA282" s="6"/>
      <c r="CBB282" s="6"/>
      <c r="CBC282" s="6"/>
      <c r="CBD282" s="6"/>
      <c r="CBE282" s="6"/>
      <c r="CBF282" s="6"/>
      <c r="CBG282" s="6"/>
      <c r="CBH282" s="6"/>
      <c r="CBI282" s="6"/>
      <c r="CBJ282" s="6"/>
      <c r="CBK282" s="6"/>
      <c r="CBL282" s="6"/>
      <c r="CBM282" s="6"/>
      <c r="CBN282" s="6"/>
      <c r="CBO282" s="6"/>
      <c r="CBP282" s="6"/>
      <c r="CBQ282" s="6"/>
      <c r="CBR282" s="6"/>
      <c r="CBS282" s="6"/>
      <c r="CBT282" s="6"/>
      <c r="CBU282" s="6"/>
      <c r="CBV282" s="6"/>
      <c r="CBW282" s="6"/>
      <c r="CBX282" s="6"/>
      <c r="CBY282" s="6"/>
      <c r="CBZ282" s="6"/>
      <c r="CCA282" s="6"/>
      <c r="CCB282" s="6"/>
      <c r="CCC282" s="6"/>
      <c r="CCD282" s="6"/>
      <c r="CCE282" s="6"/>
      <c r="CCF282" s="6"/>
      <c r="CCG282" s="6"/>
      <c r="CCH282" s="6"/>
      <c r="CCI282" s="6"/>
      <c r="CCJ282" s="6"/>
      <c r="CCK282" s="6"/>
      <c r="CCL282" s="6"/>
      <c r="CCM282" s="6"/>
      <c r="CCN282" s="6"/>
      <c r="CCO282" s="6"/>
      <c r="CCP282" s="6"/>
      <c r="CCQ282" s="6"/>
      <c r="CCR282" s="6"/>
      <c r="CCS282" s="6"/>
      <c r="CCT282" s="6"/>
      <c r="CCU282" s="6"/>
      <c r="CCV282" s="6"/>
      <c r="CCW282" s="6"/>
      <c r="CCX282" s="6"/>
      <c r="CCY282" s="6"/>
      <c r="CCZ282" s="6"/>
      <c r="CDA282" s="6"/>
      <c r="CDB282" s="6"/>
      <c r="CDC282" s="6"/>
      <c r="CDD282" s="6"/>
      <c r="CDE282" s="6"/>
      <c r="CDF282" s="6"/>
      <c r="CDG282" s="6"/>
      <c r="CDH282" s="6"/>
      <c r="CDI282" s="6"/>
      <c r="CDJ282" s="6"/>
      <c r="CDK282" s="6"/>
      <c r="CDL282" s="6"/>
      <c r="CDM282" s="6"/>
      <c r="CDN282" s="6"/>
      <c r="CDO282" s="6"/>
      <c r="CDP282" s="6"/>
      <c r="CDQ282" s="6"/>
      <c r="CDR282" s="6"/>
      <c r="CDS282" s="6"/>
      <c r="CDT282" s="6"/>
      <c r="CDU282" s="6"/>
      <c r="CDV282" s="6"/>
      <c r="CDW282" s="6"/>
      <c r="CDX282" s="6"/>
      <c r="CDY282" s="6"/>
      <c r="CDZ282" s="6"/>
      <c r="CEA282" s="6"/>
      <c r="CEB282" s="6"/>
      <c r="CEC282" s="6"/>
      <c r="CED282" s="6"/>
      <c r="CEE282" s="6"/>
      <c r="CEF282" s="6"/>
      <c r="CEG282" s="6"/>
      <c r="CEH282" s="6"/>
      <c r="CEI282" s="6"/>
      <c r="CEJ282" s="6"/>
      <c r="CEK282" s="6"/>
      <c r="CEL282" s="6"/>
      <c r="CEM282" s="6"/>
      <c r="CEN282" s="6"/>
      <c r="CEO282" s="6"/>
      <c r="CEP282" s="6"/>
      <c r="CEQ282" s="6"/>
      <c r="CER282" s="6"/>
      <c r="CES282" s="6"/>
      <c r="CET282" s="6"/>
      <c r="CEU282" s="6"/>
      <c r="CEV282" s="6"/>
      <c r="CEW282" s="6"/>
      <c r="CEX282" s="6"/>
      <c r="CEY282" s="6"/>
      <c r="CEZ282" s="6"/>
      <c r="CFA282" s="6"/>
      <c r="CFB282" s="6"/>
      <c r="CFC282" s="6"/>
      <c r="CFD282" s="6"/>
      <c r="CFE282" s="6"/>
      <c r="CFF282" s="6"/>
      <c r="CFG282" s="6"/>
      <c r="CFH282" s="6"/>
      <c r="CFI282" s="6"/>
      <c r="CFJ282" s="6"/>
      <c r="CFK282" s="6"/>
      <c r="CFL282" s="6"/>
      <c r="CFM282" s="6"/>
      <c r="CFN282" s="6"/>
      <c r="CFO282" s="6"/>
      <c r="CFP282" s="6"/>
      <c r="CFQ282" s="6"/>
      <c r="CFR282" s="6"/>
      <c r="CFS282" s="6"/>
      <c r="CFT282" s="6"/>
      <c r="CFU282" s="6"/>
      <c r="CFV282" s="6"/>
      <c r="CFW282" s="6"/>
      <c r="CFX282" s="6"/>
      <c r="CFY282" s="6"/>
      <c r="CFZ282" s="6"/>
      <c r="CGA282" s="6"/>
      <c r="CGB282" s="6"/>
      <c r="CGC282" s="6"/>
      <c r="CGD282" s="6"/>
      <c r="CGE282" s="6"/>
      <c r="CGF282" s="6"/>
      <c r="CGG282" s="6"/>
      <c r="CGH282" s="6"/>
      <c r="CGI282" s="6"/>
      <c r="CGJ282" s="6"/>
      <c r="CGK282" s="6"/>
      <c r="CGL282" s="6"/>
      <c r="CGM282" s="6"/>
      <c r="CGN282" s="6"/>
      <c r="CGO282" s="6"/>
      <c r="CGP282" s="6"/>
      <c r="CGQ282" s="6"/>
      <c r="CGR282" s="6"/>
      <c r="CGS282" s="6"/>
      <c r="CGT282" s="6"/>
      <c r="CGU282" s="6"/>
      <c r="CGV282" s="6"/>
      <c r="CGW282" s="6"/>
      <c r="CGX282" s="6"/>
      <c r="CGY282" s="6"/>
      <c r="CGZ282" s="6"/>
      <c r="CHA282" s="6"/>
      <c r="CHB282" s="6"/>
      <c r="CHC282" s="6"/>
      <c r="CHD282" s="6"/>
      <c r="CHE282" s="6"/>
      <c r="CHF282" s="6"/>
      <c r="CHG282" s="6"/>
      <c r="CHH282" s="6"/>
      <c r="CHI282" s="6"/>
      <c r="CHJ282" s="6"/>
      <c r="CHK282" s="6"/>
      <c r="CHL282" s="6"/>
      <c r="CHM282" s="6"/>
      <c r="CHN282" s="6"/>
      <c r="CHO282" s="6"/>
      <c r="CHP282" s="6"/>
      <c r="CHQ282" s="6"/>
      <c r="CHR282" s="6"/>
      <c r="CHS282" s="6"/>
      <c r="CHT282" s="6"/>
      <c r="CHU282" s="6"/>
      <c r="CHV282" s="6"/>
      <c r="CHW282" s="6"/>
      <c r="CHX282" s="6"/>
      <c r="CHY282" s="6"/>
      <c r="CHZ282" s="6"/>
      <c r="CIA282" s="6"/>
      <c r="CIB282" s="6"/>
      <c r="CIC282" s="6"/>
      <c r="CID282" s="6"/>
      <c r="CIE282" s="6"/>
      <c r="CIF282" s="6"/>
      <c r="CIG282" s="6"/>
      <c r="CIH282" s="6"/>
      <c r="CII282" s="6"/>
      <c r="CIJ282" s="6"/>
      <c r="CIK282" s="6"/>
      <c r="CIL282" s="6"/>
      <c r="CIM282" s="6"/>
      <c r="CIN282" s="6"/>
      <c r="CIO282" s="6"/>
      <c r="CIP282" s="6"/>
      <c r="CIQ282" s="6"/>
      <c r="CIR282" s="6"/>
      <c r="CIS282" s="6"/>
      <c r="CIT282" s="6"/>
      <c r="CIU282" s="6"/>
      <c r="CIV282" s="6"/>
      <c r="CIW282" s="6"/>
      <c r="CIX282" s="6"/>
      <c r="CIY282" s="6"/>
      <c r="CIZ282" s="6"/>
      <c r="CJA282" s="6"/>
      <c r="CJB282" s="6"/>
      <c r="CJC282" s="6"/>
      <c r="CJD282" s="6"/>
      <c r="CJE282" s="6"/>
      <c r="CJF282" s="6"/>
      <c r="CJG282" s="6"/>
      <c r="CJH282" s="6"/>
      <c r="CJI282" s="6"/>
      <c r="CJJ282" s="6"/>
      <c r="CJK282" s="6"/>
      <c r="CJL282" s="6"/>
      <c r="CJM282" s="6"/>
      <c r="CJN282" s="6"/>
      <c r="CJO282" s="6"/>
      <c r="CJP282" s="6"/>
      <c r="CJQ282" s="6"/>
      <c r="CJR282" s="6"/>
      <c r="CJS282" s="6"/>
      <c r="CJT282" s="6"/>
      <c r="CJU282" s="6"/>
      <c r="CJV282" s="6"/>
      <c r="CJW282" s="6"/>
      <c r="CJX282" s="6"/>
      <c r="CJY282" s="6"/>
      <c r="CJZ282" s="6"/>
      <c r="CKA282" s="6"/>
      <c r="CKB282" s="6"/>
      <c r="CKC282" s="6"/>
      <c r="CKD282" s="6"/>
      <c r="CKE282" s="6"/>
      <c r="CKF282" s="6"/>
      <c r="CKG282" s="6"/>
      <c r="CKH282" s="6"/>
      <c r="CKI282" s="6"/>
      <c r="CKJ282" s="6"/>
      <c r="CKK282" s="6"/>
      <c r="CKL282" s="6"/>
      <c r="CKM282" s="6"/>
      <c r="CKN282" s="6"/>
      <c r="CKO282" s="6"/>
      <c r="CKP282" s="6"/>
      <c r="CKQ282" s="6"/>
      <c r="CKR282" s="6"/>
      <c r="CKS282" s="6"/>
      <c r="CKT282" s="6"/>
      <c r="CKU282" s="6"/>
      <c r="CKV282" s="6"/>
      <c r="CKW282" s="6"/>
      <c r="CKX282" s="6"/>
      <c r="CKY282" s="6"/>
      <c r="CKZ282" s="6"/>
      <c r="CLA282" s="6"/>
      <c r="CLB282" s="6"/>
      <c r="CLC282" s="6"/>
      <c r="CLD282" s="6"/>
      <c r="CLE282" s="6"/>
      <c r="CLF282" s="6"/>
      <c r="CLG282" s="6"/>
      <c r="CLH282" s="6"/>
      <c r="CLI282" s="6"/>
      <c r="CLJ282" s="6"/>
      <c r="CLK282" s="6"/>
      <c r="CLL282" s="6"/>
      <c r="CLM282" s="6"/>
      <c r="CLN282" s="6"/>
      <c r="CLO282" s="6"/>
      <c r="CLP282" s="6"/>
      <c r="CLQ282" s="6"/>
      <c r="CLR282" s="6"/>
      <c r="CLS282" s="6"/>
      <c r="CLT282" s="6"/>
      <c r="CLU282" s="6"/>
      <c r="CLV282" s="6"/>
      <c r="CLW282" s="6"/>
      <c r="CLX282" s="6"/>
      <c r="CLY282" s="6"/>
      <c r="CLZ282" s="6"/>
      <c r="CMA282" s="6"/>
      <c r="CMB282" s="6"/>
      <c r="CMC282" s="6"/>
      <c r="CMD282" s="6"/>
      <c r="CME282" s="6"/>
      <c r="CMF282" s="6"/>
      <c r="CMG282" s="6"/>
      <c r="CMH282" s="6"/>
      <c r="CMI282" s="6"/>
      <c r="CMJ282" s="6"/>
      <c r="CMK282" s="6"/>
      <c r="CML282" s="6"/>
      <c r="CMM282" s="6"/>
      <c r="CMN282" s="6"/>
      <c r="CMO282" s="6"/>
      <c r="CMP282" s="6"/>
      <c r="CMQ282" s="6"/>
      <c r="CMR282" s="6"/>
      <c r="CMS282" s="6"/>
      <c r="CMT282" s="6"/>
      <c r="CMU282" s="6"/>
      <c r="CMV282" s="6"/>
      <c r="CMW282" s="6"/>
      <c r="CMX282" s="6"/>
      <c r="CMY282" s="6"/>
      <c r="CMZ282" s="6"/>
      <c r="CNA282" s="6"/>
      <c r="CNB282" s="6"/>
      <c r="CNC282" s="6"/>
      <c r="CND282" s="6"/>
      <c r="CNE282" s="6"/>
      <c r="CNF282" s="6"/>
      <c r="CNG282" s="6"/>
      <c r="CNH282" s="6"/>
      <c r="CNI282" s="6"/>
      <c r="CNJ282" s="6"/>
      <c r="CNK282" s="6"/>
      <c r="CNL282" s="6"/>
      <c r="CNM282" s="6"/>
      <c r="CNN282" s="6"/>
      <c r="CNO282" s="6"/>
      <c r="CNP282" s="6"/>
      <c r="CNQ282" s="6"/>
      <c r="CNR282" s="6"/>
      <c r="CNS282" s="6"/>
      <c r="CNT282" s="6"/>
      <c r="CNU282" s="6"/>
      <c r="CNV282" s="6"/>
      <c r="CNW282" s="6"/>
      <c r="CNX282" s="6"/>
      <c r="CNY282" s="6"/>
      <c r="CNZ282" s="6"/>
      <c r="COA282" s="6"/>
      <c r="COB282" s="6"/>
      <c r="COC282" s="6"/>
      <c r="COD282" s="6"/>
      <c r="COE282" s="6"/>
      <c r="COF282" s="6"/>
      <c r="COG282" s="6"/>
      <c r="COH282" s="6"/>
      <c r="COI282" s="6"/>
      <c r="COJ282" s="6"/>
      <c r="COK282" s="6"/>
      <c r="COL282" s="6"/>
      <c r="COM282" s="6"/>
      <c r="CON282" s="6"/>
      <c r="COO282" s="6"/>
      <c r="COP282" s="6"/>
      <c r="COQ282" s="6"/>
      <c r="COR282" s="6"/>
      <c r="COS282" s="6"/>
      <c r="COT282" s="6"/>
      <c r="COU282" s="6"/>
      <c r="COV282" s="6"/>
      <c r="COW282" s="6"/>
      <c r="COX282" s="6"/>
      <c r="COY282" s="6"/>
      <c r="COZ282" s="6"/>
      <c r="CPA282" s="6"/>
      <c r="CPB282" s="6"/>
      <c r="CPC282" s="6"/>
      <c r="CPD282" s="6"/>
      <c r="CPE282" s="6"/>
      <c r="CPF282" s="6"/>
      <c r="CPG282" s="6"/>
      <c r="CPH282" s="6"/>
      <c r="CPI282" s="6"/>
      <c r="CPJ282" s="6"/>
      <c r="CPK282" s="6"/>
      <c r="CPL282" s="6"/>
      <c r="CPM282" s="6"/>
      <c r="CPN282" s="6"/>
      <c r="CPO282" s="6"/>
      <c r="CPP282" s="6"/>
      <c r="CPQ282" s="6"/>
      <c r="CPR282" s="6"/>
      <c r="CPS282" s="6"/>
      <c r="CPT282" s="6"/>
      <c r="CPU282" s="6"/>
      <c r="CPV282" s="6"/>
      <c r="CPW282" s="6"/>
      <c r="CPX282" s="6"/>
      <c r="CPY282" s="6"/>
      <c r="CPZ282" s="6"/>
      <c r="CQA282" s="6"/>
      <c r="CQB282" s="6"/>
      <c r="CQC282" s="6"/>
      <c r="CQD282" s="6"/>
      <c r="CQE282" s="6"/>
      <c r="CQF282" s="6"/>
      <c r="CQG282" s="6"/>
      <c r="CQH282" s="6"/>
      <c r="CQI282" s="6"/>
      <c r="CQJ282" s="6"/>
      <c r="CQK282" s="6"/>
      <c r="CQL282" s="6"/>
      <c r="CQM282" s="6"/>
      <c r="CQN282" s="6"/>
      <c r="CQO282" s="6"/>
      <c r="CQP282" s="6"/>
      <c r="CQQ282" s="6"/>
      <c r="CQR282" s="6"/>
      <c r="CQS282" s="6"/>
      <c r="CQT282" s="6"/>
      <c r="CQU282" s="6"/>
      <c r="CQV282" s="6"/>
      <c r="CQW282" s="6"/>
      <c r="CQX282" s="6"/>
      <c r="CQY282" s="6"/>
      <c r="CQZ282" s="6"/>
      <c r="CRA282" s="6"/>
      <c r="CRB282" s="6"/>
      <c r="CRC282" s="6"/>
      <c r="CRD282" s="6"/>
      <c r="CRE282" s="6"/>
      <c r="CRF282" s="6"/>
      <c r="CRG282" s="6"/>
      <c r="CRH282" s="6"/>
      <c r="CRI282" s="6"/>
      <c r="CRJ282" s="6"/>
      <c r="CRK282" s="6"/>
      <c r="CRL282" s="6"/>
      <c r="CRM282" s="6"/>
      <c r="CRN282" s="6"/>
      <c r="CRO282" s="6"/>
      <c r="CRP282" s="6"/>
      <c r="CRQ282" s="6"/>
      <c r="CRR282" s="6"/>
      <c r="CRS282" s="6"/>
      <c r="CRT282" s="6"/>
      <c r="CRU282" s="6"/>
      <c r="CRV282" s="6"/>
      <c r="CRW282" s="6"/>
      <c r="CRX282" s="6"/>
      <c r="CRY282" s="6"/>
      <c r="CRZ282" s="6"/>
      <c r="CSA282" s="6"/>
      <c r="CSB282" s="6"/>
      <c r="CSC282" s="6"/>
      <c r="CSD282" s="6"/>
      <c r="CSE282" s="6"/>
      <c r="CSF282" s="6"/>
      <c r="CSG282" s="6"/>
      <c r="CSH282" s="6"/>
      <c r="CSI282" s="6"/>
      <c r="CSJ282" s="6"/>
      <c r="CSK282" s="6"/>
      <c r="CSL282" s="6"/>
      <c r="CSM282" s="6"/>
      <c r="CSN282" s="6"/>
      <c r="CSO282" s="6"/>
      <c r="CSP282" s="6"/>
      <c r="CSQ282" s="6"/>
      <c r="CSR282" s="6"/>
      <c r="CSS282" s="6"/>
      <c r="CST282" s="6"/>
      <c r="CSU282" s="6"/>
      <c r="CSV282" s="6"/>
      <c r="CSW282" s="6"/>
      <c r="CSX282" s="6"/>
      <c r="CSY282" s="6"/>
      <c r="CSZ282" s="6"/>
      <c r="CTA282" s="6"/>
      <c r="CTB282" s="6"/>
      <c r="CTC282" s="6"/>
      <c r="CTD282" s="6"/>
      <c r="CTE282" s="6"/>
      <c r="CTF282" s="6"/>
      <c r="CTG282" s="6"/>
      <c r="CTH282" s="6"/>
      <c r="CTI282" s="6"/>
      <c r="CTJ282" s="6"/>
      <c r="CTK282" s="6"/>
      <c r="CTL282" s="6"/>
      <c r="CTM282" s="6"/>
      <c r="CTN282" s="6"/>
      <c r="CTO282" s="6"/>
      <c r="CTP282" s="6"/>
      <c r="CTQ282" s="6"/>
      <c r="CTR282" s="6"/>
      <c r="CTS282" s="6"/>
      <c r="CTT282" s="6"/>
      <c r="CTU282" s="6"/>
      <c r="CTV282" s="6"/>
      <c r="CTW282" s="6"/>
      <c r="CTX282" s="6"/>
      <c r="CTY282" s="6"/>
      <c r="CTZ282" s="6"/>
      <c r="CUA282" s="6"/>
      <c r="CUB282" s="6"/>
      <c r="CUC282" s="6"/>
      <c r="CUD282" s="6"/>
      <c r="CUE282" s="6"/>
      <c r="CUF282" s="6"/>
      <c r="CUG282" s="6"/>
      <c r="CUH282" s="6"/>
      <c r="CUI282" s="6"/>
      <c r="CUJ282" s="6"/>
      <c r="CUK282" s="6"/>
      <c r="CUL282" s="6"/>
      <c r="CUM282" s="6"/>
      <c r="CUN282" s="6"/>
      <c r="CUO282" s="6"/>
      <c r="CUP282" s="6"/>
      <c r="CUQ282" s="6"/>
      <c r="CUR282" s="6"/>
      <c r="CUS282" s="6"/>
      <c r="CUT282" s="6"/>
      <c r="CUU282" s="6"/>
      <c r="CUV282" s="6"/>
      <c r="CUW282" s="6"/>
      <c r="CUX282" s="6"/>
      <c r="CUY282" s="6"/>
      <c r="CUZ282" s="6"/>
      <c r="CVA282" s="6"/>
      <c r="CVB282" s="6"/>
      <c r="CVC282" s="6"/>
      <c r="CVD282" s="6"/>
      <c r="CVE282" s="6"/>
      <c r="CVF282" s="6"/>
      <c r="CVG282" s="6"/>
      <c r="CVH282" s="6"/>
      <c r="CVI282" s="6"/>
      <c r="CVJ282" s="6"/>
      <c r="CVK282" s="6"/>
      <c r="CVL282" s="6"/>
      <c r="CVM282" s="6"/>
      <c r="CVN282" s="6"/>
      <c r="CVO282" s="6"/>
      <c r="CVP282" s="6"/>
      <c r="CVQ282" s="6"/>
      <c r="CVR282" s="6"/>
      <c r="CVS282" s="6"/>
      <c r="CVT282" s="6"/>
      <c r="CVU282" s="6"/>
      <c r="CVV282" s="6"/>
      <c r="CVW282" s="6"/>
      <c r="CVX282" s="6"/>
      <c r="CVY282" s="6"/>
      <c r="CVZ282" s="6"/>
      <c r="CWA282" s="6"/>
      <c r="CWB282" s="6"/>
      <c r="CWC282" s="6"/>
      <c r="CWD282" s="6"/>
      <c r="CWE282" s="6"/>
      <c r="CWF282" s="6"/>
      <c r="CWG282" s="6"/>
      <c r="CWH282" s="6"/>
      <c r="CWI282" s="6"/>
      <c r="CWJ282" s="6"/>
      <c r="CWK282" s="6"/>
      <c r="CWL282" s="6"/>
      <c r="CWM282" s="6"/>
      <c r="CWN282" s="6"/>
      <c r="CWO282" s="6"/>
      <c r="CWP282" s="6"/>
      <c r="CWQ282" s="6"/>
      <c r="CWR282" s="6"/>
      <c r="CWS282" s="6"/>
      <c r="CWT282" s="6"/>
      <c r="CWU282" s="6"/>
      <c r="CWV282" s="6"/>
      <c r="CWW282" s="6"/>
      <c r="CWX282" s="6"/>
      <c r="CWY282" s="6"/>
      <c r="CWZ282" s="6"/>
      <c r="CXA282" s="6"/>
      <c r="CXB282" s="6"/>
      <c r="CXC282" s="6"/>
      <c r="CXD282" s="6"/>
      <c r="CXE282" s="6"/>
      <c r="CXF282" s="6"/>
      <c r="CXG282" s="6"/>
      <c r="CXH282" s="6"/>
      <c r="CXI282" s="6"/>
      <c r="CXJ282" s="6"/>
      <c r="CXK282" s="6"/>
      <c r="CXL282" s="6"/>
      <c r="CXM282" s="6"/>
      <c r="CXN282" s="6"/>
      <c r="CXO282" s="6"/>
      <c r="CXP282" s="6"/>
      <c r="CXQ282" s="6"/>
      <c r="CXR282" s="6"/>
      <c r="CXS282" s="6"/>
      <c r="CXT282" s="6"/>
      <c r="CXU282" s="6"/>
      <c r="CXV282" s="6"/>
      <c r="CXW282" s="6"/>
      <c r="CXX282" s="6"/>
      <c r="CXY282" s="6"/>
      <c r="CXZ282" s="6"/>
      <c r="CYA282" s="6"/>
      <c r="CYB282" s="6"/>
      <c r="CYC282" s="6"/>
      <c r="CYD282" s="6"/>
      <c r="CYE282" s="6"/>
      <c r="CYF282" s="6"/>
      <c r="CYG282" s="6"/>
      <c r="CYH282" s="6"/>
      <c r="CYI282" s="6"/>
      <c r="CYJ282" s="6"/>
      <c r="CYK282" s="6"/>
      <c r="CYL282" s="6"/>
      <c r="CYM282" s="6"/>
      <c r="CYN282" s="6"/>
      <c r="CYO282" s="6"/>
      <c r="CYP282" s="6"/>
      <c r="CYQ282" s="6"/>
      <c r="CYR282" s="6"/>
      <c r="CYS282" s="6"/>
      <c r="CYT282" s="6"/>
      <c r="CYU282" s="6"/>
      <c r="CYV282" s="6"/>
      <c r="CYW282" s="6"/>
      <c r="CYX282" s="6"/>
      <c r="CYY282" s="6"/>
      <c r="CYZ282" s="6"/>
      <c r="CZA282" s="6"/>
      <c r="CZB282" s="6"/>
      <c r="CZC282" s="6"/>
      <c r="CZD282" s="6"/>
      <c r="CZE282" s="6"/>
      <c r="CZF282" s="6"/>
      <c r="CZG282" s="6"/>
      <c r="CZH282" s="6"/>
      <c r="CZI282" s="6"/>
      <c r="CZJ282" s="6"/>
      <c r="CZK282" s="6"/>
      <c r="CZL282" s="6"/>
      <c r="CZM282" s="6"/>
      <c r="CZN282" s="6"/>
      <c r="CZO282" s="6"/>
      <c r="CZP282" s="6"/>
      <c r="CZQ282" s="6"/>
      <c r="CZR282" s="6"/>
      <c r="CZS282" s="6"/>
      <c r="CZT282" s="6"/>
      <c r="CZU282" s="6"/>
      <c r="CZV282" s="6"/>
      <c r="CZW282" s="6"/>
      <c r="CZX282" s="6"/>
      <c r="CZY282" s="6"/>
      <c r="CZZ282" s="6"/>
      <c r="DAA282" s="6"/>
      <c r="DAB282" s="6"/>
      <c r="DAC282" s="6"/>
      <c r="DAD282" s="6"/>
      <c r="DAE282" s="6"/>
      <c r="DAF282" s="6"/>
      <c r="DAG282" s="6"/>
      <c r="DAH282" s="6"/>
      <c r="DAI282" s="6"/>
      <c r="DAJ282" s="6"/>
      <c r="DAK282" s="6"/>
      <c r="DAL282" s="6"/>
      <c r="DAM282" s="6"/>
      <c r="DAN282" s="6"/>
      <c r="DAO282" s="6"/>
      <c r="DAP282" s="6"/>
      <c r="DAQ282" s="6"/>
      <c r="DAR282" s="6"/>
      <c r="DAS282" s="6"/>
      <c r="DAT282" s="6"/>
      <c r="DAU282" s="6"/>
      <c r="DAV282" s="6"/>
      <c r="DAW282" s="6"/>
      <c r="DAX282" s="6"/>
      <c r="DAY282" s="6"/>
      <c r="DAZ282" s="6"/>
      <c r="DBA282" s="6"/>
      <c r="DBB282" s="6"/>
      <c r="DBC282" s="6"/>
      <c r="DBD282" s="6"/>
      <c r="DBE282" s="6"/>
      <c r="DBF282" s="6"/>
      <c r="DBG282" s="6"/>
      <c r="DBH282" s="6"/>
      <c r="DBI282" s="6"/>
      <c r="DBJ282" s="6"/>
      <c r="DBK282" s="6"/>
      <c r="DBL282" s="6"/>
      <c r="DBM282" s="6"/>
      <c r="DBN282" s="6"/>
      <c r="DBO282" s="6"/>
      <c r="DBP282" s="6"/>
      <c r="DBQ282" s="6"/>
      <c r="DBR282" s="6"/>
      <c r="DBS282" s="6"/>
      <c r="DBT282" s="6"/>
      <c r="DBU282" s="6"/>
      <c r="DBV282" s="6"/>
      <c r="DBW282" s="6"/>
      <c r="DBX282" s="6"/>
      <c r="DBY282" s="6"/>
      <c r="DBZ282" s="6"/>
      <c r="DCA282" s="6"/>
      <c r="DCB282" s="6"/>
      <c r="DCC282" s="6"/>
      <c r="DCD282" s="6"/>
      <c r="DCE282" s="6"/>
      <c r="DCF282" s="6"/>
      <c r="DCG282" s="6"/>
      <c r="DCH282" s="6"/>
      <c r="DCI282" s="6"/>
      <c r="DCJ282" s="6"/>
      <c r="DCK282" s="6"/>
      <c r="DCL282" s="6"/>
      <c r="DCM282" s="6"/>
      <c r="DCN282" s="6"/>
      <c r="DCO282" s="6"/>
      <c r="DCP282" s="6"/>
      <c r="DCQ282" s="6"/>
      <c r="DCR282" s="6"/>
      <c r="DCS282" s="6"/>
      <c r="DCT282" s="6"/>
      <c r="DCU282" s="6"/>
      <c r="DCV282" s="6"/>
      <c r="DCW282" s="6"/>
      <c r="DCX282" s="6"/>
      <c r="DCY282" s="6"/>
      <c r="DCZ282" s="6"/>
      <c r="DDA282" s="6"/>
      <c r="DDB282" s="6"/>
      <c r="DDC282" s="6"/>
      <c r="DDD282" s="6"/>
      <c r="DDE282" s="6"/>
      <c r="DDF282" s="6"/>
      <c r="DDG282" s="6"/>
      <c r="DDH282" s="6"/>
      <c r="DDI282" s="6"/>
      <c r="DDJ282" s="6"/>
      <c r="DDK282" s="6"/>
      <c r="DDL282" s="6"/>
      <c r="DDM282" s="6"/>
      <c r="DDN282" s="6"/>
      <c r="DDO282" s="6"/>
      <c r="DDP282" s="6"/>
      <c r="DDQ282" s="6"/>
      <c r="DDR282" s="6"/>
      <c r="DDS282" s="6"/>
      <c r="DDT282" s="6"/>
      <c r="DDU282" s="6"/>
      <c r="DDV282" s="6"/>
      <c r="DDW282" s="6"/>
      <c r="DDX282" s="6"/>
      <c r="DDY282" s="6"/>
      <c r="DDZ282" s="6"/>
      <c r="DEA282" s="6"/>
      <c r="DEB282" s="6"/>
      <c r="DEC282" s="6"/>
      <c r="DED282" s="6"/>
      <c r="DEE282" s="6"/>
      <c r="DEF282" s="6"/>
      <c r="DEG282" s="6"/>
      <c r="DEH282" s="6"/>
      <c r="DEI282" s="6"/>
      <c r="DEJ282" s="6"/>
      <c r="DEK282" s="6"/>
      <c r="DEL282" s="6"/>
      <c r="DEM282" s="6"/>
      <c r="DEN282" s="6"/>
      <c r="DEO282" s="6"/>
      <c r="DEP282" s="6"/>
      <c r="DEQ282" s="6"/>
      <c r="DER282" s="6"/>
      <c r="DES282" s="6"/>
      <c r="DET282" s="6"/>
      <c r="DEU282" s="6"/>
      <c r="DEV282" s="6"/>
      <c r="DEW282" s="6"/>
      <c r="DEX282" s="6"/>
      <c r="DEY282" s="6"/>
      <c r="DEZ282" s="6"/>
      <c r="DFA282" s="6"/>
      <c r="DFB282" s="6"/>
      <c r="DFC282" s="6"/>
      <c r="DFD282" s="6"/>
      <c r="DFE282" s="6"/>
      <c r="DFF282" s="6"/>
      <c r="DFG282" s="6"/>
      <c r="DFH282" s="6"/>
      <c r="DFI282" s="6"/>
      <c r="DFJ282" s="6"/>
      <c r="DFK282" s="6"/>
      <c r="DFL282" s="6"/>
      <c r="DFM282" s="6"/>
      <c r="DFN282" s="6"/>
      <c r="DFO282" s="6"/>
      <c r="DFP282" s="6"/>
      <c r="DFQ282" s="6"/>
      <c r="DFR282" s="6"/>
      <c r="DFS282" s="6"/>
      <c r="DFT282" s="6"/>
      <c r="DFU282" s="6"/>
      <c r="DFV282" s="6"/>
      <c r="DFW282" s="6"/>
      <c r="DFX282" s="6"/>
      <c r="DFY282" s="6"/>
      <c r="DFZ282" s="6"/>
      <c r="DGA282" s="6"/>
      <c r="DGB282" s="6"/>
      <c r="DGC282" s="6"/>
      <c r="DGD282" s="6"/>
      <c r="DGE282" s="6"/>
      <c r="DGF282" s="6"/>
      <c r="DGG282" s="6"/>
      <c r="DGH282" s="6"/>
      <c r="DGI282" s="6"/>
      <c r="DGJ282" s="6"/>
      <c r="DGK282" s="6"/>
      <c r="DGL282" s="6"/>
      <c r="DGM282" s="6"/>
      <c r="DGN282" s="6"/>
      <c r="DGO282" s="6"/>
      <c r="DGP282" s="6"/>
      <c r="DGQ282" s="6"/>
      <c r="DGR282" s="6"/>
      <c r="DGS282" s="6"/>
      <c r="DGT282" s="6"/>
      <c r="DGU282" s="6"/>
      <c r="DGV282" s="6"/>
      <c r="DGW282" s="6"/>
      <c r="DGX282" s="6"/>
      <c r="DGY282" s="6"/>
      <c r="DGZ282" s="6"/>
      <c r="DHA282" s="6"/>
      <c r="DHB282" s="6"/>
      <c r="DHC282" s="6"/>
      <c r="DHD282" s="6"/>
      <c r="DHE282" s="6"/>
      <c r="DHF282" s="6"/>
      <c r="DHG282" s="6"/>
      <c r="DHH282" s="6"/>
      <c r="DHI282" s="6"/>
      <c r="DHJ282" s="6"/>
      <c r="DHK282" s="6"/>
      <c r="DHL282" s="6"/>
      <c r="DHM282" s="6"/>
      <c r="DHN282" s="6"/>
      <c r="DHO282" s="6"/>
      <c r="DHP282" s="6"/>
      <c r="DHQ282" s="6"/>
      <c r="DHR282" s="6"/>
      <c r="DHS282" s="6"/>
      <c r="DHT282" s="6"/>
      <c r="DHU282" s="6"/>
      <c r="DHV282" s="6"/>
      <c r="DHW282" s="6"/>
      <c r="DHX282" s="6"/>
      <c r="DHY282" s="6"/>
      <c r="DHZ282" s="6"/>
      <c r="DIA282" s="6"/>
      <c r="DIB282" s="6"/>
      <c r="DIC282" s="6"/>
      <c r="DID282" s="6"/>
      <c r="DIE282" s="6"/>
      <c r="DIF282" s="6"/>
      <c r="DIG282" s="6"/>
      <c r="DIH282" s="6"/>
      <c r="DII282" s="6"/>
      <c r="DIJ282" s="6"/>
      <c r="DIK282" s="6"/>
      <c r="DIL282" s="6"/>
      <c r="DIM282" s="6"/>
      <c r="DIN282" s="6"/>
      <c r="DIO282" s="6"/>
      <c r="DIP282" s="6"/>
      <c r="DIQ282" s="6"/>
      <c r="DIR282" s="6"/>
      <c r="DIS282" s="6"/>
      <c r="DIT282" s="6"/>
      <c r="DIU282" s="6"/>
      <c r="DIV282" s="6"/>
      <c r="DIW282" s="6"/>
      <c r="DIX282" s="6"/>
      <c r="DIY282" s="6"/>
      <c r="DIZ282" s="6"/>
      <c r="DJA282" s="6"/>
      <c r="DJB282" s="6"/>
      <c r="DJC282" s="6"/>
      <c r="DJD282" s="6"/>
      <c r="DJE282" s="6"/>
      <c r="DJF282" s="6"/>
      <c r="DJG282" s="6"/>
      <c r="DJH282" s="6"/>
      <c r="DJI282" s="6"/>
      <c r="DJJ282" s="6"/>
      <c r="DJK282" s="6"/>
      <c r="DJL282" s="6"/>
      <c r="DJM282" s="6"/>
      <c r="DJN282" s="6"/>
      <c r="DJO282" s="6"/>
      <c r="DJP282" s="6"/>
      <c r="DJQ282" s="6"/>
      <c r="DJR282" s="6"/>
      <c r="DJS282" s="6"/>
      <c r="DJT282" s="6"/>
      <c r="DJU282" s="6"/>
      <c r="DJV282" s="6"/>
      <c r="DJW282" s="6"/>
      <c r="DJX282" s="6"/>
      <c r="DJY282" s="6"/>
      <c r="DJZ282" s="6"/>
      <c r="DKA282" s="6"/>
      <c r="DKB282" s="6"/>
      <c r="DKC282" s="6"/>
      <c r="DKD282" s="6"/>
      <c r="DKE282" s="6"/>
      <c r="DKF282" s="6"/>
      <c r="DKG282" s="6"/>
      <c r="DKH282" s="6"/>
      <c r="DKI282" s="6"/>
      <c r="DKJ282" s="6"/>
      <c r="DKK282" s="6"/>
      <c r="DKL282" s="6"/>
      <c r="DKM282" s="6"/>
      <c r="DKN282" s="6"/>
      <c r="DKO282" s="6"/>
      <c r="DKP282" s="6"/>
      <c r="DKQ282" s="6"/>
      <c r="DKR282" s="6"/>
      <c r="DKS282" s="6"/>
      <c r="DKT282" s="6"/>
      <c r="DKU282" s="6"/>
      <c r="DKV282" s="6"/>
      <c r="DKW282" s="6"/>
      <c r="DKX282" s="6"/>
      <c r="DKY282" s="6"/>
      <c r="DKZ282" s="6"/>
      <c r="DLA282" s="6"/>
      <c r="DLB282" s="6"/>
      <c r="DLC282" s="6"/>
      <c r="DLD282" s="6"/>
      <c r="DLE282" s="6"/>
      <c r="DLF282" s="6"/>
      <c r="DLG282" s="6"/>
      <c r="DLH282" s="6"/>
      <c r="DLI282" s="6"/>
      <c r="DLJ282" s="6"/>
      <c r="DLK282" s="6"/>
      <c r="DLL282" s="6"/>
      <c r="DLM282" s="6"/>
      <c r="DLN282" s="6"/>
      <c r="DLO282" s="6"/>
      <c r="DLP282" s="6"/>
      <c r="DLQ282" s="6"/>
      <c r="DLR282" s="6"/>
      <c r="DLS282" s="6"/>
      <c r="DLT282" s="6"/>
      <c r="DLU282" s="6"/>
      <c r="DLV282" s="6"/>
      <c r="DLW282" s="6"/>
      <c r="DLX282" s="6"/>
      <c r="DLY282" s="6"/>
      <c r="DLZ282" s="6"/>
      <c r="DMA282" s="6"/>
      <c r="DMB282" s="6"/>
      <c r="DMC282" s="6"/>
      <c r="DMD282" s="6"/>
      <c r="DME282" s="6"/>
      <c r="DMF282" s="6"/>
      <c r="DMG282" s="6"/>
      <c r="DMH282" s="6"/>
      <c r="DMI282" s="6"/>
      <c r="DMJ282" s="6"/>
      <c r="DMK282" s="6"/>
      <c r="DML282" s="6"/>
      <c r="DMM282" s="6"/>
      <c r="DMN282" s="6"/>
      <c r="DMO282" s="6"/>
      <c r="DMP282" s="6"/>
      <c r="DMQ282" s="6"/>
      <c r="DMR282" s="6"/>
      <c r="DMS282" s="6"/>
      <c r="DMT282" s="6"/>
      <c r="DMU282" s="6"/>
      <c r="DMV282" s="6"/>
      <c r="DMW282" s="6"/>
      <c r="DMX282" s="6"/>
      <c r="DMY282" s="6"/>
      <c r="DMZ282" s="6"/>
      <c r="DNA282" s="6"/>
      <c r="DNB282" s="6"/>
      <c r="DNC282" s="6"/>
      <c r="DND282" s="6"/>
      <c r="DNE282" s="6"/>
      <c r="DNF282" s="6"/>
      <c r="DNG282" s="6"/>
      <c r="DNH282" s="6"/>
      <c r="DNI282" s="6"/>
      <c r="DNJ282" s="6"/>
      <c r="DNK282" s="6"/>
      <c r="DNL282" s="6"/>
      <c r="DNM282" s="6"/>
      <c r="DNN282" s="6"/>
      <c r="DNO282" s="6"/>
      <c r="DNP282" s="6"/>
      <c r="DNQ282" s="6"/>
      <c r="DNR282" s="6"/>
      <c r="DNS282" s="6"/>
      <c r="DNT282" s="6"/>
      <c r="DNU282" s="6"/>
      <c r="DNV282" s="6"/>
      <c r="DNW282" s="6"/>
      <c r="DNX282" s="6"/>
      <c r="DNY282" s="6"/>
      <c r="DNZ282" s="6"/>
      <c r="DOA282" s="6"/>
      <c r="DOB282" s="6"/>
      <c r="DOC282" s="6"/>
      <c r="DOD282" s="6"/>
      <c r="DOE282" s="6"/>
      <c r="DOF282" s="6"/>
      <c r="DOG282" s="6"/>
      <c r="DOH282" s="6"/>
      <c r="DOI282" s="6"/>
      <c r="DOJ282" s="6"/>
      <c r="DOK282" s="6"/>
      <c r="DOL282" s="6"/>
      <c r="DOM282" s="6"/>
      <c r="DON282" s="6"/>
      <c r="DOO282" s="6"/>
      <c r="DOP282" s="6"/>
      <c r="DOQ282" s="6"/>
      <c r="DOR282" s="6"/>
      <c r="DOS282" s="6"/>
      <c r="DOT282" s="6"/>
      <c r="DOU282" s="6"/>
      <c r="DOV282" s="6"/>
      <c r="DOW282" s="6"/>
      <c r="DOX282" s="6"/>
      <c r="DOY282" s="6"/>
      <c r="DOZ282" s="6"/>
      <c r="DPA282" s="6"/>
      <c r="DPB282" s="6"/>
      <c r="DPC282" s="6"/>
      <c r="DPD282" s="6"/>
      <c r="DPE282" s="6"/>
      <c r="DPF282" s="6"/>
      <c r="DPG282" s="6"/>
      <c r="DPH282" s="6"/>
      <c r="DPI282" s="6"/>
      <c r="DPJ282" s="6"/>
      <c r="DPK282" s="6"/>
      <c r="DPL282" s="6"/>
      <c r="DPM282" s="6"/>
      <c r="DPN282" s="6"/>
      <c r="DPO282" s="6"/>
      <c r="DPP282" s="6"/>
      <c r="DPQ282" s="6"/>
      <c r="DPR282" s="6"/>
      <c r="DPS282" s="6"/>
      <c r="DPT282" s="6"/>
      <c r="DPU282" s="6"/>
      <c r="DPV282" s="6"/>
      <c r="DPW282" s="6"/>
      <c r="DPX282" s="6"/>
      <c r="DPY282" s="6"/>
      <c r="DPZ282" s="6"/>
      <c r="DQA282" s="6"/>
      <c r="DQB282" s="6"/>
      <c r="DQC282" s="6"/>
      <c r="DQD282" s="6"/>
      <c r="DQE282" s="6"/>
      <c r="DQF282" s="6"/>
      <c r="DQG282" s="6"/>
      <c r="DQH282" s="6"/>
      <c r="DQI282" s="6"/>
      <c r="DQJ282" s="6"/>
      <c r="DQK282" s="6"/>
      <c r="DQL282" s="6"/>
      <c r="DQM282" s="6"/>
      <c r="DQN282" s="6"/>
      <c r="DQO282" s="6"/>
      <c r="DQP282" s="6"/>
      <c r="DQQ282" s="6"/>
      <c r="DQR282" s="6"/>
      <c r="DQS282" s="6"/>
      <c r="DQT282" s="6"/>
      <c r="DQU282" s="6"/>
      <c r="DQV282" s="6"/>
      <c r="DQW282" s="6"/>
      <c r="DQX282" s="6"/>
      <c r="DQY282" s="6"/>
      <c r="DQZ282" s="6"/>
      <c r="DRA282" s="6"/>
      <c r="DRB282" s="6"/>
      <c r="DRC282" s="6"/>
      <c r="DRD282" s="6"/>
      <c r="DRE282" s="6"/>
      <c r="DRF282" s="6"/>
      <c r="DRG282" s="6"/>
      <c r="DRH282" s="6"/>
      <c r="DRI282" s="6"/>
      <c r="DRJ282" s="6"/>
      <c r="DRK282" s="6"/>
      <c r="DRL282" s="6"/>
      <c r="DRM282" s="6"/>
      <c r="DRN282" s="6"/>
      <c r="DRO282" s="6"/>
      <c r="DRP282" s="6"/>
      <c r="DRQ282" s="6"/>
      <c r="DRR282" s="6"/>
      <c r="DRS282" s="6"/>
      <c r="DRT282" s="6"/>
      <c r="DRU282" s="6"/>
      <c r="DRV282" s="6"/>
      <c r="DRW282" s="6"/>
      <c r="DRX282" s="6"/>
      <c r="DRY282" s="6"/>
      <c r="DRZ282" s="6"/>
      <c r="DSA282" s="6"/>
      <c r="DSB282" s="6"/>
      <c r="DSC282" s="6"/>
      <c r="DSD282" s="6"/>
      <c r="DSE282" s="6"/>
      <c r="DSF282" s="6"/>
      <c r="DSG282" s="6"/>
      <c r="DSH282" s="6"/>
      <c r="DSI282" s="6"/>
      <c r="DSJ282" s="6"/>
      <c r="DSK282" s="6"/>
      <c r="DSL282" s="6"/>
      <c r="DSM282" s="6"/>
      <c r="DSN282" s="6"/>
      <c r="DSO282" s="6"/>
      <c r="DSP282" s="6"/>
      <c r="DSQ282" s="6"/>
      <c r="DSR282" s="6"/>
      <c r="DSS282" s="6"/>
      <c r="DST282" s="6"/>
      <c r="DSU282" s="6"/>
      <c r="DSV282" s="6"/>
      <c r="DSW282" s="6"/>
      <c r="DSX282" s="6"/>
      <c r="DSY282" s="6"/>
      <c r="DSZ282" s="6"/>
      <c r="DTA282" s="6"/>
      <c r="DTB282" s="6"/>
      <c r="DTC282" s="6"/>
      <c r="DTD282" s="6"/>
      <c r="DTE282" s="6"/>
      <c r="DTF282" s="6"/>
      <c r="DTG282" s="6"/>
      <c r="DTH282" s="6"/>
      <c r="DTI282" s="6"/>
      <c r="DTJ282" s="6"/>
      <c r="DTK282" s="6"/>
      <c r="DTL282" s="6"/>
      <c r="DTM282" s="6"/>
      <c r="DTN282" s="6"/>
      <c r="DTO282" s="6"/>
      <c r="DTP282" s="6"/>
      <c r="DTQ282" s="6"/>
      <c r="DTR282" s="6"/>
      <c r="DTS282" s="6"/>
      <c r="DTT282" s="6"/>
      <c r="DTU282" s="6"/>
      <c r="DTV282" s="6"/>
      <c r="DTW282" s="6"/>
      <c r="DTX282" s="6"/>
      <c r="DTY282" s="6"/>
      <c r="DTZ282" s="6"/>
      <c r="DUA282" s="6"/>
      <c r="DUB282" s="6"/>
      <c r="DUC282" s="6"/>
      <c r="DUD282" s="6"/>
      <c r="DUE282" s="6"/>
      <c r="DUF282" s="6"/>
      <c r="DUG282" s="6"/>
      <c r="DUH282" s="6"/>
      <c r="DUI282" s="6"/>
      <c r="DUJ282" s="6"/>
      <c r="DUK282" s="6"/>
      <c r="DUL282" s="6"/>
      <c r="DUM282" s="6"/>
      <c r="DUN282" s="6"/>
      <c r="DUO282" s="6"/>
      <c r="DUP282" s="6"/>
      <c r="DUQ282" s="6"/>
      <c r="DUR282" s="6"/>
      <c r="DUS282" s="6"/>
      <c r="DUT282" s="6"/>
      <c r="DUU282" s="6"/>
      <c r="DUV282" s="6"/>
      <c r="DUW282" s="6"/>
      <c r="DUX282" s="6"/>
      <c r="DUY282" s="6"/>
      <c r="DUZ282" s="6"/>
      <c r="DVA282" s="6"/>
      <c r="DVB282" s="6"/>
      <c r="DVC282" s="6"/>
      <c r="DVD282" s="6"/>
      <c r="DVE282" s="6"/>
      <c r="DVF282" s="6"/>
      <c r="DVG282" s="6"/>
      <c r="DVH282" s="6"/>
      <c r="DVI282" s="6"/>
      <c r="DVJ282" s="6"/>
      <c r="DVK282" s="6"/>
      <c r="DVL282" s="6"/>
      <c r="DVM282" s="6"/>
      <c r="DVN282" s="6"/>
      <c r="DVO282" s="6"/>
      <c r="DVP282" s="6"/>
      <c r="DVQ282" s="6"/>
      <c r="DVR282" s="6"/>
      <c r="DVS282" s="6"/>
      <c r="DVT282" s="6"/>
      <c r="DVU282" s="6"/>
      <c r="DVV282" s="6"/>
      <c r="DVW282" s="6"/>
      <c r="DVX282" s="6"/>
      <c r="DVY282" s="6"/>
      <c r="DVZ282" s="6"/>
      <c r="DWA282" s="6"/>
      <c r="DWB282" s="6"/>
      <c r="DWC282" s="6"/>
      <c r="DWD282" s="6"/>
      <c r="DWE282" s="6"/>
      <c r="DWF282" s="6"/>
      <c r="DWG282" s="6"/>
      <c r="DWH282" s="6"/>
      <c r="DWI282" s="6"/>
      <c r="DWJ282" s="6"/>
      <c r="DWK282" s="6"/>
      <c r="DWL282" s="6"/>
      <c r="DWM282" s="6"/>
      <c r="DWN282" s="6"/>
      <c r="DWO282" s="6"/>
      <c r="DWP282" s="6"/>
      <c r="DWQ282" s="6"/>
      <c r="DWR282" s="6"/>
      <c r="DWS282" s="6"/>
      <c r="DWT282" s="6"/>
      <c r="DWU282" s="6"/>
      <c r="DWV282" s="6"/>
      <c r="DWW282" s="6"/>
      <c r="DWX282" s="6"/>
      <c r="DWY282" s="6"/>
      <c r="DWZ282" s="6"/>
      <c r="DXA282" s="6"/>
      <c r="DXB282" s="6"/>
      <c r="DXC282" s="6"/>
      <c r="DXD282" s="6"/>
      <c r="DXE282" s="6"/>
      <c r="DXF282" s="6"/>
      <c r="DXG282" s="6"/>
      <c r="DXH282" s="6"/>
      <c r="DXI282" s="6"/>
      <c r="DXJ282" s="6"/>
      <c r="DXK282" s="6"/>
      <c r="DXL282" s="6"/>
      <c r="DXM282" s="6"/>
      <c r="DXN282" s="6"/>
      <c r="DXO282" s="6"/>
      <c r="DXP282" s="6"/>
      <c r="DXQ282" s="6"/>
      <c r="DXR282" s="6"/>
      <c r="DXS282" s="6"/>
      <c r="DXT282" s="6"/>
      <c r="DXU282" s="6"/>
      <c r="DXV282" s="6"/>
      <c r="DXW282" s="6"/>
      <c r="DXX282" s="6"/>
      <c r="DXY282" s="6"/>
      <c r="DXZ282" s="6"/>
      <c r="DYA282" s="6"/>
      <c r="DYB282" s="6"/>
      <c r="DYC282" s="6"/>
      <c r="DYD282" s="6"/>
      <c r="DYE282" s="6"/>
      <c r="DYF282" s="6"/>
      <c r="DYG282" s="6"/>
      <c r="DYH282" s="6"/>
      <c r="DYI282" s="6"/>
      <c r="DYJ282" s="6"/>
      <c r="DYK282" s="6"/>
      <c r="DYL282" s="6"/>
      <c r="DYM282" s="6"/>
      <c r="DYN282" s="6"/>
      <c r="DYO282" s="6"/>
      <c r="DYP282" s="6"/>
      <c r="DYQ282" s="6"/>
      <c r="DYR282" s="6"/>
      <c r="DYS282" s="6"/>
      <c r="DYT282" s="6"/>
      <c r="DYU282" s="6"/>
      <c r="DYV282" s="6"/>
      <c r="DYW282" s="6"/>
      <c r="DYX282" s="6"/>
      <c r="DYY282" s="6"/>
      <c r="DYZ282" s="6"/>
      <c r="DZA282" s="6"/>
      <c r="DZB282" s="6"/>
      <c r="DZC282" s="6"/>
      <c r="DZD282" s="6"/>
      <c r="DZE282" s="6"/>
      <c r="DZF282" s="6"/>
      <c r="DZG282" s="6"/>
      <c r="DZH282" s="6"/>
      <c r="DZI282" s="6"/>
      <c r="DZJ282" s="6"/>
      <c r="DZK282" s="6"/>
      <c r="DZL282" s="6"/>
      <c r="DZM282" s="6"/>
      <c r="DZN282" s="6"/>
      <c r="DZO282" s="6"/>
      <c r="DZP282" s="6"/>
      <c r="DZQ282" s="6"/>
      <c r="DZR282" s="6"/>
      <c r="DZS282" s="6"/>
      <c r="DZT282" s="6"/>
      <c r="DZU282" s="6"/>
      <c r="DZV282" s="6"/>
      <c r="DZW282" s="6"/>
      <c r="DZX282" s="6"/>
      <c r="DZY282" s="6"/>
      <c r="DZZ282" s="6"/>
      <c r="EAA282" s="6"/>
      <c r="EAB282" s="6"/>
      <c r="EAC282" s="6"/>
      <c r="EAD282" s="6"/>
      <c r="EAE282" s="6"/>
      <c r="EAF282" s="6"/>
      <c r="EAG282" s="6"/>
      <c r="EAH282" s="6"/>
      <c r="EAI282" s="6"/>
      <c r="EAJ282" s="6"/>
      <c r="EAK282" s="6"/>
      <c r="EAL282" s="6"/>
      <c r="EAM282" s="6"/>
      <c r="EAN282" s="6"/>
      <c r="EAO282" s="6"/>
      <c r="EAP282" s="6"/>
      <c r="EAQ282" s="6"/>
      <c r="EAR282" s="6"/>
      <c r="EAS282" s="6"/>
      <c r="EAT282" s="6"/>
      <c r="EAU282" s="6"/>
      <c r="EAV282" s="6"/>
      <c r="EAW282" s="6"/>
      <c r="EAX282" s="6"/>
      <c r="EAY282" s="6"/>
      <c r="EAZ282" s="6"/>
      <c r="EBA282" s="6"/>
      <c r="EBB282" s="6"/>
      <c r="EBC282" s="6"/>
      <c r="EBD282" s="6"/>
      <c r="EBE282" s="6"/>
      <c r="EBF282" s="6"/>
      <c r="EBG282" s="6"/>
      <c r="EBH282" s="6"/>
      <c r="EBI282" s="6"/>
      <c r="EBJ282" s="6"/>
      <c r="EBK282" s="6"/>
      <c r="EBL282" s="6"/>
      <c r="EBM282" s="6"/>
      <c r="EBN282" s="6"/>
      <c r="EBO282" s="6"/>
      <c r="EBP282" s="6"/>
      <c r="EBQ282" s="6"/>
      <c r="EBR282" s="6"/>
      <c r="EBS282" s="6"/>
      <c r="EBT282" s="6"/>
      <c r="EBU282" s="6"/>
      <c r="EBV282" s="6"/>
      <c r="EBW282" s="6"/>
      <c r="EBX282" s="6"/>
      <c r="EBY282" s="6"/>
      <c r="EBZ282" s="6"/>
      <c r="ECA282" s="6"/>
      <c r="ECB282" s="6"/>
      <c r="ECC282" s="6"/>
      <c r="ECD282" s="6"/>
      <c r="ECE282" s="6"/>
      <c r="ECF282" s="6"/>
      <c r="ECG282" s="6"/>
      <c r="ECH282" s="6"/>
      <c r="ECI282" s="6"/>
      <c r="ECJ282" s="6"/>
      <c r="ECK282" s="6"/>
      <c r="ECL282" s="6"/>
      <c r="ECM282" s="6"/>
      <c r="ECN282" s="6"/>
      <c r="ECO282" s="6"/>
      <c r="ECP282" s="6"/>
      <c r="ECQ282" s="6"/>
      <c r="ECR282" s="6"/>
      <c r="ECS282" s="6"/>
      <c r="ECT282" s="6"/>
      <c r="ECU282" s="6"/>
      <c r="ECV282" s="6"/>
      <c r="ECW282" s="6"/>
      <c r="ECX282" s="6"/>
      <c r="ECY282" s="6"/>
      <c r="ECZ282" s="6"/>
      <c r="EDA282" s="6"/>
      <c r="EDB282" s="6"/>
      <c r="EDC282" s="6"/>
      <c r="EDD282" s="6"/>
      <c r="EDE282" s="6"/>
      <c r="EDF282" s="6"/>
      <c r="EDG282" s="6"/>
      <c r="EDH282" s="6"/>
      <c r="EDI282" s="6"/>
      <c r="EDJ282" s="6"/>
      <c r="EDK282" s="6"/>
      <c r="EDL282" s="6"/>
      <c r="EDM282" s="6"/>
      <c r="EDN282" s="6"/>
      <c r="EDO282" s="6"/>
      <c r="EDP282" s="6"/>
      <c r="EDQ282" s="6"/>
      <c r="EDR282" s="6"/>
      <c r="EDS282" s="6"/>
      <c r="EDT282" s="6"/>
      <c r="EDU282" s="6"/>
      <c r="EDV282" s="6"/>
      <c r="EDW282" s="6"/>
      <c r="EDX282" s="6"/>
      <c r="EDY282" s="6"/>
      <c r="EDZ282" s="6"/>
      <c r="EEA282" s="6"/>
      <c r="EEB282" s="6"/>
      <c r="EEC282" s="6"/>
      <c r="EED282" s="6"/>
      <c r="EEE282" s="6"/>
      <c r="EEF282" s="6"/>
      <c r="EEG282" s="6"/>
      <c r="EEH282" s="6"/>
      <c r="EEI282" s="6"/>
      <c r="EEJ282" s="6"/>
      <c r="EEK282" s="6"/>
      <c r="EEL282" s="6"/>
      <c r="EEM282" s="6"/>
      <c r="EEN282" s="6"/>
      <c r="EEO282" s="6"/>
      <c r="EEP282" s="6"/>
      <c r="EEQ282" s="6"/>
      <c r="EER282" s="6"/>
      <c r="EES282" s="6"/>
      <c r="EET282" s="6"/>
      <c r="EEU282" s="6"/>
      <c r="EEV282" s="6"/>
      <c r="EEW282" s="6"/>
      <c r="EEX282" s="6"/>
      <c r="EEY282" s="6"/>
      <c r="EEZ282" s="6"/>
      <c r="EFA282" s="6"/>
      <c r="EFB282" s="6"/>
      <c r="EFC282" s="6"/>
      <c r="EFD282" s="6"/>
      <c r="EFE282" s="6"/>
      <c r="EFF282" s="6"/>
      <c r="EFG282" s="6"/>
      <c r="EFH282" s="6"/>
      <c r="EFI282" s="6"/>
      <c r="EFJ282" s="6"/>
      <c r="EFK282" s="6"/>
      <c r="EFL282" s="6"/>
      <c r="EFM282" s="6"/>
      <c r="EFN282" s="6"/>
      <c r="EFO282" s="6"/>
      <c r="EFP282" s="6"/>
      <c r="EFQ282" s="6"/>
      <c r="EFR282" s="6"/>
      <c r="EFS282" s="6"/>
      <c r="EFT282" s="6"/>
      <c r="EFU282" s="6"/>
      <c r="EFV282" s="6"/>
      <c r="EFW282" s="6"/>
      <c r="EFX282" s="6"/>
      <c r="EFY282" s="6"/>
      <c r="EFZ282" s="6"/>
      <c r="EGA282" s="6"/>
      <c r="EGB282" s="6"/>
      <c r="EGC282" s="6"/>
      <c r="EGD282" s="6"/>
      <c r="EGE282" s="6"/>
      <c r="EGF282" s="6"/>
      <c r="EGG282" s="6"/>
      <c r="EGH282" s="6"/>
      <c r="EGI282" s="6"/>
      <c r="EGJ282" s="6"/>
      <c r="EGK282" s="6"/>
      <c r="EGL282" s="6"/>
      <c r="EGM282" s="6"/>
      <c r="EGN282" s="6"/>
      <c r="EGO282" s="6"/>
      <c r="EGP282" s="6"/>
      <c r="EGQ282" s="6"/>
      <c r="EGR282" s="6"/>
      <c r="EGS282" s="6"/>
      <c r="EGT282" s="6"/>
      <c r="EGU282" s="6"/>
      <c r="EGV282" s="6"/>
      <c r="EGW282" s="6"/>
      <c r="EGX282" s="6"/>
      <c r="EGY282" s="6"/>
      <c r="EGZ282" s="6"/>
      <c r="EHA282" s="6"/>
      <c r="EHB282" s="6"/>
      <c r="EHC282" s="6"/>
      <c r="EHD282" s="6"/>
      <c r="EHE282" s="6"/>
      <c r="EHF282" s="6"/>
      <c r="EHG282" s="6"/>
      <c r="EHH282" s="6"/>
      <c r="EHI282" s="6"/>
      <c r="EHJ282" s="6"/>
      <c r="EHK282" s="6"/>
      <c r="EHL282" s="6"/>
      <c r="EHM282" s="6"/>
      <c r="EHN282" s="6"/>
      <c r="EHO282" s="6"/>
      <c r="EHP282" s="6"/>
      <c r="EHQ282" s="6"/>
      <c r="EHR282" s="6"/>
      <c r="EHS282" s="6"/>
      <c r="EHT282" s="6"/>
      <c r="EHU282" s="6"/>
      <c r="EHV282" s="6"/>
      <c r="EHW282" s="6"/>
      <c r="EHX282" s="6"/>
      <c r="EHY282" s="6"/>
      <c r="EHZ282" s="6"/>
      <c r="EIA282" s="6"/>
      <c r="EIB282" s="6"/>
      <c r="EIC282" s="6"/>
      <c r="EID282" s="6"/>
      <c r="EIE282" s="6"/>
      <c r="EIF282" s="6"/>
      <c r="EIG282" s="6"/>
      <c r="EIH282" s="6"/>
      <c r="EII282" s="6"/>
      <c r="EIJ282" s="6"/>
      <c r="EIK282" s="6"/>
      <c r="EIL282" s="6"/>
      <c r="EIM282" s="6"/>
      <c r="EIN282" s="6"/>
      <c r="EIO282" s="6"/>
      <c r="EIP282" s="6"/>
      <c r="EIQ282" s="6"/>
      <c r="EIR282" s="6"/>
      <c r="EIS282" s="6"/>
      <c r="EIT282" s="6"/>
      <c r="EIU282" s="6"/>
      <c r="EIV282" s="6"/>
      <c r="EIW282" s="6"/>
      <c r="EIX282" s="6"/>
      <c r="EIY282" s="6"/>
      <c r="EIZ282" s="6"/>
      <c r="EJA282" s="6"/>
      <c r="EJB282" s="6"/>
      <c r="EJC282" s="6"/>
      <c r="EJD282" s="6"/>
      <c r="EJE282" s="6"/>
      <c r="EJF282" s="6"/>
      <c r="EJG282" s="6"/>
      <c r="EJH282" s="6"/>
      <c r="EJI282" s="6"/>
      <c r="EJJ282" s="6"/>
      <c r="EJK282" s="6"/>
      <c r="EJL282" s="6"/>
      <c r="EJM282" s="6"/>
      <c r="EJN282" s="6"/>
      <c r="EJO282" s="6"/>
      <c r="EJP282" s="6"/>
      <c r="EJQ282" s="6"/>
      <c r="EJR282" s="6"/>
      <c r="EJS282" s="6"/>
      <c r="EJT282" s="6"/>
      <c r="EJU282" s="6"/>
      <c r="EJV282" s="6"/>
      <c r="EJW282" s="6"/>
      <c r="EJX282" s="6"/>
      <c r="EJY282" s="6"/>
      <c r="EJZ282" s="6"/>
      <c r="EKA282" s="6"/>
      <c r="EKB282" s="6"/>
      <c r="EKC282" s="6"/>
      <c r="EKD282" s="6"/>
      <c r="EKE282" s="6"/>
      <c r="EKF282" s="6"/>
      <c r="EKG282" s="6"/>
      <c r="EKH282" s="6"/>
      <c r="EKI282" s="6"/>
      <c r="EKJ282" s="6"/>
      <c r="EKK282" s="6"/>
      <c r="EKL282" s="6"/>
      <c r="EKM282" s="6"/>
      <c r="EKN282" s="6"/>
      <c r="EKO282" s="6"/>
      <c r="EKP282" s="6"/>
      <c r="EKQ282" s="6"/>
      <c r="EKR282" s="6"/>
      <c r="EKS282" s="6"/>
      <c r="EKT282" s="6"/>
      <c r="EKU282" s="6"/>
      <c r="EKV282" s="6"/>
      <c r="EKW282" s="6"/>
      <c r="EKX282" s="6"/>
      <c r="EKY282" s="6"/>
      <c r="EKZ282" s="6"/>
      <c r="ELA282" s="6"/>
      <c r="ELB282" s="6"/>
      <c r="ELC282" s="6"/>
      <c r="ELD282" s="6"/>
      <c r="ELE282" s="6"/>
      <c r="ELF282" s="6"/>
      <c r="ELG282" s="6"/>
      <c r="ELH282" s="6"/>
      <c r="ELI282" s="6"/>
      <c r="ELJ282" s="6"/>
      <c r="ELK282" s="6"/>
      <c r="ELL282" s="6"/>
      <c r="ELM282" s="6"/>
      <c r="ELN282" s="6"/>
      <c r="ELO282" s="6"/>
      <c r="ELP282" s="6"/>
      <c r="ELQ282" s="6"/>
      <c r="ELR282" s="6"/>
      <c r="ELS282" s="6"/>
      <c r="ELT282" s="6"/>
      <c r="ELU282" s="6"/>
      <c r="ELV282" s="6"/>
      <c r="ELW282" s="6"/>
      <c r="ELX282" s="6"/>
      <c r="ELY282" s="6"/>
      <c r="ELZ282" s="6"/>
      <c r="EMA282" s="6"/>
      <c r="EMB282" s="6"/>
      <c r="EMC282" s="6"/>
      <c r="EMD282" s="6"/>
      <c r="EME282" s="6"/>
      <c r="EMF282" s="6"/>
      <c r="EMG282" s="6"/>
      <c r="EMH282" s="6"/>
      <c r="EMI282" s="6"/>
      <c r="EMJ282" s="6"/>
      <c r="EMK282" s="6"/>
      <c r="EML282" s="6"/>
      <c r="EMM282" s="6"/>
      <c r="EMN282" s="6"/>
      <c r="EMO282" s="6"/>
      <c r="EMP282" s="6"/>
      <c r="EMQ282" s="6"/>
      <c r="EMR282" s="6"/>
      <c r="EMS282" s="6"/>
      <c r="EMT282" s="6"/>
      <c r="EMU282" s="6"/>
      <c r="EMV282" s="6"/>
      <c r="EMW282" s="6"/>
      <c r="EMX282" s="6"/>
      <c r="EMY282" s="6"/>
      <c r="EMZ282" s="6"/>
      <c r="ENA282" s="6"/>
      <c r="ENB282" s="6"/>
      <c r="ENC282" s="6"/>
      <c r="END282" s="6"/>
      <c r="ENE282" s="6"/>
      <c r="ENF282" s="6"/>
      <c r="ENG282" s="6"/>
      <c r="ENH282" s="6"/>
      <c r="ENI282" s="6"/>
      <c r="ENJ282" s="6"/>
      <c r="ENK282" s="6"/>
      <c r="ENL282" s="6"/>
      <c r="ENM282" s="6"/>
      <c r="ENN282" s="6"/>
      <c r="ENO282" s="6"/>
      <c r="ENP282" s="6"/>
      <c r="ENQ282" s="6"/>
      <c r="ENR282" s="6"/>
      <c r="ENS282" s="6"/>
      <c r="ENT282" s="6"/>
      <c r="ENU282" s="6"/>
      <c r="ENV282" s="6"/>
      <c r="ENW282" s="6"/>
      <c r="ENX282" s="6"/>
      <c r="ENY282" s="6"/>
      <c r="ENZ282" s="6"/>
      <c r="EOA282" s="6"/>
      <c r="EOB282" s="6"/>
      <c r="EOC282" s="6"/>
      <c r="EOD282" s="6"/>
      <c r="EOE282" s="6"/>
      <c r="EOF282" s="6"/>
      <c r="EOG282" s="6"/>
      <c r="EOH282" s="6"/>
      <c r="EOI282" s="6"/>
      <c r="EOJ282" s="6"/>
      <c r="EOK282" s="6"/>
      <c r="EOL282" s="6"/>
      <c r="EOM282" s="6"/>
      <c r="EON282" s="6"/>
      <c r="EOO282" s="6"/>
      <c r="EOP282" s="6"/>
      <c r="EOQ282" s="6"/>
      <c r="EOR282" s="6"/>
      <c r="EOS282" s="6"/>
      <c r="EOT282" s="6"/>
      <c r="EOU282" s="6"/>
      <c r="EOV282" s="6"/>
      <c r="EOW282" s="6"/>
      <c r="EOX282" s="6"/>
      <c r="EOY282" s="6"/>
      <c r="EOZ282" s="6"/>
      <c r="EPA282" s="6"/>
      <c r="EPB282" s="6"/>
      <c r="EPC282" s="6"/>
      <c r="EPD282" s="6"/>
      <c r="EPE282" s="6"/>
      <c r="EPF282" s="6"/>
      <c r="EPG282" s="6"/>
      <c r="EPH282" s="6"/>
      <c r="EPI282" s="6"/>
      <c r="EPJ282" s="6"/>
      <c r="EPK282" s="6"/>
      <c r="EPL282" s="6"/>
      <c r="EPM282" s="6"/>
      <c r="EPN282" s="6"/>
      <c r="EPO282" s="6"/>
      <c r="EPP282" s="6"/>
      <c r="EPQ282" s="6"/>
      <c r="EPR282" s="6"/>
      <c r="EPS282" s="6"/>
      <c r="EPT282" s="6"/>
      <c r="EPU282" s="6"/>
      <c r="EPV282" s="6"/>
      <c r="EPW282" s="6"/>
      <c r="EPX282" s="6"/>
      <c r="EPY282" s="6"/>
      <c r="EPZ282" s="6"/>
      <c r="EQA282" s="6"/>
      <c r="EQB282" s="6"/>
      <c r="EQC282" s="6"/>
      <c r="EQD282" s="6"/>
      <c r="EQE282" s="6"/>
      <c r="EQF282" s="6"/>
      <c r="EQG282" s="6"/>
      <c r="EQH282" s="6"/>
      <c r="EQI282" s="6"/>
      <c r="EQJ282" s="6"/>
      <c r="EQK282" s="6"/>
      <c r="EQL282" s="6"/>
      <c r="EQM282" s="6"/>
      <c r="EQN282" s="6"/>
      <c r="EQO282" s="6"/>
      <c r="EQP282" s="6"/>
      <c r="EQQ282" s="6"/>
      <c r="EQR282" s="6"/>
      <c r="EQS282" s="6"/>
      <c r="EQT282" s="6"/>
      <c r="EQU282" s="6"/>
      <c r="EQV282" s="6"/>
      <c r="EQW282" s="6"/>
      <c r="EQX282" s="6"/>
      <c r="EQY282" s="6"/>
      <c r="EQZ282" s="6"/>
      <c r="ERA282" s="6"/>
      <c r="ERB282" s="6"/>
      <c r="ERC282" s="6"/>
      <c r="ERD282" s="6"/>
      <c r="ERE282" s="6"/>
      <c r="ERF282" s="6"/>
      <c r="ERG282" s="6"/>
      <c r="ERH282" s="6"/>
      <c r="ERI282" s="6"/>
      <c r="ERJ282" s="6"/>
      <c r="ERK282" s="6"/>
      <c r="ERL282" s="6"/>
      <c r="ERM282" s="6"/>
      <c r="ERN282" s="6"/>
      <c r="ERO282" s="6"/>
      <c r="ERP282" s="6"/>
      <c r="ERQ282" s="6"/>
      <c r="ERR282" s="6"/>
      <c r="ERS282" s="6"/>
      <c r="ERT282" s="6"/>
      <c r="ERU282" s="6"/>
      <c r="ERV282" s="6"/>
      <c r="ERW282" s="6"/>
      <c r="ERX282" s="6"/>
      <c r="ERY282" s="6"/>
      <c r="ERZ282" s="6"/>
      <c r="ESA282" s="6"/>
      <c r="ESB282" s="6"/>
      <c r="ESC282" s="6"/>
      <c r="ESD282" s="6"/>
      <c r="ESE282" s="6"/>
      <c r="ESF282" s="6"/>
      <c r="ESG282" s="6"/>
      <c r="ESH282" s="6"/>
      <c r="ESI282" s="6"/>
      <c r="ESJ282" s="6"/>
      <c r="ESK282" s="6"/>
      <c r="ESL282" s="6"/>
      <c r="ESM282" s="6"/>
      <c r="ESN282" s="6"/>
      <c r="ESO282" s="6"/>
      <c r="ESP282" s="6"/>
      <c r="ESQ282" s="6"/>
      <c r="ESR282" s="6"/>
      <c r="ESS282" s="6"/>
      <c r="EST282" s="6"/>
      <c r="ESU282" s="6"/>
      <c r="ESV282" s="6"/>
      <c r="ESW282" s="6"/>
      <c r="ESX282" s="6"/>
      <c r="ESY282" s="6"/>
      <c r="ESZ282" s="6"/>
      <c r="ETA282" s="6"/>
      <c r="ETB282" s="6"/>
      <c r="ETC282" s="6"/>
      <c r="ETD282" s="6"/>
      <c r="ETE282" s="6"/>
      <c r="ETF282" s="6"/>
      <c r="ETG282" s="6"/>
      <c r="ETH282" s="6"/>
      <c r="ETI282" s="6"/>
      <c r="ETJ282" s="6"/>
      <c r="ETK282" s="6"/>
      <c r="ETL282" s="6"/>
      <c r="ETM282" s="6"/>
      <c r="ETN282" s="6"/>
      <c r="ETO282" s="6"/>
      <c r="ETP282" s="6"/>
      <c r="ETQ282" s="6"/>
      <c r="ETR282" s="6"/>
      <c r="ETS282" s="6"/>
      <c r="ETT282" s="6"/>
      <c r="ETU282" s="6"/>
      <c r="ETV282" s="6"/>
      <c r="ETW282" s="6"/>
      <c r="ETX282" s="6"/>
      <c r="ETY282" s="6"/>
      <c r="ETZ282" s="6"/>
      <c r="EUA282" s="6"/>
      <c r="EUB282" s="6"/>
      <c r="EUC282" s="6"/>
      <c r="EUD282" s="6"/>
      <c r="EUE282" s="6"/>
      <c r="EUF282" s="6"/>
      <c r="EUG282" s="6"/>
      <c r="EUH282" s="6"/>
      <c r="EUI282" s="6"/>
      <c r="EUJ282" s="6"/>
      <c r="EUK282" s="6"/>
      <c r="EUL282" s="6"/>
      <c r="EUM282" s="6"/>
      <c r="EUN282" s="6"/>
      <c r="EUO282" s="6"/>
      <c r="EUP282" s="6"/>
      <c r="EUQ282" s="6"/>
      <c r="EUR282" s="6"/>
      <c r="EUS282" s="6"/>
      <c r="EUT282" s="6"/>
      <c r="EUU282" s="6"/>
      <c r="EUV282" s="6"/>
      <c r="EUW282" s="6"/>
      <c r="EUX282" s="6"/>
      <c r="EUY282" s="6"/>
      <c r="EUZ282" s="6"/>
      <c r="EVA282" s="6"/>
      <c r="EVB282" s="6"/>
      <c r="EVC282" s="6"/>
      <c r="EVD282" s="6"/>
      <c r="EVE282" s="6"/>
      <c r="EVF282" s="6"/>
      <c r="EVG282" s="6"/>
      <c r="EVH282" s="6"/>
      <c r="EVI282" s="6"/>
      <c r="EVJ282" s="6"/>
      <c r="EVK282" s="6"/>
      <c r="EVL282" s="6"/>
      <c r="EVM282" s="6"/>
      <c r="EVN282" s="6"/>
      <c r="EVO282" s="6"/>
      <c r="EVP282" s="6"/>
      <c r="EVQ282" s="6"/>
      <c r="EVR282" s="6"/>
      <c r="EVS282" s="6"/>
      <c r="EVT282" s="6"/>
      <c r="EVU282" s="6"/>
      <c r="EVV282" s="6"/>
      <c r="EVW282" s="6"/>
      <c r="EVX282" s="6"/>
      <c r="EVY282" s="6"/>
      <c r="EVZ282" s="6"/>
      <c r="EWA282" s="6"/>
      <c r="EWB282" s="6"/>
      <c r="EWC282" s="6"/>
      <c r="EWD282" s="6"/>
      <c r="EWE282" s="6"/>
      <c r="EWF282" s="6"/>
      <c r="EWG282" s="6"/>
      <c r="EWH282" s="6"/>
      <c r="EWI282" s="6"/>
      <c r="EWJ282" s="6"/>
      <c r="EWK282" s="6"/>
      <c r="EWL282" s="6"/>
      <c r="EWM282" s="6"/>
      <c r="EWN282" s="6"/>
      <c r="EWO282" s="6"/>
      <c r="EWP282" s="6"/>
      <c r="EWQ282" s="6"/>
      <c r="EWR282" s="6"/>
      <c r="EWS282" s="6"/>
      <c r="EWT282" s="6"/>
      <c r="EWU282" s="6"/>
      <c r="EWV282" s="6"/>
      <c r="EWW282" s="6"/>
      <c r="EWX282" s="6"/>
      <c r="EWY282" s="6"/>
      <c r="EWZ282" s="6"/>
      <c r="EXA282" s="6"/>
      <c r="EXB282" s="6"/>
      <c r="EXC282" s="6"/>
      <c r="EXD282" s="6"/>
      <c r="EXE282" s="6"/>
      <c r="EXF282" s="6"/>
      <c r="EXG282" s="6"/>
      <c r="EXH282" s="6"/>
      <c r="EXI282" s="6"/>
      <c r="EXJ282" s="6"/>
      <c r="EXK282" s="6"/>
      <c r="EXL282" s="6"/>
      <c r="EXM282" s="6"/>
      <c r="EXN282" s="6"/>
      <c r="EXO282" s="6"/>
      <c r="EXP282" s="6"/>
      <c r="EXQ282" s="6"/>
      <c r="EXR282" s="6"/>
      <c r="EXS282" s="6"/>
      <c r="EXT282" s="6"/>
      <c r="EXU282" s="6"/>
      <c r="EXV282" s="6"/>
      <c r="EXW282" s="6"/>
      <c r="EXX282" s="6"/>
      <c r="EXY282" s="6"/>
      <c r="EXZ282" s="6"/>
      <c r="EYA282" s="6"/>
      <c r="EYB282" s="6"/>
      <c r="EYC282" s="6"/>
      <c r="EYD282" s="6"/>
      <c r="EYE282" s="6"/>
      <c r="EYF282" s="6"/>
      <c r="EYG282" s="6"/>
      <c r="EYH282" s="6"/>
      <c r="EYI282" s="6"/>
      <c r="EYJ282" s="6"/>
      <c r="EYK282" s="6"/>
      <c r="EYL282" s="6"/>
      <c r="EYM282" s="6"/>
      <c r="EYN282" s="6"/>
      <c r="EYO282" s="6"/>
      <c r="EYP282" s="6"/>
      <c r="EYQ282" s="6"/>
      <c r="EYR282" s="6"/>
      <c r="EYS282" s="6"/>
      <c r="EYT282" s="6"/>
      <c r="EYU282" s="6"/>
      <c r="EYV282" s="6"/>
      <c r="EYW282" s="6"/>
      <c r="EYX282" s="6"/>
      <c r="EYY282" s="6"/>
      <c r="EYZ282" s="6"/>
      <c r="EZA282" s="6"/>
      <c r="EZB282" s="6"/>
      <c r="EZC282" s="6"/>
      <c r="EZD282" s="6"/>
      <c r="EZE282" s="6"/>
      <c r="EZF282" s="6"/>
      <c r="EZG282" s="6"/>
      <c r="EZH282" s="6"/>
      <c r="EZI282" s="6"/>
      <c r="EZJ282" s="6"/>
      <c r="EZK282" s="6"/>
      <c r="EZL282" s="6"/>
      <c r="EZM282" s="6"/>
      <c r="EZN282" s="6"/>
      <c r="EZO282" s="6"/>
      <c r="EZP282" s="6"/>
      <c r="EZQ282" s="6"/>
      <c r="EZR282" s="6"/>
      <c r="EZS282" s="6"/>
      <c r="EZT282" s="6"/>
      <c r="EZU282" s="6"/>
      <c r="EZV282" s="6"/>
      <c r="EZW282" s="6"/>
      <c r="EZX282" s="6"/>
      <c r="EZY282" s="6"/>
      <c r="EZZ282" s="6"/>
      <c r="FAA282" s="6"/>
      <c r="FAB282" s="6"/>
      <c r="FAC282" s="6"/>
      <c r="FAD282" s="6"/>
      <c r="FAE282" s="6"/>
      <c r="FAF282" s="6"/>
      <c r="FAG282" s="6"/>
      <c r="FAH282" s="6"/>
      <c r="FAI282" s="6"/>
      <c r="FAJ282" s="6"/>
      <c r="FAK282" s="6"/>
      <c r="FAL282" s="6"/>
      <c r="FAM282" s="6"/>
      <c r="FAN282" s="6"/>
      <c r="FAO282" s="6"/>
      <c r="FAP282" s="6"/>
      <c r="FAQ282" s="6"/>
      <c r="FAR282" s="6"/>
      <c r="FAS282" s="6"/>
      <c r="FAT282" s="6"/>
      <c r="FAU282" s="6"/>
      <c r="FAV282" s="6"/>
      <c r="FAW282" s="6"/>
      <c r="FAX282" s="6"/>
      <c r="FAY282" s="6"/>
      <c r="FAZ282" s="6"/>
      <c r="FBA282" s="6"/>
      <c r="FBB282" s="6"/>
      <c r="FBC282" s="6"/>
      <c r="FBD282" s="6"/>
      <c r="FBE282" s="6"/>
      <c r="FBF282" s="6"/>
      <c r="FBG282" s="6"/>
      <c r="FBH282" s="6"/>
      <c r="FBI282" s="6"/>
      <c r="FBJ282" s="6"/>
      <c r="FBK282" s="6"/>
      <c r="FBL282" s="6"/>
      <c r="FBM282" s="6"/>
      <c r="FBN282" s="6"/>
      <c r="FBO282" s="6"/>
      <c r="FBP282" s="6"/>
      <c r="FBQ282" s="6"/>
      <c r="FBR282" s="6"/>
      <c r="FBS282" s="6"/>
      <c r="FBT282" s="6"/>
      <c r="FBU282" s="6"/>
      <c r="FBV282" s="6"/>
      <c r="FBW282" s="6"/>
      <c r="FBX282" s="6"/>
      <c r="FBY282" s="6"/>
      <c r="FBZ282" s="6"/>
      <c r="FCA282" s="6"/>
      <c r="FCB282" s="6"/>
      <c r="FCC282" s="6"/>
      <c r="FCD282" s="6"/>
      <c r="FCE282" s="6"/>
      <c r="FCF282" s="6"/>
      <c r="FCG282" s="6"/>
      <c r="FCH282" s="6"/>
      <c r="FCI282" s="6"/>
      <c r="FCJ282" s="6"/>
      <c r="FCK282" s="6"/>
      <c r="FCL282" s="6"/>
      <c r="FCM282" s="6"/>
      <c r="FCN282" s="6"/>
      <c r="FCO282" s="6"/>
      <c r="FCP282" s="6"/>
      <c r="FCQ282" s="6"/>
      <c r="FCR282" s="6"/>
      <c r="FCS282" s="6"/>
      <c r="FCT282" s="6"/>
      <c r="FCU282" s="6"/>
      <c r="FCV282" s="6"/>
      <c r="FCW282" s="6"/>
      <c r="FCX282" s="6"/>
      <c r="FCY282" s="6"/>
      <c r="FCZ282" s="6"/>
      <c r="FDA282" s="6"/>
      <c r="FDB282" s="6"/>
      <c r="FDC282" s="6"/>
      <c r="FDD282" s="6"/>
      <c r="FDE282" s="6"/>
      <c r="FDF282" s="6"/>
      <c r="FDG282" s="6"/>
      <c r="FDH282" s="6"/>
      <c r="FDI282" s="6"/>
      <c r="FDJ282" s="6"/>
      <c r="FDK282" s="6"/>
      <c r="FDL282" s="6"/>
      <c r="FDM282" s="6"/>
      <c r="FDN282" s="6"/>
      <c r="FDO282" s="6"/>
      <c r="FDP282" s="6"/>
      <c r="FDQ282" s="6"/>
      <c r="FDR282" s="6"/>
      <c r="FDS282" s="6"/>
      <c r="FDT282" s="6"/>
      <c r="FDU282" s="6"/>
      <c r="FDV282" s="6"/>
      <c r="FDW282" s="6"/>
      <c r="FDX282" s="6"/>
      <c r="FDY282" s="6"/>
      <c r="FDZ282" s="6"/>
      <c r="FEA282" s="6"/>
      <c r="FEB282" s="6"/>
      <c r="FEC282" s="6"/>
      <c r="FED282" s="6"/>
      <c r="FEE282" s="6"/>
      <c r="FEF282" s="6"/>
      <c r="FEG282" s="6"/>
      <c r="FEH282" s="6"/>
      <c r="FEI282" s="6"/>
      <c r="FEJ282" s="6"/>
      <c r="FEK282" s="6"/>
      <c r="FEL282" s="6"/>
      <c r="FEM282" s="6"/>
      <c r="FEN282" s="6"/>
      <c r="FEO282" s="6"/>
      <c r="FEP282" s="6"/>
      <c r="FEQ282" s="6"/>
      <c r="FER282" s="6"/>
      <c r="FES282" s="6"/>
      <c r="FET282" s="6"/>
      <c r="FEU282" s="6"/>
      <c r="FEV282" s="6"/>
      <c r="FEW282" s="6"/>
      <c r="FEX282" s="6"/>
      <c r="FEY282" s="6"/>
      <c r="FEZ282" s="6"/>
      <c r="FFA282" s="6"/>
      <c r="FFB282" s="6"/>
      <c r="FFC282" s="6"/>
      <c r="FFD282" s="6"/>
      <c r="FFE282" s="6"/>
      <c r="FFF282" s="6"/>
      <c r="FFG282" s="6"/>
      <c r="FFH282" s="6"/>
      <c r="FFI282" s="6"/>
      <c r="FFJ282" s="6"/>
      <c r="FFK282" s="6"/>
      <c r="FFL282" s="6"/>
      <c r="FFM282" s="6"/>
      <c r="FFN282" s="6"/>
      <c r="FFO282" s="6"/>
      <c r="FFP282" s="6"/>
      <c r="FFQ282" s="6"/>
      <c r="FFR282" s="6"/>
      <c r="FFS282" s="6"/>
      <c r="FFT282" s="6"/>
      <c r="FFU282" s="6"/>
      <c r="FFV282" s="6"/>
      <c r="FFW282" s="6"/>
      <c r="FFX282" s="6"/>
      <c r="FFY282" s="6"/>
      <c r="FFZ282" s="6"/>
      <c r="FGA282" s="6"/>
      <c r="FGB282" s="6"/>
      <c r="FGC282" s="6"/>
      <c r="FGD282" s="6"/>
      <c r="FGE282" s="6"/>
      <c r="FGF282" s="6"/>
      <c r="FGG282" s="6"/>
      <c r="FGH282" s="6"/>
      <c r="FGI282" s="6"/>
      <c r="FGJ282" s="6"/>
      <c r="FGK282" s="6"/>
      <c r="FGL282" s="6"/>
      <c r="FGM282" s="6"/>
      <c r="FGN282" s="6"/>
      <c r="FGO282" s="6"/>
      <c r="FGP282" s="6"/>
      <c r="FGQ282" s="6"/>
      <c r="FGR282" s="6"/>
      <c r="FGS282" s="6"/>
      <c r="FGT282" s="6"/>
      <c r="FGU282" s="6"/>
      <c r="FGV282" s="6"/>
      <c r="FGW282" s="6"/>
      <c r="FGX282" s="6"/>
      <c r="FGY282" s="6"/>
      <c r="FGZ282" s="6"/>
      <c r="FHA282" s="6"/>
      <c r="FHB282" s="6"/>
      <c r="FHC282" s="6"/>
      <c r="FHD282" s="6"/>
      <c r="FHE282" s="6"/>
      <c r="FHF282" s="6"/>
      <c r="FHG282" s="6"/>
      <c r="FHH282" s="6"/>
      <c r="FHI282" s="6"/>
      <c r="FHJ282" s="6"/>
      <c r="FHK282" s="6"/>
      <c r="FHL282" s="6"/>
      <c r="FHM282" s="6"/>
      <c r="FHN282" s="6"/>
      <c r="FHO282" s="6"/>
      <c r="FHP282" s="6"/>
      <c r="FHQ282" s="6"/>
      <c r="FHR282" s="6"/>
      <c r="FHS282" s="6"/>
      <c r="FHT282" s="6"/>
      <c r="FHU282" s="6"/>
      <c r="FHV282" s="6"/>
      <c r="FHW282" s="6"/>
      <c r="FHX282" s="6"/>
      <c r="FHY282" s="6"/>
      <c r="FHZ282" s="6"/>
      <c r="FIA282" s="6"/>
      <c r="FIB282" s="6"/>
      <c r="FIC282" s="6"/>
      <c r="FID282" s="6"/>
      <c r="FIE282" s="6"/>
      <c r="FIF282" s="6"/>
      <c r="FIG282" s="6"/>
      <c r="FIH282" s="6"/>
      <c r="FII282" s="6"/>
      <c r="FIJ282" s="6"/>
      <c r="FIK282" s="6"/>
      <c r="FIL282" s="6"/>
      <c r="FIM282" s="6"/>
      <c r="FIN282" s="6"/>
      <c r="FIO282" s="6"/>
      <c r="FIP282" s="6"/>
      <c r="FIQ282" s="6"/>
      <c r="FIR282" s="6"/>
      <c r="FIS282" s="6"/>
      <c r="FIT282" s="6"/>
      <c r="FIU282" s="6"/>
      <c r="FIV282" s="6"/>
      <c r="FIW282" s="6"/>
      <c r="FIX282" s="6"/>
      <c r="FIY282" s="6"/>
      <c r="FIZ282" s="6"/>
      <c r="FJA282" s="6"/>
      <c r="FJB282" s="6"/>
      <c r="FJC282" s="6"/>
      <c r="FJD282" s="6"/>
      <c r="FJE282" s="6"/>
      <c r="FJF282" s="6"/>
      <c r="FJG282" s="6"/>
      <c r="FJH282" s="6"/>
      <c r="FJI282" s="6"/>
      <c r="FJJ282" s="6"/>
      <c r="FJK282" s="6"/>
      <c r="FJL282" s="6"/>
      <c r="FJM282" s="6"/>
      <c r="FJN282" s="6"/>
      <c r="FJO282" s="6"/>
      <c r="FJP282" s="6"/>
      <c r="FJQ282" s="6"/>
      <c r="FJR282" s="6"/>
      <c r="FJS282" s="6"/>
      <c r="FJT282" s="6"/>
      <c r="FJU282" s="6"/>
      <c r="FJV282" s="6"/>
      <c r="FJW282" s="6"/>
      <c r="FJX282" s="6"/>
      <c r="FJY282" s="6"/>
      <c r="FJZ282" s="6"/>
      <c r="FKA282" s="6"/>
      <c r="FKB282" s="6"/>
      <c r="FKC282" s="6"/>
      <c r="FKD282" s="6"/>
      <c r="FKE282" s="6"/>
      <c r="FKF282" s="6"/>
      <c r="FKG282" s="6"/>
      <c r="FKH282" s="6"/>
      <c r="FKI282" s="6"/>
      <c r="FKJ282" s="6"/>
      <c r="FKK282" s="6"/>
      <c r="FKL282" s="6"/>
      <c r="FKM282" s="6"/>
      <c r="FKN282" s="6"/>
      <c r="FKO282" s="6"/>
      <c r="FKP282" s="6"/>
      <c r="FKQ282" s="6"/>
      <c r="FKR282" s="6"/>
      <c r="FKS282" s="6"/>
      <c r="FKT282" s="6"/>
      <c r="FKU282" s="6"/>
      <c r="FKV282" s="6"/>
      <c r="FKW282" s="6"/>
      <c r="FKX282" s="6"/>
      <c r="FKY282" s="6"/>
      <c r="FKZ282" s="6"/>
      <c r="FLA282" s="6"/>
      <c r="FLB282" s="6"/>
      <c r="FLC282" s="6"/>
      <c r="FLD282" s="6"/>
      <c r="FLE282" s="6"/>
      <c r="FLF282" s="6"/>
      <c r="FLG282" s="6"/>
      <c r="FLH282" s="6"/>
      <c r="FLI282" s="6"/>
      <c r="FLJ282" s="6"/>
      <c r="FLK282" s="6"/>
      <c r="FLL282" s="6"/>
      <c r="FLM282" s="6"/>
      <c r="FLN282" s="6"/>
      <c r="FLO282" s="6"/>
      <c r="FLP282" s="6"/>
      <c r="FLQ282" s="6"/>
      <c r="FLR282" s="6"/>
      <c r="FLS282" s="6"/>
      <c r="FLT282" s="6"/>
      <c r="FLU282" s="6"/>
      <c r="FLV282" s="6"/>
      <c r="FLW282" s="6"/>
      <c r="FLX282" s="6"/>
      <c r="FLY282" s="6"/>
      <c r="FLZ282" s="6"/>
      <c r="FMA282" s="6"/>
      <c r="FMB282" s="6"/>
      <c r="FMC282" s="6"/>
      <c r="FMD282" s="6"/>
      <c r="FME282" s="6"/>
      <c r="FMF282" s="6"/>
      <c r="FMG282" s="6"/>
      <c r="FMH282" s="6"/>
      <c r="FMI282" s="6"/>
      <c r="FMJ282" s="6"/>
      <c r="FMK282" s="6"/>
      <c r="FML282" s="6"/>
      <c r="FMM282" s="6"/>
      <c r="FMN282" s="6"/>
      <c r="FMO282" s="6"/>
      <c r="FMP282" s="6"/>
      <c r="FMQ282" s="6"/>
      <c r="FMR282" s="6"/>
      <c r="FMS282" s="6"/>
      <c r="FMT282" s="6"/>
      <c r="FMU282" s="6"/>
      <c r="FMV282" s="6"/>
      <c r="FMW282" s="6"/>
      <c r="FMX282" s="6"/>
      <c r="FMY282" s="6"/>
      <c r="FMZ282" s="6"/>
      <c r="FNA282" s="6"/>
      <c r="FNB282" s="6"/>
      <c r="FNC282" s="6"/>
      <c r="FND282" s="6"/>
      <c r="FNE282" s="6"/>
      <c r="FNF282" s="6"/>
      <c r="FNG282" s="6"/>
      <c r="FNH282" s="6"/>
      <c r="FNI282" s="6"/>
      <c r="FNJ282" s="6"/>
      <c r="FNK282" s="6"/>
      <c r="FNL282" s="6"/>
      <c r="FNM282" s="6"/>
      <c r="FNN282" s="6"/>
      <c r="FNO282" s="6"/>
      <c r="FNP282" s="6"/>
      <c r="FNQ282" s="6"/>
      <c r="FNR282" s="6"/>
      <c r="FNS282" s="6"/>
      <c r="FNT282" s="6"/>
      <c r="FNU282" s="6"/>
      <c r="FNV282" s="6"/>
      <c r="FNW282" s="6"/>
      <c r="FNX282" s="6"/>
      <c r="FNY282" s="6"/>
      <c r="FNZ282" s="6"/>
      <c r="FOA282" s="6"/>
      <c r="FOB282" s="6"/>
      <c r="FOC282" s="6"/>
      <c r="FOD282" s="6"/>
      <c r="FOE282" s="6"/>
      <c r="FOF282" s="6"/>
      <c r="FOG282" s="6"/>
      <c r="FOH282" s="6"/>
      <c r="FOI282" s="6"/>
      <c r="FOJ282" s="6"/>
      <c r="FOK282" s="6"/>
      <c r="FOL282" s="6"/>
      <c r="FOM282" s="6"/>
      <c r="FON282" s="6"/>
      <c r="FOO282" s="6"/>
      <c r="FOP282" s="6"/>
      <c r="FOQ282" s="6"/>
      <c r="FOR282" s="6"/>
      <c r="FOS282" s="6"/>
      <c r="FOT282" s="6"/>
      <c r="FOU282" s="6"/>
      <c r="FOV282" s="6"/>
      <c r="FOW282" s="6"/>
      <c r="FOX282" s="6"/>
      <c r="FOY282" s="6"/>
      <c r="FOZ282" s="6"/>
      <c r="FPA282" s="6"/>
      <c r="FPB282" s="6"/>
      <c r="FPC282" s="6"/>
      <c r="FPD282" s="6"/>
      <c r="FPE282" s="6"/>
      <c r="FPF282" s="6"/>
      <c r="FPG282" s="6"/>
      <c r="FPH282" s="6"/>
      <c r="FPI282" s="6"/>
      <c r="FPJ282" s="6"/>
      <c r="FPK282" s="6"/>
      <c r="FPL282" s="6"/>
      <c r="FPM282" s="6"/>
      <c r="FPN282" s="6"/>
      <c r="FPO282" s="6"/>
      <c r="FPP282" s="6"/>
      <c r="FPQ282" s="6"/>
      <c r="FPR282" s="6"/>
      <c r="FPS282" s="6"/>
      <c r="FPT282" s="6"/>
      <c r="FPU282" s="6"/>
      <c r="FPV282" s="6"/>
      <c r="FPW282" s="6"/>
      <c r="FPX282" s="6"/>
      <c r="FPY282" s="6"/>
      <c r="FPZ282" s="6"/>
      <c r="FQA282" s="6"/>
      <c r="FQB282" s="6"/>
      <c r="FQC282" s="6"/>
      <c r="FQD282" s="6"/>
      <c r="FQE282" s="6"/>
      <c r="FQF282" s="6"/>
      <c r="FQG282" s="6"/>
      <c r="FQH282" s="6"/>
      <c r="FQI282" s="6"/>
      <c r="FQJ282" s="6"/>
      <c r="FQK282" s="6"/>
      <c r="FQL282" s="6"/>
      <c r="FQM282" s="6"/>
      <c r="FQN282" s="6"/>
      <c r="FQO282" s="6"/>
      <c r="FQP282" s="6"/>
      <c r="FQQ282" s="6"/>
      <c r="FQR282" s="6"/>
      <c r="FQS282" s="6"/>
      <c r="FQT282" s="6"/>
      <c r="FQU282" s="6"/>
      <c r="FQV282" s="6"/>
      <c r="FQW282" s="6"/>
      <c r="FQX282" s="6"/>
      <c r="FQY282" s="6"/>
      <c r="FQZ282" s="6"/>
      <c r="FRA282" s="6"/>
      <c r="FRB282" s="6"/>
      <c r="FRC282" s="6"/>
      <c r="FRD282" s="6"/>
      <c r="FRE282" s="6"/>
      <c r="FRF282" s="6"/>
      <c r="FRG282" s="6"/>
      <c r="FRH282" s="6"/>
      <c r="FRI282" s="6"/>
      <c r="FRJ282" s="6"/>
      <c r="FRK282" s="6"/>
      <c r="FRL282" s="6"/>
      <c r="FRM282" s="6"/>
      <c r="FRN282" s="6"/>
      <c r="FRO282" s="6"/>
      <c r="FRP282" s="6"/>
      <c r="FRQ282" s="6"/>
      <c r="FRR282" s="6"/>
      <c r="FRS282" s="6"/>
      <c r="FRT282" s="6"/>
      <c r="FRU282" s="6"/>
      <c r="FRV282" s="6"/>
      <c r="FRW282" s="6"/>
      <c r="FRX282" s="6"/>
      <c r="FRY282" s="6"/>
      <c r="FRZ282" s="6"/>
      <c r="FSA282" s="6"/>
      <c r="FSB282" s="6"/>
      <c r="FSC282" s="6"/>
      <c r="FSD282" s="6"/>
      <c r="FSE282" s="6"/>
      <c r="FSF282" s="6"/>
      <c r="FSG282" s="6"/>
      <c r="FSH282" s="6"/>
      <c r="FSI282" s="6"/>
      <c r="FSJ282" s="6"/>
      <c r="FSK282" s="6"/>
      <c r="FSL282" s="6"/>
      <c r="FSM282" s="6"/>
      <c r="FSN282" s="6"/>
      <c r="FSO282" s="6"/>
      <c r="FSP282" s="6"/>
      <c r="FSQ282" s="6"/>
      <c r="FSR282" s="6"/>
      <c r="FSS282" s="6"/>
      <c r="FST282" s="6"/>
      <c r="FSU282" s="6"/>
      <c r="FSV282" s="6"/>
      <c r="FSW282" s="6"/>
      <c r="FSX282" s="6"/>
      <c r="FSY282" s="6"/>
      <c r="FSZ282" s="6"/>
      <c r="FTA282" s="6"/>
      <c r="FTB282" s="6"/>
      <c r="FTC282" s="6"/>
      <c r="FTD282" s="6"/>
      <c r="FTE282" s="6"/>
      <c r="FTF282" s="6"/>
      <c r="FTG282" s="6"/>
      <c r="FTH282" s="6"/>
      <c r="FTI282" s="6"/>
      <c r="FTJ282" s="6"/>
      <c r="FTK282" s="6"/>
      <c r="FTL282" s="6"/>
      <c r="FTM282" s="6"/>
      <c r="FTN282" s="6"/>
      <c r="FTO282" s="6"/>
      <c r="FTP282" s="6"/>
      <c r="FTQ282" s="6"/>
      <c r="FTR282" s="6"/>
      <c r="FTS282" s="6"/>
      <c r="FTT282" s="6"/>
      <c r="FTU282" s="6"/>
      <c r="FTV282" s="6"/>
      <c r="FTW282" s="6"/>
      <c r="FTX282" s="6"/>
      <c r="FTY282" s="6"/>
      <c r="FTZ282" s="6"/>
      <c r="FUA282" s="6"/>
      <c r="FUB282" s="6"/>
      <c r="FUC282" s="6"/>
      <c r="FUD282" s="6"/>
      <c r="FUE282" s="6"/>
      <c r="FUF282" s="6"/>
      <c r="FUG282" s="6"/>
      <c r="FUH282" s="6"/>
      <c r="FUI282" s="6"/>
      <c r="FUJ282" s="6"/>
      <c r="FUK282" s="6"/>
      <c r="FUL282" s="6"/>
      <c r="FUM282" s="6"/>
      <c r="FUN282" s="6"/>
      <c r="FUO282" s="6"/>
      <c r="FUP282" s="6"/>
      <c r="FUQ282" s="6"/>
      <c r="FUR282" s="6"/>
      <c r="FUS282" s="6"/>
      <c r="FUT282" s="6"/>
      <c r="FUU282" s="6"/>
      <c r="FUV282" s="6"/>
      <c r="FUW282" s="6"/>
      <c r="FUX282" s="6"/>
      <c r="FUY282" s="6"/>
      <c r="FUZ282" s="6"/>
      <c r="FVA282" s="6"/>
      <c r="FVB282" s="6"/>
      <c r="FVC282" s="6"/>
      <c r="FVD282" s="6"/>
      <c r="FVE282" s="6"/>
      <c r="FVF282" s="6"/>
      <c r="FVG282" s="6"/>
      <c r="FVH282" s="6"/>
      <c r="FVI282" s="6"/>
      <c r="FVJ282" s="6"/>
      <c r="FVK282" s="6"/>
      <c r="FVL282" s="6"/>
      <c r="FVM282" s="6"/>
      <c r="FVN282" s="6"/>
      <c r="FVO282" s="6"/>
      <c r="FVP282" s="6"/>
      <c r="FVQ282" s="6"/>
      <c r="FVR282" s="6"/>
      <c r="FVS282" s="6"/>
      <c r="FVT282" s="6"/>
      <c r="FVU282" s="6"/>
      <c r="FVV282" s="6"/>
      <c r="FVW282" s="6"/>
      <c r="FVX282" s="6"/>
      <c r="FVY282" s="6"/>
      <c r="FVZ282" s="6"/>
      <c r="FWA282" s="6"/>
      <c r="FWB282" s="6"/>
      <c r="FWC282" s="6"/>
      <c r="FWD282" s="6"/>
      <c r="FWE282" s="6"/>
      <c r="FWF282" s="6"/>
      <c r="FWG282" s="6"/>
      <c r="FWH282" s="6"/>
      <c r="FWI282" s="6"/>
      <c r="FWJ282" s="6"/>
      <c r="FWK282" s="6"/>
      <c r="FWL282" s="6"/>
      <c r="FWM282" s="6"/>
      <c r="FWN282" s="6"/>
      <c r="FWO282" s="6"/>
      <c r="FWP282" s="6"/>
      <c r="FWQ282" s="6"/>
      <c r="FWR282" s="6"/>
      <c r="FWS282" s="6"/>
      <c r="FWT282" s="6"/>
      <c r="FWU282" s="6"/>
      <c r="FWV282" s="6"/>
      <c r="FWW282" s="6"/>
      <c r="FWX282" s="6"/>
      <c r="FWY282" s="6"/>
      <c r="FWZ282" s="6"/>
      <c r="FXA282" s="6"/>
      <c r="FXB282" s="6"/>
      <c r="FXC282" s="6"/>
      <c r="FXD282" s="6"/>
      <c r="FXE282" s="6"/>
      <c r="FXF282" s="6"/>
      <c r="FXG282" s="6"/>
      <c r="FXH282" s="6"/>
      <c r="FXI282" s="6"/>
      <c r="FXJ282" s="6"/>
      <c r="FXK282" s="6"/>
      <c r="FXL282" s="6"/>
      <c r="FXM282" s="6"/>
      <c r="FXN282" s="6"/>
      <c r="FXO282" s="6"/>
      <c r="FXP282" s="6"/>
      <c r="FXQ282" s="6"/>
      <c r="FXR282" s="6"/>
      <c r="FXS282" s="6"/>
      <c r="FXT282" s="6"/>
      <c r="FXU282" s="6"/>
      <c r="FXV282" s="6"/>
      <c r="FXW282" s="6"/>
      <c r="FXX282" s="6"/>
      <c r="FXY282" s="6"/>
      <c r="FXZ282" s="6"/>
      <c r="FYA282" s="6"/>
      <c r="FYB282" s="6"/>
      <c r="FYC282" s="6"/>
      <c r="FYD282" s="6"/>
      <c r="FYE282" s="6"/>
      <c r="FYF282" s="6"/>
      <c r="FYG282" s="6"/>
      <c r="FYH282" s="6"/>
      <c r="FYI282" s="6"/>
      <c r="FYJ282" s="6"/>
      <c r="FYK282" s="6"/>
      <c r="FYL282" s="6"/>
      <c r="FYM282" s="6"/>
      <c r="FYN282" s="6"/>
      <c r="FYO282" s="6"/>
      <c r="FYP282" s="6"/>
      <c r="FYQ282" s="6"/>
      <c r="FYR282" s="6"/>
      <c r="FYS282" s="6"/>
      <c r="FYT282" s="6"/>
      <c r="FYU282" s="6"/>
      <c r="FYV282" s="6"/>
      <c r="FYW282" s="6"/>
      <c r="FYX282" s="6"/>
      <c r="FYY282" s="6"/>
      <c r="FYZ282" s="6"/>
      <c r="FZA282" s="6"/>
      <c r="FZB282" s="6"/>
      <c r="FZC282" s="6"/>
      <c r="FZD282" s="6"/>
      <c r="FZE282" s="6"/>
      <c r="FZF282" s="6"/>
      <c r="FZG282" s="6"/>
      <c r="FZH282" s="6"/>
      <c r="FZI282" s="6"/>
      <c r="FZJ282" s="6"/>
      <c r="FZK282" s="6"/>
      <c r="FZL282" s="6"/>
      <c r="FZM282" s="6"/>
      <c r="FZN282" s="6"/>
      <c r="FZO282" s="6"/>
      <c r="FZP282" s="6"/>
      <c r="FZQ282" s="6"/>
      <c r="FZR282" s="6"/>
      <c r="FZS282" s="6"/>
      <c r="FZT282" s="6"/>
      <c r="FZU282" s="6"/>
      <c r="FZV282" s="6"/>
      <c r="FZW282" s="6"/>
      <c r="FZX282" s="6"/>
      <c r="FZY282" s="6"/>
      <c r="FZZ282" s="6"/>
      <c r="GAA282" s="6"/>
      <c r="GAB282" s="6"/>
      <c r="GAC282" s="6"/>
      <c r="GAD282" s="6"/>
      <c r="GAE282" s="6"/>
      <c r="GAF282" s="6"/>
      <c r="GAG282" s="6"/>
      <c r="GAH282" s="6"/>
      <c r="GAI282" s="6"/>
      <c r="GAJ282" s="6"/>
      <c r="GAK282" s="6"/>
      <c r="GAL282" s="6"/>
      <c r="GAM282" s="6"/>
      <c r="GAN282" s="6"/>
      <c r="GAO282" s="6"/>
      <c r="GAP282" s="6"/>
      <c r="GAQ282" s="6"/>
      <c r="GAR282" s="6"/>
      <c r="GAS282" s="6"/>
      <c r="GAT282" s="6"/>
      <c r="GAU282" s="6"/>
      <c r="GAV282" s="6"/>
      <c r="GAW282" s="6"/>
      <c r="GAX282" s="6"/>
      <c r="GAY282" s="6"/>
      <c r="GAZ282" s="6"/>
      <c r="GBA282" s="6"/>
      <c r="GBB282" s="6"/>
      <c r="GBC282" s="6"/>
      <c r="GBD282" s="6"/>
      <c r="GBE282" s="6"/>
      <c r="GBF282" s="6"/>
      <c r="GBG282" s="6"/>
      <c r="GBH282" s="6"/>
      <c r="GBI282" s="6"/>
      <c r="GBJ282" s="6"/>
      <c r="GBK282" s="6"/>
      <c r="GBL282" s="6"/>
      <c r="GBM282" s="6"/>
      <c r="GBN282" s="6"/>
      <c r="GBO282" s="6"/>
      <c r="GBP282" s="6"/>
      <c r="GBQ282" s="6"/>
      <c r="GBR282" s="6"/>
      <c r="GBS282" s="6"/>
      <c r="GBT282" s="6"/>
      <c r="GBU282" s="6"/>
      <c r="GBV282" s="6"/>
      <c r="GBW282" s="6"/>
      <c r="GBX282" s="6"/>
      <c r="GBY282" s="6"/>
      <c r="GBZ282" s="6"/>
      <c r="GCA282" s="6"/>
      <c r="GCB282" s="6"/>
      <c r="GCC282" s="6"/>
      <c r="GCD282" s="6"/>
      <c r="GCE282" s="6"/>
      <c r="GCF282" s="6"/>
      <c r="GCG282" s="6"/>
      <c r="GCH282" s="6"/>
      <c r="GCI282" s="6"/>
      <c r="GCJ282" s="6"/>
      <c r="GCK282" s="6"/>
      <c r="GCL282" s="6"/>
      <c r="GCM282" s="6"/>
      <c r="GCN282" s="6"/>
      <c r="GCO282" s="6"/>
      <c r="GCP282" s="6"/>
      <c r="GCQ282" s="6"/>
      <c r="GCR282" s="6"/>
      <c r="GCS282" s="6"/>
      <c r="GCT282" s="6"/>
      <c r="GCU282" s="6"/>
      <c r="GCV282" s="6"/>
      <c r="GCW282" s="6"/>
      <c r="GCX282" s="6"/>
      <c r="GCY282" s="6"/>
      <c r="GCZ282" s="6"/>
      <c r="GDA282" s="6"/>
      <c r="GDB282" s="6"/>
      <c r="GDC282" s="6"/>
      <c r="GDD282" s="6"/>
      <c r="GDE282" s="6"/>
      <c r="GDF282" s="6"/>
      <c r="GDG282" s="6"/>
      <c r="GDH282" s="6"/>
      <c r="GDI282" s="6"/>
      <c r="GDJ282" s="6"/>
      <c r="GDK282" s="6"/>
      <c r="GDL282" s="6"/>
      <c r="GDM282" s="6"/>
      <c r="GDN282" s="6"/>
      <c r="GDO282" s="6"/>
      <c r="GDP282" s="6"/>
      <c r="GDQ282" s="6"/>
      <c r="GDR282" s="6"/>
      <c r="GDS282" s="6"/>
      <c r="GDT282" s="6"/>
      <c r="GDU282" s="6"/>
      <c r="GDV282" s="6"/>
      <c r="GDW282" s="6"/>
      <c r="GDX282" s="6"/>
      <c r="GDY282" s="6"/>
      <c r="GDZ282" s="6"/>
      <c r="GEA282" s="6"/>
      <c r="GEB282" s="6"/>
      <c r="GEC282" s="6"/>
      <c r="GED282" s="6"/>
      <c r="GEE282" s="6"/>
      <c r="GEF282" s="6"/>
      <c r="GEG282" s="6"/>
      <c r="GEH282" s="6"/>
      <c r="GEI282" s="6"/>
      <c r="GEJ282" s="6"/>
      <c r="GEK282" s="6"/>
      <c r="GEL282" s="6"/>
      <c r="GEM282" s="6"/>
      <c r="GEN282" s="6"/>
      <c r="GEO282" s="6"/>
      <c r="GEP282" s="6"/>
      <c r="GEQ282" s="6"/>
      <c r="GER282" s="6"/>
      <c r="GES282" s="6"/>
      <c r="GET282" s="6"/>
      <c r="GEU282" s="6"/>
      <c r="GEV282" s="6"/>
      <c r="GEW282" s="6"/>
      <c r="GEX282" s="6"/>
      <c r="GEY282" s="6"/>
      <c r="GEZ282" s="6"/>
      <c r="GFA282" s="6"/>
      <c r="GFB282" s="6"/>
      <c r="GFC282" s="6"/>
      <c r="GFD282" s="6"/>
      <c r="GFE282" s="6"/>
      <c r="GFF282" s="6"/>
      <c r="GFG282" s="6"/>
      <c r="GFH282" s="6"/>
      <c r="GFI282" s="6"/>
      <c r="GFJ282" s="6"/>
      <c r="GFK282" s="6"/>
      <c r="GFL282" s="6"/>
      <c r="GFM282" s="6"/>
      <c r="GFN282" s="6"/>
      <c r="GFO282" s="6"/>
      <c r="GFP282" s="6"/>
      <c r="GFQ282" s="6"/>
      <c r="GFR282" s="6"/>
      <c r="GFS282" s="6"/>
      <c r="GFT282" s="6"/>
      <c r="GFU282" s="6"/>
      <c r="GFV282" s="6"/>
      <c r="GFW282" s="6"/>
      <c r="GFX282" s="6"/>
      <c r="GFY282" s="6"/>
      <c r="GFZ282" s="6"/>
      <c r="GGA282" s="6"/>
      <c r="GGB282" s="6"/>
      <c r="GGC282" s="6"/>
      <c r="GGD282" s="6"/>
      <c r="GGE282" s="6"/>
      <c r="GGF282" s="6"/>
      <c r="GGG282" s="6"/>
      <c r="GGH282" s="6"/>
      <c r="GGI282" s="6"/>
      <c r="GGJ282" s="6"/>
      <c r="GGK282" s="6"/>
      <c r="GGL282" s="6"/>
      <c r="GGM282" s="6"/>
      <c r="GGN282" s="6"/>
      <c r="GGO282" s="6"/>
      <c r="GGP282" s="6"/>
      <c r="GGQ282" s="6"/>
      <c r="GGR282" s="6"/>
      <c r="GGS282" s="6"/>
      <c r="GGT282" s="6"/>
      <c r="GGU282" s="6"/>
      <c r="GGV282" s="6"/>
      <c r="GGW282" s="6"/>
      <c r="GGX282" s="6"/>
      <c r="GGY282" s="6"/>
      <c r="GGZ282" s="6"/>
      <c r="GHA282" s="6"/>
      <c r="GHB282" s="6"/>
      <c r="GHC282" s="6"/>
      <c r="GHD282" s="6"/>
      <c r="GHE282" s="6"/>
      <c r="GHF282" s="6"/>
      <c r="GHG282" s="6"/>
      <c r="GHH282" s="6"/>
      <c r="GHI282" s="6"/>
      <c r="GHJ282" s="6"/>
      <c r="GHK282" s="6"/>
      <c r="GHL282" s="6"/>
      <c r="GHM282" s="6"/>
      <c r="GHN282" s="6"/>
      <c r="GHO282" s="6"/>
      <c r="GHP282" s="6"/>
      <c r="GHQ282" s="6"/>
      <c r="GHR282" s="6"/>
      <c r="GHS282" s="6"/>
      <c r="GHT282" s="6"/>
      <c r="GHU282" s="6"/>
      <c r="GHV282" s="6"/>
      <c r="GHW282" s="6"/>
      <c r="GHX282" s="6"/>
      <c r="GHY282" s="6"/>
      <c r="GHZ282" s="6"/>
      <c r="GIA282" s="6"/>
      <c r="GIB282" s="6"/>
      <c r="GIC282" s="6"/>
      <c r="GID282" s="6"/>
      <c r="GIE282" s="6"/>
      <c r="GIF282" s="6"/>
      <c r="GIG282" s="6"/>
      <c r="GIH282" s="6"/>
      <c r="GII282" s="6"/>
      <c r="GIJ282" s="6"/>
      <c r="GIK282" s="6"/>
      <c r="GIL282" s="6"/>
      <c r="GIM282" s="6"/>
      <c r="GIN282" s="6"/>
      <c r="GIO282" s="6"/>
      <c r="GIP282" s="6"/>
      <c r="GIQ282" s="6"/>
      <c r="GIR282" s="6"/>
      <c r="GIS282" s="6"/>
      <c r="GIT282" s="6"/>
      <c r="GIU282" s="6"/>
      <c r="GIV282" s="6"/>
      <c r="GIW282" s="6"/>
      <c r="GIX282" s="6"/>
      <c r="GIY282" s="6"/>
      <c r="GIZ282" s="6"/>
      <c r="GJA282" s="6"/>
      <c r="GJB282" s="6"/>
      <c r="GJC282" s="6"/>
      <c r="GJD282" s="6"/>
      <c r="GJE282" s="6"/>
      <c r="GJF282" s="6"/>
      <c r="GJG282" s="6"/>
      <c r="GJH282" s="6"/>
      <c r="GJI282" s="6"/>
      <c r="GJJ282" s="6"/>
      <c r="GJK282" s="6"/>
      <c r="GJL282" s="6"/>
      <c r="GJM282" s="6"/>
      <c r="GJN282" s="6"/>
      <c r="GJO282" s="6"/>
      <c r="GJP282" s="6"/>
      <c r="GJQ282" s="6"/>
      <c r="GJR282" s="6"/>
      <c r="GJS282" s="6"/>
      <c r="GJT282" s="6"/>
      <c r="GJU282" s="6"/>
      <c r="GJV282" s="6"/>
      <c r="GJW282" s="6"/>
      <c r="GJX282" s="6"/>
      <c r="GJY282" s="6"/>
      <c r="GJZ282" s="6"/>
      <c r="GKA282" s="6"/>
      <c r="GKB282" s="6"/>
      <c r="GKC282" s="6"/>
      <c r="GKD282" s="6"/>
      <c r="GKE282" s="6"/>
      <c r="GKF282" s="6"/>
      <c r="GKG282" s="6"/>
      <c r="GKH282" s="6"/>
      <c r="GKI282" s="6"/>
      <c r="GKJ282" s="6"/>
      <c r="GKK282" s="6"/>
      <c r="GKL282" s="6"/>
      <c r="GKM282" s="6"/>
      <c r="GKN282" s="6"/>
      <c r="GKO282" s="6"/>
      <c r="GKP282" s="6"/>
      <c r="GKQ282" s="6"/>
      <c r="GKR282" s="6"/>
      <c r="GKS282" s="6"/>
      <c r="GKT282" s="6"/>
      <c r="GKU282" s="6"/>
      <c r="GKV282" s="6"/>
      <c r="GKW282" s="6"/>
      <c r="GKX282" s="6"/>
      <c r="GKY282" s="6"/>
      <c r="GKZ282" s="6"/>
      <c r="GLA282" s="6"/>
      <c r="GLB282" s="6"/>
      <c r="GLC282" s="6"/>
      <c r="GLD282" s="6"/>
      <c r="GLE282" s="6"/>
      <c r="GLF282" s="6"/>
      <c r="GLG282" s="6"/>
      <c r="GLH282" s="6"/>
      <c r="GLI282" s="6"/>
      <c r="GLJ282" s="6"/>
      <c r="GLK282" s="6"/>
      <c r="GLL282" s="6"/>
      <c r="GLM282" s="6"/>
      <c r="GLN282" s="6"/>
      <c r="GLO282" s="6"/>
      <c r="GLP282" s="6"/>
      <c r="GLQ282" s="6"/>
      <c r="GLR282" s="6"/>
      <c r="GLS282" s="6"/>
      <c r="GLT282" s="6"/>
      <c r="GLU282" s="6"/>
      <c r="GLV282" s="6"/>
      <c r="GLW282" s="6"/>
      <c r="GLX282" s="6"/>
      <c r="GLY282" s="6"/>
      <c r="GLZ282" s="6"/>
      <c r="GMA282" s="6"/>
      <c r="GMB282" s="6"/>
      <c r="GMC282" s="6"/>
      <c r="GMD282" s="6"/>
      <c r="GME282" s="6"/>
      <c r="GMF282" s="6"/>
      <c r="GMG282" s="6"/>
      <c r="GMH282" s="6"/>
      <c r="GMI282" s="6"/>
      <c r="GMJ282" s="6"/>
      <c r="GMK282" s="6"/>
      <c r="GML282" s="6"/>
      <c r="GMM282" s="6"/>
      <c r="GMN282" s="6"/>
      <c r="GMO282" s="6"/>
      <c r="GMP282" s="6"/>
      <c r="GMQ282" s="6"/>
      <c r="GMR282" s="6"/>
      <c r="GMS282" s="6"/>
      <c r="GMT282" s="6"/>
      <c r="GMU282" s="6"/>
      <c r="GMV282" s="6"/>
      <c r="GMW282" s="6"/>
      <c r="GMX282" s="6"/>
      <c r="GMY282" s="6"/>
      <c r="GMZ282" s="6"/>
      <c r="GNA282" s="6"/>
      <c r="GNB282" s="6"/>
      <c r="GNC282" s="6"/>
      <c r="GND282" s="6"/>
      <c r="GNE282" s="6"/>
      <c r="GNF282" s="6"/>
      <c r="GNG282" s="6"/>
      <c r="GNH282" s="6"/>
      <c r="GNI282" s="6"/>
      <c r="GNJ282" s="6"/>
      <c r="GNK282" s="6"/>
      <c r="GNL282" s="6"/>
      <c r="GNM282" s="6"/>
      <c r="GNN282" s="6"/>
      <c r="GNO282" s="6"/>
      <c r="GNP282" s="6"/>
      <c r="GNQ282" s="6"/>
      <c r="GNR282" s="6"/>
      <c r="GNS282" s="6"/>
      <c r="GNT282" s="6"/>
      <c r="GNU282" s="6"/>
      <c r="GNV282" s="6"/>
      <c r="GNW282" s="6"/>
      <c r="GNX282" s="6"/>
      <c r="GNY282" s="6"/>
      <c r="GNZ282" s="6"/>
      <c r="GOA282" s="6"/>
      <c r="GOB282" s="6"/>
      <c r="GOC282" s="6"/>
      <c r="GOD282" s="6"/>
      <c r="GOE282" s="6"/>
      <c r="GOF282" s="6"/>
      <c r="GOG282" s="6"/>
      <c r="GOH282" s="6"/>
      <c r="GOI282" s="6"/>
      <c r="GOJ282" s="6"/>
      <c r="GOK282" s="6"/>
      <c r="GOL282" s="6"/>
      <c r="GOM282" s="6"/>
      <c r="GON282" s="6"/>
      <c r="GOO282" s="6"/>
      <c r="GOP282" s="6"/>
      <c r="GOQ282" s="6"/>
      <c r="GOR282" s="6"/>
      <c r="GOS282" s="6"/>
      <c r="GOT282" s="6"/>
      <c r="GOU282" s="6"/>
      <c r="GOV282" s="6"/>
      <c r="GOW282" s="6"/>
      <c r="GOX282" s="6"/>
      <c r="GOY282" s="6"/>
      <c r="GOZ282" s="6"/>
      <c r="GPA282" s="6"/>
      <c r="GPB282" s="6"/>
      <c r="GPC282" s="6"/>
      <c r="GPD282" s="6"/>
      <c r="GPE282" s="6"/>
      <c r="GPF282" s="6"/>
      <c r="GPG282" s="6"/>
      <c r="GPH282" s="6"/>
      <c r="GPI282" s="6"/>
      <c r="GPJ282" s="6"/>
      <c r="GPK282" s="6"/>
      <c r="GPL282" s="6"/>
      <c r="GPM282" s="6"/>
      <c r="GPN282" s="6"/>
      <c r="GPO282" s="6"/>
      <c r="GPP282" s="6"/>
      <c r="GPQ282" s="6"/>
      <c r="GPR282" s="6"/>
      <c r="GPS282" s="6"/>
      <c r="GPT282" s="6"/>
      <c r="GPU282" s="6"/>
      <c r="GPV282" s="6"/>
      <c r="GPW282" s="6"/>
      <c r="GPX282" s="6"/>
      <c r="GPY282" s="6"/>
      <c r="GPZ282" s="6"/>
      <c r="GQA282" s="6"/>
      <c r="GQB282" s="6"/>
      <c r="GQC282" s="6"/>
      <c r="GQD282" s="6"/>
      <c r="GQE282" s="6"/>
      <c r="GQF282" s="6"/>
      <c r="GQG282" s="6"/>
      <c r="GQH282" s="6"/>
      <c r="GQI282" s="6"/>
      <c r="GQJ282" s="6"/>
      <c r="GQK282" s="6"/>
      <c r="GQL282" s="6"/>
      <c r="GQM282" s="6"/>
      <c r="GQN282" s="6"/>
      <c r="GQO282" s="6"/>
      <c r="GQP282" s="6"/>
      <c r="GQQ282" s="6"/>
      <c r="GQR282" s="6"/>
      <c r="GQS282" s="6"/>
      <c r="GQT282" s="6"/>
      <c r="GQU282" s="6"/>
      <c r="GQV282" s="6"/>
      <c r="GQW282" s="6"/>
      <c r="GQX282" s="6"/>
      <c r="GQY282" s="6"/>
      <c r="GQZ282" s="6"/>
      <c r="GRA282" s="6"/>
      <c r="GRB282" s="6"/>
      <c r="GRC282" s="6"/>
      <c r="GRD282" s="6"/>
      <c r="GRE282" s="6"/>
      <c r="GRF282" s="6"/>
      <c r="GRG282" s="6"/>
      <c r="GRH282" s="6"/>
      <c r="GRI282" s="6"/>
      <c r="GRJ282" s="6"/>
      <c r="GRK282" s="6"/>
      <c r="GRL282" s="6"/>
      <c r="GRM282" s="6"/>
      <c r="GRN282" s="6"/>
      <c r="GRO282" s="6"/>
      <c r="GRP282" s="6"/>
      <c r="GRQ282" s="6"/>
      <c r="GRR282" s="6"/>
      <c r="GRS282" s="6"/>
      <c r="GRT282" s="6"/>
      <c r="GRU282" s="6"/>
      <c r="GRV282" s="6"/>
      <c r="GRW282" s="6"/>
      <c r="GRX282" s="6"/>
      <c r="GRY282" s="6"/>
      <c r="GRZ282" s="6"/>
      <c r="GSA282" s="6"/>
      <c r="GSB282" s="6"/>
      <c r="GSC282" s="6"/>
      <c r="GSD282" s="6"/>
      <c r="GSE282" s="6"/>
      <c r="GSF282" s="6"/>
      <c r="GSG282" s="6"/>
      <c r="GSH282" s="6"/>
      <c r="GSI282" s="6"/>
      <c r="GSJ282" s="6"/>
      <c r="GSK282" s="6"/>
      <c r="GSL282" s="6"/>
      <c r="GSM282" s="6"/>
      <c r="GSN282" s="6"/>
      <c r="GSO282" s="6"/>
      <c r="GSP282" s="6"/>
      <c r="GSQ282" s="6"/>
      <c r="GSR282" s="6"/>
      <c r="GSS282" s="6"/>
      <c r="GST282" s="6"/>
      <c r="GSU282" s="6"/>
      <c r="GSV282" s="6"/>
      <c r="GSW282" s="6"/>
      <c r="GSX282" s="6"/>
      <c r="GSY282" s="6"/>
      <c r="GSZ282" s="6"/>
      <c r="GTA282" s="6"/>
      <c r="GTB282" s="6"/>
      <c r="GTC282" s="6"/>
      <c r="GTD282" s="6"/>
      <c r="GTE282" s="6"/>
      <c r="GTF282" s="6"/>
      <c r="GTG282" s="6"/>
      <c r="GTH282" s="6"/>
      <c r="GTI282" s="6"/>
      <c r="GTJ282" s="6"/>
      <c r="GTK282" s="6"/>
      <c r="GTL282" s="6"/>
      <c r="GTM282" s="6"/>
      <c r="GTN282" s="6"/>
      <c r="GTO282" s="6"/>
      <c r="GTP282" s="6"/>
      <c r="GTQ282" s="6"/>
      <c r="GTR282" s="6"/>
      <c r="GTS282" s="6"/>
      <c r="GTT282" s="6"/>
      <c r="GTU282" s="6"/>
      <c r="GTV282" s="6"/>
      <c r="GTW282" s="6"/>
      <c r="GTX282" s="6"/>
      <c r="GTY282" s="6"/>
      <c r="GTZ282" s="6"/>
      <c r="GUA282" s="6"/>
      <c r="GUB282" s="6"/>
      <c r="GUC282" s="6"/>
      <c r="GUD282" s="6"/>
      <c r="GUE282" s="6"/>
      <c r="GUF282" s="6"/>
      <c r="GUG282" s="6"/>
      <c r="GUH282" s="6"/>
      <c r="GUI282" s="6"/>
      <c r="GUJ282" s="6"/>
      <c r="GUK282" s="6"/>
      <c r="GUL282" s="6"/>
      <c r="GUM282" s="6"/>
      <c r="GUN282" s="6"/>
      <c r="GUO282" s="6"/>
      <c r="GUP282" s="6"/>
      <c r="GUQ282" s="6"/>
      <c r="GUR282" s="6"/>
      <c r="GUS282" s="6"/>
      <c r="GUT282" s="6"/>
      <c r="GUU282" s="6"/>
      <c r="GUV282" s="6"/>
      <c r="GUW282" s="6"/>
      <c r="GUX282" s="6"/>
      <c r="GUY282" s="6"/>
      <c r="GUZ282" s="6"/>
      <c r="GVA282" s="6"/>
      <c r="GVB282" s="6"/>
      <c r="GVC282" s="6"/>
      <c r="GVD282" s="6"/>
      <c r="GVE282" s="6"/>
      <c r="GVF282" s="6"/>
      <c r="GVG282" s="6"/>
      <c r="GVH282" s="6"/>
      <c r="GVI282" s="6"/>
      <c r="GVJ282" s="6"/>
      <c r="GVK282" s="6"/>
      <c r="GVL282" s="6"/>
      <c r="GVM282" s="6"/>
      <c r="GVN282" s="6"/>
      <c r="GVO282" s="6"/>
      <c r="GVP282" s="6"/>
      <c r="GVQ282" s="6"/>
      <c r="GVR282" s="6"/>
      <c r="GVS282" s="6"/>
      <c r="GVT282" s="6"/>
      <c r="GVU282" s="6"/>
      <c r="GVV282" s="6"/>
      <c r="GVW282" s="6"/>
      <c r="GVX282" s="6"/>
      <c r="GVY282" s="6"/>
      <c r="GVZ282" s="6"/>
      <c r="GWA282" s="6"/>
      <c r="GWB282" s="6"/>
      <c r="GWC282" s="6"/>
      <c r="GWD282" s="6"/>
      <c r="GWE282" s="6"/>
      <c r="GWF282" s="6"/>
      <c r="GWG282" s="6"/>
      <c r="GWH282" s="6"/>
      <c r="GWI282" s="6"/>
      <c r="GWJ282" s="6"/>
      <c r="GWK282" s="6"/>
      <c r="GWL282" s="6"/>
      <c r="GWM282" s="6"/>
      <c r="GWN282" s="6"/>
      <c r="GWO282" s="6"/>
      <c r="GWP282" s="6"/>
      <c r="GWQ282" s="6"/>
      <c r="GWR282" s="6"/>
      <c r="GWS282" s="6"/>
      <c r="GWT282" s="6"/>
      <c r="GWU282" s="6"/>
      <c r="GWV282" s="6"/>
      <c r="GWW282" s="6"/>
      <c r="GWX282" s="6"/>
      <c r="GWY282" s="6"/>
      <c r="GWZ282" s="6"/>
      <c r="GXA282" s="6"/>
      <c r="GXB282" s="6"/>
      <c r="GXC282" s="6"/>
      <c r="GXD282" s="6"/>
      <c r="GXE282" s="6"/>
      <c r="GXF282" s="6"/>
      <c r="GXG282" s="6"/>
      <c r="GXH282" s="6"/>
      <c r="GXI282" s="6"/>
      <c r="GXJ282" s="6"/>
      <c r="GXK282" s="6"/>
      <c r="GXL282" s="6"/>
      <c r="GXM282" s="6"/>
      <c r="GXN282" s="6"/>
      <c r="GXO282" s="6"/>
      <c r="GXP282" s="6"/>
      <c r="GXQ282" s="6"/>
      <c r="GXR282" s="6"/>
      <c r="GXS282" s="6"/>
      <c r="GXT282" s="6"/>
      <c r="GXU282" s="6"/>
      <c r="GXV282" s="6"/>
      <c r="GXW282" s="6"/>
      <c r="GXX282" s="6"/>
      <c r="GXY282" s="6"/>
      <c r="GXZ282" s="6"/>
      <c r="GYA282" s="6"/>
      <c r="GYB282" s="6"/>
      <c r="GYC282" s="6"/>
      <c r="GYD282" s="6"/>
      <c r="GYE282" s="6"/>
      <c r="GYF282" s="6"/>
      <c r="GYG282" s="6"/>
      <c r="GYH282" s="6"/>
      <c r="GYI282" s="6"/>
      <c r="GYJ282" s="6"/>
      <c r="GYK282" s="6"/>
      <c r="GYL282" s="6"/>
      <c r="GYM282" s="6"/>
      <c r="GYN282" s="6"/>
      <c r="GYO282" s="6"/>
      <c r="GYP282" s="6"/>
      <c r="GYQ282" s="6"/>
      <c r="GYR282" s="6"/>
      <c r="GYS282" s="6"/>
      <c r="GYT282" s="6"/>
      <c r="GYU282" s="6"/>
      <c r="GYV282" s="6"/>
      <c r="GYW282" s="6"/>
      <c r="GYX282" s="6"/>
      <c r="GYY282" s="6"/>
      <c r="GYZ282" s="6"/>
      <c r="GZA282" s="6"/>
      <c r="GZB282" s="6"/>
      <c r="GZC282" s="6"/>
      <c r="GZD282" s="6"/>
      <c r="GZE282" s="6"/>
      <c r="GZF282" s="6"/>
      <c r="GZG282" s="6"/>
      <c r="GZH282" s="6"/>
      <c r="GZI282" s="6"/>
      <c r="GZJ282" s="6"/>
      <c r="GZK282" s="6"/>
      <c r="GZL282" s="6"/>
      <c r="GZM282" s="6"/>
      <c r="GZN282" s="6"/>
      <c r="GZO282" s="6"/>
      <c r="GZP282" s="6"/>
      <c r="GZQ282" s="6"/>
      <c r="GZR282" s="6"/>
      <c r="GZS282" s="6"/>
      <c r="GZT282" s="6"/>
      <c r="GZU282" s="6"/>
      <c r="GZV282" s="6"/>
      <c r="GZW282" s="6"/>
      <c r="GZX282" s="6"/>
      <c r="GZY282" s="6"/>
      <c r="GZZ282" s="6"/>
      <c r="HAA282" s="6"/>
      <c r="HAB282" s="6"/>
      <c r="HAC282" s="6"/>
      <c r="HAD282" s="6"/>
      <c r="HAE282" s="6"/>
      <c r="HAF282" s="6"/>
      <c r="HAG282" s="6"/>
      <c r="HAH282" s="6"/>
      <c r="HAI282" s="6"/>
      <c r="HAJ282" s="6"/>
      <c r="HAK282" s="6"/>
      <c r="HAL282" s="6"/>
      <c r="HAM282" s="6"/>
      <c r="HAN282" s="6"/>
      <c r="HAO282" s="6"/>
      <c r="HAP282" s="6"/>
      <c r="HAQ282" s="6"/>
      <c r="HAR282" s="6"/>
      <c r="HAS282" s="6"/>
      <c r="HAT282" s="6"/>
      <c r="HAU282" s="6"/>
      <c r="HAV282" s="6"/>
      <c r="HAW282" s="6"/>
      <c r="HAX282" s="6"/>
      <c r="HAY282" s="6"/>
      <c r="HAZ282" s="6"/>
      <c r="HBA282" s="6"/>
      <c r="HBB282" s="6"/>
      <c r="HBC282" s="6"/>
      <c r="HBD282" s="6"/>
      <c r="HBE282" s="6"/>
      <c r="HBF282" s="6"/>
      <c r="HBG282" s="6"/>
      <c r="HBH282" s="6"/>
      <c r="HBI282" s="6"/>
      <c r="HBJ282" s="6"/>
      <c r="HBK282" s="6"/>
      <c r="HBL282" s="6"/>
      <c r="HBM282" s="6"/>
      <c r="HBN282" s="6"/>
      <c r="HBO282" s="6"/>
      <c r="HBP282" s="6"/>
      <c r="HBQ282" s="6"/>
      <c r="HBR282" s="6"/>
      <c r="HBS282" s="6"/>
      <c r="HBT282" s="6"/>
      <c r="HBU282" s="6"/>
      <c r="HBV282" s="6"/>
      <c r="HBW282" s="6"/>
      <c r="HBX282" s="6"/>
      <c r="HBY282" s="6"/>
      <c r="HBZ282" s="6"/>
      <c r="HCA282" s="6"/>
      <c r="HCB282" s="6"/>
      <c r="HCC282" s="6"/>
      <c r="HCD282" s="6"/>
      <c r="HCE282" s="6"/>
      <c r="HCF282" s="6"/>
      <c r="HCG282" s="6"/>
      <c r="HCH282" s="6"/>
      <c r="HCI282" s="6"/>
      <c r="HCJ282" s="6"/>
      <c r="HCK282" s="6"/>
      <c r="HCL282" s="6"/>
      <c r="HCM282" s="6"/>
      <c r="HCN282" s="6"/>
      <c r="HCO282" s="6"/>
      <c r="HCP282" s="6"/>
      <c r="HCQ282" s="6"/>
      <c r="HCR282" s="6"/>
      <c r="HCS282" s="6"/>
      <c r="HCT282" s="6"/>
      <c r="HCU282" s="6"/>
      <c r="HCV282" s="6"/>
      <c r="HCW282" s="6"/>
      <c r="HCX282" s="6"/>
      <c r="HCY282" s="6"/>
      <c r="HCZ282" s="6"/>
      <c r="HDA282" s="6"/>
      <c r="HDB282" s="6"/>
      <c r="HDC282" s="6"/>
      <c r="HDD282" s="6"/>
      <c r="HDE282" s="6"/>
      <c r="HDF282" s="6"/>
      <c r="HDG282" s="6"/>
      <c r="HDH282" s="6"/>
      <c r="HDI282" s="6"/>
      <c r="HDJ282" s="6"/>
      <c r="HDK282" s="6"/>
      <c r="HDL282" s="6"/>
      <c r="HDM282" s="6"/>
      <c r="HDN282" s="6"/>
      <c r="HDO282" s="6"/>
      <c r="HDP282" s="6"/>
      <c r="HDQ282" s="6"/>
      <c r="HDR282" s="6"/>
      <c r="HDS282" s="6"/>
      <c r="HDT282" s="6"/>
      <c r="HDU282" s="6"/>
      <c r="HDV282" s="6"/>
      <c r="HDW282" s="6"/>
      <c r="HDX282" s="6"/>
      <c r="HDY282" s="6"/>
      <c r="HDZ282" s="6"/>
      <c r="HEA282" s="6"/>
      <c r="HEB282" s="6"/>
      <c r="HEC282" s="6"/>
      <c r="HED282" s="6"/>
      <c r="HEE282" s="6"/>
      <c r="HEF282" s="6"/>
      <c r="HEG282" s="6"/>
      <c r="HEH282" s="6"/>
      <c r="HEI282" s="6"/>
      <c r="HEJ282" s="6"/>
      <c r="HEK282" s="6"/>
      <c r="HEL282" s="6"/>
      <c r="HEM282" s="6"/>
      <c r="HEN282" s="6"/>
      <c r="HEO282" s="6"/>
      <c r="HEP282" s="6"/>
      <c r="HEQ282" s="6"/>
      <c r="HER282" s="6"/>
      <c r="HES282" s="6"/>
      <c r="HET282" s="6"/>
      <c r="HEU282" s="6"/>
      <c r="HEV282" s="6"/>
      <c r="HEW282" s="6"/>
      <c r="HEX282" s="6"/>
      <c r="HEY282" s="6"/>
      <c r="HEZ282" s="6"/>
      <c r="HFA282" s="6"/>
      <c r="HFB282" s="6"/>
      <c r="HFC282" s="6"/>
      <c r="HFD282" s="6"/>
      <c r="HFE282" s="6"/>
      <c r="HFF282" s="6"/>
      <c r="HFG282" s="6"/>
      <c r="HFH282" s="6"/>
      <c r="HFI282" s="6"/>
      <c r="HFJ282" s="6"/>
      <c r="HFK282" s="6"/>
      <c r="HFL282" s="6"/>
      <c r="HFM282" s="6"/>
      <c r="HFN282" s="6"/>
      <c r="HFO282" s="6"/>
      <c r="HFP282" s="6"/>
      <c r="HFQ282" s="6"/>
      <c r="HFR282" s="6"/>
      <c r="HFS282" s="6"/>
      <c r="HFT282" s="6"/>
      <c r="HFU282" s="6"/>
      <c r="HFV282" s="6"/>
      <c r="HFW282" s="6"/>
      <c r="HFX282" s="6"/>
      <c r="HFY282" s="6"/>
      <c r="HFZ282" s="6"/>
      <c r="HGA282" s="6"/>
      <c r="HGB282" s="6"/>
      <c r="HGC282" s="6"/>
      <c r="HGD282" s="6"/>
      <c r="HGE282" s="6"/>
      <c r="HGF282" s="6"/>
      <c r="HGG282" s="6"/>
      <c r="HGH282" s="6"/>
      <c r="HGI282" s="6"/>
      <c r="HGJ282" s="6"/>
      <c r="HGK282" s="6"/>
      <c r="HGL282" s="6"/>
      <c r="HGM282" s="6"/>
      <c r="HGN282" s="6"/>
      <c r="HGO282" s="6"/>
      <c r="HGP282" s="6"/>
      <c r="HGQ282" s="6"/>
      <c r="HGR282" s="6"/>
      <c r="HGS282" s="6"/>
      <c r="HGT282" s="6"/>
      <c r="HGU282" s="6"/>
      <c r="HGV282" s="6"/>
      <c r="HGW282" s="6"/>
      <c r="HGX282" s="6"/>
      <c r="HGY282" s="6"/>
      <c r="HGZ282" s="6"/>
      <c r="HHA282" s="6"/>
      <c r="HHB282" s="6"/>
      <c r="HHC282" s="6"/>
      <c r="HHD282" s="6"/>
      <c r="HHE282" s="6"/>
      <c r="HHF282" s="6"/>
      <c r="HHG282" s="6"/>
      <c r="HHH282" s="6"/>
      <c r="HHI282" s="6"/>
      <c r="HHJ282" s="6"/>
      <c r="HHK282" s="6"/>
      <c r="HHL282" s="6"/>
      <c r="HHM282" s="6"/>
      <c r="HHN282" s="6"/>
      <c r="HHO282" s="6"/>
      <c r="HHP282" s="6"/>
      <c r="HHQ282" s="6"/>
      <c r="HHR282" s="6"/>
      <c r="HHS282" s="6"/>
      <c r="HHT282" s="6"/>
      <c r="HHU282" s="6"/>
      <c r="HHV282" s="6"/>
      <c r="HHW282" s="6"/>
      <c r="HHX282" s="6"/>
      <c r="HHY282" s="6"/>
      <c r="HHZ282" s="6"/>
      <c r="HIA282" s="6"/>
      <c r="HIB282" s="6"/>
      <c r="HIC282" s="6"/>
      <c r="HID282" s="6"/>
      <c r="HIE282" s="6"/>
      <c r="HIF282" s="6"/>
      <c r="HIG282" s="6"/>
      <c r="HIH282" s="6"/>
      <c r="HII282" s="6"/>
      <c r="HIJ282" s="6"/>
      <c r="HIK282" s="6"/>
      <c r="HIL282" s="6"/>
      <c r="HIM282" s="6"/>
      <c r="HIN282" s="6"/>
      <c r="HIO282" s="6"/>
      <c r="HIP282" s="6"/>
      <c r="HIQ282" s="6"/>
      <c r="HIR282" s="6"/>
      <c r="HIS282" s="6"/>
      <c r="HIT282" s="6"/>
      <c r="HIU282" s="6"/>
      <c r="HIV282" s="6"/>
      <c r="HIW282" s="6"/>
      <c r="HIX282" s="6"/>
      <c r="HIY282" s="6"/>
      <c r="HIZ282" s="6"/>
      <c r="HJA282" s="6"/>
      <c r="HJB282" s="6"/>
      <c r="HJC282" s="6"/>
      <c r="HJD282" s="6"/>
      <c r="HJE282" s="6"/>
      <c r="HJF282" s="6"/>
      <c r="HJG282" s="6"/>
      <c r="HJH282" s="6"/>
      <c r="HJI282" s="6"/>
      <c r="HJJ282" s="6"/>
      <c r="HJK282" s="6"/>
      <c r="HJL282" s="6"/>
      <c r="HJM282" s="6"/>
      <c r="HJN282" s="6"/>
      <c r="HJO282" s="6"/>
      <c r="HJP282" s="6"/>
      <c r="HJQ282" s="6"/>
      <c r="HJR282" s="6"/>
      <c r="HJS282" s="6"/>
      <c r="HJT282" s="6"/>
      <c r="HJU282" s="6"/>
      <c r="HJV282" s="6"/>
      <c r="HJW282" s="6"/>
      <c r="HJX282" s="6"/>
      <c r="HJY282" s="6"/>
      <c r="HJZ282" s="6"/>
      <c r="HKA282" s="6"/>
      <c r="HKB282" s="6"/>
      <c r="HKC282" s="6"/>
      <c r="HKD282" s="6"/>
      <c r="HKE282" s="6"/>
      <c r="HKF282" s="6"/>
      <c r="HKG282" s="6"/>
      <c r="HKH282" s="6"/>
      <c r="HKI282" s="6"/>
      <c r="HKJ282" s="6"/>
      <c r="HKK282" s="6"/>
      <c r="HKL282" s="6"/>
      <c r="HKM282" s="6"/>
      <c r="HKN282" s="6"/>
      <c r="HKO282" s="6"/>
      <c r="HKP282" s="6"/>
      <c r="HKQ282" s="6"/>
      <c r="HKR282" s="6"/>
      <c r="HKS282" s="6"/>
      <c r="HKT282" s="6"/>
      <c r="HKU282" s="6"/>
      <c r="HKV282" s="6"/>
      <c r="HKW282" s="6"/>
      <c r="HKX282" s="6"/>
      <c r="HKY282" s="6"/>
      <c r="HKZ282" s="6"/>
      <c r="HLA282" s="6"/>
      <c r="HLB282" s="6"/>
      <c r="HLC282" s="6"/>
      <c r="HLD282" s="6"/>
      <c r="HLE282" s="6"/>
      <c r="HLF282" s="6"/>
      <c r="HLG282" s="6"/>
      <c r="HLH282" s="6"/>
      <c r="HLI282" s="6"/>
      <c r="HLJ282" s="6"/>
      <c r="HLK282" s="6"/>
      <c r="HLL282" s="6"/>
      <c r="HLM282" s="6"/>
      <c r="HLN282" s="6"/>
      <c r="HLO282" s="6"/>
      <c r="HLP282" s="6"/>
      <c r="HLQ282" s="6"/>
      <c r="HLR282" s="6"/>
      <c r="HLS282" s="6"/>
      <c r="HLT282" s="6"/>
      <c r="HLU282" s="6"/>
      <c r="HLV282" s="6"/>
      <c r="HLW282" s="6"/>
      <c r="HLX282" s="6"/>
      <c r="HLY282" s="6"/>
      <c r="HLZ282" s="6"/>
      <c r="HMA282" s="6"/>
      <c r="HMB282" s="6"/>
      <c r="HMC282" s="6"/>
      <c r="HMD282" s="6"/>
      <c r="HME282" s="6"/>
      <c r="HMF282" s="6"/>
      <c r="HMG282" s="6"/>
      <c r="HMH282" s="6"/>
      <c r="HMI282" s="6"/>
      <c r="HMJ282" s="6"/>
      <c r="HMK282" s="6"/>
      <c r="HML282" s="6"/>
      <c r="HMM282" s="6"/>
      <c r="HMN282" s="6"/>
      <c r="HMO282" s="6"/>
      <c r="HMP282" s="6"/>
      <c r="HMQ282" s="6"/>
      <c r="HMR282" s="6"/>
      <c r="HMS282" s="6"/>
      <c r="HMT282" s="6"/>
      <c r="HMU282" s="6"/>
      <c r="HMV282" s="6"/>
      <c r="HMW282" s="6"/>
      <c r="HMX282" s="6"/>
      <c r="HMY282" s="6"/>
      <c r="HMZ282" s="6"/>
      <c r="HNA282" s="6"/>
      <c r="HNB282" s="6"/>
      <c r="HNC282" s="6"/>
      <c r="HND282" s="6"/>
      <c r="HNE282" s="6"/>
      <c r="HNF282" s="6"/>
      <c r="HNG282" s="6"/>
      <c r="HNH282" s="6"/>
      <c r="HNI282" s="6"/>
      <c r="HNJ282" s="6"/>
      <c r="HNK282" s="6"/>
      <c r="HNL282" s="6"/>
      <c r="HNM282" s="6"/>
      <c r="HNN282" s="6"/>
      <c r="HNO282" s="6"/>
      <c r="HNP282" s="6"/>
      <c r="HNQ282" s="6"/>
      <c r="HNR282" s="6"/>
      <c r="HNS282" s="6"/>
      <c r="HNT282" s="6"/>
      <c r="HNU282" s="6"/>
      <c r="HNV282" s="6"/>
      <c r="HNW282" s="6"/>
      <c r="HNX282" s="6"/>
      <c r="HNY282" s="6"/>
      <c r="HNZ282" s="6"/>
      <c r="HOA282" s="6"/>
      <c r="HOB282" s="6"/>
      <c r="HOC282" s="6"/>
      <c r="HOD282" s="6"/>
      <c r="HOE282" s="6"/>
      <c r="HOF282" s="6"/>
      <c r="HOG282" s="6"/>
      <c r="HOH282" s="6"/>
      <c r="HOI282" s="6"/>
      <c r="HOJ282" s="6"/>
      <c r="HOK282" s="6"/>
      <c r="HOL282" s="6"/>
      <c r="HOM282" s="6"/>
      <c r="HON282" s="6"/>
      <c r="HOO282" s="6"/>
      <c r="HOP282" s="6"/>
      <c r="HOQ282" s="6"/>
      <c r="HOR282" s="6"/>
      <c r="HOS282" s="6"/>
      <c r="HOT282" s="6"/>
      <c r="HOU282" s="6"/>
      <c r="HOV282" s="6"/>
      <c r="HOW282" s="6"/>
      <c r="HOX282" s="6"/>
      <c r="HOY282" s="6"/>
      <c r="HOZ282" s="6"/>
      <c r="HPA282" s="6"/>
      <c r="HPB282" s="6"/>
      <c r="HPC282" s="6"/>
      <c r="HPD282" s="6"/>
      <c r="HPE282" s="6"/>
      <c r="HPF282" s="6"/>
      <c r="HPG282" s="6"/>
      <c r="HPH282" s="6"/>
      <c r="HPI282" s="6"/>
      <c r="HPJ282" s="6"/>
      <c r="HPK282" s="6"/>
      <c r="HPL282" s="6"/>
      <c r="HPM282" s="6"/>
      <c r="HPN282" s="6"/>
      <c r="HPO282" s="6"/>
      <c r="HPP282" s="6"/>
      <c r="HPQ282" s="6"/>
      <c r="HPR282" s="6"/>
      <c r="HPS282" s="6"/>
      <c r="HPT282" s="6"/>
      <c r="HPU282" s="6"/>
      <c r="HPV282" s="6"/>
      <c r="HPW282" s="6"/>
      <c r="HPX282" s="6"/>
      <c r="HPY282" s="6"/>
      <c r="HPZ282" s="6"/>
      <c r="HQA282" s="6"/>
      <c r="HQB282" s="6"/>
      <c r="HQC282" s="6"/>
      <c r="HQD282" s="6"/>
      <c r="HQE282" s="6"/>
      <c r="HQF282" s="6"/>
      <c r="HQG282" s="6"/>
      <c r="HQH282" s="6"/>
      <c r="HQI282" s="6"/>
      <c r="HQJ282" s="6"/>
      <c r="HQK282" s="6"/>
      <c r="HQL282" s="6"/>
      <c r="HQM282" s="6"/>
      <c r="HQN282" s="6"/>
      <c r="HQO282" s="6"/>
      <c r="HQP282" s="6"/>
      <c r="HQQ282" s="6"/>
      <c r="HQR282" s="6"/>
      <c r="HQS282" s="6"/>
      <c r="HQT282" s="6"/>
      <c r="HQU282" s="6"/>
      <c r="HQV282" s="6"/>
      <c r="HQW282" s="6"/>
      <c r="HQX282" s="6"/>
      <c r="HQY282" s="6"/>
      <c r="HQZ282" s="6"/>
      <c r="HRA282" s="6"/>
      <c r="HRB282" s="6"/>
      <c r="HRC282" s="6"/>
      <c r="HRD282" s="6"/>
      <c r="HRE282" s="6"/>
      <c r="HRF282" s="6"/>
      <c r="HRG282" s="6"/>
      <c r="HRH282" s="6"/>
      <c r="HRI282" s="6"/>
      <c r="HRJ282" s="6"/>
      <c r="HRK282" s="6"/>
      <c r="HRL282" s="6"/>
      <c r="HRM282" s="6"/>
      <c r="HRN282" s="6"/>
      <c r="HRO282" s="6"/>
      <c r="HRP282" s="6"/>
      <c r="HRQ282" s="6"/>
      <c r="HRR282" s="6"/>
      <c r="HRS282" s="6"/>
      <c r="HRT282" s="6"/>
      <c r="HRU282" s="6"/>
      <c r="HRV282" s="6"/>
      <c r="HRW282" s="6"/>
      <c r="HRX282" s="6"/>
      <c r="HRY282" s="6"/>
      <c r="HRZ282" s="6"/>
      <c r="HSA282" s="6"/>
      <c r="HSB282" s="6"/>
      <c r="HSC282" s="6"/>
      <c r="HSD282" s="6"/>
      <c r="HSE282" s="6"/>
      <c r="HSF282" s="6"/>
      <c r="HSG282" s="6"/>
      <c r="HSH282" s="6"/>
      <c r="HSI282" s="6"/>
      <c r="HSJ282" s="6"/>
      <c r="HSK282" s="6"/>
      <c r="HSL282" s="6"/>
      <c r="HSM282" s="6"/>
      <c r="HSN282" s="6"/>
      <c r="HSO282" s="6"/>
      <c r="HSP282" s="6"/>
      <c r="HSQ282" s="6"/>
      <c r="HSR282" s="6"/>
      <c r="HSS282" s="6"/>
      <c r="HST282" s="6"/>
      <c r="HSU282" s="6"/>
      <c r="HSV282" s="6"/>
      <c r="HSW282" s="6"/>
      <c r="HSX282" s="6"/>
      <c r="HSY282" s="6"/>
      <c r="HSZ282" s="6"/>
      <c r="HTA282" s="6"/>
      <c r="HTB282" s="6"/>
      <c r="HTC282" s="6"/>
      <c r="HTD282" s="6"/>
      <c r="HTE282" s="6"/>
      <c r="HTF282" s="6"/>
      <c r="HTG282" s="6"/>
      <c r="HTH282" s="6"/>
      <c r="HTI282" s="6"/>
      <c r="HTJ282" s="6"/>
      <c r="HTK282" s="6"/>
      <c r="HTL282" s="6"/>
      <c r="HTM282" s="6"/>
      <c r="HTN282" s="6"/>
      <c r="HTO282" s="6"/>
      <c r="HTP282" s="6"/>
      <c r="HTQ282" s="6"/>
      <c r="HTR282" s="6"/>
      <c r="HTS282" s="6"/>
      <c r="HTT282" s="6"/>
      <c r="HTU282" s="6"/>
      <c r="HTV282" s="6"/>
      <c r="HTW282" s="6"/>
      <c r="HTX282" s="6"/>
      <c r="HTY282" s="6"/>
      <c r="HTZ282" s="6"/>
      <c r="HUA282" s="6"/>
      <c r="HUB282" s="6"/>
      <c r="HUC282" s="6"/>
      <c r="HUD282" s="6"/>
      <c r="HUE282" s="6"/>
      <c r="HUF282" s="6"/>
      <c r="HUG282" s="6"/>
      <c r="HUH282" s="6"/>
      <c r="HUI282" s="6"/>
      <c r="HUJ282" s="6"/>
      <c r="HUK282" s="6"/>
      <c r="HUL282" s="6"/>
      <c r="HUM282" s="6"/>
      <c r="HUN282" s="6"/>
      <c r="HUO282" s="6"/>
      <c r="HUP282" s="6"/>
      <c r="HUQ282" s="6"/>
      <c r="HUR282" s="6"/>
      <c r="HUS282" s="6"/>
      <c r="HUT282" s="6"/>
      <c r="HUU282" s="6"/>
      <c r="HUV282" s="6"/>
      <c r="HUW282" s="6"/>
      <c r="HUX282" s="6"/>
      <c r="HUY282" s="6"/>
      <c r="HUZ282" s="6"/>
      <c r="HVA282" s="6"/>
      <c r="HVB282" s="6"/>
      <c r="HVC282" s="6"/>
      <c r="HVD282" s="6"/>
      <c r="HVE282" s="6"/>
      <c r="HVF282" s="6"/>
      <c r="HVG282" s="6"/>
      <c r="HVH282" s="6"/>
      <c r="HVI282" s="6"/>
      <c r="HVJ282" s="6"/>
      <c r="HVK282" s="6"/>
      <c r="HVL282" s="6"/>
      <c r="HVM282" s="6"/>
      <c r="HVN282" s="6"/>
      <c r="HVO282" s="6"/>
      <c r="HVP282" s="6"/>
      <c r="HVQ282" s="6"/>
      <c r="HVR282" s="6"/>
      <c r="HVS282" s="6"/>
      <c r="HVT282" s="6"/>
      <c r="HVU282" s="6"/>
      <c r="HVV282" s="6"/>
      <c r="HVW282" s="6"/>
      <c r="HVX282" s="6"/>
      <c r="HVY282" s="6"/>
      <c r="HVZ282" s="6"/>
      <c r="HWA282" s="6"/>
      <c r="HWB282" s="6"/>
      <c r="HWC282" s="6"/>
      <c r="HWD282" s="6"/>
      <c r="HWE282" s="6"/>
      <c r="HWF282" s="6"/>
      <c r="HWG282" s="6"/>
      <c r="HWH282" s="6"/>
      <c r="HWI282" s="6"/>
      <c r="HWJ282" s="6"/>
      <c r="HWK282" s="6"/>
      <c r="HWL282" s="6"/>
      <c r="HWM282" s="6"/>
      <c r="HWN282" s="6"/>
      <c r="HWO282" s="6"/>
      <c r="HWP282" s="6"/>
      <c r="HWQ282" s="6"/>
      <c r="HWR282" s="6"/>
      <c r="HWS282" s="6"/>
      <c r="HWT282" s="6"/>
      <c r="HWU282" s="6"/>
      <c r="HWV282" s="6"/>
      <c r="HWW282" s="6"/>
      <c r="HWX282" s="6"/>
      <c r="HWY282" s="6"/>
      <c r="HWZ282" s="6"/>
      <c r="HXA282" s="6"/>
      <c r="HXB282" s="6"/>
      <c r="HXC282" s="6"/>
      <c r="HXD282" s="6"/>
      <c r="HXE282" s="6"/>
      <c r="HXF282" s="6"/>
      <c r="HXG282" s="6"/>
      <c r="HXH282" s="6"/>
      <c r="HXI282" s="6"/>
      <c r="HXJ282" s="6"/>
      <c r="HXK282" s="6"/>
      <c r="HXL282" s="6"/>
      <c r="HXM282" s="6"/>
      <c r="HXN282" s="6"/>
      <c r="HXO282" s="6"/>
      <c r="HXP282" s="6"/>
      <c r="HXQ282" s="6"/>
      <c r="HXR282" s="6"/>
      <c r="HXS282" s="6"/>
      <c r="HXT282" s="6"/>
      <c r="HXU282" s="6"/>
      <c r="HXV282" s="6"/>
      <c r="HXW282" s="6"/>
      <c r="HXX282" s="6"/>
      <c r="HXY282" s="6"/>
      <c r="HXZ282" s="6"/>
      <c r="HYA282" s="6"/>
      <c r="HYB282" s="6"/>
      <c r="HYC282" s="6"/>
      <c r="HYD282" s="6"/>
      <c r="HYE282" s="6"/>
      <c r="HYF282" s="6"/>
      <c r="HYG282" s="6"/>
      <c r="HYH282" s="6"/>
      <c r="HYI282" s="6"/>
      <c r="HYJ282" s="6"/>
      <c r="HYK282" s="6"/>
      <c r="HYL282" s="6"/>
      <c r="HYM282" s="6"/>
      <c r="HYN282" s="6"/>
      <c r="HYO282" s="6"/>
      <c r="HYP282" s="6"/>
      <c r="HYQ282" s="6"/>
      <c r="HYR282" s="6"/>
      <c r="HYS282" s="6"/>
      <c r="HYT282" s="6"/>
      <c r="HYU282" s="6"/>
      <c r="HYV282" s="6"/>
      <c r="HYW282" s="6"/>
      <c r="HYX282" s="6"/>
      <c r="HYY282" s="6"/>
      <c r="HYZ282" s="6"/>
      <c r="HZA282" s="6"/>
      <c r="HZB282" s="6"/>
      <c r="HZC282" s="6"/>
      <c r="HZD282" s="6"/>
      <c r="HZE282" s="6"/>
      <c r="HZF282" s="6"/>
      <c r="HZG282" s="6"/>
      <c r="HZH282" s="6"/>
      <c r="HZI282" s="6"/>
      <c r="HZJ282" s="6"/>
      <c r="HZK282" s="6"/>
      <c r="HZL282" s="6"/>
      <c r="HZM282" s="6"/>
      <c r="HZN282" s="6"/>
      <c r="HZO282" s="6"/>
      <c r="HZP282" s="6"/>
      <c r="HZQ282" s="6"/>
      <c r="HZR282" s="6"/>
      <c r="HZS282" s="6"/>
      <c r="HZT282" s="6"/>
      <c r="HZU282" s="6"/>
      <c r="HZV282" s="6"/>
      <c r="HZW282" s="6"/>
      <c r="HZX282" s="6"/>
      <c r="HZY282" s="6"/>
      <c r="HZZ282" s="6"/>
      <c r="IAA282" s="6"/>
      <c r="IAB282" s="6"/>
      <c r="IAC282" s="6"/>
      <c r="IAD282" s="6"/>
      <c r="IAE282" s="6"/>
      <c r="IAF282" s="6"/>
      <c r="IAG282" s="6"/>
      <c r="IAH282" s="6"/>
      <c r="IAI282" s="6"/>
      <c r="IAJ282" s="6"/>
      <c r="IAK282" s="6"/>
      <c r="IAL282" s="6"/>
      <c r="IAM282" s="6"/>
      <c r="IAN282" s="6"/>
      <c r="IAO282" s="6"/>
      <c r="IAP282" s="6"/>
      <c r="IAQ282" s="6"/>
      <c r="IAR282" s="6"/>
      <c r="IAS282" s="6"/>
      <c r="IAT282" s="6"/>
      <c r="IAU282" s="6"/>
      <c r="IAV282" s="6"/>
      <c r="IAW282" s="6"/>
      <c r="IAX282" s="6"/>
      <c r="IAY282" s="6"/>
      <c r="IAZ282" s="6"/>
      <c r="IBA282" s="6"/>
      <c r="IBB282" s="6"/>
      <c r="IBC282" s="6"/>
      <c r="IBD282" s="6"/>
      <c r="IBE282" s="6"/>
      <c r="IBF282" s="6"/>
      <c r="IBG282" s="6"/>
      <c r="IBH282" s="6"/>
      <c r="IBI282" s="6"/>
      <c r="IBJ282" s="6"/>
      <c r="IBK282" s="6"/>
      <c r="IBL282" s="6"/>
      <c r="IBM282" s="6"/>
      <c r="IBN282" s="6"/>
      <c r="IBO282" s="6"/>
      <c r="IBP282" s="6"/>
      <c r="IBQ282" s="6"/>
      <c r="IBR282" s="6"/>
      <c r="IBS282" s="6"/>
      <c r="IBT282" s="6"/>
      <c r="IBU282" s="6"/>
      <c r="IBV282" s="6"/>
      <c r="IBW282" s="6"/>
      <c r="IBX282" s="6"/>
      <c r="IBY282" s="6"/>
      <c r="IBZ282" s="6"/>
      <c r="ICA282" s="6"/>
      <c r="ICB282" s="6"/>
      <c r="ICC282" s="6"/>
      <c r="ICD282" s="6"/>
      <c r="ICE282" s="6"/>
      <c r="ICF282" s="6"/>
      <c r="ICG282" s="6"/>
      <c r="ICH282" s="6"/>
      <c r="ICI282" s="6"/>
      <c r="ICJ282" s="6"/>
      <c r="ICK282" s="6"/>
      <c r="ICL282" s="6"/>
      <c r="ICM282" s="6"/>
      <c r="ICN282" s="6"/>
      <c r="ICO282" s="6"/>
      <c r="ICP282" s="6"/>
      <c r="ICQ282" s="6"/>
      <c r="ICR282" s="6"/>
      <c r="ICS282" s="6"/>
      <c r="ICT282" s="6"/>
      <c r="ICU282" s="6"/>
      <c r="ICV282" s="6"/>
      <c r="ICW282" s="6"/>
      <c r="ICX282" s="6"/>
      <c r="ICY282" s="6"/>
      <c r="ICZ282" s="6"/>
      <c r="IDA282" s="6"/>
      <c r="IDB282" s="6"/>
      <c r="IDC282" s="6"/>
      <c r="IDD282" s="6"/>
      <c r="IDE282" s="6"/>
      <c r="IDF282" s="6"/>
      <c r="IDG282" s="6"/>
      <c r="IDH282" s="6"/>
      <c r="IDI282" s="6"/>
      <c r="IDJ282" s="6"/>
      <c r="IDK282" s="6"/>
      <c r="IDL282" s="6"/>
      <c r="IDM282" s="6"/>
      <c r="IDN282" s="6"/>
      <c r="IDO282" s="6"/>
      <c r="IDP282" s="6"/>
      <c r="IDQ282" s="6"/>
      <c r="IDR282" s="6"/>
      <c r="IDS282" s="6"/>
      <c r="IDT282" s="6"/>
      <c r="IDU282" s="6"/>
      <c r="IDV282" s="6"/>
      <c r="IDW282" s="6"/>
      <c r="IDX282" s="6"/>
      <c r="IDY282" s="6"/>
      <c r="IDZ282" s="6"/>
      <c r="IEA282" s="6"/>
      <c r="IEB282" s="6"/>
      <c r="IEC282" s="6"/>
      <c r="IED282" s="6"/>
      <c r="IEE282" s="6"/>
      <c r="IEF282" s="6"/>
      <c r="IEG282" s="6"/>
      <c r="IEH282" s="6"/>
      <c r="IEI282" s="6"/>
      <c r="IEJ282" s="6"/>
      <c r="IEK282" s="6"/>
      <c r="IEL282" s="6"/>
      <c r="IEM282" s="6"/>
      <c r="IEN282" s="6"/>
      <c r="IEO282" s="6"/>
      <c r="IEP282" s="6"/>
      <c r="IEQ282" s="6"/>
      <c r="IER282" s="6"/>
      <c r="IES282" s="6"/>
      <c r="IET282" s="6"/>
      <c r="IEU282" s="6"/>
      <c r="IEV282" s="6"/>
      <c r="IEW282" s="6"/>
      <c r="IEX282" s="6"/>
      <c r="IEY282" s="6"/>
      <c r="IEZ282" s="6"/>
      <c r="IFA282" s="6"/>
      <c r="IFB282" s="6"/>
      <c r="IFC282" s="6"/>
      <c r="IFD282" s="6"/>
      <c r="IFE282" s="6"/>
      <c r="IFF282" s="6"/>
      <c r="IFG282" s="6"/>
      <c r="IFH282" s="6"/>
      <c r="IFI282" s="6"/>
      <c r="IFJ282" s="6"/>
      <c r="IFK282" s="6"/>
      <c r="IFL282" s="6"/>
      <c r="IFM282" s="6"/>
      <c r="IFN282" s="6"/>
      <c r="IFO282" s="6"/>
      <c r="IFP282" s="6"/>
      <c r="IFQ282" s="6"/>
      <c r="IFR282" s="6"/>
      <c r="IFS282" s="6"/>
      <c r="IFT282" s="6"/>
      <c r="IFU282" s="6"/>
      <c r="IFV282" s="6"/>
      <c r="IFW282" s="6"/>
      <c r="IFX282" s="6"/>
      <c r="IFY282" s="6"/>
      <c r="IFZ282" s="6"/>
      <c r="IGA282" s="6"/>
      <c r="IGB282" s="6"/>
      <c r="IGC282" s="6"/>
      <c r="IGD282" s="6"/>
      <c r="IGE282" s="6"/>
      <c r="IGF282" s="6"/>
      <c r="IGG282" s="6"/>
      <c r="IGH282" s="6"/>
      <c r="IGI282" s="6"/>
      <c r="IGJ282" s="6"/>
      <c r="IGK282" s="6"/>
      <c r="IGL282" s="6"/>
      <c r="IGM282" s="6"/>
      <c r="IGN282" s="6"/>
      <c r="IGO282" s="6"/>
      <c r="IGP282" s="6"/>
      <c r="IGQ282" s="6"/>
      <c r="IGR282" s="6"/>
      <c r="IGS282" s="6"/>
      <c r="IGT282" s="6"/>
      <c r="IGU282" s="6"/>
      <c r="IGV282" s="6"/>
      <c r="IGW282" s="6"/>
      <c r="IGX282" s="6"/>
      <c r="IGY282" s="6"/>
      <c r="IGZ282" s="6"/>
      <c r="IHA282" s="6"/>
      <c r="IHB282" s="6"/>
      <c r="IHC282" s="6"/>
      <c r="IHD282" s="6"/>
      <c r="IHE282" s="6"/>
      <c r="IHF282" s="6"/>
      <c r="IHG282" s="6"/>
      <c r="IHH282" s="6"/>
      <c r="IHI282" s="6"/>
      <c r="IHJ282" s="6"/>
      <c r="IHK282" s="6"/>
      <c r="IHL282" s="6"/>
      <c r="IHM282" s="6"/>
      <c r="IHN282" s="6"/>
      <c r="IHO282" s="6"/>
      <c r="IHP282" s="6"/>
      <c r="IHQ282" s="6"/>
      <c r="IHR282" s="6"/>
      <c r="IHS282" s="6"/>
      <c r="IHT282" s="6"/>
      <c r="IHU282" s="6"/>
      <c r="IHV282" s="6"/>
      <c r="IHW282" s="6"/>
      <c r="IHX282" s="6"/>
      <c r="IHY282" s="6"/>
      <c r="IHZ282" s="6"/>
      <c r="IIA282" s="6"/>
      <c r="IIB282" s="6"/>
      <c r="IIC282" s="6"/>
      <c r="IID282" s="6"/>
      <c r="IIE282" s="6"/>
      <c r="IIF282" s="6"/>
      <c r="IIG282" s="6"/>
      <c r="IIH282" s="6"/>
      <c r="III282" s="6"/>
      <c r="IIJ282" s="6"/>
      <c r="IIK282" s="6"/>
      <c r="IIL282" s="6"/>
      <c r="IIM282" s="6"/>
      <c r="IIN282" s="6"/>
      <c r="IIO282" s="6"/>
      <c r="IIP282" s="6"/>
      <c r="IIQ282" s="6"/>
      <c r="IIR282" s="6"/>
      <c r="IIS282" s="6"/>
      <c r="IIT282" s="6"/>
      <c r="IIU282" s="6"/>
      <c r="IIV282" s="6"/>
      <c r="IIW282" s="6"/>
      <c r="IIX282" s="6"/>
      <c r="IIY282" s="6"/>
      <c r="IIZ282" s="6"/>
      <c r="IJA282" s="6"/>
      <c r="IJB282" s="6"/>
      <c r="IJC282" s="6"/>
      <c r="IJD282" s="6"/>
      <c r="IJE282" s="6"/>
      <c r="IJF282" s="6"/>
      <c r="IJG282" s="6"/>
      <c r="IJH282" s="6"/>
      <c r="IJI282" s="6"/>
      <c r="IJJ282" s="6"/>
      <c r="IJK282" s="6"/>
      <c r="IJL282" s="6"/>
      <c r="IJM282" s="6"/>
      <c r="IJN282" s="6"/>
      <c r="IJO282" s="6"/>
      <c r="IJP282" s="6"/>
      <c r="IJQ282" s="6"/>
      <c r="IJR282" s="6"/>
      <c r="IJS282" s="6"/>
      <c r="IJT282" s="6"/>
      <c r="IJU282" s="6"/>
      <c r="IJV282" s="6"/>
      <c r="IJW282" s="6"/>
      <c r="IJX282" s="6"/>
      <c r="IJY282" s="6"/>
      <c r="IJZ282" s="6"/>
      <c r="IKA282" s="6"/>
      <c r="IKB282" s="6"/>
      <c r="IKC282" s="6"/>
      <c r="IKD282" s="6"/>
      <c r="IKE282" s="6"/>
      <c r="IKF282" s="6"/>
      <c r="IKG282" s="6"/>
      <c r="IKH282" s="6"/>
      <c r="IKI282" s="6"/>
      <c r="IKJ282" s="6"/>
      <c r="IKK282" s="6"/>
      <c r="IKL282" s="6"/>
      <c r="IKM282" s="6"/>
      <c r="IKN282" s="6"/>
      <c r="IKO282" s="6"/>
      <c r="IKP282" s="6"/>
      <c r="IKQ282" s="6"/>
      <c r="IKR282" s="6"/>
      <c r="IKS282" s="6"/>
      <c r="IKT282" s="6"/>
      <c r="IKU282" s="6"/>
      <c r="IKV282" s="6"/>
      <c r="IKW282" s="6"/>
      <c r="IKX282" s="6"/>
      <c r="IKY282" s="6"/>
      <c r="IKZ282" s="6"/>
      <c r="ILA282" s="6"/>
      <c r="ILB282" s="6"/>
      <c r="ILC282" s="6"/>
      <c r="ILD282" s="6"/>
      <c r="ILE282" s="6"/>
      <c r="ILF282" s="6"/>
      <c r="ILG282" s="6"/>
      <c r="ILH282" s="6"/>
      <c r="ILI282" s="6"/>
      <c r="ILJ282" s="6"/>
      <c r="ILK282" s="6"/>
      <c r="ILL282" s="6"/>
      <c r="ILM282" s="6"/>
      <c r="ILN282" s="6"/>
      <c r="ILO282" s="6"/>
      <c r="ILP282" s="6"/>
      <c r="ILQ282" s="6"/>
      <c r="ILR282" s="6"/>
      <c r="ILS282" s="6"/>
      <c r="ILT282" s="6"/>
      <c r="ILU282" s="6"/>
      <c r="ILV282" s="6"/>
      <c r="ILW282" s="6"/>
      <c r="ILX282" s="6"/>
      <c r="ILY282" s="6"/>
      <c r="ILZ282" s="6"/>
      <c r="IMA282" s="6"/>
      <c r="IMB282" s="6"/>
      <c r="IMC282" s="6"/>
      <c r="IMD282" s="6"/>
      <c r="IME282" s="6"/>
      <c r="IMF282" s="6"/>
      <c r="IMG282" s="6"/>
      <c r="IMH282" s="6"/>
      <c r="IMI282" s="6"/>
      <c r="IMJ282" s="6"/>
      <c r="IMK282" s="6"/>
      <c r="IML282" s="6"/>
      <c r="IMM282" s="6"/>
      <c r="IMN282" s="6"/>
      <c r="IMO282" s="6"/>
      <c r="IMP282" s="6"/>
      <c r="IMQ282" s="6"/>
      <c r="IMR282" s="6"/>
      <c r="IMS282" s="6"/>
      <c r="IMT282" s="6"/>
      <c r="IMU282" s="6"/>
      <c r="IMV282" s="6"/>
      <c r="IMW282" s="6"/>
      <c r="IMX282" s="6"/>
      <c r="IMY282" s="6"/>
      <c r="IMZ282" s="6"/>
      <c r="INA282" s="6"/>
      <c r="INB282" s="6"/>
      <c r="INC282" s="6"/>
      <c r="IND282" s="6"/>
      <c r="INE282" s="6"/>
      <c r="INF282" s="6"/>
      <c r="ING282" s="6"/>
      <c r="INH282" s="6"/>
      <c r="INI282" s="6"/>
      <c r="INJ282" s="6"/>
      <c r="INK282" s="6"/>
      <c r="INL282" s="6"/>
      <c r="INM282" s="6"/>
      <c r="INN282" s="6"/>
      <c r="INO282" s="6"/>
      <c r="INP282" s="6"/>
      <c r="INQ282" s="6"/>
      <c r="INR282" s="6"/>
      <c r="INS282" s="6"/>
      <c r="INT282" s="6"/>
      <c r="INU282" s="6"/>
      <c r="INV282" s="6"/>
      <c r="INW282" s="6"/>
      <c r="INX282" s="6"/>
      <c r="INY282" s="6"/>
      <c r="INZ282" s="6"/>
      <c r="IOA282" s="6"/>
      <c r="IOB282" s="6"/>
      <c r="IOC282" s="6"/>
      <c r="IOD282" s="6"/>
      <c r="IOE282" s="6"/>
      <c r="IOF282" s="6"/>
      <c r="IOG282" s="6"/>
      <c r="IOH282" s="6"/>
      <c r="IOI282" s="6"/>
      <c r="IOJ282" s="6"/>
      <c r="IOK282" s="6"/>
      <c r="IOL282" s="6"/>
      <c r="IOM282" s="6"/>
      <c r="ION282" s="6"/>
      <c r="IOO282" s="6"/>
      <c r="IOP282" s="6"/>
      <c r="IOQ282" s="6"/>
      <c r="IOR282" s="6"/>
      <c r="IOS282" s="6"/>
      <c r="IOT282" s="6"/>
      <c r="IOU282" s="6"/>
      <c r="IOV282" s="6"/>
      <c r="IOW282" s="6"/>
      <c r="IOX282" s="6"/>
      <c r="IOY282" s="6"/>
      <c r="IOZ282" s="6"/>
      <c r="IPA282" s="6"/>
      <c r="IPB282" s="6"/>
      <c r="IPC282" s="6"/>
      <c r="IPD282" s="6"/>
      <c r="IPE282" s="6"/>
      <c r="IPF282" s="6"/>
      <c r="IPG282" s="6"/>
      <c r="IPH282" s="6"/>
      <c r="IPI282" s="6"/>
      <c r="IPJ282" s="6"/>
      <c r="IPK282" s="6"/>
      <c r="IPL282" s="6"/>
      <c r="IPM282" s="6"/>
      <c r="IPN282" s="6"/>
      <c r="IPO282" s="6"/>
      <c r="IPP282" s="6"/>
      <c r="IPQ282" s="6"/>
      <c r="IPR282" s="6"/>
      <c r="IPS282" s="6"/>
      <c r="IPT282" s="6"/>
      <c r="IPU282" s="6"/>
      <c r="IPV282" s="6"/>
      <c r="IPW282" s="6"/>
      <c r="IPX282" s="6"/>
      <c r="IPY282" s="6"/>
      <c r="IPZ282" s="6"/>
      <c r="IQA282" s="6"/>
      <c r="IQB282" s="6"/>
      <c r="IQC282" s="6"/>
      <c r="IQD282" s="6"/>
      <c r="IQE282" s="6"/>
      <c r="IQF282" s="6"/>
      <c r="IQG282" s="6"/>
      <c r="IQH282" s="6"/>
      <c r="IQI282" s="6"/>
      <c r="IQJ282" s="6"/>
      <c r="IQK282" s="6"/>
      <c r="IQL282" s="6"/>
      <c r="IQM282" s="6"/>
      <c r="IQN282" s="6"/>
      <c r="IQO282" s="6"/>
      <c r="IQP282" s="6"/>
      <c r="IQQ282" s="6"/>
      <c r="IQR282" s="6"/>
      <c r="IQS282" s="6"/>
      <c r="IQT282" s="6"/>
      <c r="IQU282" s="6"/>
      <c r="IQV282" s="6"/>
      <c r="IQW282" s="6"/>
      <c r="IQX282" s="6"/>
      <c r="IQY282" s="6"/>
      <c r="IQZ282" s="6"/>
      <c r="IRA282" s="6"/>
      <c r="IRB282" s="6"/>
      <c r="IRC282" s="6"/>
      <c r="IRD282" s="6"/>
      <c r="IRE282" s="6"/>
      <c r="IRF282" s="6"/>
      <c r="IRG282" s="6"/>
      <c r="IRH282" s="6"/>
      <c r="IRI282" s="6"/>
      <c r="IRJ282" s="6"/>
      <c r="IRK282" s="6"/>
      <c r="IRL282" s="6"/>
      <c r="IRM282" s="6"/>
      <c r="IRN282" s="6"/>
      <c r="IRO282" s="6"/>
      <c r="IRP282" s="6"/>
      <c r="IRQ282" s="6"/>
      <c r="IRR282" s="6"/>
      <c r="IRS282" s="6"/>
      <c r="IRT282" s="6"/>
      <c r="IRU282" s="6"/>
      <c r="IRV282" s="6"/>
      <c r="IRW282" s="6"/>
      <c r="IRX282" s="6"/>
      <c r="IRY282" s="6"/>
      <c r="IRZ282" s="6"/>
      <c r="ISA282" s="6"/>
      <c r="ISB282" s="6"/>
      <c r="ISC282" s="6"/>
      <c r="ISD282" s="6"/>
      <c r="ISE282" s="6"/>
      <c r="ISF282" s="6"/>
      <c r="ISG282" s="6"/>
      <c r="ISH282" s="6"/>
      <c r="ISI282" s="6"/>
      <c r="ISJ282" s="6"/>
      <c r="ISK282" s="6"/>
      <c r="ISL282" s="6"/>
      <c r="ISM282" s="6"/>
      <c r="ISN282" s="6"/>
      <c r="ISO282" s="6"/>
      <c r="ISP282" s="6"/>
      <c r="ISQ282" s="6"/>
      <c r="ISR282" s="6"/>
      <c r="ISS282" s="6"/>
      <c r="IST282" s="6"/>
      <c r="ISU282" s="6"/>
      <c r="ISV282" s="6"/>
      <c r="ISW282" s="6"/>
      <c r="ISX282" s="6"/>
      <c r="ISY282" s="6"/>
      <c r="ISZ282" s="6"/>
      <c r="ITA282" s="6"/>
      <c r="ITB282" s="6"/>
      <c r="ITC282" s="6"/>
      <c r="ITD282" s="6"/>
      <c r="ITE282" s="6"/>
      <c r="ITF282" s="6"/>
      <c r="ITG282" s="6"/>
      <c r="ITH282" s="6"/>
      <c r="ITI282" s="6"/>
      <c r="ITJ282" s="6"/>
      <c r="ITK282" s="6"/>
      <c r="ITL282" s="6"/>
      <c r="ITM282" s="6"/>
      <c r="ITN282" s="6"/>
      <c r="ITO282" s="6"/>
      <c r="ITP282" s="6"/>
      <c r="ITQ282" s="6"/>
      <c r="ITR282" s="6"/>
      <c r="ITS282" s="6"/>
      <c r="ITT282" s="6"/>
      <c r="ITU282" s="6"/>
      <c r="ITV282" s="6"/>
      <c r="ITW282" s="6"/>
      <c r="ITX282" s="6"/>
      <c r="ITY282" s="6"/>
      <c r="ITZ282" s="6"/>
      <c r="IUA282" s="6"/>
      <c r="IUB282" s="6"/>
      <c r="IUC282" s="6"/>
      <c r="IUD282" s="6"/>
      <c r="IUE282" s="6"/>
      <c r="IUF282" s="6"/>
      <c r="IUG282" s="6"/>
      <c r="IUH282" s="6"/>
      <c r="IUI282" s="6"/>
      <c r="IUJ282" s="6"/>
      <c r="IUK282" s="6"/>
      <c r="IUL282" s="6"/>
      <c r="IUM282" s="6"/>
      <c r="IUN282" s="6"/>
      <c r="IUO282" s="6"/>
      <c r="IUP282" s="6"/>
      <c r="IUQ282" s="6"/>
      <c r="IUR282" s="6"/>
      <c r="IUS282" s="6"/>
      <c r="IUT282" s="6"/>
      <c r="IUU282" s="6"/>
      <c r="IUV282" s="6"/>
      <c r="IUW282" s="6"/>
      <c r="IUX282" s="6"/>
      <c r="IUY282" s="6"/>
      <c r="IUZ282" s="6"/>
      <c r="IVA282" s="6"/>
      <c r="IVB282" s="6"/>
      <c r="IVC282" s="6"/>
      <c r="IVD282" s="6"/>
      <c r="IVE282" s="6"/>
      <c r="IVF282" s="6"/>
      <c r="IVG282" s="6"/>
      <c r="IVH282" s="6"/>
      <c r="IVI282" s="6"/>
      <c r="IVJ282" s="6"/>
      <c r="IVK282" s="6"/>
      <c r="IVL282" s="6"/>
      <c r="IVM282" s="6"/>
      <c r="IVN282" s="6"/>
      <c r="IVO282" s="6"/>
      <c r="IVP282" s="6"/>
      <c r="IVQ282" s="6"/>
      <c r="IVR282" s="6"/>
      <c r="IVS282" s="6"/>
      <c r="IVT282" s="6"/>
      <c r="IVU282" s="6"/>
      <c r="IVV282" s="6"/>
      <c r="IVW282" s="6"/>
      <c r="IVX282" s="6"/>
      <c r="IVY282" s="6"/>
      <c r="IVZ282" s="6"/>
      <c r="IWA282" s="6"/>
      <c r="IWB282" s="6"/>
      <c r="IWC282" s="6"/>
      <c r="IWD282" s="6"/>
      <c r="IWE282" s="6"/>
      <c r="IWF282" s="6"/>
      <c r="IWG282" s="6"/>
      <c r="IWH282" s="6"/>
      <c r="IWI282" s="6"/>
      <c r="IWJ282" s="6"/>
      <c r="IWK282" s="6"/>
      <c r="IWL282" s="6"/>
      <c r="IWM282" s="6"/>
      <c r="IWN282" s="6"/>
      <c r="IWO282" s="6"/>
      <c r="IWP282" s="6"/>
      <c r="IWQ282" s="6"/>
      <c r="IWR282" s="6"/>
      <c r="IWS282" s="6"/>
      <c r="IWT282" s="6"/>
      <c r="IWU282" s="6"/>
      <c r="IWV282" s="6"/>
      <c r="IWW282" s="6"/>
      <c r="IWX282" s="6"/>
      <c r="IWY282" s="6"/>
      <c r="IWZ282" s="6"/>
      <c r="IXA282" s="6"/>
      <c r="IXB282" s="6"/>
      <c r="IXC282" s="6"/>
      <c r="IXD282" s="6"/>
      <c r="IXE282" s="6"/>
      <c r="IXF282" s="6"/>
      <c r="IXG282" s="6"/>
      <c r="IXH282" s="6"/>
      <c r="IXI282" s="6"/>
      <c r="IXJ282" s="6"/>
      <c r="IXK282" s="6"/>
      <c r="IXL282" s="6"/>
      <c r="IXM282" s="6"/>
      <c r="IXN282" s="6"/>
      <c r="IXO282" s="6"/>
      <c r="IXP282" s="6"/>
      <c r="IXQ282" s="6"/>
      <c r="IXR282" s="6"/>
      <c r="IXS282" s="6"/>
      <c r="IXT282" s="6"/>
      <c r="IXU282" s="6"/>
      <c r="IXV282" s="6"/>
      <c r="IXW282" s="6"/>
      <c r="IXX282" s="6"/>
      <c r="IXY282" s="6"/>
      <c r="IXZ282" s="6"/>
      <c r="IYA282" s="6"/>
      <c r="IYB282" s="6"/>
      <c r="IYC282" s="6"/>
      <c r="IYD282" s="6"/>
      <c r="IYE282" s="6"/>
      <c r="IYF282" s="6"/>
      <c r="IYG282" s="6"/>
      <c r="IYH282" s="6"/>
      <c r="IYI282" s="6"/>
      <c r="IYJ282" s="6"/>
      <c r="IYK282" s="6"/>
      <c r="IYL282" s="6"/>
      <c r="IYM282" s="6"/>
      <c r="IYN282" s="6"/>
      <c r="IYO282" s="6"/>
      <c r="IYP282" s="6"/>
      <c r="IYQ282" s="6"/>
      <c r="IYR282" s="6"/>
      <c r="IYS282" s="6"/>
      <c r="IYT282" s="6"/>
      <c r="IYU282" s="6"/>
      <c r="IYV282" s="6"/>
      <c r="IYW282" s="6"/>
      <c r="IYX282" s="6"/>
      <c r="IYY282" s="6"/>
      <c r="IYZ282" s="6"/>
      <c r="IZA282" s="6"/>
      <c r="IZB282" s="6"/>
      <c r="IZC282" s="6"/>
      <c r="IZD282" s="6"/>
      <c r="IZE282" s="6"/>
      <c r="IZF282" s="6"/>
      <c r="IZG282" s="6"/>
      <c r="IZH282" s="6"/>
      <c r="IZI282" s="6"/>
      <c r="IZJ282" s="6"/>
      <c r="IZK282" s="6"/>
      <c r="IZL282" s="6"/>
      <c r="IZM282" s="6"/>
      <c r="IZN282" s="6"/>
      <c r="IZO282" s="6"/>
      <c r="IZP282" s="6"/>
      <c r="IZQ282" s="6"/>
      <c r="IZR282" s="6"/>
      <c r="IZS282" s="6"/>
      <c r="IZT282" s="6"/>
      <c r="IZU282" s="6"/>
      <c r="IZV282" s="6"/>
      <c r="IZW282" s="6"/>
      <c r="IZX282" s="6"/>
      <c r="IZY282" s="6"/>
      <c r="IZZ282" s="6"/>
      <c r="JAA282" s="6"/>
      <c r="JAB282" s="6"/>
      <c r="JAC282" s="6"/>
      <c r="JAD282" s="6"/>
      <c r="JAE282" s="6"/>
      <c r="JAF282" s="6"/>
      <c r="JAG282" s="6"/>
      <c r="JAH282" s="6"/>
      <c r="JAI282" s="6"/>
      <c r="JAJ282" s="6"/>
      <c r="JAK282" s="6"/>
      <c r="JAL282" s="6"/>
      <c r="JAM282" s="6"/>
      <c r="JAN282" s="6"/>
      <c r="JAO282" s="6"/>
      <c r="JAP282" s="6"/>
      <c r="JAQ282" s="6"/>
      <c r="JAR282" s="6"/>
      <c r="JAS282" s="6"/>
      <c r="JAT282" s="6"/>
      <c r="JAU282" s="6"/>
      <c r="JAV282" s="6"/>
      <c r="JAW282" s="6"/>
      <c r="JAX282" s="6"/>
      <c r="JAY282" s="6"/>
      <c r="JAZ282" s="6"/>
      <c r="JBA282" s="6"/>
      <c r="JBB282" s="6"/>
      <c r="JBC282" s="6"/>
      <c r="JBD282" s="6"/>
      <c r="JBE282" s="6"/>
      <c r="JBF282" s="6"/>
      <c r="JBG282" s="6"/>
      <c r="JBH282" s="6"/>
      <c r="JBI282" s="6"/>
      <c r="JBJ282" s="6"/>
      <c r="JBK282" s="6"/>
      <c r="JBL282" s="6"/>
      <c r="JBM282" s="6"/>
      <c r="JBN282" s="6"/>
      <c r="JBO282" s="6"/>
      <c r="JBP282" s="6"/>
      <c r="JBQ282" s="6"/>
      <c r="JBR282" s="6"/>
      <c r="JBS282" s="6"/>
      <c r="JBT282" s="6"/>
      <c r="JBU282" s="6"/>
      <c r="JBV282" s="6"/>
      <c r="JBW282" s="6"/>
      <c r="JBX282" s="6"/>
      <c r="JBY282" s="6"/>
      <c r="JBZ282" s="6"/>
      <c r="JCA282" s="6"/>
      <c r="JCB282" s="6"/>
      <c r="JCC282" s="6"/>
      <c r="JCD282" s="6"/>
      <c r="JCE282" s="6"/>
      <c r="JCF282" s="6"/>
      <c r="JCG282" s="6"/>
      <c r="JCH282" s="6"/>
      <c r="JCI282" s="6"/>
      <c r="JCJ282" s="6"/>
      <c r="JCK282" s="6"/>
      <c r="JCL282" s="6"/>
      <c r="JCM282" s="6"/>
      <c r="JCN282" s="6"/>
      <c r="JCO282" s="6"/>
      <c r="JCP282" s="6"/>
      <c r="JCQ282" s="6"/>
      <c r="JCR282" s="6"/>
      <c r="JCS282" s="6"/>
      <c r="JCT282" s="6"/>
      <c r="JCU282" s="6"/>
      <c r="JCV282" s="6"/>
      <c r="JCW282" s="6"/>
      <c r="JCX282" s="6"/>
      <c r="JCY282" s="6"/>
      <c r="JCZ282" s="6"/>
      <c r="JDA282" s="6"/>
      <c r="JDB282" s="6"/>
      <c r="JDC282" s="6"/>
      <c r="JDD282" s="6"/>
      <c r="JDE282" s="6"/>
      <c r="JDF282" s="6"/>
      <c r="JDG282" s="6"/>
      <c r="JDH282" s="6"/>
      <c r="JDI282" s="6"/>
      <c r="JDJ282" s="6"/>
      <c r="JDK282" s="6"/>
      <c r="JDL282" s="6"/>
      <c r="JDM282" s="6"/>
      <c r="JDN282" s="6"/>
      <c r="JDO282" s="6"/>
      <c r="JDP282" s="6"/>
      <c r="JDQ282" s="6"/>
      <c r="JDR282" s="6"/>
      <c r="JDS282" s="6"/>
      <c r="JDT282" s="6"/>
      <c r="JDU282" s="6"/>
      <c r="JDV282" s="6"/>
      <c r="JDW282" s="6"/>
      <c r="JDX282" s="6"/>
      <c r="JDY282" s="6"/>
      <c r="JDZ282" s="6"/>
      <c r="JEA282" s="6"/>
      <c r="JEB282" s="6"/>
      <c r="JEC282" s="6"/>
      <c r="JED282" s="6"/>
      <c r="JEE282" s="6"/>
      <c r="JEF282" s="6"/>
      <c r="JEG282" s="6"/>
      <c r="JEH282" s="6"/>
      <c r="JEI282" s="6"/>
      <c r="JEJ282" s="6"/>
      <c r="JEK282" s="6"/>
      <c r="JEL282" s="6"/>
      <c r="JEM282" s="6"/>
      <c r="JEN282" s="6"/>
      <c r="JEO282" s="6"/>
      <c r="JEP282" s="6"/>
      <c r="JEQ282" s="6"/>
      <c r="JER282" s="6"/>
      <c r="JES282" s="6"/>
      <c r="JET282" s="6"/>
      <c r="JEU282" s="6"/>
      <c r="JEV282" s="6"/>
      <c r="JEW282" s="6"/>
      <c r="JEX282" s="6"/>
      <c r="JEY282" s="6"/>
      <c r="JEZ282" s="6"/>
      <c r="JFA282" s="6"/>
      <c r="JFB282" s="6"/>
      <c r="JFC282" s="6"/>
      <c r="JFD282" s="6"/>
      <c r="JFE282" s="6"/>
      <c r="JFF282" s="6"/>
      <c r="JFG282" s="6"/>
      <c r="JFH282" s="6"/>
      <c r="JFI282" s="6"/>
      <c r="JFJ282" s="6"/>
      <c r="JFK282" s="6"/>
      <c r="JFL282" s="6"/>
      <c r="JFM282" s="6"/>
      <c r="JFN282" s="6"/>
      <c r="JFO282" s="6"/>
      <c r="JFP282" s="6"/>
      <c r="JFQ282" s="6"/>
      <c r="JFR282" s="6"/>
      <c r="JFS282" s="6"/>
      <c r="JFT282" s="6"/>
      <c r="JFU282" s="6"/>
      <c r="JFV282" s="6"/>
      <c r="JFW282" s="6"/>
      <c r="JFX282" s="6"/>
      <c r="JFY282" s="6"/>
      <c r="JFZ282" s="6"/>
      <c r="JGA282" s="6"/>
      <c r="JGB282" s="6"/>
      <c r="JGC282" s="6"/>
      <c r="JGD282" s="6"/>
      <c r="JGE282" s="6"/>
      <c r="JGF282" s="6"/>
      <c r="JGG282" s="6"/>
      <c r="JGH282" s="6"/>
      <c r="JGI282" s="6"/>
      <c r="JGJ282" s="6"/>
      <c r="JGK282" s="6"/>
      <c r="JGL282" s="6"/>
      <c r="JGM282" s="6"/>
      <c r="JGN282" s="6"/>
      <c r="JGO282" s="6"/>
      <c r="JGP282" s="6"/>
      <c r="JGQ282" s="6"/>
      <c r="JGR282" s="6"/>
      <c r="JGS282" s="6"/>
      <c r="JGT282" s="6"/>
      <c r="JGU282" s="6"/>
      <c r="JGV282" s="6"/>
      <c r="JGW282" s="6"/>
      <c r="JGX282" s="6"/>
      <c r="JGY282" s="6"/>
      <c r="JGZ282" s="6"/>
      <c r="JHA282" s="6"/>
      <c r="JHB282" s="6"/>
      <c r="JHC282" s="6"/>
      <c r="JHD282" s="6"/>
      <c r="JHE282" s="6"/>
      <c r="JHF282" s="6"/>
      <c r="JHG282" s="6"/>
      <c r="JHH282" s="6"/>
      <c r="JHI282" s="6"/>
      <c r="JHJ282" s="6"/>
      <c r="JHK282" s="6"/>
      <c r="JHL282" s="6"/>
      <c r="JHM282" s="6"/>
      <c r="JHN282" s="6"/>
      <c r="JHO282" s="6"/>
      <c r="JHP282" s="6"/>
      <c r="JHQ282" s="6"/>
      <c r="JHR282" s="6"/>
      <c r="JHS282" s="6"/>
      <c r="JHT282" s="6"/>
      <c r="JHU282" s="6"/>
      <c r="JHV282" s="6"/>
      <c r="JHW282" s="6"/>
      <c r="JHX282" s="6"/>
      <c r="JHY282" s="6"/>
      <c r="JHZ282" s="6"/>
      <c r="JIA282" s="6"/>
      <c r="JIB282" s="6"/>
      <c r="JIC282" s="6"/>
      <c r="JID282" s="6"/>
      <c r="JIE282" s="6"/>
      <c r="JIF282" s="6"/>
      <c r="JIG282" s="6"/>
      <c r="JIH282" s="6"/>
      <c r="JII282" s="6"/>
      <c r="JIJ282" s="6"/>
      <c r="JIK282" s="6"/>
      <c r="JIL282" s="6"/>
      <c r="JIM282" s="6"/>
      <c r="JIN282" s="6"/>
      <c r="JIO282" s="6"/>
      <c r="JIP282" s="6"/>
      <c r="JIQ282" s="6"/>
      <c r="JIR282" s="6"/>
      <c r="JIS282" s="6"/>
      <c r="JIT282" s="6"/>
      <c r="JIU282" s="6"/>
      <c r="JIV282" s="6"/>
      <c r="JIW282" s="6"/>
      <c r="JIX282" s="6"/>
      <c r="JIY282" s="6"/>
      <c r="JIZ282" s="6"/>
      <c r="JJA282" s="6"/>
      <c r="JJB282" s="6"/>
      <c r="JJC282" s="6"/>
      <c r="JJD282" s="6"/>
      <c r="JJE282" s="6"/>
      <c r="JJF282" s="6"/>
      <c r="JJG282" s="6"/>
      <c r="JJH282" s="6"/>
      <c r="JJI282" s="6"/>
      <c r="JJJ282" s="6"/>
      <c r="JJK282" s="6"/>
      <c r="JJL282" s="6"/>
      <c r="JJM282" s="6"/>
      <c r="JJN282" s="6"/>
      <c r="JJO282" s="6"/>
      <c r="JJP282" s="6"/>
      <c r="JJQ282" s="6"/>
      <c r="JJR282" s="6"/>
      <c r="JJS282" s="6"/>
      <c r="JJT282" s="6"/>
      <c r="JJU282" s="6"/>
      <c r="JJV282" s="6"/>
      <c r="JJW282" s="6"/>
      <c r="JJX282" s="6"/>
      <c r="JJY282" s="6"/>
      <c r="JJZ282" s="6"/>
      <c r="JKA282" s="6"/>
      <c r="JKB282" s="6"/>
      <c r="JKC282" s="6"/>
      <c r="JKD282" s="6"/>
      <c r="JKE282" s="6"/>
      <c r="JKF282" s="6"/>
      <c r="JKG282" s="6"/>
      <c r="JKH282" s="6"/>
      <c r="JKI282" s="6"/>
      <c r="JKJ282" s="6"/>
      <c r="JKK282" s="6"/>
      <c r="JKL282" s="6"/>
      <c r="JKM282" s="6"/>
      <c r="JKN282" s="6"/>
      <c r="JKO282" s="6"/>
      <c r="JKP282" s="6"/>
      <c r="JKQ282" s="6"/>
      <c r="JKR282" s="6"/>
      <c r="JKS282" s="6"/>
      <c r="JKT282" s="6"/>
      <c r="JKU282" s="6"/>
      <c r="JKV282" s="6"/>
      <c r="JKW282" s="6"/>
      <c r="JKX282" s="6"/>
      <c r="JKY282" s="6"/>
      <c r="JKZ282" s="6"/>
      <c r="JLA282" s="6"/>
      <c r="JLB282" s="6"/>
      <c r="JLC282" s="6"/>
      <c r="JLD282" s="6"/>
      <c r="JLE282" s="6"/>
      <c r="JLF282" s="6"/>
      <c r="JLG282" s="6"/>
      <c r="JLH282" s="6"/>
      <c r="JLI282" s="6"/>
      <c r="JLJ282" s="6"/>
      <c r="JLK282" s="6"/>
      <c r="JLL282" s="6"/>
      <c r="JLM282" s="6"/>
      <c r="JLN282" s="6"/>
      <c r="JLO282" s="6"/>
      <c r="JLP282" s="6"/>
      <c r="JLQ282" s="6"/>
      <c r="JLR282" s="6"/>
      <c r="JLS282" s="6"/>
      <c r="JLT282" s="6"/>
      <c r="JLU282" s="6"/>
      <c r="JLV282" s="6"/>
      <c r="JLW282" s="6"/>
      <c r="JLX282" s="6"/>
      <c r="JLY282" s="6"/>
      <c r="JLZ282" s="6"/>
      <c r="JMA282" s="6"/>
      <c r="JMB282" s="6"/>
      <c r="JMC282" s="6"/>
      <c r="JMD282" s="6"/>
      <c r="JME282" s="6"/>
      <c r="JMF282" s="6"/>
      <c r="JMG282" s="6"/>
      <c r="JMH282" s="6"/>
      <c r="JMI282" s="6"/>
      <c r="JMJ282" s="6"/>
      <c r="JMK282" s="6"/>
      <c r="JML282" s="6"/>
      <c r="JMM282" s="6"/>
      <c r="JMN282" s="6"/>
      <c r="JMO282" s="6"/>
      <c r="JMP282" s="6"/>
      <c r="JMQ282" s="6"/>
      <c r="JMR282" s="6"/>
      <c r="JMS282" s="6"/>
      <c r="JMT282" s="6"/>
      <c r="JMU282" s="6"/>
      <c r="JMV282" s="6"/>
      <c r="JMW282" s="6"/>
      <c r="JMX282" s="6"/>
      <c r="JMY282" s="6"/>
      <c r="JMZ282" s="6"/>
      <c r="JNA282" s="6"/>
      <c r="JNB282" s="6"/>
      <c r="JNC282" s="6"/>
      <c r="JND282" s="6"/>
      <c r="JNE282" s="6"/>
      <c r="JNF282" s="6"/>
      <c r="JNG282" s="6"/>
      <c r="JNH282" s="6"/>
      <c r="JNI282" s="6"/>
      <c r="JNJ282" s="6"/>
      <c r="JNK282" s="6"/>
      <c r="JNL282" s="6"/>
      <c r="JNM282" s="6"/>
      <c r="JNN282" s="6"/>
      <c r="JNO282" s="6"/>
      <c r="JNP282" s="6"/>
      <c r="JNQ282" s="6"/>
      <c r="JNR282" s="6"/>
      <c r="JNS282" s="6"/>
      <c r="JNT282" s="6"/>
      <c r="JNU282" s="6"/>
      <c r="JNV282" s="6"/>
      <c r="JNW282" s="6"/>
      <c r="JNX282" s="6"/>
      <c r="JNY282" s="6"/>
      <c r="JNZ282" s="6"/>
      <c r="JOA282" s="6"/>
      <c r="JOB282" s="6"/>
      <c r="JOC282" s="6"/>
      <c r="JOD282" s="6"/>
      <c r="JOE282" s="6"/>
      <c r="JOF282" s="6"/>
      <c r="JOG282" s="6"/>
      <c r="JOH282" s="6"/>
      <c r="JOI282" s="6"/>
      <c r="JOJ282" s="6"/>
      <c r="JOK282" s="6"/>
      <c r="JOL282" s="6"/>
      <c r="JOM282" s="6"/>
      <c r="JON282" s="6"/>
      <c r="JOO282" s="6"/>
      <c r="JOP282" s="6"/>
      <c r="JOQ282" s="6"/>
      <c r="JOR282" s="6"/>
      <c r="JOS282" s="6"/>
      <c r="JOT282" s="6"/>
      <c r="JOU282" s="6"/>
      <c r="JOV282" s="6"/>
      <c r="JOW282" s="6"/>
      <c r="JOX282" s="6"/>
      <c r="JOY282" s="6"/>
      <c r="JOZ282" s="6"/>
      <c r="JPA282" s="6"/>
      <c r="JPB282" s="6"/>
      <c r="JPC282" s="6"/>
      <c r="JPD282" s="6"/>
      <c r="JPE282" s="6"/>
      <c r="JPF282" s="6"/>
      <c r="JPG282" s="6"/>
      <c r="JPH282" s="6"/>
      <c r="JPI282" s="6"/>
      <c r="JPJ282" s="6"/>
      <c r="JPK282" s="6"/>
      <c r="JPL282" s="6"/>
      <c r="JPM282" s="6"/>
      <c r="JPN282" s="6"/>
      <c r="JPO282" s="6"/>
      <c r="JPP282" s="6"/>
      <c r="JPQ282" s="6"/>
      <c r="JPR282" s="6"/>
      <c r="JPS282" s="6"/>
      <c r="JPT282" s="6"/>
      <c r="JPU282" s="6"/>
      <c r="JPV282" s="6"/>
      <c r="JPW282" s="6"/>
      <c r="JPX282" s="6"/>
      <c r="JPY282" s="6"/>
      <c r="JPZ282" s="6"/>
      <c r="JQA282" s="6"/>
      <c r="JQB282" s="6"/>
      <c r="JQC282" s="6"/>
      <c r="JQD282" s="6"/>
      <c r="JQE282" s="6"/>
      <c r="JQF282" s="6"/>
      <c r="JQG282" s="6"/>
      <c r="JQH282" s="6"/>
      <c r="JQI282" s="6"/>
      <c r="JQJ282" s="6"/>
      <c r="JQK282" s="6"/>
      <c r="JQL282" s="6"/>
      <c r="JQM282" s="6"/>
      <c r="JQN282" s="6"/>
      <c r="JQO282" s="6"/>
      <c r="JQP282" s="6"/>
      <c r="JQQ282" s="6"/>
      <c r="JQR282" s="6"/>
      <c r="JQS282" s="6"/>
      <c r="JQT282" s="6"/>
      <c r="JQU282" s="6"/>
      <c r="JQV282" s="6"/>
      <c r="JQW282" s="6"/>
      <c r="JQX282" s="6"/>
      <c r="JQY282" s="6"/>
      <c r="JQZ282" s="6"/>
      <c r="JRA282" s="6"/>
      <c r="JRB282" s="6"/>
      <c r="JRC282" s="6"/>
      <c r="JRD282" s="6"/>
      <c r="JRE282" s="6"/>
      <c r="JRF282" s="6"/>
      <c r="JRG282" s="6"/>
      <c r="JRH282" s="6"/>
      <c r="JRI282" s="6"/>
      <c r="JRJ282" s="6"/>
      <c r="JRK282" s="6"/>
      <c r="JRL282" s="6"/>
      <c r="JRM282" s="6"/>
      <c r="JRN282" s="6"/>
      <c r="JRO282" s="6"/>
      <c r="JRP282" s="6"/>
      <c r="JRQ282" s="6"/>
      <c r="JRR282" s="6"/>
      <c r="JRS282" s="6"/>
      <c r="JRT282" s="6"/>
      <c r="JRU282" s="6"/>
      <c r="JRV282" s="6"/>
      <c r="JRW282" s="6"/>
      <c r="JRX282" s="6"/>
      <c r="JRY282" s="6"/>
      <c r="JRZ282" s="6"/>
      <c r="JSA282" s="6"/>
      <c r="JSB282" s="6"/>
      <c r="JSC282" s="6"/>
      <c r="JSD282" s="6"/>
      <c r="JSE282" s="6"/>
      <c r="JSF282" s="6"/>
      <c r="JSG282" s="6"/>
      <c r="JSH282" s="6"/>
      <c r="JSI282" s="6"/>
      <c r="JSJ282" s="6"/>
      <c r="JSK282" s="6"/>
      <c r="JSL282" s="6"/>
      <c r="JSM282" s="6"/>
      <c r="JSN282" s="6"/>
      <c r="JSO282" s="6"/>
      <c r="JSP282" s="6"/>
      <c r="JSQ282" s="6"/>
      <c r="JSR282" s="6"/>
      <c r="JSS282" s="6"/>
      <c r="JST282" s="6"/>
      <c r="JSU282" s="6"/>
      <c r="JSV282" s="6"/>
      <c r="JSW282" s="6"/>
      <c r="JSX282" s="6"/>
      <c r="JSY282" s="6"/>
      <c r="JSZ282" s="6"/>
      <c r="JTA282" s="6"/>
      <c r="JTB282" s="6"/>
      <c r="JTC282" s="6"/>
      <c r="JTD282" s="6"/>
      <c r="JTE282" s="6"/>
      <c r="JTF282" s="6"/>
      <c r="JTG282" s="6"/>
      <c r="JTH282" s="6"/>
      <c r="JTI282" s="6"/>
      <c r="JTJ282" s="6"/>
      <c r="JTK282" s="6"/>
      <c r="JTL282" s="6"/>
      <c r="JTM282" s="6"/>
      <c r="JTN282" s="6"/>
      <c r="JTO282" s="6"/>
      <c r="JTP282" s="6"/>
      <c r="JTQ282" s="6"/>
      <c r="JTR282" s="6"/>
      <c r="JTS282" s="6"/>
      <c r="JTT282" s="6"/>
      <c r="JTU282" s="6"/>
      <c r="JTV282" s="6"/>
      <c r="JTW282" s="6"/>
      <c r="JTX282" s="6"/>
      <c r="JTY282" s="6"/>
      <c r="JTZ282" s="6"/>
      <c r="JUA282" s="6"/>
      <c r="JUB282" s="6"/>
      <c r="JUC282" s="6"/>
      <c r="JUD282" s="6"/>
      <c r="JUE282" s="6"/>
      <c r="JUF282" s="6"/>
      <c r="JUG282" s="6"/>
      <c r="JUH282" s="6"/>
      <c r="JUI282" s="6"/>
      <c r="JUJ282" s="6"/>
      <c r="JUK282" s="6"/>
      <c r="JUL282" s="6"/>
      <c r="JUM282" s="6"/>
      <c r="JUN282" s="6"/>
      <c r="JUO282" s="6"/>
      <c r="JUP282" s="6"/>
      <c r="JUQ282" s="6"/>
      <c r="JUR282" s="6"/>
      <c r="JUS282" s="6"/>
      <c r="JUT282" s="6"/>
      <c r="JUU282" s="6"/>
      <c r="JUV282" s="6"/>
      <c r="JUW282" s="6"/>
      <c r="JUX282" s="6"/>
      <c r="JUY282" s="6"/>
      <c r="JUZ282" s="6"/>
      <c r="JVA282" s="6"/>
      <c r="JVB282" s="6"/>
      <c r="JVC282" s="6"/>
      <c r="JVD282" s="6"/>
      <c r="JVE282" s="6"/>
      <c r="JVF282" s="6"/>
      <c r="JVG282" s="6"/>
      <c r="JVH282" s="6"/>
      <c r="JVI282" s="6"/>
      <c r="JVJ282" s="6"/>
      <c r="JVK282" s="6"/>
      <c r="JVL282" s="6"/>
      <c r="JVM282" s="6"/>
      <c r="JVN282" s="6"/>
      <c r="JVO282" s="6"/>
      <c r="JVP282" s="6"/>
      <c r="JVQ282" s="6"/>
      <c r="JVR282" s="6"/>
      <c r="JVS282" s="6"/>
      <c r="JVT282" s="6"/>
      <c r="JVU282" s="6"/>
      <c r="JVV282" s="6"/>
      <c r="JVW282" s="6"/>
      <c r="JVX282" s="6"/>
      <c r="JVY282" s="6"/>
      <c r="JVZ282" s="6"/>
      <c r="JWA282" s="6"/>
      <c r="JWB282" s="6"/>
      <c r="JWC282" s="6"/>
      <c r="JWD282" s="6"/>
      <c r="JWE282" s="6"/>
      <c r="JWF282" s="6"/>
      <c r="JWG282" s="6"/>
      <c r="JWH282" s="6"/>
      <c r="JWI282" s="6"/>
      <c r="JWJ282" s="6"/>
      <c r="JWK282" s="6"/>
      <c r="JWL282" s="6"/>
      <c r="JWM282" s="6"/>
      <c r="JWN282" s="6"/>
      <c r="JWO282" s="6"/>
      <c r="JWP282" s="6"/>
      <c r="JWQ282" s="6"/>
      <c r="JWR282" s="6"/>
      <c r="JWS282" s="6"/>
      <c r="JWT282" s="6"/>
      <c r="JWU282" s="6"/>
      <c r="JWV282" s="6"/>
      <c r="JWW282" s="6"/>
      <c r="JWX282" s="6"/>
      <c r="JWY282" s="6"/>
      <c r="JWZ282" s="6"/>
      <c r="JXA282" s="6"/>
      <c r="JXB282" s="6"/>
      <c r="JXC282" s="6"/>
      <c r="JXD282" s="6"/>
      <c r="JXE282" s="6"/>
      <c r="JXF282" s="6"/>
      <c r="JXG282" s="6"/>
      <c r="JXH282" s="6"/>
      <c r="JXI282" s="6"/>
      <c r="JXJ282" s="6"/>
      <c r="JXK282" s="6"/>
      <c r="JXL282" s="6"/>
      <c r="JXM282" s="6"/>
      <c r="JXN282" s="6"/>
      <c r="JXO282" s="6"/>
      <c r="JXP282" s="6"/>
      <c r="JXQ282" s="6"/>
      <c r="JXR282" s="6"/>
      <c r="JXS282" s="6"/>
      <c r="JXT282" s="6"/>
      <c r="JXU282" s="6"/>
      <c r="JXV282" s="6"/>
      <c r="JXW282" s="6"/>
      <c r="JXX282" s="6"/>
      <c r="JXY282" s="6"/>
      <c r="JXZ282" s="6"/>
      <c r="JYA282" s="6"/>
      <c r="JYB282" s="6"/>
      <c r="JYC282" s="6"/>
      <c r="JYD282" s="6"/>
      <c r="JYE282" s="6"/>
      <c r="JYF282" s="6"/>
      <c r="JYG282" s="6"/>
      <c r="JYH282" s="6"/>
      <c r="JYI282" s="6"/>
      <c r="JYJ282" s="6"/>
      <c r="JYK282" s="6"/>
      <c r="JYL282" s="6"/>
      <c r="JYM282" s="6"/>
      <c r="JYN282" s="6"/>
      <c r="JYO282" s="6"/>
      <c r="JYP282" s="6"/>
      <c r="JYQ282" s="6"/>
      <c r="JYR282" s="6"/>
      <c r="JYS282" s="6"/>
      <c r="JYT282" s="6"/>
      <c r="JYU282" s="6"/>
      <c r="JYV282" s="6"/>
      <c r="JYW282" s="6"/>
      <c r="JYX282" s="6"/>
      <c r="JYY282" s="6"/>
      <c r="JYZ282" s="6"/>
      <c r="JZA282" s="6"/>
      <c r="JZB282" s="6"/>
      <c r="JZC282" s="6"/>
      <c r="JZD282" s="6"/>
      <c r="JZE282" s="6"/>
      <c r="JZF282" s="6"/>
      <c r="JZG282" s="6"/>
      <c r="JZH282" s="6"/>
      <c r="JZI282" s="6"/>
      <c r="JZJ282" s="6"/>
      <c r="JZK282" s="6"/>
      <c r="JZL282" s="6"/>
      <c r="JZM282" s="6"/>
      <c r="JZN282" s="6"/>
      <c r="JZO282" s="6"/>
      <c r="JZP282" s="6"/>
      <c r="JZQ282" s="6"/>
      <c r="JZR282" s="6"/>
      <c r="JZS282" s="6"/>
      <c r="JZT282" s="6"/>
      <c r="JZU282" s="6"/>
      <c r="JZV282" s="6"/>
      <c r="JZW282" s="6"/>
      <c r="JZX282" s="6"/>
      <c r="JZY282" s="6"/>
      <c r="JZZ282" s="6"/>
      <c r="KAA282" s="6"/>
      <c r="KAB282" s="6"/>
      <c r="KAC282" s="6"/>
      <c r="KAD282" s="6"/>
      <c r="KAE282" s="6"/>
      <c r="KAF282" s="6"/>
      <c r="KAG282" s="6"/>
      <c r="KAH282" s="6"/>
      <c r="KAI282" s="6"/>
      <c r="KAJ282" s="6"/>
      <c r="KAK282" s="6"/>
      <c r="KAL282" s="6"/>
      <c r="KAM282" s="6"/>
      <c r="KAN282" s="6"/>
      <c r="KAO282" s="6"/>
      <c r="KAP282" s="6"/>
      <c r="KAQ282" s="6"/>
      <c r="KAR282" s="6"/>
      <c r="KAS282" s="6"/>
      <c r="KAT282" s="6"/>
      <c r="KAU282" s="6"/>
      <c r="KAV282" s="6"/>
      <c r="KAW282" s="6"/>
      <c r="KAX282" s="6"/>
      <c r="KAY282" s="6"/>
      <c r="KAZ282" s="6"/>
      <c r="KBA282" s="6"/>
      <c r="KBB282" s="6"/>
      <c r="KBC282" s="6"/>
      <c r="KBD282" s="6"/>
      <c r="KBE282" s="6"/>
      <c r="KBF282" s="6"/>
      <c r="KBG282" s="6"/>
      <c r="KBH282" s="6"/>
      <c r="KBI282" s="6"/>
      <c r="KBJ282" s="6"/>
      <c r="KBK282" s="6"/>
      <c r="KBL282" s="6"/>
      <c r="KBM282" s="6"/>
      <c r="KBN282" s="6"/>
      <c r="KBO282" s="6"/>
      <c r="KBP282" s="6"/>
      <c r="KBQ282" s="6"/>
      <c r="KBR282" s="6"/>
      <c r="KBS282" s="6"/>
      <c r="KBT282" s="6"/>
      <c r="KBU282" s="6"/>
      <c r="KBV282" s="6"/>
      <c r="KBW282" s="6"/>
      <c r="KBX282" s="6"/>
      <c r="KBY282" s="6"/>
      <c r="KBZ282" s="6"/>
      <c r="KCA282" s="6"/>
      <c r="KCB282" s="6"/>
      <c r="KCC282" s="6"/>
      <c r="KCD282" s="6"/>
      <c r="KCE282" s="6"/>
      <c r="KCF282" s="6"/>
      <c r="KCG282" s="6"/>
      <c r="KCH282" s="6"/>
      <c r="KCI282" s="6"/>
      <c r="KCJ282" s="6"/>
      <c r="KCK282" s="6"/>
      <c r="KCL282" s="6"/>
      <c r="KCM282" s="6"/>
      <c r="KCN282" s="6"/>
      <c r="KCO282" s="6"/>
      <c r="KCP282" s="6"/>
      <c r="KCQ282" s="6"/>
      <c r="KCR282" s="6"/>
      <c r="KCS282" s="6"/>
      <c r="KCT282" s="6"/>
      <c r="KCU282" s="6"/>
      <c r="KCV282" s="6"/>
      <c r="KCW282" s="6"/>
      <c r="KCX282" s="6"/>
      <c r="KCY282" s="6"/>
      <c r="KCZ282" s="6"/>
      <c r="KDA282" s="6"/>
      <c r="KDB282" s="6"/>
      <c r="KDC282" s="6"/>
      <c r="KDD282" s="6"/>
      <c r="KDE282" s="6"/>
      <c r="KDF282" s="6"/>
      <c r="KDG282" s="6"/>
      <c r="KDH282" s="6"/>
      <c r="KDI282" s="6"/>
      <c r="KDJ282" s="6"/>
      <c r="KDK282" s="6"/>
      <c r="KDL282" s="6"/>
      <c r="KDM282" s="6"/>
      <c r="KDN282" s="6"/>
      <c r="KDO282" s="6"/>
      <c r="KDP282" s="6"/>
      <c r="KDQ282" s="6"/>
      <c r="KDR282" s="6"/>
      <c r="KDS282" s="6"/>
      <c r="KDT282" s="6"/>
      <c r="KDU282" s="6"/>
      <c r="KDV282" s="6"/>
      <c r="KDW282" s="6"/>
      <c r="KDX282" s="6"/>
      <c r="KDY282" s="6"/>
      <c r="KDZ282" s="6"/>
      <c r="KEA282" s="6"/>
      <c r="KEB282" s="6"/>
      <c r="KEC282" s="6"/>
      <c r="KED282" s="6"/>
      <c r="KEE282" s="6"/>
      <c r="KEF282" s="6"/>
      <c r="KEG282" s="6"/>
      <c r="KEH282" s="6"/>
      <c r="KEI282" s="6"/>
      <c r="KEJ282" s="6"/>
      <c r="KEK282" s="6"/>
      <c r="KEL282" s="6"/>
      <c r="KEM282" s="6"/>
      <c r="KEN282" s="6"/>
      <c r="KEO282" s="6"/>
      <c r="KEP282" s="6"/>
      <c r="KEQ282" s="6"/>
      <c r="KER282" s="6"/>
      <c r="KES282" s="6"/>
      <c r="KET282" s="6"/>
      <c r="KEU282" s="6"/>
      <c r="KEV282" s="6"/>
      <c r="KEW282" s="6"/>
      <c r="KEX282" s="6"/>
      <c r="KEY282" s="6"/>
      <c r="KEZ282" s="6"/>
      <c r="KFA282" s="6"/>
      <c r="KFB282" s="6"/>
      <c r="KFC282" s="6"/>
      <c r="KFD282" s="6"/>
      <c r="KFE282" s="6"/>
      <c r="KFF282" s="6"/>
      <c r="KFG282" s="6"/>
      <c r="KFH282" s="6"/>
      <c r="KFI282" s="6"/>
      <c r="KFJ282" s="6"/>
      <c r="KFK282" s="6"/>
      <c r="KFL282" s="6"/>
      <c r="KFM282" s="6"/>
      <c r="KFN282" s="6"/>
      <c r="KFO282" s="6"/>
      <c r="KFP282" s="6"/>
      <c r="KFQ282" s="6"/>
      <c r="KFR282" s="6"/>
      <c r="KFS282" s="6"/>
      <c r="KFT282" s="6"/>
      <c r="KFU282" s="6"/>
      <c r="KFV282" s="6"/>
      <c r="KFW282" s="6"/>
      <c r="KFX282" s="6"/>
      <c r="KFY282" s="6"/>
      <c r="KFZ282" s="6"/>
      <c r="KGA282" s="6"/>
      <c r="KGB282" s="6"/>
      <c r="KGC282" s="6"/>
      <c r="KGD282" s="6"/>
      <c r="KGE282" s="6"/>
      <c r="KGF282" s="6"/>
      <c r="KGG282" s="6"/>
      <c r="KGH282" s="6"/>
      <c r="KGI282" s="6"/>
      <c r="KGJ282" s="6"/>
      <c r="KGK282" s="6"/>
      <c r="KGL282" s="6"/>
      <c r="KGM282" s="6"/>
      <c r="KGN282" s="6"/>
      <c r="KGO282" s="6"/>
      <c r="KGP282" s="6"/>
      <c r="KGQ282" s="6"/>
      <c r="KGR282" s="6"/>
      <c r="KGS282" s="6"/>
      <c r="KGT282" s="6"/>
      <c r="KGU282" s="6"/>
      <c r="KGV282" s="6"/>
      <c r="KGW282" s="6"/>
      <c r="KGX282" s="6"/>
      <c r="KGY282" s="6"/>
      <c r="KGZ282" s="6"/>
      <c r="KHA282" s="6"/>
      <c r="KHB282" s="6"/>
      <c r="KHC282" s="6"/>
      <c r="KHD282" s="6"/>
      <c r="KHE282" s="6"/>
      <c r="KHF282" s="6"/>
      <c r="KHG282" s="6"/>
      <c r="KHH282" s="6"/>
      <c r="KHI282" s="6"/>
      <c r="KHJ282" s="6"/>
      <c r="KHK282" s="6"/>
      <c r="KHL282" s="6"/>
      <c r="KHM282" s="6"/>
      <c r="KHN282" s="6"/>
      <c r="KHO282" s="6"/>
      <c r="KHP282" s="6"/>
      <c r="KHQ282" s="6"/>
      <c r="KHR282" s="6"/>
      <c r="KHS282" s="6"/>
      <c r="KHT282" s="6"/>
      <c r="KHU282" s="6"/>
      <c r="KHV282" s="6"/>
      <c r="KHW282" s="6"/>
      <c r="KHX282" s="6"/>
      <c r="KHY282" s="6"/>
      <c r="KHZ282" s="6"/>
      <c r="KIA282" s="6"/>
      <c r="KIB282" s="6"/>
      <c r="KIC282" s="6"/>
      <c r="KID282" s="6"/>
      <c r="KIE282" s="6"/>
      <c r="KIF282" s="6"/>
      <c r="KIG282" s="6"/>
      <c r="KIH282" s="6"/>
      <c r="KII282" s="6"/>
      <c r="KIJ282" s="6"/>
      <c r="KIK282" s="6"/>
      <c r="KIL282" s="6"/>
      <c r="KIM282" s="6"/>
      <c r="KIN282" s="6"/>
      <c r="KIO282" s="6"/>
      <c r="KIP282" s="6"/>
      <c r="KIQ282" s="6"/>
      <c r="KIR282" s="6"/>
      <c r="KIS282" s="6"/>
      <c r="KIT282" s="6"/>
      <c r="KIU282" s="6"/>
      <c r="KIV282" s="6"/>
      <c r="KIW282" s="6"/>
      <c r="KIX282" s="6"/>
      <c r="KIY282" s="6"/>
      <c r="KIZ282" s="6"/>
      <c r="KJA282" s="6"/>
      <c r="KJB282" s="6"/>
      <c r="KJC282" s="6"/>
      <c r="KJD282" s="6"/>
      <c r="KJE282" s="6"/>
      <c r="KJF282" s="6"/>
      <c r="KJG282" s="6"/>
      <c r="KJH282" s="6"/>
      <c r="KJI282" s="6"/>
      <c r="KJJ282" s="6"/>
      <c r="KJK282" s="6"/>
      <c r="KJL282" s="6"/>
      <c r="KJM282" s="6"/>
      <c r="KJN282" s="6"/>
      <c r="KJO282" s="6"/>
      <c r="KJP282" s="6"/>
      <c r="KJQ282" s="6"/>
      <c r="KJR282" s="6"/>
      <c r="KJS282" s="6"/>
      <c r="KJT282" s="6"/>
      <c r="KJU282" s="6"/>
      <c r="KJV282" s="6"/>
      <c r="KJW282" s="6"/>
      <c r="KJX282" s="6"/>
      <c r="KJY282" s="6"/>
      <c r="KJZ282" s="6"/>
      <c r="KKA282" s="6"/>
      <c r="KKB282" s="6"/>
      <c r="KKC282" s="6"/>
      <c r="KKD282" s="6"/>
      <c r="KKE282" s="6"/>
      <c r="KKF282" s="6"/>
      <c r="KKG282" s="6"/>
      <c r="KKH282" s="6"/>
      <c r="KKI282" s="6"/>
      <c r="KKJ282" s="6"/>
      <c r="KKK282" s="6"/>
      <c r="KKL282" s="6"/>
      <c r="KKM282" s="6"/>
      <c r="KKN282" s="6"/>
      <c r="KKO282" s="6"/>
      <c r="KKP282" s="6"/>
      <c r="KKQ282" s="6"/>
      <c r="KKR282" s="6"/>
      <c r="KKS282" s="6"/>
      <c r="KKT282" s="6"/>
      <c r="KKU282" s="6"/>
      <c r="KKV282" s="6"/>
      <c r="KKW282" s="6"/>
      <c r="KKX282" s="6"/>
      <c r="KKY282" s="6"/>
      <c r="KKZ282" s="6"/>
      <c r="KLA282" s="6"/>
      <c r="KLB282" s="6"/>
      <c r="KLC282" s="6"/>
      <c r="KLD282" s="6"/>
      <c r="KLE282" s="6"/>
      <c r="KLF282" s="6"/>
      <c r="KLG282" s="6"/>
      <c r="KLH282" s="6"/>
      <c r="KLI282" s="6"/>
      <c r="KLJ282" s="6"/>
      <c r="KLK282" s="6"/>
      <c r="KLL282" s="6"/>
      <c r="KLM282" s="6"/>
      <c r="KLN282" s="6"/>
      <c r="KLO282" s="6"/>
      <c r="KLP282" s="6"/>
      <c r="KLQ282" s="6"/>
      <c r="KLR282" s="6"/>
      <c r="KLS282" s="6"/>
      <c r="KLT282" s="6"/>
      <c r="KLU282" s="6"/>
      <c r="KLV282" s="6"/>
      <c r="KLW282" s="6"/>
      <c r="KLX282" s="6"/>
      <c r="KLY282" s="6"/>
      <c r="KLZ282" s="6"/>
      <c r="KMA282" s="6"/>
      <c r="KMB282" s="6"/>
      <c r="KMC282" s="6"/>
      <c r="KMD282" s="6"/>
      <c r="KME282" s="6"/>
      <c r="KMF282" s="6"/>
      <c r="KMG282" s="6"/>
      <c r="KMH282" s="6"/>
      <c r="KMI282" s="6"/>
      <c r="KMJ282" s="6"/>
      <c r="KMK282" s="6"/>
      <c r="KML282" s="6"/>
      <c r="KMM282" s="6"/>
      <c r="KMN282" s="6"/>
      <c r="KMO282" s="6"/>
      <c r="KMP282" s="6"/>
      <c r="KMQ282" s="6"/>
      <c r="KMR282" s="6"/>
      <c r="KMS282" s="6"/>
      <c r="KMT282" s="6"/>
      <c r="KMU282" s="6"/>
      <c r="KMV282" s="6"/>
      <c r="KMW282" s="6"/>
      <c r="KMX282" s="6"/>
      <c r="KMY282" s="6"/>
      <c r="KMZ282" s="6"/>
      <c r="KNA282" s="6"/>
      <c r="KNB282" s="6"/>
      <c r="KNC282" s="6"/>
      <c r="KND282" s="6"/>
      <c r="KNE282" s="6"/>
      <c r="KNF282" s="6"/>
      <c r="KNG282" s="6"/>
      <c r="KNH282" s="6"/>
      <c r="KNI282" s="6"/>
      <c r="KNJ282" s="6"/>
      <c r="KNK282" s="6"/>
      <c r="KNL282" s="6"/>
      <c r="KNM282" s="6"/>
      <c r="KNN282" s="6"/>
      <c r="KNO282" s="6"/>
      <c r="KNP282" s="6"/>
      <c r="KNQ282" s="6"/>
      <c r="KNR282" s="6"/>
      <c r="KNS282" s="6"/>
      <c r="KNT282" s="6"/>
      <c r="KNU282" s="6"/>
      <c r="KNV282" s="6"/>
      <c r="KNW282" s="6"/>
      <c r="KNX282" s="6"/>
      <c r="KNY282" s="6"/>
      <c r="KNZ282" s="6"/>
      <c r="KOA282" s="6"/>
      <c r="KOB282" s="6"/>
      <c r="KOC282" s="6"/>
      <c r="KOD282" s="6"/>
      <c r="KOE282" s="6"/>
      <c r="KOF282" s="6"/>
      <c r="KOG282" s="6"/>
      <c r="KOH282" s="6"/>
      <c r="KOI282" s="6"/>
      <c r="KOJ282" s="6"/>
      <c r="KOK282" s="6"/>
      <c r="KOL282" s="6"/>
      <c r="KOM282" s="6"/>
      <c r="KON282" s="6"/>
      <c r="KOO282" s="6"/>
      <c r="KOP282" s="6"/>
      <c r="KOQ282" s="6"/>
      <c r="KOR282" s="6"/>
      <c r="KOS282" s="6"/>
      <c r="KOT282" s="6"/>
      <c r="KOU282" s="6"/>
      <c r="KOV282" s="6"/>
      <c r="KOW282" s="6"/>
      <c r="KOX282" s="6"/>
      <c r="KOY282" s="6"/>
      <c r="KOZ282" s="6"/>
      <c r="KPA282" s="6"/>
      <c r="KPB282" s="6"/>
      <c r="KPC282" s="6"/>
      <c r="KPD282" s="6"/>
      <c r="KPE282" s="6"/>
      <c r="KPF282" s="6"/>
      <c r="KPG282" s="6"/>
      <c r="KPH282" s="6"/>
      <c r="KPI282" s="6"/>
      <c r="KPJ282" s="6"/>
      <c r="KPK282" s="6"/>
      <c r="KPL282" s="6"/>
      <c r="KPM282" s="6"/>
      <c r="KPN282" s="6"/>
      <c r="KPO282" s="6"/>
      <c r="KPP282" s="6"/>
      <c r="KPQ282" s="6"/>
      <c r="KPR282" s="6"/>
      <c r="KPS282" s="6"/>
      <c r="KPT282" s="6"/>
      <c r="KPU282" s="6"/>
      <c r="KPV282" s="6"/>
      <c r="KPW282" s="6"/>
      <c r="KPX282" s="6"/>
      <c r="KPY282" s="6"/>
      <c r="KPZ282" s="6"/>
      <c r="KQA282" s="6"/>
      <c r="KQB282" s="6"/>
      <c r="KQC282" s="6"/>
      <c r="KQD282" s="6"/>
      <c r="KQE282" s="6"/>
      <c r="KQF282" s="6"/>
      <c r="KQG282" s="6"/>
      <c r="KQH282" s="6"/>
      <c r="KQI282" s="6"/>
      <c r="KQJ282" s="6"/>
      <c r="KQK282" s="6"/>
      <c r="KQL282" s="6"/>
      <c r="KQM282" s="6"/>
      <c r="KQN282" s="6"/>
      <c r="KQO282" s="6"/>
      <c r="KQP282" s="6"/>
      <c r="KQQ282" s="6"/>
      <c r="KQR282" s="6"/>
      <c r="KQS282" s="6"/>
      <c r="KQT282" s="6"/>
      <c r="KQU282" s="6"/>
      <c r="KQV282" s="6"/>
      <c r="KQW282" s="6"/>
      <c r="KQX282" s="6"/>
      <c r="KQY282" s="6"/>
      <c r="KQZ282" s="6"/>
      <c r="KRA282" s="6"/>
      <c r="KRB282" s="6"/>
      <c r="KRC282" s="6"/>
      <c r="KRD282" s="6"/>
      <c r="KRE282" s="6"/>
      <c r="KRF282" s="6"/>
      <c r="KRG282" s="6"/>
      <c r="KRH282" s="6"/>
      <c r="KRI282" s="6"/>
      <c r="KRJ282" s="6"/>
      <c r="KRK282" s="6"/>
      <c r="KRL282" s="6"/>
      <c r="KRM282" s="6"/>
      <c r="KRN282" s="6"/>
      <c r="KRO282" s="6"/>
      <c r="KRP282" s="6"/>
      <c r="KRQ282" s="6"/>
      <c r="KRR282" s="6"/>
      <c r="KRS282" s="6"/>
      <c r="KRT282" s="6"/>
      <c r="KRU282" s="6"/>
      <c r="KRV282" s="6"/>
      <c r="KRW282" s="6"/>
      <c r="KRX282" s="6"/>
      <c r="KRY282" s="6"/>
      <c r="KRZ282" s="6"/>
      <c r="KSA282" s="6"/>
      <c r="KSB282" s="6"/>
      <c r="KSC282" s="6"/>
      <c r="KSD282" s="6"/>
      <c r="KSE282" s="6"/>
      <c r="KSF282" s="6"/>
      <c r="KSG282" s="6"/>
      <c r="KSH282" s="6"/>
      <c r="KSI282" s="6"/>
      <c r="KSJ282" s="6"/>
      <c r="KSK282" s="6"/>
      <c r="KSL282" s="6"/>
      <c r="KSM282" s="6"/>
      <c r="KSN282" s="6"/>
      <c r="KSO282" s="6"/>
      <c r="KSP282" s="6"/>
      <c r="KSQ282" s="6"/>
      <c r="KSR282" s="6"/>
      <c r="KSS282" s="6"/>
      <c r="KST282" s="6"/>
      <c r="KSU282" s="6"/>
      <c r="KSV282" s="6"/>
      <c r="KSW282" s="6"/>
      <c r="KSX282" s="6"/>
      <c r="KSY282" s="6"/>
      <c r="KSZ282" s="6"/>
      <c r="KTA282" s="6"/>
      <c r="KTB282" s="6"/>
      <c r="KTC282" s="6"/>
      <c r="KTD282" s="6"/>
      <c r="KTE282" s="6"/>
      <c r="KTF282" s="6"/>
      <c r="KTG282" s="6"/>
      <c r="KTH282" s="6"/>
      <c r="KTI282" s="6"/>
      <c r="KTJ282" s="6"/>
      <c r="KTK282" s="6"/>
      <c r="KTL282" s="6"/>
      <c r="KTM282" s="6"/>
      <c r="KTN282" s="6"/>
      <c r="KTO282" s="6"/>
      <c r="KTP282" s="6"/>
      <c r="KTQ282" s="6"/>
      <c r="KTR282" s="6"/>
      <c r="KTS282" s="6"/>
      <c r="KTT282" s="6"/>
      <c r="KTU282" s="6"/>
      <c r="KTV282" s="6"/>
      <c r="KTW282" s="6"/>
      <c r="KTX282" s="6"/>
      <c r="KTY282" s="6"/>
      <c r="KTZ282" s="6"/>
      <c r="KUA282" s="6"/>
      <c r="KUB282" s="6"/>
      <c r="KUC282" s="6"/>
      <c r="KUD282" s="6"/>
      <c r="KUE282" s="6"/>
      <c r="KUF282" s="6"/>
      <c r="KUG282" s="6"/>
      <c r="KUH282" s="6"/>
      <c r="KUI282" s="6"/>
      <c r="KUJ282" s="6"/>
      <c r="KUK282" s="6"/>
      <c r="KUL282" s="6"/>
      <c r="KUM282" s="6"/>
      <c r="KUN282" s="6"/>
      <c r="KUO282" s="6"/>
      <c r="KUP282" s="6"/>
      <c r="KUQ282" s="6"/>
      <c r="KUR282" s="6"/>
      <c r="KUS282" s="6"/>
      <c r="KUT282" s="6"/>
      <c r="KUU282" s="6"/>
      <c r="KUV282" s="6"/>
      <c r="KUW282" s="6"/>
      <c r="KUX282" s="6"/>
      <c r="KUY282" s="6"/>
      <c r="KUZ282" s="6"/>
      <c r="KVA282" s="6"/>
      <c r="KVB282" s="6"/>
      <c r="KVC282" s="6"/>
      <c r="KVD282" s="6"/>
      <c r="KVE282" s="6"/>
      <c r="KVF282" s="6"/>
      <c r="KVG282" s="6"/>
      <c r="KVH282" s="6"/>
      <c r="KVI282" s="6"/>
      <c r="KVJ282" s="6"/>
      <c r="KVK282" s="6"/>
      <c r="KVL282" s="6"/>
      <c r="KVM282" s="6"/>
      <c r="KVN282" s="6"/>
      <c r="KVO282" s="6"/>
      <c r="KVP282" s="6"/>
      <c r="KVQ282" s="6"/>
      <c r="KVR282" s="6"/>
      <c r="KVS282" s="6"/>
      <c r="KVT282" s="6"/>
      <c r="KVU282" s="6"/>
      <c r="KVV282" s="6"/>
      <c r="KVW282" s="6"/>
      <c r="KVX282" s="6"/>
      <c r="KVY282" s="6"/>
      <c r="KVZ282" s="6"/>
      <c r="KWA282" s="6"/>
      <c r="KWB282" s="6"/>
      <c r="KWC282" s="6"/>
      <c r="KWD282" s="6"/>
      <c r="KWE282" s="6"/>
      <c r="KWF282" s="6"/>
      <c r="KWG282" s="6"/>
      <c r="KWH282" s="6"/>
      <c r="KWI282" s="6"/>
      <c r="KWJ282" s="6"/>
      <c r="KWK282" s="6"/>
      <c r="KWL282" s="6"/>
      <c r="KWM282" s="6"/>
      <c r="KWN282" s="6"/>
      <c r="KWO282" s="6"/>
      <c r="KWP282" s="6"/>
      <c r="KWQ282" s="6"/>
      <c r="KWR282" s="6"/>
      <c r="KWS282" s="6"/>
      <c r="KWT282" s="6"/>
      <c r="KWU282" s="6"/>
      <c r="KWV282" s="6"/>
      <c r="KWW282" s="6"/>
      <c r="KWX282" s="6"/>
      <c r="KWY282" s="6"/>
      <c r="KWZ282" s="6"/>
      <c r="KXA282" s="6"/>
      <c r="KXB282" s="6"/>
      <c r="KXC282" s="6"/>
      <c r="KXD282" s="6"/>
      <c r="KXE282" s="6"/>
      <c r="KXF282" s="6"/>
      <c r="KXG282" s="6"/>
      <c r="KXH282" s="6"/>
      <c r="KXI282" s="6"/>
      <c r="KXJ282" s="6"/>
      <c r="KXK282" s="6"/>
      <c r="KXL282" s="6"/>
      <c r="KXM282" s="6"/>
      <c r="KXN282" s="6"/>
      <c r="KXO282" s="6"/>
      <c r="KXP282" s="6"/>
      <c r="KXQ282" s="6"/>
      <c r="KXR282" s="6"/>
      <c r="KXS282" s="6"/>
      <c r="KXT282" s="6"/>
      <c r="KXU282" s="6"/>
      <c r="KXV282" s="6"/>
      <c r="KXW282" s="6"/>
      <c r="KXX282" s="6"/>
      <c r="KXY282" s="6"/>
      <c r="KXZ282" s="6"/>
      <c r="KYA282" s="6"/>
      <c r="KYB282" s="6"/>
      <c r="KYC282" s="6"/>
      <c r="KYD282" s="6"/>
      <c r="KYE282" s="6"/>
      <c r="KYF282" s="6"/>
      <c r="KYG282" s="6"/>
      <c r="KYH282" s="6"/>
      <c r="KYI282" s="6"/>
      <c r="KYJ282" s="6"/>
      <c r="KYK282" s="6"/>
      <c r="KYL282" s="6"/>
      <c r="KYM282" s="6"/>
      <c r="KYN282" s="6"/>
      <c r="KYO282" s="6"/>
      <c r="KYP282" s="6"/>
      <c r="KYQ282" s="6"/>
      <c r="KYR282" s="6"/>
      <c r="KYS282" s="6"/>
      <c r="KYT282" s="6"/>
      <c r="KYU282" s="6"/>
      <c r="KYV282" s="6"/>
      <c r="KYW282" s="6"/>
      <c r="KYX282" s="6"/>
      <c r="KYY282" s="6"/>
      <c r="KYZ282" s="6"/>
      <c r="KZA282" s="6"/>
      <c r="KZB282" s="6"/>
      <c r="KZC282" s="6"/>
      <c r="KZD282" s="6"/>
      <c r="KZE282" s="6"/>
      <c r="KZF282" s="6"/>
      <c r="KZG282" s="6"/>
      <c r="KZH282" s="6"/>
      <c r="KZI282" s="6"/>
      <c r="KZJ282" s="6"/>
      <c r="KZK282" s="6"/>
      <c r="KZL282" s="6"/>
      <c r="KZM282" s="6"/>
      <c r="KZN282" s="6"/>
      <c r="KZO282" s="6"/>
      <c r="KZP282" s="6"/>
      <c r="KZQ282" s="6"/>
      <c r="KZR282" s="6"/>
      <c r="KZS282" s="6"/>
      <c r="KZT282" s="6"/>
      <c r="KZU282" s="6"/>
      <c r="KZV282" s="6"/>
      <c r="KZW282" s="6"/>
      <c r="KZX282" s="6"/>
      <c r="KZY282" s="6"/>
      <c r="KZZ282" s="6"/>
      <c r="LAA282" s="6"/>
      <c r="LAB282" s="6"/>
      <c r="LAC282" s="6"/>
      <c r="LAD282" s="6"/>
      <c r="LAE282" s="6"/>
      <c r="LAF282" s="6"/>
      <c r="LAG282" s="6"/>
      <c r="LAH282" s="6"/>
      <c r="LAI282" s="6"/>
      <c r="LAJ282" s="6"/>
      <c r="LAK282" s="6"/>
      <c r="LAL282" s="6"/>
      <c r="LAM282" s="6"/>
      <c r="LAN282" s="6"/>
      <c r="LAO282" s="6"/>
      <c r="LAP282" s="6"/>
      <c r="LAQ282" s="6"/>
      <c r="LAR282" s="6"/>
      <c r="LAS282" s="6"/>
      <c r="LAT282" s="6"/>
      <c r="LAU282" s="6"/>
      <c r="LAV282" s="6"/>
      <c r="LAW282" s="6"/>
      <c r="LAX282" s="6"/>
      <c r="LAY282" s="6"/>
      <c r="LAZ282" s="6"/>
      <c r="LBA282" s="6"/>
      <c r="LBB282" s="6"/>
      <c r="LBC282" s="6"/>
      <c r="LBD282" s="6"/>
      <c r="LBE282" s="6"/>
      <c r="LBF282" s="6"/>
      <c r="LBG282" s="6"/>
      <c r="LBH282" s="6"/>
      <c r="LBI282" s="6"/>
      <c r="LBJ282" s="6"/>
      <c r="LBK282" s="6"/>
      <c r="LBL282" s="6"/>
      <c r="LBM282" s="6"/>
      <c r="LBN282" s="6"/>
      <c r="LBO282" s="6"/>
      <c r="LBP282" s="6"/>
      <c r="LBQ282" s="6"/>
      <c r="LBR282" s="6"/>
      <c r="LBS282" s="6"/>
      <c r="LBT282" s="6"/>
      <c r="LBU282" s="6"/>
      <c r="LBV282" s="6"/>
      <c r="LBW282" s="6"/>
      <c r="LBX282" s="6"/>
      <c r="LBY282" s="6"/>
      <c r="LBZ282" s="6"/>
      <c r="LCA282" s="6"/>
      <c r="LCB282" s="6"/>
      <c r="LCC282" s="6"/>
      <c r="LCD282" s="6"/>
      <c r="LCE282" s="6"/>
      <c r="LCF282" s="6"/>
      <c r="LCG282" s="6"/>
      <c r="LCH282" s="6"/>
      <c r="LCI282" s="6"/>
      <c r="LCJ282" s="6"/>
      <c r="LCK282" s="6"/>
      <c r="LCL282" s="6"/>
      <c r="LCM282" s="6"/>
      <c r="LCN282" s="6"/>
      <c r="LCO282" s="6"/>
      <c r="LCP282" s="6"/>
      <c r="LCQ282" s="6"/>
      <c r="LCR282" s="6"/>
      <c r="LCS282" s="6"/>
      <c r="LCT282" s="6"/>
      <c r="LCU282" s="6"/>
      <c r="LCV282" s="6"/>
      <c r="LCW282" s="6"/>
      <c r="LCX282" s="6"/>
      <c r="LCY282" s="6"/>
      <c r="LCZ282" s="6"/>
      <c r="LDA282" s="6"/>
      <c r="LDB282" s="6"/>
      <c r="LDC282" s="6"/>
      <c r="LDD282" s="6"/>
      <c r="LDE282" s="6"/>
      <c r="LDF282" s="6"/>
      <c r="LDG282" s="6"/>
      <c r="LDH282" s="6"/>
      <c r="LDI282" s="6"/>
      <c r="LDJ282" s="6"/>
      <c r="LDK282" s="6"/>
      <c r="LDL282" s="6"/>
      <c r="LDM282" s="6"/>
      <c r="LDN282" s="6"/>
      <c r="LDO282" s="6"/>
      <c r="LDP282" s="6"/>
      <c r="LDQ282" s="6"/>
      <c r="LDR282" s="6"/>
      <c r="LDS282" s="6"/>
      <c r="LDT282" s="6"/>
      <c r="LDU282" s="6"/>
      <c r="LDV282" s="6"/>
      <c r="LDW282" s="6"/>
      <c r="LDX282" s="6"/>
      <c r="LDY282" s="6"/>
      <c r="LDZ282" s="6"/>
      <c r="LEA282" s="6"/>
      <c r="LEB282" s="6"/>
      <c r="LEC282" s="6"/>
      <c r="LED282" s="6"/>
      <c r="LEE282" s="6"/>
      <c r="LEF282" s="6"/>
      <c r="LEG282" s="6"/>
      <c r="LEH282" s="6"/>
      <c r="LEI282" s="6"/>
      <c r="LEJ282" s="6"/>
      <c r="LEK282" s="6"/>
      <c r="LEL282" s="6"/>
      <c r="LEM282" s="6"/>
      <c r="LEN282" s="6"/>
      <c r="LEO282" s="6"/>
      <c r="LEP282" s="6"/>
      <c r="LEQ282" s="6"/>
      <c r="LER282" s="6"/>
      <c r="LES282" s="6"/>
      <c r="LET282" s="6"/>
      <c r="LEU282" s="6"/>
      <c r="LEV282" s="6"/>
      <c r="LEW282" s="6"/>
      <c r="LEX282" s="6"/>
      <c r="LEY282" s="6"/>
      <c r="LEZ282" s="6"/>
      <c r="LFA282" s="6"/>
      <c r="LFB282" s="6"/>
      <c r="LFC282" s="6"/>
      <c r="LFD282" s="6"/>
      <c r="LFE282" s="6"/>
      <c r="LFF282" s="6"/>
      <c r="LFG282" s="6"/>
      <c r="LFH282" s="6"/>
      <c r="LFI282" s="6"/>
      <c r="LFJ282" s="6"/>
      <c r="LFK282" s="6"/>
      <c r="LFL282" s="6"/>
      <c r="LFM282" s="6"/>
      <c r="LFN282" s="6"/>
      <c r="LFO282" s="6"/>
      <c r="LFP282" s="6"/>
      <c r="LFQ282" s="6"/>
      <c r="LFR282" s="6"/>
      <c r="LFS282" s="6"/>
      <c r="LFT282" s="6"/>
      <c r="LFU282" s="6"/>
      <c r="LFV282" s="6"/>
      <c r="LFW282" s="6"/>
      <c r="LFX282" s="6"/>
      <c r="LFY282" s="6"/>
      <c r="LFZ282" s="6"/>
      <c r="LGA282" s="6"/>
      <c r="LGB282" s="6"/>
      <c r="LGC282" s="6"/>
      <c r="LGD282" s="6"/>
      <c r="LGE282" s="6"/>
      <c r="LGF282" s="6"/>
      <c r="LGG282" s="6"/>
      <c r="LGH282" s="6"/>
      <c r="LGI282" s="6"/>
      <c r="LGJ282" s="6"/>
      <c r="LGK282" s="6"/>
      <c r="LGL282" s="6"/>
      <c r="LGM282" s="6"/>
      <c r="LGN282" s="6"/>
      <c r="LGO282" s="6"/>
      <c r="LGP282" s="6"/>
      <c r="LGQ282" s="6"/>
      <c r="LGR282" s="6"/>
      <c r="LGS282" s="6"/>
      <c r="LGT282" s="6"/>
      <c r="LGU282" s="6"/>
      <c r="LGV282" s="6"/>
      <c r="LGW282" s="6"/>
      <c r="LGX282" s="6"/>
      <c r="LGY282" s="6"/>
      <c r="LGZ282" s="6"/>
      <c r="LHA282" s="6"/>
      <c r="LHB282" s="6"/>
      <c r="LHC282" s="6"/>
      <c r="LHD282" s="6"/>
      <c r="LHE282" s="6"/>
      <c r="LHF282" s="6"/>
      <c r="LHG282" s="6"/>
      <c r="LHH282" s="6"/>
      <c r="LHI282" s="6"/>
      <c r="LHJ282" s="6"/>
      <c r="LHK282" s="6"/>
      <c r="LHL282" s="6"/>
      <c r="LHM282" s="6"/>
      <c r="LHN282" s="6"/>
      <c r="LHO282" s="6"/>
      <c r="LHP282" s="6"/>
      <c r="LHQ282" s="6"/>
      <c r="LHR282" s="6"/>
      <c r="LHS282" s="6"/>
      <c r="LHT282" s="6"/>
      <c r="LHU282" s="6"/>
      <c r="LHV282" s="6"/>
      <c r="LHW282" s="6"/>
      <c r="LHX282" s="6"/>
      <c r="LHY282" s="6"/>
      <c r="LHZ282" s="6"/>
      <c r="LIA282" s="6"/>
      <c r="LIB282" s="6"/>
      <c r="LIC282" s="6"/>
      <c r="LID282" s="6"/>
      <c r="LIE282" s="6"/>
      <c r="LIF282" s="6"/>
      <c r="LIG282" s="6"/>
      <c r="LIH282" s="6"/>
      <c r="LII282" s="6"/>
      <c r="LIJ282" s="6"/>
      <c r="LIK282" s="6"/>
      <c r="LIL282" s="6"/>
      <c r="LIM282" s="6"/>
      <c r="LIN282" s="6"/>
      <c r="LIO282" s="6"/>
      <c r="LIP282" s="6"/>
      <c r="LIQ282" s="6"/>
      <c r="LIR282" s="6"/>
      <c r="LIS282" s="6"/>
      <c r="LIT282" s="6"/>
      <c r="LIU282" s="6"/>
      <c r="LIV282" s="6"/>
      <c r="LIW282" s="6"/>
      <c r="LIX282" s="6"/>
      <c r="LIY282" s="6"/>
      <c r="LIZ282" s="6"/>
      <c r="LJA282" s="6"/>
      <c r="LJB282" s="6"/>
      <c r="LJC282" s="6"/>
      <c r="LJD282" s="6"/>
      <c r="LJE282" s="6"/>
      <c r="LJF282" s="6"/>
      <c r="LJG282" s="6"/>
      <c r="LJH282" s="6"/>
      <c r="LJI282" s="6"/>
      <c r="LJJ282" s="6"/>
      <c r="LJK282" s="6"/>
      <c r="LJL282" s="6"/>
      <c r="LJM282" s="6"/>
      <c r="LJN282" s="6"/>
      <c r="LJO282" s="6"/>
      <c r="LJP282" s="6"/>
      <c r="LJQ282" s="6"/>
      <c r="LJR282" s="6"/>
      <c r="LJS282" s="6"/>
      <c r="LJT282" s="6"/>
      <c r="LJU282" s="6"/>
      <c r="LJV282" s="6"/>
      <c r="LJW282" s="6"/>
      <c r="LJX282" s="6"/>
      <c r="LJY282" s="6"/>
      <c r="LJZ282" s="6"/>
      <c r="LKA282" s="6"/>
      <c r="LKB282" s="6"/>
      <c r="LKC282" s="6"/>
      <c r="LKD282" s="6"/>
      <c r="LKE282" s="6"/>
      <c r="LKF282" s="6"/>
      <c r="LKG282" s="6"/>
      <c r="LKH282" s="6"/>
      <c r="LKI282" s="6"/>
      <c r="LKJ282" s="6"/>
      <c r="LKK282" s="6"/>
      <c r="LKL282" s="6"/>
      <c r="LKM282" s="6"/>
      <c r="LKN282" s="6"/>
      <c r="LKO282" s="6"/>
      <c r="LKP282" s="6"/>
      <c r="LKQ282" s="6"/>
      <c r="LKR282" s="6"/>
      <c r="LKS282" s="6"/>
      <c r="LKT282" s="6"/>
      <c r="LKU282" s="6"/>
      <c r="LKV282" s="6"/>
      <c r="LKW282" s="6"/>
      <c r="LKX282" s="6"/>
      <c r="LKY282" s="6"/>
      <c r="LKZ282" s="6"/>
      <c r="LLA282" s="6"/>
      <c r="LLB282" s="6"/>
      <c r="LLC282" s="6"/>
      <c r="LLD282" s="6"/>
      <c r="LLE282" s="6"/>
      <c r="LLF282" s="6"/>
      <c r="LLG282" s="6"/>
      <c r="LLH282" s="6"/>
      <c r="LLI282" s="6"/>
      <c r="LLJ282" s="6"/>
      <c r="LLK282" s="6"/>
      <c r="LLL282" s="6"/>
      <c r="LLM282" s="6"/>
      <c r="LLN282" s="6"/>
      <c r="LLO282" s="6"/>
      <c r="LLP282" s="6"/>
      <c r="LLQ282" s="6"/>
      <c r="LLR282" s="6"/>
      <c r="LLS282" s="6"/>
      <c r="LLT282" s="6"/>
      <c r="LLU282" s="6"/>
      <c r="LLV282" s="6"/>
      <c r="LLW282" s="6"/>
      <c r="LLX282" s="6"/>
      <c r="LLY282" s="6"/>
      <c r="LLZ282" s="6"/>
      <c r="LMA282" s="6"/>
      <c r="LMB282" s="6"/>
      <c r="LMC282" s="6"/>
      <c r="LMD282" s="6"/>
      <c r="LME282" s="6"/>
      <c r="LMF282" s="6"/>
      <c r="LMG282" s="6"/>
      <c r="LMH282" s="6"/>
      <c r="LMI282" s="6"/>
      <c r="LMJ282" s="6"/>
      <c r="LMK282" s="6"/>
      <c r="LML282" s="6"/>
      <c r="LMM282" s="6"/>
      <c r="LMN282" s="6"/>
      <c r="LMO282" s="6"/>
      <c r="LMP282" s="6"/>
      <c r="LMQ282" s="6"/>
      <c r="LMR282" s="6"/>
      <c r="LMS282" s="6"/>
      <c r="LMT282" s="6"/>
      <c r="LMU282" s="6"/>
      <c r="LMV282" s="6"/>
      <c r="LMW282" s="6"/>
      <c r="LMX282" s="6"/>
      <c r="LMY282" s="6"/>
      <c r="LMZ282" s="6"/>
      <c r="LNA282" s="6"/>
      <c r="LNB282" s="6"/>
      <c r="LNC282" s="6"/>
      <c r="LND282" s="6"/>
      <c r="LNE282" s="6"/>
      <c r="LNF282" s="6"/>
      <c r="LNG282" s="6"/>
      <c r="LNH282" s="6"/>
      <c r="LNI282" s="6"/>
      <c r="LNJ282" s="6"/>
      <c r="LNK282" s="6"/>
      <c r="LNL282" s="6"/>
      <c r="LNM282" s="6"/>
      <c r="LNN282" s="6"/>
      <c r="LNO282" s="6"/>
      <c r="LNP282" s="6"/>
      <c r="LNQ282" s="6"/>
      <c r="LNR282" s="6"/>
      <c r="LNS282" s="6"/>
      <c r="LNT282" s="6"/>
      <c r="LNU282" s="6"/>
      <c r="LNV282" s="6"/>
      <c r="LNW282" s="6"/>
      <c r="LNX282" s="6"/>
      <c r="LNY282" s="6"/>
      <c r="LNZ282" s="6"/>
      <c r="LOA282" s="6"/>
      <c r="LOB282" s="6"/>
      <c r="LOC282" s="6"/>
      <c r="LOD282" s="6"/>
      <c r="LOE282" s="6"/>
      <c r="LOF282" s="6"/>
      <c r="LOG282" s="6"/>
      <c r="LOH282" s="6"/>
      <c r="LOI282" s="6"/>
      <c r="LOJ282" s="6"/>
      <c r="LOK282" s="6"/>
      <c r="LOL282" s="6"/>
      <c r="LOM282" s="6"/>
      <c r="LON282" s="6"/>
      <c r="LOO282" s="6"/>
      <c r="LOP282" s="6"/>
      <c r="LOQ282" s="6"/>
      <c r="LOR282" s="6"/>
      <c r="LOS282" s="6"/>
      <c r="LOT282" s="6"/>
      <c r="LOU282" s="6"/>
      <c r="LOV282" s="6"/>
      <c r="LOW282" s="6"/>
      <c r="LOX282" s="6"/>
      <c r="LOY282" s="6"/>
      <c r="LOZ282" s="6"/>
      <c r="LPA282" s="6"/>
      <c r="LPB282" s="6"/>
      <c r="LPC282" s="6"/>
      <c r="LPD282" s="6"/>
      <c r="LPE282" s="6"/>
      <c r="LPF282" s="6"/>
      <c r="LPG282" s="6"/>
      <c r="LPH282" s="6"/>
      <c r="LPI282" s="6"/>
      <c r="LPJ282" s="6"/>
      <c r="LPK282" s="6"/>
      <c r="LPL282" s="6"/>
      <c r="LPM282" s="6"/>
      <c r="LPN282" s="6"/>
      <c r="LPO282" s="6"/>
      <c r="LPP282" s="6"/>
      <c r="LPQ282" s="6"/>
      <c r="LPR282" s="6"/>
      <c r="LPS282" s="6"/>
      <c r="LPT282" s="6"/>
      <c r="LPU282" s="6"/>
      <c r="LPV282" s="6"/>
      <c r="LPW282" s="6"/>
      <c r="LPX282" s="6"/>
      <c r="LPY282" s="6"/>
      <c r="LPZ282" s="6"/>
      <c r="LQA282" s="6"/>
      <c r="LQB282" s="6"/>
      <c r="LQC282" s="6"/>
      <c r="LQD282" s="6"/>
      <c r="LQE282" s="6"/>
      <c r="LQF282" s="6"/>
      <c r="LQG282" s="6"/>
      <c r="LQH282" s="6"/>
      <c r="LQI282" s="6"/>
      <c r="LQJ282" s="6"/>
      <c r="LQK282" s="6"/>
      <c r="LQL282" s="6"/>
      <c r="LQM282" s="6"/>
      <c r="LQN282" s="6"/>
      <c r="LQO282" s="6"/>
      <c r="LQP282" s="6"/>
      <c r="LQQ282" s="6"/>
      <c r="LQR282" s="6"/>
      <c r="LQS282" s="6"/>
      <c r="LQT282" s="6"/>
      <c r="LQU282" s="6"/>
      <c r="LQV282" s="6"/>
      <c r="LQW282" s="6"/>
      <c r="LQX282" s="6"/>
      <c r="LQY282" s="6"/>
      <c r="LQZ282" s="6"/>
      <c r="LRA282" s="6"/>
      <c r="LRB282" s="6"/>
      <c r="LRC282" s="6"/>
      <c r="LRD282" s="6"/>
      <c r="LRE282" s="6"/>
      <c r="LRF282" s="6"/>
      <c r="LRG282" s="6"/>
      <c r="LRH282" s="6"/>
      <c r="LRI282" s="6"/>
      <c r="LRJ282" s="6"/>
      <c r="LRK282" s="6"/>
      <c r="LRL282" s="6"/>
      <c r="LRM282" s="6"/>
      <c r="LRN282" s="6"/>
      <c r="LRO282" s="6"/>
      <c r="LRP282" s="6"/>
      <c r="LRQ282" s="6"/>
      <c r="LRR282" s="6"/>
      <c r="LRS282" s="6"/>
      <c r="LRT282" s="6"/>
      <c r="LRU282" s="6"/>
      <c r="LRV282" s="6"/>
      <c r="LRW282" s="6"/>
      <c r="LRX282" s="6"/>
      <c r="LRY282" s="6"/>
      <c r="LRZ282" s="6"/>
      <c r="LSA282" s="6"/>
      <c r="LSB282" s="6"/>
      <c r="LSC282" s="6"/>
      <c r="LSD282" s="6"/>
      <c r="LSE282" s="6"/>
      <c r="LSF282" s="6"/>
      <c r="LSG282" s="6"/>
      <c r="LSH282" s="6"/>
      <c r="LSI282" s="6"/>
      <c r="LSJ282" s="6"/>
      <c r="LSK282" s="6"/>
      <c r="LSL282" s="6"/>
      <c r="LSM282" s="6"/>
      <c r="LSN282" s="6"/>
      <c r="LSO282" s="6"/>
      <c r="LSP282" s="6"/>
      <c r="LSQ282" s="6"/>
      <c r="LSR282" s="6"/>
      <c r="LSS282" s="6"/>
      <c r="LST282" s="6"/>
      <c r="LSU282" s="6"/>
      <c r="LSV282" s="6"/>
      <c r="LSW282" s="6"/>
      <c r="LSX282" s="6"/>
      <c r="LSY282" s="6"/>
      <c r="LSZ282" s="6"/>
      <c r="LTA282" s="6"/>
      <c r="LTB282" s="6"/>
      <c r="LTC282" s="6"/>
      <c r="LTD282" s="6"/>
      <c r="LTE282" s="6"/>
      <c r="LTF282" s="6"/>
      <c r="LTG282" s="6"/>
      <c r="LTH282" s="6"/>
      <c r="LTI282" s="6"/>
      <c r="LTJ282" s="6"/>
      <c r="LTK282" s="6"/>
      <c r="LTL282" s="6"/>
      <c r="LTM282" s="6"/>
      <c r="LTN282" s="6"/>
      <c r="LTO282" s="6"/>
      <c r="LTP282" s="6"/>
      <c r="LTQ282" s="6"/>
      <c r="LTR282" s="6"/>
      <c r="LTS282" s="6"/>
      <c r="LTT282" s="6"/>
      <c r="LTU282" s="6"/>
      <c r="LTV282" s="6"/>
      <c r="LTW282" s="6"/>
      <c r="LTX282" s="6"/>
      <c r="LTY282" s="6"/>
      <c r="LTZ282" s="6"/>
      <c r="LUA282" s="6"/>
      <c r="LUB282" s="6"/>
      <c r="LUC282" s="6"/>
      <c r="LUD282" s="6"/>
      <c r="LUE282" s="6"/>
      <c r="LUF282" s="6"/>
      <c r="LUG282" s="6"/>
      <c r="LUH282" s="6"/>
      <c r="LUI282" s="6"/>
      <c r="LUJ282" s="6"/>
      <c r="LUK282" s="6"/>
      <c r="LUL282" s="6"/>
      <c r="LUM282" s="6"/>
      <c r="LUN282" s="6"/>
      <c r="LUO282" s="6"/>
      <c r="LUP282" s="6"/>
      <c r="LUQ282" s="6"/>
      <c r="LUR282" s="6"/>
      <c r="LUS282" s="6"/>
      <c r="LUT282" s="6"/>
      <c r="LUU282" s="6"/>
      <c r="LUV282" s="6"/>
      <c r="LUW282" s="6"/>
      <c r="LUX282" s="6"/>
      <c r="LUY282" s="6"/>
      <c r="LUZ282" s="6"/>
      <c r="LVA282" s="6"/>
      <c r="LVB282" s="6"/>
      <c r="LVC282" s="6"/>
      <c r="LVD282" s="6"/>
      <c r="LVE282" s="6"/>
      <c r="LVF282" s="6"/>
      <c r="LVG282" s="6"/>
      <c r="LVH282" s="6"/>
      <c r="LVI282" s="6"/>
      <c r="LVJ282" s="6"/>
      <c r="LVK282" s="6"/>
      <c r="LVL282" s="6"/>
      <c r="LVM282" s="6"/>
      <c r="LVN282" s="6"/>
      <c r="LVO282" s="6"/>
      <c r="LVP282" s="6"/>
      <c r="LVQ282" s="6"/>
      <c r="LVR282" s="6"/>
      <c r="LVS282" s="6"/>
      <c r="LVT282" s="6"/>
      <c r="LVU282" s="6"/>
      <c r="LVV282" s="6"/>
      <c r="LVW282" s="6"/>
      <c r="LVX282" s="6"/>
      <c r="LVY282" s="6"/>
      <c r="LVZ282" s="6"/>
      <c r="LWA282" s="6"/>
      <c r="LWB282" s="6"/>
      <c r="LWC282" s="6"/>
      <c r="LWD282" s="6"/>
      <c r="LWE282" s="6"/>
      <c r="LWF282" s="6"/>
      <c r="LWG282" s="6"/>
      <c r="LWH282" s="6"/>
      <c r="LWI282" s="6"/>
      <c r="LWJ282" s="6"/>
      <c r="LWK282" s="6"/>
      <c r="LWL282" s="6"/>
      <c r="LWM282" s="6"/>
      <c r="LWN282" s="6"/>
      <c r="LWO282" s="6"/>
      <c r="LWP282" s="6"/>
      <c r="LWQ282" s="6"/>
      <c r="LWR282" s="6"/>
      <c r="LWS282" s="6"/>
      <c r="LWT282" s="6"/>
      <c r="LWU282" s="6"/>
      <c r="LWV282" s="6"/>
      <c r="LWW282" s="6"/>
      <c r="LWX282" s="6"/>
      <c r="LWY282" s="6"/>
      <c r="LWZ282" s="6"/>
      <c r="LXA282" s="6"/>
      <c r="LXB282" s="6"/>
      <c r="LXC282" s="6"/>
      <c r="LXD282" s="6"/>
      <c r="LXE282" s="6"/>
      <c r="LXF282" s="6"/>
      <c r="LXG282" s="6"/>
      <c r="LXH282" s="6"/>
      <c r="LXI282" s="6"/>
      <c r="LXJ282" s="6"/>
      <c r="LXK282" s="6"/>
      <c r="LXL282" s="6"/>
      <c r="LXM282" s="6"/>
      <c r="LXN282" s="6"/>
      <c r="LXO282" s="6"/>
      <c r="LXP282" s="6"/>
      <c r="LXQ282" s="6"/>
      <c r="LXR282" s="6"/>
      <c r="LXS282" s="6"/>
      <c r="LXT282" s="6"/>
      <c r="LXU282" s="6"/>
      <c r="LXV282" s="6"/>
      <c r="LXW282" s="6"/>
      <c r="LXX282" s="6"/>
      <c r="LXY282" s="6"/>
      <c r="LXZ282" s="6"/>
      <c r="LYA282" s="6"/>
      <c r="LYB282" s="6"/>
      <c r="LYC282" s="6"/>
      <c r="LYD282" s="6"/>
      <c r="LYE282" s="6"/>
      <c r="LYF282" s="6"/>
      <c r="LYG282" s="6"/>
      <c r="LYH282" s="6"/>
      <c r="LYI282" s="6"/>
      <c r="LYJ282" s="6"/>
      <c r="LYK282" s="6"/>
      <c r="LYL282" s="6"/>
      <c r="LYM282" s="6"/>
      <c r="LYN282" s="6"/>
      <c r="LYO282" s="6"/>
      <c r="LYP282" s="6"/>
      <c r="LYQ282" s="6"/>
      <c r="LYR282" s="6"/>
      <c r="LYS282" s="6"/>
      <c r="LYT282" s="6"/>
      <c r="LYU282" s="6"/>
      <c r="LYV282" s="6"/>
      <c r="LYW282" s="6"/>
      <c r="LYX282" s="6"/>
      <c r="LYY282" s="6"/>
      <c r="LYZ282" s="6"/>
      <c r="LZA282" s="6"/>
      <c r="LZB282" s="6"/>
      <c r="LZC282" s="6"/>
      <c r="LZD282" s="6"/>
      <c r="LZE282" s="6"/>
      <c r="LZF282" s="6"/>
      <c r="LZG282" s="6"/>
      <c r="LZH282" s="6"/>
      <c r="LZI282" s="6"/>
      <c r="LZJ282" s="6"/>
      <c r="LZK282" s="6"/>
      <c r="LZL282" s="6"/>
      <c r="LZM282" s="6"/>
      <c r="LZN282" s="6"/>
      <c r="LZO282" s="6"/>
      <c r="LZP282" s="6"/>
      <c r="LZQ282" s="6"/>
      <c r="LZR282" s="6"/>
      <c r="LZS282" s="6"/>
      <c r="LZT282" s="6"/>
      <c r="LZU282" s="6"/>
      <c r="LZV282" s="6"/>
      <c r="LZW282" s="6"/>
      <c r="LZX282" s="6"/>
      <c r="LZY282" s="6"/>
      <c r="LZZ282" s="6"/>
      <c r="MAA282" s="6"/>
      <c r="MAB282" s="6"/>
      <c r="MAC282" s="6"/>
      <c r="MAD282" s="6"/>
      <c r="MAE282" s="6"/>
      <c r="MAF282" s="6"/>
      <c r="MAG282" s="6"/>
      <c r="MAH282" s="6"/>
      <c r="MAI282" s="6"/>
      <c r="MAJ282" s="6"/>
      <c r="MAK282" s="6"/>
      <c r="MAL282" s="6"/>
      <c r="MAM282" s="6"/>
      <c r="MAN282" s="6"/>
      <c r="MAO282" s="6"/>
      <c r="MAP282" s="6"/>
      <c r="MAQ282" s="6"/>
      <c r="MAR282" s="6"/>
      <c r="MAS282" s="6"/>
      <c r="MAT282" s="6"/>
      <c r="MAU282" s="6"/>
      <c r="MAV282" s="6"/>
      <c r="MAW282" s="6"/>
      <c r="MAX282" s="6"/>
      <c r="MAY282" s="6"/>
      <c r="MAZ282" s="6"/>
      <c r="MBA282" s="6"/>
      <c r="MBB282" s="6"/>
      <c r="MBC282" s="6"/>
      <c r="MBD282" s="6"/>
      <c r="MBE282" s="6"/>
      <c r="MBF282" s="6"/>
      <c r="MBG282" s="6"/>
      <c r="MBH282" s="6"/>
      <c r="MBI282" s="6"/>
      <c r="MBJ282" s="6"/>
      <c r="MBK282" s="6"/>
      <c r="MBL282" s="6"/>
      <c r="MBM282" s="6"/>
      <c r="MBN282" s="6"/>
      <c r="MBO282" s="6"/>
      <c r="MBP282" s="6"/>
      <c r="MBQ282" s="6"/>
      <c r="MBR282" s="6"/>
      <c r="MBS282" s="6"/>
      <c r="MBT282" s="6"/>
      <c r="MBU282" s="6"/>
      <c r="MBV282" s="6"/>
      <c r="MBW282" s="6"/>
      <c r="MBX282" s="6"/>
      <c r="MBY282" s="6"/>
      <c r="MBZ282" s="6"/>
      <c r="MCA282" s="6"/>
      <c r="MCB282" s="6"/>
      <c r="MCC282" s="6"/>
      <c r="MCD282" s="6"/>
      <c r="MCE282" s="6"/>
      <c r="MCF282" s="6"/>
      <c r="MCG282" s="6"/>
      <c r="MCH282" s="6"/>
      <c r="MCI282" s="6"/>
      <c r="MCJ282" s="6"/>
      <c r="MCK282" s="6"/>
      <c r="MCL282" s="6"/>
      <c r="MCM282" s="6"/>
      <c r="MCN282" s="6"/>
      <c r="MCO282" s="6"/>
      <c r="MCP282" s="6"/>
      <c r="MCQ282" s="6"/>
      <c r="MCR282" s="6"/>
      <c r="MCS282" s="6"/>
      <c r="MCT282" s="6"/>
      <c r="MCU282" s="6"/>
      <c r="MCV282" s="6"/>
      <c r="MCW282" s="6"/>
      <c r="MCX282" s="6"/>
      <c r="MCY282" s="6"/>
      <c r="MCZ282" s="6"/>
      <c r="MDA282" s="6"/>
      <c r="MDB282" s="6"/>
      <c r="MDC282" s="6"/>
      <c r="MDD282" s="6"/>
      <c r="MDE282" s="6"/>
      <c r="MDF282" s="6"/>
      <c r="MDG282" s="6"/>
      <c r="MDH282" s="6"/>
      <c r="MDI282" s="6"/>
      <c r="MDJ282" s="6"/>
      <c r="MDK282" s="6"/>
      <c r="MDL282" s="6"/>
      <c r="MDM282" s="6"/>
      <c r="MDN282" s="6"/>
      <c r="MDO282" s="6"/>
      <c r="MDP282" s="6"/>
      <c r="MDQ282" s="6"/>
      <c r="MDR282" s="6"/>
      <c r="MDS282" s="6"/>
      <c r="MDT282" s="6"/>
      <c r="MDU282" s="6"/>
      <c r="MDV282" s="6"/>
      <c r="MDW282" s="6"/>
      <c r="MDX282" s="6"/>
      <c r="MDY282" s="6"/>
      <c r="MDZ282" s="6"/>
      <c r="MEA282" s="6"/>
      <c r="MEB282" s="6"/>
      <c r="MEC282" s="6"/>
      <c r="MED282" s="6"/>
      <c r="MEE282" s="6"/>
      <c r="MEF282" s="6"/>
      <c r="MEG282" s="6"/>
      <c r="MEH282" s="6"/>
      <c r="MEI282" s="6"/>
      <c r="MEJ282" s="6"/>
      <c r="MEK282" s="6"/>
      <c r="MEL282" s="6"/>
      <c r="MEM282" s="6"/>
      <c r="MEN282" s="6"/>
      <c r="MEO282" s="6"/>
      <c r="MEP282" s="6"/>
      <c r="MEQ282" s="6"/>
      <c r="MER282" s="6"/>
      <c r="MES282" s="6"/>
      <c r="MET282" s="6"/>
      <c r="MEU282" s="6"/>
      <c r="MEV282" s="6"/>
      <c r="MEW282" s="6"/>
      <c r="MEX282" s="6"/>
      <c r="MEY282" s="6"/>
      <c r="MEZ282" s="6"/>
      <c r="MFA282" s="6"/>
      <c r="MFB282" s="6"/>
      <c r="MFC282" s="6"/>
      <c r="MFD282" s="6"/>
      <c r="MFE282" s="6"/>
      <c r="MFF282" s="6"/>
      <c r="MFG282" s="6"/>
      <c r="MFH282" s="6"/>
      <c r="MFI282" s="6"/>
      <c r="MFJ282" s="6"/>
      <c r="MFK282" s="6"/>
      <c r="MFL282" s="6"/>
      <c r="MFM282" s="6"/>
      <c r="MFN282" s="6"/>
      <c r="MFO282" s="6"/>
      <c r="MFP282" s="6"/>
      <c r="MFQ282" s="6"/>
      <c r="MFR282" s="6"/>
      <c r="MFS282" s="6"/>
      <c r="MFT282" s="6"/>
      <c r="MFU282" s="6"/>
      <c r="MFV282" s="6"/>
      <c r="MFW282" s="6"/>
      <c r="MFX282" s="6"/>
      <c r="MFY282" s="6"/>
      <c r="MFZ282" s="6"/>
      <c r="MGA282" s="6"/>
      <c r="MGB282" s="6"/>
      <c r="MGC282" s="6"/>
      <c r="MGD282" s="6"/>
      <c r="MGE282" s="6"/>
      <c r="MGF282" s="6"/>
      <c r="MGG282" s="6"/>
      <c r="MGH282" s="6"/>
      <c r="MGI282" s="6"/>
      <c r="MGJ282" s="6"/>
      <c r="MGK282" s="6"/>
      <c r="MGL282" s="6"/>
      <c r="MGM282" s="6"/>
      <c r="MGN282" s="6"/>
      <c r="MGO282" s="6"/>
      <c r="MGP282" s="6"/>
      <c r="MGQ282" s="6"/>
      <c r="MGR282" s="6"/>
      <c r="MGS282" s="6"/>
      <c r="MGT282" s="6"/>
      <c r="MGU282" s="6"/>
      <c r="MGV282" s="6"/>
      <c r="MGW282" s="6"/>
      <c r="MGX282" s="6"/>
      <c r="MGY282" s="6"/>
      <c r="MGZ282" s="6"/>
      <c r="MHA282" s="6"/>
      <c r="MHB282" s="6"/>
      <c r="MHC282" s="6"/>
      <c r="MHD282" s="6"/>
      <c r="MHE282" s="6"/>
      <c r="MHF282" s="6"/>
      <c r="MHG282" s="6"/>
      <c r="MHH282" s="6"/>
      <c r="MHI282" s="6"/>
      <c r="MHJ282" s="6"/>
      <c r="MHK282" s="6"/>
      <c r="MHL282" s="6"/>
      <c r="MHM282" s="6"/>
      <c r="MHN282" s="6"/>
      <c r="MHO282" s="6"/>
      <c r="MHP282" s="6"/>
      <c r="MHQ282" s="6"/>
      <c r="MHR282" s="6"/>
      <c r="MHS282" s="6"/>
      <c r="MHT282" s="6"/>
      <c r="MHU282" s="6"/>
      <c r="MHV282" s="6"/>
      <c r="MHW282" s="6"/>
      <c r="MHX282" s="6"/>
      <c r="MHY282" s="6"/>
      <c r="MHZ282" s="6"/>
      <c r="MIA282" s="6"/>
      <c r="MIB282" s="6"/>
      <c r="MIC282" s="6"/>
      <c r="MID282" s="6"/>
      <c r="MIE282" s="6"/>
      <c r="MIF282" s="6"/>
      <c r="MIG282" s="6"/>
      <c r="MIH282" s="6"/>
      <c r="MII282" s="6"/>
      <c r="MIJ282" s="6"/>
      <c r="MIK282" s="6"/>
      <c r="MIL282" s="6"/>
      <c r="MIM282" s="6"/>
      <c r="MIN282" s="6"/>
      <c r="MIO282" s="6"/>
      <c r="MIP282" s="6"/>
      <c r="MIQ282" s="6"/>
      <c r="MIR282" s="6"/>
      <c r="MIS282" s="6"/>
      <c r="MIT282" s="6"/>
      <c r="MIU282" s="6"/>
      <c r="MIV282" s="6"/>
      <c r="MIW282" s="6"/>
      <c r="MIX282" s="6"/>
      <c r="MIY282" s="6"/>
      <c r="MIZ282" s="6"/>
      <c r="MJA282" s="6"/>
      <c r="MJB282" s="6"/>
      <c r="MJC282" s="6"/>
      <c r="MJD282" s="6"/>
      <c r="MJE282" s="6"/>
      <c r="MJF282" s="6"/>
      <c r="MJG282" s="6"/>
      <c r="MJH282" s="6"/>
      <c r="MJI282" s="6"/>
      <c r="MJJ282" s="6"/>
      <c r="MJK282" s="6"/>
      <c r="MJL282" s="6"/>
      <c r="MJM282" s="6"/>
      <c r="MJN282" s="6"/>
      <c r="MJO282" s="6"/>
      <c r="MJP282" s="6"/>
      <c r="MJQ282" s="6"/>
      <c r="MJR282" s="6"/>
      <c r="MJS282" s="6"/>
      <c r="MJT282" s="6"/>
      <c r="MJU282" s="6"/>
      <c r="MJV282" s="6"/>
      <c r="MJW282" s="6"/>
      <c r="MJX282" s="6"/>
      <c r="MJY282" s="6"/>
      <c r="MJZ282" s="6"/>
      <c r="MKA282" s="6"/>
      <c r="MKB282" s="6"/>
      <c r="MKC282" s="6"/>
      <c r="MKD282" s="6"/>
      <c r="MKE282" s="6"/>
      <c r="MKF282" s="6"/>
      <c r="MKG282" s="6"/>
      <c r="MKH282" s="6"/>
      <c r="MKI282" s="6"/>
      <c r="MKJ282" s="6"/>
      <c r="MKK282" s="6"/>
      <c r="MKL282" s="6"/>
      <c r="MKM282" s="6"/>
      <c r="MKN282" s="6"/>
      <c r="MKO282" s="6"/>
      <c r="MKP282" s="6"/>
      <c r="MKQ282" s="6"/>
      <c r="MKR282" s="6"/>
      <c r="MKS282" s="6"/>
      <c r="MKT282" s="6"/>
      <c r="MKU282" s="6"/>
      <c r="MKV282" s="6"/>
      <c r="MKW282" s="6"/>
      <c r="MKX282" s="6"/>
      <c r="MKY282" s="6"/>
      <c r="MKZ282" s="6"/>
      <c r="MLA282" s="6"/>
      <c r="MLB282" s="6"/>
      <c r="MLC282" s="6"/>
      <c r="MLD282" s="6"/>
      <c r="MLE282" s="6"/>
      <c r="MLF282" s="6"/>
      <c r="MLG282" s="6"/>
      <c r="MLH282" s="6"/>
      <c r="MLI282" s="6"/>
      <c r="MLJ282" s="6"/>
      <c r="MLK282" s="6"/>
      <c r="MLL282" s="6"/>
      <c r="MLM282" s="6"/>
      <c r="MLN282" s="6"/>
      <c r="MLO282" s="6"/>
      <c r="MLP282" s="6"/>
      <c r="MLQ282" s="6"/>
      <c r="MLR282" s="6"/>
      <c r="MLS282" s="6"/>
      <c r="MLT282" s="6"/>
      <c r="MLU282" s="6"/>
      <c r="MLV282" s="6"/>
      <c r="MLW282" s="6"/>
      <c r="MLX282" s="6"/>
      <c r="MLY282" s="6"/>
      <c r="MLZ282" s="6"/>
      <c r="MMA282" s="6"/>
      <c r="MMB282" s="6"/>
      <c r="MMC282" s="6"/>
      <c r="MMD282" s="6"/>
      <c r="MME282" s="6"/>
      <c r="MMF282" s="6"/>
      <c r="MMG282" s="6"/>
      <c r="MMH282" s="6"/>
      <c r="MMI282" s="6"/>
      <c r="MMJ282" s="6"/>
      <c r="MMK282" s="6"/>
      <c r="MML282" s="6"/>
      <c r="MMM282" s="6"/>
      <c r="MMN282" s="6"/>
      <c r="MMO282" s="6"/>
      <c r="MMP282" s="6"/>
      <c r="MMQ282" s="6"/>
      <c r="MMR282" s="6"/>
      <c r="MMS282" s="6"/>
      <c r="MMT282" s="6"/>
      <c r="MMU282" s="6"/>
      <c r="MMV282" s="6"/>
      <c r="MMW282" s="6"/>
      <c r="MMX282" s="6"/>
      <c r="MMY282" s="6"/>
      <c r="MMZ282" s="6"/>
      <c r="MNA282" s="6"/>
      <c r="MNB282" s="6"/>
      <c r="MNC282" s="6"/>
      <c r="MND282" s="6"/>
      <c r="MNE282" s="6"/>
      <c r="MNF282" s="6"/>
      <c r="MNG282" s="6"/>
      <c r="MNH282" s="6"/>
      <c r="MNI282" s="6"/>
      <c r="MNJ282" s="6"/>
      <c r="MNK282" s="6"/>
      <c r="MNL282" s="6"/>
      <c r="MNM282" s="6"/>
      <c r="MNN282" s="6"/>
      <c r="MNO282" s="6"/>
      <c r="MNP282" s="6"/>
      <c r="MNQ282" s="6"/>
      <c r="MNR282" s="6"/>
      <c r="MNS282" s="6"/>
      <c r="MNT282" s="6"/>
      <c r="MNU282" s="6"/>
      <c r="MNV282" s="6"/>
      <c r="MNW282" s="6"/>
      <c r="MNX282" s="6"/>
      <c r="MNY282" s="6"/>
      <c r="MNZ282" s="6"/>
      <c r="MOA282" s="6"/>
      <c r="MOB282" s="6"/>
      <c r="MOC282" s="6"/>
      <c r="MOD282" s="6"/>
      <c r="MOE282" s="6"/>
      <c r="MOF282" s="6"/>
      <c r="MOG282" s="6"/>
      <c r="MOH282" s="6"/>
      <c r="MOI282" s="6"/>
      <c r="MOJ282" s="6"/>
      <c r="MOK282" s="6"/>
      <c r="MOL282" s="6"/>
      <c r="MOM282" s="6"/>
      <c r="MON282" s="6"/>
      <c r="MOO282" s="6"/>
      <c r="MOP282" s="6"/>
      <c r="MOQ282" s="6"/>
      <c r="MOR282" s="6"/>
      <c r="MOS282" s="6"/>
      <c r="MOT282" s="6"/>
      <c r="MOU282" s="6"/>
      <c r="MOV282" s="6"/>
      <c r="MOW282" s="6"/>
      <c r="MOX282" s="6"/>
      <c r="MOY282" s="6"/>
      <c r="MOZ282" s="6"/>
      <c r="MPA282" s="6"/>
      <c r="MPB282" s="6"/>
      <c r="MPC282" s="6"/>
      <c r="MPD282" s="6"/>
      <c r="MPE282" s="6"/>
      <c r="MPF282" s="6"/>
      <c r="MPG282" s="6"/>
      <c r="MPH282" s="6"/>
      <c r="MPI282" s="6"/>
      <c r="MPJ282" s="6"/>
      <c r="MPK282" s="6"/>
      <c r="MPL282" s="6"/>
      <c r="MPM282" s="6"/>
      <c r="MPN282" s="6"/>
      <c r="MPO282" s="6"/>
      <c r="MPP282" s="6"/>
      <c r="MPQ282" s="6"/>
      <c r="MPR282" s="6"/>
      <c r="MPS282" s="6"/>
      <c r="MPT282" s="6"/>
      <c r="MPU282" s="6"/>
      <c r="MPV282" s="6"/>
      <c r="MPW282" s="6"/>
      <c r="MPX282" s="6"/>
      <c r="MPY282" s="6"/>
      <c r="MPZ282" s="6"/>
      <c r="MQA282" s="6"/>
      <c r="MQB282" s="6"/>
      <c r="MQC282" s="6"/>
      <c r="MQD282" s="6"/>
      <c r="MQE282" s="6"/>
      <c r="MQF282" s="6"/>
      <c r="MQG282" s="6"/>
      <c r="MQH282" s="6"/>
      <c r="MQI282" s="6"/>
      <c r="MQJ282" s="6"/>
      <c r="MQK282" s="6"/>
      <c r="MQL282" s="6"/>
      <c r="MQM282" s="6"/>
      <c r="MQN282" s="6"/>
      <c r="MQO282" s="6"/>
      <c r="MQP282" s="6"/>
      <c r="MQQ282" s="6"/>
      <c r="MQR282" s="6"/>
      <c r="MQS282" s="6"/>
      <c r="MQT282" s="6"/>
      <c r="MQU282" s="6"/>
      <c r="MQV282" s="6"/>
      <c r="MQW282" s="6"/>
      <c r="MQX282" s="6"/>
      <c r="MQY282" s="6"/>
      <c r="MQZ282" s="6"/>
      <c r="MRA282" s="6"/>
      <c r="MRB282" s="6"/>
      <c r="MRC282" s="6"/>
      <c r="MRD282" s="6"/>
      <c r="MRE282" s="6"/>
      <c r="MRF282" s="6"/>
      <c r="MRG282" s="6"/>
      <c r="MRH282" s="6"/>
      <c r="MRI282" s="6"/>
      <c r="MRJ282" s="6"/>
      <c r="MRK282" s="6"/>
      <c r="MRL282" s="6"/>
      <c r="MRM282" s="6"/>
      <c r="MRN282" s="6"/>
      <c r="MRO282" s="6"/>
      <c r="MRP282" s="6"/>
      <c r="MRQ282" s="6"/>
      <c r="MRR282" s="6"/>
      <c r="MRS282" s="6"/>
      <c r="MRT282" s="6"/>
      <c r="MRU282" s="6"/>
      <c r="MRV282" s="6"/>
      <c r="MRW282" s="6"/>
      <c r="MRX282" s="6"/>
      <c r="MRY282" s="6"/>
      <c r="MRZ282" s="6"/>
      <c r="MSA282" s="6"/>
      <c r="MSB282" s="6"/>
      <c r="MSC282" s="6"/>
      <c r="MSD282" s="6"/>
      <c r="MSE282" s="6"/>
      <c r="MSF282" s="6"/>
      <c r="MSG282" s="6"/>
      <c r="MSH282" s="6"/>
      <c r="MSI282" s="6"/>
      <c r="MSJ282" s="6"/>
      <c r="MSK282" s="6"/>
      <c r="MSL282" s="6"/>
      <c r="MSM282" s="6"/>
      <c r="MSN282" s="6"/>
      <c r="MSO282" s="6"/>
      <c r="MSP282" s="6"/>
      <c r="MSQ282" s="6"/>
      <c r="MSR282" s="6"/>
      <c r="MSS282" s="6"/>
      <c r="MST282" s="6"/>
      <c r="MSU282" s="6"/>
      <c r="MSV282" s="6"/>
      <c r="MSW282" s="6"/>
      <c r="MSX282" s="6"/>
      <c r="MSY282" s="6"/>
      <c r="MSZ282" s="6"/>
      <c r="MTA282" s="6"/>
      <c r="MTB282" s="6"/>
      <c r="MTC282" s="6"/>
      <c r="MTD282" s="6"/>
      <c r="MTE282" s="6"/>
      <c r="MTF282" s="6"/>
      <c r="MTG282" s="6"/>
      <c r="MTH282" s="6"/>
      <c r="MTI282" s="6"/>
      <c r="MTJ282" s="6"/>
      <c r="MTK282" s="6"/>
      <c r="MTL282" s="6"/>
      <c r="MTM282" s="6"/>
      <c r="MTN282" s="6"/>
      <c r="MTO282" s="6"/>
      <c r="MTP282" s="6"/>
      <c r="MTQ282" s="6"/>
      <c r="MTR282" s="6"/>
      <c r="MTS282" s="6"/>
      <c r="MTT282" s="6"/>
      <c r="MTU282" s="6"/>
      <c r="MTV282" s="6"/>
      <c r="MTW282" s="6"/>
      <c r="MTX282" s="6"/>
      <c r="MTY282" s="6"/>
      <c r="MTZ282" s="6"/>
      <c r="MUA282" s="6"/>
      <c r="MUB282" s="6"/>
      <c r="MUC282" s="6"/>
      <c r="MUD282" s="6"/>
      <c r="MUE282" s="6"/>
      <c r="MUF282" s="6"/>
      <c r="MUG282" s="6"/>
      <c r="MUH282" s="6"/>
      <c r="MUI282" s="6"/>
      <c r="MUJ282" s="6"/>
      <c r="MUK282" s="6"/>
      <c r="MUL282" s="6"/>
      <c r="MUM282" s="6"/>
      <c r="MUN282" s="6"/>
      <c r="MUO282" s="6"/>
      <c r="MUP282" s="6"/>
      <c r="MUQ282" s="6"/>
      <c r="MUR282" s="6"/>
      <c r="MUS282" s="6"/>
      <c r="MUT282" s="6"/>
      <c r="MUU282" s="6"/>
      <c r="MUV282" s="6"/>
      <c r="MUW282" s="6"/>
      <c r="MUX282" s="6"/>
      <c r="MUY282" s="6"/>
      <c r="MUZ282" s="6"/>
      <c r="MVA282" s="6"/>
      <c r="MVB282" s="6"/>
      <c r="MVC282" s="6"/>
      <c r="MVD282" s="6"/>
      <c r="MVE282" s="6"/>
      <c r="MVF282" s="6"/>
      <c r="MVG282" s="6"/>
      <c r="MVH282" s="6"/>
      <c r="MVI282" s="6"/>
      <c r="MVJ282" s="6"/>
      <c r="MVK282" s="6"/>
      <c r="MVL282" s="6"/>
      <c r="MVM282" s="6"/>
      <c r="MVN282" s="6"/>
      <c r="MVO282" s="6"/>
      <c r="MVP282" s="6"/>
      <c r="MVQ282" s="6"/>
      <c r="MVR282" s="6"/>
      <c r="MVS282" s="6"/>
      <c r="MVT282" s="6"/>
      <c r="MVU282" s="6"/>
      <c r="MVV282" s="6"/>
      <c r="MVW282" s="6"/>
      <c r="MVX282" s="6"/>
      <c r="MVY282" s="6"/>
      <c r="MVZ282" s="6"/>
      <c r="MWA282" s="6"/>
      <c r="MWB282" s="6"/>
      <c r="MWC282" s="6"/>
      <c r="MWD282" s="6"/>
      <c r="MWE282" s="6"/>
      <c r="MWF282" s="6"/>
      <c r="MWG282" s="6"/>
      <c r="MWH282" s="6"/>
      <c r="MWI282" s="6"/>
      <c r="MWJ282" s="6"/>
      <c r="MWK282" s="6"/>
      <c r="MWL282" s="6"/>
      <c r="MWM282" s="6"/>
      <c r="MWN282" s="6"/>
      <c r="MWO282" s="6"/>
      <c r="MWP282" s="6"/>
      <c r="MWQ282" s="6"/>
      <c r="MWR282" s="6"/>
      <c r="MWS282" s="6"/>
      <c r="MWT282" s="6"/>
      <c r="MWU282" s="6"/>
      <c r="MWV282" s="6"/>
      <c r="MWW282" s="6"/>
      <c r="MWX282" s="6"/>
      <c r="MWY282" s="6"/>
      <c r="MWZ282" s="6"/>
      <c r="MXA282" s="6"/>
      <c r="MXB282" s="6"/>
      <c r="MXC282" s="6"/>
      <c r="MXD282" s="6"/>
      <c r="MXE282" s="6"/>
      <c r="MXF282" s="6"/>
      <c r="MXG282" s="6"/>
      <c r="MXH282" s="6"/>
      <c r="MXI282" s="6"/>
      <c r="MXJ282" s="6"/>
      <c r="MXK282" s="6"/>
      <c r="MXL282" s="6"/>
      <c r="MXM282" s="6"/>
      <c r="MXN282" s="6"/>
      <c r="MXO282" s="6"/>
      <c r="MXP282" s="6"/>
      <c r="MXQ282" s="6"/>
      <c r="MXR282" s="6"/>
      <c r="MXS282" s="6"/>
      <c r="MXT282" s="6"/>
      <c r="MXU282" s="6"/>
      <c r="MXV282" s="6"/>
      <c r="MXW282" s="6"/>
      <c r="MXX282" s="6"/>
      <c r="MXY282" s="6"/>
      <c r="MXZ282" s="6"/>
      <c r="MYA282" s="6"/>
      <c r="MYB282" s="6"/>
      <c r="MYC282" s="6"/>
      <c r="MYD282" s="6"/>
      <c r="MYE282" s="6"/>
      <c r="MYF282" s="6"/>
      <c r="MYG282" s="6"/>
      <c r="MYH282" s="6"/>
      <c r="MYI282" s="6"/>
      <c r="MYJ282" s="6"/>
      <c r="MYK282" s="6"/>
      <c r="MYL282" s="6"/>
      <c r="MYM282" s="6"/>
      <c r="MYN282" s="6"/>
      <c r="MYO282" s="6"/>
      <c r="MYP282" s="6"/>
      <c r="MYQ282" s="6"/>
      <c r="MYR282" s="6"/>
      <c r="MYS282" s="6"/>
      <c r="MYT282" s="6"/>
      <c r="MYU282" s="6"/>
      <c r="MYV282" s="6"/>
      <c r="MYW282" s="6"/>
      <c r="MYX282" s="6"/>
      <c r="MYY282" s="6"/>
      <c r="MYZ282" s="6"/>
      <c r="MZA282" s="6"/>
      <c r="MZB282" s="6"/>
      <c r="MZC282" s="6"/>
      <c r="MZD282" s="6"/>
      <c r="MZE282" s="6"/>
      <c r="MZF282" s="6"/>
      <c r="MZG282" s="6"/>
      <c r="MZH282" s="6"/>
      <c r="MZI282" s="6"/>
      <c r="MZJ282" s="6"/>
      <c r="MZK282" s="6"/>
      <c r="MZL282" s="6"/>
      <c r="MZM282" s="6"/>
      <c r="MZN282" s="6"/>
      <c r="MZO282" s="6"/>
      <c r="MZP282" s="6"/>
      <c r="MZQ282" s="6"/>
      <c r="MZR282" s="6"/>
      <c r="MZS282" s="6"/>
      <c r="MZT282" s="6"/>
      <c r="MZU282" s="6"/>
      <c r="MZV282" s="6"/>
      <c r="MZW282" s="6"/>
      <c r="MZX282" s="6"/>
      <c r="MZY282" s="6"/>
      <c r="MZZ282" s="6"/>
      <c r="NAA282" s="6"/>
      <c r="NAB282" s="6"/>
      <c r="NAC282" s="6"/>
      <c r="NAD282" s="6"/>
      <c r="NAE282" s="6"/>
      <c r="NAF282" s="6"/>
      <c r="NAG282" s="6"/>
      <c r="NAH282" s="6"/>
      <c r="NAI282" s="6"/>
      <c r="NAJ282" s="6"/>
      <c r="NAK282" s="6"/>
      <c r="NAL282" s="6"/>
      <c r="NAM282" s="6"/>
      <c r="NAN282" s="6"/>
      <c r="NAO282" s="6"/>
      <c r="NAP282" s="6"/>
      <c r="NAQ282" s="6"/>
      <c r="NAR282" s="6"/>
      <c r="NAS282" s="6"/>
      <c r="NAT282" s="6"/>
      <c r="NAU282" s="6"/>
      <c r="NAV282" s="6"/>
      <c r="NAW282" s="6"/>
      <c r="NAX282" s="6"/>
      <c r="NAY282" s="6"/>
      <c r="NAZ282" s="6"/>
      <c r="NBA282" s="6"/>
      <c r="NBB282" s="6"/>
      <c r="NBC282" s="6"/>
      <c r="NBD282" s="6"/>
      <c r="NBE282" s="6"/>
      <c r="NBF282" s="6"/>
      <c r="NBG282" s="6"/>
      <c r="NBH282" s="6"/>
      <c r="NBI282" s="6"/>
      <c r="NBJ282" s="6"/>
      <c r="NBK282" s="6"/>
      <c r="NBL282" s="6"/>
      <c r="NBM282" s="6"/>
      <c r="NBN282" s="6"/>
      <c r="NBO282" s="6"/>
      <c r="NBP282" s="6"/>
      <c r="NBQ282" s="6"/>
      <c r="NBR282" s="6"/>
      <c r="NBS282" s="6"/>
      <c r="NBT282" s="6"/>
      <c r="NBU282" s="6"/>
      <c r="NBV282" s="6"/>
      <c r="NBW282" s="6"/>
      <c r="NBX282" s="6"/>
      <c r="NBY282" s="6"/>
      <c r="NBZ282" s="6"/>
      <c r="NCA282" s="6"/>
      <c r="NCB282" s="6"/>
      <c r="NCC282" s="6"/>
      <c r="NCD282" s="6"/>
      <c r="NCE282" s="6"/>
      <c r="NCF282" s="6"/>
      <c r="NCG282" s="6"/>
      <c r="NCH282" s="6"/>
      <c r="NCI282" s="6"/>
      <c r="NCJ282" s="6"/>
      <c r="NCK282" s="6"/>
      <c r="NCL282" s="6"/>
      <c r="NCM282" s="6"/>
      <c r="NCN282" s="6"/>
      <c r="NCO282" s="6"/>
      <c r="NCP282" s="6"/>
      <c r="NCQ282" s="6"/>
      <c r="NCR282" s="6"/>
      <c r="NCS282" s="6"/>
      <c r="NCT282" s="6"/>
      <c r="NCU282" s="6"/>
      <c r="NCV282" s="6"/>
      <c r="NCW282" s="6"/>
      <c r="NCX282" s="6"/>
      <c r="NCY282" s="6"/>
      <c r="NCZ282" s="6"/>
      <c r="NDA282" s="6"/>
      <c r="NDB282" s="6"/>
      <c r="NDC282" s="6"/>
      <c r="NDD282" s="6"/>
      <c r="NDE282" s="6"/>
      <c r="NDF282" s="6"/>
      <c r="NDG282" s="6"/>
      <c r="NDH282" s="6"/>
      <c r="NDI282" s="6"/>
      <c r="NDJ282" s="6"/>
      <c r="NDK282" s="6"/>
      <c r="NDL282" s="6"/>
      <c r="NDM282" s="6"/>
      <c r="NDN282" s="6"/>
      <c r="NDO282" s="6"/>
      <c r="NDP282" s="6"/>
      <c r="NDQ282" s="6"/>
      <c r="NDR282" s="6"/>
      <c r="NDS282" s="6"/>
      <c r="NDT282" s="6"/>
      <c r="NDU282" s="6"/>
      <c r="NDV282" s="6"/>
      <c r="NDW282" s="6"/>
      <c r="NDX282" s="6"/>
      <c r="NDY282" s="6"/>
      <c r="NDZ282" s="6"/>
      <c r="NEA282" s="6"/>
      <c r="NEB282" s="6"/>
      <c r="NEC282" s="6"/>
      <c r="NED282" s="6"/>
      <c r="NEE282" s="6"/>
      <c r="NEF282" s="6"/>
      <c r="NEG282" s="6"/>
      <c r="NEH282" s="6"/>
      <c r="NEI282" s="6"/>
      <c r="NEJ282" s="6"/>
      <c r="NEK282" s="6"/>
      <c r="NEL282" s="6"/>
      <c r="NEM282" s="6"/>
      <c r="NEN282" s="6"/>
      <c r="NEO282" s="6"/>
      <c r="NEP282" s="6"/>
      <c r="NEQ282" s="6"/>
      <c r="NER282" s="6"/>
      <c r="NES282" s="6"/>
      <c r="NET282" s="6"/>
      <c r="NEU282" s="6"/>
      <c r="NEV282" s="6"/>
      <c r="NEW282" s="6"/>
      <c r="NEX282" s="6"/>
      <c r="NEY282" s="6"/>
      <c r="NEZ282" s="6"/>
      <c r="NFA282" s="6"/>
      <c r="NFB282" s="6"/>
      <c r="NFC282" s="6"/>
      <c r="NFD282" s="6"/>
      <c r="NFE282" s="6"/>
      <c r="NFF282" s="6"/>
      <c r="NFG282" s="6"/>
      <c r="NFH282" s="6"/>
      <c r="NFI282" s="6"/>
      <c r="NFJ282" s="6"/>
      <c r="NFK282" s="6"/>
      <c r="NFL282" s="6"/>
      <c r="NFM282" s="6"/>
      <c r="NFN282" s="6"/>
      <c r="NFO282" s="6"/>
      <c r="NFP282" s="6"/>
      <c r="NFQ282" s="6"/>
      <c r="NFR282" s="6"/>
      <c r="NFS282" s="6"/>
      <c r="NFT282" s="6"/>
      <c r="NFU282" s="6"/>
      <c r="NFV282" s="6"/>
      <c r="NFW282" s="6"/>
      <c r="NFX282" s="6"/>
      <c r="NFY282" s="6"/>
      <c r="NFZ282" s="6"/>
      <c r="NGA282" s="6"/>
      <c r="NGB282" s="6"/>
      <c r="NGC282" s="6"/>
      <c r="NGD282" s="6"/>
      <c r="NGE282" s="6"/>
      <c r="NGF282" s="6"/>
      <c r="NGG282" s="6"/>
      <c r="NGH282" s="6"/>
      <c r="NGI282" s="6"/>
      <c r="NGJ282" s="6"/>
      <c r="NGK282" s="6"/>
      <c r="NGL282" s="6"/>
      <c r="NGM282" s="6"/>
      <c r="NGN282" s="6"/>
      <c r="NGO282" s="6"/>
      <c r="NGP282" s="6"/>
      <c r="NGQ282" s="6"/>
      <c r="NGR282" s="6"/>
      <c r="NGS282" s="6"/>
      <c r="NGT282" s="6"/>
      <c r="NGU282" s="6"/>
      <c r="NGV282" s="6"/>
      <c r="NGW282" s="6"/>
      <c r="NGX282" s="6"/>
      <c r="NGY282" s="6"/>
      <c r="NGZ282" s="6"/>
      <c r="NHA282" s="6"/>
      <c r="NHB282" s="6"/>
      <c r="NHC282" s="6"/>
      <c r="NHD282" s="6"/>
      <c r="NHE282" s="6"/>
      <c r="NHF282" s="6"/>
      <c r="NHG282" s="6"/>
      <c r="NHH282" s="6"/>
      <c r="NHI282" s="6"/>
      <c r="NHJ282" s="6"/>
      <c r="NHK282" s="6"/>
      <c r="NHL282" s="6"/>
      <c r="NHM282" s="6"/>
      <c r="NHN282" s="6"/>
      <c r="NHO282" s="6"/>
      <c r="NHP282" s="6"/>
      <c r="NHQ282" s="6"/>
      <c r="NHR282" s="6"/>
      <c r="NHS282" s="6"/>
      <c r="NHT282" s="6"/>
      <c r="NHU282" s="6"/>
      <c r="NHV282" s="6"/>
      <c r="NHW282" s="6"/>
      <c r="NHX282" s="6"/>
      <c r="NHY282" s="6"/>
      <c r="NHZ282" s="6"/>
      <c r="NIA282" s="6"/>
      <c r="NIB282" s="6"/>
      <c r="NIC282" s="6"/>
      <c r="NID282" s="6"/>
      <c r="NIE282" s="6"/>
      <c r="NIF282" s="6"/>
      <c r="NIG282" s="6"/>
      <c r="NIH282" s="6"/>
      <c r="NII282" s="6"/>
      <c r="NIJ282" s="6"/>
      <c r="NIK282" s="6"/>
      <c r="NIL282" s="6"/>
      <c r="NIM282" s="6"/>
      <c r="NIN282" s="6"/>
      <c r="NIO282" s="6"/>
      <c r="NIP282" s="6"/>
      <c r="NIQ282" s="6"/>
      <c r="NIR282" s="6"/>
      <c r="NIS282" s="6"/>
      <c r="NIT282" s="6"/>
      <c r="NIU282" s="6"/>
      <c r="NIV282" s="6"/>
      <c r="NIW282" s="6"/>
      <c r="NIX282" s="6"/>
      <c r="NIY282" s="6"/>
      <c r="NIZ282" s="6"/>
      <c r="NJA282" s="6"/>
      <c r="NJB282" s="6"/>
      <c r="NJC282" s="6"/>
      <c r="NJD282" s="6"/>
      <c r="NJE282" s="6"/>
      <c r="NJF282" s="6"/>
      <c r="NJG282" s="6"/>
      <c r="NJH282" s="6"/>
      <c r="NJI282" s="6"/>
      <c r="NJJ282" s="6"/>
      <c r="NJK282" s="6"/>
      <c r="NJL282" s="6"/>
      <c r="NJM282" s="6"/>
      <c r="NJN282" s="6"/>
      <c r="NJO282" s="6"/>
      <c r="NJP282" s="6"/>
      <c r="NJQ282" s="6"/>
      <c r="NJR282" s="6"/>
      <c r="NJS282" s="6"/>
      <c r="NJT282" s="6"/>
      <c r="NJU282" s="6"/>
      <c r="NJV282" s="6"/>
      <c r="NJW282" s="6"/>
      <c r="NJX282" s="6"/>
      <c r="NJY282" s="6"/>
      <c r="NJZ282" s="6"/>
      <c r="NKA282" s="6"/>
      <c r="NKB282" s="6"/>
      <c r="NKC282" s="6"/>
      <c r="NKD282" s="6"/>
      <c r="NKE282" s="6"/>
      <c r="NKF282" s="6"/>
      <c r="NKG282" s="6"/>
      <c r="NKH282" s="6"/>
      <c r="NKI282" s="6"/>
      <c r="NKJ282" s="6"/>
      <c r="NKK282" s="6"/>
      <c r="NKL282" s="6"/>
      <c r="NKM282" s="6"/>
      <c r="NKN282" s="6"/>
      <c r="NKO282" s="6"/>
      <c r="NKP282" s="6"/>
      <c r="NKQ282" s="6"/>
      <c r="NKR282" s="6"/>
      <c r="NKS282" s="6"/>
      <c r="NKT282" s="6"/>
      <c r="NKU282" s="6"/>
      <c r="NKV282" s="6"/>
      <c r="NKW282" s="6"/>
      <c r="NKX282" s="6"/>
      <c r="NKY282" s="6"/>
      <c r="NKZ282" s="6"/>
      <c r="NLA282" s="6"/>
      <c r="NLB282" s="6"/>
      <c r="NLC282" s="6"/>
      <c r="NLD282" s="6"/>
      <c r="NLE282" s="6"/>
      <c r="NLF282" s="6"/>
      <c r="NLG282" s="6"/>
      <c r="NLH282" s="6"/>
      <c r="NLI282" s="6"/>
      <c r="NLJ282" s="6"/>
      <c r="NLK282" s="6"/>
      <c r="NLL282" s="6"/>
      <c r="NLM282" s="6"/>
      <c r="NLN282" s="6"/>
      <c r="NLO282" s="6"/>
      <c r="NLP282" s="6"/>
      <c r="NLQ282" s="6"/>
      <c r="NLR282" s="6"/>
      <c r="NLS282" s="6"/>
      <c r="NLT282" s="6"/>
      <c r="NLU282" s="6"/>
      <c r="NLV282" s="6"/>
      <c r="NLW282" s="6"/>
      <c r="NLX282" s="6"/>
      <c r="NLY282" s="6"/>
      <c r="NLZ282" s="6"/>
      <c r="NMA282" s="6"/>
      <c r="NMB282" s="6"/>
      <c r="NMC282" s="6"/>
      <c r="NMD282" s="6"/>
      <c r="NME282" s="6"/>
      <c r="NMF282" s="6"/>
      <c r="NMG282" s="6"/>
      <c r="NMH282" s="6"/>
      <c r="NMI282" s="6"/>
      <c r="NMJ282" s="6"/>
      <c r="NMK282" s="6"/>
      <c r="NML282" s="6"/>
      <c r="NMM282" s="6"/>
      <c r="NMN282" s="6"/>
      <c r="NMO282" s="6"/>
      <c r="NMP282" s="6"/>
      <c r="NMQ282" s="6"/>
      <c r="NMR282" s="6"/>
      <c r="NMS282" s="6"/>
      <c r="NMT282" s="6"/>
      <c r="NMU282" s="6"/>
      <c r="NMV282" s="6"/>
      <c r="NMW282" s="6"/>
      <c r="NMX282" s="6"/>
      <c r="NMY282" s="6"/>
      <c r="NMZ282" s="6"/>
      <c r="NNA282" s="6"/>
      <c r="NNB282" s="6"/>
      <c r="NNC282" s="6"/>
      <c r="NND282" s="6"/>
      <c r="NNE282" s="6"/>
      <c r="NNF282" s="6"/>
      <c r="NNG282" s="6"/>
      <c r="NNH282" s="6"/>
      <c r="NNI282" s="6"/>
      <c r="NNJ282" s="6"/>
      <c r="NNK282" s="6"/>
      <c r="NNL282" s="6"/>
      <c r="NNM282" s="6"/>
      <c r="NNN282" s="6"/>
      <c r="NNO282" s="6"/>
      <c r="NNP282" s="6"/>
      <c r="NNQ282" s="6"/>
      <c r="NNR282" s="6"/>
      <c r="NNS282" s="6"/>
      <c r="NNT282" s="6"/>
      <c r="NNU282" s="6"/>
      <c r="NNV282" s="6"/>
      <c r="NNW282" s="6"/>
      <c r="NNX282" s="6"/>
      <c r="NNY282" s="6"/>
      <c r="NNZ282" s="6"/>
      <c r="NOA282" s="6"/>
      <c r="NOB282" s="6"/>
      <c r="NOC282" s="6"/>
      <c r="NOD282" s="6"/>
      <c r="NOE282" s="6"/>
      <c r="NOF282" s="6"/>
      <c r="NOG282" s="6"/>
      <c r="NOH282" s="6"/>
      <c r="NOI282" s="6"/>
      <c r="NOJ282" s="6"/>
      <c r="NOK282" s="6"/>
      <c r="NOL282" s="6"/>
      <c r="NOM282" s="6"/>
      <c r="NON282" s="6"/>
      <c r="NOO282" s="6"/>
      <c r="NOP282" s="6"/>
      <c r="NOQ282" s="6"/>
      <c r="NOR282" s="6"/>
      <c r="NOS282" s="6"/>
      <c r="NOT282" s="6"/>
      <c r="NOU282" s="6"/>
      <c r="NOV282" s="6"/>
      <c r="NOW282" s="6"/>
      <c r="NOX282" s="6"/>
      <c r="NOY282" s="6"/>
      <c r="NOZ282" s="6"/>
      <c r="NPA282" s="6"/>
      <c r="NPB282" s="6"/>
      <c r="NPC282" s="6"/>
      <c r="NPD282" s="6"/>
      <c r="NPE282" s="6"/>
      <c r="NPF282" s="6"/>
      <c r="NPG282" s="6"/>
      <c r="NPH282" s="6"/>
      <c r="NPI282" s="6"/>
      <c r="NPJ282" s="6"/>
      <c r="NPK282" s="6"/>
      <c r="NPL282" s="6"/>
      <c r="NPM282" s="6"/>
      <c r="NPN282" s="6"/>
      <c r="NPO282" s="6"/>
      <c r="NPP282" s="6"/>
      <c r="NPQ282" s="6"/>
      <c r="NPR282" s="6"/>
      <c r="NPS282" s="6"/>
      <c r="NPT282" s="6"/>
      <c r="NPU282" s="6"/>
      <c r="NPV282" s="6"/>
      <c r="NPW282" s="6"/>
      <c r="NPX282" s="6"/>
      <c r="NPY282" s="6"/>
      <c r="NPZ282" s="6"/>
      <c r="NQA282" s="6"/>
      <c r="NQB282" s="6"/>
      <c r="NQC282" s="6"/>
      <c r="NQD282" s="6"/>
      <c r="NQE282" s="6"/>
      <c r="NQF282" s="6"/>
      <c r="NQG282" s="6"/>
      <c r="NQH282" s="6"/>
      <c r="NQI282" s="6"/>
      <c r="NQJ282" s="6"/>
      <c r="NQK282" s="6"/>
      <c r="NQL282" s="6"/>
      <c r="NQM282" s="6"/>
      <c r="NQN282" s="6"/>
      <c r="NQO282" s="6"/>
      <c r="NQP282" s="6"/>
      <c r="NQQ282" s="6"/>
      <c r="NQR282" s="6"/>
      <c r="NQS282" s="6"/>
      <c r="NQT282" s="6"/>
      <c r="NQU282" s="6"/>
      <c r="NQV282" s="6"/>
      <c r="NQW282" s="6"/>
      <c r="NQX282" s="6"/>
      <c r="NQY282" s="6"/>
      <c r="NQZ282" s="6"/>
      <c r="NRA282" s="6"/>
      <c r="NRB282" s="6"/>
      <c r="NRC282" s="6"/>
      <c r="NRD282" s="6"/>
      <c r="NRE282" s="6"/>
      <c r="NRF282" s="6"/>
      <c r="NRG282" s="6"/>
      <c r="NRH282" s="6"/>
      <c r="NRI282" s="6"/>
      <c r="NRJ282" s="6"/>
      <c r="NRK282" s="6"/>
      <c r="NRL282" s="6"/>
      <c r="NRM282" s="6"/>
      <c r="NRN282" s="6"/>
      <c r="NRO282" s="6"/>
      <c r="NRP282" s="6"/>
      <c r="NRQ282" s="6"/>
      <c r="NRR282" s="6"/>
      <c r="NRS282" s="6"/>
      <c r="NRT282" s="6"/>
      <c r="NRU282" s="6"/>
      <c r="NRV282" s="6"/>
      <c r="NRW282" s="6"/>
      <c r="NRX282" s="6"/>
      <c r="NRY282" s="6"/>
      <c r="NRZ282" s="6"/>
      <c r="NSA282" s="6"/>
      <c r="NSB282" s="6"/>
      <c r="NSC282" s="6"/>
      <c r="NSD282" s="6"/>
      <c r="NSE282" s="6"/>
      <c r="NSF282" s="6"/>
      <c r="NSG282" s="6"/>
      <c r="NSH282" s="6"/>
      <c r="NSI282" s="6"/>
      <c r="NSJ282" s="6"/>
      <c r="NSK282" s="6"/>
      <c r="NSL282" s="6"/>
      <c r="NSM282" s="6"/>
      <c r="NSN282" s="6"/>
      <c r="NSO282" s="6"/>
      <c r="NSP282" s="6"/>
      <c r="NSQ282" s="6"/>
      <c r="NSR282" s="6"/>
      <c r="NSS282" s="6"/>
      <c r="NST282" s="6"/>
      <c r="NSU282" s="6"/>
      <c r="NSV282" s="6"/>
      <c r="NSW282" s="6"/>
      <c r="NSX282" s="6"/>
      <c r="NSY282" s="6"/>
      <c r="NSZ282" s="6"/>
      <c r="NTA282" s="6"/>
      <c r="NTB282" s="6"/>
      <c r="NTC282" s="6"/>
      <c r="NTD282" s="6"/>
      <c r="NTE282" s="6"/>
      <c r="NTF282" s="6"/>
      <c r="NTG282" s="6"/>
      <c r="NTH282" s="6"/>
      <c r="NTI282" s="6"/>
      <c r="NTJ282" s="6"/>
      <c r="NTK282" s="6"/>
      <c r="NTL282" s="6"/>
      <c r="NTM282" s="6"/>
      <c r="NTN282" s="6"/>
      <c r="NTO282" s="6"/>
      <c r="NTP282" s="6"/>
      <c r="NTQ282" s="6"/>
      <c r="NTR282" s="6"/>
      <c r="NTS282" s="6"/>
      <c r="NTT282" s="6"/>
      <c r="NTU282" s="6"/>
      <c r="NTV282" s="6"/>
      <c r="NTW282" s="6"/>
      <c r="NTX282" s="6"/>
      <c r="NTY282" s="6"/>
      <c r="NTZ282" s="6"/>
      <c r="NUA282" s="6"/>
      <c r="NUB282" s="6"/>
      <c r="NUC282" s="6"/>
      <c r="NUD282" s="6"/>
      <c r="NUE282" s="6"/>
      <c r="NUF282" s="6"/>
      <c r="NUG282" s="6"/>
      <c r="NUH282" s="6"/>
      <c r="NUI282" s="6"/>
      <c r="NUJ282" s="6"/>
      <c r="NUK282" s="6"/>
      <c r="NUL282" s="6"/>
      <c r="NUM282" s="6"/>
      <c r="NUN282" s="6"/>
      <c r="NUO282" s="6"/>
      <c r="NUP282" s="6"/>
      <c r="NUQ282" s="6"/>
      <c r="NUR282" s="6"/>
      <c r="NUS282" s="6"/>
      <c r="NUT282" s="6"/>
      <c r="NUU282" s="6"/>
      <c r="NUV282" s="6"/>
      <c r="NUW282" s="6"/>
      <c r="NUX282" s="6"/>
      <c r="NUY282" s="6"/>
      <c r="NUZ282" s="6"/>
      <c r="NVA282" s="6"/>
      <c r="NVB282" s="6"/>
      <c r="NVC282" s="6"/>
      <c r="NVD282" s="6"/>
      <c r="NVE282" s="6"/>
      <c r="NVF282" s="6"/>
      <c r="NVG282" s="6"/>
      <c r="NVH282" s="6"/>
      <c r="NVI282" s="6"/>
      <c r="NVJ282" s="6"/>
      <c r="NVK282" s="6"/>
      <c r="NVL282" s="6"/>
      <c r="NVM282" s="6"/>
      <c r="NVN282" s="6"/>
      <c r="NVO282" s="6"/>
      <c r="NVP282" s="6"/>
      <c r="NVQ282" s="6"/>
      <c r="NVR282" s="6"/>
      <c r="NVS282" s="6"/>
      <c r="NVT282" s="6"/>
      <c r="NVU282" s="6"/>
      <c r="NVV282" s="6"/>
      <c r="NVW282" s="6"/>
      <c r="NVX282" s="6"/>
      <c r="NVY282" s="6"/>
      <c r="NVZ282" s="6"/>
      <c r="NWA282" s="6"/>
      <c r="NWB282" s="6"/>
      <c r="NWC282" s="6"/>
      <c r="NWD282" s="6"/>
      <c r="NWE282" s="6"/>
      <c r="NWF282" s="6"/>
      <c r="NWG282" s="6"/>
      <c r="NWH282" s="6"/>
      <c r="NWI282" s="6"/>
      <c r="NWJ282" s="6"/>
      <c r="NWK282" s="6"/>
      <c r="NWL282" s="6"/>
      <c r="NWM282" s="6"/>
      <c r="NWN282" s="6"/>
      <c r="NWO282" s="6"/>
      <c r="NWP282" s="6"/>
      <c r="NWQ282" s="6"/>
      <c r="NWR282" s="6"/>
      <c r="NWS282" s="6"/>
      <c r="NWT282" s="6"/>
      <c r="NWU282" s="6"/>
      <c r="NWV282" s="6"/>
      <c r="NWW282" s="6"/>
      <c r="NWX282" s="6"/>
      <c r="NWY282" s="6"/>
      <c r="NWZ282" s="6"/>
      <c r="NXA282" s="6"/>
      <c r="NXB282" s="6"/>
      <c r="NXC282" s="6"/>
      <c r="NXD282" s="6"/>
      <c r="NXE282" s="6"/>
      <c r="NXF282" s="6"/>
      <c r="NXG282" s="6"/>
      <c r="NXH282" s="6"/>
      <c r="NXI282" s="6"/>
      <c r="NXJ282" s="6"/>
      <c r="NXK282" s="6"/>
      <c r="NXL282" s="6"/>
      <c r="NXM282" s="6"/>
      <c r="NXN282" s="6"/>
      <c r="NXO282" s="6"/>
      <c r="NXP282" s="6"/>
      <c r="NXQ282" s="6"/>
      <c r="NXR282" s="6"/>
      <c r="NXS282" s="6"/>
      <c r="NXT282" s="6"/>
      <c r="NXU282" s="6"/>
      <c r="NXV282" s="6"/>
      <c r="NXW282" s="6"/>
      <c r="NXX282" s="6"/>
      <c r="NXY282" s="6"/>
      <c r="NXZ282" s="6"/>
      <c r="NYA282" s="6"/>
      <c r="NYB282" s="6"/>
      <c r="NYC282" s="6"/>
      <c r="NYD282" s="6"/>
      <c r="NYE282" s="6"/>
      <c r="NYF282" s="6"/>
      <c r="NYG282" s="6"/>
      <c r="NYH282" s="6"/>
      <c r="NYI282" s="6"/>
      <c r="NYJ282" s="6"/>
      <c r="NYK282" s="6"/>
      <c r="NYL282" s="6"/>
      <c r="NYM282" s="6"/>
      <c r="NYN282" s="6"/>
      <c r="NYO282" s="6"/>
      <c r="NYP282" s="6"/>
      <c r="NYQ282" s="6"/>
      <c r="NYR282" s="6"/>
      <c r="NYS282" s="6"/>
      <c r="NYT282" s="6"/>
      <c r="NYU282" s="6"/>
      <c r="NYV282" s="6"/>
      <c r="NYW282" s="6"/>
      <c r="NYX282" s="6"/>
      <c r="NYY282" s="6"/>
      <c r="NYZ282" s="6"/>
      <c r="NZA282" s="6"/>
      <c r="NZB282" s="6"/>
      <c r="NZC282" s="6"/>
      <c r="NZD282" s="6"/>
      <c r="NZE282" s="6"/>
      <c r="NZF282" s="6"/>
      <c r="NZG282" s="6"/>
      <c r="NZH282" s="6"/>
      <c r="NZI282" s="6"/>
      <c r="NZJ282" s="6"/>
      <c r="NZK282" s="6"/>
      <c r="NZL282" s="6"/>
      <c r="NZM282" s="6"/>
      <c r="NZN282" s="6"/>
      <c r="NZO282" s="6"/>
      <c r="NZP282" s="6"/>
      <c r="NZQ282" s="6"/>
      <c r="NZR282" s="6"/>
      <c r="NZS282" s="6"/>
      <c r="NZT282" s="6"/>
      <c r="NZU282" s="6"/>
      <c r="NZV282" s="6"/>
      <c r="NZW282" s="6"/>
      <c r="NZX282" s="6"/>
      <c r="NZY282" s="6"/>
      <c r="NZZ282" s="6"/>
      <c r="OAA282" s="6"/>
      <c r="OAB282" s="6"/>
      <c r="OAC282" s="6"/>
      <c r="OAD282" s="6"/>
      <c r="OAE282" s="6"/>
      <c r="OAF282" s="6"/>
      <c r="OAG282" s="6"/>
      <c r="OAH282" s="6"/>
      <c r="OAI282" s="6"/>
      <c r="OAJ282" s="6"/>
      <c r="OAK282" s="6"/>
      <c r="OAL282" s="6"/>
      <c r="OAM282" s="6"/>
      <c r="OAN282" s="6"/>
      <c r="OAO282" s="6"/>
      <c r="OAP282" s="6"/>
      <c r="OAQ282" s="6"/>
      <c r="OAR282" s="6"/>
      <c r="OAS282" s="6"/>
      <c r="OAT282" s="6"/>
      <c r="OAU282" s="6"/>
      <c r="OAV282" s="6"/>
      <c r="OAW282" s="6"/>
      <c r="OAX282" s="6"/>
      <c r="OAY282" s="6"/>
      <c r="OAZ282" s="6"/>
      <c r="OBA282" s="6"/>
      <c r="OBB282" s="6"/>
      <c r="OBC282" s="6"/>
      <c r="OBD282" s="6"/>
      <c r="OBE282" s="6"/>
      <c r="OBF282" s="6"/>
      <c r="OBG282" s="6"/>
      <c r="OBH282" s="6"/>
      <c r="OBI282" s="6"/>
      <c r="OBJ282" s="6"/>
      <c r="OBK282" s="6"/>
      <c r="OBL282" s="6"/>
      <c r="OBM282" s="6"/>
      <c r="OBN282" s="6"/>
      <c r="OBO282" s="6"/>
      <c r="OBP282" s="6"/>
      <c r="OBQ282" s="6"/>
      <c r="OBR282" s="6"/>
      <c r="OBS282" s="6"/>
      <c r="OBT282" s="6"/>
      <c r="OBU282" s="6"/>
      <c r="OBV282" s="6"/>
      <c r="OBW282" s="6"/>
      <c r="OBX282" s="6"/>
      <c r="OBY282" s="6"/>
      <c r="OBZ282" s="6"/>
      <c r="OCA282" s="6"/>
      <c r="OCB282" s="6"/>
      <c r="OCC282" s="6"/>
      <c r="OCD282" s="6"/>
      <c r="OCE282" s="6"/>
      <c r="OCF282" s="6"/>
      <c r="OCG282" s="6"/>
      <c r="OCH282" s="6"/>
      <c r="OCI282" s="6"/>
      <c r="OCJ282" s="6"/>
      <c r="OCK282" s="6"/>
      <c r="OCL282" s="6"/>
      <c r="OCM282" s="6"/>
      <c r="OCN282" s="6"/>
      <c r="OCO282" s="6"/>
      <c r="OCP282" s="6"/>
      <c r="OCQ282" s="6"/>
      <c r="OCR282" s="6"/>
      <c r="OCS282" s="6"/>
      <c r="OCT282" s="6"/>
      <c r="OCU282" s="6"/>
      <c r="OCV282" s="6"/>
      <c r="OCW282" s="6"/>
      <c r="OCX282" s="6"/>
      <c r="OCY282" s="6"/>
      <c r="OCZ282" s="6"/>
      <c r="ODA282" s="6"/>
      <c r="ODB282" s="6"/>
      <c r="ODC282" s="6"/>
      <c r="ODD282" s="6"/>
      <c r="ODE282" s="6"/>
      <c r="ODF282" s="6"/>
      <c r="ODG282" s="6"/>
      <c r="ODH282" s="6"/>
      <c r="ODI282" s="6"/>
      <c r="ODJ282" s="6"/>
      <c r="ODK282" s="6"/>
      <c r="ODL282" s="6"/>
      <c r="ODM282" s="6"/>
      <c r="ODN282" s="6"/>
      <c r="ODO282" s="6"/>
      <c r="ODP282" s="6"/>
      <c r="ODQ282" s="6"/>
      <c r="ODR282" s="6"/>
      <c r="ODS282" s="6"/>
      <c r="ODT282" s="6"/>
      <c r="ODU282" s="6"/>
      <c r="ODV282" s="6"/>
      <c r="ODW282" s="6"/>
      <c r="ODX282" s="6"/>
      <c r="ODY282" s="6"/>
      <c r="ODZ282" s="6"/>
      <c r="OEA282" s="6"/>
      <c r="OEB282" s="6"/>
      <c r="OEC282" s="6"/>
      <c r="OED282" s="6"/>
      <c r="OEE282" s="6"/>
      <c r="OEF282" s="6"/>
      <c r="OEG282" s="6"/>
      <c r="OEH282" s="6"/>
      <c r="OEI282" s="6"/>
      <c r="OEJ282" s="6"/>
      <c r="OEK282" s="6"/>
      <c r="OEL282" s="6"/>
      <c r="OEM282" s="6"/>
      <c r="OEN282" s="6"/>
      <c r="OEO282" s="6"/>
      <c r="OEP282" s="6"/>
      <c r="OEQ282" s="6"/>
      <c r="OER282" s="6"/>
      <c r="OES282" s="6"/>
      <c r="OET282" s="6"/>
      <c r="OEU282" s="6"/>
      <c r="OEV282" s="6"/>
      <c r="OEW282" s="6"/>
      <c r="OEX282" s="6"/>
      <c r="OEY282" s="6"/>
      <c r="OEZ282" s="6"/>
      <c r="OFA282" s="6"/>
      <c r="OFB282" s="6"/>
      <c r="OFC282" s="6"/>
      <c r="OFD282" s="6"/>
      <c r="OFE282" s="6"/>
      <c r="OFF282" s="6"/>
      <c r="OFG282" s="6"/>
      <c r="OFH282" s="6"/>
      <c r="OFI282" s="6"/>
      <c r="OFJ282" s="6"/>
      <c r="OFK282" s="6"/>
      <c r="OFL282" s="6"/>
      <c r="OFM282" s="6"/>
      <c r="OFN282" s="6"/>
      <c r="OFO282" s="6"/>
      <c r="OFP282" s="6"/>
      <c r="OFQ282" s="6"/>
      <c r="OFR282" s="6"/>
      <c r="OFS282" s="6"/>
      <c r="OFT282" s="6"/>
      <c r="OFU282" s="6"/>
      <c r="OFV282" s="6"/>
      <c r="OFW282" s="6"/>
      <c r="OFX282" s="6"/>
      <c r="OFY282" s="6"/>
      <c r="OFZ282" s="6"/>
      <c r="OGA282" s="6"/>
      <c r="OGB282" s="6"/>
      <c r="OGC282" s="6"/>
      <c r="OGD282" s="6"/>
      <c r="OGE282" s="6"/>
      <c r="OGF282" s="6"/>
      <c r="OGG282" s="6"/>
      <c r="OGH282" s="6"/>
      <c r="OGI282" s="6"/>
      <c r="OGJ282" s="6"/>
      <c r="OGK282" s="6"/>
      <c r="OGL282" s="6"/>
      <c r="OGM282" s="6"/>
      <c r="OGN282" s="6"/>
      <c r="OGO282" s="6"/>
      <c r="OGP282" s="6"/>
      <c r="OGQ282" s="6"/>
      <c r="OGR282" s="6"/>
      <c r="OGS282" s="6"/>
      <c r="OGT282" s="6"/>
      <c r="OGU282" s="6"/>
      <c r="OGV282" s="6"/>
      <c r="OGW282" s="6"/>
      <c r="OGX282" s="6"/>
      <c r="OGY282" s="6"/>
      <c r="OGZ282" s="6"/>
      <c r="OHA282" s="6"/>
      <c r="OHB282" s="6"/>
      <c r="OHC282" s="6"/>
      <c r="OHD282" s="6"/>
      <c r="OHE282" s="6"/>
      <c r="OHF282" s="6"/>
      <c r="OHG282" s="6"/>
      <c r="OHH282" s="6"/>
      <c r="OHI282" s="6"/>
      <c r="OHJ282" s="6"/>
      <c r="OHK282" s="6"/>
      <c r="OHL282" s="6"/>
      <c r="OHM282" s="6"/>
      <c r="OHN282" s="6"/>
      <c r="OHO282" s="6"/>
      <c r="OHP282" s="6"/>
      <c r="OHQ282" s="6"/>
      <c r="OHR282" s="6"/>
      <c r="OHS282" s="6"/>
      <c r="OHT282" s="6"/>
      <c r="OHU282" s="6"/>
      <c r="OHV282" s="6"/>
      <c r="OHW282" s="6"/>
      <c r="OHX282" s="6"/>
      <c r="OHY282" s="6"/>
      <c r="OHZ282" s="6"/>
      <c r="OIA282" s="6"/>
      <c r="OIB282" s="6"/>
      <c r="OIC282" s="6"/>
      <c r="OID282" s="6"/>
      <c r="OIE282" s="6"/>
      <c r="OIF282" s="6"/>
      <c r="OIG282" s="6"/>
      <c r="OIH282" s="6"/>
      <c r="OII282" s="6"/>
      <c r="OIJ282" s="6"/>
      <c r="OIK282" s="6"/>
      <c r="OIL282" s="6"/>
      <c r="OIM282" s="6"/>
      <c r="OIN282" s="6"/>
      <c r="OIO282" s="6"/>
      <c r="OIP282" s="6"/>
      <c r="OIQ282" s="6"/>
      <c r="OIR282" s="6"/>
      <c r="OIS282" s="6"/>
      <c r="OIT282" s="6"/>
      <c r="OIU282" s="6"/>
      <c r="OIV282" s="6"/>
      <c r="OIW282" s="6"/>
      <c r="OIX282" s="6"/>
      <c r="OIY282" s="6"/>
      <c r="OIZ282" s="6"/>
      <c r="OJA282" s="6"/>
      <c r="OJB282" s="6"/>
      <c r="OJC282" s="6"/>
      <c r="OJD282" s="6"/>
      <c r="OJE282" s="6"/>
      <c r="OJF282" s="6"/>
      <c r="OJG282" s="6"/>
      <c r="OJH282" s="6"/>
      <c r="OJI282" s="6"/>
      <c r="OJJ282" s="6"/>
      <c r="OJK282" s="6"/>
      <c r="OJL282" s="6"/>
      <c r="OJM282" s="6"/>
      <c r="OJN282" s="6"/>
      <c r="OJO282" s="6"/>
      <c r="OJP282" s="6"/>
      <c r="OJQ282" s="6"/>
      <c r="OJR282" s="6"/>
      <c r="OJS282" s="6"/>
      <c r="OJT282" s="6"/>
      <c r="OJU282" s="6"/>
      <c r="OJV282" s="6"/>
      <c r="OJW282" s="6"/>
      <c r="OJX282" s="6"/>
      <c r="OJY282" s="6"/>
      <c r="OJZ282" s="6"/>
      <c r="OKA282" s="6"/>
      <c r="OKB282" s="6"/>
      <c r="OKC282" s="6"/>
      <c r="OKD282" s="6"/>
      <c r="OKE282" s="6"/>
      <c r="OKF282" s="6"/>
      <c r="OKG282" s="6"/>
      <c r="OKH282" s="6"/>
      <c r="OKI282" s="6"/>
      <c r="OKJ282" s="6"/>
      <c r="OKK282" s="6"/>
      <c r="OKL282" s="6"/>
      <c r="OKM282" s="6"/>
      <c r="OKN282" s="6"/>
      <c r="OKO282" s="6"/>
      <c r="OKP282" s="6"/>
      <c r="OKQ282" s="6"/>
      <c r="OKR282" s="6"/>
      <c r="OKS282" s="6"/>
      <c r="OKT282" s="6"/>
      <c r="OKU282" s="6"/>
      <c r="OKV282" s="6"/>
      <c r="OKW282" s="6"/>
      <c r="OKX282" s="6"/>
      <c r="OKY282" s="6"/>
      <c r="OKZ282" s="6"/>
      <c r="OLA282" s="6"/>
      <c r="OLB282" s="6"/>
      <c r="OLC282" s="6"/>
      <c r="OLD282" s="6"/>
      <c r="OLE282" s="6"/>
      <c r="OLF282" s="6"/>
      <c r="OLG282" s="6"/>
      <c r="OLH282" s="6"/>
      <c r="OLI282" s="6"/>
      <c r="OLJ282" s="6"/>
      <c r="OLK282" s="6"/>
      <c r="OLL282" s="6"/>
      <c r="OLM282" s="6"/>
      <c r="OLN282" s="6"/>
      <c r="OLO282" s="6"/>
      <c r="OLP282" s="6"/>
      <c r="OLQ282" s="6"/>
      <c r="OLR282" s="6"/>
      <c r="OLS282" s="6"/>
      <c r="OLT282" s="6"/>
      <c r="OLU282" s="6"/>
      <c r="OLV282" s="6"/>
      <c r="OLW282" s="6"/>
      <c r="OLX282" s="6"/>
      <c r="OLY282" s="6"/>
      <c r="OLZ282" s="6"/>
      <c r="OMA282" s="6"/>
      <c r="OMB282" s="6"/>
      <c r="OMC282" s="6"/>
      <c r="OMD282" s="6"/>
      <c r="OME282" s="6"/>
      <c r="OMF282" s="6"/>
      <c r="OMG282" s="6"/>
      <c r="OMH282" s="6"/>
      <c r="OMI282" s="6"/>
      <c r="OMJ282" s="6"/>
      <c r="OMK282" s="6"/>
      <c r="OML282" s="6"/>
      <c r="OMM282" s="6"/>
      <c r="OMN282" s="6"/>
      <c r="OMO282" s="6"/>
      <c r="OMP282" s="6"/>
      <c r="OMQ282" s="6"/>
      <c r="OMR282" s="6"/>
      <c r="OMS282" s="6"/>
      <c r="OMT282" s="6"/>
      <c r="OMU282" s="6"/>
      <c r="OMV282" s="6"/>
      <c r="OMW282" s="6"/>
      <c r="OMX282" s="6"/>
      <c r="OMY282" s="6"/>
      <c r="OMZ282" s="6"/>
      <c r="ONA282" s="6"/>
      <c r="ONB282" s="6"/>
      <c r="ONC282" s="6"/>
      <c r="OND282" s="6"/>
      <c r="ONE282" s="6"/>
      <c r="ONF282" s="6"/>
      <c r="ONG282" s="6"/>
      <c r="ONH282" s="6"/>
      <c r="ONI282" s="6"/>
      <c r="ONJ282" s="6"/>
      <c r="ONK282" s="6"/>
      <c r="ONL282" s="6"/>
      <c r="ONM282" s="6"/>
      <c r="ONN282" s="6"/>
      <c r="ONO282" s="6"/>
      <c r="ONP282" s="6"/>
      <c r="ONQ282" s="6"/>
      <c r="ONR282" s="6"/>
      <c r="ONS282" s="6"/>
      <c r="ONT282" s="6"/>
      <c r="ONU282" s="6"/>
      <c r="ONV282" s="6"/>
      <c r="ONW282" s="6"/>
      <c r="ONX282" s="6"/>
      <c r="ONY282" s="6"/>
      <c r="ONZ282" s="6"/>
      <c r="OOA282" s="6"/>
      <c r="OOB282" s="6"/>
      <c r="OOC282" s="6"/>
      <c r="OOD282" s="6"/>
      <c r="OOE282" s="6"/>
      <c r="OOF282" s="6"/>
      <c r="OOG282" s="6"/>
      <c r="OOH282" s="6"/>
      <c r="OOI282" s="6"/>
      <c r="OOJ282" s="6"/>
      <c r="OOK282" s="6"/>
      <c r="OOL282" s="6"/>
      <c r="OOM282" s="6"/>
      <c r="OON282" s="6"/>
      <c r="OOO282" s="6"/>
      <c r="OOP282" s="6"/>
      <c r="OOQ282" s="6"/>
      <c r="OOR282" s="6"/>
      <c r="OOS282" s="6"/>
      <c r="OOT282" s="6"/>
      <c r="OOU282" s="6"/>
      <c r="OOV282" s="6"/>
      <c r="OOW282" s="6"/>
      <c r="OOX282" s="6"/>
      <c r="OOY282" s="6"/>
      <c r="OOZ282" s="6"/>
      <c r="OPA282" s="6"/>
      <c r="OPB282" s="6"/>
      <c r="OPC282" s="6"/>
      <c r="OPD282" s="6"/>
      <c r="OPE282" s="6"/>
      <c r="OPF282" s="6"/>
      <c r="OPG282" s="6"/>
      <c r="OPH282" s="6"/>
      <c r="OPI282" s="6"/>
      <c r="OPJ282" s="6"/>
      <c r="OPK282" s="6"/>
      <c r="OPL282" s="6"/>
      <c r="OPM282" s="6"/>
      <c r="OPN282" s="6"/>
      <c r="OPO282" s="6"/>
      <c r="OPP282" s="6"/>
      <c r="OPQ282" s="6"/>
      <c r="OPR282" s="6"/>
      <c r="OPS282" s="6"/>
      <c r="OPT282" s="6"/>
      <c r="OPU282" s="6"/>
      <c r="OPV282" s="6"/>
      <c r="OPW282" s="6"/>
      <c r="OPX282" s="6"/>
      <c r="OPY282" s="6"/>
      <c r="OPZ282" s="6"/>
      <c r="OQA282" s="6"/>
      <c r="OQB282" s="6"/>
      <c r="OQC282" s="6"/>
      <c r="OQD282" s="6"/>
      <c r="OQE282" s="6"/>
      <c r="OQF282" s="6"/>
      <c r="OQG282" s="6"/>
      <c r="OQH282" s="6"/>
      <c r="OQI282" s="6"/>
      <c r="OQJ282" s="6"/>
      <c r="OQK282" s="6"/>
      <c r="OQL282" s="6"/>
      <c r="OQM282" s="6"/>
      <c r="OQN282" s="6"/>
      <c r="OQO282" s="6"/>
      <c r="OQP282" s="6"/>
      <c r="OQQ282" s="6"/>
      <c r="OQR282" s="6"/>
      <c r="OQS282" s="6"/>
      <c r="OQT282" s="6"/>
      <c r="OQU282" s="6"/>
      <c r="OQV282" s="6"/>
      <c r="OQW282" s="6"/>
      <c r="OQX282" s="6"/>
      <c r="OQY282" s="6"/>
      <c r="OQZ282" s="6"/>
      <c r="ORA282" s="6"/>
      <c r="ORB282" s="6"/>
      <c r="ORC282" s="6"/>
      <c r="ORD282" s="6"/>
      <c r="ORE282" s="6"/>
      <c r="ORF282" s="6"/>
      <c r="ORG282" s="6"/>
      <c r="ORH282" s="6"/>
      <c r="ORI282" s="6"/>
      <c r="ORJ282" s="6"/>
      <c r="ORK282" s="6"/>
      <c r="ORL282" s="6"/>
      <c r="ORM282" s="6"/>
      <c r="ORN282" s="6"/>
      <c r="ORO282" s="6"/>
      <c r="ORP282" s="6"/>
      <c r="ORQ282" s="6"/>
      <c r="ORR282" s="6"/>
      <c r="ORS282" s="6"/>
      <c r="ORT282" s="6"/>
      <c r="ORU282" s="6"/>
      <c r="ORV282" s="6"/>
      <c r="ORW282" s="6"/>
      <c r="ORX282" s="6"/>
      <c r="ORY282" s="6"/>
      <c r="ORZ282" s="6"/>
      <c r="OSA282" s="6"/>
      <c r="OSB282" s="6"/>
      <c r="OSC282" s="6"/>
      <c r="OSD282" s="6"/>
      <c r="OSE282" s="6"/>
      <c r="OSF282" s="6"/>
      <c r="OSG282" s="6"/>
      <c r="OSH282" s="6"/>
      <c r="OSI282" s="6"/>
      <c r="OSJ282" s="6"/>
      <c r="OSK282" s="6"/>
      <c r="OSL282" s="6"/>
      <c r="OSM282" s="6"/>
      <c r="OSN282" s="6"/>
      <c r="OSO282" s="6"/>
      <c r="OSP282" s="6"/>
      <c r="OSQ282" s="6"/>
      <c r="OSR282" s="6"/>
      <c r="OSS282" s="6"/>
      <c r="OST282" s="6"/>
      <c r="OSU282" s="6"/>
      <c r="OSV282" s="6"/>
      <c r="OSW282" s="6"/>
      <c r="OSX282" s="6"/>
      <c r="OSY282" s="6"/>
      <c r="OSZ282" s="6"/>
      <c r="OTA282" s="6"/>
      <c r="OTB282" s="6"/>
      <c r="OTC282" s="6"/>
      <c r="OTD282" s="6"/>
      <c r="OTE282" s="6"/>
      <c r="OTF282" s="6"/>
      <c r="OTG282" s="6"/>
      <c r="OTH282" s="6"/>
      <c r="OTI282" s="6"/>
      <c r="OTJ282" s="6"/>
      <c r="OTK282" s="6"/>
      <c r="OTL282" s="6"/>
      <c r="OTM282" s="6"/>
      <c r="OTN282" s="6"/>
      <c r="OTO282" s="6"/>
      <c r="OTP282" s="6"/>
      <c r="OTQ282" s="6"/>
      <c r="OTR282" s="6"/>
      <c r="OTS282" s="6"/>
      <c r="OTT282" s="6"/>
      <c r="OTU282" s="6"/>
      <c r="OTV282" s="6"/>
      <c r="OTW282" s="6"/>
      <c r="OTX282" s="6"/>
      <c r="OTY282" s="6"/>
      <c r="OTZ282" s="6"/>
      <c r="OUA282" s="6"/>
      <c r="OUB282" s="6"/>
      <c r="OUC282" s="6"/>
      <c r="OUD282" s="6"/>
      <c r="OUE282" s="6"/>
      <c r="OUF282" s="6"/>
      <c r="OUG282" s="6"/>
      <c r="OUH282" s="6"/>
      <c r="OUI282" s="6"/>
      <c r="OUJ282" s="6"/>
      <c r="OUK282" s="6"/>
      <c r="OUL282" s="6"/>
      <c r="OUM282" s="6"/>
      <c r="OUN282" s="6"/>
      <c r="OUO282" s="6"/>
      <c r="OUP282" s="6"/>
      <c r="OUQ282" s="6"/>
      <c r="OUR282" s="6"/>
      <c r="OUS282" s="6"/>
      <c r="OUT282" s="6"/>
      <c r="OUU282" s="6"/>
      <c r="OUV282" s="6"/>
      <c r="OUW282" s="6"/>
      <c r="OUX282" s="6"/>
      <c r="OUY282" s="6"/>
      <c r="OUZ282" s="6"/>
      <c r="OVA282" s="6"/>
      <c r="OVB282" s="6"/>
      <c r="OVC282" s="6"/>
      <c r="OVD282" s="6"/>
      <c r="OVE282" s="6"/>
      <c r="OVF282" s="6"/>
      <c r="OVG282" s="6"/>
      <c r="OVH282" s="6"/>
      <c r="OVI282" s="6"/>
      <c r="OVJ282" s="6"/>
      <c r="OVK282" s="6"/>
      <c r="OVL282" s="6"/>
      <c r="OVM282" s="6"/>
      <c r="OVN282" s="6"/>
      <c r="OVO282" s="6"/>
      <c r="OVP282" s="6"/>
      <c r="OVQ282" s="6"/>
      <c r="OVR282" s="6"/>
      <c r="OVS282" s="6"/>
      <c r="OVT282" s="6"/>
      <c r="OVU282" s="6"/>
      <c r="OVV282" s="6"/>
      <c r="OVW282" s="6"/>
      <c r="OVX282" s="6"/>
      <c r="OVY282" s="6"/>
      <c r="OVZ282" s="6"/>
      <c r="OWA282" s="6"/>
      <c r="OWB282" s="6"/>
      <c r="OWC282" s="6"/>
      <c r="OWD282" s="6"/>
      <c r="OWE282" s="6"/>
      <c r="OWF282" s="6"/>
      <c r="OWG282" s="6"/>
      <c r="OWH282" s="6"/>
      <c r="OWI282" s="6"/>
      <c r="OWJ282" s="6"/>
      <c r="OWK282" s="6"/>
      <c r="OWL282" s="6"/>
      <c r="OWM282" s="6"/>
      <c r="OWN282" s="6"/>
      <c r="OWO282" s="6"/>
      <c r="OWP282" s="6"/>
      <c r="OWQ282" s="6"/>
      <c r="OWR282" s="6"/>
      <c r="OWS282" s="6"/>
      <c r="OWT282" s="6"/>
      <c r="OWU282" s="6"/>
      <c r="OWV282" s="6"/>
      <c r="OWW282" s="6"/>
      <c r="OWX282" s="6"/>
      <c r="OWY282" s="6"/>
      <c r="OWZ282" s="6"/>
      <c r="OXA282" s="6"/>
      <c r="OXB282" s="6"/>
      <c r="OXC282" s="6"/>
      <c r="OXD282" s="6"/>
      <c r="OXE282" s="6"/>
      <c r="OXF282" s="6"/>
      <c r="OXG282" s="6"/>
      <c r="OXH282" s="6"/>
      <c r="OXI282" s="6"/>
      <c r="OXJ282" s="6"/>
      <c r="OXK282" s="6"/>
      <c r="OXL282" s="6"/>
      <c r="OXM282" s="6"/>
      <c r="OXN282" s="6"/>
      <c r="OXO282" s="6"/>
      <c r="OXP282" s="6"/>
      <c r="OXQ282" s="6"/>
      <c r="OXR282" s="6"/>
      <c r="OXS282" s="6"/>
      <c r="OXT282" s="6"/>
      <c r="OXU282" s="6"/>
      <c r="OXV282" s="6"/>
      <c r="OXW282" s="6"/>
      <c r="OXX282" s="6"/>
      <c r="OXY282" s="6"/>
      <c r="OXZ282" s="6"/>
      <c r="OYA282" s="6"/>
      <c r="OYB282" s="6"/>
      <c r="OYC282" s="6"/>
      <c r="OYD282" s="6"/>
      <c r="OYE282" s="6"/>
      <c r="OYF282" s="6"/>
      <c r="OYG282" s="6"/>
      <c r="OYH282" s="6"/>
      <c r="OYI282" s="6"/>
      <c r="OYJ282" s="6"/>
      <c r="OYK282" s="6"/>
      <c r="OYL282" s="6"/>
      <c r="OYM282" s="6"/>
      <c r="OYN282" s="6"/>
      <c r="OYO282" s="6"/>
      <c r="OYP282" s="6"/>
      <c r="OYQ282" s="6"/>
      <c r="OYR282" s="6"/>
      <c r="OYS282" s="6"/>
      <c r="OYT282" s="6"/>
      <c r="OYU282" s="6"/>
      <c r="OYV282" s="6"/>
      <c r="OYW282" s="6"/>
      <c r="OYX282" s="6"/>
      <c r="OYY282" s="6"/>
      <c r="OYZ282" s="6"/>
      <c r="OZA282" s="6"/>
      <c r="OZB282" s="6"/>
      <c r="OZC282" s="6"/>
      <c r="OZD282" s="6"/>
      <c r="OZE282" s="6"/>
      <c r="OZF282" s="6"/>
      <c r="OZG282" s="6"/>
      <c r="OZH282" s="6"/>
      <c r="OZI282" s="6"/>
      <c r="OZJ282" s="6"/>
      <c r="OZK282" s="6"/>
      <c r="OZL282" s="6"/>
      <c r="OZM282" s="6"/>
      <c r="OZN282" s="6"/>
      <c r="OZO282" s="6"/>
      <c r="OZP282" s="6"/>
      <c r="OZQ282" s="6"/>
      <c r="OZR282" s="6"/>
      <c r="OZS282" s="6"/>
      <c r="OZT282" s="6"/>
      <c r="OZU282" s="6"/>
      <c r="OZV282" s="6"/>
      <c r="OZW282" s="6"/>
      <c r="OZX282" s="6"/>
      <c r="OZY282" s="6"/>
      <c r="OZZ282" s="6"/>
      <c r="PAA282" s="6"/>
      <c r="PAB282" s="6"/>
      <c r="PAC282" s="6"/>
      <c r="PAD282" s="6"/>
      <c r="PAE282" s="6"/>
      <c r="PAF282" s="6"/>
      <c r="PAG282" s="6"/>
      <c r="PAH282" s="6"/>
      <c r="PAI282" s="6"/>
      <c r="PAJ282" s="6"/>
      <c r="PAK282" s="6"/>
      <c r="PAL282" s="6"/>
      <c r="PAM282" s="6"/>
      <c r="PAN282" s="6"/>
      <c r="PAO282" s="6"/>
      <c r="PAP282" s="6"/>
      <c r="PAQ282" s="6"/>
      <c r="PAR282" s="6"/>
      <c r="PAS282" s="6"/>
      <c r="PAT282" s="6"/>
      <c r="PAU282" s="6"/>
      <c r="PAV282" s="6"/>
      <c r="PAW282" s="6"/>
      <c r="PAX282" s="6"/>
      <c r="PAY282" s="6"/>
      <c r="PAZ282" s="6"/>
      <c r="PBA282" s="6"/>
      <c r="PBB282" s="6"/>
      <c r="PBC282" s="6"/>
      <c r="PBD282" s="6"/>
      <c r="PBE282" s="6"/>
      <c r="PBF282" s="6"/>
      <c r="PBG282" s="6"/>
      <c r="PBH282" s="6"/>
      <c r="PBI282" s="6"/>
      <c r="PBJ282" s="6"/>
      <c r="PBK282" s="6"/>
      <c r="PBL282" s="6"/>
      <c r="PBM282" s="6"/>
      <c r="PBN282" s="6"/>
      <c r="PBO282" s="6"/>
      <c r="PBP282" s="6"/>
      <c r="PBQ282" s="6"/>
      <c r="PBR282" s="6"/>
      <c r="PBS282" s="6"/>
      <c r="PBT282" s="6"/>
      <c r="PBU282" s="6"/>
      <c r="PBV282" s="6"/>
      <c r="PBW282" s="6"/>
      <c r="PBX282" s="6"/>
      <c r="PBY282" s="6"/>
      <c r="PBZ282" s="6"/>
      <c r="PCA282" s="6"/>
      <c r="PCB282" s="6"/>
      <c r="PCC282" s="6"/>
      <c r="PCD282" s="6"/>
      <c r="PCE282" s="6"/>
      <c r="PCF282" s="6"/>
      <c r="PCG282" s="6"/>
      <c r="PCH282" s="6"/>
      <c r="PCI282" s="6"/>
      <c r="PCJ282" s="6"/>
      <c r="PCK282" s="6"/>
      <c r="PCL282" s="6"/>
      <c r="PCM282" s="6"/>
      <c r="PCN282" s="6"/>
      <c r="PCO282" s="6"/>
      <c r="PCP282" s="6"/>
      <c r="PCQ282" s="6"/>
      <c r="PCR282" s="6"/>
      <c r="PCS282" s="6"/>
      <c r="PCT282" s="6"/>
      <c r="PCU282" s="6"/>
      <c r="PCV282" s="6"/>
      <c r="PCW282" s="6"/>
      <c r="PCX282" s="6"/>
      <c r="PCY282" s="6"/>
      <c r="PCZ282" s="6"/>
      <c r="PDA282" s="6"/>
      <c r="PDB282" s="6"/>
      <c r="PDC282" s="6"/>
      <c r="PDD282" s="6"/>
      <c r="PDE282" s="6"/>
      <c r="PDF282" s="6"/>
      <c r="PDG282" s="6"/>
      <c r="PDH282" s="6"/>
      <c r="PDI282" s="6"/>
      <c r="PDJ282" s="6"/>
      <c r="PDK282" s="6"/>
      <c r="PDL282" s="6"/>
      <c r="PDM282" s="6"/>
      <c r="PDN282" s="6"/>
      <c r="PDO282" s="6"/>
      <c r="PDP282" s="6"/>
      <c r="PDQ282" s="6"/>
      <c r="PDR282" s="6"/>
      <c r="PDS282" s="6"/>
      <c r="PDT282" s="6"/>
      <c r="PDU282" s="6"/>
      <c r="PDV282" s="6"/>
      <c r="PDW282" s="6"/>
      <c r="PDX282" s="6"/>
      <c r="PDY282" s="6"/>
      <c r="PDZ282" s="6"/>
      <c r="PEA282" s="6"/>
      <c r="PEB282" s="6"/>
      <c r="PEC282" s="6"/>
      <c r="PED282" s="6"/>
      <c r="PEE282" s="6"/>
      <c r="PEF282" s="6"/>
      <c r="PEG282" s="6"/>
      <c r="PEH282" s="6"/>
      <c r="PEI282" s="6"/>
      <c r="PEJ282" s="6"/>
      <c r="PEK282" s="6"/>
      <c r="PEL282" s="6"/>
      <c r="PEM282" s="6"/>
      <c r="PEN282" s="6"/>
      <c r="PEO282" s="6"/>
      <c r="PEP282" s="6"/>
      <c r="PEQ282" s="6"/>
      <c r="PER282" s="6"/>
      <c r="PES282" s="6"/>
      <c r="PET282" s="6"/>
      <c r="PEU282" s="6"/>
      <c r="PEV282" s="6"/>
      <c r="PEW282" s="6"/>
      <c r="PEX282" s="6"/>
      <c r="PEY282" s="6"/>
      <c r="PEZ282" s="6"/>
      <c r="PFA282" s="6"/>
      <c r="PFB282" s="6"/>
      <c r="PFC282" s="6"/>
      <c r="PFD282" s="6"/>
      <c r="PFE282" s="6"/>
      <c r="PFF282" s="6"/>
      <c r="PFG282" s="6"/>
      <c r="PFH282" s="6"/>
      <c r="PFI282" s="6"/>
      <c r="PFJ282" s="6"/>
      <c r="PFK282" s="6"/>
      <c r="PFL282" s="6"/>
      <c r="PFM282" s="6"/>
      <c r="PFN282" s="6"/>
      <c r="PFO282" s="6"/>
      <c r="PFP282" s="6"/>
      <c r="PFQ282" s="6"/>
      <c r="PFR282" s="6"/>
      <c r="PFS282" s="6"/>
      <c r="PFT282" s="6"/>
      <c r="PFU282" s="6"/>
      <c r="PFV282" s="6"/>
      <c r="PFW282" s="6"/>
      <c r="PFX282" s="6"/>
      <c r="PFY282" s="6"/>
      <c r="PFZ282" s="6"/>
      <c r="PGA282" s="6"/>
      <c r="PGB282" s="6"/>
      <c r="PGC282" s="6"/>
      <c r="PGD282" s="6"/>
      <c r="PGE282" s="6"/>
      <c r="PGF282" s="6"/>
      <c r="PGG282" s="6"/>
      <c r="PGH282" s="6"/>
      <c r="PGI282" s="6"/>
      <c r="PGJ282" s="6"/>
      <c r="PGK282" s="6"/>
      <c r="PGL282" s="6"/>
      <c r="PGM282" s="6"/>
      <c r="PGN282" s="6"/>
      <c r="PGO282" s="6"/>
      <c r="PGP282" s="6"/>
      <c r="PGQ282" s="6"/>
      <c r="PGR282" s="6"/>
      <c r="PGS282" s="6"/>
      <c r="PGT282" s="6"/>
      <c r="PGU282" s="6"/>
      <c r="PGV282" s="6"/>
      <c r="PGW282" s="6"/>
      <c r="PGX282" s="6"/>
      <c r="PGY282" s="6"/>
      <c r="PGZ282" s="6"/>
      <c r="PHA282" s="6"/>
      <c r="PHB282" s="6"/>
      <c r="PHC282" s="6"/>
      <c r="PHD282" s="6"/>
      <c r="PHE282" s="6"/>
      <c r="PHF282" s="6"/>
      <c r="PHG282" s="6"/>
      <c r="PHH282" s="6"/>
      <c r="PHI282" s="6"/>
      <c r="PHJ282" s="6"/>
      <c r="PHK282" s="6"/>
      <c r="PHL282" s="6"/>
      <c r="PHM282" s="6"/>
      <c r="PHN282" s="6"/>
      <c r="PHO282" s="6"/>
      <c r="PHP282" s="6"/>
      <c r="PHQ282" s="6"/>
      <c r="PHR282" s="6"/>
      <c r="PHS282" s="6"/>
      <c r="PHT282" s="6"/>
      <c r="PHU282" s="6"/>
      <c r="PHV282" s="6"/>
      <c r="PHW282" s="6"/>
      <c r="PHX282" s="6"/>
      <c r="PHY282" s="6"/>
      <c r="PHZ282" s="6"/>
      <c r="PIA282" s="6"/>
      <c r="PIB282" s="6"/>
      <c r="PIC282" s="6"/>
      <c r="PID282" s="6"/>
      <c r="PIE282" s="6"/>
      <c r="PIF282" s="6"/>
      <c r="PIG282" s="6"/>
      <c r="PIH282" s="6"/>
      <c r="PII282" s="6"/>
      <c r="PIJ282" s="6"/>
      <c r="PIK282" s="6"/>
      <c r="PIL282" s="6"/>
      <c r="PIM282" s="6"/>
      <c r="PIN282" s="6"/>
      <c r="PIO282" s="6"/>
      <c r="PIP282" s="6"/>
      <c r="PIQ282" s="6"/>
      <c r="PIR282" s="6"/>
      <c r="PIS282" s="6"/>
      <c r="PIT282" s="6"/>
      <c r="PIU282" s="6"/>
      <c r="PIV282" s="6"/>
      <c r="PIW282" s="6"/>
      <c r="PIX282" s="6"/>
      <c r="PIY282" s="6"/>
      <c r="PIZ282" s="6"/>
      <c r="PJA282" s="6"/>
      <c r="PJB282" s="6"/>
      <c r="PJC282" s="6"/>
      <c r="PJD282" s="6"/>
      <c r="PJE282" s="6"/>
      <c r="PJF282" s="6"/>
      <c r="PJG282" s="6"/>
      <c r="PJH282" s="6"/>
      <c r="PJI282" s="6"/>
      <c r="PJJ282" s="6"/>
      <c r="PJK282" s="6"/>
      <c r="PJL282" s="6"/>
      <c r="PJM282" s="6"/>
      <c r="PJN282" s="6"/>
      <c r="PJO282" s="6"/>
      <c r="PJP282" s="6"/>
      <c r="PJQ282" s="6"/>
      <c r="PJR282" s="6"/>
      <c r="PJS282" s="6"/>
      <c r="PJT282" s="6"/>
      <c r="PJU282" s="6"/>
      <c r="PJV282" s="6"/>
      <c r="PJW282" s="6"/>
      <c r="PJX282" s="6"/>
      <c r="PJY282" s="6"/>
      <c r="PJZ282" s="6"/>
      <c r="PKA282" s="6"/>
      <c r="PKB282" s="6"/>
      <c r="PKC282" s="6"/>
      <c r="PKD282" s="6"/>
      <c r="PKE282" s="6"/>
      <c r="PKF282" s="6"/>
      <c r="PKG282" s="6"/>
      <c r="PKH282" s="6"/>
      <c r="PKI282" s="6"/>
      <c r="PKJ282" s="6"/>
      <c r="PKK282" s="6"/>
      <c r="PKL282" s="6"/>
      <c r="PKM282" s="6"/>
      <c r="PKN282" s="6"/>
      <c r="PKO282" s="6"/>
      <c r="PKP282" s="6"/>
      <c r="PKQ282" s="6"/>
      <c r="PKR282" s="6"/>
      <c r="PKS282" s="6"/>
      <c r="PKT282" s="6"/>
      <c r="PKU282" s="6"/>
      <c r="PKV282" s="6"/>
      <c r="PKW282" s="6"/>
      <c r="PKX282" s="6"/>
      <c r="PKY282" s="6"/>
      <c r="PKZ282" s="6"/>
      <c r="PLA282" s="6"/>
      <c r="PLB282" s="6"/>
      <c r="PLC282" s="6"/>
      <c r="PLD282" s="6"/>
      <c r="PLE282" s="6"/>
      <c r="PLF282" s="6"/>
      <c r="PLG282" s="6"/>
      <c r="PLH282" s="6"/>
      <c r="PLI282" s="6"/>
      <c r="PLJ282" s="6"/>
      <c r="PLK282" s="6"/>
      <c r="PLL282" s="6"/>
      <c r="PLM282" s="6"/>
      <c r="PLN282" s="6"/>
      <c r="PLO282" s="6"/>
      <c r="PLP282" s="6"/>
      <c r="PLQ282" s="6"/>
      <c r="PLR282" s="6"/>
      <c r="PLS282" s="6"/>
      <c r="PLT282" s="6"/>
      <c r="PLU282" s="6"/>
      <c r="PLV282" s="6"/>
      <c r="PLW282" s="6"/>
      <c r="PLX282" s="6"/>
      <c r="PLY282" s="6"/>
      <c r="PLZ282" s="6"/>
      <c r="PMA282" s="6"/>
      <c r="PMB282" s="6"/>
      <c r="PMC282" s="6"/>
      <c r="PMD282" s="6"/>
      <c r="PME282" s="6"/>
      <c r="PMF282" s="6"/>
      <c r="PMG282" s="6"/>
      <c r="PMH282" s="6"/>
      <c r="PMI282" s="6"/>
      <c r="PMJ282" s="6"/>
      <c r="PMK282" s="6"/>
      <c r="PML282" s="6"/>
      <c r="PMM282" s="6"/>
      <c r="PMN282" s="6"/>
      <c r="PMO282" s="6"/>
      <c r="PMP282" s="6"/>
      <c r="PMQ282" s="6"/>
      <c r="PMR282" s="6"/>
      <c r="PMS282" s="6"/>
      <c r="PMT282" s="6"/>
      <c r="PMU282" s="6"/>
      <c r="PMV282" s="6"/>
      <c r="PMW282" s="6"/>
      <c r="PMX282" s="6"/>
      <c r="PMY282" s="6"/>
      <c r="PMZ282" s="6"/>
      <c r="PNA282" s="6"/>
      <c r="PNB282" s="6"/>
      <c r="PNC282" s="6"/>
      <c r="PND282" s="6"/>
      <c r="PNE282" s="6"/>
      <c r="PNF282" s="6"/>
      <c r="PNG282" s="6"/>
      <c r="PNH282" s="6"/>
      <c r="PNI282" s="6"/>
      <c r="PNJ282" s="6"/>
      <c r="PNK282" s="6"/>
      <c r="PNL282" s="6"/>
      <c r="PNM282" s="6"/>
      <c r="PNN282" s="6"/>
      <c r="PNO282" s="6"/>
      <c r="PNP282" s="6"/>
      <c r="PNQ282" s="6"/>
      <c r="PNR282" s="6"/>
      <c r="PNS282" s="6"/>
      <c r="PNT282" s="6"/>
      <c r="PNU282" s="6"/>
      <c r="PNV282" s="6"/>
      <c r="PNW282" s="6"/>
      <c r="PNX282" s="6"/>
      <c r="PNY282" s="6"/>
      <c r="PNZ282" s="6"/>
      <c r="POA282" s="6"/>
      <c r="POB282" s="6"/>
      <c r="POC282" s="6"/>
      <c r="POD282" s="6"/>
      <c r="POE282" s="6"/>
      <c r="POF282" s="6"/>
      <c r="POG282" s="6"/>
      <c r="POH282" s="6"/>
      <c r="POI282" s="6"/>
      <c r="POJ282" s="6"/>
      <c r="POK282" s="6"/>
      <c r="POL282" s="6"/>
      <c r="POM282" s="6"/>
      <c r="PON282" s="6"/>
      <c r="POO282" s="6"/>
      <c r="POP282" s="6"/>
      <c r="POQ282" s="6"/>
      <c r="POR282" s="6"/>
      <c r="POS282" s="6"/>
      <c r="POT282" s="6"/>
      <c r="POU282" s="6"/>
      <c r="POV282" s="6"/>
      <c r="POW282" s="6"/>
      <c r="POX282" s="6"/>
      <c r="POY282" s="6"/>
      <c r="POZ282" s="6"/>
      <c r="PPA282" s="6"/>
      <c r="PPB282" s="6"/>
      <c r="PPC282" s="6"/>
      <c r="PPD282" s="6"/>
      <c r="PPE282" s="6"/>
      <c r="PPF282" s="6"/>
      <c r="PPG282" s="6"/>
      <c r="PPH282" s="6"/>
      <c r="PPI282" s="6"/>
      <c r="PPJ282" s="6"/>
      <c r="PPK282" s="6"/>
      <c r="PPL282" s="6"/>
      <c r="PPM282" s="6"/>
      <c r="PPN282" s="6"/>
      <c r="PPO282" s="6"/>
      <c r="PPP282" s="6"/>
      <c r="PPQ282" s="6"/>
      <c r="PPR282" s="6"/>
      <c r="PPS282" s="6"/>
      <c r="PPT282" s="6"/>
      <c r="PPU282" s="6"/>
      <c r="PPV282" s="6"/>
      <c r="PPW282" s="6"/>
      <c r="PPX282" s="6"/>
      <c r="PPY282" s="6"/>
      <c r="PPZ282" s="6"/>
      <c r="PQA282" s="6"/>
      <c r="PQB282" s="6"/>
      <c r="PQC282" s="6"/>
      <c r="PQD282" s="6"/>
      <c r="PQE282" s="6"/>
      <c r="PQF282" s="6"/>
      <c r="PQG282" s="6"/>
      <c r="PQH282" s="6"/>
      <c r="PQI282" s="6"/>
      <c r="PQJ282" s="6"/>
      <c r="PQK282" s="6"/>
      <c r="PQL282" s="6"/>
      <c r="PQM282" s="6"/>
      <c r="PQN282" s="6"/>
      <c r="PQO282" s="6"/>
      <c r="PQP282" s="6"/>
      <c r="PQQ282" s="6"/>
      <c r="PQR282" s="6"/>
      <c r="PQS282" s="6"/>
      <c r="PQT282" s="6"/>
      <c r="PQU282" s="6"/>
      <c r="PQV282" s="6"/>
      <c r="PQW282" s="6"/>
      <c r="PQX282" s="6"/>
      <c r="PQY282" s="6"/>
      <c r="PQZ282" s="6"/>
      <c r="PRA282" s="6"/>
      <c r="PRB282" s="6"/>
      <c r="PRC282" s="6"/>
      <c r="PRD282" s="6"/>
      <c r="PRE282" s="6"/>
      <c r="PRF282" s="6"/>
      <c r="PRG282" s="6"/>
      <c r="PRH282" s="6"/>
      <c r="PRI282" s="6"/>
      <c r="PRJ282" s="6"/>
      <c r="PRK282" s="6"/>
      <c r="PRL282" s="6"/>
      <c r="PRM282" s="6"/>
      <c r="PRN282" s="6"/>
      <c r="PRO282" s="6"/>
      <c r="PRP282" s="6"/>
      <c r="PRQ282" s="6"/>
      <c r="PRR282" s="6"/>
      <c r="PRS282" s="6"/>
      <c r="PRT282" s="6"/>
      <c r="PRU282" s="6"/>
      <c r="PRV282" s="6"/>
      <c r="PRW282" s="6"/>
      <c r="PRX282" s="6"/>
      <c r="PRY282" s="6"/>
      <c r="PRZ282" s="6"/>
      <c r="PSA282" s="6"/>
      <c r="PSB282" s="6"/>
      <c r="PSC282" s="6"/>
      <c r="PSD282" s="6"/>
      <c r="PSE282" s="6"/>
      <c r="PSF282" s="6"/>
      <c r="PSG282" s="6"/>
      <c r="PSH282" s="6"/>
      <c r="PSI282" s="6"/>
      <c r="PSJ282" s="6"/>
      <c r="PSK282" s="6"/>
      <c r="PSL282" s="6"/>
      <c r="PSM282" s="6"/>
      <c r="PSN282" s="6"/>
      <c r="PSO282" s="6"/>
      <c r="PSP282" s="6"/>
      <c r="PSQ282" s="6"/>
      <c r="PSR282" s="6"/>
      <c r="PSS282" s="6"/>
      <c r="PST282" s="6"/>
      <c r="PSU282" s="6"/>
      <c r="PSV282" s="6"/>
      <c r="PSW282" s="6"/>
      <c r="PSX282" s="6"/>
      <c r="PSY282" s="6"/>
      <c r="PSZ282" s="6"/>
      <c r="PTA282" s="6"/>
      <c r="PTB282" s="6"/>
      <c r="PTC282" s="6"/>
      <c r="PTD282" s="6"/>
      <c r="PTE282" s="6"/>
      <c r="PTF282" s="6"/>
      <c r="PTG282" s="6"/>
      <c r="PTH282" s="6"/>
      <c r="PTI282" s="6"/>
      <c r="PTJ282" s="6"/>
      <c r="PTK282" s="6"/>
      <c r="PTL282" s="6"/>
      <c r="PTM282" s="6"/>
      <c r="PTN282" s="6"/>
      <c r="PTO282" s="6"/>
      <c r="PTP282" s="6"/>
      <c r="PTQ282" s="6"/>
      <c r="PTR282" s="6"/>
      <c r="PTS282" s="6"/>
      <c r="PTT282" s="6"/>
      <c r="PTU282" s="6"/>
      <c r="PTV282" s="6"/>
      <c r="PTW282" s="6"/>
      <c r="PTX282" s="6"/>
      <c r="PTY282" s="6"/>
      <c r="PTZ282" s="6"/>
      <c r="PUA282" s="6"/>
      <c r="PUB282" s="6"/>
      <c r="PUC282" s="6"/>
      <c r="PUD282" s="6"/>
      <c r="PUE282" s="6"/>
      <c r="PUF282" s="6"/>
      <c r="PUG282" s="6"/>
      <c r="PUH282" s="6"/>
      <c r="PUI282" s="6"/>
      <c r="PUJ282" s="6"/>
      <c r="PUK282" s="6"/>
      <c r="PUL282" s="6"/>
      <c r="PUM282" s="6"/>
      <c r="PUN282" s="6"/>
      <c r="PUO282" s="6"/>
      <c r="PUP282" s="6"/>
      <c r="PUQ282" s="6"/>
      <c r="PUR282" s="6"/>
      <c r="PUS282" s="6"/>
      <c r="PUT282" s="6"/>
      <c r="PUU282" s="6"/>
      <c r="PUV282" s="6"/>
      <c r="PUW282" s="6"/>
      <c r="PUX282" s="6"/>
      <c r="PUY282" s="6"/>
      <c r="PUZ282" s="6"/>
      <c r="PVA282" s="6"/>
      <c r="PVB282" s="6"/>
      <c r="PVC282" s="6"/>
      <c r="PVD282" s="6"/>
      <c r="PVE282" s="6"/>
      <c r="PVF282" s="6"/>
      <c r="PVG282" s="6"/>
      <c r="PVH282" s="6"/>
      <c r="PVI282" s="6"/>
      <c r="PVJ282" s="6"/>
      <c r="PVK282" s="6"/>
      <c r="PVL282" s="6"/>
      <c r="PVM282" s="6"/>
      <c r="PVN282" s="6"/>
      <c r="PVO282" s="6"/>
      <c r="PVP282" s="6"/>
      <c r="PVQ282" s="6"/>
      <c r="PVR282" s="6"/>
      <c r="PVS282" s="6"/>
      <c r="PVT282" s="6"/>
      <c r="PVU282" s="6"/>
      <c r="PVV282" s="6"/>
      <c r="PVW282" s="6"/>
      <c r="PVX282" s="6"/>
      <c r="PVY282" s="6"/>
      <c r="PVZ282" s="6"/>
      <c r="PWA282" s="6"/>
      <c r="PWB282" s="6"/>
      <c r="PWC282" s="6"/>
      <c r="PWD282" s="6"/>
      <c r="PWE282" s="6"/>
      <c r="PWF282" s="6"/>
      <c r="PWG282" s="6"/>
      <c r="PWH282" s="6"/>
      <c r="PWI282" s="6"/>
      <c r="PWJ282" s="6"/>
      <c r="PWK282" s="6"/>
      <c r="PWL282" s="6"/>
      <c r="PWM282" s="6"/>
      <c r="PWN282" s="6"/>
      <c r="PWO282" s="6"/>
      <c r="PWP282" s="6"/>
      <c r="PWQ282" s="6"/>
      <c r="PWR282" s="6"/>
      <c r="PWS282" s="6"/>
      <c r="PWT282" s="6"/>
      <c r="PWU282" s="6"/>
      <c r="PWV282" s="6"/>
      <c r="PWW282" s="6"/>
      <c r="PWX282" s="6"/>
      <c r="PWY282" s="6"/>
      <c r="PWZ282" s="6"/>
      <c r="PXA282" s="6"/>
      <c r="PXB282" s="6"/>
      <c r="PXC282" s="6"/>
      <c r="PXD282" s="6"/>
      <c r="PXE282" s="6"/>
      <c r="PXF282" s="6"/>
      <c r="PXG282" s="6"/>
      <c r="PXH282" s="6"/>
      <c r="PXI282" s="6"/>
      <c r="PXJ282" s="6"/>
      <c r="PXK282" s="6"/>
      <c r="PXL282" s="6"/>
      <c r="PXM282" s="6"/>
      <c r="PXN282" s="6"/>
      <c r="PXO282" s="6"/>
      <c r="PXP282" s="6"/>
      <c r="PXQ282" s="6"/>
      <c r="PXR282" s="6"/>
      <c r="PXS282" s="6"/>
      <c r="PXT282" s="6"/>
      <c r="PXU282" s="6"/>
      <c r="PXV282" s="6"/>
      <c r="PXW282" s="6"/>
      <c r="PXX282" s="6"/>
      <c r="PXY282" s="6"/>
      <c r="PXZ282" s="6"/>
      <c r="PYA282" s="6"/>
      <c r="PYB282" s="6"/>
      <c r="PYC282" s="6"/>
      <c r="PYD282" s="6"/>
      <c r="PYE282" s="6"/>
      <c r="PYF282" s="6"/>
      <c r="PYG282" s="6"/>
      <c r="PYH282" s="6"/>
      <c r="PYI282" s="6"/>
      <c r="PYJ282" s="6"/>
      <c r="PYK282" s="6"/>
      <c r="PYL282" s="6"/>
      <c r="PYM282" s="6"/>
      <c r="PYN282" s="6"/>
      <c r="PYO282" s="6"/>
      <c r="PYP282" s="6"/>
      <c r="PYQ282" s="6"/>
      <c r="PYR282" s="6"/>
      <c r="PYS282" s="6"/>
      <c r="PYT282" s="6"/>
      <c r="PYU282" s="6"/>
      <c r="PYV282" s="6"/>
      <c r="PYW282" s="6"/>
      <c r="PYX282" s="6"/>
      <c r="PYY282" s="6"/>
      <c r="PYZ282" s="6"/>
      <c r="PZA282" s="6"/>
      <c r="PZB282" s="6"/>
      <c r="PZC282" s="6"/>
      <c r="PZD282" s="6"/>
      <c r="PZE282" s="6"/>
      <c r="PZF282" s="6"/>
      <c r="PZG282" s="6"/>
      <c r="PZH282" s="6"/>
      <c r="PZI282" s="6"/>
      <c r="PZJ282" s="6"/>
      <c r="PZK282" s="6"/>
      <c r="PZL282" s="6"/>
      <c r="PZM282" s="6"/>
      <c r="PZN282" s="6"/>
      <c r="PZO282" s="6"/>
      <c r="PZP282" s="6"/>
      <c r="PZQ282" s="6"/>
      <c r="PZR282" s="6"/>
      <c r="PZS282" s="6"/>
      <c r="PZT282" s="6"/>
      <c r="PZU282" s="6"/>
      <c r="PZV282" s="6"/>
      <c r="PZW282" s="6"/>
      <c r="PZX282" s="6"/>
      <c r="PZY282" s="6"/>
      <c r="PZZ282" s="6"/>
      <c r="QAA282" s="6"/>
      <c r="QAB282" s="6"/>
      <c r="QAC282" s="6"/>
      <c r="QAD282" s="6"/>
      <c r="QAE282" s="6"/>
      <c r="QAF282" s="6"/>
      <c r="QAG282" s="6"/>
      <c r="QAH282" s="6"/>
      <c r="QAI282" s="6"/>
      <c r="QAJ282" s="6"/>
      <c r="QAK282" s="6"/>
      <c r="QAL282" s="6"/>
      <c r="QAM282" s="6"/>
      <c r="QAN282" s="6"/>
      <c r="QAO282" s="6"/>
      <c r="QAP282" s="6"/>
      <c r="QAQ282" s="6"/>
      <c r="QAR282" s="6"/>
      <c r="QAS282" s="6"/>
      <c r="QAT282" s="6"/>
      <c r="QAU282" s="6"/>
      <c r="QAV282" s="6"/>
      <c r="QAW282" s="6"/>
      <c r="QAX282" s="6"/>
      <c r="QAY282" s="6"/>
      <c r="QAZ282" s="6"/>
      <c r="QBA282" s="6"/>
      <c r="QBB282" s="6"/>
      <c r="QBC282" s="6"/>
      <c r="QBD282" s="6"/>
      <c r="QBE282" s="6"/>
      <c r="QBF282" s="6"/>
      <c r="QBG282" s="6"/>
      <c r="QBH282" s="6"/>
      <c r="QBI282" s="6"/>
      <c r="QBJ282" s="6"/>
      <c r="QBK282" s="6"/>
      <c r="QBL282" s="6"/>
      <c r="QBM282" s="6"/>
      <c r="QBN282" s="6"/>
      <c r="QBO282" s="6"/>
      <c r="QBP282" s="6"/>
      <c r="QBQ282" s="6"/>
      <c r="QBR282" s="6"/>
      <c r="QBS282" s="6"/>
      <c r="QBT282" s="6"/>
      <c r="QBU282" s="6"/>
      <c r="QBV282" s="6"/>
      <c r="QBW282" s="6"/>
      <c r="QBX282" s="6"/>
      <c r="QBY282" s="6"/>
      <c r="QBZ282" s="6"/>
      <c r="QCA282" s="6"/>
      <c r="QCB282" s="6"/>
      <c r="QCC282" s="6"/>
      <c r="QCD282" s="6"/>
      <c r="QCE282" s="6"/>
      <c r="QCF282" s="6"/>
      <c r="QCG282" s="6"/>
      <c r="QCH282" s="6"/>
      <c r="QCI282" s="6"/>
      <c r="QCJ282" s="6"/>
      <c r="QCK282" s="6"/>
      <c r="QCL282" s="6"/>
      <c r="QCM282" s="6"/>
      <c r="QCN282" s="6"/>
      <c r="QCO282" s="6"/>
      <c r="QCP282" s="6"/>
      <c r="QCQ282" s="6"/>
      <c r="QCR282" s="6"/>
      <c r="QCS282" s="6"/>
      <c r="QCT282" s="6"/>
      <c r="QCU282" s="6"/>
      <c r="QCV282" s="6"/>
      <c r="QCW282" s="6"/>
      <c r="QCX282" s="6"/>
      <c r="QCY282" s="6"/>
      <c r="QCZ282" s="6"/>
      <c r="QDA282" s="6"/>
      <c r="QDB282" s="6"/>
      <c r="QDC282" s="6"/>
      <c r="QDD282" s="6"/>
      <c r="QDE282" s="6"/>
      <c r="QDF282" s="6"/>
      <c r="QDG282" s="6"/>
      <c r="QDH282" s="6"/>
      <c r="QDI282" s="6"/>
      <c r="QDJ282" s="6"/>
      <c r="QDK282" s="6"/>
      <c r="QDL282" s="6"/>
      <c r="QDM282" s="6"/>
      <c r="QDN282" s="6"/>
      <c r="QDO282" s="6"/>
      <c r="QDP282" s="6"/>
      <c r="QDQ282" s="6"/>
      <c r="QDR282" s="6"/>
      <c r="QDS282" s="6"/>
      <c r="QDT282" s="6"/>
      <c r="QDU282" s="6"/>
      <c r="QDV282" s="6"/>
      <c r="QDW282" s="6"/>
      <c r="QDX282" s="6"/>
      <c r="QDY282" s="6"/>
      <c r="QDZ282" s="6"/>
      <c r="QEA282" s="6"/>
      <c r="QEB282" s="6"/>
      <c r="QEC282" s="6"/>
      <c r="QED282" s="6"/>
      <c r="QEE282" s="6"/>
      <c r="QEF282" s="6"/>
      <c r="QEG282" s="6"/>
      <c r="QEH282" s="6"/>
      <c r="QEI282" s="6"/>
      <c r="QEJ282" s="6"/>
      <c r="QEK282" s="6"/>
      <c r="QEL282" s="6"/>
      <c r="QEM282" s="6"/>
      <c r="QEN282" s="6"/>
      <c r="QEO282" s="6"/>
      <c r="QEP282" s="6"/>
      <c r="QEQ282" s="6"/>
      <c r="QER282" s="6"/>
      <c r="QES282" s="6"/>
      <c r="QET282" s="6"/>
      <c r="QEU282" s="6"/>
      <c r="QEV282" s="6"/>
      <c r="QEW282" s="6"/>
      <c r="QEX282" s="6"/>
      <c r="QEY282" s="6"/>
      <c r="QEZ282" s="6"/>
      <c r="QFA282" s="6"/>
      <c r="QFB282" s="6"/>
      <c r="QFC282" s="6"/>
      <c r="QFD282" s="6"/>
      <c r="QFE282" s="6"/>
      <c r="QFF282" s="6"/>
      <c r="QFG282" s="6"/>
      <c r="QFH282" s="6"/>
      <c r="QFI282" s="6"/>
      <c r="QFJ282" s="6"/>
      <c r="QFK282" s="6"/>
      <c r="QFL282" s="6"/>
      <c r="QFM282" s="6"/>
      <c r="QFN282" s="6"/>
      <c r="QFO282" s="6"/>
      <c r="QFP282" s="6"/>
      <c r="QFQ282" s="6"/>
      <c r="QFR282" s="6"/>
      <c r="QFS282" s="6"/>
      <c r="QFT282" s="6"/>
      <c r="QFU282" s="6"/>
      <c r="QFV282" s="6"/>
      <c r="QFW282" s="6"/>
      <c r="QFX282" s="6"/>
      <c r="QFY282" s="6"/>
      <c r="QFZ282" s="6"/>
      <c r="QGA282" s="6"/>
      <c r="QGB282" s="6"/>
      <c r="QGC282" s="6"/>
      <c r="QGD282" s="6"/>
      <c r="QGE282" s="6"/>
      <c r="QGF282" s="6"/>
      <c r="QGG282" s="6"/>
      <c r="QGH282" s="6"/>
      <c r="QGI282" s="6"/>
      <c r="QGJ282" s="6"/>
      <c r="QGK282" s="6"/>
      <c r="QGL282" s="6"/>
      <c r="QGM282" s="6"/>
      <c r="QGN282" s="6"/>
      <c r="QGO282" s="6"/>
      <c r="QGP282" s="6"/>
      <c r="QGQ282" s="6"/>
      <c r="QGR282" s="6"/>
      <c r="QGS282" s="6"/>
      <c r="QGT282" s="6"/>
      <c r="QGU282" s="6"/>
      <c r="QGV282" s="6"/>
      <c r="QGW282" s="6"/>
      <c r="QGX282" s="6"/>
      <c r="QGY282" s="6"/>
      <c r="QGZ282" s="6"/>
      <c r="QHA282" s="6"/>
      <c r="QHB282" s="6"/>
      <c r="QHC282" s="6"/>
      <c r="QHD282" s="6"/>
      <c r="QHE282" s="6"/>
      <c r="QHF282" s="6"/>
      <c r="QHG282" s="6"/>
      <c r="QHH282" s="6"/>
      <c r="QHI282" s="6"/>
      <c r="QHJ282" s="6"/>
      <c r="QHK282" s="6"/>
      <c r="QHL282" s="6"/>
      <c r="QHM282" s="6"/>
      <c r="QHN282" s="6"/>
      <c r="QHO282" s="6"/>
      <c r="QHP282" s="6"/>
      <c r="QHQ282" s="6"/>
      <c r="QHR282" s="6"/>
      <c r="QHS282" s="6"/>
      <c r="QHT282" s="6"/>
      <c r="QHU282" s="6"/>
      <c r="QHV282" s="6"/>
      <c r="QHW282" s="6"/>
      <c r="QHX282" s="6"/>
      <c r="QHY282" s="6"/>
      <c r="QHZ282" s="6"/>
      <c r="QIA282" s="6"/>
      <c r="QIB282" s="6"/>
      <c r="QIC282" s="6"/>
      <c r="QID282" s="6"/>
      <c r="QIE282" s="6"/>
      <c r="QIF282" s="6"/>
      <c r="QIG282" s="6"/>
      <c r="QIH282" s="6"/>
      <c r="QII282" s="6"/>
      <c r="QIJ282" s="6"/>
      <c r="QIK282" s="6"/>
      <c r="QIL282" s="6"/>
      <c r="QIM282" s="6"/>
      <c r="QIN282" s="6"/>
      <c r="QIO282" s="6"/>
      <c r="QIP282" s="6"/>
      <c r="QIQ282" s="6"/>
      <c r="QIR282" s="6"/>
      <c r="QIS282" s="6"/>
      <c r="QIT282" s="6"/>
      <c r="QIU282" s="6"/>
      <c r="QIV282" s="6"/>
      <c r="QIW282" s="6"/>
      <c r="QIX282" s="6"/>
      <c r="QIY282" s="6"/>
      <c r="QIZ282" s="6"/>
      <c r="QJA282" s="6"/>
      <c r="QJB282" s="6"/>
      <c r="QJC282" s="6"/>
      <c r="QJD282" s="6"/>
      <c r="QJE282" s="6"/>
      <c r="QJF282" s="6"/>
      <c r="QJG282" s="6"/>
      <c r="QJH282" s="6"/>
      <c r="QJI282" s="6"/>
      <c r="QJJ282" s="6"/>
      <c r="QJK282" s="6"/>
      <c r="QJL282" s="6"/>
      <c r="QJM282" s="6"/>
      <c r="QJN282" s="6"/>
      <c r="QJO282" s="6"/>
      <c r="QJP282" s="6"/>
      <c r="QJQ282" s="6"/>
      <c r="QJR282" s="6"/>
      <c r="QJS282" s="6"/>
      <c r="QJT282" s="6"/>
      <c r="QJU282" s="6"/>
      <c r="QJV282" s="6"/>
      <c r="QJW282" s="6"/>
      <c r="QJX282" s="6"/>
      <c r="QJY282" s="6"/>
      <c r="QJZ282" s="6"/>
      <c r="QKA282" s="6"/>
      <c r="QKB282" s="6"/>
      <c r="QKC282" s="6"/>
      <c r="QKD282" s="6"/>
      <c r="QKE282" s="6"/>
      <c r="QKF282" s="6"/>
      <c r="QKG282" s="6"/>
      <c r="QKH282" s="6"/>
      <c r="QKI282" s="6"/>
      <c r="QKJ282" s="6"/>
      <c r="QKK282" s="6"/>
      <c r="QKL282" s="6"/>
      <c r="QKM282" s="6"/>
      <c r="QKN282" s="6"/>
      <c r="QKO282" s="6"/>
      <c r="QKP282" s="6"/>
      <c r="QKQ282" s="6"/>
      <c r="QKR282" s="6"/>
      <c r="QKS282" s="6"/>
      <c r="QKT282" s="6"/>
      <c r="QKU282" s="6"/>
      <c r="QKV282" s="6"/>
      <c r="QKW282" s="6"/>
      <c r="QKX282" s="6"/>
      <c r="QKY282" s="6"/>
      <c r="QKZ282" s="6"/>
      <c r="QLA282" s="6"/>
      <c r="QLB282" s="6"/>
      <c r="QLC282" s="6"/>
      <c r="QLD282" s="6"/>
      <c r="QLE282" s="6"/>
      <c r="QLF282" s="6"/>
      <c r="QLG282" s="6"/>
      <c r="QLH282" s="6"/>
      <c r="QLI282" s="6"/>
      <c r="QLJ282" s="6"/>
      <c r="QLK282" s="6"/>
      <c r="QLL282" s="6"/>
      <c r="QLM282" s="6"/>
      <c r="QLN282" s="6"/>
      <c r="QLO282" s="6"/>
      <c r="QLP282" s="6"/>
      <c r="QLQ282" s="6"/>
      <c r="QLR282" s="6"/>
      <c r="QLS282" s="6"/>
      <c r="QLT282" s="6"/>
      <c r="QLU282" s="6"/>
      <c r="QLV282" s="6"/>
      <c r="QLW282" s="6"/>
      <c r="QLX282" s="6"/>
      <c r="QLY282" s="6"/>
      <c r="QLZ282" s="6"/>
      <c r="QMA282" s="6"/>
      <c r="QMB282" s="6"/>
      <c r="QMC282" s="6"/>
      <c r="QMD282" s="6"/>
      <c r="QME282" s="6"/>
      <c r="QMF282" s="6"/>
      <c r="QMG282" s="6"/>
      <c r="QMH282" s="6"/>
      <c r="QMI282" s="6"/>
      <c r="QMJ282" s="6"/>
      <c r="QMK282" s="6"/>
      <c r="QML282" s="6"/>
      <c r="QMM282" s="6"/>
      <c r="QMN282" s="6"/>
      <c r="QMO282" s="6"/>
      <c r="QMP282" s="6"/>
      <c r="QMQ282" s="6"/>
      <c r="QMR282" s="6"/>
      <c r="QMS282" s="6"/>
      <c r="QMT282" s="6"/>
      <c r="QMU282" s="6"/>
      <c r="QMV282" s="6"/>
      <c r="QMW282" s="6"/>
      <c r="QMX282" s="6"/>
      <c r="QMY282" s="6"/>
      <c r="QMZ282" s="6"/>
      <c r="QNA282" s="6"/>
      <c r="QNB282" s="6"/>
      <c r="QNC282" s="6"/>
      <c r="QND282" s="6"/>
      <c r="QNE282" s="6"/>
      <c r="QNF282" s="6"/>
      <c r="QNG282" s="6"/>
      <c r="QNH282" s="6"/>
      <c r="QNI282" s="6"/>
      <c r="QNJ282" s="6"/>
      <c r="QNK282" s="6"/>
      <c r="QNL282" s="6"/>
      <c r="QNM282" s="6"/>
      <c r="QNN282" s="6"/>
      <c r="QNO282" s="6"/>
      <c r="QNP282" s="6"/>
      <c r="QNQ282" s="6"/>
      <c r="QNR282" s="6"/>
      <c r="QNS282" s="6"/>
      <c r="QNT282" s="6"/>
      <c r="QNU282" s="6"/>
      <c r="QNV282" s="6"/>
      <c r="QNW282" s="6"/>
      <c r="QNX282" s="6"/>
      <c r="QNY282" s="6"/>
      <c r="QNZ282" s="6"/>
      <c r="QOA282" s="6"/>
      <c r="QOB282" s="6"/>
      <c r="QOC282" s="6"/>
      <c r="QOD282" s="6"/>
      <c r="QOE282" s="6"/>
      <c r="QOF282" s="6"/>
      <c r="QOG282" s="6"/>
      <c r="QOH282" s="6"/>
      <c r="QOI282" s="6"/>
      <c r="QOJ282" s="6"/>
      <c r="QOK282" s="6"/>
      <c r="QOL282" s="6"/>
      <c r="QOM282" s="6"/>
      <c r="QON282" s="6"/>
      <c r="QOO282" s="6"/>
      <c r="QOP282" s="6"/>
      <c r="QOQ282" s="6"/>
      <c r="QOR282" s="6"/>
      <c r="QOS282" s="6"/>
      <c r="QOT282" s="6"/>
      <c r="QOU282" s="6"/>
      <c r="QOV282" s="6"/>
      <c r="QOW282" s="6"/>
      <c r="QOX282" s="6"/>
      <c r="QOY282" s="6"/>
      <c r="QOZ282" s="6"/>
      <c r="QPA282" s="6"/>
      <c r="QPB282" s="6"/>
      <c r="QPC282" s="6"/>
      <c r="QPD282" s="6"/>
      <c r="QPE282" s="6"/>
      <c r="QPF282" s="6"/>
      <c r="QPG282" s="6"/>
      <c r="QPH282" s="6"/>
      <c r="QPI282" s="6"/>
      <c r="QPJ282" s="6"/>
      <c r="QPK282" s="6"/>
      <c r="QPL282" s="6"/>
      <c r="QPM282" s="6"/>
      <c r="QPN282" s="6"/>
      <c r="QPO282" s="6"/>
      <c r="QPP282" s="6"/>
      <c r="QPQ282" s="6"/>
      <c r="QPR282" s="6"/>
      <c r="QPS282" s="6"/>
      <c r="QPT282" s="6"/>
      <c r="QPU282" s="6"/>
      <c r="QPV282" s="6"/>
      <c r="QPW282" s="6"/>
      <c r="QPX282" s="6"/>
      <c r="QPY282" s="6"/>
      <c r="QPZ282" s="6"/>
      <c r="QQA282" s="6"/>
      <c r="QQB282" s="6"/>
      <c r="QQC282" s="6"/>
      <c r="QQD282" s="6"/>
      <c r="QQE282" s="6"/>
      <c r="QQF282" s="6"/>
      <c r="QQG282" s="6"/>
      <c r="QQH282" s="6"/>
      <c r="QQI282" s="6"/>
      <c r="QQJ282" s="6"/>
      <c r="QQK282" s="6"/>
      <c r="QQL282" s="6"/>
      <c r="QQM282" s="6"/>
      <c r="QQN282" s="6"/>
      <c r="QQO282" s="6"/>
      <c r="QQP282" s="6"/>
      <c r="QQQ282" s="6"/>
      <c r="QQR282" s="6"/>
      <c r="QQS282" s="6"/>
      <c r="QQT282" s="6"/>
      <c r="QQU282" s="6"/>
      <c r="QQV282" s="6"/>
      <c r="QQW282" s="6"/>
      <c r="QQX282" s="6"/>
      <c r="QQY282" s="6"/>
      <c r="QQZ282" s="6"/>
      <c r="QRA282" s="6"/>
      <c r="QRB282" s="6"/>
      <c r="QRC282" s="6"/>
      <c r="QRD282" s="6"/>
      <c r="QRE282" s="6"/>
      <c r="QRF282" s="6"/>
      <c r="QRG282" s="6"/>
      <c r="QRH282" s="6"/>
      <c r="QRI282" s="6"/>
      <c r="QRJ282" s="6"/>
      <c r="QRK282" s="6"/>
      <c r="QRL282" s="6"/>
      <c r="QRM282" s="6"/>
      <c r="QRN282" s="6"/>
      <c r="QRO282" s="6"/>
      <c r="QRP282" s="6"/>
      <c r="QRQ282" s="6"/>
      <c r="QRR282" s="6"/>
      <c r="QRS282" s="6"/>
      <c r="QRT282" s="6"/>
      <c r="QRU282" s="6"/>
      <c r="QRV282" s="6"/>
      <c r="QRW282" s="6"/>
      <c r="QRX282" s="6"/>
      <c r="QRY282" s="6"/>
      <c r="QRZ282" s="6"/>
      <c r="QSA282" s="6"/>
      <c r="QSB282" s="6"/>
      <c r="QSC282" s="6"/>
      <c r="QSD282" s="6"/>
      <c r="QSE282" s="6"/>
      <c r="QSF282" s="6"/>
      <c r="QSG282" s="6"/>
      <c r="QSH282" s="6"/>
      <c r="QSI282" s="6"/>
      <c r="QSJ282" s="6"/>
      <c r="QSK282" s="6"/>
      <c r="QSL282" s="6"/>
      <c r="QSM282" s="6"/>
      <c r="QSN282" s="6"/>
      <c r="QSO282" s="6"/>
      <c r="QSP282" s="6"/>
      <c r="QSQ282" s="6"/>
      <c r="QSR282" s="6"/>
      <c r="QSS282" s="6"/>
      <c r="QST282" s="6"/>
      <c r="QSU282" s="6"/>
      <c r="QSV282" s="6"/>
      <c r="QSW282" s="6"/>
      <c r="QSX282" s="6"/>
      <c r="QSY282" s="6"/>
      <c r="QSZ282" s="6"/>
      <c r="QTA282" s="6"/>
      <c r="QTB282" s="6"/>
      <c r="QTC282" s="6"/>
      <c r="QTD282" s="6"/>
      <c r="QTE282" s="6"/>
      <c r="QTF282" s="6"/>
      <c r="QTG282" s="6"/>
      <c r="QTH282" s="6"/>
      <c r="QTI282" s="6"/>
      <c r="QTJ282" s="6"/>
      <c r="QTK282" s="6"/>
      <c r="QTL282" s="6"/>
      <c r="QTM282" s="6"/>
      <c r="QTN282" s="6"/>
      <c r="QTO282" s="6"/>
      <c r="QTP282" s="6"/>
      <c r="QTQ282" s="6"/>
      <c r="QTR282" s="6"/>
      <c r="QTS282" s="6"/>
      <c r="QTT282" s="6"/>
      <c r="QTU282" s="6"/>
      <c r="QTV282" s="6"/>
      <c r="QTW282" s="6"/>
      <c r="QTX282" s="6"/>
      <c r="QTY282" s="6"/>
      <c r="QTZ282" s="6"/>
      <c r="QUA282" s="6"/>
      <c r="QUB282" s="6"/>
      <c r="QUC282" s="6"/>
      <c r="QUD282" s="6"/>
      <c r="QUE282" s="6"/>
      <c r="QUF282" s="6"/>
      <c r="QUG282" s="6"/>
      <c r="QUH282" s="6"/>
      <c r="QUI282" s="6"/>
      <c r="QUJ282" s="6"/>
      <c r="QUK282" s="6"/>
      <c r="QUL282" s="6"/>
      <c r="QUM282" s="6"/>
      <c r="QUN282" s="6"/>
      <c r="QUO282" s="6"/>
      <c r="QUP282" s="6"/>
      <c r="QUQ282" s="6"/>
      <c r="QUR282" s="6"/>
      <c r="QUS282" s="6"/>
      <c r="QUT282" s="6"/>
      <c r="QUU282" s="6"/>
      <c r="QUV282" s="6"/>
      <c r="QUW282" s="6"/>
      <c r="QUX282" s="6"/>
      <c r="QUY282" s="6"/>
      <c r="QUZ282" s="6"/>
      <c r="QVA282" s="6"/>
      <c r="QVB282" s="6"/>
      <c r="QVC282" s="6"/>
      <c r="QVD282" s="6"/>
      <c r="QVE282" s="6"/>
      <c r="QVF282" s="6"/>
      <c r="QVG282" s="6"/>
      <c r="QVH282" s="6"/>
      <c r="QVI282" s="6"/>
      <c r="QVJ282" s="6"/>
      <c r="QVK282" s="6"/>
      <c r="QVL282" s="6"/>
      <c r="QVM282" s="6"/>
      <c r="QVN282" s="6"/>
      <c r="QVO282" s="6"/>
      <c r="QVP282" s="6"/>
      <c r="QVQ282" s="6"/>
      <c r="QVR282" s="6"/>
      <c r="QVS282" s="6"/>
      <c r="QVT282" s="6"/>
      <c r="QVU282" s="6"/>
      <c r="QVV282" s="6"/>
      <c r="QVW282" s="6"/>
      <c r="QVX282" s="6"/>
      <c r="QVY282" s="6"/>
      <c r="QVZ282" s="6"/>
      <c r="QWA282" s="6"/>
      <c r="QWB282" s="6"/>
      <c r="QWC282" s="6"/>
      <c r="QWD282" s="6"/>
      <c r="QWE282" s="6"/>
      <c r="QWF282" s="6"/>
      <c r="QWG282" s="6"/>
      <c r="QWH282" s="6"/>
      <c r="QWI282" s="6"/>
      <c r="QWJ282" s="6"/>
      <c r="QWK282" s="6"/>
      <c r="QWL282" s="6"/>
      <c r="QWM282" s="6"/>
      <c r="QWN282" s="6"/>
      <c r="QWO282" s="6"/>
      <c r="QWP282" s="6"/>
      <c r="QWQ282" s="6"/>
      <c r="QWR282" s="6"/>
      <c r="QWS282" s="6"/>
      <c r="QWT282" s="6"/>
      <c r="QWU282" s="6"/>
      <c r="QWV282" s="6"/>
      <c r="QWW282" s="6"/>
      <c r="QWX282" s="6"/>
      <c r="QWY282" s="6"/>
      <c r="QWZ282" s="6"/>
      <c r="QXA282" s="6"/>
      <c r="QXB282" s="6"/>
      <c r="QXC282" s="6"/>
      <c r="QXD282" s="6"/>
      <c r="QXE282" s="6"/>
      <c r="QXF282" s="6"/>
      <c r="QXG282" s="6"/>
      <c r="QXH282" s="6"/>
      <c r="QXI282" s="6"/>
      <c r="QXJ282" s="6"/>
      <c r="QXK282" s="6"/>
      <c r="QXL282" s="6"/>
      <c r="QXM282" s="6"/>
      <c r="QXN282" s="6"/>
      <c r="QXO282" s="6"/>
      <c r="QXP282" s="6"/>
      <c r="QXQ282" s="6"/>
      <c r="QXR282" s="6"/>
      <c r="QXS282" s="6"/>
      <c r="QXT282" s="6"/>
      <c r="QXU282" s="6"/>
      <c r="QXV282" s="6"/>
      <c r="QXW282" s="6"/>
      <c r="QXX282" s="6"/>
      <c r="QXY282" s="6"/>
      <c r="QXZ282" s="6"/>
      <c r="QYA282" s="6"/>
      <c r="QYB282" s="6"/>
      <c r="QYC282" s="6"/>
      <c r="QYD282" s="6"/>
      <c r="QYE282" s="6"/>
      <c r="QYF282" s="6"/>
      <c r="QYG282" s="6"/>
      <c r="QYH282" s="6"/>
      <c r="QYI282" s="6"/>
      <c r="QYJ282" s="6"/>
      <c r="QYK282" s="6"/>
      <c r="QYL282" s="6"/>
      <c r="QYM282" s="6"/>
      <c r="QYN282" s="6"/>
      <c r="QYO282" s="6"/>
      <c r="QYP282" s="6"/>
      <c r="QYQ282" s="6"/>
      <c r="QYR282" s="6"/>
      <c r="QYS282" s="6"/>
      <c r="QYT282" s="6"/>
      <c r="QYU282" s="6"/>
      <c r="QYV282" s="6"/>
      <c r="QYW282" s="6"/>
      <c r="QYX282" s="6"/>
      <c r="QYY282" s="6"/>
      <c r="QYZ282" s="6"/>
      <c r="QZA282" s="6"/>
      <c r="QZB282" s="6"/>
      <c r="QZC282" s="6"/>
      <c r="QZD282" s="6"/>
      <c r="QZE282" s="6"/>
      <c r="QZF282" s="6"/>
      <c r="QZG282" s="6"/>
      <c r="QZH282" s="6"/>
      <c r="QZI282" s="6"/>
      <c r="QZJ282" s="6"/>
      <c r="QZK282" s="6"/>
      <c r="QZL282" s="6"/>
      <c r="QZM282" s="6"/>
      <c r="QZN282" s="6"/>
      <c r="QZO282" s="6"/>
      <c r="QZP282" s="6"/>
      <c r="QZQ282" s="6"/>
      <c r="QZR282" s="6"/>
      <c r="QZS282" s="6"/>
      <c r="QZT282" s="6"/>
      <c r="QZU282" s="6"/>
      <c r="QZV282" s="6"/>
      <c r="QZW282" s="6"/>
      <c r="QZX282" s="6"/>
      <c r="QZY282" s="6"/>
      <c r="QZZ282" s="6"/>
      <c r="RAA282" s="6"/>
      <c r="RAB282" s="6"/>
      <c r="RAC282" s="6"/>
      <c r="RAD282" s="6"/>
      <c r="RAE282" s="6"/>
      <c r="RAF282" s="6"/>
      <c r="RAG282" s="6"/>
      <c r="RAH282" s="6"/>
      <c r="RAI282" s="6"/>
      <c r="RAJ282" s="6"/>
      <c r="RAK282" s="6"/>
      <c r="RAL282" s="6"/>
      <c r="RAM282" s="6"/>
      <c r="RAN282" s="6"/>
      <c r="RAO282" s="6"/>
      <c r="RAP282" s="6"/>
      <c r="RAQ282" s="6"/>
      <c r="RAR282" s="6"/>
      <c r="RAS282" s="6"/>
      <c r="RAT282" s="6"/>
      <c r="RAU282" s="6"/>
      <c r="RAV282" s="6"/>
      <c r="RAW282" s="6"/>
      <c r="RAX282" s="6"/>
      <c r="RAY282" s="6"/>
      <c r="RAZ282" s="6"/>
      <c r="RBA282" s="6"/>
      <c r="RBB282" s="6"/>
      <c r="RBC282" s="6"/>
      <c r="RBD282" s="6"/>
      <c r="RBE282" s="6"/>
      <c r="RBF282" s="6"/>
      <c r="RBG282" s="6"/>
      <c r="RBH282" s="6"/>
      <c r="RBI282" s="6"/>
      <c r="RBJ282" s="6"/>
      <c r="RBK282" s="6"/>
      <c r="RBL282" s="6"/>
      <c r="RBM282" s="6"/>
      <c r="RBN282" s="6"/>
      <c r="RBO282" s="6"/>
      <c r="RBP282" s="6"/>
      <c r="RBQ282" s="6"/>
      <c r="RBR282" s="6"/>
      <c r="RBS282" s="6"/>
      <c r="RBT282" s="6"/>
      <c r="RBU282" s="6"/>
      <c r="RBV282" s="6"/>
      <c r="RBW282" s="6"/>
      <c r="RBX282" s="6"/>
      <c r="RBY282" s="6"/>
      <c r="RBZ282" s="6"/>
      <c r="RCA282" s="6"/>
      <c r="RCB282" s="6"/>
      <c r="RCC282" s="6"/>
      <c r="RCD282" s="6"/>
      <c r="RCE282" s="6"/>
      <c r="RCF282" s="6"/>
      <c r="RCG282" s="6"/>
      <c r="RCH282" s="6"/>
      <c r="RCI282" s="6"/>
      <c r="RCJ282" s="6"/>
      <c r="RCK282" s="6"/>
      <c r="RCL282" s="6"/>
      <c r="RCM282" s="6"/>
      <c r="RCN282" s="6"/>
      <c r="RCO282" s="6"/>
      <c r="RCP282" s="6"/>
      <c r="RCQ282" s="6"/>
      <c r="RCR282" s="6"/>
      <c r="RCS282" s="6"/>
      <c r="RCT282" s="6"/>
      <c r="RCU282" s="6"/>
      <c r="RCV282" s="6"/>
      <c r="RCW282" s="6"/>
      <c r="RCX282" s="6"/>
      <c r="RCY282" s="6"/>
      <c r="RCZ282" s="6"/>
      <c r="RDA282" s="6"/>
      <c r="RDB282" s="6"/>
      <c r="RDC282" s="6"/>
      <c r="RDD282" s="6"/>
      <c r="RDE282" s="6"/>
      <c r="RDF282" s="6"/>
      <c r="RDG282" s="6"/>
      <c r="RDH282" s="6"/>
      <c r="RDI282" s="6"/>
      <c r="RDJ282" s="6"/>
      <c r="RDK282" s="6"/>
      <c r="RDL282" s="6"/>
      <c r="RDM282" s="6"/>
      <c r="RDN282" s="6"/>
      <c r="RDO282" s="6"/>
      <c r="RDP282" s="6"/>
      <c r="RDQ282" s="6"/>
      <c r="RDR282" s="6"/>
      <c r="RDS282" s="6"/>
      <c r="RDT282" s="6"/>
      <c r="RDU282" s="6"/>
      <c r="RDV282" s="6"/>
      <c r="RDW282" s="6"/>
      <c r="RDX282" s="6"/>
      <c r="RDY282" s="6"/>
      <c r="RDZ282" s="6"/>
      <c r="REA282" s="6"/>
      <c r="REB282" s="6"/>
      <c r="REC282" s="6"/>
      <c r="RED282" s="6"/>
      <c r="REE282" s="6"/>
      <c r="REF282" s="6"/>
      <c r="REG282" s="6"/>
      <c r="REH282" s="6"/>
      <c r="REI282" s="6"/>
      <c r="REJ282" s="6"/>
      <c r="REK282" s="6"/>
      <c r="REL282" s="6"/>
      <c r="REM282" s="6"/>
      <c r="REN282" s="6"/>
      <c r="REO282" s="6"/>
      <c r="REP282" s="6"/>
      <c r="REQ282" s="6"/>
      <c r="RER282" s="6"/>
      <c r="RES282" s="6"/>
      <c r="RET282" s="6"/>
      <c r="REU282" s="6"/>
      <c r="REV282" s="6"/>
      <c r="REW282" s="6"/>
      <c r="REX282" s="6"/>
      <c r="REY282" s="6"/>
      <c r="REZ282" s="6"/>
      <c r="RFA282" s="6"/>
      <c r="RFB282" s="6"/>
      <c r="RFC282" s="6"/>
      <c r="RFD282" s="6"/>
      <c r="RFE282" s="6"/>
      <c r="RFF282" s="6"/>
      <c r="RFG282" s="6"/>
      <c r="RFH282" s="6"/>
      <c r="RFI282" s="6"/>
      <c r="RFJ282" s="6"/>
      <c r="RFK282" s="6"/>
      <c r="RFL282" s="6"/>
      <c r="RFM282" s="6"/>
      <c r="RFN282" s="6"/>
      <c r="RFO282" s="6"/>
      <c r="RFP282" s="6"/>
      <c r="RFQ282" s="6"/>
      <c r="RFR282" s="6"/>
      <c r="RFS282" s="6"/>
      <c r="RFT282" s="6"/>
      <c r="RFU282" s="6"/>
      <c r="RFV282" s="6"/>
      <c r="RFW282" s="6"/>
      <c r="RFX282" s="6"/>
      <c r="RFY282" s="6"/>
      <c r="RFZ282" s="6"/>
      <c r="RGA282" s="6"/>
      <c r="RGB282" s="6"/>
      <c r="RGC282" s="6"/>
      <c r="RGD282" s="6"/>
      <c r="RGE282" s="6"/>
      <c r="RGF282" s="6"/>
      <c r="RGG282" s="6"/>
      <c r="RGH282" s="6"/>
      <c r="RGI282" s="6"/>
      <c r="RGJ282" s="6"/>
      <c r="RGK282" s="6"/>
      <c r="RGL282" s="6"/>
      <c r="RGM282" s="6"/>
      <c r="RGN282" s="6"/>
      <c r="RGO282" s="6"/>
      <c r="RGP282" s="6"/>
      <c r="RGQ282" s="6"/>
      <c r="RGR282" s="6"/>
      <c r="RGS282" s="6"/>
      <c r="RGT282" s="6"/>
      <c r="RGU282" s="6"/>
      <c r="RGV282" s="6"/>
      <c r="RGW282" s="6"/>
      <c r="RGX282" s="6"/>
      <c r="RGY282" s="6"/>
      <c r="RGZ282" s="6"/>
      <c r="RHA282" s="6"/>
      <c r="RHB282" s="6"/>
      <c r="RHC282" s="6"/>
      <c r="RHD282" s="6"/>
      <c r="RHE282" s="6"/>
      <c r="RHF282" s="6"/>
      <c r="RHG282" s="6"/>
      <c r="RHH282" s="6"/>
      <c r="RHI282" s="6"/>
      <c r="RHJ282" s="6"/>
      <c r="RHK282" s="6"/>
      <c r="RHL282" s="6"/>
      <c r="RHM282" s="6"/>
      <c r="RHN282" s="6"/>
      <c r="RHO282" s="6"/>
      <c r="RHP282" s="6"/>
      <c r="RHQ282" s="6"/>
      <c r="RHR282" s="6"/>
      <c r="RHS282" s="6"/>
      <c r="RHT282" s="6"/>
      <c r="RHU282" s="6"/>
      <c r="RHV282" s="6"/>
      <c r="RHW282" s="6"/>
      <c r="RHX282" s="6"/>
      <c r="RHY282" s="6"/>
      <c r="RHZ282" s="6"/>
      <c r="RIA282" s="6"/>
      <c r="RIB282" s="6"/>
      <c r="RIC282" s="6"/>
      <c r="RID282" s="6"/>
      <c r="RIE282" s="6"/>
      <c r="RIF282" s="6"/>
      <c r="RIG282" s="6"/>
      <c r="RIH282" s="6"/>
      <c r="RII282" s="6"/>
      <c r="RIJ282" s="6"/>
      <c r="RIK282" s="6"/>
      <c r="RIL282" s="6"/>
      <c r="RIM282" s="6"/>
      <c r="RIN282" s="6"/>
      <c r="RIO282" s="6"/>
      <c r="RIP282" s="6"/>
      <c r="RIQ282" s="6"/>
      <c r="RIR282" s="6"/>
      <c r="RIS282" s="6"/>
      <c r="RIT282" s="6"/>
      <c r="RIU282" s="6"/>
      <c r="RIV282" s="6"/>
      <c r="RIW282" s="6"/>
      <c r="RIX282" s="6"/>
      <c r="RIY282" s="6"/>
      <c r="RIZ282" s="6"/>
      <c r="RJA282" s="6"/>
      <c r="RJB282" s="6"/>
      <c r="RJC282" s="6"/>
      <c r="RJD282" s="6"/>
      <c r="RJE282" s="6"/>
      <c r="RJF282" s="6"/>
      <c r="RJG282" s="6"/>
      <c r="RJH282" s="6"/>
      <c r="RJI282" s="6"/>
      <c r="RJJ282" s="6"/>
      <c r="RJK282" s="6"/>
      <c r="RJL282" s="6"/>
      <c r="RJM282" s="6"/>
      <c r="RJN282" s="6"/>
      <c r="RJO282" s="6"/>
      <c r="RJP282" s="6"/>
      <c r="RJQ282" s="6"/>
      <c r="RJR282" s="6"/>
      <c r="RJS282" s="6"/>
      <c r="RJT282" s="6"/>
      <c r="RJU282" s="6"/>
      <c r="RJV282" s="6"/>
      <c r="RJW282" s="6"/>
      <c r="RJX282" s="6"/>
      <c r="RJY282" s="6"/>
      <c r="RJZ282" s="6"/>
      <c r="RKA282" s="6"/>
      <c r="RKB282" s="6"/>
      <c r="RKC282" s="6"/>
      <c r="RKD282" s="6"/>
      <c r="RKE282" s="6"/>
      <c r="RKF282" s="6"/>
      <c r="RKG282" s="6"/>
      <c r="RKH282" s="6"/>
      <c r="RKI282" s="6"/>
      <c r="RKJ282" s="6"/>
      <c r="RKK282" s="6"/>
      <c r="RKL282" s="6"/>
      <c r="RKM282" s="6"/>
      <c r="RKN282" s="6"/>
      <c r="RKO282" s="6"/>
      <c r="RKP282" s="6"/>
      <c r="RKQ282" s="6"/>
      <c r="RKR282" s="6"/>
      <c r="RKS282" s="6"/>
      <c r="RKT282" s="6"/>
      <c r="RKU282" s="6"/>
      <c r="RKV282" s="6"/>
      <c r="RKW282" s="6"/>
      <c r="RKX282" s="6"/>
      <c r="RKY282" s="6"/>
      <c r="RKZ282" s="6"/>
      <c r="RLA282" s="6"/>
      <c r="RLB282" s="6"/>
      <c r="RLC282" s="6"/>
      <c r="RLD282" s="6"/>
      <c r="RLE282" s="6"/>
      <c r="RLF282" s="6"/>
      <c r="RLG282" s="6"/>
      <c r="RLH282" s="6"/>
      <c r="RLI282" s="6"/>
      <c r="RLJ282" s="6"/>
      <c r="RLK282" s="6"/>
      <c r="RLL282" s="6"/>
      <c r="RLM282" s="6"/>
      <c r="RLN282" s="6"/>
      <c r="RLO282" s="6"/>
      <c r="RLP282" s="6"/>
      <c r="RLQ282" s="6"/>
      <c r="RLR282" s="6"/>
      <c r="RLS282" s="6"/>
      <c r="RLT282" s="6"/>
      <c r="RLU282" s="6"/>
      <c r="RLV282" s="6"/>
      <c r="RLW282" s="6"/>
      <c r="RLX282" s="6"/>
      <c r="RLY282" s="6"/>
      <c r="RLZ282" s="6"/>
      <c r="RMA282" s="6"/>
      <c r="RMB282" s="6"/>
      <c r="RMC282" s="6"/>
      <c r="RMD282" s="6"/>
      <c r="RME282" s="6"/>
      <c r="RMF282" s="6"/>
      <c r="RMG282" s="6"/>
      <c r="RMH282" s="6"/>
      <c r="RMI282" s="6"/>
      <c r="RMJ282" s="6"/>
      <c r="RMK282" s="6"/>
      <c r="RML282" s="6"/>
      <c r="RMM282" s="6"/>
      <c r="RMN282" s="6"/>
      <c r="RMO282" s="6"/>
      <c r="RMP282" s="6"/>
      <c r="RMQ282" s="6"/>
      <c r="RMR282" s="6"/>
      <c r="RMS282" s="6"/>
      <c r="RMT282" s="6"/>
      <c r="RMU282" s="6"/>
      <c r="RMV282" s="6"/>
      <c r="RMW282" s="6"/>
      <c r="RMX282" s="6"/>
      <c r="RMY282" s="6"/>
      <c r="RMZ282" s="6"/>
      <c r="RNA282" s="6"/>
      <c r="RNB282" s="6"/>
      <c r="RNC282" s="6"/>
      <c r="RND282" s="6"/>
      <c r="RNE282" s="6"/>
      <c r="RNF282" s="6"/>
      <c r="RNG282" s="6"/>
      <c r="RNH282" s="6"/>
      <c r="RNI282" s="6"/>
      <c r="RNJ282" s="6"/>
      <c r="RNK282" s="6"/>
      <c r="RNL282" s="6"/>
      <c r="RNM282" s="6"/>
      <c r="RNN282" s="6"/>
      <c r="RNO282" s="6"/>
      <c r="RNP282" s="6"/>
      <c r="RNQ282" s="6"/>
      <c r="RNR282" s="6"/>
      <c r="RNS282" s="6"/>
      <c r="RNT282" s="6"/>
      <c r="RNU282" s="6"/>
      <c r="RNV282" s="6"/>
      <c r="RNW282" s="6"/>
      <c r="RNX282" s="6"/>
      <c r="RNY282" s="6"/>
      <c r="RNZ282" s="6"/>
      <c r="ROA282" s="6"/>
      <c r="ROB282" s="6"/>
      <c r="ROC282" s="6"/>
      <c r="ROD282" s="6"/>
      <c r="ROE282" s="6"/>
      <c r="ROF282" s="6"/>
      <c r="ROG282" s="6"/>
      <c r="ROH282" s="6"/>
      <c r="ROI282" s="6"/>
      <c r="ROJ282" s="6"/>
      <c r="ROK282" s="6"/>
      <c r="ROL282" s="6"/>
      <c r="ROM282" s="6"/>
      <c r="RON282" s="6"/>
      <c r="ROO282" s="6"/>
      <c r="ROP282" s="6"/>
      <c r="ROQ282" s="6"/>
      <c r="ROR282" s="6"/>
      <c r="ROS282" s="6"/>
      <c r="ROT282" s="6"/>
      <c r="ROU282" s="6"/>
      <c r="ROV282" s="6"/>
      <c r="ROW282" s="6"/>
      <c r="ROX282" s="6"/>
      <c r="ROY282" s="6"/>
      <c r="ROZ282" s="6"/>
      <c r="RPA282" s="6"/>
      <c r="RPB282" s="6"/>
      <c r="RPC282" s="6"/>
      <c r="RPD282" s="6"/>
      <c r="RPE282" s="6"/>
      <c r="RPF282" s="6"/>
      <c r="RPG282" s="6"/>
      <c r="RPH282" s="6"/>
      <c r="RPI282" s="6"/>
      <c r="RPJ282" s="6"/>
      <c r="RPK282" s="6"/>
      <c r="RPL282" s="6"/>
      <c r="RPM282" s="6"/>
      <c r="RPN282" s="6"/>
      <c r="RPO282" s="6"/>
      <c r="RPP282" s="6"/>
      <c r="RPQ282" s="6"/>
      <c r="RPR282" s="6"/>
      <c r="RPS282" s="6"/>
      <c r="RPT282" s="6"/>
      <c r="RPU282" s="6"/>
      <c r="RPV282" s="6"/>
      <c r="RPW282" s="6"/>
      <c r="RPX282" s="6"/>
      <c r="RPY282" s="6"/>
      <c r="RPZ282" s="6"/>
      <c r="RQA282" s="6"/>
      <c r="RQB282" s="6"/>
      <c r="RQC282" s="6"/>
      <c r="RQD282" s="6"/>
      <c r="RQE282" s="6"/>
      <c r="RQF282" s="6"/>
      <c r="RQG282" s="6"/>
      <c r="RQH282" s="6"/>
      <c r="RQI282" s="6"/>
      <c r="RQJ282" s="6"/>
      <c r="RQK282" s="6"/>
      <c r="RQL282" s="6"/>
      <c r="RQM282" s="6"/>
      <c r="RQN282" s="6"/>
      <c r="RQO282" s="6"/>
      <c r="RQP282" s="6"/>
      <c r="RQQ282" s="6"/>
      <c r="RQR282" s="6"/>
      <c r="RQS282" s="6"/>
      <c r="RQT282" s="6"/>
      <c r="RQU282" s="6"/>
      <c r="RQV282" s="6"/>
      <c r="RQW282" s="6"/>
      <c r="RQX282" s="6"/>
      <c r="RQY282" s="6"/>
      <c r="RQZ282" s="6"/>
      <c r="RRA282" s="6"/>
      <c r="RRB282" s="6"/>
      <c r="RRC282" s="6"/>
      <c r="RRD282" s="6"/>
      <c r="RRE282" s="6"/>
      <c r="RRF282" s="6"/>
      <c r="RRG282" s="6"/>
      <c r="RRH282" s="6"/>
      <c r="RRI282" s="6"/>
      <c r="RRJ282" s="6"/>
      <c r="RRK282" s="6"/>
      <c r="RRL282" s="6"/>
      <c r="RRM282" s="6"/>
      <c r="RRN282" s="6"/>
      <c r="RRO282" s="6"/>
      <c r="RRP282" s="6"/>
      <c r="RRQ282" s="6"/>
      <c r="RRR282" s="6"/>
      <c r="RRS282" s="6"/>
      <c r="RRT282" s="6"/>
      <c r="RRU282" s="6"/>
      <c r="RRV282" s="6"/>
      <c r="RRW282" s="6"/>
      <c r="RRX282" s="6"/>
      <c r="RRY282" s="6"/>
      <c r="RRZ282" s="6"/>
      <c r="RSA282" s="6"/>
      <c r="RSB282" s="6"/>
      <c r="RSC282" s="6"/>
      <c r="RSD282" s="6"/>
      <c r="RSE282" s="6"/>
      <c r="RSF282" s="6"/>
      <c r="RSG282" s="6"/>
      <c r="RSH282" s="6"/>
      <c r="RSI282" s="6"/>
      <c r="RSJ282" s="6"/>
      <c r="RSK282" s="6"/>
      <c r="RSL282" s="6"/>
      <c r="RSM282" s="6"/>
      <c r="RSN282" s="6"/>
      <c r="RSO282" s="6"/>
      <c r="RSP282" s="6"/>
      <c r="RSQ282" s="6"/>
      <c r="RSR282" s="6"/>
      <c r="RSS282" s="6"/>
      <c r="RST282" s="6"/>
      <c r="RSU282" s="6"/>
      <c r="RSV282" s="6"/>
      <c r="RSW282" s="6"/>
      <c r="RSX282" s="6"/>
      <c r="RSY282" s="6"/>
      <c r="RSZ282" s="6"/>
      <c r="RTA282" s="6"/>
      <c r="RTB282" s="6"/>
      <c r="RTC282" s="6"/>
      <c r="RTD282" s="6"/>
      <c r="RTE282" s="6"/>
      <c r="RTF282" s="6"/>
      <c r="RTG282" s="6"/>
      <c r="RTH282" s="6"/>
      <c r="RTI282" s="6"/>
      <c r="RTJ282" s="6"/>
      <c r="RTK282" s="6"/>
      <c r="RTL282" s="6"/>
      <c r="RTM282" s="6"/>
      <c r="RTN282" s="6"/>
      <c r="RTO282" s="6"/>
      <c r="RTP282" s="6"/>
      <c r="RTQ282" s="6"/>
      <c r="RTR282" s="6"/>
      <c r="RTS282" s="6"/>
      <c r="RTT282" s="6"/>
      <c r="RTU282" s="6"/>
      <c r="RTV282" s="6"/>
      <c r="RTW282" s="6"/>
      <c r="RTX282" s="6"/>
      <c r="RTY282" s="6"/>
      <c r="RTZ282" s="6"/>
      <c r="RUA282" s="6"/>
      <c r="RUB282" s="6"/>
      <c r="RUC282" s="6"/>
      <c r="RUD282" s="6"/>
      <c r="RUE282" s="6"/>
      <c r="RUF282" s="6"/>
      <c r="RUG282" s="6"/>
      <c r="RUH282" s="6"/>
      <c r="RUI282" s="6"/>
      <c r="RUJ282" s="6"/>
      <c r="RUK282" s="6"/>
      <c r="RUL282" s="6"/>
      <c r="RUM282" s="6"/>
      <c r="RUN282" s="6"/>
      <c r="RUO282" s="6"/>
      <c r="RUP282" s="6"/>
      <c r="RUQ282" s="6"/>
      <c r="RUR282" s="6"/>
      <c r="RUS282" s="6"/>
      <c r="RUT282" s="6"/>
      <c r="RUU282" s="6"/>
      <c r="RUV282" s="6"/>
      <c r="RUW282" s="6"/>
      <c r="RUX282" s="6"/>
      <c r="RUY282" s="6"/>
      <c r="RUZ282" s="6"/>
      <c r="RVA282" s="6"/>
      <c r="RVB282" s="6"/>
      <c r="RVC282" s="6"/>
      <c r="RVD282" s="6"/>
      <c r="RVE282" s="6"/>
      <c r="RVF282" s="6"/>
      <c r="RVG282" s="6"/>
      <c r="RVH282" s="6"/>
      <c r="RVI282" s="6"/>
      <c r="RVJ282" s="6"/>
      <c r="RVK282" s="6"/>
      <c r="RVL282" s="6"/>
      <c r="RVM282" s="6"/>
      <c r="RVN282" s="6"/>
      <c r="RVO282" s="6"/>
      <c r="RVP282" s="6"/>
      <c r="RVQ282" s="6"/>
      <c r="RVR282" s="6"/>
      <c r="RVS282" s="6"/>
      <c r="RVT282" s="6"/>
      <c r="RVU282" s="6"/>
      <c r="RVV282" s="6"/>
      <c r="RVW282" s="6"/>
      <c r="RVX282" s="6"/>
      <c r="RVY282" s="6"/>
      <c r="RVZ282" s="6"/>
      <c r="RWA282" s="6"/>
      <c r="RWB282" s="6"/>
      <c r="RWC282" s="6"/>
      <c r="RWD282" s="6"/>
      <c r="RWE282" s="6"/>
      <c r="RWF282" s="6"/>
      <c r="RWG282" s="6"/>
      <c r="RWH282" s="6"/>
      <c r="RWI282" s="6"/>
      <c r="RWJ282" s="6"/>
      <c r="RWK282" s="6"/>
      <c r="RWL282" s="6"/>
      <c r="RWM282" s="6"/>
      <c r="RWN282" s="6"/>
      <c r="RWO282" s="6"/>
      <c r="RWP282" s="6"/>
      <c r="RWQ282" s="6"/>
      <c r="RWR282" s="6"/>
      <c r="RWS282" s="6"/>
      <c r="RWT282" s="6"/>
      <c r="RWU282" s="6"/>
      <c r="RWV282" s="6"/>
      <c r="RWW282" s="6"/>
      <c r="RWX282" s="6"/>
      <c r="RWY282" s="6"/>
      <c r="RWZ282" s="6"/>
      <c r="RXA282" s="6"/>
      <c r="RXB282" s="6"/>
      <c r="RXC282" s="6"/>
      <c r="RXD282" s="6"/>
      <c r="RXE282" s="6"/>
      <c r="RXF282" s="6"/>
      <c r="RXG282" s="6"/>
      <c r="RXH282" s="6"/>
      <c r="RXI282" s="6"/>
      <c r="RXJ282" s="6"/>
      <c r="RXK282" s="6"/>
      <c r="RXL282" s="6"/>
      <c r="RXM282" s="6"/>
      <c r="RXN282" s="6"/>
      <c r="RXO282" s="6"/>
      <c r="RXP282" s="6"/>
      <c r="RXQ282" s="6"/>
      <c r="RXR282" s="6"/>
      <c r="RXS282" s="6"/>
      <c r="RXT282" s="6"/>
      <c r="RXU282" s="6"/>
      <c r="RXV282" s="6"/>
      <c r="RXW282" s="6"/>
      <c r="RXX282" s="6"/>
      <c r="RXY282" s="6"/>
      <c r="RXZ282" s="6"/>
      <c r="RYA282" s="6"/>
      <c r="RYB282" s="6"/>
      <c r="RYC282" s="6"/>
      <c r="RYD282" s="6"/>
      <c r="RYE282" s="6"/>
      <c r="RYF282" s="6"/>
      <c r="RYG282" s="6"/>
      <c r="RYH282" s="6"/>
      <c r="RYI282" s="6"/>
      <c r="RYJ282" s="6"/>
      <c r="RYK282" s="6"/>
      <c r="RYL282" s="6"/>
      <c r="RYM282" s="6"/>
      <c r="RYN282" s="6"/>
      <c r="RYO282" s="6"/>
      <c r="RYP282" s="6"/>
      <c r="RYQ282" s="6"/>
      <c r="RYR282" s="6"/>
      <c r="RYS282" s="6"/>
      <c r="RYT282" s="6"/>
      <c r="RYU282" s="6"/>
      <c r="RYV282" s="6"/>
      <c r="RYW282" s="6"/>
      <c r="RYX282" s="6"/>
      <c r="RYY282" s="6"/>
      <c r="RYZ282" s="6"/>
      <c r="RZA282" s="6"/>
      <c r="RZB282" s="6"/>
      <c r="RZC282" s="6"/>
      <c r="RZD282" s="6"/>
      <c r="RZE282" s="6"/>
      <c r="RZF282" s="6"/>
      <c r="RZG282" s="6"/>
      <c r="RZH282" s="6"/>
      <c r="RZI282" s="6"/>
      <c r="RZJ282" s="6"/>
      <c r="RZK282" s="6"/>
      <c r="RZL282" s="6"/>
      <c r="RZM282" s="6"/>
      <c r="RZN282" s="6"/>
      <c r="RZO282" s="6"/>
      <c r="RZP282" s="6"/>
      <c r="RZQ282" s="6"/>
      <c r="RZR282" s="6"/>
      <c r="RZS282" s="6"/>
      <c r="RZT282" s="6"/>
      <c r="RZU282" s="6"/>
      <c r="RZV282" s="6"/>
      <c r="RZW282" s="6"/>
      <c r="RZX282" s="6"/>
      <c r="RZY282" s="6"/>
      <c r="RZZ282" s="6"/>
      <c r="SAA282" s="6"/>
      <c r="SAB282" s="6"/>
      <c r="SAC282" s="6"/>
      <c r="SAD282" s="6"/>
      <c r="SAE282" s="6"/>
      <c r="SAF282" s="6"/>
      <c r="SAG282" s="6"/>
      <c r="SAH282" s="6"/>
      <c r="SAI282" s="6"/>
      <c r="SAJ282" s="6"/>
      <c r="SAK282" s="6"/>
      <c r="SAL282" s="6"/>
      <c r="SAM282" s="6"/>
      <c r="SAN282" s="6"/>
      <c r="SAO282" s="6"/>
      <c r="SAP282" s="6"/>
      <c r="SAQ282" s="6"/>
      <c r="SAR282" s="6"/>
      <c r="SAS282" s="6"/>
      <c r="SAT282" s="6"/>
      <c r="SAU282" s="6"/>
      <c r="SAV282" s="6"/>
      <c r="SAW282" s="6"/>
      <c r="SAX282" s="6"/>
      <c r="SAY282" s="6"/>
      <c r="SAZ282" s="6"/>
      <c r="SBA282" s="6"/>
      <c r="SBB282" s="6"/>
      <c r="SBC282" s="6"/>
      <c r="SBD282" s="6"/>
      <c r="SBE282" s="6"/>
      <c r="SBF282" s="6"/>
      <c r="SBG282" s="6"/>
      <c r="SBH282" s="6"/>
      <c r="SBI282" s="6"/>
      <c r="SBJ282" s="6"/>
      <c r="SBK282" s="6"/>
      <c r="SBL282" s="6"/>
      <c r="SBM282" s="6"/>
      <c r="SBN282" s="6"/>
      <c r="SBO282" s="6"/>
      <c r="SBP282" s="6"/>
      <c r="SBQ282" s="6"/>
      <c r="SBR282" s="6"/>
      <c r="SBS282" s="6"/>
      <c r="SBT282" s="6"/>
      <c r="SBU282" s="6"/>
      <c r="SBV282" s="6"/>
      <c r="SBW282" s="6"/>
      <c r="SBX282" s="6"/>
      <c r="SBY282" s="6"/>
      <c r="SBZ282" s="6"/>
      <c r="SCA282" s="6"/>
      <c r="SCB282" s="6"/>
      <c r="SCC282" s="6"/>
      <c r="SCD282" s="6"/>
      <c r="SCE282" s="6"/>
      <c r="SCF282" s="6"/>
      <c r="SCG282" s="6"/>
      <c r="SCH282" s="6"/>
      <c r="SCI282" s="6"/>
      <c r="SCJ282" s="6"/>
      <c r="SCK282" s="6"/>
      <c r="SCL282" s="6"/>
      <c r="SCM282" s="6"/>
      <c r="SCN282" s="6"/>
      <c r="SCO282" s="6"/>
      <c r="SCP282" s="6"/>
      <c r="SCQ282" s="6"/>
      <c r="SCR282" s="6"/>
      <c r="SCS282" s="6"/>
      <c r="SCT282" s="6"/>
      <c r="SCU282" s="6"/>
      <c r="SCV282" s="6"/>
      <c r="SCW282" s="6"/>
      <c r="SCX282" s="6"/>
      <c r="SCY282" s="6"/>
      <c r="SCZ282" s="6"/>
      <c r="SDA282" s="6"/>
      <c r="SDB282" s="6"/>
      <c r="SDC282" s="6"/>
      <c r="SDD282" s="6"/>
      <c r="SDE282" s="6"/>
      <c r="SDF282" s="6"/>
      <c r="SDG282" s="6"/>
      <c r="SDH282" s="6"/>
      <c r="SDI282" s="6"/>
      <c r="SDJ282" s="6"/>
      <c r="SDK282" s="6"/>
      <c r="SDL282" s="6"/>
      <c r="SDM282" s="6"/>
      <c r="SDN282" s="6"/>
      <c r="SDO282" s="6"/>
      <c r="SDP282" s="6"/>
      <c r="SDQ282" s="6"/>
      <c r="SDR282" s="6"/>
      <c r="SDS282" s="6"/>
      <c r="SDT282" s="6"/>
      <c r="SDU282" s="6"/>
      <c r="SDV282" s="6"/>
      <c r="SDW282" s="6"/>
      <c r="SDX282" s="6"/>
      <c r="SDY282" s="6"/>
      <c r="SDZ282" s="6"/>
      <c r="SEA282" s="6"/>
      <c r="SEB282" s="6"/>
      <c r="SEC282" s="6"/>
      <c r="SED282" s="6"/>
      <c r="SEE282" s="6"/>
      <c r="SEF282" s="6"/>
      <c r="SEG282" s="6"/>
      <c r="SEH282" s="6"/>
      <c r="SEI282" s="6"/>
      <c r="SEJ282" s="6"/>
      <c r="SEK282" s="6"/>
      <c r="SEL282" s="6"/>
      <c r="SEM282" s="6"/>
      <c r="SEN282" s="6"/>
      <c r="SEO282" s="6"/>
      <c r="SEP282" s="6"/>
      <c r="SEQ282" s="6"/>
      <c r="SER282" s="6"/>
      <c r="SES282" s="6"/>
      <c r="SET282" s="6"/>
      <c r="SEU282" s="6"/>
      <c r="SEV282" s="6"/>
      <c r="SEW282" s="6"/>
      <c r="SEX282" s="6"/>
      <c r="SEY282" s="6"/>
      <c r="SEZ282" s="6"/>
      <c r="SFA282" s="6"/>
      <c r="SFB282" s="6"/>
      <c r="SFC282" s="6"/>
      <c r="SFD282" s="6"/>
      <c r="SFE282" s="6"/>
      <c r="SFF282" s="6"/>
      <c r="SFG282" s="6"/>
      <c r="SFH282" s="6"/>
      <c r="SFI282" s="6"/>
      <c r="SFJ282" s="6"/>
      <c r="SFK282" s="6"/>
      <c r="SFL282" s="6"/>
      <c r="SFM282" s="6"/>
      <c r="SFN282" s="6"/>
      <c r="SFO282" s="6"/>
      <c r="SFP282" s="6"/>
      <c r="SFQ282" s="6"/>
      <c r="SFR282" s="6"/>
      <c r="SFS282" s="6"/>
      <c r="SFT282" s="6"/>
      <c r="SFU282" s="6"/>
      <c r="SFV282" s="6"/>
      <c r="SFW282" s="6"/>
      <c r="SFX282" s="6"/>
      <c r="SFY282" s="6"/>
      <c r="SFZ282" s="6"/>
      <c r="SGA282" s="6"/>
      <c r="SGB282" s="6"/>
      <c r="SGC282" s="6"/>
      <c r="SGD282" s="6"/>
      <c r="SGE282" s="6"/>
      <c r="SGF282" s="6"/>
      <c r="SGG282" s="6"/>
      <c r="SGH282" s="6"/>
      <c r="SGI282" s="6"/>
      <c r="SGJ282" s="6"/>
      <c r="SGK282" s="6"/>
      <c r="SGL282" s="6"/>
      <c r="SGM282" s="6"/>
      <c r="SGN282" s="6"/>
      <c r="SGO282" s="6"/>
      <c r="SGP282" s="6"/>
      <c r="SGQ282" s="6"/>
      <c r="SGR282" s="6"/>
      <c r="SGS282" s="6"/>
      <c r="SGT282" s="6"/>
      <c r="SGU282" s="6"/>
      <c r="SGV282" s="6"/>
      <c r="SGW282" s="6"/>
      <c r="SGX282" s="6"/>
      <c r="SGY282" s="6"/>
      <c r="SGZ282" s="6"/>
      <c r="SHA282" s="6"/>
      <c r="SHB282" s="6"/>
      <c r="SHC282" s="6"/>
      <c r="SHD282" s="6"/>
      <c r="SHE282" s="6"/>
      <c r="SHF282" s="6"/>
      <c r="SHG282" s="6"/>
      <c r="SHH282" s="6"/>
      <c r="SHI282" s="6"/>
      <c r="SHJ282" s="6"/>
      <c r="SHK282" s="6"/>
      <c r="SHL282" s="6"/>
      <c r="SHM282" s="6"/>
      <c r="SHN282" s="6"/>
      <c r="SHO282" s="6"/>
      <c r="SHP282" s="6"/>
      <c r="SHQ282" s="6"/>
      <c r="SHR282" s="6"/>
      <c r="SHS282" s="6"/>
      <c r="SHT282" s="6"/>
      <c r="SHU282" s="6"/>
      <c r="SHV282" s="6"/>
      <c r="SHW282" s="6"/>
      <c r="SHX282" s="6"/>
      <c r="SHY282" s="6"/>
      <c r="SHZ282" s="6"/>
      <c r="SIA282" s="6"/>
      <c r="SIB282" s="6"/>
      <c r="SIC282" s="6"/>
      <c r="SID282" s="6"/>
      <c r="SIE282" s="6"/>
      <c r="SIF282" s="6"/>
      <c r="SIG282" s="6"/>
      <c r="SIH282" s="6"/>
      <c r="SII282" s="6"/>
      <c r="SIJ282" s="6"/>
      <c r="SIK282" s="6"/>
      <c r="SIL282" s="6"/>
      <c r="SIM282" s="6"/>
      <c r="SIN282" s="6"/>
      <c r="SIO282" s="6"/>
      <c r="SIP282" s="6"/>
      <c r="SIQ282" s="6"/>
      <c r="SIR282" s="6"/>
      <c r="SIS282" s="6"/>
      <c r="SIT282" s="6"/>
      <c r="SIU282" s="6"/>
      <c r="SIV282" s="6"/>
      <c r="SIW282" s="6"/>
      <c r="SIX282" s="6"/>
      <c r="SIY282" s="6"/>
      <c r="SIZ282" s="6"/>
      <c r="SJA282" s="6"/>
      <c r="SJB282" s="6"/>
      <c r="SJC282" s="6"/>
      <c r="SJD282" s="6"/>
      <c r="SJE282" s="6"/>
      <c r="SJF282" s="6"/>
      <c r="SJG282" s="6"/>
      <c r="SJH282" s="6"/>
      <c r="SJI282" s="6"/>
      <c r="SJJ282" s="6"/>
      <c r="SJK282" s="6"/>
      <c r="SJL282" s="6"/>
      <c r="SJM282" s="6"/>
      <c r="SJN282" s="6"/>
      <c r="SJO282" s="6"/>
      <c r="SJP282" s="6"/>
      <c r="SJQ282" s="6"/>
      <c r="SJR282" s="6"/>
      <c r="SJS282" s="6"/>
      <c r="SJT282" s="6"/>
      <c r="SJU282" s="6"/>
      <c r="SJV282" s="6"/>
      <c r="SJW282" s="6"/>
      <c r="SJX282" s="6"/>
      <c r="SJY282" s="6"/>
      <c r="SJZ282" s="6"/>
      <c r="SKA282" s="6"/>
      <c r="SKB282" s="6"/>
      <c r="SKC282" s="6"/>
      <c r="SKD282" s="6"/>
      <c r="SKE282" s="6"/>
      <c r="SKF282" s="6"/>
      <c r="SKG282" s="6"/>
      <c r="SKH282" s="6"/>
      <c r="SKI282" s="6"/>
      <c r="SKJ282" s="6"/>
      <c r="SKK282" s="6"/>
      <c r="SKL282" s="6"/>
      <c r="SKM282" s="6"/>
      <c r="SKN282" s="6"/>
      <c r="SKO282" s="6"/>
      <c r="SKP282" s="6"/>
      <c r="SKQ282" s="6"/>
      <c r="SKR282" s="6"/>
      <c r="SKS282" s="6"/>
      <c r="SKT282" s="6"/>
      <c r="SKU282" s="6"/>
      <c r="SKV282" s="6"/>
      <c r="SKW282" s="6"/>
      <c r="SKX282" s="6"/>
      <c r="SKY282" s="6"/>
      <c r="SKZ282" s="6"/>
      <c r="SLA282" s="6"/>
      <c r="SLB282" s="6"/>
      <c r="SLC282" s="6"/>
      <c r="SLD282" s="6"/>
      <c r="SLE282" s="6"/>
      <c r="SLF282" s="6"/>
      <c r="SLG282" s="6"/>
      <c r="SLH282" s="6"/>
      <c r="SLI282" s="6"/>
      <c r="SLJ282" s="6"/>
      <c r="SLK282" s="6"/>
      <c r="SLL282" s="6"/>
      <c r="SLM282" s="6"/>
      <c r="SLN282" s="6"/>
      <c r="SLO282" s="6"/>
      <c r="SLP282" s="6"/>
      <c r="SLQ282" s="6"/>
      <c r="SLR282" s="6"/>
      <c r="SLS282" s="6"/>
      <c r="SLT282" s="6"/>
      <c r="SLU282" s="6"/>
      <c r="SLV282" s="6"/>
      <c r="SLW282" s="6"/>
      <c r="SLX282" s="6"/>
      <c r="SLY282" s="6"/>
      <c r="SLZ282" s="6"/>
      <c r="SMA282" s="6"/>
      <c r="SMB282" s="6"/>
      <c r="SMC282" s="6"/>
      <c r="SMD282" s="6"/>
      <c r="SME282" s="6"/>
      <c r="SMF282" s="6"/>
      <c r="SMG282" s="6"/>
      <c r="SMH282" s="6"/>
      <c r="SMI282" s="6"/>
      <c r="SMJ282" s="6"/>
      <c r="SMK282" s="6"/>
      <c r="SML282" s="6"/>
      <c r="SMM282" s="6"/>
      <c r="SMN282" s="6"/>
      <c r="SMO282" s="6"/>
      <c r="SMP282" s="6"/>
      <c r="SMQ282" s="6"/>
      <c r="SMR282" s="6"/>
      <c r="SMS282" s="6"/>
      <c r="SMT282" s="6"/>
      <c r="SMU282" s="6"/>
      <c r="SMV282" s="6"/>
      <c r="SMW282" s="6"/>
      <c r="SMX282" s="6"/>
      <c r="SMY282" s="6"/>
      <c r="SMZ282" s="6"/>
      <c r="SNA282" s="6"/>
      <c r="SNB282" s="6"/>
      <c r="SNC282" s="6"/>
      <c r="SND282" s="6"/>
      <c r="SNE282" s="6"/>
      <c r="SNF282" s="6"/>
      <c r="SNG282" s="6"/>
      <c r="SNH282" s="6"/>
      <c r="SNI282" s="6"/>
      <c r="SNJ282" s="6"/>
      <c r="SNK282" s="6"/>
      <c r="SNL282" s="6"/>
      <c r="SNM282" s="6"/>
      <c r="SNN282" s="6"/>
      <c r="SNO282" s="6"/>
      <c r="SNP282" s="6"/>
      <c r="SNQ282" s="6"/>
      <c r="SNR282" s="6"/>
      <c r="SNS282" s="6"/>
      <c r="SNT282" s="6"/>
      <c r="SNU282" s="6"/>
      <c r="SNV282" s="6"/>
      <c r="SNW282" s="6"/>
      <c r="SNX282" s="6"/>
      <c r="SNY282" s="6"/>
      <c r="SNZ282" s="6"/>
      <c r="SOA282" s="6"/>
      <c r="SOB282" s="6"/>
      <c r="SOC282" s="6"/>
      <c r="SOD282" s="6"/>
      <c r="SOE282" s="6"/>
      <c r="SOF282" s="6"/>
      <c r="SOG282" s="6"/>
      <c r="SOH282" s="6"/>
      <c r="SOI282" s="6"/>
      <c r="SOJ282" s="6"/>
      <c r="SOK282" s="6"/>
      <c r="SOL282" s="6"/>
      <c r="SOM282" s="6"/>
      <c r="SON282" s="6"/>
      <c r="SOO282" s="6"/>
      <c r="SOP282" s="6"/>
      <c r="SOQ282" s="6"/>
      <c r="SOR282" s="6"/>
      <c r="SOS282" s="6"/>
      <c r="SOT282" s="6"/>
      <c r="SOU282" s="6"/>
      <c r="SOV282" s="6"/>
      <c r="SOW282" s="6"/>
      <c r="SOX282" s="6"/>
      <c r="SOY282" s="6"/>
      <c r="SOZ282" s="6"/>
      <c r="SPA282" s="6"/>
      <c r="SPB282" s="6"/>
      <c r="SPC282" s="6"/>
      <c r="SPD282" s="6"/>
      <c r="SPE282" s="6"/>
      <c r="SPF282" s="6"/>
      <c r="SPG282" s="6"/>
      <c r="SPH282" s="6"/>
      <c r="SPI282" s="6"/>
      <c r="SPJ282" s="6"/>
      <c r="SPK282" s="6"/>
      <c r="SPL282" s="6"/>
      <c r="SPM282" s="6"/>
      <c r="SPN282" s="6"/>
      <c r="SPO282" s="6"/>
      <c r="SPP282" s="6"/>
      <c r="SPQ282" s="6"/>
      <c r="SPR282" s="6"/>
      <c r="SPS282" s="6"/>
      <c r="SPT282" s="6"/>
      <c r="SPU282" s="6"/>
      <c r="SPV282" s="6"/>
      <c r="SPW282" s="6"/>
      <c r="SPX282" s="6"/>
      <c r="SPY282" s="6"/>
      <c r="SPZ282" s="6"/>
      <c r="SQA282" s="6"/>
      <c r="SQB282" s="6"/>
      <c r="SQC282" s="6"/>
      <c r="SQD282" s="6"/>
      <c r="SQE282" s="6"/>
      <c r="SQF282" s="6"/>
      <c r="SQG282" s="6"/>
      <c r="SQH282" s="6"/>
      <c r="SQI282" s="6"/>
      <c r="SQJ282" s="6"/>
      <c r="SQK282" s="6"/>
      <c r="SQL282" s="6"/>
      <c r="SQM282" s="6"/>
      <c r="SQN282" s="6"/>
      <c r="SQO282" s="6"/>
      <c r="SQP282" s="6"/>
      <c r="SQQ282" s="6"/>
      <c r="SQR282" s="6"/>
      <c r="SQS282" s="6"/>
      <c r="SQT282" s="6"/>
      <c r="SQU282" s="6"/>
      <c r="SQV282" s="6"/>
      <c r="SQW282" s="6"/>
      <c r="SQX282" s="6"/>
      <c r="SQY282" s="6"/>
      <c r="SQZ282" s="6"/>
      <c r="SRA282" s="6"/>
      <c r="SRB282" s="6"/>
      <c r="SRC282" s="6"/>
      <c r="SRD282" s="6"/>
      <c r="SRE282" s="6"/>
      <c r="SRF282" s="6"/>
      <c r="SRG282" s="6"/>
      <c r="SRH282" s="6"/>
      <c r="SRI282" s="6"/>
      <c r="SRJ282" s="6"/>
      <c r="SRK282" s="6"/>
      <c r="SRL282" s="6"/>
      <c r="SRM282" s="6"/>
      <c r="SRN282" s="6"/>
      <c r="SRO282" s="6"/>
      <c r="SRP282" s="6"/>
      <c r="SRQ282" s="6"/>
      <c r="SRR282" s="6"/>
      <c r="SRS282" s="6"/>
      <c r="SRT282" s="6"/>
      <c r="SRU282" s="6"/>
      <c r="SRV282" s="6"/>
      <c r="SRW282" s="6"/>
      <c r="SRX282" s="6"/>
      <c r="SRY282" s="6"/>
      <c r="SRZ282" s="6"/>
      <c r="SSA282" s="6"/>
      <c r="SSB282" s="6"/>
      <c r="SSC282" s="6"/>
      <c r="SSD282" s="6"/>
      <c r="SSE282" s="6"/>
      <c r="SSF282" s="6"/>
      <c r="SSG282" s="6"/>
      <c r="SSH282" s="6"/>
      <c r="SSI282" s="6"/>
      <c r="SSJ282" s="6"/>
      <c r="SSK282" s="6"/>
      <c r="SSL282" s="6"/>
      <c r="SSM282" s="6"/>
      <c r="SSN282" s="6"/>
      <c r="SSO282" s="6"/>
      <c r="SSP282" s="6"/>
      <c r="SSQ282" s="6"/>
      <c r="SSR282" s="6"/>
      <c r="SSS282" s="6"/>
      <c r="SST282" s="6"/>
      <c r="SSU282" s="6"/>
      <c r="SSV282" s="6"/>
      <c r="SSW282" s="6"/>
      <c r="SSX282" s="6"/>
      <c r="SSY282" s="6"/>
      <c r="SSZ282" s="6"/>
      <c r="STA282" s="6"/>
      <c r="STB282" s="6"/>
      <c r="STC282" s="6"/>
      <c r="STD282" s="6"/>
      <c r="STE282" s="6"/>
      <c r="STF282" s="6"/>
      <c r="STG282" s="6"/>
      <c r="STH282" s="6"/>
      <c r="STI282" s="6"/>
      <c r="STJ282" s="6"/>
      <c r="STK282" s="6"/>
      <c r="STL282" s="6"/>
      <c r="STM282" s="6"/>
      <c r="STN282" s="6"/>
      <c r="STO282" s="6"/>
      <c r="STP282" s="6"/>
      <c r="STQ282" s="6"/>
      <c r="STR282" s="6"/>
      <c r="STS282" s="6"/>
      <c r="STT282" s="6"/>
      <c r="STU282" s="6"/>
      <c r="STV282" s="6"/>
      <c r="STW282" s="6"/>
      <c r="STX282" s="6"/>
      <c r="STY282" s="6"/>
      <c r="STZ282" s="6"/>
      <c r="SUA282" s="6"/>
      <c r="SUB282" s="6"/>
      <c r="SUC282" s="6"/>
      <c r="SUD282" s="6"/>
      <c r="SUE282" s="6"/>
      <c r="SUF282" s="6"/>
      <c r="SUG282" s="6"/>
      <c r="SUH282" s="6"/>
      <c r="SUI282" s="6"/>
      <c r="SUJ282" s="6"/>
      <c r="SUK282" s="6"/>
      <c r="SUL282" s="6"/>
      <c r="SUM282" s="6"/>
      <c r="SUN282" s="6"/>
      <c r="SUO282" s="6"/>
      <c r="SUP282" s="6"/>
      <c r="SUQ282" s="6"/>
      <c r="SUR282" s="6"/>
      <c r="SUS282" s="6"/>
      <c r="SUT282" s="6"/>
      <c r="SUU282" s="6"/>
      <c r="SUV282" s="6"/>
      <c r="SUW282" s="6"/>
      <c r="SUX282" s="6"/>
      <c r="SUY282" s="6"/>
      <c r="SUZ282" s="6"/>
      <c r="SVA282" s="6"/>
      <c r="SVB282" s="6"/>
      <c r="SVC282" s="6"/>
      <c r="SVD282" s="6"/>
      <c r="SVE282" s="6"/>
      <c r="SVF282" s="6"/>
      <c r="SVG282" s="6"/>
      <c r="SVH282" s="6"/>
      <c r="SVI282" s="6"/>
      <c r="SVJ282" s="6"/>
      <c r="SVK282" s="6"/>
      <c r="SVL282" s="6"/>
      <c r="SVM282" s="6"/>
      <c r="SVN282" s="6"/>
      <c r="SVO282" s="6"/>
      <c r="SVP282" s="6"/>
      <c r="SVQ282" s="6"/>
      <c r="SVR282" s="6"/>
      <c r="SVS282" s="6"/>
      <c r="SVT282" s="6"/>
      <c r="SVU282" s="6"/>
      <c r="SVV282" s="6"/>
      <c r="SVW282" s="6"/>
      <c r="SVX282" s="6"/>
      <c r="SVY282" s="6"/>
      <c r="SVZ282" s="6"/>
      <c r="SWA282" s="6"/>
      <c r="SWB282" s="6"/>
      <c r="SWC282" s="6"/>
      <c r="SWD282" s="6"/>
      <c r="SWE282" s="6"/>
      <c r="SWF282" s="6"/>
      <c r="SWG282" s="6"/>
      <c r="SWH282" s="6"/>
      <c r="SWI282" s="6"/>
      <c r="SWJ282" s="6"/>
      <c r="SWK282" s="6"/>
      <c r="SWL282" s="6"/>
      <c r="SWM282" s="6"/>
      <c r="SWN282" s="6"/>
      <c r="SWO282" s="6"/>
      <c r="SWP282" s="6"/>
      <c r="SWQ282" s="6"/>
      <c r="SWR282" s="6"/>
      <c r="SWS282" s="6"/>
      <c r="SWT282" s="6"/>
      <c r="SWU282" s="6"/>
      <c r="SWV282" s="6"/>
      <c r="SWW282" s="6"/>
      <c r="SWX282" s="6"/>
      <c r="SWY282" s="6"/>
      <c r="SWZ282" s="6"/>
      <c r="SXA282" s="6"/>
      <c r="SXB282" s="6"/>
      <c r="SXC282" s="6"/>
      <c r="SXD282" s="6"/>
      <c r="SXE282" s="6"/>
      <c r="SXF282" s="6"/>
      <c r="SXG282" s="6"/>
      <c r="SXH282" s="6"/>
      <c r="SXI282" s="6"/>
      <c r="SXJ282" s="6"/>
      <c r="SXK282" s="6"/>
      <c r="SXL282" s="6"/>
      <c r="SXM282" s="6"/>
      <c r="SXN282" s="6"/>
      <c r="SXO282" s="6"/>
      <c r="SXP282" s="6"/>
      <c r="SXQ282" s="6"/>
      <c r="SXR282" s="6"/>
      <c r="SXS282" s="6"/>
      <c r="SXT282" s="6"/>
      <c r="SXU282" s="6"/>
      <c r="SXV282" s="6"/>
      <c r="SXW282" s="6"/>
      <c r="SXX282" s="6"/>
      <c r="SXY282" s="6"/>
      <c r="SXZ282" s="6"/>
      <c r="SYA282" s="6"/>
      <c r="SYB282" s="6"/>
      <c r="SYC282" s="6"/>
      <c r="SYD282" s="6"/>
      <c r="SYE282" s="6"/>
      <c r="SYF282" s="6"/>
      <c r="SYG282" s="6"/>
      <c r="SYH282" s="6"/>
      <c r="SYI282" s="6"/>
      <c r="SYJ282" s="6"/>
      <c r="SYK282" s="6"/>
      <c r="SYL282" s="6"/>
      <c r="SYM282" s="6"/>
      <c r="SYN282" s="6"/>
      <c r="SYO282" s="6"/>
      <c r="SYP282" s="6"/>
      <c r="SYQ282" s="6"/>
      <c r="SYR282" s="6"/>
      <c r="SYS282" s="6"/>
      <c r="SYT282" s="6"/>
      <c r="SYU282" s="6"/>
      <c r="SYV282" s="6"/>
      <c r="SYW282" s="6"/>
      <c r="SYX282" s="6"/>
      <c r="SYY282" s="6"/>
      <c r="SYZ282" s="6"/>
      <c r="SZA282" s="6"/>
      <c r="SZB282" s="6"/>
      <c r="SZC282" s="6"/>
      <c r="SZD282" s="6"/>
      <c r="SZE282" s="6"/>
      <c r="SZF282" s="6"/>
      <c r="SZG282" s="6"/>
      <c r="SZH282" s="6"/>
      <c r="SZI282" s="6"/>
      <c r="SZJ282" s="6"/>
      <c r="SZK282" s="6"/>
      <c r="SZL282" s="6"/>
      <c r="SZM282" s="6"/>
      <c r="SZN282" s="6"/>
      <c r="SZO282" s="6"/>
      <c r="SZP282" s="6"/>
      <c r="SZQ282" s="6"/>
      <c r="SZR282" s="6"/>
      <c r="SZS282" s="6"/>
      <c r="SZT282" s="6"/>
      <c r="SZU282" s="6"/>
      <c r="SZV282" s="6"/>
      <c r="SZW282" s="6"/>
      <c r="SZX282" s="6"/>
      <c r="SZY282" s="6"/>
      <c r="SZZ282" s="6"/>
      <c r="TAA282" s="6"/>
      <c r="TAB282" s="6"/>
      <c r="TAC282" s="6"/>
      <c r="TAD282" s="6"/>
      <c r="TAE282" s="6"/>
      <c r="TAF282" s="6"/>
      <c r="TAG282" s="6"/>
      <c r="TAH282" s="6"/>
      <c r="TAI282" s="6"/>
      <c r="TAJ282" s="6"/>
      <c r="TAK282" s="6"/>
      <c r="TAL282" s="6"/>
      <c r="TAM282" s="6"/>
      <c r="TAN282" s="6"/>
      <c r="TAO282" s="6"/>
      <c r="TAP282" s="6"/>
      <c r="TAQ282" s="6"/>
      <c r="TAR282" s="6"/>
      <c r="TAS282" s="6"/>
      <c r="TAT282" s="6"/>
      <c r="TAU282" s="6"/>
      <c r="TAV282" s="6"/>
      <c r="TAW282" s="6"/>
      <c r="TAX282" s="6"/>
      <c r="TAY282" s="6"/>
      <c r="TAZ282" s="6"/>
      <c r="TBA282" s="6"/>
      <c r="TBB282" s="6"/>
      <c r="TBC282" s="6"/>
      <c r="TBD282" s="6"/>
      <c r="TBE282" s="6"/>
      <c r="TBF282" s="6"/>
      <c r="TBG282" s="6"/>
      <c r="TBH282" s="6"/>
      <c r="TBI282" s="6"/>
      <c r="TBJ282" s="6"/>
      <c r="TBK282" s="6"/>
      <c r="TBL282" s="6"/>
      <c r="TBM282" s="6"/>
      <c r="TBN282" s="6"/>
      <c r="TBO282" s="6"/>
      <c r="TBP282" s="6"/>
      <c r="TBQ282" s="6"/>
      <c r="TBR282" s="6"/>
      <c r="TBS282" s="6"/>
      <c r="TBT282" s="6"/>
      <c r="TBU282" s="6"/>
      <c r="TBV282" s="6"/>
      <c r="TBW282" s="6"/>
      <c r="TBX282" s="6"/>
      <c r="TBY282" s="6"/>
      <c r="TBZ282" s="6"/>
      <c r="TCA282" s="6"/>
      <c r="TCB282" s="6"/>
      <c r="TCC282" s="6"/>
      <c r="TCD282" s="6"/>
      <c r="TCE282" s="6"/>
      <c r="TCF282" s="6"/>
      <c r="TCG282" s="6"/>
      <c r="TCH282" s="6"/>
      <c r="TCI282" s="6"/>
      <c r="TCJ282" s="6"/>
      <c r="TCK282" s="6"/>
      <c r="TCL282" s="6"/>
      <c r="TCM282" s="6"/>
      <c r="TCN282" s="6"/>
      <c r="TCO282" s="6"/>
      <c r="TCP282" s="6"/>
      <c r="TCQ282" s="6"/>
      <c r="TCR282" s="6"/>
      <c r="TCS282" s="6"/>
      <c r="TCT282" s="6"/>
      <c r="TCU282" s="6"/>
      <c r="TCV282" s="6"/>
      <c r="TCW282" s="6"/>
      <c r="TCX282" s="6"/>
      <c r="TCY282" s="6"/>
      <c r="TCZ282" s="6"/>
      <c r="TDA282" s="6"/>
      <c r="TDB282" s="6"/>
      <c r="TDC282" s="6"/>
      <c r="TDD282" s="6"/>
      <c r="TDE282" s="6"/>
      <c r="TDF282" s="6"/>
      <c r="TDG282" s="6"/>
      <c r="TDH282" s="6"/>
      <c r="TDI282" s="6"/>
      <c r="TDJ282" s="6"/>
      <c r="TDK282" s="6"/>
      <c r="TDL282" s="6"/>
      <c r="TDM282" s="6"/>
      <c r="TDN282" s="6"/>
      <c r="TDO282" s="6"/>
      <c r="TDP282" s="6"/>
      <c r="TDQ282" s="6"/>
      <c r="TDR282" s="6"/>
      <c r="TDS282" s="6"/>
      <c r="TDT282" s="6"/>
      <c r="TDU282" s="6"/>
      <c r="TDV282" s="6"/>
      <c r="TDW282" s="6"/>
      <c r="TDX282" s="6"/>
      <c r="TDY282" s="6"/>
      <c r="TDZ282" s="6"/>
      <c r="TEA282" s="6"/>
      <c r="TEB282" s="6"/>
      <c r="TEC282" s="6"/>
      <c r="TED282" s="6"/>
      <c r="TEE282" s="6"/>
      <c r="TEF282" s="6"/>
      <c r="TEG282" s="6"/>
      <c r="TEH282" s="6"/>
      <c r="TEI282" s="6"/>
      <c r="TEJ282" s="6"/>
      <c r="TEK282" s="6"/>
      <c r="TEL282" s="6"/>
      <c r="TEM282" s="6"/>
      <c r="TEN282" s="6"/>
      <c r="TEO282" s="6"/>
      <c r="TEP282" s="6"/>
      <c r="TEQ282" s="6"/>
      <c r="TER282" s="6"/>
      <c r="TES282" s="6"/>
      <c r="TET282" s="6"/>
      <c r="TEU282" s="6"/>
      <c r="TEV282" s="6"/>
      <c r="TEW282" s="6"/>
      <c r="TEX282" s="6"/>
      <c r="TEY282" s="6"/>
      <c r="TEZ282" s="6"/>
      <c r="TFA282" s="6"/>
      <c r="TFB282" s="6"/>
      <c r="TFC282" s="6"/>
      <c r="TFD282" s="6"/>
      <c r="TFE282" s="6"/>
      <c r="TFF282" s="6"/>
      <c r="TFG282" s="6"/>
      <c r="TFH282" s="6"/>
      <c r="TFI282" s="6"/>
      <c r="TFJ282" s="6"/>
      <c r="TFK282" s="6"/>
      <c r="TFL282" s="6"/>
      <c r="TFM282" s="6"/>
      <c r="TFN282" s="6"/>
      <c r="TFO282" s="6"/>
      <c r="TFP282" s="6"/>
      <c r="TFQ282" s="6"/>
      <c r="TFR282" s="6"/>
      <c r="TFS282" s="6"/>
      <c r="TFT282" s="6"/>
      <c r="TFU282" s="6"/>
      <c r="TFV282" s="6"/>
      <c r="TFW282" s="6"/>
      <c r="TFX282" s="6"/>
      <c r="TFY282" s="6"/>
      <c r="TFZ282" s="6"/>
      <c r="TGA282" s="6"/>
      <c r="TGB282" s="6"/>
      <c r="TGC282" s="6"/>
      <c r="TGD282" s="6"/>
      <c r="TGE282" s="6"/>
      <c r="TGF282" s="6"/>
      <c r="TGG282" s="6"/>
      <c r="TGH282" s="6"/>
      <c r="TGI282" s="6"/>
      <c r="TGJ282" s="6"/>
      <c r="TGK282" s="6"/>
      <c r="TGL282" s="6"/>
      <c r="TGM282" s="6"/>
      <c r="TGN282" s="6"/>
      <c r="TGO282" s="6"/>
      <c r="TGP282" s="6"/>
      <c r="TGQ282" s="6"/>
      <c r="TGR282" s="6"/>
      <c r="TGS282" s="6"/>
      <c r="TGT282" s="6"/>
      <c r="TGU282" s="6"/>
      <c r="TGV282" s="6"/>
      <c r="TGW282" s="6"/>
      <c r="TGX282" s="6"/>
      <c r="TGY282" s="6"/>
      <c r="TGZ282" s="6"/>
      <c r="THA282" s="6"/>
      <c r="THB282" s="6"/>
      <c r="THC282" s="6"/>
      <c r="THD282" s="6"/>
      <c r="THE282" s="6"/>
      <c r="THF282" s="6"/>
      <c r="THG282" s="6"/>
      <c r="THH282" s="6"/>
      <c r="THI282" s="6"/>
      <c r="THJ282" s="6"/>
      <c r="THK282" s="6"/>
      <c r="THL282" s="6"/>
      <c r="THM282" s="6"/>
      <c r="THN282" s="6"/>
      <c r="THO282" s="6"/>
      <c r="THP282" s="6"/>
      <c r="THQ282" s="6"/>
      <c r="THR282" s="6"/>
      <c r="THS282" s="6"/>
      <c r="THT282" s="6"/>
      <c r="THU282" s="6"/>
      <c r="THV282" s="6"/>
      <c r="THW282" s="6"/>
      <c r="THX282" s="6"/>
      <c r="THY282" s="6"/>
      <c r="THZ282" s="6"/>
      <c r="TIA282" s="6"/>
      <c r="TIB282" s="6"/>
      <c r="TIC282" s="6"/>
      <c r="TID282" s="6"/>
      <c r="TIE282" s="6"/>
      <c r="TIF282" s="6"/>
      <c r="TIG282" s="6"/>
      <c r="TIH282" s="6"/>
      <c r="TII282" s="6"/>
      <c r="TIJ282" s="6"/>
      <c r="TIK282" s="6"/>
      <c r="TIL282" s="6"/>
      <c r="TIM282" s="6"/>
      <c r="TIN282" s="6"/>
      <c r="TIO282" s="6"/>
      <c r="TIP282" s="6"/>
      <c r="TIQ282" s="6"/>
      <c r="TIR282" s="6"/>
      <c r="TIS282" s="6"/>
      <c r="TIT282" s="6"/>
      <c r="TIU282" s="6"/>
      <c r="TIV282" s="6"/>
      <c r="TIW282" s="6"/>
      <c r="TIX282" s="6"/>
      <c r="TIY282" s="6"/>
      <c r="TIZ282" s="6"/>
      <c r="TJA282" s="6"/>
      <c r="TJB282" s="6"/>
      <c r="TJC282" s="6"/>
      <c r="TJD282" s="6"/>
      <c r="TJE282" s="6"/>
      <c r="TJF282" s="6"/>
      <c r="TJG282" s="6"/>
      <c r="TJH282" s="6"/>
      <c r="TJI282" s="6"/>
      <c r="TJJ282" s="6"/>
      <c r="TJK282" s="6"/>
      <c r="TJL282" s="6"/>
      <c r="TJM282" s="6"/>
      <c r="TJN282" s="6"/>
      <c r="TJO282" s="6"/>
      <c r="TJP282" s="6"/>
      <c r="TJQ282" s="6"/>
      <c r="TJR282" s="6"/>
      <c r="TJS282" s="6"/>
      <c r="TJT282" s="6"/>
      <c r="TJU282" s="6"/>
      <c r="TJV282" s="6"/>
      <c r="TJW282" s="6"/>
      <c r="TJX282" s="6"/>
      <c r="TJY282" s="6"/>
      <c r="TJZ282" s="6"/>
      <c r="TKA282" s="6"/>
      <c r="TKB282" s="6"/>
      <c r="TKC282" s="6"/>
      <c r="TKD282" s="6"/>
      <c r="TKE282" s="6"/>
      <c r="TKF282" s="6"/>
      <c r="TKG282" s="6"/>
      <c r="TKH282" s="6"/>
      <c r="TKI282" s="6"/>
      <c r="TKJ282" s="6"/>
      <c r="TKK282" s="6"/>
      <c r="TKL282" s="6"/>
      <c r="TKM282" s="6"/>
      <c r="TKN282" s="6"/>
      <c r="TKO282" s="6"/>
      <c r="TKP282" s="6"/>
      <c r="TKQ282" s="6"/>
      <c r="TKR282" s="6"/>
      <c r="TKS282" s="6"/>
      <c r="TKT282" s="6"/>
      <c r="TKU282" s="6"/>
      <c r="TKV282" s="6"/>
      <c r="TKW282" s="6"/>
      <c r="TKX282" s="6"/>
      <c r="TKY282" s="6"/>
      <c r="TKZ282" s="6"/>
      <c r="TLA282" s="6"/>
      <c r="TLB282" s="6"/>
      <c r="TLC282" s="6"/>
      <c r="TLD282" s="6"/>
      <c r="TLE282" s="6"/>
      <c r="TLF282" s="6"/>
      <c r="TLG282" s="6"/>
      <c r="TLH282" s="6"/>
      <c r="TLI282" s="6"/>
      <c r="TLJ282" s="6"/>
      <c r="TLK282" s="6"/>
      <c r="TLL282" s="6"/>
      <c r="TLM282" s="6"/>
      <c r="TLN282" s="6"/>
      <c r="TLO282" s="6"/>
      <c r="TLP282" s="6"/>
      <c r="TLQ282" s="6"/>
      <c r="TLR282" s="6"/>
      <c r="TLS282" s="6"/>
      <c r="TLT282" s="6"/>
      <c r="TLU282" s="6"/>
      <c r="TLV282" s="6"/>
      <c r="TLW282" s="6"/>
      <c r="TLX282" s="6"/>
      <c r="TLY282" s="6"/>
      <c r="TLZ282" s="6"/>
      <c r="TMA282" s="6"/>
      <c r="TMB282" s="6"/>
      <c r="TMC282" s="6"/>
      <c r="TMD282" s="6"/>
      <c r="TME282" s="6"/>
      <c r="TMF282" s="6"/>
      <c r="TMG282" s="6"/>
      <c r="TMH282" s="6"/>
      <c r="TMI282" s="6"/>
      <c r="TMJ282" s="6"/>
      <c r="TMK282" s="6"/>
      <c r="TML282" s="6"/>
      <c r="TMM282" s="6"/>
      <c r="TMN282" s="6"/>
      <c r="TMO282" s="6"/>
      <c r="TMP282" s="6"/>
      <c r="TMQ282" s="6"/>
      <c r="TMR282" s="6"/>
      <c r="TMS282" s="6"/>
      <c r="TMT282" s="6"/>
      <c r="TMU282" s="6"/>
      <c r="TMV282" s="6"/>
      <c r="TMW282" s="6"/>
      <c r="TMX282" s="6"/>
      <c r="TMY282" s="6"/>
      <c r="TMZ282" s="6"/>
      <c r="TNA282" s="6"/>
      <c r="TNB282" s="6"/>
      <c r="TNC282" s="6"/>
      <c r="TND282" s="6"/>
      <c r="TNE282" s="6"/>
      <c r="TNF282" s="6"/>
      <c r="TNG282" s="6"/>
      <c r="TNH282" s="6"/>
      <c r="TNI282" s="6"/>
      <c r="TNJ282" s="6"/>
      <c r="TNK282" s="6"/>
      <c r="TNL282" s="6"/>
      <c r="TNM282" s="6"/>
      <c r="TNN282" s="6"/>
      <c r="TNO282" s="6"/>
      <c r="TNP282" s="6"/>
      <c r="TNQ282" s="6"/>
      <c r="TNR282" s="6"/>
      <c r="TNS282" s="6"/>
      <c r="TNT282" s="6"/>
      <c r="TNU282" s="6"/>
      <c r="TNV282" s="6"/>
      <c r="TNW282" s="6"/>
      <c r="TNX282" s="6"/>
      <c r="TNY282" s="6"/>
      <c r="TNZ282" s="6"/>
      <c r="TOA282" s="6"/>
      <c r="TOB282" s="6"/>
      <c r="TOC282" s="6"/>
      <c r="TOD282" s="6"/>
      <c r="TOE282" s="6"/>
      <c r="TOF282" s="6"/>
      <c r="TOG282" s="6"/>
      <c r="TOH282" s="6"/>
      <c r="TOI282" s="6"/>
      <c r="TOJ282" s="6"/>
      <c r="TOK282" s="6"/>
      <c r="TOL282" s="6"/>
      <c r="TOM282" s="6"/>
      <c r="TON282" s="6"/>
      <c r="TOO282" s="6"/>
      <c r="TOP282" s="6"/>
      <c r="TOQ282" s="6"/>
      <c r="TOR282" s="6"/>
      <c r="TOS282" s="6"/>
      <c r="TOT282" s="6"/>
      <c r="TOU282" s="6"/>
      <c r="TOV282" s="6"/>
      <c r="TOW282" s="6"/>
      <c r="TOX282" s="6"/>
      <c r="TOY282" s="6"/>
      <c r="TOZ282" s="6"/>
      <c r="TPA282" s="6"/>
      <c r="TPB282" s="6"/>
      <c r="TPC282" s="6"/>
      <c r="TPD282" s="6"/>
      <c r="TPE282" s="6"/>
      <c r="TPF282" s="6"/>
      <c r="TPG282" s="6"/>
      <c r="TPH282" s="6"/>
      <c r="TPI282" s="6"/>
      <c r="TPJ282" s="6"/>
      <c r="TPK282" s="6"/>
      <c r="TPL282" s="6"/>
      <c r="TPM282" s="6"/>
      <c r="TPN282" s="6"/>
      <c r="TPO282" s="6"/>
      <c r="TPP282" s="6"/>
      <c r="TPQ282" s="6"/>
      <c r="TPR282" s="6"/>
      <c r="TPS282" s="6"/>
      <c r="TPT282" s="6"/>
      <c r="TPU282" s="6"/>
      <c r="TPV282" s="6"/>
      <c r="TPW282" s="6"/>
      <c r="TPX282" s="6"/>
      <c r="TPY282" s="6"/>
      <c r="TPZ282" s="6"/>
      <c r="TQA282" s="6"/>
      <c r="TQB282" s="6"/>
      <c r="TQC282" s="6"/>
      <c r="TQD282" s="6"/>
      <c r="TQE282" s="6"/>
      <c r="TQF282" s="6"/>
      <c r="TQG282" s="6"/>
      <c r="TQH282" s="6"/>
      <c r="TQI282" s="6"/>
      <c r="TQJ282" s="6"/>
      <c r="TQK282" s="6"/>
      <c r="TQL282" s="6"/>
      <c r="TQM282" s="6"/>
      <c r="TQN282" s="6"/>
      <c r="TQO282" s="6"/>
      <c r="TQP282" s="6"/>
      <c r="TQQ282" s="6"/>
      <c r="TQR282" s="6"/>
      <c r="TQS282" s="6"/>
      <c r="TQT282" s="6"/>
      <c r="TQU282" s="6"/>
      <c r="TQV282" s="6"/>
      <c r="TQW282" s="6"/>
      <c r="TQX282" s="6"/>
      <c r="TQY282" s="6"/>
      <c r="TQZ282" s="6"/>
      <c r="TRA282" s="6"/>
      <c r="TRB282" s="6"/>
      <c r="TRC282" s="6"/>
      <c r="TRD282" s="6"/>
      <c r="TRE282" s="6"/>
      <c r="TRF282" s="6"/>
      <c r="TRG282" s="6"/>
      <c r="TRH282" s="6"/>
      <c r="TRI282" s="6"/>
      <c r="TRJ282" s="6"/>
      <c r="TRK282" s="6"/>
      <c r="TRL282" s="6"/>
      <c r="TRM282" s="6"/>
      <c r="TRN282" s="6"/>
      <c r="TRO282" s="6"/>
      <c r="TRP282" s="6"/>
      <c r="TRQ282" s="6"/>
      <c r="TRR282" s="6"/>
      <c r="TRS282" s="6"/>
      <c r="TRT282" s="6"/>
      <c r="TRU282" s="6"/>
      <c r="TRV282" s="6"/>
      <c r="TRW282" s="6"/>
      <c r="TRX282" s="6"/>
      <c r="TRY282" s="6"/>
      <c r="TRZ282" s="6"/>
      <c r="TSA282" s="6"/>
      <c r="TSB282" s="6"/>
      <c r="TSC282" s="6"/>
      <c r="TSD282" s="6"/>
      <c r="TSE282" s="6"/>
      <c r="TSF282" s="6"/>
      <c r="TSG282" s="6"/>
      <c r="TSH282" s="6"/>
      <c r="TSI282" s="6"/>
      <c r="TSJ282" s="6"/>
      <c r="TSK282" s="6"/>
      <c r="TSL282" s="6"/>
      <c r="TSM282" s="6"/>
      <c r="TSN282" s="6"/>
      <c r="TSO282" s="6"/>
      <c r="TSP282" s="6"/>
      <c r="TSQ282" s="6"/>
      <c r="TSR282" s="6"/>
      <c r="TSS282" s="6"/>
      <c r="TST282" s="6"/>
      <c r="TSU282" s="6"/>
      <c r="TSV282" s="6"/>
      <c r="TSW282" s="6"/>
      <c r="TSX282" s="6"/>
      <c r="TSY282" s="6"/>
      <c r="TSZ282" s="6"/>
      <c r="TTA282" s="6"/>
      <c r="TTB282" s="6"/>
      <c r="TTC282" s="6"/>
      <c r="TTD282" s="6"/>
      <c r="TTE282" s="6"/>
      <c r="TTF282" s="6"/>
      <c r="TTG282" s="6"/>
      <c r="TTH282" s="6"/>
      <c r="TTI282" s="6"/>
      <c r="TTJ282" s="6"/>
      <c r="TTK282" s="6"/>
      <c r="TTL282" s="6"/>
      <c r="TTM282" s="6"/>
      <c r="TTN282" s="6"/>
      <c r="TTO282" s="6"/>
      <c r="TTP282" s="6"/>
      <c r="TTQ282" s="6"/>
      <c r="TTR282" s="6"/>
      <c r="TTS282" s="6"/>
      <c r="TTT282" s="6"/>
      <c r="TTU282" s="6"/>
      <c r="TTV282" s="6"/>
      <c r="TTW282" s="6"/>
      <c r="TTX282" s="6"/>
      <c r="TTY282" s="6"/>
      <c r="TTZ282" s="6"/>
      <c r="TUA282" s="6"/>
      <c r="TUB282" s="6"/>
      <c r="TUC282" s="6"/>
      <c r="TUD282" s="6"/>
      <c r="TUE282" s="6"/>
      <c r="TUF282" s="6"/>
      <c r="TUG282" s="6"/>
      <c r="TUH282" s="6"/>
      <c r="TUI282" s="6"/>
      <c r="TUJ282" s="6"/>
      <c r="TUK282" s="6"/>
      <c r="TUL282" s="6"/>
      <c r="TUM282" s="6"/>
      <c r="TUN282" s="6"/>
      <c r="TUO282" s="6"/>
      <c r="TUP282" s="6"/>
      <c r="TUQ282" s="6"/>
      <c r="TUR282" s="6"/>
      <c r="TUS282" s="6"/>
      <c r="TUT282" s="6"/>
      <c r="TUU282" s="6"/>
      <c r="TUV282" s="6"/>
      <c r="TUW282" s="6"/>
      <c r="TUX282" s="6"/>
      <c r="TUY282" s="6"/>
      <c r="TUZ282" s="6"/>
      <c r="TVA282" s="6"/>
      <c r="TVB282" s="6"/>
      <c r="TVC282" s="6"/>
      <c r="TVD282" s="6"/>
      <c r="TVE282" s="6"/>
      <c r="TVF282" s="6"/>
      <c r="TVG282" s="6"/>
      <c r="TVH282" s="6"/>
      <c r="TVI282" s="6"/>
      <c r="TVJ282" s="6"/>
      <c r="TVK282" s="6"/>
      <c r="TVL282" s="6"/>
      <c r="TVM282" s="6"/>
      <c r="TVN282" s="6"/>
      <c r="TVO282" s="6"/>
      <c r="TVP282" s="6"/>
      <c r="TVQ282" s="6"/>
      <c r="TVR282" s="6"/>
      <c r="TVS282" s="6"/>
      <c r="TVT282" s="6"/>
      <c r="TVU282" s="6"/>
      <c r="TVV282" s="6"/>
      <c r="TVW282" s="6"/>
      <c r="TVX282" s="6"/>
      <c r="TVY282" s="6"/>
      <c r="TVZ282" s="6"/>
      <c r="TWA282" s="6"/>
      <c r="TWB282" s="6"/>
      <c r="TWC282" s="6"/>
      <c r="TWD282" s="6"/>
      <c r="TWE282" s="6"/>
      <c r="TWF282" s="6"/>
      <c r="TWG282" s="6"/>
      <c r="TWH282" s="6"/>
      <c r="TWI282" s="6"/>
      <c r="TWJ282" s="6"/>
      <c r="TWK282" s="6"/>
      <c r="TWL282" s="6"/>
      <c r="TWM282" s="6"/>
      <c r="TWN282" s="6"/>
      <c r="TWO282" s="6"/>
      <c r="TWP282" s="6"/>
      <c r="TWQ282" s="6"/>
      <c r="TWR282" s="6"/>
      <c r="TWS282" s="6"/>
      <c r="TWT282" s="6"/>
      <c r="TWU282" s="6"/>
      <c r="TWV282" s="6"/>
      <c r="TWW282" s="6"/>
      <c r="TWX282" s="6"/>
      <c r="TWY282" s="6"/>
      <c r="TWZ282" s="6"/>
      <c r="TXA282" s="6"/>
      <c r="TXB282" s="6"/>
      <c r="TXC282" s="6"/>
      <c r="TXD282" s="6"/>
      <c r="TXE282" s="6"/>
      <c r="TXF282" s="6"/>
      <c r="TXG282" s="6"/>
      <c r="TXH282" s="6"/>
      <c r="TXI282" s="6"/>
      <c r="TXJ282" s="6"/>
      <c r="TXK282" s="6"/>
      <c r="TXL282" s="6"/>
      <c r="TXM282" s="6"/>
      <c r="TXN282" s="6"/>
      <c r="TXO282" s="6"/>
      <c r="TXP282" s="6"/>
      <c r="TXQ282" s="6"/>
      <c r="TXR282" s="6"/>
      <c r="TXS282" s="6"/>
      <c r="TXT282" s="6"/>
      <c r="TXU282" s="6"/>
      <c r="TXV282" s="6"/>
      <c r="TXW282" s="6"/>
      <c r="TXX282" s="6"/>
      <c r="TXY282" s="6"/>
      <c r="TXZ282" s="6"/>
      <c r="TYA282" s="6"/>
      <c r="TYB282" s="6"/>
      <c r="TYC282" s="6"/>
      <c r="TYD282" s="6"/>
      <c r="TYE282" s="6"/>
      <c r="TYF282" s="6"/>
      <c r="TYG282" s="6"/>
      <c r="TYH282" s="6"/>
      <c r="TYI282" s="6"/>
      <c r="TYJ282" s="6"/>
      <c r="TYK282" s="6"/>
      <c r="TYL282" s="6"/>
      <c r="TYM282" s="6"/>
      <c r="TYN282" s="6"/>
      <c r="TYO282" s="6"/>
      <c r="TYP282" s="6"/>
      <c r="TYQ282" s="6"/>
      <c r="TYR282" s="6"/>
      <c r="TYS282" s="6"/>
      <c r="TYT282" s="6"/>
      <c r="TYU282" s="6"/>
      <c r="TYV282" s="6"/>
      <c r="TYW282" s="6"/>
      <c r="TYX282" s="6"/>
      <c r="TYY282" s="6"/>
      <c r="TYZ282" s="6"/>
      <c r="TZA282" s="6"/>
      <c r="TZB282" s="6"/>
      <c r="TZC282" s="6"/>
      <c r="TZD282" s="6"/>
      <c r="TZE282" s="6"/>
      <c r="TZF282" s="6"/>
      <c r="TZG282" s="6"/>
      <c r="TZH282" s="6"/>
      <c r="TZI282" s="6"/>
      <c r="TZJ282" s="6"/>
      <c r="TZK282" s="6"/>
      <c r="TZL282" s="6"/>
      <c r="TZM282" s="6"/>
      <c r="TZN282" s="6"/>
      <c r="TZO282" s="6"/>
      <c r="TZP282" s="6"/>
      <c r="TZQ282" s="6"/>
      <c r="TZR282" s="6"/>
      <c r="TZS282" s="6"/>
      <c r="TZT282" s="6"/>
      <c r="TZU282" s="6"/>
      <c r="TZV282" s="6"/>
      <c r="TZW282" s="6"/>
      <c r="TZX282" s="6"/>
      <c r="TZY282" s="6"/>
      <c r="TZZ282" s="6"/>
      <c r="UAA282" s="6"/>
      <c r="UAB282" s="6"/>
      <c r="UAC282" s="6"/>
      <c r="UAD282" s="6"/>
      <c r="UAE282" s="6"/>
      <c r="UAF282" s="6"/>
      <c r="UAG282" s="6"/>
      <c r="UAH282" s="6"/>
      <c r="UAI282" s="6"/>
      <c r="UAJ282" s="6"/>
      <c r="UAK282" s="6"/>
      <c r="UAL282" s="6"/>
      <c r="UAM282" s="6"/>
      <c r="UAN282" s="6"/>
      <c r="UAO282" s="6"/>
      <c r="UAP282" s="6"/>
      <c r="UAQ282" s="6"/>
      <c r="UAR282" s="6"/>
      <c r="UAS282" s="6"/>
      <c r="UAT282" s="6"/>
      <c r="UAU282" s="6"/>
      <c r="UAV282" s="6"/>
      <c r="UAW282" s="6"/>
      <c r="UAX282" s="6"/>
      <c r="UAY282" s="6"/>
      <c r="UAZ282" s="6"/>
      <c r="UBA282" s="6"/>
      <c r="UBB282" s="6"/>
      <c r="UBC282" s="6"/>
      <c r="UBD282" s="6"/>
      <c r="UBE282" s="6"/>
      <c r="UBF282" s="6"/>
      <c r="UBG282" s="6"/>
      <c r="UBH282" s="6"/>
      <c r="UBI282" s="6"/>
      <c r="UBJ282" s="6"/>
      <c r="UBK282" s="6"/>
      <c r="UBL282" s="6"/>
      <c r="UBM282" s="6"/>
      <c r="UBN282" s="6"/>
      <c r="UBO282" s="6"/>
      <c r="UBP282" s="6"/>
      <c r="UBQ282" s="6"/>
      <c r="UBR282" s="6"/>
      <c r="UBS282" s="6"/>
      <c r="UBT282" s="6"/>
      <c r="UBU282" s="6"/>
      <c r="UBV282" s="6"/>
      <c r="UBW282" s="6"/>
      <c r="UBX282" s="6"/>
      <c r="UBY282" s="6"/>
      <c r="UBZ282" s="6"/>
      <c r="UCA282" s="6"/>
      <c r="UCB282" s="6"/>
      <c r="UCC282" s="6"/>
      <c r="UCD282" s="6"/>
      <c r="UCE282" s="6"/>
      <c r="UCF282" s="6"/>
      <c r="UCG282" s="6"/>
      <c r="UCH282" s="6"/>
      <c r="UCI282" s="6"/>
      <c r="UCJ282" s="6"/>
      <c r="UCK282" s="6"/>
      <c r="UCL282" s="6"/>
      <c r="UCM282" s="6"/>
      <c r="UCN282" s="6"/>
      <c r="UCO282" s="6"/>
      <c r="UCP282" s="6"/>
      <c r="UCQ282" s="6"/>
      <c r="UCR282" s="6"/>
      <c r="UCS282" s="6"/>
      <c r="UCT282" s="6"/>
      <c r="UCU282" s="6"/>
      <c r="UCV282" s="6"/>
      <c r="UCW282" s="6"/>
      <c r="UCX282" s="6"/>
      <c r="UCY282" s="6"/>
      <c r="UCZ282" s="6"/>
      <c r="UDA282" s="6"/>
      <c r="UDB282" s="6"/>
      <c r="UDC282" s="6"/>
      <c r="UDD282" s="6"/>
      <c r="UDE282" s="6"/>
      <c r="UDF282" s="6"/>
      <c r="UDG282" s="6"/>
      <c r="UDH282" s="6"/>
      <c r="UDI282" s="6"/>
      <c r="UDJ282" s="6"/>
      <c r="UDK282" s="6"/>
      <c r="UDL282" s="6"/>
      <c r="UDM282" s="6"/>
      <c r="UDN282" s="6"/>
      <c r="UDO282" s="6"/>
      <c r="UDP282" s="6"/>
      <c r="UDQ282" s="6"/>
      <c r="UDR282" s="6"/>
      <c r="UDS282" s="6"/>
      <c r="UDT282" s="6"/>
      <c r="UDU282" s="6"/>
      <c r="UDV282" s="6"/>
      <c r="UDW282" s="6"/>
      <c r="UDX282" s="6"/>
      <c r="UDY282" s="6"/>
      <c r="UDZ282" s="6"/>
      <c r="UEA282" s="6"/>
      <c r="UEB282" s="6"/>
      <c r="UEC282" s="6"/>
      <c r="UED282" s="6"/>
      <c r="UEE282" s="6"/>
      <c r="UEF282" s="6"/>
      <c r="UEG282" s="6"/>
      <c r="UEH282" s="6"/>
      <c r="UEI282" s="6"/>
      <c r="UEJ282" s="6"/>
      <c r="UEK282" s="6"/>
      <c r="UEL282" s="6"/>
      <c r="UEM282" s="6"/>
      <c r="UEN282" s="6"/>
      <c r="UEO282" s="6"/>
      <c r="UEP282" s="6"/>
      <c r="UEQ282" s="6"/>
      <c r="UER282" s="6"/>
      <c r="UES282" s="6"/>
      <c r="UET282" s="6"/>
      <c r="UEU282" s="6"/>
      <c r="UEV282" s="6"/>
      <c r="UEW282" s="6"/>
      <c r="UEX282" s="6"/>
      <c r="UEY282" s="6"/>
      <c r="UEZ282" s="6"/>
      <c r="UFA282" s="6"/>
      <c r="UFB282" s="6"/>
      <c r="UFC282" s="6"/>
      <c r="UFD282" s="6"/>
      <c r="UFE282" s="6"/>
      <c r="UFF282" s="6"/>
      <c r="UFG282" s="6"/>
      <c r="UFH282" s="6"/>
      <c r="UFI282" s="6"/>
      <c r="UFJ282" s="6"/>
      <c r="UFK282" s="6"/>
      <c r="UFL282" s="6"/>
      <c r="UFM282" s="6"/>
      <c r="UFN282" s="6"/>
      <c r="UFO282" s="6"/>
      <c r="UFP282" s="6"/>
      <c r="UFQ282" s="6"/>
      <c r="UFR282" s="6"/>
      <c r="UFS282" s="6"/>
      <c r="UFT282" s="6"/>
      <c r="UFU282" s="6"/>
      <c r="UFV282" s="6"/>
      <c r="UFW282" s="6"/>
      <c r="UFX282" s="6"/>
      <c r="UFY282" s="6"/>
      <c r="UFZ282" s="6"/>
      <c r="UGA282" s="6"/>
      <c r="UGB282" s="6"/>
      <c r="UGC282" s="6"/>
      <c r="UGD282" s="6"/>
      <c r="UGE282" s="6"/>
      <c r="UGF282" s="6"/>
      <c r="UGG282" s="6"/>
      <c r="UGH282" s="6"/>
      <c r="UGI282" s="6"/>
      <c r="UGJ282" s="6"/>
      <c r="UGK282" s="6"/>
      <c r="UGL282" s="6"/>
      <c r="UGM282" s="6"/>
      <c r="UGN282" s="6"/>
      <c r="UGO282" s="6"/>
      <c r="UGP282" s="6"/>
      <c r="UGQ282" s="6"/>
      <c r="UGR282" s="6"/>
      <c r="UGS282" s="6"/>
      <c r="UGT282" s="6"/>
      <c r="UGU282" s="6"/>
      <c r="UGV282" s="6"/>
      <c r="UGW282" s="6"/>
      <c r="UGX282" s="6"/>
      <c r="UGY282" s="6"/>
      <c r="UGZ282" s="6"/>
      <c r="UHA282" s="6"/>
      <c r="UHB282" s="6"/>
      <c r="UHC282" s="6"/>
      <c r="UHD282" s="6"/>
      <c r="UHE282" s="6"/>
      <c r="UHF282" s="6"/>
      <c r="UHG282" s="6"/>
      <c r="UHH282" s="6"/>
      <c r="UHI282" s="6"/>
      <c r="UHJ282" s="6"/>
      <c r="UHK282" s="6"/>
      <c r="UHL282" s="6"/>
      <c r="UHM282" s="6"/>
      <c r="UHN282" s="6"/>
      <c r="UHO282" s="6"/>
      <c r="UHP282" s="6"/>
      <c r="UHQ282" s="6"/>
      <c r="UHR282" s="6"/>
      <c r="UHS282" s="6"/>
      <c r="UHT282" s="6"/>
      <c r="UHU282" s="6"/>
      <c r="UHV282" s="6"/>
      <c r="UHW282" s="6"/>
      <c r="UHX282" s="6"/>
      <c r="UHY282" s="6"/>
      <c r="UHZ282" s="6"/>
      <c r="UIA282" s="6"/>
      <c r="UIB282" s="6"/>
      <c r="UIC282" s="6"/>
      <c r="UID282" s="6"/>
      <c r="UIE282" s="6"/>
      <c r="UIF282" s="6"/>
      <c r="UIG282" s="6"/>
      <c r="UIH282" s="6"/>
      <c r="UII282" s="6"/>
      <c r="UIJ282" s="6"/>
      <c r="UIK282" s="6"/>
      <c r="UIL282" s="6"/>
      <c r="UIM282" s="6"/>
      <c r="UIN282" s="6"/>
      <c r="UIO282" s="6"/>
      <c r="UIP282" s="6"/>
      <c r="UIQ282" s="6"/>
      <c r="UIR282" s="6"/>
      <c r="UIS282" s="6"/>
      <c r="UIT282" s="6"/>
      <c r="UIU282" s="6"/>
      <c r="UIV282" s="6"/>
      <c r="UIW282" s="6"/>
      <c r="UIX282" s="6"/>
      <c r="UIY282" s="6"/>
      <c r="UIZ282" s="6"/>
      <c r="UJA282" s="6"/>
      <c r="UJB282" s="6"/>
      <c r="UJC282" s="6"/>
      <c r="UJD282" s="6"/>
      <c r="UJE282" s="6"/>
      <c r="UJF282" s="6"/>
      <c r="UJG282" s="6"/>
      <c r="UJH282" s="6"/>
      <c r="UJI282" s="6"/>
      <c r="UJJ282" s="6"/>
      <c r="UJK282" s="6"/>
      <c r="UJL282" s="6"/>
      <c r="UJM282" s="6"/>
      <c r="UJN282" s="6"/>
      <c r="UJO282" s="6"/>
      <c r="UJP282" s="6"/>
      <c r="UJQ282" s="6"/>
      <c r="UJR282" s="6"/>
      <c r="UJS282" s="6"/>
      <c r="UJT282" s="6"/>
      <c r="UJU282" s="6"/>
      <c r="UJV282" s="6"/>
      <c r="UJW282" s="6"/>
      <c r="UJX282" s="6"/>
      <c r="UJY282" s="6"/>
      <c r="UJZ282" s="6"/>
      <c r="UKA282" s="6"/>
      <c r="UKB282" s="6"/>
      <c r="UKC282" s="6"/>
      <c r="UKD282" s="6"/>
      <c r="UKE282" s="6"/>
      <c r="UKF282" s="6"/>
      <c r="UKG282" s="6"/>
      <c r="UKH282" s="6"/>
      <c r="UKI282" s="6"/>
      <c r="UKJ282" s="6"/>
      <c r="UKK282" s="6"/>
      <c r="UKL282" s="6"/>
      <c r="UKM282" s="6"/>
      <c r="UKN282" s="6"/>
      <c r="UKO282" s="6"/>
      <c r="UKP282" s="6"/>
      <c r="UKQ282" s="6"/>
      <c r="UKR282" s="6"/>
      <c r="UKS282" s="6"/>
      <c r="UKT282" s="6"/>
      <c r="UKU282" s="6"/>
      <c r="UKV282" s="6"/>
      <c r="UKW282" s="6"/>
      <c r="UKX282" s="6"/>
      <c r="UKY282" s="6"/>
      <c r="UKZ282" s="6"/>
      <c r="ULA282" s="6"/>
      <c r="ULB282" s="6"/>
      <c r="ULC282" s="6"/>
      <c r="ULD282" s="6"/>
      <c r="ULE282" s="6"/>
      <c r="ULF282" s="6"/>
      <c r="ULG282" s="6"/>
      <c r="ULH282" s="6"/>
      <c r="ULI282" s="6"/>
      <c r="ULJ282" s="6"/>
      <c r="ULK282" s="6"/>
      <c r="ULL282" s="6"/>
      <c r="ULM282" s="6"/>
      <c r="ULN282" s="6"/>
      <c r="ULO282" s="6"/>
      <c r="ULP282" s="6"/>
      <c r="ULQ282" s="6"/>
      <c r="ULR282" s="6"/>
      <c r="ULS282" s="6"/>
      <c r="ULT282" s="6"/>
      <c r="ULU282" s="6"/>
      <c r="ULV282" s="6"/>
      <c r="ULW282" s="6"/>
      <c r="ULX282" s="6"/>
      <c r="ULY282" s="6"/>
      <c r="ULZ282" s="6"/>
      <c r="UMA282" s="6"/>
      <c r="UMB282" s="6"/>
      <c r="UMC282" s="6"/>
      <c r="UMD282" s="6"/>
      <c r="UME282" s="6"/>
      <c r="UMF282" s="6"/>
      <c r="UMG282" s="6"/>
      <c r="UMH282" s="6"/>
      <c r="UMI282" s="6"/>
      <c r="UMJ282" s="6"/>
      <c r="UMK282" s="6"/>
      <c r="UML282" s="6"/>
      <c r="UMM282" s="6"/>
      <c r="UMN282" s="6"/>
      <c r="UMO282" s="6"/>
      <c r="UMP282" s="6"/>
      <c r="UMQ282" s="6"/>
      <c r="UMR282" s="6"/>
      <c r="UMS282" s="6"/>
      <c r="UMT282" s="6"/>
      <c r="UMU282" s="6"/>
      <c r="UMV282" s="6"/>
      <c r="UMW282" s="6"/>
      <c r="UMX282" s="6"/>
      <c r="UMY282" s="6"/>
      <c r="UMZ282" s="6"/>
      <c r="UNA282" s="6"/>
      <c r="UNB282" s="6"/>
      <c r="UNC282" s="6"/>
      <c r="UND282" s="6"/>
      <c r="UNE282" s="6"/>
      <c r="UNF282" s="6"/>
      <c r="UNG282" s="6"/>
      <c r="UNH282" s="6"/>
      <c r="UNI282" s="6"/>
      <c r="UNJ282" s="6"/>
      <c r="UNK282" s="6"/>
      <c r="UNL282" s="6"/>
      <c r="UNM282" s="6"/>
      <c r="UNN282" s="6"/>
      <c r="UNO282" s="6"/>
      <c r="UNP282" s="6"/>
      <c r="UNQ282" s="6"/>
      <c r="UNR282" s="6"/>
      <c r="UNS282" s="6"/>
      <c r="UNT282" s="6"/>
      <c r="UNU282" s="6"/>
      <c r="UNV282" s="6"/>
      <c r="UNW282" s="6"/>
      <c r="UNX282" s="6"/>
      <c r="UNY282" s="6"/>
      <c r="UNZ282" s="6"/>
      <c r="UOA282" s="6"/>
      <c r="UOB282" s="6"/>
      <c r="UOC282" s="6"/>
      <c r="UOD282" s="6"/>
      <c r="UOE282" s="6"/>
      <c r="UOF282" s="6"/>
      <c r="UOG282" s="6"/>
      <c r="UOH282" s="6"/>
      <c r="UOI282" s="6"/>
      <c r="UOJ282" s="6"/>
      <c r="UOK282" s="6"/>
      <c r="UOL282" s="6"/>
      <c r="UOM282" s="6"/>
      <c r="UON282" s="6"/>
      <c r="UOO282" s="6"/>
      <c r="UOP282" s="6"/>
      <c r="UOQ282" s="6"/>
      <c r="UOR282" s="6"/>
      <c r="UOS282" s="6"/>
      <c r="UOT282" s="6"/>
      <c r="UOU282" s="6"/>
      <c r="UOV282" s="6"/>
      <c r="UOW282" s="6"/>
      <c r="UOX282" s="6"/>
      <c r="UOY282" s="6"/>
      <c r="UOZ282" s="6"/>
      <c r="UPA282" s="6"/>
      <c r="UPB282" s="6"/>
      <c r="UPC282" s="6"/>
      <c r="UPD282" s="6"/>
      <c r="UPE282" s="6"/>
      <c r="UPF282" s="6"/>
      <c r="UPG282" s="6"/>
      <c r="UPH282" s="6"/>
      <c r="UPI282" s="6"/>
      <c r="UPJ282" s="6"/>
      <c r="UPK282" s="6"/>
      <c r="UPL282" s="6"/>
      <c r="UPM282" s="6"/>
      <c r="UPN282" s="6"/>
      <c r="UPO282" s="6"/>
      <c r="UPP282" s="6"/>
      <c r="UPQ282" s="6"/>
      <c r="UPR282" s="6"/>
      <c r="UPS282" s="6"/>
      <c r="UPT282" s="6"/>
      <c r="UPU282" s="6"/>
      <c r="UPV282" s="6"/>
      <c r="UPW282" s="6"/>
      <c r="UPX282" s="6"/>
      <c r="UPY282" s="6"/>
      <c r="UPZ282" s="6"/>
      <c r="UQA282" s="6"/>
      <c r="UQB282" s="6"/>
      <c r="UQC282" s="6"/>
      <c r="UQD282" s="6"/>
      <c r="UQE282" s="6"/>
      <c r="UQF282" s="6"/>
      <c r="UQG282" s="6"/>
      <c r="UQH282" s="6"/>
      <c r="UQI282" s="6"/>
      <c r="UQJ282" s="6"/>
      <c r="UQK282" s="6"/>
      <c r="UQL282" s="6"/>
      <c r="UQM282" s="6"/>
      <c r="UQN282" s="6"/>
      <c r="UQO282" s="6"/>
      <c r="UQP282" s="6"/>
      <c r="UQQ282" s="6"/>
      <c r="UQR282" s="6"/>
      <c r="UQS282" s="6"/>
      <c r="UQT282" s="6"/>
      <c r="UQU282" s="6"/>
      <c r="UQV282" s="6"/>
      <c r="UQW282" s="6"/>
      <c r="UQX282" s="6"/>
      <c r="UQY282" s="6"/>
      <c r="UQZ282" s="6"/>
      <c r="URA282" s="6"/>
      <c r="URB282" s="6"/>
      <c r="URC282" s="6"/>
      <c r="URD282" s="6"/>
      <c r="URE282" s="6"/>
      <c r="URF282" s="6"/>
      <c r="URG282" s="6"/>
      <c r="URH282" s="6"/>
      <c r="URI282" s="6"/>
      <c r="URJ282" s="6"/>
      <c r="URK282" s="6"/>
      <c r="URL282" s="6"/>
      <c r="URM282" s="6"/>
      <c r="URN282" s="6"/>
      <c r="URO282" s="6"/>
      <c r="URP282" s="6"/>
      <c r="URQ282" s="6"/>
      <c r="URR282" s="6"/>
      <c r="URS282" s="6"/>
      <c r="URT282" s="6"/>
      <c r="URU282" s="6"/>
      <c r="URV282" s="6"/>
      <c r="URW282" s="6"/>
      <c r="URX282" s="6"/>
      <c r="URY282" s="6"/>
      <c r="URZ282" s="6"/>
      <c r="USA282" s="6"/>
      <c r="USB282" s="6"/>
      <c r="USC282" s="6"/>
      <c r="USD282" s="6"/>
      <c r="USE282" s="6"/>
      <c r="USF282" s="6"/>
      <c r="USG282" s="6"/>
      <c r="USH282" s="6"/>
      <c r="USI282" s="6"/>
      <c r="USJ282" s="6"/>
      <c r="USK282" s="6"/>
      <c r="USL282" s="6"/>
      <c r="USM282" s="6"/>
      <c r="USN282" s="6"/>
      <c r="USO282" s="6"/>
      <c r="USP282" s="6"/>
      <c r="USQ282" s="6"/>
      <c r="USR282" s="6"/>
      <c r="USS282" s="6"/>
      <c r="UST282" s="6"/>
      <c r="USU282" s="6"/>
      <c r="USV282" s="6"/>
      <c r="USW282" s="6"/>
      <c r="USX282" s="6"/>
      <c r="USY282" s="6"/>
      <c r="USZ282" s="6"/>
      <c r="UTA282" s="6"/>
      <c r="UTB282" s="6"/>
      <c r="UTC282" s="6"/>
      <c r="UTD282" s="6"/>
      <c r="UTE282" s="6"/>
      <c r="UTF282" s="6"/>
      <c r="UTG282" s="6"/>
      <c r="UTH282" s="6"/>
      <c r="UTI282" s="6"/>
      <c r="UTJ282" s="6"/>
      <c r="UTK282" s="6"/>
      <c r="UTL282" s="6"/>
      <c r="UTM282" s="6"/>
      <c r="UTN282" s="6"/>
      <c r="UTO282" s="6"/>
      <c r="UTP282" s="6"/>
      <c r="UTQ282" s="6"/>
      <c r="UTR282" s="6"/>
      <c r="UTS282" s="6"/>
      <c r="UTT282" s="6"/>
      <c r="UTU282" s="6"/>
      <c r="UTV282" s="6"/>
      <c r="UTW282" s="6"/>
      <c r="UTX282" s="6"/>
      <c r="UTY282" s="6"/>
      <c r="UTZ282" s="6"/>
      <c r="UUA282" s="6"/>
      <c r="UUB282" s="6"/>
      <c r="UUC282" s="6"/>
      <c r="UUD282" s="6"/>
      <c r="UUE282" s="6"/>
      <c r="UUF282" s="6"/>
      <c r="UUG282" s="6"/>
      <c r="UUH282" s="6"/>
      <c r="UUI282" s="6"/>
      <c r="UUJ282" s="6"/>
      <c r="UUK282" s="6"/>
      <c r="UUL282" s="6"/>
      <c r="UUM282" s="6"/>
      <c r="UUN282" s="6"/>
      <c r="UUO282" s="6"/>
      <c r="UUP282" s="6"/>
      <c r="UUQ282" s="6"/>
      <c r="UUR282" s="6"/>
      <c r="UUS282" s="6"/>
      <c r="UUT282" s="6"/>
      <c r="UUU282" s="6"/>
      <c r="UUV282" s="6"/>
      <c r="UUW282" s="6"/>
      <c r="UUX282" s="6"/>
      <c r="UUY282" s="6"/>
      <c r="UUZ282" s="6"/>
      <c r="UVA282" s="6"/>
      <c r="UVB282" s="6"/>
      <c r="UVC282" s="6"/>
      <c r="UVD282" s="6"/>
      <c r="UVE282" s="6"/>
      <c r="UVF282" s="6"/>
      <c r="UVG282" s="6"/>
      <c r="UVH282" s="6"/>
      <c r="UVI282" s="6"/>
      <c r="UVJ282" s="6"/>
      <c r="UVK282" s="6"/>
      <c r="UVL282" s="6"/>
      <c r="UVM282" s="6"/>
      <c r="UVN282" s="6"/>
      <c r="UVO282" s="6"/>
      <c r="UVP282" s="6"/>
      <c r="UVQ282" s="6"/>
      <c r="UVR282" s="6"/>
      <c r="UVS282" s="6"/>
      <c r="UVT282" s="6"/>
      <c r="UVU282" s="6"/>
      <c r="UVV282" s="6"/>
      <c r="UVW282" s="6"/>
      <c r="UVX282" s="6"/>
      <c r="UVY282" s="6"/>
      <c r="UVZ282" s="6"/>
      <c r="UWA282" s="6"/>
      <c r="UWB282" s="6"/>
      <c r="UWC282" s="6"/>
      <c r="UWD282" s="6"/>
      <c r="UWE282" s="6"/>
      <c r="UWF282" s="6"/>
      <c r="UWG282" s="6"/>
      <c r="UWH282" s="6"/>
      <c r="UWI282" s="6"/>
      <c r="UWJ282" s="6"/>
      <c r="UWK282" s="6"/>
      <c r="UWL282" s="6"/>
      <c r="UWM282" s="6"/>
      <c r="UWN282" s="6"/>
      <c r="UWO282" s="6"/>
      <c r="UWP282" s="6"/>
      <c r="UWQ282" s="6"/>
      <c r="UWR282" s="6"/>
      <c r="UWS282" s="6"/>
      <c r="UWT282" s="6"/>
      <c r="UWU282" s="6"/>
      <c r="UWV282" s="6"/>
      <c r="UWW282" s="6"/>
      <c r="UWX282" s="6"/>
      <c r="UWY282" s="6"/>
      <c r="UWZ282" s="6"/>
      <c r="UXA282" s="6"/>
      <c r="UXB282" s="6"/>
      <c r="UXC282" s="6"/>
      <c r="UXD282" s="6"/>
      <c r="UXE282" s="6"/>
      <c r="UXF282" s="6"/>
      <c r="UXG282" s="6"/>
      <c r="UXH282" s="6"/>
      <c r="UXI282" s="6"/>
      <c r="UXJ282" s="6"/>
      <c r="UXK282" s="6"/>
      <c r="UXL282" s="6"/>
      <c r="UXM282" s="6"/>
      <c r="UXN282" s="6"/>
      <c r="UXO282" s="6"/>
      <c r="UXP282" s="6"/>
      <c r="UXQ282" s="6"/>
      <c r="UXR282" s="6"/>
      <c r="UXS282" s="6"/>
      <c r="UXT282" s="6"/>
      <c r="UXU282" s="6"/>
      <c r="UXV282" s="6"/>
      <c r="UXW282" s="6"/>
      <c r="UXX282" s="6"/>
      <c r="UXY282" s="6"/>
      <c r="UXZ282" s="6"/>
      <c r="UYA282" s="6"/>
      <c r="UYB282" s="6"/>
      <c r="UYC282" s="6"/>
      <c r="UYD282" s="6"/>
      <c r="UYE282" s="6"/>
      <c r="UYF282" s="6"/>
      <c r="UYG282" s="6"/>
      <c r="UYH282" s="6"/>
      <c r="UYI282" s="6"/>
      <c r="UYJ282" s="6"/>
      <c r="UYK282" s="6"/>
      <c r="UYL282" s="6"/>
      <c r="UYM282" s="6"/>
      <c r="UYN282" s="6"/>
      <c r="UYO282" s="6"/>
      <c r="UYP282" s="6"/>
      <c r="UYQ282" s="6"/>
      <c r="UYR282" s="6"/>
      <c r="UYS282" s="6"/>
      <c r="UYT282" s="6"/>
      <c r="UYU282" s="6"/>
      <c r="UYV282" s="6"/>
      <c r="UYW282" s="6"/>
      <c r="UYX282" s="6"/>
      <c r="UYY282" s="6"/>
      <c r="UYZ282" s="6"/>
      <c r="UZA282" s="6"/>
      <c r="UZB282" s="6"/>
      <c r="UZC282" s="6"/>
      <c r="UZD282" s="6"/>
      <c r="UZE282" s="6"/>
      <c r="UZF282" s="6"/>
      <c r="UZG282" s="6"/>
      <c r="UZH282" s="6"/>
      <c r="UZI282" s="6"/>
      <c r="UZJ282" s="6"/>
      <c r="UZK282" s="6"/>
      <c r="UZL282" s="6"/>
      <c r="UZM282" s="6"/>
      <c r="UZN282" s="6"/>
      <c r="UZO282" s="6"/>
      <c r="UZP282" s="6"/>
      <c r="UZQ282" s="6"/>
      <c r="UZR282" s="6"/>
      <c r="UZS282" s="6"/>
      <c r="UZT282" s="6"/>
      <c r="UZU282" s="6"/>
      <c r="UZV282" s="6"/>
      <c r="UZW282" s="6"/>
      <c r="UZX282" s="6"/>
      <c r="UZY282" s="6"/>
      <c r="UZZ282" s="6"/>
      <c r="VAA282" s="6"/>
      <c r="VAB282" s="6"/>
      <c r="VAC282" s="6"/>
      <c r="VAD282" s="6"/>
      <c r="VAE282" s="6"/>
      <c r="VAF282" s="6"/>
      <c r="VAG282" s="6"/>
      <c r="VAH282" s="6"/>
      <c r="VAI282" s="6"/>
      <c r="VAJ282" s="6"/>
      <c r="VAK282" s="6"/>
      <c r="VAL282" s="6"/>
      <c r="VAM282" s="6"/>
      <c r="VAN282" s="6"/>
      <c r="VAO282" s="6"/>
      <c r="VAP282" s="6"/>
      <c r="VAQ282" s="6"/>
      <c r="VAR282" s="6"/>
      <c r="VAS282" s="6"/>
      <c r="VAT282" s="6"/>
      <c r="VAU282" s="6"/>
      <c r="VAV282" s="6"/>
      <c r="VAW282" s="6"/>
      <c r="VAX282" s="6"/>
      <c r="VAY282" s="6"/>
      <c r="VAZ282" s="6"/>
      <c r="VBA282" s="6"/>
      <c r="VBB282" s="6"/>
      <c r="VBC282" s="6"/>
      <c r="VBD282" s="6"/>
      <c r="VBE282" s="6"/>
      <c r="VBF282" s="6"/>
      <c r="VBG282" s="6"/>
      <c r="VBH282" s="6"/>
      <c r="VBI282" s="6"/>
      <c r="VBJ282" s="6"/>
      <c r="VBK282" s="6"/>
      <c r="VBL282" s="6"/>
      <c r="VBM282" s="6"/>
      <c r="VBN282" s="6"/>
      <c r="VBO282" s="6"/>
      <c r="VBP282" s="6"/>
      <c r="VBQ282" s="6"/>
      <c r="VBR282" s="6"/>
      <c r="VBS282" s="6"/>
      <c r="VBT282" s="6"/>
      <c r="VBU282" s="6"/>
      <c r="VBV282" s="6"/>
      <c r="VBW282" s="6"/>
      <c r="VBX282" s="6"/>
      <c r="VBY282" s="6"/>
      <c r="VBZ282" s="6"/>
      <c r="VCA282" s="6"/>
      <c r="VCB282" s="6"/>
      <c r="VCC282" s="6"/>
      <c r="VCD282" s="6"/>
      <c r="VCE282" s="6"/>
      <c r="VCF282" s="6"/>
      <c r="VCG282" s="6"/>
      <c r="VCH282" s="6"/>
      <c r="VCI282" s="6"/>
      <c r="VCJ282" s="6"/>
      <c r="VCK282" s="6"/>
      <c r="VCL282" s="6"/>
      <c r="VCM282" s="6"/>
      <c r="VCN282" s="6"/>
      <c r="VCO282" s="6"/>
      <c r="VCP282" s="6"/>
      <c r="VCQ282" s="6"/>
      <c r="VCR282" s="6"/>
      <c r="VCS282" s="6"/>
      <c r="VCT282" s="6"/>
      <c r="VCU282" s="6"/>
      <c r="VCV282" s="6"/>
      <c r="VCW282" s="6"/>
      <c r="VCX282" s="6"/>
      <c r="VCY282" s="6"/>
      <c r="VCZ282" s="6"/>
      <c r="VDA282" s="6"/>
      <c r="VDB282" s="6"/>
      <c r="VDC282" s="6"/>
      <c r="VDD282" s="6"/>
      <c r="VDE282" s="6"/>
      <c r="VDF282" s="6"/>
      <c r="VDG282" s="6"/>
      <c r="VDH282" s="6"/>
      <c r="VDI282" s="6"/>
      <c r="VDJ282" s="6"/>
      <c r="VDK282" s="6"/>
      <c r="VDL282" s="6"/>
      <c r="VDM282" s="6"/>
      <c r="VDN282" s="6"/>
      <c r="VDO282" s="6"/>
      <c r="VDP282" s="6"/>
      <c r="VDQ282" s="6"/>
      <c r="VDR282" s="6"/>
      <c r="VDS282" s="6"/>
      <c r="VDT282" s="6"/>
      <c r="VDU282" s="6"/>
      <c r="VDV282" s="6"/>
      <c r="VDW282" s="6"/>
      <c r="VDX282" s="6"/>
      <c r="VDY282" s="6"/>
      <c r="VDZ282" s="6"/>
      <c r="VEA282" s="6"/>
      <c r="VEB282" s="6"/>
      <c r="VEC282" s="6"/>
      <c r="VED282" s="6"/>
      <c r="VEE282" s="6"/>
      <c r="VEF282" s="6"/>
      <c r="VEG282" s="6"/>
      <c r="VEH282" s="6"/>
      <c r="VEI282" s="6"/>
      <c r="VEJ282" s="6"/>
      <c r="VEK282" s="6"/>
      <c r="VEL282" s="6"/>
      <c r="VEM282" s="6"/>
      <c r="VEN282" s="6"/>
      <c r="VEO282" s="6"/>
      <c r="VEP282" s="6"/>
      <c r="VEQ282" s="6"/>
      <c r="VER282" s="6"/>
      <c r="VES282" s="6"/>
      <c r="VET282" s="6"/>
      <c r="VEU282" s="6"/>
      <c r="VEV282" s="6"/>
      <c r="VEW282" s="6"/>
      <c r="VEX282" s="6"/>
      <c r="VEY282" s="6"/>
      <c r="VEZ282" s="6"/>
      <c r="VFA282" s="6"/>
      <c r="VFB282" s="6"/>
      <c r="VFC282" s="6"/>
      <c r="VFD282" s="6"/>
      <c r="VFE282" s="6"/>
      <c r="VFF282" s="6"/>
      <c r="VFG282" s="6"/>
      <c r="VFH282" s="6"/>
      <c r="VFI282" s="6"/>
      <c r="VFJ282" s="6"/>
      <c r="VFK282" s="6"/>
      <c r="VFL282" s="6"/>
      <c r="VFM282" s="6"/>
      <c r="VFN282" s="6"/>
      <c r="VFO282" s="6"/>
      <c r="VFP282" s="6"/>
      <c r="VFQ282" s="6"/>
      <c r="VFR282" s="6"/>
      <c r="VFS282" s="6"/>
      <c r="VFT282" s="6"/>
      <c r="VFU282" s="6"/>
      <c r="VFV282" s="6"/>
      <c r="VFW282" s="6"/>
      <c r="VFX282" s="6"/>
      <c r="VFY282" s="6"/>
      <c r="VFZ282" s="6"/>
      <c r="VGA282" s="6"/>
      <c r="VGB282" s="6"/>
      <c r="VGC282" s="6"/>
      <c r="VGD282" s="6"/>
      <c r="VGE282" s="6"/>
      <c r="VGF282" s="6"/>
      <c r="VGG282" s="6"/>
      <c r="VGH282" s="6"/>
      <c r="VGI282" s="6"/>
      <c r="VGJ282" s="6"/>
      <c r="VGK282" s="6"/>
      <c r="VGL282" s="6"/>
      <c r="VGM282" s="6"/>
      <c r="VGN282" s="6"/>
      <c r="VGO282" s="6"/>
      <c r="VGP282" s="6"/>
      <c r="VGQ282" s="6"/>
      <c r="VGR282" s="6"/>
      <c r="VGS282" s="6"/>
      <c r="VGT282" s="6"/>
      <c r="VGU282" s="6"/>
      <c r="VGV282" s="6"/>
      <c r="VGW282" s="6"/>
      <c r="VGX282" s="6"/>
      <c r="VGY282" s="6"/>
      <c r="VGZ282" s="6"/>
      <c r="VHA282" s="6"/>
      <c r="VHB282" s="6"/>
      <c r="VHC282" s="6"/>
      <c r="VHD282" s="6"/>
      <c r="VHE282" s="6"/>
      <c r="VHF282" s="6"/>
      <c r="VHG282" s="6"/>
      <c r="VHH282" s="6"/>
      <c r="VHI282" s="6"/>
      <c r="VHJ282" s="6"/>
      <c r="VHK282" s="6"/>
      <c r="VHL282" s="6"/>
      <c r="VHM282" s="6"/>
      <c r="VHN282" s="6"/>
      <c r="VHO282" s="6"/>
      <c r="VHP282" s="6"/>
      <c r="VHQ282" s="6"/>
      <c r="VHR282" s="6"/>
      <c r="VHS282" s="6"/>
      <c r="VHT282" s="6"/>
      <c r="VHU282" s="6"/>
      <c r="VHV282" s="6"/>
      <c r="VHW282" s="6"/>
      <c r="VHX282" s="6"/>
      <c r="VHY282" s="6"/>
      <c r="VHZ282" s="6"/>
      <c r="VIA282" s="6"/>
      <c r="VIB282" s="6"/>
      <c r="VIC282" s="6"/>
      <c r="VID282" s="6"/>
      <c r="VIE282" s="6"/>
      <c r="VIF282" s="6"/>
      <c r="VIG282" s="6"/>
      <c r="VIH282" s="6"/>
      <c r="VII282" s="6"/>
      <c r="VIJ282" s="6"/>
      <c r="VIK282" s="6"/>
      <c r="VIL282" s="6"/>
      <c r="VIM282" s="6"/>
      <c r="VIN282" s="6"/>
      <c r="VIO282" s="6"/>
      <c r="VIP282" s="6"/>
      <c r="VIQ282" s="6"/>
      <c r="VIR282" s="6"/>
      <c r="VIS282" s="6"/>
      <c r="VIT282" s="6"/>
      <c r="VIU282" s="6"/>
      <c r="VIV282" s="6"/>
      <c r="VIW282" s="6"/>
      <c r="VIX282" s="6"/>
      <c r="VIY282" s="6"/>
      <c r="VIZ282" s="6"/>
      <c r="VJA282" s="6"/>
      <c r="VJB282" s="6"/>
      <c r="VJC282" s="6"/>
      <c r="VJD282" s="6"/>
      <c r="VJE282" s="6"/>
      <c r="VJF282" s="6"/>
      <c r="VJG282" s="6"/>
      <c r="VJH282" s="6"/>
      <c r="VJI282" s="6"/>
      <c r="VJJ282" s="6"/>
      <c r="VJK282" s="6"/>
      <c r="VJL282" s="6"/>
      <c r="VJM282" s="6"/>
      <c r="VJN282" s="6"/>
      <c r="VJO282" s="6"/>
      <c r="VJP282" s="6"/>
      <c r="VJQ282" s="6"/>
      <c r="VJR282" s="6"/>
      <c r="VJS282" s="6"/>
      <c r="VJT282" s="6"/>
      <c r="VJU282" s="6"/>
      <c r="VJV282" s="6"/>
      <c r="VJW282" s="6"/>
      <c r="VJX282" s="6"/>
      <c r="VJY282" s="6"/>
      <c r="VJZ282" s="6"/>
      <c r="VKA282" s="6"/>
      <c r="VKB282" s="6"/>
      <c r="VKC282" s="6"/>
      <c r="VKD282" s="6"/>
      <c r="VKE282" s="6"/>
      <c r="VKF282" s="6"/>
      <c r="VKG282" s="6"/>
      <c r="VKH282" s="6"/>
      <c r="VKI282" s="6"/>
      <c r="VKJ282" s="6"/>
      <c r="VKK282" s="6"/>
      <c r="VKL282" s="6"/>
      <c r="VKM282" s="6"/>
      <c r="VKN282" s="6"/>
      <c r="VKO282" s="6"/>
      <c r="VKP282" s="6"/>
      <c r="VKQ282" s="6"/>
      <c r="VKR282" s="6"/>
      <c r="VKS282" s="6"/>
      <c r="VKT282" s="6"/>
      <c r="VKU282" s="6"/>
      <c r="VKV282" s="6"/>
      <c r="VKW282" s="6"/>
      <c r="VKX282" s="6"/>
      <c r="VKY282" s="6"/>
      <c r="VKZ282" s="6"/>
      <c r="VLA282" s="6"/>
      <c r="VLB282" s="6"/>
      <c r="VLC282" s="6"/>
      <c r="VLD282" s="6"/>
      <c r="VLE282" s="6"/>
      <c r="VLF282" s="6"/>
      <c r="VLG282" s="6"/>
      <c r="VLH282" s="6"/>
      <c r="VLI282" s="6"/>
      <c r="VLJ282" s="6"/>
      <c r="VLK282" s="6"/>
      <c r="VLL282" s="6"/>
      <c r="VLM282" s="6"/>
      <c r="VLN282" s="6"/>
      <c r="VLO282" s="6"/>
      <c r="VLP282" s="6"/>
      <c r="VLQ282" s="6"/>
      <c r="VLR282" s="6"/>
      <c r="VLS282" s="6"/>
      <c r="VLT282" s="6"/>
      <c r="VLU282" s="6"/>
      <c r="VLV282" s="6"/>
      <c r="VLW282" s="6"/>
      <c r="VLX282" s="6"/>
      <c r="VLY282" s="6"/>
      <c r="VLZ282" s="6"/>
      <c r="VMA282" s="6"/>
      <c r="VMB282" s="6"/>
      <c r="VMC282" s="6"/>
      <c r="VMD282" s="6"/>
      <c r="VME282" s="6"/>
      <c r="VMF282" s="6"/>
      <c r="VMG282" s="6"/>
      <c r="VMH282" s="6"/>
      <c r="VMI282" s="6"/>
      <c r="VMJ282" s="6"/>
      <c r="VMK282" s="6"/>
      <c r="VML282" s="6"/>
      <c r="VMM282" s="6"/>
      <c r="VMN282" s="6"/>
      <c r="VMO282" s="6"/>
      <c r="VMP282" s="6"/>
      <c r="VMQ282" s="6"/>
      <c r="VMR282" s="6"/>
      <c r="VMS282" s="6"/>
      <c r="VMT282" s="6"/>
      <c r="VMU282" s="6"/>
      <c r="VMV282" s="6"/>
      <c r="VMW282" s="6"/>
      <c r="VMX282" s="6"/>
      <c r="VMY282" s="6"/>
      <c r="VMZ282" s="6"/>
      <c r="VNA282" s="6"/>
      <c r="VNB282" s="6"/>
      <c r="VNC282" s="6"/>
      <c r="VND282" s="6"/>
      <c r="VNE282" s="6"/>
      <c r="VNF282" s="6"/>
      <c r="VNG282" s="6"/>
      <c r="VNH282" s="6"/>
      <c r="VNI282" s="6"/>
      <c r="VNJ282" s="6"/>
      <c r="VNK282" s="6"/>
      <c r="VNL282" s="6"/>
      <c r="VNM282" s="6"/>
      <c r="VNN282" s="6"/>
      <c r="VNO282" s="6"/>
      <c r="VNP282" s="6"/>
      <c r="VNQ282" s="6"/>
      <c r="VNR282" s="6"/>
      <c r="VNS282" s="6"/>
      <c r="VNT282" s="6"/>
      <c r="VNU282" s="6"/>
      <c r="VNV282" s="6"/>
      <c r="VNW282" s="6"/>
      <c r="VNX282" s="6"/>
      <c r="VNY282" s="6"/>
      <c r="VNZ282" s="6"/>
      <c r="VOA282" s="6"/>
      <c r="VOB282" s="6"/>
      <c r="VOC282" s="6"/>
      <c r="VOD282" s="6"/>
      <c r="VOE282" s="6"/>
      <c r="VOF282" s="6"/>
      <c r="VOG282" s="6"/>
      <c r="VOH282" s="6"/>
      <c r="VOI282" s="6"/>
      <c r="VOJ282" s="6"/>
      <c r="VOK282" s="6"/>
      <c r="VOL282" s="6"/>
      <c r="VOM282" s="6"/>
      <c r="VON282" s="6"/>
      <c r="VOO282" s="6"/>
      <c r="VOP282" s="6"/>
      <c r="VOQ282" s="6"/>
      <c r="VOR282" s="6"/>
      <c r="VOS282" s="6"/>
      <c r="VOT282" s="6"/>
      <c r="VOU282" s="6"/>
      <c r="VOV282" s="6"/>
      <c r="VOW282" s="6"/>
      <c r="VOX282" s="6"/>
      <c r="VOY282" s="6"/>
      <c r="VOZ282" s="6"/>
      <c r="VPA282" s="6"/>
      <c r="VPB282" s="6"/>
      <c r="VPC282" s="6"/>
      <c r="VPD282" s="6"/>
      <c r="VPE282" s="6"/>
      <c r="VPF282" s="6"/>
      <c r="VPG282" s="6"/>
      <c r="VPH282" s="6"/>
      <c r="VPI282" s="6"/>
      <c r="VPJ282" s="6"/>
      <c r="VPK282" s="6"/>
      <c r="VPL282" s="6"/>
      <c r="VPM282" s="6"/>
      <c r="VPN282" s="6"/>
      <c r="VPO282" s="6"/>
      <c r="VPP282" s="6"/>
      <c r="VPQ282" s="6"/>
      <c r="VPR282" s="6"/>
      <c r="VPS282" s="6"/>
      <c r="VPT282" s="6"/>
      <c r="VPU282" s="6"/>
      <c r="VPV282" s="6"/>
      <c r="VPW282" s="6"/>
      <c r="VPX282" s="6"/>
      <c r="VPY282" s="6"/>
      <c r="VPZ282" s="6"/>
      <c r="VQA282" s="6"/>
      <c r="VQB282" s="6"/>
      <c r="VQC282" s="6"/>
      <c r="VQD282" s="6"/>
      <c r="VQE282" s="6"/>
      <c r="VQF282" s="6"/>
      <c r="VQG282" s="6"/>
      <c r="VQH282" s="6"/>
      <c r="VQI282" s="6"/>
      <c r="VQJ282" s="6"/>
      <c r="VQK282" s="6"/>
      <c r="VQL282" s="6"/>
      <c r="VQM282" s="6"/>
      <c r="VQN282" s="6"/>
      <c r="VQO282" s="6"/>
      <c r="VQP282" s="6"/>
      <c r="VQQ282" s="6"/>
      <c r="VQR282" s="6"/>
      <c r="VQS282" s="6"/>
      <c r="VQT282" s="6"/>
      <c r="VQU282" s="6"/>
      <c r="VQV282" s="6"/>
      <c r="VQW282" s="6"/>
      <c r="VQX282" s="6"/>
      <c r="VQY282" s="6"/>
      <c r="VQZ282" s="6"/>
      <c r="VRA282" s="6"/>
      <c r="VRB282" s="6"/>
      <c r="VRC282" s="6"/>
      <c r="VRD282" s="6"/>
      <c r="VRE282" s="6"/>
      <c r="VRF282" s="6"/>
      <c r="VRG282" s="6"/>
      <c r="VRH282" s="6"/>
      <c r="VRI282" s="6"/>
      <c r="VRJ282" s="6"/>
      <c r="VRK282" s="6"/>
      <c r="VRL282" s="6"/>
      <c r="VRM282" s="6"/>
      <c r="VRN282" s="6"/>
      <c r="VRO282" s="6"/>
      <c r="VRP282" s="6"/>
      <c r="VRQ282" s="6"/>
      <c r="VRR282" s="6"/>
      <c r="VRS282" s="6"/>
      <c r="VRT282" s="6"/>
      <c r="VRU282" s="6"/>
      <c r="VRV282" s="6"/>
      <c r="VRW282" s="6"/>
      <c r="VRX282" s="6"/>
      <c r="VRY282" s="6"/>
      <c r="VRZ282" s="6"/>
      <c r="VSA282" s="6"/>
      <c r="VSB282" s="6"/>
      <c r="VSC282" s="6"/>
      <c r="VSD282" s="6"/>
      <c r="VSE282" s="6"/>
      <c r="VSF282" s="6"/>
      <c r="VSG282" s="6"/>
      <c r="VSH282" s="6"/>
      <c r="VSI282" s="6"/>
      <c r="VSJ282" s="6"/>
      <c r="VSK282" s="6"/>
      <c r="VSL282" s="6"/>
      <c r="VSM282" s="6"/>
      <c r="VSN282" s="6"/>
      <c r="VSO282" s="6"/>
      <c r="VSP282" s="6"/>
      <c r="VSQ282" s="6"/>
      <c r="VSR282" s="6"/>
      <c r="VSS282" s="6"/>
      <c r="VST282" s="6"/>
      <c r="VSU282" s="6"/>
      <c r="VSV282" s="6"/>
      <c r="VSW282" s="6"/>
      <c r="VSX282" s="6"/>
      <c r="VSY282" s="6"/>
      <c r="VSZ282" s="6"/>
      <c r="VTA282" s="6"/>
      <c r="VTB282" s="6"/>
      <c r="VTC282" s="6"/>
      <c r="VTD282" s="6"/>
      <c r="VTE282" s="6"/>
      <c r="VTF282" s="6"/>
      <c r="VTG282" s="6"/>
      <c r="VTH282" s="6"/>
      <c r="VTI282" s="6"/>
      <c r="VTJ282" s="6"/>
      <c r="VTK282" s="6"/>
      <c r="VTL282" s="6"/>
      <c r="VTM282" s="6"/>
      <c r="VTN282" s="6"/>
      <c r="VTO282" s="6"/>
      <c r="VTP282" s="6"/>
      <c r="VTQ282" s="6"/>
      <c r="VTR282" s="6"/>
      <c r="VTS282" s="6"/>
      <c r="VTT282" s="6"/>
      <c r="VTU282" s="6"/>
      <c r="VTV282" s="6"/>
      <c r="VTW282" s="6"/>
      <c r="VTX282" s="6"/>
      <c r="VTY282" s="6"/>
      <c r="VTZ282" s="6"/>
      <c r="VUA282" s="6"/>
      <c r="VUB282" s="6"/>
      <c r="VUC282" s="6"/>
      <c r="VUD282" s="6"/>
      <c r="VUE282" s="6"/>
      <c r="VUF282" s="6"/>
      <c r="VUG282" s="6"/>
      <c r="VUH282" s="6"/>
      <c r="VUI282" s="6"/>
      <c r="VUJ282" s="6"/>
      <c r="VUK282" s="6"/>
      <c r="VUL282" s="6"/>
      <c r="VUM282" s="6"/>
      <c r="VUN282" s="6"/>
      <c r="VUO282" s="6"/>
      <c r="VUP282" s="6"/>
      <c r="VUQ282" s="6"/>
      <c r="VUR282" s="6"/>
      <c r="VUS282" s="6"/>
      <c r="VUT282" s="6"/>
      <c r="VUU282" s="6"/>
      <c r="VUV282" s="6"/>
      <c r="VUW282" s="6"/>
      <c r="VUX282" s="6"/>
      <c r="VUY282" s="6"/>
      <c r="VUZ282" s="6"/>
      <c r="VVA282" s="6"/>
      <c r="VVB282" s="6"/>
      <c r="VVC282" s="6"/>
      <c r="VVD282" s="6"/>
      <c r="VVE282" s="6"/>
      <c r="VVF282" s="6"/>
      <c r="VVG282" s="6"/>
      <c r="VVH282" s="6"/>
      <c r="VVI282" s="6"/>
      <c r="VVJ282" s="6"/>
      <c r="VVK282" s="6"/>
      <c r="VVL282" s="6"/>
      <c r="VVM282" s="6"/>
      <c r="VVN282" s="6"/>
      <c r="VVO282" s="6"/>
      <c r="VVP282" s="6"/>
      <c r="VVQ282" s="6"/>
      <c r="VVR282" s="6"/>
      <c r="VVS282" s="6"/>
      <c r="VVT282" s="6"/>
      <c r="VVU282" s="6"/>
      <c r="VVV282" s="6"/>
      <c r="VVW282" s="6"/>
      <c r="VVX282" s="6"/>
      <c r="VVY282" s="6"/>
      <c r="VVZ282" s="6"/>
      <c r="VWA282" s="6"/>
      <c r="VWB282" s="6"/>
      <c r="VWC282" s="6"/>
      <c r="VWD282" s="6"/>
      <c r="VWE282" s="6"/>
      <c r="VWF282" s="6"/>
      <c r="VWG282" s="6"/>
      <c r="VWH282" s="6"/>
      <c r="VWI282" s="6"/>
      <c r="VWJ282" s="6"/>
      <c r="VWK282" s="6"/>
      <c r="VWL282" s="6"/>
      <c r="VWM282" s="6"/>
      <c r="VWN282" s="6"/>
      <c r="VWO282" s="6"/>
      <c r="VWP282" s="6"/>
      <c r="VWQ282" s="6"/>
      <c r="VWR282" s="6"/>
      <c r="VWS282" s="6"/>
      <c r="VWT282" s="6"/>
      <c r="VWU282" s="6"/>
      <c r="VWV282" s="6"/>
      <c r="VWW282" s="6"/>
      <c r="VWX282" s="6"/>
      <c r="VWY282" s="6"/>
      <c r="VWZ282" s="6"/>
      <c r="VXA282" s="6"/>
      <c r="VXB282" s="6"/>
      <c r="VXC282" s="6"/>
      <c r="VXD282" s="6"/>
      <c r="VXE282" s="6"/>
      <c r="VXF282" s="6"/>
      <c r="VXG282" s="6"/>
      <c r="VXH282" s="6"/>
      <c r="VXI282" s="6"/>
      <c r="VXJ282" s="6"/>
      <c r="VXK282" s="6"/>
      <c r="VXL282" s="6"/>
      <c r="VXM282" s="6"/>
      <c r="VXN282" s="6"/>
      <c r="VXO282" s="6"/>
      <c r="VXP282" s="6"/>
      <c r="VXQ282" s="6"/>
      <c r="VXR282" s="6"/>
      <c r="VXS282" s="6"/>
      <c r="VXT282" s="6"/>
      <c r="VXU282" s="6"/>
      <c r="VXV282" s="6"/>
      <c r="VXW282" s="6"/>
      <c r="VXX282" s="6"/>
      <c r="VXY282" s="6"/>
      <c r="VXZ282" s="6"/>
      <c r="VYA282" s="6"/>
      <c r="VYB282" s="6"/>
      <c r="VYC282" s="6"/>
      <c r="VYD282" s="6"/>
      <c r="VYE282" s="6"/>
      <c r="VYF282" s="6"/>
      <c r="VYG282" s="6"/>
      <c r="VYH282" s="6"/>
      <c r="VYI282" s="6"/>
      <c r="VYJ282" s="6"/>
      <c r="VYK282" s="6"/>
      <c r="VYL282" s="6"/>
      <c r="VYM282" s="6"/>
      <c r="VYN282" s="6"/>
      <c r="VYO282" s="6"/>
      <c r="VYP282" s="6"/>
      <c r="VYQ282" s="6"/>
      <c r="VYR282" s="6"/>
      <c r="VYS282" s="6"/>
      <c r="VYT282" s="6"/>
      <c r="VYU282" s="6"/>
      <c r="VYV282" s="6"/>
      <c r="VYW282" s="6"/>
      <c r="VYX282" s="6"/>
      <c r="VYY282" s="6"/>
      <c r="VYZ282" s="6"/>
      <c r="VZA282" s="6"/>
      <c r="VZB282" s="6"/>
      <c r="VZC282" s="6"/>
      <c r="VZD282" s="6"/>
      <c r="VZE282" s="6"/>
      <c r="VZF282" s="6"/>
      <c r="VZG282" s="6"/>
      <c r="VZH282" s="6"/>
      <c r="VZI282" s="6"/>
      <c r="VZJ282" s="6"/>
      <c r="VZK282" s="6"/>
      <c r="VZL282" s="6"/>
      <c r="VZM282" s="6"/>
      <c r="VZN282" s="6"/>
      <c r="VZO282" s="6"/>
      <c r="VZP282" s="6"/>
      <c r="VZQ282" s="6"/>
      <c r="VZR282" s="6"/>
      <c r="VZS282" s="6"/>
      <c r="VZT282" s="6"/>
      <c r="VZU282" s="6"/>
      <c r="VZV282" s="6"/>
      <c r="VZW282" s="6"/>
      <c r="VZX282" s="6"/>
      <c r="VZY282" s="6"/>
      <c r="VZZ282" s="6"/>
      <c r="WAA282" s="6"/>
      <c r="WAB282" s="6"/>
      <c r="WAC282" s="6"/>
      <c r="WAD282" s="6"/>
      <c r="WAE282" s="6"/>
      <c r="WAF282" s="6"/>
      <c r="WAG282" s="6"/>
      <c r="WAH282" s="6"/>
      <c r="WAI282" s="6"/>
      <c r="WAJ282" s="6"/>
      <c r="WAK282" s="6"/>
      <c r="WAL282" s="6"/>
      <c r="WAM282" s="6"/>
      <c r="WAN282" s="6"/>
      <c r="WAO282" s="6"/>
      <c r="WAP282" s="6"/>
      <c r="WAQ282" s="6"/>
      <c r="WAR282" s="6"/>
      <c r="WAS282" s="6"/>
      <c r="WAT282" s="6"/>
      <c r="WAU282" s="6"/>
      <c r="WAV282" s="6"/>
      <c r="WAW282" s="6"/>
      <c r="WAX282" s="6"/>
      <c r="WAY282" s="6"/>
      <c r="WAZ282" s="6"/>
      <c r="WBA282" s="6"/>
      <c r="WBB282" s="6"/>
      <c r="WBC282" s="6"/>
      <c r="WBD282" s="6"/>
      <c r="WBE282" s="6"/>
      <c r="WBF282" s="6"/>
      <c r="WBG282" s="6"/>
      <c r="WBH282" s="6"/>
      <c r="WBI282" s="6"/>
      <c r="WBJ282" s="6"/>
      <c r="WBK282" s="6"/>
      <c r="WBL282" s="6"/>
      <c r="WBM282" s="6"/>
      <c r="WBN282" s="6"/>
      <c r="WBO282" s="6"/>
      <c r="WBP282" s="6"/>
      <c r="WBQ282" s="6"/>
      <c r="WBR282" s="6"/>
      <c r="WBS282" s="6"/>
      <c r="WBT282" s="6"/>
      <c r="WBU282" s="6"/>
      <c r="WBV282" s="6"/>
      <c r="WBW282" s="6"/>
      <c r="WBX282" s="6"/>
      <c r="WBY282" s="6"/>
      <c r="WBZ282" s="6"/>
      <c r="WCA282" s="6"/>
      <c r="WCB282" s="6"/>
      <c r="WCC282" s="6"/>
      <c r="WCD282" s="6"/>
      <c r="WCE282" s="6"/>
      <c r="WCF282" s="6"/>
      <c r="WCG282" s="6"/>
      <c r="WCH282" s="6"/>
      <c r="WCI282" s="6"/>
      <c r="WCJ282" s="6"/>
      <c r="WCK282" s="6"/>
      <c r="WCL282" s="6"/>
      <c r="WCM282" s="6"/>
      <c r="WCN282" s="6"/>
      <c r="WCO282" s="6"/>
      <c r="WCP282" s="6"/>
      <c r="WCQ282" s="6"/>
      <c r="WCR282" s="6"/>
      <c r="WCS282" s="6"/>
      <c r="WCT282" s="6"/>
      <c r="WCU282" s="6"/>
      <c r="WCV282" s="6"/>
      <c r="WCW282" s="6"/>
      <c r="WCX282" s="6"/>
      <c r="WCY282" s="6"/>
      <c r="WCZ282" s="6"/>
      <c r="WDA282" s="6"/>
      <c r="WDB282" s="6"/>
      <c r="WDC282" s="6"/>
      <c r="WDD282" s="6"/>
      <c r="WDE282" s="6"/>
      <c r="WDF282" s="6"/>
      <c r="WDG282" s="6"/>
      <c r="WDH282" s="6"/>
      <c r="WDI282" s="6"/>
      <c r="WDJ282" s="6"/>
      <c r="WDK282" s="6"/>
      <c r="WDL282" s="6"/>
      <c r="WDM282" s="6"/>
      <c r="WDN282" s="6"/>
      <c r="WDO282" s="6"/>
      <c r="WDP282" s="6"/>
      <c r="WDQ282" s="6"/>
      <c r="WDR282" s="6"/>
      <c r="WDS282" s="6"/>
      <c r="WDT282" s="6"/>
      <c r="WDU282" s="6"/>
      <c r="WDV282" s="6"/>
      <c r="WDW282" s="6"/>
      <c r="WDX282" s="6"/>
      <c r="WDY282" s="6"/>
      <c r="WDZ282" s="6"/>
      <c r="WEA282" s="6"/>
      <c r="WEB282" s="6"/>
      <c r="WEC282" s="6"/>
      <c r="WED282" s="6"/>
      <c r="WEE282" s="6"/>
      <c r="WEF282" s="6"/>
      <c r="WEG282" s="6"/>
      <c r="WEH282" s="6"/>
      <c r="WEI282" s="6"/>
      <c r="WEJ282" s="6"/>
      <c r="WEK282" s="6"/>
      <c r="WEL282" s="6"/>
      <c r="WEM282" s="6"/>
      <c r="WEN282" s="6"/>
      <c r="WEO282" s="6"/>
      <c r="WEP282" s="6"/>
      <c r="WEQ282" s="6"/>
      <c r="WER282" s="6"/>
      <c r="WES282" s="6"/>
      <c r="WET282" s="6"/>
      <c r="WEU282" s="6"/>
      <c r="WEV282" s="6"/>
      <c r="WEW282" s="6"/>
      <c r="WEX282" s="6"/>
      <c r="WEY282" s="6"/>
      <c r="WEZ282" s="6"/>
      <c r="WFA282" s="6"/>
      <c r="WFB282" s="6"/>
      <c r="WFC282" s="6"/>
      <c r="WFD282" s="6"/>
      <c r="WFE282" s="6"/>
      <c r="WFF282" s="6"/>
      <c r="WFG282" s="6"/>
      <c r="WFH282" s="6"/>
      <c r="WFI282" s="6"/>
      <c r="WFJ282" s="6"/>
      <c r="WFK282" s="6"/>
      <c r="WFL282" s="6"/>
      <c r="WFM282" s="6"/>
      <c r="WFN282" s="6"/>
      <c r="WFO282" s="6"/>
      <c r="WFP282" s="6"/>
      <c r="WFQ282" s="6"/>
      <c r="WFR282" s="6"/>
      <c r="WFS282" s="6"/>
      <c r="WFT282" s="6"/>
      <c r="WFU282" s="6"/>
      <c r="WFV282" s="6"/>
      <c r="WFW282" s="6"/>
      <c r="WFX282" s="6"/>
      <c r="WFY282" s="6"/>
      <c r="WFZ282" s="6"/>
      <c r="WGA282" s="6"/>
      <c r="WGB282" s="6"/>
      <c r="WGC282" s="6"/>
      <c r="WGD282" s="6"/>
      <c r="WGE282" s="6"/>
      <c r="WGF282" s="6"/>
      <c r="WGG282" s="6"/>
      <c r="WGH282" s="6"/>
      <c r="WGI282" s="6"/>
      <c r="WGJ282" s="6"/>
      <c r="WGK282" s="6"/>
      <c r="WGL282" s="6"/>
      <c r="WGM282" s="6"/>
      <c r="WGN282" s="6"/>
      <c r="WGO282" s="6"/>
      <c r="WGP282" s="6"/>
      <c r="WGQ282" s="6"/>
      <c r="WGR282" s="6"/>
      <c r="WGS282" s="6"/>
      <c r="WGT282" s="6"/>
      <c r="WGU282" s="6"/>
      <c r="WGV282" s="6"/>
      <c r="WGW282" s="6"/>
      <c r="WGX282" s="6"/>
      <c r="WGY282" s="6"/>
      <c r="WGZ282" s="6"/>
      <c r="WHA282" s="6"/>
      <c r="WHB282" s="6"/>
      <c r="WHC282" s="6"/>
      <c r="WHD282" s="6"/>
      <c r="WHE282" s="6"/>
      <c r="WHF282" s="6"/>
      <c r="WHG282" s="6"/>
      <c r="WHH282" s="6"/>
      <c r="WHI282" s="6"/>
      <c r="WHJ282" s="6"/>
      <c r="WHK282" s="6"/>
      <c r="WHL282" s="6"/>
      <c r="WHM282" s="6"/>
      <c r="WHN282" s="6"/>
      <c r="WHO282" s="6"/>
      <c r="WHP282" s="6"/>
      <c r="WHQ282" s="6"/>
      <c r="WHR282" s="6"/>
      <c r="WHS282" s="6"/>
      <c r="WHT282" s="6"/>
      <c r="WHU282" s="6"/>
      <c r="WHV282" s="6"/>
      <c r="WHW282" s="6"/>
      <c r="WHX282" s="6"/>
      <c r="WHY282" s="6"/>
      <c r="WHZ282" s="6"/>
      <c r="WIA282" s="6"/>
      <c r="WIB282" s="6"/>
      <c r="WIC282" s="6"/>
      <c r="WID282" s="6"/>
      <c r="WIE282" s="6"/>
      <c r="WIF282" s="6"/>
      <c r="WIG282" s="6"/>
      <c r="WIH282" s="6"/>
      <c r="WII282" s="6"/>
      <c r="WIJ282" s="6"/>
      <c r="WIK282" s="6"/>
      <c r="WIL282" s="6"/>
      <c r="WIM282" s="6"/>
      <c r="WIN282" s="6"/>
      <c r="WIO282" s="6"/>
      <c r="WIP282" s="6"/>
      <c r="WIQ282" s="6"/>
      <c r="WIR282" s="6"/>
      <c r="WIS282" s="6"/>
      <c r="WIT282" s="6"/>
      <c r="WIU282" s="6"/>
      <c r="WIV282" s="6"/>
      <c r="WIW282" s="6"/>
      <c r="WIX282" s="6"/>
      <c r="WIY282" s="6"/>
      <c r="WIZ282" s="6"/>
      <c r="WJA282" s="6"/>
      <c r="WJB282" s="6"/>
      <c r="WJC282" s="6"/>
      <c r="WJD282" s="6"/>
      <c r="WJE282" s="6"/>
      <c r="WJF282" s="6"/>
      <c r="WJG282" s="6"/>
      <c r="WJH282" s="6"/>
      <c r="WJI282" s="6"/>
      <c r="WJJ282" s="6"/>
      <c r="WJK282" s="6"/>
      <c r="WJL282" s="6"/>
      <c r="WJM282" s="6"/>
      <c r="WJN282" s="6"/>
      <c r="WJO282" s="6"/>
      <c r="WJP282" s="6"/>
      <c r="WJQ282" s="6"/>
      <c r="WJR282" s="6"/>
      <c r="WJS282" s="6"/>
      <c r="WJT282" s="6"/>
      <c r="WJU282" s="6"/>
      <c r="WJV282" s="6"/>
      <c r="WJW282" s="6"/>
      <c r="WJX282" s="6"/>
      <c r="WJY282" s="6"/>
      <c r="WJZ282" s="6"/>
      <c r="WKA282" s="6"/>
      <c r="WKB282" s="6"/>
      <c r="WKC282" s="6"/>
      <c r="WKD282" s="6"/>
      <c r="WKE282" s="6"/>
      <c r="WKF282" s="6"/>
      <c r="WKG282" s="6"/>
      <c r="WKH282" s="6"/>
      <c r="WKI282" s="6"/>
      <c r="WKJ282" s="6"/>
      <c r="WKK282" s="6"/>
      <c r="WKL282" s="6"/>
      <c r="WKM282" s="6"/>
      <c r="WKN282" s="6"/>
      <c r="WKO282" s="6"/>
      <c r="WKP282" s="6"/>
      <c r="WKQ282" s="6"/>
      <c r="WKR282" s="6"/>
      <c r="WKS282" s="6"/>
      <c r="WKT282" s="6"/>
      <c r="WKU282" s="6"/>
      <c r="WKV282" s="6"/>
      <c r="WKW282" s="6"/>
      <c r="WKX282" s="6"/>
      <c r="WKY282" s="6"/>
      <c r="WKZ282" s="6"/>
      <c r="WLA282" s="6"/>
      <c r="WLB282" s="6"/>
      <c r="WLC282" s="6"/>
      <c r="WLD282" s="6"/>
      <c r="WLE282" s="6"/>
      <c r="WLF282" s="6"/>
      <c r="WLG282" s="6"/>
      <c r="WLH282" s="6"/>
      <c r="WLI282" s="6"/>
      <c r="WLJ282" s="6"/>
      <c r="WLK282" s="6"/>
      <c r="WLL282" s="6"/>
      <c r="WLM282" s="6"/>
      <c r="WLN282" s="6"/>
      <c r="WLO282" s="6"/>
      <c r="WLP282" s="6"/>
      <c r="WLQ282" s="6"/>
      <c r="WLR282" s="6"/>
      <c r="WLS282" s="6"/>
      <c r="WLT282" s="6"/>
      <c r="WLU282" s="6"/>
      <c r="WLV282" s="6"/>
      <c r="WLW282" s="6"/>
      <c r="WLX282" s="6"/>
      <c r="WLY282" s="6"/>
      <c r="WLZ282" s="6"/>
      <c r="WMA282" s="6"/>
      <c r="WMB282" s="6"/>
      <c r="WMC282" s="6"/>
      <c r="WMD282" s="6"/>
      <c r="WME282" s="6"/>
      <c r="WMF282" s="6"/>
      <c r="WMG282" s="6"/>
      <c r="WMH282" s="6"/>
      <c r="WMI282" s="6"/>
      <c r="WMJ282" s="6"/>
      <c r="WMK282" s="6"/>
      <c r="WML282" s="6"/>
      <c r="WMM282" s="6"/>
      <c r="WMN282" s="6"/>
      <c r="WMO282" s="6"/>
      <c r="WMP282" s="6"/>
      <c r="WMQ282" s="6"/>
      <c r="WMR282" s="6"/>
      <c r="WMS282" s="6"/>
      <c r="WMT282" s="6"/>
      <c r="WMU282" s="6"/>
      <c r="WMV282" s="6"/>
      <c r="WMW282" s="6"/>
      <c r="WMX282" s="6"/>
      <c r="WMY282" s="6"/>
      <c r="WMZ282" s="6"/>
      <c r="WNA282" s="6"/>
      <c r="WNB282" s="6"/>
      <c r="WNC282" s="6"/>
      <c r="WND282" s="6"/>
      <c r="WNE282" s="6"/>
      <c r="WNF282" s="6"/>
      <c r="WNG282" s="6"/>
      <c r="WNH282" s="6"/>
      <c r="WNI282" s="6"/>
      <c r="WNJ282" s="6"/>
      <c r="WNK282" s="6"/>
      <c r="WNL282" s="6"/>
      <c r="WNM282" s="6"/>
      <c r="WNN282" s="6"/>
      <c r="WNO282" s="6"/>
      <c r="WNP282" s="6"/>
      <c r="WNQ282" s="6"/>
      <c r="WNR282" s="6"/>
      <c r="WNS282" s="6"/>
      <c r="WNT282" s="6"/>
      <c r="WNU282" s="6"/>
      <c r="WNV282" s="6"/>
      <c r="WNW282" s="6"/>
      <c r="WNX282" s="6"/>
      <c r="WNY282" s="6"/>
      <c r="WNZ282" s="6"/>
      <c r="WOA282" s="6"/>
      <c r="WOB282" s="6"/>
      <c r="WOC282" s="6"/>
      <c r="WOD282" s="6"/>
      <c r="WOE282" s="6"/>
      <c r="WOF282" s="6"/>
      <c r="WOG282" s="6"/>
      <c r="WOH282" s="6"/>
      <c r="WOI282" s="6"/>
      <c r="WOJ282" s="6"/>
      <c r="WOK282" s="6"/>
      <c r="WOL282" s="6"/>
      <c r="WOM282" s="6"/>
      <c r="WON282" s="6"/>
      <c r="WOO282" s="6"/>
      <c r="WOP282" s="6"/>
      <c r="WOQ282" s="6"/>
      <c r="WOR282" s="6"/>
      <c r="WOS282" s="6"/>
      <c r="WOT282" s="6"/>
      <c r="WOU282" s="6"/>
      <c r="WOV282" s="6"/>
      <c r="WOW282" s="6"/>
      <c r="WOX282" s="6"/>
      <c r="WOY282" s="6"/>
      <c r="WOZ282" s="6"/>
      <c r="WPA282" s="6"/>
      <c r="WPB282" s="6"/>
      <c r="WPC282" s="6"/>
      <c r="WPD282" s="6"/>
      <c r="WPE282" s="6"/>
      <c r="WPF282" s="6"/>
      <c r="WPG282" s="6"/>
      <c r="WPH282" s="6"/>
      <c r="WPI282" s="6"/>
      <c r="WPJ282" s="6"/>
      <c r="WPK282" s="6"/>
      <c r="WPL282" s="6"/>
      <c r="WPM282" s="6"/>
      <c r="WPN282" s="6"/>
      <c r="WPO282" s="6"/>
      <c r="WPP282" s="6"/>
      <c r="WPQ282" s="6"/>
      <c r="WPR282" s="6"/>
      <c r="WPS282" s="6"/>
      <c r="WPT282" s="6"/>
      <c r="WPU282" s="6"/>
      <c r="WPV282" s="6"/>
      <c r="WPW282" s="6"/>
      <c r="WPX282" s="6"/>
      <c r="WPY282" s="6"/>
      <c r="WPZ282" s="6"/>
      <c r="WQA282" s="6"/>
      <c r="WQB282" s="6"/>
      <c r="WQC282" s="6"/>
      <c r="WQD282" s="6"/>
      <c r="WQE282" s="6"/>
      <c r="WQF282" s="6"/>
      <c r="WQG282" s="6"/>
      <c r="WQH282" s="6"/>
      <c r="WQI282" s="6"/>
      <c r="WQJ282" s="6"/>
      <c r="WQK282" s="6"/>
      <c r="WQL282" s="6"/>
      <c r="WQM282" s="6"/>
      <c r="WQN282" s="6"/>
      <c r="WQO282" s="6"/>
      <c r="WQP282" s="6"/>
      <c r="WQQ282" s="6"/>
      <c r="WQR282" s="6"/>
      <c r="WQS282" s="6"/>
      <c r="WQT282" s="6"/>
      <c r="WQU282" s="6"/>
      <c r="WQV282" s="6"/>
      <c r="WQW282" s="6"/>
      <c r="WQX282" s="6"/>
      <c r="WQY282" s="6"/>
      <c r="WQZ282" s="6"/>
      <c r="WRA282" s="6"/>
      <c r="WRB282" s="6"/>
      <c r="WRC282" s="6"/>
      <c r="WRD282" s="6"/>
      <c r="WRE282" s="6"/>
      <c r="WRF282" s="6"/>
      <c r="WRG282" s="6"/>
      <c r="WRH282" s="6"/>
      <c r="WRI282" s="6"/>
      <c r="WRJ282" s="6"/>
      <c r="WRK282" s="6"/>
      <c r="WRL282" s="6"/>
      <c r="WRM282" s="6"/>
      <c r="WRN282" s="6"/>
      <c r="WRO282" s="6"/>
      <c r="WRP282" s="6"/>
      <c r="WRQ282" s="6"/>
      <c r="WRR282" s="6"/>
      <c r="WRS282" s="6"/>
      <c r="WRT282" s="6"/>
      <c r="WRU282" s="6"/>
      <c r="WRV282" s="6"/>
      <c r="WRW282" s="6"/>
      <c r="WRX282" s="6"/>
      <c r="WRY282" s="6"/>
      <c r="WRZ282" s="6"/>
      <c r="WSA282" s="6"/>
      <c r="WSB282" s="6"/>
      <c r="WSC282" s="6"/>
      <c r="WSD282" s="6"/>
      <c r="WSE282" s="6"/>
      <c r="WSF282" s="6"/>
      <c r="WSG282" s="6"/>
      <c r="WSH282" s="6"/>
      <c r="WSI282" s="6"/>
      <c r="WSJ282" s="6"/>
      <c r="WSK282" s="6"/>
      <c r="WSL282" s="6"/>
      <c r="WSM282" s="6"/>
      <c r="WSN282" s="6"/>
      <c r="WSO282" s="6"/>
      <c r="WSP282" s="6"/>
      <c r="WSQ282" s="6"/>
      <c r="WSR282" s="6"/>
      <c r="WSS282" s="6"/>
      <c r="WST282" s="6"/>
      <c r="WSU282" s="6"/>
      <c r="WSV282" s="6"/>
      <c r="WSW282" s="6"/>
      <c r="WSX282" s="6"/>
      <c r="WSY282" s="6"/>
      <c r="WSZ282" s="6"/>
      <c r="WTA282" s="6"/>
      <c r="WTB282" s="6"/>
      <c r="WTC282" s="6"/>
      <c r="WTD282" s="6"/>
      <c r="WTE282" s="6"/>
      <c r="WTF282" s="6"/>
      <c r="WTG282" s="6"/>
      <c r="WTH282" s="6"/>
      <c r="WTI282" s="6"/>
      <c r="WTJ282" s="6"/>
      <c r="WTK282" s="6"/>
      <c r="WTL282" s="6"/>
      <c r="WTM282" s="6"/>
      <c r="WTN282" s="6"/>
      <c r="WTO282" s="6"/>
      <c r="WTP282" s="6"/>
      <c r="WTQ282" s="6"/>
      <c r="WTR282" s="6"/>
      <c r="WTS282" s="6"/>
      <c r="WTT282" s="6"/>
      <c r="WTU282" s="6"/>
      <c r="WTV282" s="6"/>
      <c r="WTW282" s="6"/>
      <c r="WTX282" s="6"/>
      <c r="WTY282" s="6"/>
      <c r="WTZ282" s="6"/>
      <c r="WUA282" s="6"/>
      <c r="WUB282" s="6"/>
      <c r="WUC282" s="6"/>
      <c r="WUD282" s="6"/>
      <c r="WUE282" s="6"/>
      <c r="WUF282" s="6"/>
      <c r="WUG282" s="6"/>
      <c r="WUH282" s="6"/>
      <c r="WUI282" s="6"/>
      <c r="WUJ282" s="6"/>
      <c r="WUK282" s="6"/>
      <c r="WUL282" s="6"/>
      <c r="WUM282" s="6"/>
      <c r="WUN282" s="6"/>
      <c r="WUO282" s="6"/>
      <c r="WUP282" s="6"/>
      <c r="WUQ282" s="6"/>
      <c r="WUR282" s="6"/>
      <c r="WUS282" s="6"/>
      <c r="WUT282" s="6"/>
      <c r="WUU282" s="6"/>
      <c r="WUV282" s="6"/>
      <c r="WUW282" s="6"/>
      <c r="WUX282" s="6"/>
      <c r="WUY282" s="6"/>
      <c r="WUZ282" s="6"/>
      <c r="WVA282" s="6"/>
      <c r="WVB282" s="6"/>
      <c r="WVC282" s="6"/>
      <c r="WVD282" s="6"/>
      <c r="WVE282" s="6"/>
      <c r="WVF282" s="6"/>
      <c r="WVG282" s="6"/>
      <c r="WVH282" s="6"/>
      <c r="WVI282" s="6"/>
      <c r="WVJ282" s="6"/>
      <c r="WVK282" s="6"/>
      <c r="WVL282" s="6"/>
      <c r="WVM282" s="6"/>
      <c r="WVN282" s="6"/>
      <c r="WVO282" s="6"/>
      <c r="WVP282" s="6"/>
      <c r="WVQ282" s="6"/>
      <c r="WVR282" s="6"/>
      <c r="WVS282" s="6"/>
      <c r="WVT282" s="6"/>
      <c r="WVU282" s="6"/>
      <c r="WVV282" s="6"/>
      <c r="WVW282" s="6"/>
      <c r="WVX282" s="6"/>
      <c r="WVY282" s="6"/>
      <c r="WVZ282" s="6"/>
      <c r="WWA282" s="6"/>
      <c r="WWB282" s="6"/>
      <c r="WWC282" s="6"/>
      <c r="WWD282" s="6"/>
      <c r="WWE282" s="6"/>
      <c r="WWF282" s="6"/>
      <c r="WWG282" s="6"/>
      <c r="WWH282" s="6"/>
      <c r="WWI282" s="6"/>
      <c r="WWJ282" s="6"/>
      <c r="WWK282" s="6"/>
      <c r="WWL282" s="6"/>
      <c r="WWM282" s="6"/>
      <c r="WWN282" s="6"/>
      <c r="WWO282" s="6"/>
      <c r="WWP282" s="6"/>
      <c r="WWQ282" s="6"/>
      <c r="WWR282" s="6"/>
      <c r="WWS282" s="6"/>
      <c r="WWT282" s="6"/>
      <c r="WWU282" s="6"/>
      <c r="WWV282" s="6"/>
      <c r="WWW282" s="6"/>
      <c r="WWX282" s="6"/>
      <c r="WWY282" s="6"/>
      <c r="WWZ282" s="6"/>
      <c r="WXA282" s="6"/>
      <c r="WXB282" s="6"/>
      <c r="WXC282" s="6"/>
      <c r="WXD282" s="6"/>
      <c r="WXE282" s="6"/>
      <c r="WXF282" s="6"/>
      <c r="WXG282" s="6"/>
      <c r="WXH282" s="6"/>
      <c r="WXI282" s="6"/>
      <c r="WXJ282" s="6"/>
      <c r="WXK282" s="6"/>
      <c r="WXL282" s="6"/>
      <c r="WXM282" s="6"/>
      <c r="WXN282" s="6"/>
      <c r="WXO282" s="6"/>
      <c r="WXP282" s="6"/>
      <c r="WXQ282" s="6"/>
      <c r="WXR282" s="6"/>
      <c r="WXS282" s="6"/>
      <c r="WXT282" s="6"/>
      <c r="WXU282" s="6"/>
      <c r="WXV282" s="6"/>
      <c r="WXW282" s="6"/>
      <c r="WXX282" s="6"/>
      <c r="WXY282" s="6"/>
      <c r="WXZ282" s="6"/>
      <c r="WYA282" s="6"/>
      <c r="WYB282" s="6"/>
      <c r="WYC282" s="6"/>
      <c r="WYD282" s="6"/>
      <c r="WYE282" s="6"/>
      <c r="WYF282" s="6"/>
      <c r="WYG282" s="6"/>
      <c r="WYH282" s="6"/>
      <c r="WYI282" s="6"/>
      <c r="WYJ282" s="6"/>
      <c r="WYK282" s="6"/>
      <c r="WYL282" s="6"/>
      <c r="WYM282" s="6"/>
      <c r="WYN282" s="6"/>
      <c r="WYO282" s="6"/>
      <c r="WYP282" s="6"/>
      <c r="WYQ282" s="6"/>
      <c r="WYR282" s="6"/>
      <c r="WYS282" s="6"/>
      <c r="WYT282" s="6"/>
      <c r="WYU282" s="6"/>
      <c r="WYV282" s="6"/>
      <c r="WYW282" s="6"/>
      <c r="WYX282" s="6"/>
      <c r="WYY282" s="6"/>
      <c r="WYZ282" s="6"/>
      <c r="WZA282" s="6"/>
      <c r="WZB282" s="6"/>
      <c r="WZC282" s="6"/>
      <c r="WZD282" s="6"/>
      <c r="WZE282" s="6"/>
      <c r="WZF282" s="6"/>
      <c r="WZG282" s="6"/>
      <c r="WZH282" s="6"/>
      <c r="WZI282" s="6"/>
      <c r="WZJ282" s="6"/>
      <c r="WZK282" s="6"/>
      <c r="WZL282" s="6"/>
      <c r="WZM282" s="6"/>
      <c r="WZN282" s="6"/>
      <c r="WZO282" s="6"/>
      <c r="WZP282" s="6"/>
      <c r="WZQ282" s="6"/>
      <c r="WZR282" s="6"/>
      <c r="WZS282" s="6"/>
      <c r="WZT282" s="6"/>
      <c r="WZU282" s="6"/>
      <c r="WZV282" s="6"/>
      <c r="WZW282" s="6"/>
      <c r="WZX282" s="6"/>
      <c r="WZY282" s="6"/>
      <c r="WZZ282" s="6"/>
      <c r="XAA282" s="6"/>
      <c r="XAB282" s="6"/>
      <c r="XAC282" s="6"/>
      <c r="XAD282" s="6"/>
      <c r="XAE282" s="6"/>
      <c r="XAF282" s="6"/>
      <c r="XAG282" s="6"/>
      <c r="XAH282" s="6"/>
      <c r="XAI282" s="6"/>
      <c r="XAJ282" s="6"/>
      <c r="XAK282" s="6"/>
      <c r="XAL282" s="6"/>
      <c r="XAM282" s="6"/>
      <c r="XAN282" s="6"/>
      <c r="XAO282" s="6"/>
      <c r="XAP282" s="6"/>
      <c r="XAQ282" s="6"/>
      <c r="XAR282" s="6"/>
      <c r="XAS282" s="6"/>
      <c r="XAT282" s="6"/>
      <c r="XAU282" s="6"/>
      <c r="XAV282" s="6"/>
      <c r="XAW282" s="6"/>
      <c r="XAX282" s="6"/>
      <c r="XAY282" s="6"/>
      <c r="XAZ282" s="6"/>
      <c r="XBA282" s="6"/>
      <c r="XBB282" s="6"/>
      <c r="XBC282" s="6"/>
      <c r="XBD282" s="6"/>
      <c r="XBE282" s="6"/>
      <c r="XBF282" s="6"/>
      <c r="XBG282" s="6"/>
      <c r="XBH282" s="6"/>
      <c r="XBI282" s="6"/>
      <c r="XBJ282" s="6"/>
      <c r="XBK282" s="6"/>
      <c r="XBL282" s="6"/>
      <c r="XBM282" s="6"/>
      <c r="XBN282" s="6"/>
      <c r="XBO282" s="6"/>
      <c r="XBP282" s="6"/>
      <c r="XBQ282" s="6"/>
      <c r="XBR282" s="6"/>
      <c r="XBS282" s="6"/>
      <c r="XBT282" s="6"/>
      <c r="XBU282" s="6"/>
      <c r="XBV282" s="6"/>
      <c r="XBW282" s="6"/>
      <c r="XBX282" s="6"/>
      <c r="XBY282" s="6"/>
      <c r="XBZ282" s="6"/>
      <c r="XCA282" s="6"/>
      <c r="XCB282" s="6"/>
      <c r="XCC282" s="6"/>
      <c r="XCD282" s="6"/>
      <c r="XCE282" s="6"/>
      <c r="XCF282" s="6"/>
      <c r="XCG282" s="6"/>
      <c r="XCH282" s="6"/>
      <c r="XCI282" s="6"/>
      <c r="XCJ282" s="6"/>
      <c r="XCK282" s="6"/>
      <c r="XCL282" s="6"/>
      <c r="XCM282" s="6"/>
      <c r="XCN282" s="6"/>
      <c r="XCO282" s="6"/>
      <c r="XCP282" s="6"/>
      <c r="XCQ282" s="6"/>
      <c r="XCR282" s="6"/>
      <c r="XCS282" s="6"/>
      <c r="XCT282" s="6"/>
      <c r="XCU282" s="6"/>
      <c r="XCV282" s="6"/>
      <c r="XCW282" s="6"/>
      <c r="XCX282" s="6"/>
      <c r="XCY282" s="6"/>
      <c r="XCZ282" s="6"/>
      <c r="XDA282" s="6"/>
      <c r="XDB282" s="6"/>
      <c r="XDC282" s="6"/>
      <c r="XDD282" s="6"/>
      <c r="XDE282" s="6"/>
      <c r="XDF282" s="6"/>
      <c r="XDG282" s="6"/>
      <c r="XDH282" s="6"/>
      <c r="XDI282" s="6"/>
      <c r="XDJ282" s="6"/>
      <c r="XDK282" s="6"/>
      <c r="XDL282" s="6"/>
      <c r="XDM282" s="6"/>
      <c r="XDN282" s="6"/>
      <c r="XDO282" s="6"/>
      <c r="XDP282" s="6"/>
      <c r="XDQ282" s="6"/>
      <c r="XDR282" s="6"/>
      <c r="XDS282" s="6"/>
      <c r="XDT282" s="6"/>
      <c r="XDU282" s="6"/>
      <c r="XDV282" s="6"/>
      <c r="XDW282" s="6"/>
      <c r="XDX282" s="6"/>
      <c r="XDY282" s="6"/>
      <c r="XDZ282" s="6"/>
      <c r="XEA282" s="6"/>
      <c r="XEB282" s="6"/>
      <c r="XEC282" s="6"/>
      <c r="XED282" s="6"/>
      <c r="XEE282" s="6"/>
      <c r="XEF282" s="6"/>
      <c r="XEG282" s="6"/>
      <c r="XEH282" s="6"/>
      <c r="XEI282" s="6"/>
      <c r="XEJ282" s="6"/>
      <c r="XEK282" s="6"/>
      <c r="XEL282" s="6"/>
      <c r="XEM282" s="6"/>
      <c r="XEN282" s="6"/>
      <c r="XEO282" s="6"/>
      <c r="XEP282" s="6"/>
      <c r="XEQ282" s="6"/>
      <c r="XER282" s="6"/>
      <c r="XES282" s="6"/>
      <c r="XET282" s="6"/>
      <c r="XEU282" s="6"/>
      <c r="XEV282" s="6"/>
      <c r="XEW282" s="6"/>
      <c r="XEX282" s="6"/>
      <c r="XEY282" s="6"/>
      <c r="XEZ282" s="6"/>
      <c r="XFA282" s="6"/>
      <c r="XFB282" s="6"/>
      <c r="XFC282" s="6"/>
    </row>
    <row r="283" spans="1:16383" s="107" customFormat="1" ht="18.75" hidden="1" x14ac:dyDescent="0.2">
      <c r="A283" s="24"/>
      <c r="B283" s="449" t="s">
        <v>0</v>
      </c>
      <c r="C283" s="449"/>
      <c r="D283" s="449"/>
      <c r="E283" s="449"/>
      <c r="F283" s="449"/>
      <c r="G283" s="5"/>
      <c r="H283" s="5"/>
      <c r="I283" s="5"/>
      <c r="J283" s="5"/>
      <c r="K283" s="5"/>
      <c r="L283" s="2"/>
      <c r="M283" s="2"/>
      <c r="N283" s="2"/>
      <c r="O283" s="11"/>
      <c r="P283" s="5"/>
      <c r="Q283" s="450" t="s">
        <v>23</v>
      </c>
      <c r="R283" s="450"/>
      <c r="S283" s="450"/>
      <c r="T283" s="450"/>
      <c r="U283" s="450"/>
      <c r="V283" s="450"/>
      <c r="W283" s="2"/>
      <c r="X283" s="11"/>
      <c r="Y283" s="5"/>
      <c r="Z283" s="5"/>
      <c r="AA283" s="5"/>
      <c r="AB283" s="5"/>
      <c r="AC283" s="5"/>
      <c r="AD283" s="2"/>
      <c r="AE283" s="2"/>
      <c r="AF283" s="2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  <c r="WV283" s="6"/>
      <c r="WW283" s="6"/>
      <c r="WX283" s="6"/>
      <c r="WY283" s="6"/>
      <c r="WZ283" s="6"/>
      <c r="XA283" s="6"/>
      <c r="XB283" s="6"/>
      <c r="XC283" s="6"/>
      <c r="XD283" s="6"/>
      <c r="XE283" s="6"/>
      <c r="XF283" s="6"/>
      <c r="XG283" s="6"/>
      <c r="XH283" s="6"/>
      <c r="XI283" s="6"/>
      <c r="XJ283" s="6"/>
      <c r="XK283" s="6"/>
      <c r="XL283" s="6"/>
      <c r="XM283" s="6"/>
      <c r="XN283" s="6"/>
      <c r="XO283" s="6"/>
      <c r="XP283" s="6"/>
      <c r="XQ283" s="6"/>
      <c r="XR283" s="6"/>
      <c r="XS283" s="6"/>
      <c r="XT283" s="6"/>
      <c r="XU283" s="6"/>
      <c r="XV283" s="6"/>
      <c r="XW283" s="6"/>
      <c r="XX283" s="6"/>
      <c r="XY283" s="6"/>
      <c r="XZ283" s="6"/>
      <c r="YA283" s="6"/>
      <c r="YB283" s="6"/>
      <c r="YC283" s="6"/>
      <c r="YD283" s="6"/>
      <c r="YE283" s="6"/>
      <c r="YF283" s="6"/>
      <c r="YG283" s="6"/>
      <c r="YH283" s="6"/>
      <c r="YI283" s="6"/>
      <c r="YJ283" s="6"/>
      <c r="YK283" s="6"/>
      <c r="YL283" s="6"/>
      <c r="YM283" s="6"/>
      <c r="YN283" s="6"/>
      <c r="YO283" s="6"/>
      <c r="YP283" s="6"/>
      <c r="YQ283" s="6"/>
      <c r="YR283" s="6"/>
      <c r="YS283" s="6"/>
      <c r="YT283" s="6"/>
      <c r="YU283" s="6"/>
      <c r="YV283" s="6"/>
      <c r="YW283" s="6"/>
      <c r="YX283" s="6"/>
      <c r="YY283" s="6"/>
      <c r="YZ283" s="6"/>
      <c r="ZA283" s="6"/>
      <c r="ZB283" s="6"/>
      <c r="ZC283" s="6"/>
      <c r="ZD283" s="6"/>
      <c r="ZE283" s="6"/>
      <c r="ZF283" s="6"/>
      <c r="ZG283" s="6"/>
      <c r="ZH283" s="6"/>
      <c r="ZI283" s="6"/>
      <c r="ZJ283" s="6"/>
      <c r="ZK283" s="6"/>
      <c r="ZL283" s="6"/>
      <c r="ZM283" s="6"/>
      <c r="ZN283" s="6"/>
      <c r="ZO283" s="6"/>
      <c r="ZP283" s="6"/>
      <c r="ZQ283" s="6"/>
      <c r="ZR283" s="6"/>
      <c r="ZS283" s="6"/>
      <c r="ZT283" s="6"/>
      <c r="ZU283" s="6"/>
      <c r="ZV283" s="6"/>
      <c r="ZW283" s="6"/>
      <c r="ZX283" s="6"/>
      <c r="ZY283" s="6"/>
      <c r="ZZ283" s="6"/>
      <c r="AAA283" s="6"/>
      <c r="AAB283" s="6"/>
      <c r="AAC283" s="6"/>
      <c r="AAD283" s="6"/>
      <c r="AAE283" s="6"/>
      <c r="AAF283" s="6"/>
      <c r="AAG283" s="6"/>
      <c r="AAH283" s="6"/>
      <c r="AAI283" s="6"/>
      <c r="AAJ283" s="6"/>
      <c r="AAK283" s="6"/>
      <c r="AAL283" s="6"/>
      <c r="AAM283" s="6"/>
      <c r="AAN283" s="6"/>
      <c r="AAO283" s="6"/>
      <c r="AAP283" s="6"/>
      <c r="AAQ283" s="6"/>
      <c r="AAR283" s="6"/>
      <c r="AAS283" s="6"/>
      <c r="AAT283" s="6"/>
      <c r="AAU283" s="6"/>
      <c r="AAV283" s="6"/>
      <c r="AAW283" s="6"/>
      <c r="AAX283" s="6"/>
      <c r="AAY283" s="6"/>
      <c r="AAZ283" s="6"/>
      <c r="ABA283" s="6"/>
      <c r="ABB283" s="6"/>
      <c r="ABC283" s="6"/>
      <c r="ABD283" s="6"/>
      <c r="ABE283" s="6"/>
      <c r="ABF283" s="6"/>
      <c r="ABG283" s="6"/>
      <c r="ABH283" s="6"/>
      <c r="ABI283" s="6"/>
      <c r="ABJ283" s="6"/>
      <c r="ABK283" s="6"/>
      <c r="ABL283" s="6"/>
      <c r="ABM283" s="6"/>
      <c r="ABN283" s="6"/>
      <c r="ABO283" s="6"/>
      <c r="ABP283" s="6"/>
      <c r="ABQ283" s="6"/>
      <c r="ABR283" s="6"/>
      <c r="ABS283" s="6"/>
      <c r="ABT283" s="6"/>
      <c r="ABU283" s="6"/>
      <c r="ABV283" s="6"/>
      <c r="ABW283" s="6"/>
      <c r="ABX283" s="6"/>
      <c r="ABY283" s="6"/>
      <c r="ABZ283" s="6"/>
      <c r="ACA283" s="6"/>
      <c r="ACB283" s="6"/>
      <c r="ACC283" s="6"/>
      <c r="ACD283" s="6"/>
      <c r="ACE283" s="6"/>
      <c r="ACF283" s="6"/>
      <c r="ACG283" s="6"/>
      <c r="ACH283" s="6"/>
      <c r="ACI283" s="6"/>
      <c r="ACJ283" s="6"/>
      <c r="ACK283" s="6"/>
      <c r="ACL283" s="6"/>
      <c r="ACM283" s="6"/>
      <c r="ACN283" s="6"/>
      <c r="ACO283" s="6"/>
      <c r="ACP283" s="6"/>
      <c r="ACQ283" s="6"/>
      <c r="ACR283" s="6"/>
      <c r="ACS283" s="6"/>
      <c r="ACT283" s="6"/>
      <c r="ACU283" s="6"/>
      <c r="ACV283" s="6"/>
      <c r="ACW283" s="6"/>
      <c r="ACX283" s="6"/>
      <c r="ACY283" s="6"/>
      <c r="ACZ283" s="6"/>
      <c r="ADA283" s="6"/>
      <c r="ADB283" s="6"/>
      <c r="ADC283" s="6"/>
      <c r="ADD283" s="6"/>
      <c r="ADE283" s="6"/>
      <c r="ADF283" s="6"/>
      <c r="ADG283" s="6"/>
      <c r="ADH283" s="6"/>
      <c r="ADI283" s="6"/>
      <c r="ADJ283" s="6"/>
      <c r="ADK283" s="6"/>
      <c r="ADL283" s="6"/>
      <c r="ADM283" s="6"/>
      <c r="ADN283" s="6"/>
      <c r="ADO283" s="6"/>
      <c r="ADP283" s="6"/>
      <c r="ADQ283" s="6"/>
      <c r="ADR283" s="6"/>
      <c r="ADS283" s="6"/>
      <c r="ADT283" s="6"/>
      <c r="ADU283" s="6"/>
      <c r="ADV283" s="6"/>
      <c r="ADW283" s="6"/>
      <c r="ADX283" s="6"/>
      <c r="ADY283" s="6"/>
      <c r="ADZ283" s="6"/>
      <c r="AEA283" s="6"/>
      <c r="AEB283" s="6"/>
      <c r="AEC283" s="6"/>
      <c r="AED283" s="6"/>
      <c r="AEE283" s="6"/>
      <c r="AEF283" s="6"/>
      <c r="AEG283" s="6"/>
      <c r="AEH283" s="6"/>
      <c r="AEI283" s="6"/>
      <c r="AEJ283" s="6"/>
      <c r="AEK283" s="6"/>
      <c r="AEL283" s="6"/>
      <c r="AEM283" s="6"/>
      <c r="AEN283" s="6"/>
      <c r="AEO283" s="6"/>
      <c r="AEP283" s="6"/>
      <c r="AEQ283" s="6"/>
      <c r="AER283" s="6"/>
      <c r="AES283" s="6"/>
      <c r="AET283" s="6"/>
      <c r="AEU283" s="6"/>
      <c r="AEV283" s="6"/>
      <c r="AEW283" s="6"/>
      <c r="AEX283" s="6"/>
      <c r="AEY283" s="6"/>
      <c r="AEZ283" s="6"/>
      <c r="AFA283" s="6"/>
      <c r="AFB283" s="6"/>
      <c r="AFC283" s="6"/>
      <c r="AFD283" s="6"/>
      <c r="AFE283" s="6"/>
      <c r="AFF283" s="6"/>
      <c r="AFG283" s="6"/>
      <c r="AFH283" s="6"/>
      <c r="AFI283" s="6"/>
      <c r="AFJ283" s="6"/>
      <c r="AFK283" s="6"/>
      <c r="AFL283" s="6"/>
      <c r="AFM283" s="6"/>
      <c r="AFN283" s="6"/>
      <c r="AFO283" s="6"/>
      <c r="AFP283" s="6"/>
      <c r="AFQ283" s="6"/>
      <c r="AFR283" s="6"/>
      <c r="AFS283" s="6"/>
      <c r="AFT283" s="6"/>
      <c r="AFU283" s="6"/>
      <c r="AFV283" s="6"/>
      <c r="AFW283" s="6"/>
      <c r="AFX283" s="6"/>
      <c r="AFY283" s="6"/>
      <c r="AFZ283" s="6"/>
      <c r="AGA283" s="6"/>
      <c r="AGB283" s="6"/>
      <c r="AGC283" s="6"/>
      <c r="AGD283" s="6"/>
      <c r="AGE283" s="6"/>
      <c r="AGF283" s="6"/>
      <c r="AGG283" s="6"/>
      <c r="AGH283" s="6"/>
      <c r="AGI283" s="6"/>
      <c r="AGJ283" s="6"/>
      <c r="AGK283" s="6"/>
      <c r="AGL283" s="6"/>
      <c r="AGM283" s="6"/>
      <c r="AGN283" s="6"/>
      <c r="AGO283" s="6"/>
      <c r="AGP283" s="6"/>
      <c r="AGQ283" s="6"/>
      <c r="AGR283" s="6"/>
      <c r="AGS283" s="6"/>
      <c r="AGT283" s="6"/>
      <c r="AGU283" s="6"/>
      <c r="AGV283" s="6"/>
      <c r="AGW283" s="6"/>
      <c r="AGX283" s="6"/>
      <c r="AGY283" s="6"/>
      <c r="AGZ283" s="6"/>
      <c r="AHA283" s="6"/>
      <c r="AHB283" s="6"/>
      <c r="AHC283" s="6"/>
      <c r="AHD283" s="6"/>
      <c r="AHE283" s="6"/>
      <c r="AHF283" s="6"/>
      <c r="AHG283" s="6"/>
      <c r="AHH283" s="6"/>
      <c r="AHI283" s="6"/>
      <c r="AHJ283" s="6"/>
      <c r="AHK283" s="6"/>
      <c r="AHL283" s="6"/>
      <c r="AHM283" s="6"/>
      <c r="AHN283" s="6"/>
      <c r="AHO283" s="6"/>
      <c r="AHP283" s="6"/>
      <c r="AHQ283" s="6"/>
      <c r="AHR283" s="6"/>
      <c r="AHS283" s="6"/>
      <c r="AHT283" s="6"/>
      <c r="AHU283" s="6"/>
      <c r="AHV283" s="6"/>
      <c r="AHW283" s="6"/>
      <c r="AHX283" s="6"/>
      <c r="AHY283" s="6"/>
      <c r="AHZ283" s="6"/>
      <c r="AIA283" s="6"/>
      <c r="AIB283" s="6"/>
      <c r="AIC283" s="6"/>
      <c r="AID283" s="6"/>
      <c r="AIE283" s="6"/>
      <c r="AIF283" s="6"/>
      <c r="AIG283" s="6"/>
      <c r="AIH283" s="6"/>
      <c r="AII283" s="6"/>
      <c r="AIJ283" s="6"/>
      <c r="AIK283" s="6"/>
      <c r="AIL283" s="6"/>
      <c r="AIM283" s="6"/>
      <c r="AIN283" s="6"/>
      <c r="AIO283" s="6"/>
      <c r="AIP283" s="6"/>
      <c r="AIQ283" s="6"/>
      <c r="AIR283" s="6"/>
      <c r="AIS283" s="6"/>
      <c r="AIT283" s="6"/>
      <c r="AIU283" s="6"/>
      <c r="AIV283" s="6"/>
      <c r="AIW283" s="6"/>
      <c r="AIX283" s="6"/>
      <c r="AIY283" s="6"/>
      <c r="AIZ283" s="6"/>
      <c r="AJA283" s="6"/>
      <c r="AJB283" s="6"/>
      <c r="AJC283" s="6"/>
      <c r="AJD283" s="6"/>
      <c r="AJE283" s="6"/>
      <c r="AJF283" s="6"/>
      <c r="AJG283" s="6"/>
      <c r="AJH283" s="6"/>
      <c r="AJI283" s="6"/>
      <c r="AJJ283" s="6"/>
      <c r="AJK283" s="6"/>
      <c r="AJL283" s="6"/>
      <c r="AJM283" s="6"/>
      <c r="AJN283" s="6"/>
      <c r="AJO283" s="6"/>
      <c r="AJP283" s="6"/>
      <c r="AJQ283" s="6"/>
      <c r="AJR283" s="6"/>
      <c r="AJS283" s="6"/>
      <c r="AJT283" s="6"/>
      <c r="AJU283" s="6"/>
      <c r="AJV283" s="6"/>
      <c r="AJW283" s="6"/>
      <c r="AJX283" s="6"/>
      <c r="AJY283" s="6"/>
      <c r="AJZ283" s="6"/>
      <c r="AKA283" s="6"/>
      <c r="AKB283" s="6"/>
      <c r="AKC283" s="6"/>
      <c r="AKD283" s="6"/>
      <c r="AKE283" s="6"/>
      <c r="AKF283" s="6"/>
      <c r="AKG283" s="6"/>
      <c r="AKH283" s="6"/>
      <c r="AKI283" s="6"/>
      <c r="AKJ283" s="6"/>
      <c r="AKK283" s="6"/>
      <c r="AKL283" s="6"/>
      <c r="AKM283" s="6"/>
      <c r="AKN283" s="6"/>
      <c r="AKO283" s="6"/>
      <c r="AKP283" s="6"/>
      <c r="AKQ283" s="6"/>
      <c r="AKR283" s="6"/>
      <c r="AKS283" s="6"/>
      <c r="AKT283" s="6"/>
      <c r="AKU283" s="6"/>
      <c r="AKV283" s="6"/>
      <c r="AKW283" s="6"/>
      <c r="AKX283" s="6"/>
      <c r="AKY283" s="6"/>
      <c r="AKZ283" s="6"/>
      <c r="ALA283" s="6"/>
      <c r="ALB283" s="6"/>
      <c r="ALC283" s="6"/>
      <c r="ALD283" s="6"/>
      <c r="ALE283" s="6"/>
      <c r="ALF283" s="6"/>
      <c r="ALG283" s="6"/>
      <c r="ALH283" s="6"/>
      <c r="ALI283" s="6"/>
      <c r="ALJ283" s="6"/>
      <c r="ALK283" s="6"/>
      <c r="ALL283" s="6"/>
      <c r="ALM283" s="6"/>
      <c r="ALN283" s="6"/>
      <c r="ALO283" s="6"/>
      <c r="ALP283" s="6"/>
      <c r="ALQ283" s="6"/>
      <c r="ALR283" s="6"/>
      <c r="ALS283" s="6"/>
      <c r="ALT283" s="6"/>
      <c r="ALU283" s="6"/>
      <c r="ALV283" s="6"/>
      <c r="ALW283" s="6"/>
      <c r="ALX283" s="6"/>
      <c r="ALY283" s="6"/>
      <c r="ALZ283" s="6"/>
      <c r="AMA283" s="6"/>
      <c r="AMB283" s="6"/>
      <c r="AMC283" s="6"/>
      <c r="AMD283" s="6"/>
      <c r="AME283" s="6"/>
      <c r="AMF283" s="6"/>
      <c r="AMG283" s="6"/>
      <c r="AMH283" s="6"/>
      <c r="AMI283" s="6"/>
      <c r="AMJ283" s="6"/>
      <c r="AMK283" s="6"/>
      <c r="AML283" s="6"/>
      <c r="AMM283" s="6"/>
      <c r="AMN283" s="6"/>
      <c r="AMO283" s="6"/>
      <c r="AMP283" s="6"/>
      <c r="AMQ283" s="6"/>
      <c r="AMR283" s="6"/>
      <c r="AMS283" s="6"/>
      <c r="AMT283" s="6"/>
      <c r="AMU283" s="6"/>
      <c r="AMV283" s="6"/>
      <c r="AMW283" s="6"/>
      <c r="AMX283" s="6"/>
      <c r="AMY283" s="6"/>
      <c r="AMZ283" s="6"/>
      <c r="ANA283" s="6"/>
      <c r="ANB283" s="6"/>
      <c r="ANC283" s="6"/>
      <c r="AND283" s="6"/>
      <c r="ANE283" s="6"/>
      <c r="ANF283" s="6"/>
      <c r="ANG283" s="6"/>
      <c r="ANH283" s="6"/>
      <c r="ANI283" s="6"/>
      <c r="ANJ283" s="6"/>
      <c r="ANK283" s="6"/>
      <c r="ANL283" s="6"/>
      <c r="ANM283" s="6"/>
      <c r="ANN283" s="6"/>
      <c r="ANO283" s="6"/>
      <c r="ANP283" s="6"/>
      <c r="ANQ283" s="6"/>
      <c r="ANR283" s="6"/>
      <c r="ANS283" s="6"/>
      <c r="ANT283" s="6"/>
      <c r="ANU283" s="6"/>
      <c r="ANV283" s="6"/>
      <c r="ANW283" s="6"/>
      <c r="ANX283" s="6"/>
      <c r="ANY283" s="6"/>
      <c r="ANZ283" s="6"/>
      <c r="AOA283" s="6"/>
      <c r="AOB283" s="6"/>
      <c r="AOC283" s="6"/>
      <c r="AOD283" s="6"/>
      <c r="AOE283" s="6"/>
      <c r="AOF283" s="6"/>
      <c r="AOG283" s="6"/>
      <c r="AOH283" s="6"/>
      <c r="AOI283" s="6"/>
      <c r="AOJ283" s="6"/>
      <c r="AOK283" s="6"/>
      <c r="AOL283" s="6"/>
      <c r="AOM283" s="6"/>
      <c r="AON283" s="6"/>
      <c r="AOO283" s="6"/>
      <c r="AOP283" s="6"/>
      <c r="AOQ283" s="6"/>
      <c r="AOR283" s="6"/>
      <c r="AOS283" s="6"/>
      <c r="AOT283" s="6"/>
      <c r="AOU283" s="6"/>
      <c r="AOV283" s="6"/>
      <c r="AOW283" s="6"/>
      <c r="AOX283" s="6"/>
      <c r="AOY283" s="6"/>
      <c r="AOZ283" s="6"/>
      <c r="APA283" s="6"/>
      <c r="APB283" s="6"/>
      <c r="APC283" s="6"/>
      <c r="APD283" s="6"/>
      <c r="APE283" s="6"/>
      <c r="APF283" s="6"/>
      <c r="APG283" s="6"/>
      <c r="APH283" s="6"/>
      <c r="API283" s="6"/>
      <c r="APJ283" s="6"/>
      <c r="APK283" s="6"/>
      <c r="APL283" s="6"/>
      <c r="APM283" s="6"/>
      <c r="APN283" s="6"/>
      <c r="APO283" s="6"/>
      <c r="APP283" s="6"/>
      <c r="APQ283" s="6"/>
      <c r="APR283" s="6"/>
      <c r="APS283" s="6"/>
      <c r="APT283" s="6"/>
      <c r="APU283" s="6"/>
      <c r="APV283" s="6"/>
      <c r="APW283" s="6"/>
      <c r="APX283" s="6"/>
      <c r="APY283" s="6"/>
      <c r="APZ283" s="6"/>
      <c r="AQA283" s="6"/>
      <c r="AQB283" s="6"/>
      <c r="AQC283" s="6"/>
      <c r="AQD283" s="6"/>
      <c r="AQE283" s="6"/>
      <c r="AQF283" s="6"/>
      <c r="AQG283" s="6"/>
      <c r="AQH283" s="6"/>
      <c r="AQI283" s="6"/>
      <c r="AQJ283" s="6"/>
      <c r="AQK283" s="6"/>
      <c r="AQL283" s="6"/>
      <c r="AQM283" s="6"/>
      <c r="AQN283" s="6"/>
      <c r="AQO283" s="6"/>
      <c r="AQP283" s="6"/>
      <c r="AQQ283" s="6"/>
      <c r="AQR283" s="6"/>
      <c r="AQS283" s="6"/>
      <c r="AQT283" s="6"/>
      <c r="AQU283" s="6"/>
      <c r="AQV283" s="6"/>
      <c r="AQW283" s="6"/>
      <c r="AQX283" s="6"/>
      <c r="AQY283" s="6"/>
      <c r="AQZ283" s="6"/>
      <c r="ARA283" s="6"/>
      <c r="ARB283" s="6"/>
      <c r="ARC283" s="6"/>
      <c r="ARD283" s="6"/>
      <c r="ARE283" s="6"/>
      <c r="ARF283" s="6"/>
      <c r="ARG283" s="6"/>
      <c r="ARH283" s="6"/>
      <c r="ARI283" s="6"/>
      <c r="ARJ283" s="6"/>
      <c r="ARK283" s="6"/>
      <c r="ARL283" s="6"/>
      <c r="ARM283" s="6"/>
      <c r="ARN283" s="6"/>
      <c r="ARO283" s="6"/>
      <c r="ARP283" s="6"/>
      <c r="ARQ283" s="6"/>
      <c r="ARR283" s="6"/>
      <c r="ARS283" s="6"/>
      <c r="ART283" s="6"/>
      <c r="ARU283" s="6"/>
      <c r="ARV283" s="6"/>
      <c r="ARW283" s="6"/>
      <c r="ARX283" s="6"/>
      <c r="ARY283" s="6"/>
      <c r="ARZ283" s="6"/>
      <c r="ASA283" s="6"/>
      <c r="ASB283" s="6"/>
      <c r="ASC283" s="6"/>
      <c r="ASD283" s="6"/>
      <c r="ASE283" s="6"/>
      <c r="ASF283" s="6"/>
      <c r="ASG283" s="6"/>
      <c r="ASH283" s="6"/>
      <c r="ASI283" s="6"/>
      <c r="ASJ283" s="6"/>
      <c r="ASK283" s="6"/>
      <c r="ASL283" s="6"/>
      <c r="ASM283" s="6"/>
      <c r="ASN283" s="6"/>
      <c r="ASO283" s="6"/>
      <c r="ASP283" s="6"/>
      <c r="ASQ283" s="6"/>
      <c r="ASR283" s="6"/>
      <c r="ASS283" s="6"/>
      <c r="AST283" s="6"/>
      <c r="ASU283" s="6"/>
      <c r="ASV283" s="6"/>
      <c r="ASW283" s="6"/>
      <c r="ASX283" s="6"/>
      <c r="ASY283" s="6"/>
      <c r="ASZ283" s="6"/>
      <c r="ATA283" s="6"/>
      <c r="ATB283" s="6"/>
      <c r="ATC283" s="6"/>
      <c r="ATD283" s="6"/>
      <c r="ATE283" s="6"/>
      <c r="ATF283" s="6"/>
      <c r="ATG283" s="6"/>
      <c r="ATH283" s="6"/>
      <c r="ATI283" s="6"/>
      <c r="ATJ283" s="6"/>
      <c r="ATK283" s="6"/>
      <c r="ATL283" s="6"/>
      <c r="ATM283" s="6"/>
      <c r="ATN283" s="6"/>
      <c r="ATO283" s="6"/>
      <c r="ATP283" s="6"/>
      <c r="ATQ283" s="6"/>
      <c r="ATR283" s="6"/>
      <c r="ATS283" s="6"/>
      <c r="ATT283" s="6"/>
      <c r="ATU283" s="6"/>
      <c r="ATV283" s="6"/>
      <c r="ATW283" s="6"/>
      <c r="ATX283" s="6"/>
      <c r="ATY283" s="6"/>
      <c r="ATZ283" s="6"/>
      <c r="AUA283" s="6"/>
      <c r="AUB283" s="6"/>
      <c r="AUC283" s="6"/>
      <c r="AUD283" s="6"/>
      <c r="AUE283" s="6"/>
      <c r="AUF283" s="6"/>
      <c r="AUG283" s="6"/>
      <c r="AUH283" s="6"/>
      <c r="AUI283" s="6"/>
      <c r="AUJ283" s="6"/>
      <c r="AUK283" s="6"/>
      <c r="AUL283" s="6"/>
      <c r="AUM283" s="6"/>
      <c r="AUN283" s="6"/>
      <c r="AUO283" s="6"/>
      <c r="AUP283" s="6"/>
      <c r="AUQ283" s="6"/>
      <c r="AUR283" s="6"/>
      <c r="AUS283" s="6"/>
      <c r="AUT283" s="6"/>
      <c r="AUU283" s="6"/>
      <c r="AUV283" s="6"/>
      <c r="AUW283" s="6"/>
      <c r="AUX283" s="6"/>
      <c r="AUY283" s="6"/>
      <c r="AUZ283" s="6"/>
      <c r="AVA283" s="6"/>
      <c r="AVB283" s="6"/>
      <c r="AVC283" s="6"/>
      <c r="AVD283" s="6"/>
      <c r="AVE283" s="6"/>
      <c r="AVF283" s="6"/>
      <c r="AVG283" s="6"/>
      <c r="AVH283" s="6"/>
      <c r="AVI283" s="6"/>
      <c r="AVJ283" s="6"/>
      <c r="AVK283" s="6"/>
      <c r="AVL283" s="6"/>
      <c r="AVM283" s="6"/>
      <c r="AVN283" s="6"/>
      <c r="AVO283" s="6"/>
      <c r="AVP283" s="6"/>
      <c r="AVQ283" s="6"/>
      <c r="AVR283" s="6"/>
      <c r="AVS283" s="6"/>
      <c r="AVT283" s="6"/>
      <c r="AVU283" s="6"/>
      <c r="AVV283" s="6"/>
      <c r="AVW283" s="6"/>
      <c r="AVX283" s="6"/>
      <c r="AVY283" s="6"/>
      <c r="AVZ283" s="6"/>
      <c r="AWA283" s="6"/>
      <c r="AWB283" s="6"/>
      <c r="AWC283" s="6"/>
      <c r="AWD283" s="6"/>
      <c r="AWE283" s="6"/>
      <c r="AWF283" s="6"/>
      <c r="AWG283" s="6"/>
      <c r="AWH283" s="6"/>
      <c r="AWI283" s="6"/>
      <c r="AWJ283" s="6"/>
      <c r="AWK283" s="6"/>
      <c r="AWL283" s="6"/>
      <c r="AWM283" s="6"/>
      <c r="AWN283" s="6"/>
      <c r="AWO283" s="6"/>
      <c r="AWP283" s="6"/>
      <c r="AWQ283" s="6"/>
      <c r="AWR283" s="6"/>
      <c r="AWS283" s="6"/>
      <c r="AWT283" s="6"/>
      <c r="AWU283" s="6"/>
      <c r="AWV283" s="6"/>
      <c r="AWW283" s="6"/>
      <c r="AWX283" s="6"/>
      <c r="AWY283" s="6"/>
      <c r="AWZ283" s="6"/>
      <c r="AXA283" s="6"/>
      <c r="AXB283" s="6"/>
      <c r="AXC283" s="6"/>
      <c r="AXD283" s="6"/>
      <c r="AXE283" s="6"/>
      <c r="AXF283" s="6"/>
      <c r="AXG283" s="6"/>
      <c r="AXH283" s="6"/>
      <c r="AXI283" s="6"/>
      <c r="AXJ283" s="6"/>
      <c r="AXK283" s="6"/>
      <c r="AXL283" s="6"/>
      <c r="AXM283" s="6"/>
      <c r="AXN283" s="6"/>
      <c r="AXO283" s="6"/>
      <c r="AXP283" s="6"/>
      <c r="AXQ283" s="6"/>
      <c r="AXR283" s="6"/>
      <c r="AXS283" s="6"/>
      <c r="AXT283" s="6"/>
      <c r="AXU283" s="6"/>
      <c r="AXV283" s="6"/>
      <c r="AXW283" s="6"/>
      <c r="AXX283" s="6"/>
      <c r="AXY283" s="6"/>
      <c r="AXZ283" s="6"/>
      <c r="AYA283" s="6"/>
      <c r="AYB283" s="6"/>
      <c r="AYC283" s="6"/>
      <c r="AYD283" s="6"/>
      <c r="AYE283" s="6"/>
      <c r="AYF283" s="6"/>
      <c r="AYG283" s="6"/>
      <c r="AYH283" s="6"/>
      <c r="AYI283" s="6"/>
      <c r="AYJ283" s="6"/>
      <c r="AYK283" s="6"/>
      <c r="AYL283" s="6"/>
      <c r="AYM283" s="6"/>
      <c r="AYN283" s="6"/>
      <c r="AYO283" s="6"/>
      <c r="AYP283" s="6"/>
      <c r="AYQ283" s="6"/>
      <c r="AYR283" s="6"/>
      <c r="AYS283" s="6"/>
      <c r="AYT283" s="6"/>
      <c r="AYU283" s="6"/>
      <c r="AYV283" s="6"/>
      <c r="AYW283" s="6"/>
      <c r="AYX283" s="6"/>
      <c r="AYY283" s="6"/>
      <c r="AYZ283" s="6"/>
      <c r="AZA283" s="6"/>
      <c r="AZB283" s="6"/>
      <c r="AZC283" s="6"/>
      <c r="AZD283" s="6"/>
      <c r="AZE283" s="6"/>
      <c r="AZF283" s="6"/>
      <c r="AZG283" s="6"/>
      <c r="AZH283" s="6"/>
      <c r="AZI283" s="6"/>
      <c r="AZJ283" s="6"/>
      <c r="AZK283" s="6"/>
      <c r="AZL283" s="6"/>
      <c r="AZM283" s="6"/>
      <c r="AZN283" s="6"/>
      <c r="AZO283" s="6"/>
      <c r="AZP283" s="6"/>
      <c r="AZQ283" s="6"/>
      <c r="AZR283" s="6"/>
      <c r="AZS283" s="6"/>
      <c r="AZT283" s="6"/>
      <c r="AZU283" s="6"/>
      <c r="AZV283" s="6"/>
      <c r="AZW283" s="6"/>
      <c r="AZX283" s="6"/>
      <c r="AZY283" s="6"/>
      <c r="AZZ283" s="6"/>
      <c r="BAA283" s="6"/>
      <c r="BAB283" s="6"/>
      <c r="BAC283" s="6"/>
      <c r="BAD283" s="6"/>
      <c r="BAE283" s="6"/>
      <c r="BAF283" s="6"/>
      <c r="BAG283" s="6"/>
      <c r="BAH283" s="6"/>
      <c r="BAI283" s="6"/>
      <c r="BAJ283" s="6"/>
      <c r="BAK283" s="6"/>
      <c r="BAL283" s="6"/>
      <c r="BAM283" s="6"/>
      <c r="BAN283" s="6"/>
      <c r="BAO283" s="6"/>
      <c r="BAP283" s="6"/>
      <c r="BAQ283" s="6"/>
      <c r="BAR283" s="6"/>
      <c r="BAS283" s="6"/>
      <c r="BAT283" s="6"/>
      <c r="BAU283" s="6"/>
      <c r="BAV283" s="6"/>
      <c r="BAW283" s="6"/>
      <c r="BAX283" s="6"/>
      <c r="BAY283" s="6"/>
      <c r="BAZ283" s="6"/>
      <c r="BBA283" s="6"/>
      <c r="BBB283" s="6"/>
      <c r="BBC283" s="6"/>
      <c r="BBD283" s="6"/>
      <c r="BBE283" s="6"/>
      <c r="BBF283" s="6"/>
      <c r="BBG283" s="6"/>
      <c r="BBH283" s="6"/>
      <c r="BBI283" s="6"/>
      <c r="BBJ283" s="6"/>
      <c r="BBK283" s="6"/>
      <c r="BBL283" s="6"/>
      <c r="BBM283" s="6"/>
      <c r="BBN283" s="6"/>
      <c r="BBO283" s="6"/>
      <c r="BBP283" s="6"/>
      <c r="BBQ283" s="6"/>
      <c r="BBR283" s="6"/>
      <c r="BBS283" s="6"/>
      <c r="BBT283" s="6"/>
      <c r="BBU283" s="6"/>
      <c r="BBV283" s="6"/>
      <c r="BBW283" s="6"/>
      <c r="BBX283" s="6"/>
      <c r="BBY283" s="6"/>
      <c r="BBZ283" s="6"/>
      <c r="BCA283" s="6"/>
      <c r="BCB283" s="6"/>
      <c r="BCC283" s="6"/>
      <c r="BCD283" s="6"/>
      <c r="BCE283" s="6"/>
      <c r="BCF283" s="6"/>
      <c r="BCG283" s="6"/>
      <c r="BCH283" s="6"/>
      <c r="BCI283" s="6"/>
      <c r="BCJ283" s="6"/>
      <c r="BCK283" s="6"/>
      <c r="BCL283" s="6"/>
      <c r="BCM283" s="6"/>
      <c r="BCN283" s="6"/>
      <c r="BCO283" s="6"/>
      <c r="BCP283" s="6"/>
      <c r="BCQ283" s="6"/>
      <c r="BCR283" s="6"/>
      <c r="BCS283" s="6"/>
      <c r="BCT283" s="6"/>
      <c r="BCU283" s="6"/>
      <c r="BCV283" s="6"/>
      <c r="BCW283" s="6"/>
      <c r="BCX283" s="6"/>
      <c r="BCY283" s="6"/>
      <c r="BCZ283" s="6"/>
      <c r="BDA283" s="6"/>
      <c r="BDB283" s="6"/>
      <c r="BDC283" s="6"/>
      <c r="BDD283" s="6"/>
      <c r="BDE283" s="6"/>
      <c r="BDF283" s="6"/>
      <c r="BDG283" s="6"/>
      <c r="BDH283" s="6"/>
      <c r="BDI283" s="6"/>
      <c r="BDJ283" s="6"/>
      <c r="BDK283" s="6"/>
      <c r="BDL283" s="6"/>
      <c r="BDM283" s="6"/>
      <c r="BDN283" s="6"/>
      <c r="BDO283" s="6"/>
      <c r="BDP283" s="6"/>
      <c r="BDQ283" s="6"/>
      <c r="BDR283" s="6"/>
      <c r="BDS283" s="6"/>
      <c r="BDT283" s="6"/>
      <c r="BDU283" s="6"/>
      <c r="BDV283" s="6"/>
      <c r="BDW283" s="6"/>
      <c r="BDX283" s="6"/>
      <c r="BDY283" s="6"/>
      <c r="BDZ283" s="6"/>
      <c r="BEA283" s="6"/>
      <c r="BEB283" s="6"/>
      <c r="BEC283" s="6"/>
      <c r="BED283" s="6"/>
      <c r="BEE283" s="6"/>
      <c r="BEF283" s="6"/>
      <c r="BEG283" s="6"/>
      <c r="BEH283" s="6"/>
      <c r="BEI283" s="6"/>
      <c r="BEJ283" s="6"/>
      <c r="BEK283" s="6"/>
      <c r="BEL283" s="6"/>
      <c r="BEM283" s="6"/>
      <c r="BEN283" s="6"/>
      <c r="BEO283" s="6"/>
      <c r="BEP283" s="6"/>
      <c r="BEQ283" s="6"/>
      <c r="BER283" s="6"/>
      <c r="BES283" s="6"/>
      <c r="BET283" s="6"/>
      <c r="BEU283" s="6"/>
      <c r="BEV283" s="6"/>
      <c r="BEW283" s="6"/>
      <c r="BEX283" s="6"/>
      <c r="BEY283" s="6"/>
      <c r="BEZ283" s="6"/>
      <c r="BFA283" s="6"/>
      <c r="BFB283" s="6"/>
      <c r="BFC283" s="6"/>
      <c r="BFD283" s="6"/>
      <c r="BFE283" s="6"/>
      <c r="BFF283" s="6"/>
      <c r="BFG283" s="6"/>
      <c r="BFH283" s="6"/>
      <c r="BFI283" s="6"/>
      <c r="BFJ283" s="6"/>
      <c r="BFK283" s="6"/>
      <c r="BFL283" s="6"/>
      <c r="BFM283" s="6"/>
      <c r="BFN283" s="6"/>
      <c r="BFO283" s="6"/>
      <c r="BFP283" s="6"/>
      <c r="BFQ283" s="6"/>
      <c r="BFR283" s="6"/>
      <c r="BFS283" s="6"/>
      <c r="BFT283" s="6"/>
      <c r="BFU283" s="6"/>
      <c r="BFV283" s="6"/>
      <c r="BFW283" s="6"/>
      <c r="BFX283" s="6"/>
      <c r="BFY283" s="6"/>
      <c r="BFZ283" s="6"/>
      <c r="BGA283" s="6"/>
      <c r="BGB283" s="6"/>
      <c r="BGC283" s="6"/>
      <c r="BGD283" s="6"/>
      <c r="BGE283" s="6"/>
      <c r="BGF283" s="6"/>
      <c r="BGG283" s="6"/>
      <c r="BGH283" s="6"/>
      <c r="BGI283" s="6"/>
      <c r="BGJ283" s="6"/>
      <c r="BGK283" s="6"/>
      <c r="BGL283" s="6"/>
      <c r="BGM283" s="6"/>
      <c r="BGN283" s="6"/>
      <c r="BGO283" s="6"/>
      <c r="BGP283" s="6"/>
      <c r="BGQ283" s="6"/>
      <c r="BGR283" s="6"/>
      <c r="BGS283" s="6"/>
      <c r="BGT283" s="6"/>
      <c r="BGU283" s="6"/>
      <c r="BGV283" s="6"/>
      <c r="BGW283" s="6"/>
      <c r="BGX283" s="6"/>
      <c r="BGY283" s="6"/>
      <c r="BGZ283" s="6"/>
      <c r="BHA283" s="6"/>
      <c r="BHB283" s="6"/>
      <c r="BHC283" s="6"/>
      <c r="BHD283" s="6"/>
      <c r="BHE283" s="6"/>
      <c r="BHF283" s="6"/>
      <c r="BHG283" s="6"/>
      <c r="BHH283" s="6"/>
      <c r="BHI283" s="6"/>
      <c r="BHJ283" s="6"/>
      <c r="BHK283" s="6"/>
      <c r="BHL283" s="6"/>
      <c r="BHM283" s="6"/>
      <c r="BHN283" s="6"/>
      <c r="BHO283" s="6"/>
      <c r="BHP283" s="6"/>
      <c r="BHQ283" s="6"/>
      <c r="BHR283" s="6"/>
      <c r="BHS283" s="6"/>
      <c r="BHT283" s="6"/>
      <c r="BHU283" s="6"/>
      <c r="BHV283" s="6"/>
      <c r="BHW283" s="6"/>
      <c r="BHX283" s="6"/>
      <c r="BHY283" s="6"/>
      <c r="BHZ283" s="6"/>
      <c r="BIA283" s="6"/>
      <c r="BIB283" s="6"/>
      <c r="BIC283" s="6"/>
      <c r="BID283" s="6"/>
      <c r="BIE283" s="6"/>
      <c r="BIF283" s="6"/>
      <c r="BIG283" s="6"/>
      <c r="BIH283" s="6"/>
      <c r="BII283" s="6"/>
      <c r="BIJ283" s="6"/>
      <c r="BIK283" s="6"/>
      <c r="BIL283" s="6"/>
      <c r="BIM283" s="6"/>
      <c r="BIN283" s="6"/>
      <c r="BIO283" s="6"/>
      <c r="BIP283" s="6"/>
      <c r="BIQ283" s="6"/>
      <c r="BIR283" s="6"/>
      <c r="BIS283" s="6"/>
      <c r="BIT283" s="6"/>
      <c r="BIU283" s="6"/>
      <c r="BIV283" s="6"/>
      <c r="BIW283" s="6"/>
      <c r="BIX283" s="6"/>
      <c r="BIY283" s="6"/>
      <c r="BIZ283" s="6"/>
      <c r="BJA283" s="6"/>
      <c r="BJB283" s="6"/>
      <c r="BJC283" s="6"/>
      <c r="BJD283" s="6"/>
      <c r="BJE283" s="6"/>
      <c r="BJF283" s="6"/>
      <c r="BJG283" s="6"/>
      <c r="BJH283" s="6"/>
      <c r="BJI283" s="6"/>
      <c r="BJJ283" s="6"/>
      <c r="BJK283" s="6"/>
      <c r="BJL283" s="6"/>
      <c r="BJM283" s="6"/>
      <c r="BJN283" s="6"/>
      <c r="BJO283" s="6"/>
      <c r="BJP283" s="6"/>
      <c r="BJQ283" s="6"/>
      <c r="BJR283" s="6"/>
      <c r="BJS283" s="6"/>
      <c r="BJT283" s="6"/>
      <c r="BJU283" s="6"/>
      <c r="BJV283" s="6"/>
      <c r="BJW283" s="6"/>
      <c r="BJX283" s="6"/>
      <c r="BJY283" s="6"/>
      <c r="BJZ283" s="6"/>
      <c r="BKA283" s="6"/>
      <c r="BKB283" s="6"/>
      <c r="BKC283" s="6"/>
      <c r="BKD283" s="6"/>
      <c r="BKE283" s="6"/>
      <c r="BKF283" s="6"/>
      <c r="BKG283" s="6"/>
      <c r="BKH283" s="6"/>
      <c r="BKI283" s="6"/>
      <c r="BKJ283" s="6"/>
      <c r="BKK283" s="6"/>
      <c r="BKL283" s="6"/>
      <c r="BKM283" s="6"/>
      <c r="BKN283" s="6"/>
      <c r="BKO283" s="6"/>
      <c r="BKP283" s="6"/>
      <c r="BKQ283" s="6"/>
      <c r="BKR283" s="6"/>
      <c r="BKS283" s="6"/>
      <c r="BKT283" s="6"/>
      <c r="BKU283" s="6"/>
      <c r="BKV283" s="6"/>
      <c r="BKW283" s="6"/>
      <c r="BKX283" s="6"/>
      <c r="BKY283" s="6"/>
      <c r="BKZ283" s="6"/>
      <c r="BLA283" s="6"/>
      <c r="BLB283" s="6"/>
      <c r="BLC283" s="6"/>
      <c r="BLD283" s="6"/>
      <c r="BLE283" s="6"/>
      <c r="BLF283" s="6"/>
      <c r="BLG283" s="6"/>
      <c r="BLH283" s="6"/>
      <c r="BLI283" s="6"/>
      <c r="BLJ283" s="6"/>
      <c r="BLK283" s="6"/>
      <c r="BLL283" s="6"/>
      <c r="BLM283" s="6"/>
      <c r="BLN283" s="6"/>
      <c r="BLO283" s="6"/>
      <c r="BLP283" s="6"/>
      <c r="BLQ283" s="6"/>
      <c r="BLR283" s="6"/>
      <c r="BLS283" s="6"/>
      <c r="BLT283" s="6"/>
      <c r="BLU283" s="6"/>
      <c r="BLV283" s="6"/>
      <c r="BLW283" s="6"/>
      <c r="BLX283" s="6"/>
      <c r="BLY283" s="6"/>
      <c r="BLZ283" s="6"/>
      <c r="BMA283" s="6"/>
      <c r="BMB283" s="6"/>
      <c r="BMC283" s="6"/>
      <c r="BMD283" s="6"/>
      <c r="BME283" s="6"/>
      <c r="BMF283" s="6"/>
      <c r="BMG283" s="6"/>
      <c r="BMH283" s="6"/>
      <c r="BMI283" s="6"/>
      <c r="BMJ283" s="6"/>
      <c r="BMK283" s="6"/>
      <c r="BML283" s="6"/>
      <c r="BMM283" s="6"/>
      <c r="BMN283" s="6"/>
      <c r="BMO283" s="6"/>
      <c r="BMP283" s="6"/>
      <c r="BMQ283" s="6"/>
      <c r="BMR283" s="6"/>
      <c r="BMS283" s="6"/>
      <c r="BMT283" s="6"/>
      <c r="BMU283" s="6"/>
      <c r="BMV283" s="6"/>
      <c r="BMW283" s="6"/>
      <c r="BMX283" s="6"/>
      <c r="BMY283" s="6"/>
      <c r="BMZ283" s="6"/>
      <c r="BNA283" s="6"/>
      <c r="BNB283" s="6"/>
      <c r="BNC283" s="6"/>
      <c r="BND283" s="6"/>
      <c r="BNE283" s="6"/>
      <c r="BNF283" s="6"/>
      <c r="BNG283" s="6"/>
      <c r="BNH283" s="6"/>
      <c r="BNI283" s="6"/>
      <c r="BNJ283" s="6"/>
      <c r="BNK283" s="6"/>
      <c r="BNL283" s="6"/>
      <c r="BNM283" s="6"/>
      <c r="BNN283" s="6"/>
      <c r="BNO283" s="6"/>
      <c r="BNP283" s="6"/>
      <c r="BNQ283" s="6"/>
      <c r="BNR283" s="6"/>
      <c r="BNS283" s="6"/>
      <c r="BNT283" s="6"/>
      <c r="BNU283" s="6"/>
      <c r="BNV283" s="6"/>
      <c r="BNW283" s="6"/>
      <c r="BNX283" s="6"/>
      <c r="BNY283" s="6"/>
      <c r="BNZ283" s="6"/>
      <c r="BOA283" s="6"/>
      <c r="BOB283" s="6"/>
      <c r="BOC283" s="6"/>
      <c r="BOD283" s="6"/>
      <c r="BOE283" s="6"/>
      <c r="BOF283" s="6"/>
      <c r="BOG283" s="6"/>
      <c r="BOH283" s="6"/>
      <c r="BOI283" s="6"/>
      <c r="BOJ283" s="6"/>
      <c r="BOK283" s="6"/>
      <c r="BOL283" s="6"/>
      <c r="BOM283" s="6"/>
      <c r="BON283" s="6"/>
      <c r="BOO283" s="6"/>
      <c r="BOP283" s="6"/>
      <c r="BOQ283" s="6"/>
      <c r="BOR283" s="6"/>
      <c r="BOS283" s="6"/>
      <c r="BOT283" s="6"/>
      <c r="BOU283" s="6"/>
      <c r="BOV283" s="6"/>
      <c r="BOW283" s="6"/>
      <c r="BOX283" s="6"/>
      <c r="BOY283" s="6"/>
      <c r="BOZ283" s="6"/>
      <c r="BPA283" s="6"/>
      <c r="BPB283" s="6"/>
      <c r="BPC283" s="6"/>
      <c r="BPD283" s="6"/>
      <c r="BPE283" s="6"/>
      <c r="BPF283" s="6"/>
      <c r="BPG283" s="6"/>
      <c r="BPH283" s="6"/>
      <c r="BPI283" s="6"/>
      <c r="BPJ283" s="6"/>
      <c r="BPK283" s="6"/>
      <c r="BPL283" s="6"/>
      <c r="BPM283" s="6"/>
      <c r="BPN283" s="6"/>
      <c r="BPO283" s="6"/>
      <c r="BPP283" s="6"/>
      <c r="BPQ283" s="6"/>
      <c r="BPR283" s="6"/>
      <c r="BPS283" s="6"/>
      <c r="BPT283" s="6"/>
      <c r="BPU283" s="6"/>
      <c r="BPV283" s="6"/>
      <c r="BPW283" s="6"/>
      <c r="BPX283" s="6"/>
      <c r="BPY283" s="6"/>
      <c r="BPZ283" s="6"/>
      <c r="BQA283" s="6"/>
      <c r="BQB283" s="6"/>
      <c r="BQC283" s="6"/>
      <c r="BQD283" s="6"/>
      <c r="BQE283" s="6"/>
      <c r="BQF283" s="6"/>
      <c r="BQG283" s="6"/>
      <c r="BQH283" s="6"/>
      <c r="BQI283" s="6"/>
      <c r="BQJ283" s="6"/>
      <c r="BQK283" s="6"/>
      <c r="BQL283" s="6"/>
      <c r="BQM283" s="6"/>
      <c r="BQN283" s="6"/>
      <c r="BQO283" s="6"/>
      <c r="BQP283" s="6"/>
      <c r="BQQ283" s="6"/>
      <c r="BQR283" s="6"/>
      <c r="BQS283" s="6"/>
      <c r="BQT283" s="6"/>
      <c r="BQU283" s="6"/>
      <c r="BQV283" s="6"/>
      <c r="BQW283" s="6"/>
      <c r="BQX283" s="6"/>
      <c r="BQY283" s="6"/>
      <c r="BQZ283" s="6"/>
      <c r="BRA283" s="6"/>
      <c r="BRB283" s="6"/>
      <c r="BRC283" s="6"/>
      <c r="BRD283" s="6"/>
      <c r="BRE283" s="6"/>
      <c r="BRF283" s="6"/>
      <c r="BRG283" s="6"/>
      <c r="BRH283" s="6"/>
      <c r="BRI283" s="6"/>
      <c r="BRJ283" s="6"/>
      <c r="BRK283" s="6"/>
      <c r="BRL283" s="6"/>
      <c r="BRM283" s="6"/>
      <c r="BRN283" s="6"/>
      <c r="BRO283" s="6"/>
      <c r="BRP283" s="6"/>
      <c r="BRQ283" s="6"/>
      <c r="BRR283" s="6"/>
      <c r="BRS283" s="6"/>
      <c r="BRT283" s="6"/>
      <c r="BRU283" s="6"/>
      <c r="BRV283" s="6"/>
      <c r="BRW283" s="6"/>
      <c r="BRX283" s="6"/>
      <c r="BRY283" s="6"/>
      <c r="BRZ283" s="6"/>
      <c r="BSA283" s="6"/>
      <c r="BSB283" s="6"/>
      <c r="BSC283" s="6"/>
      <c r="BSD283" s="6"/>
      <c r="BSE283" s="6"/>
      <c r="BSF283" s="6"/>
      <c r="BSG283" s="6"/>
      <c r="BSH283" s="6"/>
      <c r="BSI283" s="6"/>
      <c r="BSJ283" s="6"/>
      <c r="BSK283" s="6"/>
      <c r="BSL283" s="6"/>
      <c r="BSM283" s="6"/>
      <c r="BSN283" s="6"/>
      <c r="BSO283" s="6"/>
      <c r="BSP283" s="6"/>
      <c r="BSQ283" s="6"/>
      <c r="BSR283" s="6"/>
      <c r="BSS283" s="6"/>
      <c r="BST283" s="6"/>
      <c r="BSU283" s="6"/>
      <c r="BSV283" s="6"/>
      <c r="BSW283" s="6"/>
      <c r="BSX283" s="6"/>
      <c r="BSY283" s="6"/>
      <c r="BSZ283" s="6"/>
      <c r="BTA283" s="6"/>
      <c r="BTB283" s="6"/>
      <c r="BTC283" s="6"/>
      <c r="BTD283" s="6"/>
      <c r="BTE283" s="6"/>
      <c r="BTF283" s="6"/>
      <c r="BTG283" s="6"/>
      <c r="BTH283" s="6"/>
      <c r="BTI283" s="6"/>
      <c r="BTJ283" s="6"/>
      <c r="BTK283" s="6"/>
      <c r="BTL283" s="6"/>
      <c r="BTM283" s="6"/>
      <c r="BTN283" s="6"/>
      <c r="BTO283" s="6"/>
      <c r="BTP283" s="6"/>
      <c r="BTQ283" s="6"/>
      <c r="BTR283" s="6"/>
      <c r="BTS283" s="6"/>
      <c r="BTT283" s="6"/>
      <c r="BTU283" s="6"/>
      <c r="BTV283" s="6"/>
      <c r="BTW283" s="6"/>
      <c r="BTX283" s="6"/>
      <c r="BTY283" s="6"/>
      <c r="BTZ283" s="6"/>
      <c r="BUA283" s="6"/>
      <c r="BUB283" s="6"/>
      <c r="BUC283" s="6"/>
      <c r="BUD283" s="6"/>
      <c r="BUE283" s="6"/>
      <c r="BUF283" s="6"/>
      <c r="BUG283" s="6"/>
      <c r="BUH283" s="6"/>
      <c r="BUI283" s="6"/>
      <c r="BUJ283" s="6"/>
      <c r="BUK283" s="6"/>
      <c r="BUL283" s="6"/>
      <c r="BUM283" s="6"/>
      <c r="BUN283" s="6"/>
      <c r="BUO283" s="6"/>
      <c r="BUP283" s="6"/>
      <c r="BUQ283" s="6"/>
      <c r="BUR283" s="6"/>
      <c r="BUS283" s="6"/>
      <c r="BUT283" s="6"/>
      <c r="BUU283" s="6"/>
      <c r="BUV283" s="6"/>
      <c r="BUW283" s="6"/>
      <c r="BUX283" s="6"/>
      <c r="BUY283" s="6"/>
      <c r="BUZ283" s="6"/>
      <c r="BVA283" s="6"/>
      <c r="BVB283" s="6"/>
      <c r="BVC283" s="6"/>
      <c r="BVD283" s="6"/>
      <c r="BVE283" s="6"/>
      <c r="BVF283" s="6"/>
      <c r="BVG283" s="6"/>
      <c r="BVH283" s="6"/>
      <c r="BVI283" s="6"/>
      <c r="BVJ283" s="6"/>
      <c r="BVK283" s="6"/>
      <c r="BVL283" s="6"/>
      <c r="BVM283" s="6"/>
      <c r="BVN283" s="6"/>
      <c r="BVO283" s="6"/>
      <c r="BVP283" s="6"/>
      <c r="BVQ283" s="6"/>
      <c r="BVR283" s="6"/>
      <c r="BVS283" s="6"/>
      <c r="BVT283" s="6"/>
      <c r="BVU283" s="6"/>
      <c r="BVV283" s="6"/>
      <c r="BVW283" s="6"/>
      <c r="BVX283" s="6"/>
      <c r="BVY283" s="6"/>
      <c r="BVZ283" s="6"/>
      <c r="BWA283" s="6"/>
      <c r="BWB283" s="6"/>
      <c r="BWC283" s="6"/>
      <c r="BWD283" s="6"/>
      <c r="BWE283" s="6"/>
      <c r="BWF283" s="6"/>
      <c r="BWG283" s="6"/>
      <c r="BWH283" s="6"/>
      <c r="BWI283" s="6"/>
      <c r="BWJ283" s="6"/>
      <c r="BWK283" s="6"/>
      <c r="BWL283" s="6"/>
      <c r="BWM283" s="6"/>
      <c r="BWN283" s="6"/>
      <c r="BWO283" s="6"/>
      <c r="BWP283" s="6"/>
      <c r="BWQ283" s="6"/>
      <c r="BWR283" s="6"/>
      <c r="BWS283" s="6"/>
      <c r="BWT283" s="6"/>
      <c r="BWU283" s="6"/>
      <c r="BWV283" s="6"/>
      <c r="BWW283" s="6"/>
      <c r="BWX283" s="6"/>
      <c r="BWY283" s="6"/>
      <c r="BWZ283" s="6"/>
      <c r="BXA283" s="6"/>
      <c r="BXB283" s="6"/>
      <c r="BXC283" s="6"/>
      <c r="BXD283" s="6"/>
      <c r="BXE283" s="6"/>
      <c r="BXF283" s="6"/>
      <c r="BXG283" s="6"/>
      <c r="BXH283" s="6"/>
      <c r="BXI283" s="6"/>
      <c r="BXJ283" s="6"/>
      <c r="BXK283" s="6"/>
      <c r="BXL283" s="6"/>
      <c r="BXM283" s="6"/>
      <c r="BXN283" s="6"/>
      <c r="BXO283" s="6"/>
      <c r="BXP283" s="6"/>
      <c r="BXQ283" s="6"/>
      <c r="BXR283" s="6"/>
      <c r="BXS283" s="6"/>
      <c r="BXT283" s="6"/>
      <c r="BXU283" s="6"/>
      <c r="BXV283" s="6"/>
      <c r="BXW283" s="6"/>
      <c r="BXX283" s="6"/>
      <c r="BXY283" s="6"/>
      <c r="BXZ283" s="6"/>
      <c r="BYA283" s="6"/>
      <c r="BYB283" s="6"/>
      <c r="BYC283" s="6"/>
      <c r="BYD283" s="6"/>
      <c r="BYE283" s="6"/>
      <c r="BYF283" s="6"/>
      <c r="BYG283" s="6"/>
      <c r="BYH283" s="6"/>
      <c r="BYI283" s="6"/>
      <c r="BYJ283" s="6"/>
      <c r="BYK283" s="6"/>
      <c r="BYL283" s="6"/>
      <c r="BYM283" s="6"/>
      <c r="BYN283" s="6"/>
      <c r="BYO283" s="6"/>
      <c r="BYP283" s="6"/>
      <c r="BYQ283" s="6"/>
      <c r="BYR283" s="6"/>
      <c r="BYS283" s="6"/>
      <c r="BYT283" s="6"/>
      <c r="BYU283" s="6"/>
      <c r="BYV283" s="6"/>
      <c r="BYW283" s="6"/>
      <c r="BYX283" s="6"/>
      <c r="BYY283" s="6"/>
      <c r="BYZ283" s="6"/>
      <c r="BZA283" s="6"/>
      <c r="BZB283" s="6"/>
      <c r="BZC283" s="6"/>
      <c r="BZD283" s="6"/>
      <c r="BZE283" s="6"/>
      <c r="BZF283" s="6"/>
      <c r="BZG283" s="6"/>
      <c r="BZH283" s="6"/>
      <c r="BZI283" s="6"/>
      <c r="BZJ283" s="6"/>
      <c r="BZK283" s="6"/>
      <c r="BZL283" s="6"/>
      <c r="BZM283" s="6"/>
      <c r="BZN283" s="6"/>
      <c r="BZO283" s="6"/>
      <c r="BZP283" s="6"/>
      <c r="BZQ283" s="6"/>
      <c r="BZR283" s="6"/>
      <c r="BZS283" s="6"/>
      <c r="BZT283" s="6"/>
      <c r="BZU283" s="6"/>
      <c r="BZV283" s="6"/>
      <c r="BZW283" s="6"/>
      <c r="BZX283" s="6"/>
      <c r="BZY283" s="6"/>
      <c r="BZZ283" s="6"/>
      <c r="CAA283" s="6"/>
      <c r="CAB283" s="6"/>
      <c r="CAC283" s="6"/>
      <c r="CAD283" s="6"/>
      <c r="CAE283" s="6"/>
      <c r="CAF283" s="6"/>
      <c r="CAG283" s="6"/>
      <c r="CAH283" s="6"/>
      <c r="CAI283" s="6"/>
      <c r="CAJ283" s="6"/>
      <c r="CAK283" s="6"/>
      <c r="CAL283" s="6"/>
      <c r="CAM283" s="6"/>
      <c r="CAN283" s="6"/>
      <c r="CAO283" s="6"/>
      <c r="CAP283" s="6"/>
      <c r="CAQ283" s="6"/>
      <c r="CAR283" s="6"/>
      <c r="CAS283" s="6"/>
      <c r="CAT283" s="6"/>
      <c r="CAU283" s="6"/>
      <c r="CAV283" s="6"/>
      <c r="CAW283" s="6"/>
      <c r="CAX283" s="6"/>
      <c r="CAY283" s="6"/>
      <c r="CAZ283" s="6"/>
      <c r="CBA283" s="6"/>
      <c r="CBB283" s="6"/>
      <c r="CBC283" s="6"/>
      <c r="CBD283" s="6"/>
      <c r="CBE283" s="6"/>
      <c r="CBF283" s="6"/>
      <c r="CBG283" s="6"/>
      <c r="CBH283" s="6"/>
      <c r="CBI283" s="6"/>
      <c r="CBJ283" s="6"/>
      <c r="CBK283" s="6"/>
      <c r="CBL283" s="6"/>
      <c r="CBM283" s="6"/>
      <c r="CBN283" s="6"/>
      <c r="CBO283" s="6"/>
      <c r="CBP283" s="6"/>
      <c r="CBQ283" s="6"/>
      <c r="CBR283" s="6"/>
      <c r="CBS283" s="6"/>
      <c r="CBT283" s="6"/>
      <c r="CBU283" s="6"/>
      <c r="CBV283" s="6"/>
      <c r="CBW283" s="6"/>
      <c r="CBX283" s="6"/>
      <c r="CBY283" s="6"/>
      <c r="CBZ283" s="6"/>
      <c r="CCA283" s="6"/>
      <c r="CCB283" s="6"/>
      <c r="CCC283" s="6"/>
      <c r="CCD283" s="6"/>
      <c r="CCE283" s="6"/>
      <c r="CCF283" s="6"/>
      <c r="CCG283" s="6"/>
      <c r="CCH283" s="6"/>
      <c r="CCI283" s="6"/>
      <c r="CCJ283" s="6"/>
      <c r="CCK283" s="6"/>
      <c r="CCL283" s="6"/>
      <c r="CCM283" s="6"/>
      <c r="CCN283" s="6"/>
      <c r="CCO283" s="6"/>
      <c r="CCP283" s="6"/>
      <c r="CCQ283" s="6"/>
      <c r="CCR283" s="6"/>
      <c r="CCS283" s="6"/>
      <c r="CCT283" s="6"/>
      <c r="CCU283" s="6"/>
      <c r="CCV283" s="6"/>
      <c r="CCW283" s="6"/>
      <c r="CCX283" s="6"/>
      <c r="CCY283" s="6"/>
      <c r="CCZ283" s="6"/>
      <c r="CDA283" s="6"/>
      <c r="CDB283" s="6"/>
      <c r="CDC283" s="6"/>
      <c r="CDD283" s="6"/>
      <c r="CDE283" s="6"/>
      <c r="CDF283" s="6"/>
      <c r="CDG283" s="6"/>
      <c r="CDH283" s="6"/>
      <c r="CDI283" s="6"/>
      <c r="CDJ283" s="6"/>
      <c r="CDK283" s="6"/>
      <c r="CDL283" s="6"/>
      <c r="CDM283" s="6"/>
      <c r="CDN283" s="6"/>
      <c r="CDO283" s="6"/>
      <c r="CDP283" s="6"/>
      <c r="CDQ283" s="6"/>
      <c r="CDR283" s="6"/>
      <c r="CDS283" s="6"/>
      <c r="CDT283" s="6"/>
      <c r="CDU283" s="6"/>
      <c r="CDV283" s="6"/>
      <c r="CDW283" s="6"/>
      <c r="CDX283" s="6"/>
      <c r="CDY283" s="6"/>
      <c r="CDZ283" s="6"/>
      <c r="CEA283" s="6"/>
      <c r="CEB283" s="6"/>
      <c r="CEC283" s="6"/>
      <c r="CED283" s="6"/>
      <c r="CEE283" s="6"/>
      <c r="CEF283" s="6"/>
      <c r="CEG283" s="6"/>
      <c r="CEH283" s="6"/>
      <c r="CEI283" s="6"/>
      <c r="CEJ283" s="6"/>
      <c r="CEK283" s="6"/>
      <c r="CEL283" s="6"/>
      <c r="CEM283" s="6"/>
      <c r="CEN283" s="6"/>
      <c r="CEO283" s="6"/>
      <c r="CEP283" s="6"/>
      <c r="CEQ283" s="6"/>
      <c r="CER283" s="6"/>
      <c r="CES283" s="6"/>
      <c r="CET283" s="6"/>
      <c r="CEU283" s="6"/>
      <c r="CEV283" s="6"/>
      <c r="CEW283" s="6"/>
      <c r="CEX283" s="6"/>
      <c r="CEY283" s="6"/>
      <c r="CEZ283" s="6"/>
      <c r="CFA283" s="6"/>
      <c r="CFB283" s="6"/>
      <c r="CFC283" s="6"/>
      <c r="CFD283" s="6"/>
      <c r="CFE283" s="6"/>
      <c r="CFF283" s="6"/>
      <c r="CFG283" s="6"/>
      <c r="CFH283" s="6"/>
      <c r="CFI283" s="6"/>
      <c r="CFJ283" s="6"/>
      <c r="CFK283" s="6"/>
      <c r="CFL283" s="6"/>
      <c r="CFM283" s="6"/>
      <c r="CFN283" s="6"/>
      <c r="CFO283" s="6"/>
      <c r="CFP283" s="6"/>
      <c r="CFQ283" s="6"/>
      <c r="CFR283" s="6"/>
      <c r="CFS283" s="6"/>
      <c r="CFT283" s="6"/>
      <c r="CFU283" s="6"/>
      <c r="CFV283" s="6"/>
      <c r="CFW283" s="6"/>
      <c r="CFX283" s="6"/>
      <c r="CFY283" s="6"/>
      <c r="CFZ283" s="6"/>
      <c r="CGA283" s="6"/>
      <c r="CGB283" s="6"/>
      <c r="CGC283" s="6"/>
      <c r="CGD283" s="6"/>
      <c r="CGE283" s="6"/>
      <c r="CGF283" s="6"/>
      <c r="CGG283" s="6"/>
      <c r="CGH283" s="6"/>
      <c r="CGI283" s="6"/>
      <c r="CGJ283" s="6"/>
      <c r="CGK283" s="6"/>
      <c r="CGL283" s="6"/>
      <c r="CGM283" s="6"/>
      <c r="CGN283" s="6"/>
      <c r="CGO283" s="6"/>
      <c r="CGP283" s="6"/>
      <c r="CGQ283" s="6"/>
      <c r="CGR283" s="6"/>
      <c r="CGS283" s="6"/>
      <c r="CGT283" s="6"/>
      <c r="CGU283" s="6"/>
      <c r="CGV283" s="6"/>
      <c r="CGW283" s="6"/>
      <c r="CGX283" s="6"/>
      <c r="CGY283" s="6"/>
      <c r="CGZ283" s="6"/>
      <c r="CHA283" s="6"/>
      <c r="CHB283" s="6"/>
      <c r="CHC283" s="6"/>
      <c r="CHD283" s="6"/>
      <c r="CHE283" s="6"/>
      <c r="CHF283" s="6"/>
      <c r="CHG283" s="6"/>
      <c r="CHH283" s="6"/>
      <c r="CHI283" s="6"/>
      <c r="CHJ283" s="6"/>
      <c r="CHK283" s="6"/>
      <c r="CHL283" s="6"/>
      <c r="CHM283" s="6"/>
      <c r="CHN283" s="6"/>
      <c r="CHO283" s="6"/>
      <c r="CHP283" s="6"/>
      <c r="CHQ283" s="6"/>
      <c r="CHR283" s="6"/>
      <c r="CHS283" s="6"/>
      <c r="CHT283" s="6"/>
      <c r="CHU283" s="6"/>
      <c r="CHV283" s="6"/>
      <c r="CHW283" s="6"/>
      <c r="CHX283" s="6"/>
      <c r="CHY283" s="6"/>
      <c r="CHZ283" s="6"/>
      <c r="CIA283" s="6"/>
      <c r="CIB283" s="6"/>
      <c r="CIC283" s="6"/>
      <c r="CID283" s="6"/>
      <c r="CIE283" s="6"/>
      <c r="CIF283" s="6"/>
      <c r="CIG283" s="6"/>
      <c r="CIH283" s="6"/>
      <c r="CII283" s="6"/>
      <c r="CIJ283" s="6"/>
      <c r="CIK283" s="6"/>
      <c r="CIL283" s="6"/>
      <c r="CIM283" s="6"/>
      <c r="CIN283" s="6"/>
      <c r="CIO283" s="6"/>
      <c r="CIP283" s="6"/>
      <c r="CIQ283" s="6"/>
      <c r="CIR283" s="6"/>
      <c r="CIS283" s="6"/>
      <c r="CIT283" s="6"/>
      <c r="CIU283" s="6"/>
      <c r="CIV283" s="6"/>
      <c r="CIW283" s="6"/>
      <c r="CIX283" s="6"/>
      <c r="CIY283" s="6"/>
      <c r="CIZ283" s="6"/>
      <c r="CJA283" s="6"/>
      <c r="CJB283" s="6"/>
      <c r="CJC283" s="6"/>
      <c r="CJD283" s="6"/>
      <c r="CJE283" s="6"/>
      <c r="CJF283" s="6"/>
      <c r="CJG283" s="6"/>
      <c r="CJH283" s="6"/>
      <c r="CJI283" s="6"/>
      <c r="CJJ283" s="6"/>
      <c r="CJK283" s="6"/>
      <c r="CJL283" s="6"/>
      <c r="CJM283" s="6"/>
      <c r="CJN283" s="6"/>
      <c r="CJO283" s="6"/>
      <c r="CJP283" s="6"/>
      <c r="CJQ283" s="6"/>
      <c r="CJR283" s="6"/>
      <c r="CJS283" s="6"/>
      <c r="CJT283" s="6"/>
      <c r="CJU283" s="6"/>
      <c r="CJV283" s="6"/>
      <c r="CJW283" s="6"/>
      <c r="CJX283" s="6"/>
      <c r="CJY283" s="6"/>
      <c r="CJZ283" s="6"/>
      <c r="CKA283" s="6"/>
      <c r="CKB283" s="6"/>
      <c r="CKC283" s="6"/>
      <c r="CKD283" s="6"/>
      <c r="CKE283" s="6"/>
      <c r="CKF283" s="6"/>
      <c r="CKG283" s="6"/>
      <c r="CKH283" s="6"/>
      <c r="CKI283" s="6"/>
      <c r="CKJ283" s="6"/>
      <c r="CKK283" s="6"/>
      <c r="CKL283" s="6"/>
      <c r="CKM283" s="6"/>
      <c r="CKN283" s="6"/>
      <c r="CKO283" s="6"/>
      <c r="CKP283" s="6"/>
      <c r="CKQ283" s="6"/>
      <c r="CKR283" s="6"/>
      <c r="CKS283" s="6"/>
      <c r="CKT283" s="6"/>
      <c r="CKU283" s="6"/>
      <c r="CKV283" s="6"/>
      <c r="CKW283" s="6"/>
      <c r="CKX283" s="6"/>
      <c r="CKY283" s="6"/>
      <c r="CKZ283" s="6"/>
      <c r="CLA283" s="6"/>
      <c r="CLB283" s="6"/>
      <c r="CLC283" s="6"/>
      <c r="CLD283" s="6"/>
      <c r="CLE283" s="6"/>
      <c r="CLF283" s="6"/>
      <c r="CLG283" s="6"/>
      <c r="CLH283" s="6"/>
      <c r="CLI283" s="6"/>
      <c r="CLJ283" s="6"/>
      <c r="CLK283" s="6"/>
      <c r="CLL283" s="6"/>
      <c r="CLM283" s="6"/>
      <c r="CLN283" s="6"/>
      <c r="CLO283" s="6"/>
      <c r="CLP283" s="6"/>
      <c r="CLQ283" s="6"/>
      <c r="CLR283" s="6"/>
      <c r="CLS283" s="6"/>
      <c r="CLT283" s="6"/>
      <c r="CLU283" s="6"/>
      <c r="CLV283" s="6"/>
      <c r="CLW283" s="6"/>
      <c r="CLX283" s="6"/>
      <c r="CLY283" s="6"/>
      <c r="CLZ283" s="6"/>
      <c r="CMA283" s="6"/>
      <c r="CMB283" s="6"/>
      <c r="CMC283" s="6"/>
      <c r="CMD283" s="6"/>
      <c r="CME283" s="6"/>
      <c r="CMF283" s="6"/>
      <c r="CMG283" s="6"/>
      <c r="CMH283" s="6"/>
      <c r="CMI283" s="6"/>
      <c r="CMJ283" s="6"/>
      <c r="CMK283" s="6"/>
      <c r="CML283" s="6"/>
      <c r="CMM283" s="6"/>
      <c r="CMN283" s="6"/>
      <c r="CMO283" s="6"/>
      <c r="CMP283" s="6"/>
      <c r="CMQ283" s="6"/>
      <c r="CMR283" s="6"/>
      <c r="CMS283" s="6"/>
      <c r="CMT283" s="6"/>
      <c r="CMU283" s="6"/>
      <c r="CMV283" s="6"/>
      <c r="CMW283" s="6"/>
      <c r="CMX283" s="6"/>
      <c r="CMY283" s="6"/>
      <c r="CMZ283" s="6"/>
      <c r="CNA283" s="6"/>
      <c r="CNB283" s="6"/>
      <c r="CNC283" s="6"/>
      <c r="CND283" s="6"/>
      <c r="CNE283" s="6"/>
      <c r="CNF283" s="6"/>
      <c r="CNG283" s="6"/>
      <c r="CNH283" s="6"/>
      <c r="CNI283" s="6"/>
      <c r="CNJ283" s="6"/>
      <c r="CNK283" s="6"/>
      <c r="CNL283" s="6"/>
      <c r="CNM283" s="6"/>
      <c r="CNN283" s="6"/>
      <c r="CNO283" s="6"/>
      <c r="CNP283" s="6"/>
      <c r="CNQ283" s="6"/>
      <c r="CNR283" s="6"/>
      <c r="CNS283" s="6"/>
      <c r="CNT283" s="6"/>
      <c r="CNU283" s="6"/>
      <c r="CNV283" s="6"/>
      <c r="CNW283" s="6"/>
      <c r="CNX283" s="6"/>
      <c r="CNY283" s="6"/>
      <c r="CNZ283" s="6"/>
      <c r="COA283" s="6"/>
      <c r="COB283" s="6"/>
      <c r="COC283" s="6"/>
      <c r="COD283" s="6"/>
      <c r="COE283" s="6"/>
      <c r="COF283" s="6"/>
      <c r="COG283" s="6"/>
      <c r="COH283" s="6"/>
      <c r="COI283" s="6"/>
      <c r="COJ283" s="6"/>
      <c r="COK283" s="6"/>
      <c r="COL283" s="6"/>
      <c r="COM283" s="6"/>
      <c r="CON283" s="6"/>
      <c r="COO283" s="6"/>
      <c r="COP283" s="6"/>
      <c r="COQ283" s="6"/>
      <c r="COR283" s="6"/>
      <c r="COS283" s="6"/>
      <c r="COT283" s="6"/>
      <c r="COU283" s="6"/>
      <c r="COV283" s="6"/>
      <c r="COW283" s="6"/>
      <c r="COX283" s="6"/>
      <c r="COY283" s="6"/>
      <c r="COZ283" s="6"/>
      <c r="CPA283" s="6"/>
      <c r="CPB283" s="6"/>
      <c r="CPC283" s="6"/>
      <c r="CPD283" s="6"/>
      <c r="CPE283" s="6"/>
      <c r="CPF283" s="6"/>
      <c r="CPG283" s="6"/>
      <c r="CPH283" s="6"/>
      <c r="CPI283" s="6"/>
      <c r="CPJ283" s="6"/>
      <c r="CPK283" s="6"/>
      <c r="CPL283" s="6"/>
      <c r="CPM283" s="6"/>
      <c r="CPN283" s="6"/>
      <c r="CPO283" s="6"/>
      <c r="CPP283" s="6"/>
      <c r="CPQ283" s="6"/>
      <c r="CPR283" s="6"/>
      <c r="CPS283" s="6"/>
      <c r="CPT283" s="6"/>
      <c r="CPU283" s="6"/>
      <c r="CPV283" s="6"/>
      <c r="CPW283" s="6"/>
      <c r="CPX283" s="6"/>
      <c r="CPY283" s="6"/>
      <c r="CPZ283" s="6"/>
      <c r="CQA283" s="6"/>
      <c r="CQB283" s="6"/>
      <c r="CQC283" s="6"/>
      <c r="CQD283" s="6"/>
      <c r="CQE283" s="6"/>
      <c r="CQF283" s="6"/>
      <c r="CQG283" s="6"/>
      <c r="CQH283" s="6"/>
      <c r="CQI283" s="6"/>
      <c r="CQJ283" s="6"/>
      <c r="CQK283" s="6"/>
      <c r="CQL283" s="6"/>
      <c r="CQM283" s="6"/>
      <c r="CQN283" s="6"/>
      <c r="CQO283" s="6"/>
      <c r="CQP283" s="6"/>
      <c r="CQQ283" s="6"/>
      <c r="CQR283" s="6"/>
      <c r="CQS283" s="6"/>
      <c r="CQT283" s="6"/>
      <c r="CQU283" s="6"/>
      <c r="CQV283" s="6"/>
      <c r="CQW283" s="6"/>
      <c r="CQX283" s="6"/>
      <c r="CQY283" s="6"/>
      <c r="CQZ283" s="6"/>
      <c r="CRA283" s="6"/>
      <c r="CRB283" s="6"/>
      <c r="CRC283" s="6"/>
      <c r="CRD283" s="6"/>
      <c r="CRE283" s="6"/>
      <c r="CRF283" s="6"/>
      <c r="CRG283" s="6"/>
      <c r="CRH283" s="6"/>
      <c r="CRI283" s="6"/>
      <c r="CRJ283" s="6"/>
      <c r="CRK283" s="6"/>
      <c r="CRL283" s="6"/>
      <c r="CRM283" s="6"/>
      <c r="CRN283" s="6"/>
      <c r="CRO283" s="6"/>
      <c r="CRP283" s="6"/>
      <c r="CRQ283" s="6"/>
      <c r="CRR283" s="6"/>
      <c r="CRS283" s="6"/>
      <c r="CRT283" s="6"/>
      <c r="CRU283" s="6"/>
      <c r="CRV283" s="6"/>
      <c r="CRW283" s="6"/>
      <c r="CRX283" s="6"/>
      <c r="CRY283" s="6"/>
      <c r="CRZ283" s="6"/>
      <c r="CSA283" s="6"/>
      <c r="CSB283" s="6"/>
      <c r="CSC283" s="6"/>
      <c r="CSD283" s="6"/>
      <c r="CSE283" s="6"/>
      <c r="CSF283" s="6"/>
      <c r="CSG283" s="6"/>
      <c r="CSH283" s="6"/>
      <c r="CSI283" s="6"/>
      <c r="CSJ283" s="6"/>
      <c r="CSK283" s="6"/>
      <c r="CSL283" s="6"/>
      <c r="CSM283" s="6"/>
      <c r="CSN283" s="6"/>
      <c r="CSO283" s="6"/>
      <c r="CSP283" s="6"/>
      <c r="CSQ283" s="6"/>
      <c r="CSR283" s="6"/>
      <c r="CSS283" s="6"/>
      <c r="CST283" s="6"/>
      <c r="CSU283" s="6"/>
      <c r="CSV283" s="6"/>
      <c r="CSW283" s="6"/>
      <c r="CSX283" s="6"/>
      <c r="CSY283" s="6"/>
      <c r="CSZ283" s="6"/>
      <c r="CTA283" s="6"/>
      <c r="CTB283" s="6"/>
      <c r="CTC283" s="6"/>
      <c r="CTD283" s="6"/>
      <c r="CTE283" s="6"/>
      <c r="CTF283" s="6"/>
      <c r="CTG283" s="6"/>
      <c r="CTH283" s="6"/>
      <c r="CTI283" s="6"/>
      <c r="CTJ283" s="6"/>
      <c r="CTK283" s="6"/>
      <c r="CTL283" s="6"/>
      <c r="CTM283" s="6"/>
      <c r="CTN283" s="6"/>
      <c r="CTO283" s="6"/>
      <c r="CTP283" s="6"/>
      <c r="CTQ283" s="6"/>
      <c r="CTR283" s="6"/>
      <c r="CTS283" s="6"/>
      <c r="CTT283" s="6"/>
      <c r="CTU283" s="6"/>
      <c r="CTV283" s="6"/>
      <c r="CTW283" s="6"/>
      <c r="CTX283" s="6"/>
      <c r="CTY283" s="6"/>
      <c r="CTZ283" s="6"/>
      <c r="CUA283" s="6"/>
      <c r="CUB283" s="6"/>
      <c r="CUC283" s="6"/>
      <c r="CUD283" s="6"/>
      <c r="CUE283" s="6"/>
      <c r="CUF283" s="6"/>
      <c r="CUG283" s="6"/>
      <c r="CUH283" s="6"/>
      <c r="CUI283" s="6"/>
      <c r="CUJ283" s="6"/>
      <c r="CUK283" s="6"/>
      <c r="CUL283" s="6"/>
      <c r="CUM283" s="6"/>
      <c r="CUN283" s="6"/>
      <c r="CUO283" s="6"/>
      <c r="CUP283" s="6"/>
      <c r="CUQ283" s="6"/>
      <c r="CUR283" s="6"/>
      <c r="CUS283" s="6"/>
      <c r="CUT283" s="6"/>
      <c r="CUU283" s="6"/>
      <c r="CUV283" s="6"/>
      <c r="CUW283" s="6"/>
      <c r="CUX283" s="6"/>
      <c r="CUY283" s="6"/>
      <c r="CUZ283" s="6"/>
      <c r="CVA283" s="6"/>
      <c r="CVB283" s="6"/>
      <c r="CVC283" s="6"/>
      <c r="CVD283" s="6"/>
      <c r="CVE283" s="6"/>
      <c r="CVF283" s="6"/>
      <c r="CVG283" s="6"/>
      <c r="CVH283" s="6"/>
      <c r="CVI283" s="6"/>
      <c r="CVJ283" s="6"/>
      <c r="CVK283" s="6"/>
      <c r="CVL283" s="6"/>
      <c r="CVM283" s="6"/>
      <c r="CVN283" s="6"/>
      <c r="CVO283" s="6"/>
      <c r="CVP283" s="6"/>
      <c r="CVQ283" s="6"/>
      <c r="CVR283" s="6"/>
      <c r="CVS283" s="6"/>
      <c r="CVT283" s="6"/>
      <c r="CVU283" s="6"/>
      <c r="CVV283" s="6"/>
      <c r="CVW283" s="6"/>
      <c r="CVX283" s="6"/>
      <c r="CVY283" s="6"/>
      <c r="CVZ283" s="6"/>
      <c r="CWA283" s="6"/>
      <c r="CWB283" s="6"/>
      <c r="CWC283" s="6"/>
      <c r="CWD283" s="6"/>
      <c r="CWE283" s="6"/>
      <c r="CWF283" s="6"/>
      <c r="CWG283" s="6"/>
      <c r="CWH283" s="6"/>
      <c r="CWI283" s="6"/>
      <c r="CWJ283" s="6"/>
      <c r="CWK283" s="6"/>
      <c r="CWL283" s="6"/>
      <c r="CWM283" s="6"/>
      <c r="CWN283" s="6"/>
      <c r="CWO283" s="6"/>
      <c r="CWP283" s="6"/>
      <c r="CWQ283" s="6"/>
      <c r="CWR283" s="6"/>
      <c r="CWS283" s="6"/>
      <c r="CWT283" s="6"/>
      <c r="CWU283" s="6"/>
      <c r="CWV283" s="6"/>
      <c r="CWW283" s="6"/>
      <c r="CWX283" s="6"/>
      <c r="CWY283" s="6"/>
      <c r="CWZ283" s="6"/>
      <c r="CXA283" s="6"/>
      <c r="CXB283" s="6"/>
      <c r="CXC283" s="6"/>
      <c r="CXD283" s="6"/>
      <c r="CXE283" s="6"/>
      <c r="CXF283" s="6"/>
      <c r="CXG283" s="6"/>
      <c r="CXH283" s="6"/>
      <c r="CXI283" s="6"/>
      <c r="CXJ283" s="6"/>
      <c r="CXK283" s="6"/>
      <c r="CXL283" s="6"/>
      <c r="CXM283" s="6"/>
      <c r="CXN283" s="6"/>
      <c r="CXO283" s="6"/>
      <c r="CXP283" s="6"/>
      <c r="CXQ283" s="6"/>
      <c r="CXR283" s="6"/>
      <c r="CXS283" s="6"/>
      <c r="CXT283" s="6"/>
      <c r="CXU283" s="6"/>
      <c r="CXV283" s="6"/>
      <c r="CXW283" s="6"/>
      <c r="CXX283" s="6"/>
      <c r="CXY283" s="6"/>
      <c r="CXZ283" s="6"/>
      <c r="CYA283" s="6"/>
      <c r="CYB283" s="6"/>
      <c r="CYC283" s="6"/>
      <c r="CYD283" s="6"/>
      <c r="CYE283" s="6"/>
      <c r="CYF283" s="6"/>
      <c r="CYG283" s="6"/>
      <c r="CYH283" s="6"/>
      <c r="CYI283" s="6"/>
      <c r="CYJ283" s="6"/>
      <c r="CYK283" s="6"/>
      <c r="CYL283" s="6"/>
      <c r="CYM283" s="6"/>
      <c r="CYN283" s="6"/>
      <c r="CYO283" s="6"/>
      <c r="CYP283" s="6"/>
      <c r="CYQ283" s="6"/>
      <c r="CYR283" s="6"/>
      <c r="CYS283" s="6"/>
      <c r="CYT283" s="6"/>
      <c r="CYU283" s="6"/>
      <c r="CYV283" s="6"/>
      <c r="CYW283" s="6"/>
      <c r="CYX283" s="6"/>
      <c r="CYY283" s="6"/>
      <c r="CYZ283" s="6"/>
      <c r="CZA283" s="6"/>
      <c r="CZB283" s="6"/>
      <c r="CZC283" s="6"/>
      <c r="CZD283" s="6"/>
      <c r="CZE283" s="6"/>
      <c r="CZF283" s="6"/>
      <c r="CZG283" s="6"/>
      <c r="CZH283" s="6"/>
      <c r="CZI283" s="6"/>
      <c r="CZJ283" s="6"/>
      <c r="CZK283" s="6"/>
      <c r="CZL283" s="6"/>
      <c r="CZM283" s="6"/>
      <c r="CZN283" s="6"/>
      <c r="CZO283" s="6"/>
      <c r="CZP283" s="6"/>
      <c r="CZQ283" s="6"/>
      <c r="CZR283" s="6"/>
      <c r="CZS283" s="6"/>
      <c r="CZT283" s="6"/>
      <c r="CZU283" s="6"/>
      <c r="CZV283" s="6"/>
      <c r="CZW283" s="6"/>
      <c r="CZX283" s="6"/>
      <c r="CZY283" s="6"/>
      <c r="CZZ283" s="6"/>
      <c r="DAA283" s="6"/>
      <c r="DAB283" s="6"/>
      <c r="DAC283" s="6"/>
      <c r="DAD283" s="6"/>
      <c r="DAE283" s="6"/>
      <c r="DAF283" s="6"/>
      <c r="DAG283" s="6"/>
      <c r="DAH283" s="6"/>
      <c r="DAI283" s="6"/>
      <c r="DAJ283" s="6"/>
      <c r="DAK283" s="6"/>
      <c r="DAL283" s="6"/>
      <c r="DAM283" s="6"/>
      <c r="DAN283" s="6"/>
      <c r="DAO283" s="6"/>
      <c r="DAP283" s="6"/>
      <c r="DAQ283" s="6"/>
      <c r="DAR283" s="6"/>
      <c r="DAS283" s="6"/>
      <c r="DAT283" s="6"/>
      <c r="DAU283" s="6"/>
      <c r="DAV283" s="6"/>
      <c r="DAW283" s="6"/>
      <c r="DAX283" s="6"/>
      <c r="DAY283" s="6"/>
      <c r="DAZ283" s="6"/>
      <c r="DBA283" s="6"/>
      <c r="DBB283" s="6"/>
      <c r="DBC283" s="6"/>
      <c r="DBD283" s="6"/>
      <c r="DBE283" s="6"/>
      <c r="DBF283" s="6"/>
      <c r="DBG283" s="6"/>
      <c r="DBH283" s="6"/>
      <c r="DBI283" s="6"/>
      <c r="DBJ283" s="6"/>
      <c r="DBK283" s="6"/>
      <c r="DBL283" s="6"/>
      <c r="DBM283" s="6"/>
      <c r="DBN283" s="6"/>
      <c r="DBO283" s="6"/>
      <c r="DBP283" s="6"/>
      <c r="DBQ283" s="6"/>
      <c r="DBR283" s="6"/>
      <c r="DBS283" s="6"/>
      <c r="DBT283" s="6"/>
      <c r="DBU283" s="6"/>
      <c r="DBV283" s="6"/>
      <c r="DBW283" s="6"/>
      <c r="DBX283" s="6"/>
      <c r="DBY283" s="6"/>
      <c r="DBZ283" s="6"/>
      <c r="DCA283" s="6"/>
      <c r="DCB283" s="6"/>
      <c r="DCC283" s="6"/>
      <c r="DCD283" s="6"/>
      <c r="DCE283" s="6"/>
      <c r="DCF283" s="6"/>
      <c r="DCG283" s="6"/>
      <c r="DCH283" s="6"/>
      <c r="DCI283" s="6"/>
      <c r="DCJ283" s="6"/>
      <c r="DCK283" s="6"/>
      <c r="DCL283" s="6"/>
      <c r="DCM283" s="6"/>
      <c r="DCN283" s="6"/>
      <c r="DCO283" s="6"/>
      <c r="DCP283" s="6"/>
      <c r="DCQ283" s="6"/>
      <c r="DCR283" s="6"/>
      <c r="DCS283" s="6"/>
      <c r="DCT283" s="6"/>
      <c r="DCU283" s="6"/>
      <c r="DCV283" s="6"/>
      <c r="DCW283" s="6"/>
      <c r="DCX283" s="6"/>
      <c r="DCY283" s="6"/>
      <c r="DCZ283" s="6"/>
      <c r="DDA283" s="6"/>
      <c r="DDB283" s="6"/>
      <c r="DDC283" s="6"/>
      <c r="DDD283" s="6"/>
      <c r="DDE283" s="6"/>
      <c r="DDF283" s="6"/>
      <c r="DDG283" s="6"/>
      <c r="DDH283" s="6"/>
      <c r="DDI283" s="6"/>
      <c r="DDJ283" s="6"/>
      <c r="DDK283" s="6"/>
      <c r="DDL283" s="6"/>
      <c r="DDM283" s="6"/>
      <c r="DDN283" s="6"/>
      <c r="DDO283" s="6"/>
      <c r="DDP283" s="6"/>
      <c r="DDQ283" s="6"/>
      <c r="DDR283" s="6"/>
      <c r="DDS283" s="6"/>
      <c r="DDT283" s="6"/>
      <c r="DDU283" s="6"/>
      <c r="DDV283" s="6"/>
      <c r="DDW283" s="6"/>
      <c r="DDX283" s="6"/>
      <c r="DDY283" s="6"/>
      <c r="DDZ283" s="6"/>
      <c r="DEA283" s="6"/>
      <c r="DEB283" s="6"/>
      <c r="DEC283" s="6"/>
      <c r="DED283" s="6"/>
      <c r="DEE283" s="6"/>
      <c r="DEF283" s="6"/>
      <c r="DEG283" s="6"/>
      <c r="DEH283" s="6"/>
      <c r="DEI283" s="6"/>
      <c r="DEJ283" s="6"/>
      <c r="DEK283" s="6"/>
      <c r="DEL283" s="6"/>
      <c r="DEM283" s="6"/>
      <c r="DEN283" s="6"/>
      <c r="DEO283" s="6"/>
      <c r="DEP283" s="6"/>
      <c r="DEQ283" s="6"/>
      <c r="DER283" s="6"/>
      <c r="DES283" s="6"/>
      <c r="DET283" s="6"/>
      <c r="DEU283" s="6"/>
      <c r="DEV283" s="6"/>
      <c r="DEW283" s="6"/>
      <c r="DEX283" s="6"/>
      <c r="DEY283" s="6"/>
      <c r="DEZ283" s="6"/>
      <c r="DFA283" s="6"/>
      <c r="DFB283" s="6"/>
      <c r="DFC283" s="6"/>
      <c r="DFD283" s="6"/>
      <c r="DFE283" s="6"/>
      <c r="DFF283" s="6"/>
      <c r="DFG283" s="6"/>
      <c r="DFH283" s="6"/>
      <c r="DFI283" s="6"/>
      <c r="DFJ283" s="6"/>
      <c r="DFK283" s="6"/>
      <c r="DFL283" s="6"/>
      <c r="DFM283" s="6"/>
      <c r="DFN283" s="6"/>
      <c r="DFO283" s="6"/>
      <c r="DFP283" s="6"/>
      <c r="DFQ283" s="6"/>
      <c r="DFR283" s="6"/>
      <c r="DFS283" s="6"/>
      <c r="DFT283" s="6"/>
      <c r="DFU283" s="6"/>
      <c r="DFV283" s="6"/>
      <c r="DFW283" s="6"/>
      <c r="DFX283" s="6"/>
      <c r="DFY283" s="6"/>
      <c r="DFZ283" s="6"/>
      <c r="DGA283" s="6"/>
      <c r="DGB283" s="6"/>
      <c r="DGC283" s="6"/>
      <c r="DGD283" s="6"/>
      <c r="DGE283" s="6"/>
      <c r="DGF283" s="6"/>
      <c r="DGG283" s="6"/>
      <c r="DGH283" s="6"/>
      <c r="DGI283" s="6"/>
      <c r="DGJ283" s="6"/>
      <c r="DGK283" s="6"/>
      <c r="DGL283" s="6"/>
      <c r="DGM283" s="6"/>
      <c r="DGN283" s="6"/>
      <c r="DGO283" s="6"/>
      <c r="DGP283" s="6"/>
      <c r="DGQ283" s="6"/>
      <c r="DGR283" s="6"/>
      <c r="DGS283" s="6"/>
      <c r="DGT283" s="6"/>
      <c r="DGU283" s="6"/>
      <c r="DGV283" s="6"/>
      <c r="DGW283" s="6"/>
      <c r="DGX283" s="6"/>
      <c r="DGY283" s="6"/>
      <c r="DGZ283" s="6"/>
      <c r="DHA283" s="6"/>
      <c r="DHB283" s="6"/>
      <c r="DHC283" s="6"/>
      <c r="DHD283" s="6"/>
      <c r="DHE283" s="6"/>
      <c r="DHF283" s="6"/>
      <c r="DHG283" s="6"/>
      <c r="DHH283" s="6"/>
      <c r="DHI283" s="6"/>
      <c r="DHJ283" s="6"/>
      <c r="DHK283" s="6"/>
      <c r="DHL283" s="6"/>
      <c r="DHM283" s="6"/>
      <c r="DHN283" s="6"/>
      <c r="DHO283" s="6"/>
      <c r="DHP283" s="6"/>
      <c r="DHQ283" s="6"/>
      <c r="DHR283" s="6"/>
      <c r="DHS283" s="6"/>
      <c r="DHT283" s="6"/>
      <c r="DHU283" s="6"/>
      <c r="DHV283" s="6"/>
      <c r="DHW283" s="6"/>
      <c r="DHX283" s="6"/>
      <c r="DHY283" s="6"/>
      <c r="DHZ283" s="6"/>
      <c r="DIA283" s="6"/>
      <c r="DIB283" s="6"/>
      <c r="DIC283" s="6"/>
      <c r="DID283" s="6"/>
      <c r="DIE283" s="6"/>
      <c r="DIF283" s="6"/>
      <c r="DIG283" s="6"/>
      <c r="DIH283" s="6"/>
      <c r="DII283" s="6"/>
      <c r="DIJ283" s="6"/>
      <c r="DIK283" s="6"/>
      <c r="DIL283" s="6"/>
      <c r="DIM283" s="6"/>
      <c r="DIN283" s="6"/>
      <c r="DIO283" s="6"/>
      <c r="DIP283" s="6"/>
      <c r="DIQ283" s="6"/>
      <c r="DIR283" s="6"/>
      <c r="DIS283" s="6"/>
      <c r="DIT283" s="6"/>
      <c r="DIU283" s="6"/>
      <c r="DIV283" s="6"/>
      <c r="DIW283" s="6"/>
      <c r="DIX283" s="6"/>
      <c r="DIY283" s="6"/>
      <c r="DIZ283" s="6"/>
      <c r="DJA283" s="6"/>
      <c r="DJB283" s="6"/>
      <c r="DJC283" s="6"/>
      <c r="DJD283" s="6"/>
      <c r="DJE283" s="6"/>
      <c r="DJF283" s="6"/>
      <c r="DJG283" s="6"/>
      <c r="DJH283" s="6"/>
      <c r="DJI283" s="6"/>
      <c r="DJJ283" s="6"/>
      <c r="DJK283" s="6"/>
      <c r="DJL283" s="6"/>
      <c r="DJM283" s="6"/>
      <c r="DJN283" s="6"/>
      <c r="DJO283" s="6"/>
      <c r="DJP283" s="6"/>
      <c r="DJQ283" s="6"/>
      <c r="DJR283" s="6"/>
      <c r="DJS283" s="6"/>
      <c r="DJT283" s="6"/>
      <c r="DJU283" s="6"/>
      <c r="DJV283" s="6"/>
      <c r="DJW283" s="6"/>
      <c r="DJX283" s="6"/>
      <c r="DJY283" s="6"/>
      <c r="DJZ283" s="6"/>
      <c r="DKA283" s="6"/>
      <c r="DKB283" s="6"/>
      <c r="DKC283" s="6"/>
      <c r="DKD283" s="6"/>
      <c r="DKE283" s="6"/>
      <c r="DKF283" s="6"/>
      <c r="DKG283" s="6"/>
      <c r="DKH283" s="6"/>
      <c r="DKI283" s="6"/>
      <c r="DKJ283" s="6"/>
      <c r="DKK283" s="6"/>
      <c r="DKL283" s="6"/>
      <c r="DKM283" s="6"/>
      <c r="DKN283" s="6"/>
      <c r="DKO283" s="6"/>
      <c r="DKP283" s="6"/>
      <c r="DKQ283" s="6"/>
      <c r="DKR283" s="6"/>
      <c r="DKS283" s="6"/>
      <c r="DKT283" s="6"/>
      <c r="DKU283" s="6"/>
      <c r="DKV283" s="6"/>
      <c r="DKW283" s="6"/>
      <c r="DKX283" s="6"/>
      <c r="DKY283" s="6"/>
      <c r="DKZ283" s="6"/>
      <c r="DLA283" s="6"/>
      <c r="DLB283" s="6"/>
      <c r="DLC283" s="6"/>
      <c r="DLD283" s="6"/>
      <c r="DLE283" s="6"/>
      <c r="DLF283" s="6"/>
      <c r="DLG283" s="6"/>
      <c r="DLH283" s="6"/>
      <c r="DLI283" s="6"/>
      <c r="DLJ283" s="6"/>
      <c r="DLK283" s="6"/>
      <c r="DLL283" s="6"/>
      <c r="DLM283" s="6"/>
      <c r="DLN283" s="6"/>
      <c r="DLO283" s="6"/>
      <c r="DLP283" s="6"/>
      <c r="DLQ283" s="6"/>
      <c r="DLR283" s="6"/>
      <c r="DLS283" s="6"/>
      <c r="DLT283" s="6"/>
      <c r="DLU283" s="6"/>
      <c r="DLV283" s="6"/>
      <c r="DLW283" s="6"/>
      <c r="DLX283" s="6"/>
      <c r="DLY283" s="6"/>
      <c r="DLZ283" s="6"/>
      <c r="DMA283" s="6"/>
      <c r="DMB283" s="6"/>
      <c r="DMC283" s="6"/>
      <c r="DMD283" s="6"/>
      <c r="DME283" s="6"/>
      <c r="DMF283" s="6"/>
      <c r="DMG283" s="6"/>
      <c r="DMH283" s="6"/>
      <c r="DMI283" s="6"/>
      <c r="DMJ283" s="6"/>
      <c r="DMK283" s="6"/>
      <c r="DML283" s="6"/>
      <c r="DMM283" s="6"/>
      <c r="DMN283" s="6"/>
      <c r="DMO283" s="6"/>
      <c r="DMP283" s="6"/>
      <c r="DMQ283" s="6"/>
      <c r="DMR283" s="6"/>
      <c r="DMS283" s="6"/>
      <c r="DMT283" s="6"/>
      <c r="DMU283" s="6"/>
      <c r="DMV283" s="6"/>
      <c r="DMW283" s="6"/>
      <c r="DMX283" s="6"/>
      <c r="DMY283" s="6"/>
      <c r="DMZ283" s="6"/>
      <c r="DNA283" s="6"/>
      <c r="DNB283" s="6"/>
      <c r="DNC283" s="6"/>
      <c r="DND283" s="6"/>
      <c r="DNE283" s="6"/>
      <c r="DNF283" s="6"/>
      <c r="DNG283" s="6"/>
      <c r="DNH283" s="6"/>
      <c r="DNI283" s="6"/>
      <c r="DNJ283" s="6"/>
      <c r="DNK283" s="6"/>
      <c r="DNL283" s="6"/>
      <c r="DNM283" s="6"/>
      <c r="DNN283" s="6"/>
      <c r="DNO283" s="6"/>
      <c r="DNP283" s="6"/>
      <c r="DNQ283" s="6"/>
      <c r="DNR283" s="6"/>
      <c r="DNS283" s="6"/>
      <c r="DNT283" s="6"/>
      <c r="DNU283" s="6"/>
      <c r="DNV283" s="6"/>
      <c r="DNW283" s="6"/>
      <c r="DNX283" s="6"/>
      <c r="DNY283" s="6"/>
      <c r="DNZ283" s="6"/>
      <c r="DOA283" s="6"/>
      <c r="DOB283" s="6"/>
      <c r="DOC283" s="6"/>
      <c r="DOD283" s="6"/>
      <c r="DOE283" s="6"/>
      <c r="DOF283" s="6"/>
      <c r="DOG283" s="6"/>
      <c r="DOH283" s="6"/>
      <c r="DOI283" s="6"/>
      <c r="DOJ283" s="6"/>
      <c r="DOK283" s="6"/>
      <c r="DOL283" s="6"/>
      <c r="DOM283" s="6"/>
      <c r="DON283" s="6"/>
      <c r="DOO283" s="6"/>
      <c r="DOP283" s="6"/>
      <c r="DOQ283" s="6"/>
      <c r="DOR283" s="6"/>
      <c r="DOS283" s="6"/>
      <c r="DOT283" s="6"/>
      <c r="DOU283" s="6"/>
      <c r="DOV283" s="6"/>
      <c r="DOW283" s="6"/>
      <c r="DOX283" s="6"/>
      <c r="DOY283" s="6"/>
      <c r="DOZ283" s="6"/>
      <c r="DPA283" s="6"/>
      <c r="DPB283" s="6"/>
      <c r="DPC283" s="6"/>
      <c r="DPD283" s="6"/>
      <c r="DPE283" s="6"/>
      <c r="DPF283" s="6"/>
      <c r="DPG283" s="6"/>
      <c r="DPH283" s="6"/>
      <c r="DPI283" s="6"/>
      <c r="DPJ283" s="6"/>
      <c r="DPK283" s="6"/>
      <c r="DPL283" s="6"/>
      <c r="DPM283" s="6"/>
      <c r="DPN283" s="6"/>
      <c r="DPO283" s="6"/>
      <c r="DPP283" s="6"/>
      <c r="DPQ283" s="6"/>
      <c r="DPR283" s="6"/>
      <c r="DPS283" s="6"/>
      <c r="DPT283" s="6"/>
      <c r="DPU283" s="6"/>
      <c r="DPV283" s="6"/>
      <c r="DPW283" s="6"/>
      <c r="DPX283" s="6"/>
      <c r="DPY283" s="6"/>
      <c r="DPZ283" s="6"/>
      <c r="DQA283" s="6"/>
      <c r="DQB283" s="6"/>
      <c r="DQC283" s="6"/>
      <c r="DQD283" s="6"/>
      <c r="DQE283" s="6"/>
      <c r="DQF283" s="6"/>
      <c r="DQG283" s="6"/>
      <c r="DQH283" s="6"/>
      <c r="DQI283" s="6"/>
      <c r="DQJ283" s="6"/>
      <c r="DQK283" s="6"/>
      <c r="DQL283" s="6"/>
      <c r="DQM283" s="6"/>
      <c r="DQN283" s="6"/>
      <c r="DQO283" s="6"/>
      <c r="DQP283" s="6"/>
      <c r="DQQ283" s="6"/>
      <c r="DQR283" s="6"/>
      <c r="DQS283" s="6"/>
      <c r="DQT283" s="6"/>
      <c r="DQU283" s="6"/>
      <c r="DQV283" s="6"/>
      <c r="DQW283" s="6"/>
      <c r="DQX283" s="6"/>
      <c r="DQY283" s="6"/>
      <c r="DQZ283" s="6"/>
      <c r="DRA283" s="6"/>
      <c r="DRB283" s="6"/>
      <c r="DRC283" s="6"/>
      <c r="DRD283" s="6"/>
      <c r="DRE283" s="6"/>
      <c r="DRF283" s="6"/>
      <c r="DRG283" s="6"/>
      <c r="DRH283" s="6"/>
      <c r="DRI283" s="6"/>
      <c r="DRJ283" s="6"/>
      <c r="DRK283" s="6"/>
      <c r="DRL283" s="6"/>
      <c r="DRM283" s="6"/>
      <c r="DRN283" s="6"/>
      <c r="DRO283" s="6"/>
      <c r="DRP283" s="6"/>
      <c r="DRQ283" s="6"/>
      <c r="DRR283" s="6"/>
      <c r="DRS283" s="6"/>
      <c r="DRT283" s="6"/>
      <c r="DRU283" s="6"/>
      <c r="DRV283" s="6"/>
      <c r="DRW283" s="6"/>
      <c r="DRX283" s="6"/>
      <c r="DRY283" s="6"/>
      <c r="DRZ283" s="6"/>
      <c r="DSA283" s="6"/>
      <c r="DSB283" s="6"/>
      <c r="DSC283" s="6"/>
      <c r="DSD283" s="6"/>
      <c r="DSE283" s="6"/>
      <c r="DSF283" s="6"/>
      <c r="DSG283" s="6"/>
      <c r="DSH283" s="6"/>
      <c r="DSI283" s="6"/>
      <c r="DSJ283" s="6"/>
      <c r="DSK283" s="6"/>
      <c r="DSL283" s="6"/>
      <c r="DSM283" s="6"/>
      <c r="DSN283" s="6"/>
      <c r="DSO283" s="6"/>
      <c r="DSP283" s="6"/>
      <c r="DSQ283" s="6"/>
      <c r="DSR283" s="6"/>
      <c r="DSS283" s="6"/>
      <c r="DST283" s="6"/>
      <c r="DSU283" s="6"/>
      <c r="DSV283" s="6"/>
      <c r="DSW283" s="6"/>
      <c r="DSX283" s="6"/>
      <c r="DSY283" s="6"/>
      <c r="DSZ283" s="6"/>
      <c r="DTA283" s="6"/>
      <c r="DTB283" s="6"/>
      <c r="DTC283" s="6"/>
      <c r="DTD283" s="6"/>
      <c r="DTE283" s="6"/>
      <c r="DTF283" s="6"/>
      <c r="DTG283" s="6"/>
      <c r="DTH283" s="6"/>
      <c r="DTI283" s="6"/>
      <c r="DTJ283" s="6"/>
      <c r="DTK283" s="6"/>
      <c r="DTL283" s="6"/>
      <c r="DTM283" s="6"/>
      <c r="DTN283" s="6"/>
      <c r="DTO283" s="6"/>
      <c r="DTP283" s="6"/>
      <c r="DTQ283" s="6"/>
      <c r="DTR283" s="6"/>
      <c r="DTS283" s="6"/>
      <c r="DTT283" s="6"/>
      <c r="DTU283" s="6"/>
      <c r="DTV283" s="6"/>
      <c r="DTW283" s="6"/>
      <c r="DTX283" s="6"/>
      <c r="DTY283" s="6"/>
      <c r="DTZ283" s="6"/>
      <c r="DUA283" s="6"/>
      <c r="DUB283" s="6"/>
      <c r="DUC283" s="6"/>
      <c r="DUD283" s="6"/>
      <c r="DUE283" s="6"/>
      <c r="DUF283" s="6"/>
      <c r="DUG283" s="6"/>
      <c r="DUH283" s="6"/>
      <c r="DUI283" s="6"/>
      <c r="DUJ283" s="6"/>
      <c r="DUK283" s="6"/>
      <c r="DUL283" s="6"/>
      <c r="DUM283" s="6"/>
      <c r="DUN283" s="6"/>
      <c r="DUO283" s="6"/>
      <c r="DUP283" s="6"/>
      <c r="DUQ283" s="6"/>
      <c r="DUR283" s="6"/>
      <c r="DUS283" s="6"/>
      <c r="DUT283" s="6"/>
      <c r="DUU283" s="6"/>
      <c r="DUV283" s="6"/>
      <c r="DUW283" s="6"/>
      <c r="DUX283" s="6"/>
      <c r="DUY283" s="6"/>
      <c r="DUZ283" s="6"/>
      <c r="DVA283" s="6"/>
      <c r="DVB283" s="6"/>
      <c r="DVC283" s="6"/>
      <c r="DVD283" s="6"/>
      <c r="DVE283" s="6"/>
      <c r="DVF283" s="6"/>
      <c r="DVG283" s="6"/>
      <c r="DVH283" s="6"/>
      <c r="DVI283" s="6"/>
      <c r="DVJ283" s="6"/>
      <c r="DVK283" s="6"/>
      <c r="DVL283" s="6"/>
      <c r="DVM283" s="6"/>
      <c r="DVN283" s="6"/>
      <c r="DVO283" s="6"/>
      <c r="DVP283" s="6"/>
      <c r="DVQ283" s="6"/>
      <c r="DVR283" s="6"/>
      <c r="DVS283" s="6"/>
      <c r="DVT283" s="6"/>
      <c r="DVU283" s="6"/>
      <c r="DVV283" s="6"/>
      <c r="DVW283" s="6"/>
      <c r="DVX283" s="6"/>
      <c r="DVY283" s="6"/>
      <c r="DVZ283" s="6"/>
      <c r="DWA283" s="6"/>
      <c r="DWB283" s="6"/>
      <c r="DWC283" s="6"/>
      <c r="DWD283" s="6"/>
      <c r="DWE283" s="6"/>
      <c r="DWF283" s="6"/>
      <c r="DWG283" s="6"/>
      <c r="DWH283" s="6"/>
      <c r="DWI283" s="6"/>
      <c r="DWJ283" s="6"/>
      <c r="DWK283" s="6"/>
      <c r="DWL283" s="6"/>
      <c r="DWM283" s="6"/>
      <c r="DWN283" s="6"/>
      <c r="DWO283" s="6"/>
      <c r="DWP283" s="6"/>
      <c r="DWQ283" s="6"/>
      <c r="DWR283" s="6"/>
      <c r="DWS283" s="6"/>
      <c r="DWT283" s="6"/>
      <c r="DWU283" s="6"/>
      <c r="DWV283" s="6"/>
      <c r="DWW283" s="6"/>
      <c r="DWX283" s="6"/>
      <c r="DWY283" s="6"/>
      <c r="DWZ283" s="6"/>
      <c r="DXA283" s="6"/>
      <c r="DXB283" s="6"/>
      <c r="DXC283" s="6"/>
      <c r="DXD283" s="6"/>
      <c r="DXE283" s="6"/>
      <c r="DXF283" s="6"/>
      <c r="DXG283" s="6"/>
      <c r="DXH283" s="6"/>
      <c r="DXI283" s="6"/>
      <c r="DXJ283" s="6"/>
      <c r="DXK283" s="6"/>
      <c r="DXL283" s="6"/>
      <c r="DXM283" s="6"/>
      <c r="DXN283" s="6"/>
      <c r="DXO283" s="6"/>
      <c r="DXP283" s="6"/>
      <c r="DXQ283" s="6"/>
      <c r="DXR283" s="6"/>
      <c r="DXS283" s="6"/>
      <c r="DXT283" s="6"/>
      <c r="DXU283" s="6"/>
      <c r="DXV283" s="6"/>
      <c r="DXW283" s="6"/>
      <c r="DXX283" s="6"/>
      <c r="DXY283" s="6"/>
      <c r="DXZ283" s="6"/>
      <c r="DYA283" s="6"/>
      <c r="DYB283" s="6"/>
      <c r="DYC283" s="6"/>
      <c r="DYD283" s="6"/>
      <c r="DYE283" s="6"/>
      <c r="DYF283" s="6"/>
      <c r="DYG283" s="6"/>
      <c r="DYH283" s="6"/>
      <c r="DYI283" s="6"/>
      <c r="DYJ283" s="6"/>
      <c r="DYK283" s="6"/>
      <c r="DYL283" s="6"/>
      <c r="DYM283" s="6"/>
      <c r="DYN283" s="6"/>
      <c r="DYO283" s="6"/>
      <c r="DYP283" s="6"/>
      <c r="DYQ283" s="6"/>
      <c r="DYR283" s="6"/>
      <c r="DYS283" s="6"/>
      <c r="DYT283" s="6"/>
      <c r="DYU283" s="6"/>
      <c r="DYV283" s="6"/>
      <c r="DYW283" s="6"/>
      <c r="DYX283" s="6"/>
      <c r="DYY283" s="6"/>
      <c r="DYZ283" s="6"/>
      <c r="DZA283" s="6"/>
      <c r="DZB283" s="6"/>
      <c r="DZC283" s="6"/>
      <c r="DZD283" s="6"/>
      <c r="DZE283" s="6"/>
      <c r="DZF283" s="6"/>
      <c r="DZG283" s="6"/>
      <c r="DZH283" s="6"/>
      <c r="DZI283" s="6"/>
      <c r="DZJ283" s="6"/>
      <c r="DZK283" s="6"/>
      <c r="DZL283" s="6"/>
      <c r="DZM283" s="6"/>
      <c r="DZN283" s="6"/>
      <c r="DZO283" s="6"/>
      <c r="DZP283" s="6"/>
      <c r="DZQ283" s="6"/>
      <c r="DZR283" s="6"/>
      <c r="DZS283" s="6"/>
      <c r="DZT283" s="6"/>
      <c r="DZU283" s="6"/>
      <c r="DZV283" s="6"/>
      <c r="DZW283" s="6"/>
      <c r="DZX283" s="6"/>
      <c r="DZY283" s="6"/>
      <c r="DZZ283" s="6"/>
      <c r="EAA283" s="6"/>
      <c r="EAB283" s="6"/>
      <c r="EAC283" s="6"/>
      <c r="EAD283" s="6"/>
      <c r="EAE283" s="6"/>
      <c r="EAF283" s="6"/>
      <c r="EAG283" s="6"/>
      <c r="EAH283" s="6"/>
      <c r="EAI283" s="6"/>
      <c r="EAJ283" s="6"/>
      <c r="EAK283" s="6"/>
      <c r="EAL283" s="6"/>
      <c r="EAM283" s="6"/>
      <c r="EAN283" s="6"/>
      <c r="EAO283" s="6"/>
      <c r="EAP283" s="6"/>
      <c r="EAQ283" s="6"/>
      <c r="EAR283" s="6"/>
      <c r="EAS283" s="6"/>
      <c r="EAT283" s="6"/>
      <c r="EAU283" s="6"/>
      <c r="EAV283" s="6"/>
      <c r="EAW283" s="6"/>
      <c r="EAX283" s="6"/>
      <c r="EAY283" s="6"/>
      <c r="EAZ283" s="6"/>
      <c r="EBA283" s="6"/>
      <c r="EBB283" s="6"/>
      <c r="EBC283" s="6"/>
      <c r="EBD283" s="6"/>
      <c r="EBE283" s="6"/>
      <c r="EBF283" s="6"/>
      <c r="EBG283" s="6"/>
      <c r="EBH283" s="6"/>
      <c r="EBI283" s="6"/>
      <c r="EBJ283" s="6"/>
      <c r="EBK283" s="6"/>
      <c r="EBL283" s="6"/>
      <c r="EBM283" s="6"/>
      <c r="EBN283" s="6"/>
      <c r="EBO283" s="6"/>
      <c r="EBP283" s="6"/>
      <c r="EBQ283" s="6"/>
      <c r="EBR283" s="6"/>
      <c r="EBS283" s="6"/>
      <c r="EBT283" s="6"/>
      <c r="EBU283" s="6"/>
      <c r="EBV283" s="6"/>
      <c r="EBW283" s="6"/>
      <c r="EBX283" s="6"/>
      <c r="EBY283" s="6"/>
      <c r="EBZ283" s="6"/>
      <c r="ECA283" s="6"/>
      <c r="ECB283" s="6"/>
      <c r="ECC283" s="6"/>
      <c r="ECD283" s="6"/>
      <c r="ECE283" s="6"/>
      <c r="ECF283" s="6"/>
      <c r="ECG283" s="6"/>
      <c r="ECH283" s="6"/>
      <c r="ECI283" s="6"/>
      <c r="ECJ283" s="6"/>
      <c r="ECK283" s="6"/>
      <c r="ECL283" s="6"/>
      <c r="ECM283" s="6"/>
      <c r="ECN283" s="6"/>
      <c r="ECO283" s="6"/>
      <c r="ECP283" s="6"/>
      <c r="ECQ283" s="6"/>
      <c r="ECR283" s="6"/>
      <c r="ECS283" s="6"/>
      <c r="ECT283" s="6"/>
      <c r="ECU283" s="6"/>
      <c r="ECV283" s="6"/>
      <c r="ECW283" s="6"/>
      <c r="ECX283" s="6"/>
      <c r="ECY283" s="6"/>
      <c r="ECZ283" s="6"/>
      <c r="EDA283" s="6"/>
      <c r="EDB283" s="6"/>
      <c r="EDC283" s="6"/>
      <c r="EDD283" s="6"/>
      <c r="EDE283" s="6"/>
      <c r="EDF283" s="6"/>
      <c r="EDG283" s="6"/>
      <c r="EDH283" s="6"/>
      <c r="EDI283" s="6"/>
      <c r="EDJ283" s="6"/>
      <c r="EDK283" s="6"/>
      <c r="EDL283" s="6"/>
      <c r="EDM283" s="6"/>
      <c r="EDN283" s="6"/>
      <c r="EDO283" s="6"/>
      <c r="EDP283" s="6"/>
      <c r="EDQ283" s="6"/>
      <c r="EDR283" s="6"/>
      <c r="EDS283" s="6"/>
      <c r="EDT283" s="6"/>
      <c r="EDU283" s="6"/>
      <c r="EDV283" s="6"/>
      <c r="EDW283" s="6"/>
      <c r="EDX283" s="6"/>
      <c r="EDY283" s="6"/>
      <c r="EDZ283" s="6"/>
      <c r="EEA283" s="6"/>
      <c r="EEB283" s="6"/>
      <c r="EEC283" s="6"/>
      <c r="EED283" s="6"/>
      <c r="EEE283" s="6"/>
      <c r="EEF283" s="6"/>
      <c r="EEG283" s="6"/>
      <c r="EEH283" s="6"/>
      <c r="EEI283" s="6"/>
      <c r="EEJ283" s="6"/>
      <c r="EEK283" s="6"/>
      <c r="EEL283" s="6"/>
      <c r="EEM283" s="6"/>
      <c r="EEN283" s="6"/>
      <c r="EEO283" s="6"/>
      <c r="EEP283" s="6"/>
      <c r="EEQ283" s="6"/>
      <c r="EER283" s="6"/>
      <c r="EES283" s="6"/>
      <c r="EET283" s="6"/>
      <c r="EEU283" s="6"/>
      <c r="EEV283" s="6"/>
      <c r="EEW283" s="6"/>
      <c r="EEX283" s="6"/>
      <c r="EEY283" s="6"/>
      <c r="EEZ283" s="6"/>
      <c r="EFA283" s="6"/>
      <c r="EFB283" s="6"/>
      <c r="EFC283" s="6"/>
      <c r="EFD283" s="6"/>
      <c r="EFE283" s="6"/>
      <c r="EFF283" s="6"/>
      <c r="EFG283" s="6"/>
      <c r="EFH283" s="6"/>
      <c r="EFI283" s="6"/>
      <c r="EFJ283" s="6"/>
      <c r="EFK283" s="6"/>
      <c r="EFL283" s="6"/>
      <c r="EFM283" s="6"/>
      <c r="EFN283" s="6"/>
      <c r="EFO283" s="6"/>
      <c r="EFP283" s="6"/>
      <c r="EFQ283" s="6"/>
      <c r="EFR283" s="6"/>
      <c r="EFS283" s="6"/>
      <c r="EFT283" s="6"/>
      <c r="EFU283" s="6"/>
      <c r="EFV283" s="6"/>
      <c r="EFW283" s="6"/>
      <c r="EFX283" s="6"/>
      <c r="EFY283" s="6"/>
      <c r="EFZ283" s="6"/>
      <c r="EGA283" s="6"/>
      <c r="EGB283" s="6"/>
      <c r="EGC283" s="6"/>
      <c r="EGD283" s="6"/>
      <c r="EGE283" s="6"/>
      <c r="EGF283" s="6"/>
      <c r="EGG283" s="6"/>
      <c r="EGH283" s="6"/>
      <c r="EGI283" s="6"/>
      <c r="EGJ283" s="6"/>
      <c r="EGK283" s="6"/>
      <c r="EGL283" s="6"/>
      <c r="EGM283" s="6"/>
      <c r="EGN283" s="6"/>
      <c r="EGO283" s="6"/>
      <c r="EGP283" s="6"/>
      <c r="EGQ283" s="6"/>
      <c r="EGR283" s="6"/>
      <c r="EGS283" s="6"/>
      <c r="EGT283" s="6"/>
      <c r="EGU283" s="6"/>
      <c r="EGV283" s="6"/>
      <c r="EGW283" s="6"/>
      <c r="EGX283" s="6"/>
      <c r="EGY283" s="6"/>
      <c r="EGZ283" s="6"/>
      <c r="EHA283" s="6"/>
      <c r="EHB283" s="6"/>
      <c r="EHC283" s="6"/>
      <c r="EHD283" s="6"/>
      <c r="EHE283" s="6"/>
      <c r="EHF283" s="6"/>
      <c r="EHG283" s="6"/>
      <c r="EHH283" s="6"/>
      <c r="EHI283" s="6"/>
      <c r="EHJ283" s="6"/>
      <c r="EHK283" s="6"/>
      <c r="EHL283" s="6"/>
      <c r="EHM283" s="6"/>
      <c r="EHN283" s="6"/>
      <c r="EHO283" s="6"/>
      <c r="EHP283" s="6"/>
      <c r="EHQ283" s="6"/>
      <c r="EHR283" s="6"/>
      <c r="EHS283" s="6"/>
      <c r="EHT283" s="6"/>
      <c r="EHU283" s="6"/>
      <c r="EHV283" s="6"/>
      <c r="EHW283" s="6"/>
      <c r="EHX283" s="6"/>
      <c r="EHY283" s="6"/>
      <c r="EHZ283" s="6"/>
      <c r="EIA283" s="6"/>
      <c r="EIB283" s="6"/>
      <c r="EIC283" s="6"/>
      <c r="EID283" s="6"/>
      <c r="EIE283" s="6"/>
      <c r="EIF283" s="6"/>
      <c r="EIG283" s="6"/>
      <c r="EIH283" s="6"/>
      <c r="EII283" s="6"/>
      <c r="EIJ283" s="6"/>
      <c r="EIK283" s="6"/>
      <c r="EIL283" s="6"/>
      <c r="EIM283" s="6"/>
      <c r="EIN283" s="6"/>
      <c r="EIO283" s="6"/>
      <c r="EIP283" s="6"/>
      <c r="EIQ283" s="6"/>
      <c r="EIR283" s="6"/>
      <c r="EIS283" s="6"/>
      <c r="EIT283" s="6"/>
      <c r="EIU283" s="6"/>
      <c r="EIV283" s="6"/>
      <c r="EIW283" s="6"/>
      <c r="EIX283" s="6"/>
      <c r="EIY283" s="6"/>
      <c r="EIZ283" s="6"/>
      <c r="EJA283" s="6"/>
      <c r="EJB283" s="6"/>
      <c r="EJC283" s="6"/>
      <c r="EJD283" s="6"/>
      <c r="EJE283" s="6"/>
      <c r="EJF283" s="6"/>
      <c r="EJG283" s="6"/>
      <c r="EJH283" s="6"/>
      <c r="EJI283" s="6"/>
      <c r="EJJ283" s="6"/>
      <c r="EJK283" s="6"/>
      <c r="EJL283" s="6"/>
      <c r="EJM283" s="6"/>
      <c r="EJN283" s="6"/>
      <c r="EJO283" s="6"/>
      <c r="EJP283" s="6"/>
      <c r="EJQ283" s="6"/>
      <c r="EJR283" s="6"/>
      <c r="EJS283" s="6"/>
      <c r="EJT283" s="6"/>
      <c r="EJU283" s="6"/>
      <c r="EJV283" s="6"/>
      <c r="EJW283" s="6"/>
      <c r="EJX283" s="6"/>
      <c r="EJY283" s="6"/>
      <c r="EJZ283" s="6"/>
      <c r="EKA283" s="6"/>
      <c r="EKB283" s="6"/>
      <c r="EKC283" s="6"/>
      <c r="EKD283" s="6"/>
      <c r="EKE283" s="6"/>
      <c r="EKF283" s="6"/>
      <c r="EKG283" s="6"/>
      <c r="EKH283" s="6"/>
      <c r="EKI283" s="6"/>
      <c r="EKJ283" s="6"/>
      <c r="EKK283" s="6"/>
      <c r="EKL283" s="6"/>
      <c r="EKM283" s="6"/>
      <c r="EKN283" s="6"/>
      <c r="EKO283" s="6"/>
      <c r="EKP283" s="6"/>
      <c r="EKQ283" s="6"/>
      <c r="EKR283" s="6"/>
      <c r="EKS283" s="6"/>
      <c r="EKT283" s="6"/>
      <c r="EKU283" s="6"/>
      <c r="EKV283" s="6"/>
      <c r="EKW283" s="6"/>
      <c r="EKX283" s="6"/>
      <c r="EKY283" s="6"/>
      <c r="EKZ283" s="6"/>
      <c r="ELA283" s="6"/>
      <c r="ELB283" s="6"/>
      <c r="ELC283" s="6"/>
      <c r="ELD283" s="6"/>
      <c r="ELE283" s="6"/>
      <c r="ELF283" s="6"/>
      <c r="ELG283" s="6"/>
      <c r="ELH283" s="6"/>
      <c r="ELI283" s="6"/>
      <c r="ELJ283" s="6"/>
      <c r="ELK283" s="6"/>
      <c r="ELL283" s="6"/>
      <c r="ELM283" s="6"/>
      <c r="ELN283" s="6"/>
      <c r="ELO283" s="6"/>
      <c r="ELP283" s="6"/>
      <c r="ELQ283" s="6"/>
      <c r="ELR283" s="6"/>
      <c r="ELS283" s="6"/>
      <c r="ELT283" s="6"/>
      <c r="ELU283" s="6"/>
      <c r="ELV283" s="6"/>
      <c r="ELW283" s="6"/>
      <c r="ELX283" s="6"/>
      <c r="ELY283" s="6"/>
      <c r="ELZ283" s="6"/>
      <c r="EMA283" s="6"/>
      <c r="EMB283" s="6"/>
      <c r="EMC283" s="6"/>
      <c r="EMD283" s="6"/>
      <c r="EME283" s="6"/>
      <c r="EMF283" s="6"/>
      <c r="EMG283" s="6"/>
      <c r="EMH283" s="6"/>
      <c r="EMI283" s="6"/>
      <c r="EMJ283" s="6"/>
      <c r="EMK283" s="6"/>
      <c r="EML283" s="6"/>
      <c r="EMM283" s="6"/>
      <c r="EMN283" s="6"/>
      <c r="EMO283" s="6"/>
      <c r="EMP283" s="6"/>
      <c r="EMQ283" s="6"/>
      <c r="EMR283" s="6"/>
      <c r="EMS283" s="6"/>
      <c r="EMT283" s="6"/>
      <c r="EMU283" s="6"/>
      <c r="EMV283" s="6"/>
      <c r="EMW283" s="6"/>
      <c r="EMX283" s="6"/>
      <c r="EMY283" s="6"/>
      <c r="EMZ283" s="6"/>
      <c r="ENA283" s="6"/>
      <c r="ENB283" s="6"/>
      <c r="ENC283" s="6"/>
      <c r="END283" s="6"/>
      <c r="ENE283" s="6"/>
      <c r="ENF283" s="6"/>
      <c r="ENG283" s="6"/>
      <c r="ENH283" s="6"/>
      <c r="ENI283" s="6"/>
      <c r="ENJ283" s="6"/>
      <c r="ENK283" s="6"/>
      <c r="ENL283" s="6"/>
      <c r="ENM283" s="6"/>
      <c r="ENN283" s="6"/>
      <c r="ENO283" s="6"/>
      <c r="ENP283" s="6"/>
      <c r="ENQ283" s="6"/>
      <c r="ENR283" s="6"/>
      <c r="ENS283" s="6"/>
      <c r="ENT283" s="6"/>
      <c r="ENU283" s="6"/>
      <c r="ENV283" s="6"/>
      <c r="ENW283" s="6"/>
      <c r="ENX283" s="6"/>
      <c r="ENY283" s="6"/>
      <c r="ENZ283" s="6"/>
      <c r="EOA283" s="6"/>
      <c r="EOB283" s="6"/>
      <c r="EOC283" s="6"/>
      <c r="EOD283" s="6"/>
      <c r="EOE283" s="6"/>
      <c r="EOF283" s="6"/>
      <c r="EOG283" s="6"/>
      <c r="EOH283" s="6"/>
      <c r="EOI283" s="6"/>
      <c r="EOJ283" s="6"/>
      <c r="EOK283" s="6"/>
      <c r="EOL283" s="6"/>
      <c r="EOM283" s="6"/>
      <c r="EON283" s="6"/>
      <c r="EOO283" s="6"/>
      <c r="EOP283" s="6"/>
      <c r="EOQ283" s="6"/>
      <c r="EOR283" s="6"/>
      <c r="EOS283" s="6"/>
      <c r="EOT283" s="6"/>
      <c r="EOU283" s="6"/>
      <c r="EOV283" s="6"/>
      <c r="EOW283" s="6"/>
      <c r="EOX283" s="6"/>
      <c r="EOY283" s="6"/>
      <c r="EOZ283" s="6"/>
      <c r="EPA283" s="6"/>
      <c r="EPB283" s="6"/>
      <c r="EPC283" s="6"/>
      <c r="EPD283" s="6"/>
      <c r="EPE283" s="6"/>
      <c r="EPF283" s="6"/>
      <c r="EPG283" s="6"/>
      <c r="EPH283" s="6"/>
      <c r="EPI283" s="6"/>
      <c r="EPJ283" s="6"/>
      <c r="EPK283" s="6"/>
      <c r="EPL283" s="6"/>
      <c r="EPM283" s="6"/>
      <c r="EPN283" s="6"/>
      <c r="EPO283" s="6"/>
      <c r="EPP283" s="6"/>
      <c r="EPQ283" s="6"/>
      <c r="EPR283" s="6"/>
      <c r="EPS283" s="6"/>
      <c r="EPT283" s="6"/>
      <c r="EPU283" s="6"/>
      <c r="EPV283" s="6"/>
      <c r="EPW283" s="6"/>
      <c r="EPX283" s="6"/>
      <c r="EPY283" s="6"/>
      <c r="EPZ283" s="6"/>
      <c r="EQA283" s="6"/>
      <c r="EQB283" s="6"/>
      <c r="EQC283" s="6"/>
      <c r="EQD283" s="6"/>
      <c r="EQE283" s="6"/>
      <c r="EQF283" s="6"/>
      <c r="EQG283" s="6"/>
      <c r="EQH283" s="6"/>
      <c r="EQI283" s="6"/>
      <c r="EQJ283" s="6"/>
      <c r="EQK283" s="6"/>
      <c r="EQL283" s="6"/>
      <c r="EQM283" s="6"/>
      <c r="EQN283" s="6"/>
      <c r="EQO283" s="6"/>
      <c r="EQP283" s="6"/>
      <c r="EQQ283" s="6"/>
      <c r="EQR283" s="6"/>
      <c r="EQS283" s="6"/>
      <c r="EQT283" s="6"/>
      <c r="EQU283" s="6"/>
      <c r="EQV283" s="6"/>
      <c r="EQW283" s="6"/>
      <c r="EQX283" s="6"/>
      <c r="EQY283" s="6"/>
      <c r="EQZ283" s="6"/>
      <c r="ERA283" s="6"/>
      <c r="ERB283" s="6"/>
      <c r="ERC283" s="6"/>
      <c r="ERD283" s="6"/>
      <c r="ERE283" s="6"/>
      <c r="ERF283" s="6"/>
      <c r="ERG283" s="6"/>
      <c r="ERH283" s="6"/>
      <c r="ERI283" s="6"/>
      <c r="ERJ283" s="6"/>
      <c r="ERK283" s="6"/>
      <c r="ERL283" s="6"/>
      <c r="ERM283" s="6"/>
      <c r="ERN283" s="6"/>
      <c r="ERO283" s="6"/>
      <c r="ERP283" s="6"/>
      <c r="ERQ283" s="6"/>
      <c r="ERR283" s="6"/>
      <c r="ERS283" s="6"/>
      <c r="ERT283" s="6"/>
      <c r="ERU283" s="6"/>
      <c r="ERV283" s="6"/>
      <c r="ERW283" s="6"/>
      <c r="ERX283" s="6"/>
      <c r="ERY283" s="6"/>
      <c r="ERZ283" s="6"/>
      <c r="ESA283" s="6"/>
      <c r="ESB283" s="6"/>
      <c r="ESC283" s="6"/>
      <c r="ESD283" s="6"/>
      <c r="ESE283" s="6"/>
      <c r="ESF283" s="6"/>
      <c r="ESG283" s="6"/>
      <c r="ESH283" s="6"/>
      <c r="ESI283" s="6"/>
      <c r="ESJ283" s="6"/>
      <c r="ESK283" s="6"/>
      <c r="ESL283" s="6"/>
      <c r="ESM283" s="6"/>
      <c r="ESN283" s="6"/>
      <c r="ESO283" s="6"/>
      <c r="ESP283" s="6"/>
      <c r="ESQ283" s="6"/>
      <c r="ESR283" s="6"/>
      <c r="ESS283" s="6"/>
      <c r="EST283" s="6"/>
      <c r="ESU283" s="6"/>
      <c r="ESV283" s="6"/>
      <c r="ESW283" s="6"/>
      <c r="ESX283" s="6"/>
      <c r="ESY283" s="6"/>
      <c r="ESZ283" s="6"/>
      <c r="ETA283" s="6"/>
      <c r="ETB283" s="6"/>
      <c r="ETC283" s="6"/>
      <c r="ETD283" s="6"/>
      <c r="ETE283" s="6"/>
      <c r="ETF283" s="6"/>
      <c r="ETG283" s="6"/>
      <c r="ETH283" s="6"/>
      <c r="ETI283" s="6"/>
      <c r="ETJ283" s="6"/>
      <c r="ETK283" s="6"/>
      <c r="ETL283" s="6"/>
      <c r="ETM283" s="6"/>
      <c r="ETN283" s="6"/>
      <c r="ETO283" s="6"/>
      <c r="ETP283" s="6"/>
      <c r="ETQ283" s="6"/>
      <c r="ETR283" s="6"/>
      <c r="ETS283" s="6"/>
      <c r="ETT283" s="6"/>
      <c r="ETU283" s="6"/>
      <c r="ETV283" s="6"/>
      <c r="ETW283" s="6"/>
      <c r="ETX283" s="6"/>
      <c r="ETY283" s="6"/>
      <c r="ETZ283" s="6"/>
      <c r="EUA283" s="6"/>
      <c r="EUB283" s="6"/>
      <c r="EUC283" s="6"/>
      <c r="EUD283" s="6"/>
      <c r="EUE283" s="6"/>
      <c r="EUF283" s="6"/>
      <c r="EUG283" s="6"/>
      <c r="EUH283" s="6"/>
      <c r="EUI283" s="6"/>
      <c r="EUJ283" s="6"/>
      <c r="EUK283" s="6"/>
      <c r="EUL283" s="6"/>
      <c r="EUM283" s="6"/>
      <c r="EUN283" s="6"/>
      <c r="EUO283" s="6"/>
      <c r="EUP283" s="6"/>
      <c r="EUQ283" s="6"/>
      <c r="EUR283" s="6"/>
      <c r="EUS283" s="6"/>
      <c r="EUT283" s="6"/>
      <c r="EUU283" s="6"/>
      <c r="EUV283" s="6"/>
      <c r="EUW283" s="6"/>
      <c r="EUX283" s="6"/>
      <c r="EUY283" s="6"/>
      <c r="EUZ283" s="6"/>
      <c r="EVA283" s="6"/>
      <c r="EVB283" s="6"/>
      <c r="EVC283" s="6"/>
      <c r="EVD283" s="6"/>
      <c r="EVE283" s="6"/>
      <c r="EVF283" s="6"/>
      <c r="EVG283" s="6"/>
      <c r="EVH283" s="6"/>
      <c r="EVI283" s="6"/>
      <c r="EVJ283" s="6"/>
      <c r="EVK283" s="6"/>
      <c r="EVL283" s="6"/>
      <c r="EVM283" s="6"/>
      <c r="EVN283" s="6"/>
      <c r="EVO283" s="6"/>
      <c r="EVP283" s="6"/>
      <c r="EVQ283" s="6"/>
      <c r="EVR283" s="6"/>
      <c r="EVS283" s="6"/>
      <c r="EVT283" s="6"/>
      <c r="EVU283" s="6"/>
      <c r="EVV283" s="6"/>
      <c r="EVW283" s="6"/>
      <c r="EVX283" s="6"/>
      <c r="EVY283" s="6"/>
      <c r="EVZ283" s="6"/>
      <c r="EWA283" s="6"/>
      <c r="EWB283" s="6"/>
      <c r="EWC283" s="6"/>
      <c r="EWD283" s="6"/>
      <c r="EWE283" s="6"/>
      <c r="EWF283" s="6"/>
      <c r="EWG283" s="6"/>
      <c r="EWH283" s="6"/>
      <c r="EWI283" s="6"/>
      <c r="EWJ283" s="6"/>
      <c r="EWK283" s="6"/>
      <c r="EWL283" s="6"/>
      <c r="EWM283" s="6"/>
      <c r="EWN283" s="6"/>
      <c r="EWO283" s="6"/>
      <c r="EWP283" s="6"/>
      <c r="EWQ283" s="6"/>
      <c r="EWR283" s="6"/>
      <c r="EWS283" s="6"/>
      <c r="EWT283" s="6"/>
      <c r="EWU283" s="6"/>
      <c r="EWV283" s="6"/>
      <c r="EWW283" s="6"/>
      <c r="EWX283" s="6"/>
      <c r="EWY283" s="6"/>
      <c r="EWZ283" s="6"/>
      <c r="EXA283" s="6"/>
      <c r="EXB283" s="6"/>
      <c r="EXC283" s="6"/>
      <c r="EXD283" s="6"/>
      <c r="EXE283" s="6"/>
      <c r="EXF283" s="6"/>
      <c r="EXG283" s="6"/>
      <c r="EXH283" s="6"/>
      <c r="EXI283" s="6"/>
      <c r="EXJ283" s="6"/>
      <c r="EXK283" s="6"/>
      <c r="EXL283" s="6"/>
      <c r="EXM283" s="6"/>
      <c r="EXN283" s="6"/>
      <c r="EXO283" s="6"/>
      <c r="EXP283" s="6"/>
      <c r="EXQ283" s="6"/>
      <c r="EXR283" s="6"/>
      <c r="EXS283" s="6"/>
      <c r="EXT283" s="6"/>
      <c r="EXU283" s="6"/>
      <c r="EXV283" s="6"/>
      <c r="EXW283" s="6"/>
      <c r="EXX283" s="6"/>
      <c r="EXY283" s="6"/>
      <c r="EXZ283" s="6"/>
      <c r="EYA283" s="6"/>
      <c r="EYB283" s="6"/>
      <c r="EYC283" s="6"/>
      <c r="EYD283" s="6"/>
      <c r="EYE283" s="6"/>
      <c r="EYF283" s="6"/>
      <c r="EYG283" s="6"/>
      <c r="EYH283" s="6"/>
      <c r="EYI283" s="6"/>
      <c r="EYJ283" s="6"/>
      <c r="EYK283" s="6"/>
      <c r="EYL283" s="6"/>
      <c r="EYM283" s="6"/>
      <c r="EYN283" s="6"/>
      <c r="EYO283" s="6"/>
      <c r="EYP283" s="6"/>
      <c r="EYQ283" s="6"/>
      <c r="EYR283" s="6"/>
      <c r="EYS283" s="6"/>
      <c r="EYT283" s="6"/>
      <c r="EYU283" s="6"/>
      <c r="EYV283" s="6"/>
      <c r="EYW283" s="6"/>
      <c r="EYX283" s="6"/>
      <c r="EYY283" s="6"/>
      <c r="EYZ283" s="6"/>
      <c r="EZA283" s="6"/>
      <c r="EZB283" s="6"/>
      <c r="EZC283" s="6"/>
      <c r="EZD283" s="6"/>
      <c r="EZE283" s="6"/>
      <c r="EZF283" s="6"/>
      <c r="EZG283" s="6"/>
      <c r="EZH283" s="6"/>
      <c r="EZI283" s="6"/>
      <c r="EZJ283" s="6"/>
      <c r="EZK283" s="6"/>
      <c r="EZL283" s="6"/>
      <c r="EZM283" s="6"/>
      <c r="EZN283" s="6"/>
      <c r="EZO283" s="6"/>
      <c r="EZP283" s="6"/>
      <c r="EZQ283" s="6"/>
      <c r="EZR283" s="6"/>
      <c r="EZS283" s="6"/>
      <c r="EZT283" s="6"/>
      <c r="EZU283" s="6"/>
      <c r="EZV283" s="6"/>
      <c r="EZW283" s="6"/>
      <c r="EZX283" s="6"/>
      <c r="EZY283" s="6"/>
      <c r="EZZ283" s="6"/>
      <c r="FAA283" s="6"/>
      <c r="FAB283" s="6"/>
      <c r="FAC283" s="6"/>
      <c r="FAD283" s="6"/>
      <c r="FAE283" s="6"/>
      <c r="FAF283" s="6"/>
      <c r="FAG283" s="6"/>
      <c r="FAH283" s="6"/>
      <c r="FAI283" s="6"/>
      <c r="FAJ283" s="6"/>
      <c r="FAK283" s="6"/>
      <c r="FAL283" s="6"/>
      <c r="FAM283" s="6"/>
      <c r="FAN283" s="6"/>
      <c r="FAO283" s="6"/>
      <c r="FAP283" s="6"/>
      <c r="FAQ283" s="6"/>
      <c r="FAR283" s="6"/>
      <c r="FAS283" s="6"/>
      <c r="FAT283" s="6"/>
      <c r="FAU283" s="6"/>
      <c r="FAV283" s="6"/>
      <c r="FAW283" s="6"/>
      <c r="FAX283" s="6"/>
      <c r="FAY283" s="6"/>
      <c r="FAZ283" s="6"/>
      <c r="FBA283" s="6"/>
      <c r="FBB283" s="6"/>
      <c r="FBC283" s="6"/>
      <c r="FBD283" s="6"/>
      <c r="FBE283" s="6"/>
      <c r="FBF283" s="6"/>
      <c r="FBG283" s="6"/>
      <c r="FBH283" s="6"/>
      <c r="FBI283" s="6"/>
      <c r="FBJ283" s="6"/>
      <c r="FBK283" s="6"/>
      <c r="FBL283" s="6"/>
      <c r="FBM283" s="6"/>
      <c r="FBN283" s="6"/>
      <c r="FBO283" s="6"/>
      <c r="FBP283" s="6"/>
      <c r="FBQ283" s="6"/>
      <c r="FBR283" s="6"/>
      <c r="FBS283" s="6"/>
      <c r="FBT283" s="6"/>
      <c r="FBU283" s="6"/>
      <c r="FBV283" s="6"/>
      <c r="FBW283" s="6"/>
      <c r="FBX283" s="6"/>
      <c r="FBY283" s="6"/>
      <c r="FBZ283" s="6"/>
      <c r="FCA283" s="6"/>
      <c r="FCB283" s="6"/>
      <c r="FCC283" s="6"/>
      <c r="FCD283" s="6"/>
      <c r="FCE283" s="6"/>
      <c r="FCF283" s="6"/>
      <c r="FCG283" s="6"/>
      <c r="FCH283" s="6"/>
      <c r="FCI283" s="6"/>
      <c r="FCJ283" s="6"/>
      <c r="FCK283" s="6"/>
      <c r="FCL283" s="6"/>
      <c r="FCM283" s="6"/>
      <c r="FCN283" s="6"/>
      <c r="FCO283" s="6"/>
      <c r="FCP283" s="6"/>
      <c r="FCQ283" s="6"/>
      <c r="FCR283" s="6"/>
      <c r="FCS283" s="6"/>
      <c r="FCT283" s="6"/>
      <c r="FCU283" s="6"/>
      <c r="FCV283" s="6"/>
      <c r="FCW283" s="6"/>
      <c r="FCX283" s="6"/>
      <c r="FCY283" s="6"/>
      <c r="FCZ283" s="6"/>
      <c r="FDA283" s="6"/>
      <c r="FDB283" s="6"/>
      <c r="FDC283" s="6"/>
      <c r="FDD283" s="6"/>
      <c r="FDE283" s="6"/>
      <c r="FDF283" s="6"/>
      <c r="FDG283" s="6"/>
      <c r="FDH283" s="6"/>
      <c r="FDI283" s="6"/>
      <c r="FDJ283" s="6"/>
      <c r="FDK283" s="6"/>
      <c r="FDL283" s="6"/>
      <c r="FDM283" s="6"/>
      <c r="FDN283" s="6"/>
      <c r="FDO283" s="6"/>
      <c r="FDP283" s="6"/>
      <c r="FDQ283" s="6"/>
      <c r="FDR283" s="6"/>
      <c r="FDS283" s="6"/>
      <c r="FDT283" s="6"/>
      <c r="FDU283" s="6"/>
      <c r="FDV283" s="6"/>
      <c r="FDW283" s="6"/>
      <c r="FDX283" s="6"/>
      <c r="FDY283" s="6"/>
      <c r="FDZ283" s="6"/>
      <c r="FEA283" s="6"/>
      <c r="FEB283" s="6"/>
      <c r="FEC283" s="6"/>
      <c r="FED283" s="6"/>
      <c r="FEE283" s="6"/>
      <c r="FEF283" s="6"/>
      <c r="FEG283" s="6"/>
      <c r="FEH283" s="6"/>
      <c r="FEI283" s="6"/>
      <c r="FEJ283" s="6"/>
      <c r="FEK283" s="6"/>
      <c r="FEL283" s="6"/>
      <c r="FEM283" s="6"/>
      <c r="FEN283" s="6"/>
      <c r="FEO283" s="6"/>
      <c r="FEP283" s="6"/>
      <c r="FEQ283" s="6"/>
      <c r="FER283" s="6"/>
      <c r="FES283" s="6"/>
      <c r="FET283" s="6"/>
      <c r="FEU283" s="6"/>
      <c r="FEV283" s="6"/>
      <c r="FEW283" s="6"/>
      <c r="FEX283" s="6"/>
      <c r="FEY283" s="6"/>
      <c r="FEZ283" s="6"/>
      <c r="FFA283" s="6"/>
      <c r="FFB283" s="6"/>
      <c r="FFC283" s="6"/>
      <c r="FFD283" s="6"/>
      <c r="FFE283" s="6"/>
      <c r="FFF283" s="6"/>
      <c r="FFG283" s="6"/>
      <c r="FFH283" s="6"/>
      <c r="FFI283" s="6"/>
      <c r="FFJ283" s="6"/>
      <c r="FFK283" s="6"/>
      <c r="FFL283" s="6"/>
      <c r="FFM283" s="6"/>
      <c r="FFN283" s="6"/>
      <c r="FFO283" s="6"/>
      <c r="FFP283" s="6"/>
      <c r="FFQ283" s="6"/>
      <c r="FFR283" s="6"/>
      <c r="FFS283" s="6"/>
      <c r="FFT283" s="6"/>
      <c r="FFU283" s="6"/>
      <c r="FFV283" s="6"/>
      <c r="FFW283" s="6"/>
      <c r="FFX283" s="6"/>
      <c r="FFY283" s="6"/>
      <c r="FFZ283" s="6"/>
      <c r="FGA283" s="6"/>
      <c r="FGB283" s="6"/>
      <c r="FGC283" s="6"/>
      <c r="FGD283" s="6"/>
      <c r="FGE283" s="6"/>
      <c r="FGF283" s="6"/>
      <c r="FGG283" s="6"/>
      <c r="FGH283" s="6"/>
      <c r="FGI283" s="6"/>
      <c r="FGJ283" s="6"/>
      <c r="FGK283" s="6"/>
      <c r="FGL283" s="6"/>
      <c r="FGM283" s="6"/>
      <c r="FGN283" s="6"/>
      <c r="FGO283" s="6"/>
      <c r="FGP283" s="6"/>
      <c r="FGQ283" s="6"/>
      <c r="FGR283" s="6"/>
      <c r="FGS283" s="6"/>
      <c r="FGT283" s="6"/>
      <c r="FGU283" s="6"/>
      <c r="FGV283" s="6"/>
      <c r="FGW283" s="6"/>
      <c r="FGX283" s="6"/>
      <c r="FGY283" s="6"/>
      <c r="FGZ283" s="6"/>
      <c r="FHA283" s="6"/>
      <c r="FHB283" s="6"/>
      <c r="FHC283" s="6"/>
      <c r="FHD283" s="6"/>
      <c r="FHE283" s="6"/>
      <c r="FHF283" s="6"/>
      <c r="FHG283" s="6"/>
      <c r="FHH283" s="6"/>
      <c r="FHI283" s="6"/>
      <c r="FHJ283" s="6"/>
      <c r="FHK283" s="6"/>
      <c r="FHL283" s="6"/>
      <c r="FHM283" s="6"/>
      <c r="FHN283" s="6"/>
      <c r="FHO283" s="6"/>
      <c r="FHP283" s="6"/>
      <c r="FHQ283" s="6"/>
      <c r="FHR283" s="6"/>
      <c r="FHS283" s="6"/>
      <c r="FHT283" s="6"/>
      <c r="FHU283" s="6"/>
      <c r="FHV283" s="6"/>
      <c r="FHW283" s="6"/>
      <c r="FHX283" s="6"/>
      <c r="FHY283" s="6"/>
      <c r="FHZ283" s="6"/>
      <c r="FIA283" s="6"/>
      <c r="FIB283" s="6"/>
      <c r="FIC283" s="6"/>
      <c r="FID283" s="6"/>
      <c r="FIE283" s="6"/>
      <c r="FIF283" s="6"/>
      <c r="FIG283" s="6"/>
      <c r="FIH283" s="6"/>
      <c r="FII283" s="6"/>
      <c r="FIJ283" s="6"/>
      <c r="FIK283" s="6"/>
      <c r="FIL283" s="6"/>
      <c r="FIM283" s="6"/>
      <c r="FIN283" s="6"/>
      <c r="FIO283" s="6"/>
      <c r="FIP283" s="6"/>
      <c r="FIQ283" s="6"/>
      <c r="FIR283" s="6"/>
      <c r="FIS283" s="6"/>
      <c r="FIT283" s="6"/>
      <c r="FIU283" s="6"/>
      <c r="FIV283" s="6"/>
      <c r="FIW283" s="6"/>
      <c r="FIX283" s="6"/>
      <c r="FIY283" s="6"/>
      <c r="FIZ283" s="6"/>
      <c r="FJA283" s="6"/>
      <c r="FJB283" s="6"/>
      <c r="FJC283" s="6"/>
      <c r="FJD283" s="6"/>
      <c r="FJE283" s="6"/>
      <c r="FJF283" s="6"/>
      <c r="FJG283" s="6"/>
      <c r="FJH283" s="6"/>
      <c r="FJI283" s="6"/>
      <c r="FJJ283" s="6"/>
      <c r="FJK283" s="6"/>
      <c r="FJL283" s="6"/>
      <c r="FJM283" s="6"/>
      <c r="FJN283" s="6"/>
      <c r="FJO283" s="6"/>
      <c r="FJP283" s="6"/>
      <c r="FJQ283" s="6"/>
      <c r="FJR283" s="6"/>
      <c r="FJS283" s="6"/>
      <c r="FJT283" s="6"/>
      <c r="FJU283" s="6"/>
      <c r="FJV283" s="6"/>
      <c r="FJW283" s="6"/>
      <c r="FJX283" s="6"/>
      <c r="FJY283" s="6"/>
      <c r="FJZ283" s="6"/>
      <c r="FKA283" s="6"/>
      <c r="FKB283" s="6"/>
      <c r="FKC283" s="6"/>
      <c r="FKD283" s="6"/>
      <c r="FKE283" s="6"/>
      <c r="FKF283" s="6"/>
      <c r="FKG283" s="6"/>
      <c r="FKH283" s="6"/>
      <c r="FKI283" s="6"/>
      <c r="FKJ283" s="6"/>
      <c r="FKK283" s="6"/>
      <c r="FKL283" s="6"/>
      <c r="FKM283" s="6"/>
      <c r="FKN283" s="6"/>
      <c r="FKO283" s="6"/>
      <c r="FKP283" s="6"/>
      <c r="FKQ283" s="6"/>
      <c r="FKR283" s="6"/>
      <c r="FKS283" s="6"/>
      <c r="FKT283" s="6"/>
      <c r="FKU283" s="6"/>
      <c r="FKV283" s="6"/>
      <c r="FKW283" s="6"/>
      <c r="FKX283" s="6"/>
      <c r="FKY283" s="6"/>
      <c r="FKZ283" s="6"/>
      <c r="FLA283" s="6"/>
      <c r="FLB283" s="6"/>
      <c r="FLC283" s="6"/>
      <c r="FLD283" s="6"/>
      <c r="FLE283" s="6"/>
      <c r="FLF283" s="6"/>
      <c r="FLG283" s="6"/>
      <c r="FLH283" s="6"/>
      <c r="FLI283" s="6"/>
      <c r="FLJ283" s="6"/>
      <c r="FLK283" s="6"/>
      <c r="FLL283" s="6"/>
      <c r="FLM283" s="6"/>
      <c r="FLN283" s="6"/>
      <c r="FLO283" s="6"/>
      <c r="FLP283" s="6"/>
      <c r="FLQ283" s="6"/>
      <c r="FLR283" s="6"/>
      <c r="FLS283" s="6"/>
      <c r="FLT283" s="6"/>
      <c r="FLU283" s="6"/>
      <c r="FLV283" s="6"/>
      <c r="FLW283" s="6"/>
      <c r="FLX283" s="6"/>
      <c r="FLY283" s="6"/>
      <c r="FLZ283" s="6"/>
      <c r="FMA283" s="6"/>
      <c r="FMB283" s="6"/>
      <c r="FMC283" s="6"/>
      <c r="FMD283" s="6"/>
      <c r="FME283" s="6"/>
      <c r="FMF283" s="6"/>
      <c r="FMG283" s="6"/>
      <c r="FMH283" s="6"/>
      <c r="FMI283" s="6"/>
      <c r="FMJ283" s="6"/>
      <c r="FMK283" s="6"/>
      <c r="FML283" s="6"/>
      <c r="FMM283" s="6"/>
      <c r="FMN283" s="6"/>
      <c r="FMO283" s="6"/>
      <c r="FMP283" s="6"/>
      <c r="FMQ283" s="6"/>
      <c r="FMR283" s="6"/>
      <c r="FMS283" s="6"/>
      <c r="FMT283" s="6"/>
      <c r="FMU283" s="6"/>
      <c r="FMV283" s="6"/>
      <c r="FMW283" s="6"/>
      <c r="FMX283" s="6"/>
      <c r="FMY283" s="6"/>
      <c r="FMZ283" s="6"/>
      <c r="FNA283" s="6"/>
      <c r="FNB283" s="6"/>
      <c r="FNC283" s="6"/>
      <c r="FND283" s="6"/>
      <c r="FNE283" s="6"/>
      <c r="FNF283" s="6"/>
      <c r="FNG283" s="6"/>
      <c r="FNH283" s="6"/>
      <c r="FNI283" s="6"/>
      <c r="FNJ283" s="6"/>
      <c r="FNK283" s="6"/>
      <c r="FNL283" s="6"/>
      <c r="FNM283" s="6"/>
      <c r="FNN283" s="6"/>
      <c r="FNO283" s="6"/>
      <c r="FNP283" s="6"/>
      <c r="FNQ283" s="6"/>
      <c r="FNR283" s="6"/>
      <c r="FNS283" s="6"/>
      <c r="FNT283" s="6"/>
      <c r="FNU283" s="6"/>
      <c r="FNV283" s="6"/>
      <c r="FNW283" s="6"/>
      <c r="FNX283" s="6"/>
      <c r="FNY283" s="6"/>
      <c r="FNZ283" s="6"/>
      <c r="FOA283" s="6"/>
      <c r="FOB283" s="6"/>
      <c r="FOC283" s="6"/>
      <c r="FOD283" s="6"/>
      <c r="FOE283" s="6"/>
      <c r="FOF283" s="6"/>
      <c r="FOG283" s="6"/>
      <c r="FOH283" s="6"/>
      <c r="FOI283" s="6"/>
      <c r="FOJ283" s="6"/>
      <c r="FOK283" s="6"/>
      <c r="FOL283" s="6"/>
      <c r="FOM283" s="6"/>
      <c r="FON283" s="6"/>
      <c r="FOO283" s="6"/>
      <c r="FOP283" s="6"/>
      <c r="FOQ283" s="6"/>
      <c r="FOR283" s="6"/>
      <c r="FOS283" s="6"/>
      <c r="FOT283" s="6"/>
      <c r="FOU283" s="6"/>
      <c r="FOV283" s="6"/>
      <c r="FOW283" s="6"/>
      <c r="FOX283" s="6"/>
      <c r="FOY283" s="6"/>
      <c r="FOZ283" s="6"/>
      <c r="FPA283" s="6"/>
      <c r="FPB283" s="6"/>
      <c r="FPC283" s="6"/>
      <c r="FPD283" s="6"/>
      <c r="FPE283" s="6"/>
      <c r="FPF283" s="6"/>
      <c r="FPG283" s="6"/>
      <c r="FPH283" s="6"/>
      <c r="FPI283" s="6"/>
      <c r="FPJ283" s="6"/>
      <c r="FPK283" s="6"/>
      <c r="FPL283" s="6"/>
      <c r="FPM283" s="6"/>
      <c r="FPN283" s="6"/>
      <c r="FPO283" s="6"/>
      <c r="FPP283" s="6"/>
      <c r="FPQ283" s="6"/>
      <c r="FPR283" s="6"/>
      <c r="FPS283" s="6"/>
      <c r="FPT283" s="6"/>
      <c r="FPU283" s="6"/>
      <c r="FPV283" s="6"/>
      <c r="FPW283" s="6"/>
      <c r="FPX283" s="6"/>
      <c r="FPY283" s="6"/>
      <c r="FPZ283" s="6"/>
      <c r="FQA283" s="6"/>
      <c r="FQB283" s="6"/>
      <c r="FQC283" s="6"/>
      <c r="FQD283" s="6"/>
      <c r="FQE283" s="6"/>
      <c r="FQF283" s="6"/>
      <c r="FQG283" s="6"/>
      <c r="FQH283" s="6"/>
      <c r="FQI283" s="6"/>
      <c r="FQJ283" s="6"/>
      <c r="FQK283" s="6"/>
      <c r="FQL283" s="6"/>
      <c r="FQM283" s="6"/>
      <c r="FQN283" s="6"/>
      <c r="FQO283" s="6"/>
      <c r="FQP283" s="6"/>
      <c r="FQQ283" s="6"/>
      <c r="FQR283" s="6"/>
      <c r="FQS283" s="6"/>
      <c r="FQT283" s="6"/>
      <c r="FQU283" s="6"/>
      <c r="FQV283" s="6"/>
      <c r="FQW283" s="6"/>
      <c r="FQX283" s="6"/>
      <c r="FQY283" s="6"/>
      <c r="FQZ283" s="6"/>
      <c r="FRA283" s="6"/>
      <c r="FRB283" s="6"/>
      <c r="FRC283" s="6"/>
      <c r="FRD283" s="6"/>
      <c r="FRE283" s="6"/>
      <c r="FRF283" s="6"/>
      <c r="FRG283" s="6"/>
      <c r="FRH283" s="6"/>
      <c r="FRI283" s="6"/>
      <c r="FRJ283" s="6"/>
      <c r="FRK283" s="6"/>
      <c r="FRL283" s="6"/>
      <c r="FRM283" s="6"/>
      <c r="FRN283" s="6"/>
      <c r="FRO283" s="6"/>
      <c r="FRP283" s="6"/>
      <c r="FRQ283" s="6"/>
      <c r="FRR283" s="6"/>
      <c r="FRS283" s="6"/>
      <c r="FRT283" s="6"/>
      <c r="FRU283" s="6"/>
      <c r="FRV283" s="6"/>
      <c r="FRW283" s="6"/>
      <c r="FRX283" s="6"/>
      <c r="FRY283" s="6"/>
      <c r="FRZ283" s="6"/>
      <c r="FSA283" s="6"/>
      <c r="FSB283" s="6"/>
      <c r="FSC283" s="6"/>
      <c r="FSD283" s="6"/>
      <c r="FSE283" s="6"/>
      <c r="FSF283" s="6"/>
      <c r="FSG283" s="6"/>
      <c r="FSH283" s="6"/>
      <c r="FSI283" s="6"/>
      <c r="FSJ283" s="6"/>
      <c r="FSK283" s="6"/>
      <c r="FSL283" s="6"/>
      <c r="FSM283" s="6"/>
      <c r="FSN283" s="6"/>
      <c r="FSO283" s="6"/>
      <c r="FSP283" s="6"/>
      <c r="FSQ283" s="6"/>
      <c r="FSR283" s="6"/>
      <c r="FSS283" s="6"/>
      <c r="FST283" s="6"/>
      <c r="FSU283" s="6"/>
      <c r="FSV283" s="6"/>
      <c r="FSW283" s="6"/>
      <c r="FSX283" s="6"/>
      <c r="FSY283" s="6"/>
      <c r="FSZ283" s="6"/>
      <c r="FTA283" s="6"/>
      <c r="FTB283" s="6"/>
      <c r="FTC283" s="6"/>
      <c r="FTD283" s="6"/>
      <c r="FTE283" s="6"/>
      <c r="FTF283" s="6"/>
      <c r="FTG283" s="6"/>
      <c r="FTH283" s="6"/>
      <c r="FTI283" s="6"/>
      <c r="FTJ283" s="6"/>
      <c r="FTK283" s="6"/>
      <c r="FTL283" s="6"/>
      <c r="FTM283" s="6"/>
      <c r="FTN283" s="6"/>
      <c r="FTO283" s="6"/>
      <c r="FTP283" s="6"/>
      <c r="FTQ283" s="6"/>
      <c r="FTR283" s="6"/>
      <c r="FTS283" s="6"/>
      <c r="FTT283" s="6"/>
      <c r="FTU283" s="6"/>
      <c r="FTV283" s="6"/>
      <c r="FTW283" s="6"/>
      <c r="FTX283" s="6"/>
      <c r="FTY283" s="6"/>
      <c r="FTZ283" s="6"/>
      <c r="FUA283" s="6"/>
      <c r="FUB283" s="6"/>
      <c r="FUC283" s="6"/>
      <c r="FUD283" s="6"/>
      <c r="FUE283" s="6"/>
      <c r="FUF283" s="6"/>
      <c r="FUG283" s="6"/>
      <c r="FUH283" s="6"/>
      <c r="FUI283" s="6"/>
      <c r="FUJ283" s="6"/>
      <c r="FUK283" s="6"/>
      <c r="FUL283" s="6"/>
      <c r="FUM283" s="6"/>
      <c r="FUN283" s="6"/>
      <c r="FUO283" s="6"/>
      <c r="FUP283" s="6"/>
      <c r="FUQ283" s="6"/>
      <c r="FUR283" s="6"/>
      <c r="FUS283" s="6"/>
      <c r="FUT283" s="6"/>
      <c r="FUU283" s="6"/>
      <c r="FUV283" s="6"/>
      <c r="FUW283" s="6"/>
      <c r="FUX283" s="6"/>
      <c r="FUY283" s="6"/>
      <c r="FUZ283" s="6"/>
      <c r="FVA283" s="6"/>
      <c r="FVB283" s="6"/>
      <c r="FVC283" s="6"/>
      <c r="FVD283" s="6"/>
      <c r="FVE283" s="6"/>
      <c r="FVF283" s="6"/>
      <c r="FVG283" s="6"/>
      <c r="FVH283" s="6"/>
      <c r="FVI283" s="6"/>
      <c r="FVJ283" s="6"/>
      <c r="FVK283" s="6"/>
      <c r="FVL283" s="6"/>
      <c r="FVM283" s="6"/>
      <c r="FVN283" s="6"/>
      <c r="FVO283" s="6"/>
      <c r="FVP283" s="6"/>
      <c r="FVQ283" s="6"/>
      <c r="FVR283" s="6"/>
      <c r="FVS283" s="6"/>
      <c r="FVT283" s="6"/>
      <c r="FVU283" s="6"/>
      <c r="FVV283" s="6"/>
      <c r="FVW283" s="6"/>
      <c r="FVX283" s="6"/>
      <c r="FVY283" s="6"/>
      <c r="FVZ283" s="6"/>
      <c r="FWA283" s="6"/>
      <c r="FWB283" s="6"/>
      <c r="FWC283" s="6"/>
      <c r="FWD283" s="6"/>
      <c r="FWE283" s="6"/>
      <c r="FWF283" s="6"/>
      <c r="FWG283" s="6"/>
      <c r="FWH283" s="6"/>
      <c r="FWI283" s="6"/>
      <c r="FWJ283" s="6"/>
      <c r="FWK283" s="6"/>
      <c r="FWL283" s="6"/>
      <c r="FWM283" s="6"/>
      <c r="FWN283" s="6"/>
      <c r="FWO283" s="6"/>
      <c r="FWP283" s="6"/>
      <c r="FWQ283" s="6"/>
      <c r="FWR283" s="6"/>
      <c r="FWS283" s="6"/>
      <c r="FWT283" s="6"/>
      <c r="FWU283" s="6"/>
      <c r="FWV283" s="6"/>
      <c r="FWW283" s="6"/>
      <c r="FWX283" s="6"/>
      <c r="FWY283" s="6"/>
      <c r="FWZ283" s="6"/>
      <c r="FXA283" s="6"/>
      <c r="FXB283" s="6"/>
      <c r="FXC283" s="6"/>
      <c r="FXD283" s="6"/>
      <c r="FXE283" s="6"/>
      <c r="FXF283" s="6"/>
      <c r="FXG283" s="6"/>
      <c r="FXH283" s="6"/>
      <c r="FXI283" s="6"/>
      <c r="FXJ283" s="6"/>
      <c r="FXK283" s="6"/>
      <c r="FXL283" s="6"/>
      <c r="FXM283" s="6"/>
      <c r="FXN283" s="6"/>
      <c r="FXO283" s="6"/>
      <c r="FXP283" s="6"/>
      <c r="FXQ283" s="6"/>
      <c r="FXR283" s="6"/>
      <c r="FXS283" s="6"/>
      <c r="FXT283" s="6"/>
      <c r="FXU283" s="6"/>
      <c r="FXV283" s="6"/>
      <c r="FXW283" s="6"/>
      <c r="FXX283" s="6"/>
      <c r="FXY283" s="6"/>
      <c r="FXZ283" s="6"/>
      <c r="FYA283" s="6"/>
      <c r="FYB283" s="6"/>
      <c r="FYC283" s="6"/>
      <c r="FYD283" s="6"/>
      <c r="FYE283" s="6"/>
      <c r="FYF283" s="6"/>
      <c r="FYG283" s="6"/>
      <c r="FYH283" s="6"/>
      <c r="FYI283" s="6"/>
      <c r="FYJ283" s="6"/>
      <c r="FYK283" s="6"/>
      <c r="FYL283" s="6"/>
      <c r="FYM283" s="6"/>
      <c r="FYN283" s="6"/>
      <c r="FYO283" s="6"/>
      <c r="FYP283" s="6"/>
      <c r="FYQ283" s="6"/>
      <c r="FYR283" s="6"/>
      <c r="FYS283" s="6"/>
      <c r="FYT283" s="6"/>
      <c r="FYU283" s="6"/>
      <c r="FYV283" s="6"/>
      <c r="FYW283" s="6"/>
      <c r="FYX283" s="6"/>
      <c r="FYY283" s="6"/>
      <c r="FYZ283" s="6"/>
      <c r="FZA283" s="6"/>
      <c r="FZB283" s="6"/>
      <c r="FZC283" s="6"/>
      <c r="FZD283" s="6"/>
      <c r="FZE283" s="6"/>
      <c r="FZF283" s="6"/>
      <c r="FZG283" s="6"/>
      <c r="FZH283" s="6"/>
      <c r="FZI283" s="6"/>
      <c r="FZJ283" s="6"/>
      <c r="FZK283" s="6"/>
      <c r="FZL283" s="6"/>
      <c r="FZM283" s="6"/>
      <c r="FZN283" s="6"/>
      <c r="FZO283" s="6"/>
      <c r="FZP283" s="6"/>
      <c r="FZQ283" s="6"/>
      <c r="FZR283" s="6"/>
      <c r="FZS283" s="6"/>
      <c r="FZT283" s="6"/>
      <c r="FZU283" s="6"/>
      <c r="FZV283" s="6"/>
      <c r="FZW283" s="6"/>
      <c r="FZX283" s="6"/>
      <c r="FZY283" s="6"/>
      <c r="FZZ283" s="6"/>
      <c r="GAA283" s="6"/>
      <c r="GAB283" s="6"/>
      <c r="GAC283" s="6"/>
      <c r="GAD283" s="6"/>
      <c r="GAE283" s="6"/>
      <c r="GAF283" s="6"/>
      <c r="GAG283" s="6"/>
      <c r="GAH283" s="6"/>
      <c r="GAI283" s="6"/>
      <c r="GAJ283" s="6"/>
      <c r="GAK283" s="6"/>
      <c r="GAL283" s="6"/>
      <c r="GAM283" s="6"/>
      <c r="GAN283" s="6"/>
      <c r="GAO283" s="6"/>
      <c r="GAP283" s="6"/>
      <c r="GAQ283" s="6"/>
      <c r="GAR283" s="6"/>
      <c r="GAS283" s="6"/>
      <c r="GAT283" s="6"/>
      <c r="GAU283" s="6"/>
      <c r="GAV283" s="6"/>
      <c r="GAW283" s="6"/>
      <c r="GAX283" s="6"/>
      <c r="GAY283" s="6"/>
      <c r="GAZ283" s="6"/>
      <c r="GBA283" s="6"/>
      <c r="GBB283" s="6"/>
      <c r="GBC283" s="6"/>
      <c r="GBD283" s="6"/>
      <c r="GBE283" s="6"/>
      <c r="GBF283" s="6"/>
      <c r="GBG283" s="6"/>
      <c r="GBH283" s="6"/>
      <c r="GBI283" s="6"/>
      <c r="GBJ283" s="6"/>
      <c r="GBK283" s="6"/>
      <c r="GBL283" s="6"/>
      <c r="GBM283" s="6"/>
      <c r="GBN283" s="6"/>
      <c r="GBO283" s="6"/>
      <c r="GBP283" s="6"/>
      <c r="GBQ283" s="6"/>
      <c r="GBR283" s="6"/>
      <c r="GBS283" s="6"/>
      <c r="GBT283" s="6"/>
      <c r="GBU283" s="6"/>
      <c r="GBV283" s="6"/>
      <c r="GBW283" s="6"/>
      <c r="GBX283" s="6"/>
      <c r="GBY283" s="6"/>
      <c r="GBZ283" s="6"/>
      <c r="GCA283" s="6"/>
      <c r="GCB283" s="6"/>
      <c r="GCC283" s="6"/>
      <c r="GCD283" s="6"/>
      <c r="GCE283" s="6"/>
      <c r="GCF283" s="6"/>
      <c r="GCG283" s="6"/>
      <c r="GCH283" s="6"/>
      <c r="GCI283" s="6"/>
      <c r="GCJ283" s="6"/>
      <c r="GCK283" s="6"/>
      <c r="GCL283" s="6"/>
      <c r="GCM283" s="6"/>
      <c r="GCN283" s="6"/>
      <c r="GCO283" s="6"/>
      <c r="GCP283" s="6"/>
      <c r="GCQ283" s="6"/>
      <c r="GCR283" s="6"/>
      <c r="GCS283" s="6"/>
      <c r="GCT283" s="6"/>
      <c r="GCU283" s="6"/>
      <c r="GCV283" s="6"/>
      <c r="GCW283" s="6"/>
      <c r="GCX283" s="6"/>
      <c r="GCY283" s="6"/>
      <c r="GCZ283" s="6"/>
      <c r="GDA283" s="6"/>
      <c r="GDB283" s="6"/>
      <c r="GDC283" s="6"/>
      <c r="GDD283" s="6"/>
      <c r="GDE283" s="6"/>
      <c r="GDF283" s="6"/>
      <c r="GDG283" s="6"/>
      <c r="GDH283" s="6"/>
      <c r="GDI283" s="6"/>
      <c r="GDJ283" s="6"/>
      <c r="GDK283" s="6"/>
      <c r="GDL283" s="6"/>
      <c r="GDM283" s="6"/>
      <c r="GDN283" s="6"/>
      <c r="GDO283" s="6"/>
      <c r="GDP283" s="6"/>
      <c r="GDQ283" s="6"/>
      <c r="GDR283" s="6"/>
      <c r="GDS283" s="6"/>
      <c r="GDT283" s="6"/>
      <c r="GDU283" s="6"/>
      <c r="GDV283" s="6"/>
      <c r="GDW283" s="6"/>
      <c r="GDX283" s="6"/>
      <c r="GDY283" s="6"/>
      <c r="GDZ283" s="6"/>
      <c r="GEA283" s="6"/>
      <c r="GEB283" s="6"/>
      <c r="GEC283" s="6"/>
      <c r="GED283" s="6"/>
      <c r="GEE283" s="6"/>
      <c r="GEF283" s="6"/>
      <c r="GEG283" s="6"/>
      <c r="GEH283" s="6"/>
      <c r="GEI283" s="6"/>
      <c r="GEJ283" s="6"/>
      <c r="GEK283" s="6"/>
      <c r="GEL283" s="6"/>
      <c r="GEM283" s="6"/>
      <c r="GEN283" s="6"/>
      <c r="GEO283" s="6"/>
      <c r="GEP283" s="6"/>
      <c r="GEQ283" s="6"/>
      <c r="GER283" s="6"/>
      <c r="GES283" s="6"/>
      <c r="GET283" s="6"/>
      <c r="GEU283" s="6"/>
      <c r="GEV283" s="6"/>
      <c r="GEW283" s="6"/>
      <c r="GEX283" s="6"/>
      <c r="GEY283" s="6"/>
      <c r="GEZ283" s="6"/>
      <c r="GFA283" s="6"/>
      <c r="GFB283" s="6"/>
      <c r="GFC283" s="6"/>
      <c r="GFD283" s="6"/>
      <c r="GFE283" s="6"/>
      <c r="GFF283" s="6"/>
      <c r="GFG283" s="6"/>
      <c r="GFH283" s="6"/>
      <c r="GFI283" s="6"/>
      <c r="GFJ283" s="6"/>
      <c r="GFK283" s="6"/>
      <c r="GFL283" s="6"/>
      <c r="GFM283" s="6"/>
      <c r="GFN283" s="6"/>
      <c r="GFO283" s="6"/>
      <c r="GFP283" s="6"/>
      <c r="GFQ283" s="6"/>
      <c r="GFR283" s="6"/>
      <c r="GFS283" s="6"/>
      <c r="GFT283" s="6"/>
      <c r="GFU283" s="6"/>
      <c r="GFV283" s="6"/>
      <c r="GFW283" s="6"/>
      <c r="GFX283" s="6"/>
      <c r="GFY283" s="6"/>
      <c r="GFZ283" s="6"/>
      <c r="GGA283" s="6"/>
      <c r="GGB283" s="6"/>
      <c r="GGC283" s="6"/>
      <c r="GGD283" s="6"/>
      <c r="GGE283" s="6"/>
      <c r="GGF283" s="6"/>
      <c r="GGG283" s="6"/>
      <c r="GGH283" s="6"/>
      <c r="GGI283" s="6"/>
      <c r="GGJ283" s="6"/>
      <c r="GGK283" s="6"/>
      <c r="GGL283" s="6"/>
      <c r="GGM283" s="6"/>
      <c r="GGN283" s="6"/>
      <c r="GGO283" s="6"/>
      <c r="GGP283" s="6"/>
      <c r="GGQ283" s="6"/>
      <c r="GGR283" s="6"/>
      <c r="GGS283" s="6"/>
      <c r="GGT283" s="6"/>
      <c r="GGU283" s="6"/>
      <c r="GGV283" s="6"/>
      <c r="GGW283" s="6"/>
      <c r="GGX283" s="6"/>
      <c r="GGY283" s="6"/>
      <c r="GGZ283" s="6"/>
      <c r="GHA283" s="6"/>
      <c r="GHB283" s="6"/>
      <c r="GHC283" s="6"/>
      <c r="GHD283" s="6"/>
      <c r="GHE283" s="6"/>
      <c r="GHF283" s="6"/>
      <c r="GHG283" s="6"/>
      <c r="GHH283" s="6"/>
      <c r="GHI283" s="6"/>
      <c r="GHJ283" s="6"/>
      <c r="GHK283" s="6"/>
      <c r="GHL283" s="6"/>
      <c r="GHM283" s="6"/>
      <c r="GHN283" s="6"/>
      <c r="GHO283" s="6"/>
      <c r="GHP283" s="6"/>
      <c r="GHQ283" s="6"/>
      <c r="GHR283" s="6"/>
      <c r="GHS283" s="6"/>
      <c r="GHT283" s="6"/>
      <c r="GHU283" s="6"/>
      <c r="GHV283" s="6"/>
      <c r="GHW283" s="6"/>
      <c r="GHX283" s="6"/>
      <c r="GHY283" s="6"/>
      <c r="GHZ283" s="6"/>
      <c r="GIA283" s="6"/>
      <c r="GIB283" s="6"/>
      <c r="GIC283" s="6"/>
      <c r="GID283" s="6"/>
      <c r="GIE283" s="6"/>
      <c r="GIF283" s="6"/>
      <c r="GIG283" s="6"/>
      <c r="GIH283" s="6"/>
      <c r="GII283" s="6"/>
      <c r="GIJ283" s="6"/>
      <c r="GIK283" s="6"/>
      <c r="GIL283" s="6"/>
      <c r="GIM283" s="6"/>
      <c r="GIN283" s="6"/>
      <c r="GIO283" s="6"/>
      <c r="GIP283" s="6"/>
      <c r="GIQ283" s="6"/>
      <c r="GIR283" s="6"/>
      <c r="GIS283" s="6"/>
      <c r="GIT283" s="6"/>
      <c r="GIU283" s="6"/>
      <c r="GIV283" s="6"/>
      <c r="GIW283" s="6"/>
      <c r="GIX283" s="6"/>
      <c r="GIY283" s="6"/>
      <c r="GIZ283" s="6"/>
      <c r="GJA283" s="6"/>
      <c r="GJB283" s="6"/>
      <c r="GJC283" s="6"/>
      <c r="GJD283" s="6"/>
      <c r="GJE283" s="6"/>
      <c r="GJF283" s="6"/>
      <c r="GJG283" s="6"/>
      <c r="GJH283" s="6"/>
      <c r="GJI283" s="6"/>
      <c r="GJJ283" s="6"/>
      <c r="GJK283" s="6"/>
      <c r="GJL283" s="6"/>
      <c r="GJM283" s="6"/>
      <c r="GJN283" s="6"/>
      <c r="GJO283" s="6"/>
      <c r="GJP283" s="6"/>
      <c r="GJQ283" s="6"/>
      <c r="GJR283" s="6"/>
      <c r="GJS283" s="6"/>
      <c r="GJT283" s="6"/>
      <c r="GJU283" s="6"/>
      <c r="GJV283" s="6"/>
      <c r="GJW283" s="6"/>
      <c r="GJX283" s="6"/>
      <c r="GJY283" s="6"/>
      <c r="GJZ283" s="6"/>
      <c r="GKA283" s="6"/>
      <c r="GKB283" s="6"/>
      <c r="GKC283" s="6"/>
      <c r="GKD283" s="6"/>
      <c r="GKE283" s="6"/>
      <c r="GKF283" s="6"/>
      <c r="GKG283" s="6"/>
      <c r="GKH283" s="6"/>
      <c r="GKI283" s="6"/>
      <c r="GKJ283" s="6"/>
      <c r="GKK283" s="6"/>
      <c r="GKL283" s="6"/>
      <c r="GKM283" s="6"/>
      <c r="GKN283" s="6"/>
      <c r="GKO283" s="6"/>
      <c r="GKP283" s="6"/>
      <c r="GKQ283" s="6"/>
      <c r="GKR283" s="6"/>
      <c r="GKS283" s="6"/>
      <c r="GKT283" s="6"/>
      <c r="GKU283" s="6"/>
      <c r="GKV283" s="6"/>
      <c r="GKW283" s="6"/>
      <c r="GKX283" s="6"/>
      <c r="GKY283" s="6"/>
      <c r="GKZ283" s="6"/>
      <c r="GLA283" s="6"/>
      <c r="GLB283" s="6"/>
      <c r="GLC283" s="6"/>
      <c r="GLD283" s="6"/>
      <c r="GLE283" s="6"/>
      <c r="GLF283" s="6"/>
      <c r="GLG283" s="6"/>
      <c r="GLH283" s="6"/>
      <c r="GLI283" s="6"/>
      <c r="GLJ283" s="6"/>
      <c r="GLK283" s="6"/>
      <c r="GLL283" s="6"/>
      <c r="GLM283" s="6"/>
      <c r="GLN283" s="6"/>
      <c r="GLO283" s="6"/>
      <c r="GLP283" s="6"/>
      <c r="GLQ283" s="6"/>
      <c r="GLR283" s="6"/>
      <c r="GLS283" s="6"/>
      <c r="GLT283" s="6"/>
      <c r="GLU283" s="6"/>
      <c r="GLV283" s="6"/>
      <c r="GLW283" s="6"/>
      <c r="GLX283" s="6"/>
      <c r="GLY283" s="6"/>
      <c r="GLZ283" s="6"/>
      <c r="GMA283" s="6"/>
      <c r="GMB283" s="6"/>
      <c r="GMC283" s="6"/>
      <c r="GMD283" s="6"/>
      <c r="GME283" s="6"/>
      <c r="GMF283" s="6"/>
      <c r="GMG283" s="6"/>
      <c r="GMH283" s="6"/>
      <c r="GMI283" s="6"/>
      <c r="GMJ283" s="6"/>
      <c r="GMK283" s="6"/>
      <c r="GML283" s="6"/>
      <c r="GMM283" s="6"/>
      <c r="GMN283" s="6"/>
      <c r="GMO283" s="6"/>
      <c r="GMP283" s="6"/>
      <c r="GMQ283" s="6"/>
      <c r="GMR283" s="6"/>
      <c r="GMS283" s="6"/>
      <c r="GMT283" s="6"/>
      <c r="GMU283" s="6"/>
      <c r="GMV283" s="6"/>
      <c r="GMW283" s="6"/>
      <c r="GMX283" s="6"/>
      <c r="GMY283" s="6"/>
      <c r="GMZ283" s="6"/>
      <c r="GNA283" s="6"/>
      <c r="GNB283" s="6"/>
      <c r="GNC283" s="6"/>
      <c r="GND283" s="6"/>
      <c r="GNE283" s="6"/>
      <c r="GNF283" s="6"/>
      <c r="GNG283" s="6"/>
      <c r="GNH283" s="6"/>
      <c r="GNI283" s="6"/>
      <c r="GNJ283" s="6"/>
      <c r="GNK283" s="6"/>
      <c r="GNL283" s="6"/>
      <c r="GNM283" s="6"/>
      <c r="GNN283" s="6"/>
      <c r="GNO283" s="6"/>
      <c r="GNP283" s="6"/>
      <c r="GNQ283" s="6"/>
      <c r="GNR283" s="6"/>
      <c r="GNS283" s="6"/>
      <c r="GNT283" s="6"/>
      <c r="GNU283" s="6"/>
      <c r="GNV283" s="6"/>
      <c r="GNW283" s="6"/>
      <c r="GNX283" s="6"/>
      <c r="GNY283" s="6"/>
      <c r="GNZ283" s="6"/>
      <c r="GOA283" s="6"/>
      <c r="GOB283" s="6"/>
      <c r="GOC283" s="6"/>
      <c r="GOD283" s="6"/>
      <c r="GOE283" s="6"/>
      <c r="GOF283" s="6"/>
      <c r="GOG283" s="6"/>
      <c r="GOH283" s="6"/>
      <c r="GOI283" s="6"/>
      <c r="GOJ283" s="6"/>
      <c r="GOK283" s="6"/>
      <c r="GOL283" s="6"/>
      <c r="GOM283" s="6"/>
      <c r="GON283" s="6"/>
      <c r="GOO283" s="6"/>
      <c r="GOP283" s="6"/>
      <c r="GOQ283" s="6"/>
      <c r="GOR283" s="6"/>
      <c r="GOS283" s="6"/>
      <c r="GOT283" s="6"/>
      <c r="GOU283" s="6"/>
      <c r="GOV283" s="6"/>
      <c r="GOW283" s="6"/>
      <c r="GOX283" s="6"/>
      <c r="GOY283" s="6"/>
      <c r="GOZ283" s="6"/>
      <c r="GPA283" s="6"/>
      <c r="GPB283" s="6"/>
      <c r="GPC283" s="6"/>
      <c r="GPD283" s="6"/>
      <c r="GPE283" s="6"/>
      <c r="GPF283" s="6"/>
      <c r="GPG283" s="6"/>
      <c r="GPH283" s="6"/>
      <c r="GPI283" s="6"/>
      <c r="GPJ283" s="6"/>
      <c r="GPK283" s="6"/>
      <c r="GPL283" s="6"/>
      <c r="GPM283" s="6"/>
      <c r="GPN283" s="6"/>
      <c r="GPO283" s="6"/>
      <c r="GPP283" s="6"/>
      <c r="GPQ283" s="6"/>
      <c r="GPR283" s="6"/>
      <c r="GPS283" s="6"/>
      <c r="GPT283" s="6"/>
      <c r="GPU283" s="6"/>
      <c r="GPV283" s="6"/>
      <c r="GPW283" s="6"/>
      <c r="GPX283" s="6"/>
      <c r="GPY283" s="6"/>
      <c r="GPZ283" s="6"/>
      <c r="GQA283" s="6"/>
      <c r="GQB283" s="6"/>
      <c r="GQC283" s="6"/>
      <c r="GQD283" s="6"/>
      <c r="GQE283" s="6"/>
      <c r="GQF283" s="6"/>
      <c r="GQG283" s="6"/>
      <c r="GQH283" s="6"/>
      <c r="GQI283" s="6"/>
      <c r="GQJ283" s="6"/>
      <c r="GQK283" s="6"/>
      <c r="GQL283" s="6"/>
      <c r="GQM283" s="6"/>
      <c r="GQN283" s="6"/>
      <c r="GQO283" s="6"/>
      <c r="GQP283" s="6"/>
      <c r="GQQ283" s="6"/>
      <c r="GQR283" s="6"/>
      <c r="GQS283" s="6"/>
      <c r="GQT283" s="6"/>
      <c r="GQU283" s="6"/>
      <c r="GQV283" s="6"/>
      <c r="GQW283" s="6"/>
      <c r="GQX283" s="6"/>
      <c r="GQY283" s="6"/>
      <c r="GQZ283" s="6"/>
      <c r="GRA283" s="6"/>
      <c r="GRB283" s="6"/>
      <c r="GRC283" s="6"/>
      <c r="GRD283" s="6"/>
      <c r="GRE283" s="6"/>
      <c r="GRF283" s="6"/>
      <c r="GRG283" s="6"/>
      <c r="GRH283" s="6"/>
      <c r="GRI283" s="6"/>
      <c r="GRJ283" s="6"/>
      <c r="GRK283" s="6"/>
      <c r="GRL283" s="6"/>
      <c r="GRM283" s="6"/>
      <c r="GRN283" s="6"/>
      <c r="GRO283" s="6"/>
      <c r="GRP283" s="6"/>
      <c r="GRQ283" s="6"/>
      <c r="GRR283" s="6"/>
      <c r="GRS283" s="6"/>
      <c r="GRT283" s="6"/>
      <c r="GRU283" s="6"/>
      <c r="GRV283" s="6"/>
      <c r="GRW283" s="6"/>
      <c r="GRX283" s="6"/>
      <c r="GRY283" s="6"/>
      <c r="GRZ283" s="6"/>
      <c r="GSA283" s="6"/>
      <c r="GSB283" s="6"/>
      <c r="GSC283" s="6"/>
      <c r="GSD283" s="6"/>
      <c r="GSE283" s="6"/>
      <c r="GSF283" s="6"/>
      <c r="GSG283" s="6"/>
      <c r="GSH283" s="6"/>
      <c r="GSI283" s="6"/>
      <c r="GSJ283" s="6"/>
      <c r="GSK283" s="6"/>
      <c r="GSL283" s="6"/>
      <c r="GSM283" s="6"/>
      <c r="GSN283" s="6"/>
      <c r="GSO283" s="6"/>
      <c r="GSP283" s="6"/>
      <c r="GSQ283" s="6"/>
      <c r="GSR283" s="6"/>
      <c r="GSS283" s="6"/>
      <c r="GST283" s="6"/>
      <c r="GSU283" s="6"/>
      <c r="GSV283" s="6"/>
      <c r="GSW283" s="6"/>
      <c r="GSX283" s="6"/>
      <c r="GSY283" s="6"/>
      <c r="GSZ283" s="6"/>
      <c r="GTA283" s="6"/>
      <c r="GTB283" s="6"/>
      <c r="GTC283" s="6"/>
      <c r="GTD283" s="6"/>
      <c r="GTE283" s="6"/>
      <c r="GTF283" s="6"/>
      <c r="GTG283" s="6"/>
      <c r="GTH283" s="6"/>
      <c r="GTI283" s="6"/>
      <c r="GTJ283" s="6"/>
      <c r="GTK283" s="6"/>
      <c r="GTL283" s="6"/>
      <c r="GTM283" s="6"/>
      <c r="GTN283" s="6"/>
      <c r="GTO283" s="6"/>
      <c r="GTP283" s="6"/>
      <c r="GTQ283" s="6"/>
      <c r="GTR283" s="6"/>
      <c r="GTS283" s="6"/>
      <c r="GTT283" s="6"/>
      <c r="GTU283" s="6"/>
      <c r="GTV283" s="6"/>
      <c r="GTW283" s="6"/>
      <c r="GTX283" s="6"/>
      <c r="GTY283" s="6"/>
      <c r="GTZ283" s="6"/>
      <c r="GUA283" s="6"/>
      <c r="GUB283" s="6"/>
      <c r="GUC283" s="6"/>
      <c r="GUD283" s="6"/>
      <c r="GUE283" s="6"/>
      <c r="GUF283" s="6"/>
      <c r="GUG283" s="6"/>
      <c r="GUH283" s="6"/>
      <c r="GUI283" s="6"/>
      <c r="GUJ283" s="6"/>
      <c r="GUK283" s="6"/>
      <c r="GUL283" s="6"/>
      <c r="GUM283" s="6"/>
      <c r="GUN283" s="6"/>
      <c r="GUO283" s="6"/>
      <c r="GUP283" s="6"/>
      <c r="GUQ283" s="6"/>
      <c r="GUR283" s="6"/>
      <c r="GUS283" s="6"/>
      <c r="GUT283" s="6"/>
      <c r="GUU283" s="6"/>
      <c r="GUV283" s="6"/>
      <c r="GUW283" s="6"/>
      <c r="GUX283" s="6"/>
      <c r="GUY283" s="6"/>
      <c r="GUZ283" s="6"/>
      <c r="GVA283" s="6"/>
      <c r="GVB283" s="6"/>
      <c r="GVC283" s="6"/>
      <c r="GVD283" s="6"/>
      <c r="GVE283" s="6"/>
      <c r="GVF283" s="6"/>
      <c r="GVG283" s="6"/>
      <c r="GVH283" s="6"/>
      <c r="GVI283" s="6"/>
      <c r="GVJ283" s="6"/>
      <c r="GVK283" s="6"/>
      <c r="GVL283" s="6"/>
      <c r="GVM283" s="6"/>
      <c r="GVN283" s="6"/>
      <c r="GVO283" s="6"/>
      <c r="GVP283" s="6"/>
      <c r="GVQ283" s="6"/>
      <c r="GVR283" s="6"/>
      <c r="GVS283" s="6"/>
      <c r="GVT283" s="6"/>
      <c r="GVU283" s="6"/>
      <c r="GVV283" s="6"/>
      <c r="GVW283" s="6"/>
      <c r="GVX283" s="6"/>
      <c r="GVY283" s="6"/>
      <c r="GVZ283" s="6"/>
      <c r="GWA283" s="6"/>
      <c r="GWB283" s="6"/>
      <c r="GWC283" s="6"/>
      <c r="GWD283" s="6"/>
      <c r="GWE283" s="6"/>
      <c r="GWF283" s="6"/>
      <c r="GWG283" s="6"/>
      <c r="GWH283" s="6"/>
      <c r="GWI283" s="6"/>
      <c r="GWJ283" s="6"/>
      <c r="GWK283" s="6"/>
      <c r="GWL283" s="6"/>
      <c r="GWM283" s="6"/>
      <c r="GWN283" s="6"/>
      <c r="GWO283" s="6"/>
      <c r="GWP283" s="6"/>
      <c r="GWQ283" s="6"/>
      <c r="GWR283" s="6"/>
      <c r="GWS283" s="6"/>
      <c r="GWT283" s="6"/>
      <c r="GWU283" s="6"/>
      <c r="GWV283" s="6"/>
      <c r="GWW283" s="6"/>
      <c r="GWX283" s="6"/>
      <c r="GWY283" s="6"/>
      <c r="GWZ283" s="6"/>
      <c r="GXA283" s="6"/>
      <c r="GXB283" s="6"/>
      <c r="GXC283" s="6"/>
      <c r="GXD283" s="6"/>
      <c r="GXE283" s="6"/>
      <c r="GXF283" s="6"/>
      <c r="GXG283" s="6"/>
      <c r="GXH283" s="6"/>
      <c r="GXI283" s="6"/>
      <c r="GXJ283" s="6"/>
      <c r="GXK283" s="6"/>
      <c r="GXL283" s="6"/>
      <c r="GXM283" s="6"/>
      <c r="GXN283" s="6"/>
      <c r="GXO283" s="6"/>
      <c r="GXP283" s="6"/>
      <c r="GXQ283" s="6"/>
      <c r="GXR283" s="6"/>
      <c r="GXS283" s="6"/>
      <c r="GXT283" s="6"/>
      <c r="GXU283" s="6"/>
      <c r="GXV283" s="6"/>
      <c r="GXW283" s="6"/>
      <c r="GXX283" s="6"/>
      <c r="GXY283" s="6"/>
      <c r="GXZ283" s="6"/>
      <c r="GYA283" s="6"/>
      <c r="GYB283" s="6"/>
      <c r="GYC283" s="6"/>
      <c r="GYD283" s="6"/>
      <c r="GYE283" s="6"/>
      <c r="GYF283" s="6"/>
      <c r="GYG283" s="6"/>
      <c r="GYH283" s="6"/>
      <c r="GYI283" s="6"/>
      <c r="GYJ283" s="6"/>
      <c r="GYK283" s="6"/>
      <c r="GYL283" s="6"/>
      <c r="GYM283" s="6"/>
      <c r="GYN283" s="6"/>
      <c r="GYO283" s="6"/>
      <c r="GYP283" s="6"/>
      <c r="GYQ283" s="6"/>
      <c r="GYR283" s="6"/>
      <c r="GYS283" s="6"/>
      <c r="GYT283" s="6"/>
      <c r="GYU283" s="6"/>
      <c r="GYV283" s="6"/>
      <c r="GYW283" s="6"/>
      <c r="GYX283" s="6"/>
      <c r="GYY283" s="6"/>
      <c r="GYZ283" s="6"/>
      <c r="GZA283" s="6"/>
      <c r="GZB283" s="6"/>
      <c r="GZC283" s="6"/>
      <c r="GZD283" s="6"/>
      <c r="GZE283" s="6"/>
      <c r="GZF283" s="6"/>
      <c r="GZG283" s="6"/>
      <c r="GZH283" s="6"/>
      <c r="GZI283" s="6"/>
      <c r="GZJ283" s="6"/>
      <c r="GZK283" s="6"/>
      <c r="GZL283" s="6"/>
      <c r="GZM283" s="6"/>
      <c r="GZN283" s="6"/>
      <c r="GZO283" s="6"/>
      <c r="GZP283" s="6"/>
      <c r="GZQ283" s="6"/>
      <c r="GZR283" s="6"/>
      <c r="GZS283" s="6"/>
      <c r="GZT283" s="6"/>
      <c r="GZU283" s="6"/>
      <c r="GZV283" s="6"/>
      <c r="GZW283" s="6"/>
      <c r="GZX283" s="6"/>
      <c r="GZY283" s="6"/>
      <c r="GZZ283" s="6"/>
      <c r="HAA283" s="6"/>
      <c r="HAB283" s="6"/>
      <c r="HAC283" s="6"/>
      <c r="HAD283" s="6"/>
      <c r="HAE283" s="6"/>
      <c r="HAF283" s="6"/>
      <c r="HAG283" s="6"/>
      <c r="HAH283" s="6"/>
      <c r="HAI283" s="6"/>
      <c r="HAJ283" s="6"/>
      <c r="HAK283" s="6"/>
      <c r="HAL283" s="6"/>
      <c r="HAM283" s="6"/>
      <c r="HAN283" s="6"/>
      <c r="HAO283" s="6"/>
      <c r="HAP283" s="6"/>
      <c r="HAQ283" s="6"/>
      <c r="HAR283" s="6"/>
      <c r="HAS283" s="6"/>
      <c r="HAT283" s="6"/>
      <c r="HAU283" s="6"/>
      <c r="HAV283" s="6"/>
      <c r="HAW283" s="6"/>
      <c r="HAX283" s="6"/>
      <c r="HAY283" s="6"/>
      <c r="HAZ283" s="6"/>
      <c r="HBA283" s="6"/>
      <c r="HBB283" s="6"/>
      <c r="HBC283" s="6"/>
      <c r="HBD283" s="6"/>
      <c r="HBE283" s="6"/>
      <c r="HBF283" s="6"/>
      <c r="HBG283" s="6"/>
      <c r="HBH283" s="6"/>
      <c r="HBI283" s="6"/>
      <c r="HBJ283" s="6"/>
      <c r="HBK283" s="6"/>
      <c r="HBL283" s="6"/>
      <c r="HBM283" s="6"/>
      <c r="HBN283" s="6"/>
      <c r="HBO283" s="6"/>
      <c r="HBP283" s="6"/>
      <c r="HBQ283" s="6"/>
      <c r="HBR283" s="6"/>
      <c r="HBS283" s="6"/>
      <c r="HBT283" s="6"/>
      <c r="HBU283" s="6"/>
      <c r="HBV283" s="6"/>
      <c r="HBW283" s="6"/>
      <c r="HBX283" s="6"/>
      <c r="HBY283" s="6"/>
      <c r="HBZ283" s="6"/>
      <c r="HCA283" s="6"/>
      <c r="HCB283" s="6"/>
      <c r="HCC283" s="6"/>
      <c r="HCD283" s="6"/>
      <c r="HCE283" s="6"/>
      <c r="HCF283" s="6"/>
      <c r="HCG283" s="6"/>
      <c r="HCH283" s="6"/>
      <c r="HCI283" s="6"/>
      <c r="HCJ283" s="6"/>
      <c r="HCK283" s="6"/>
      <c r="HCL283" s="6"/>
      <c r="HCM283" s="6"/>
      <c r="HCN283" s="6"/>
      <c r="HCO283" s="6"/>
      <c r="HCP283" s="6"/>
      <c r="HCQ283" s="6"/>
      <c r="HCR283" s="6"/>
      <c r="HCS283" s="6"/>
      <c r="HCT283" s="6"/>
      <c r="HCU283" s="6"/>
      <c r="HCV283" s="6"/>
      <c r="HCW283" s="6"/>
      <c r="HCX283" s="6"/>
      <c r="HCY283" s="6"/>
      <c r="HCZ283" s="6"/>
      <c r="HDA283" s="6"/>
      <c r="HDB283" s="6"/>
      <c r="HDC283" s="6"/>
      <c r="HDD283" s="6"/>
      <c r="HDE283" s="6"/>
      <c r="HDF283" s="6"/>
      <c r="HDG283" s="6"/>
      <c r="HDH283" s="6"/>
      <c r="HDI283" s="6"/>
      <c r="HDJ283" s="6"/>
      <c r="HDK283" s="6"/>
      <c r="HDL283" s="6"/>
      <c r="HDM283" s="6"/>
      <c r="HDN283" s="6"/>
      <c r="HDO283" s="6"/>
      <c r="HDP283" s="6"/>
      <c r="HDQ283" s="6"/>
      <c r="HDR283" s="6"/>
      <c r="HDS283" s="6"/>
      <c r="HDT283" s="6"/>
      <c r="HDU283" s="6"/>
      <c r="HDV283" s="6"/>
      <c r="HDW283" s="6"/>
      <c r="HDX283" s="6"/>
      <c r="HDY283" s="6"/>
      <c r="HDZ283" s="6"/>
      <c r="HEA283" s="6"/>
      <c r="HEB283" s="6"/>
      <c r="HEC283" s="6"/>
      <c r="HED283" s="6"/>
      <c r="HEE283" s="6"/>
      <c r="HEF283" s="6"/>
      <c r="HEG283" s="6"/>
      <c r="HEH283" s="6"/>
      <c r="HEI283" s="6"/>
      <c r="HEJ283" s="6"/>
      <c r="HEK283" s="6"/>
      <c r="HEL283" s="6"/>
      <c r="HEM283" s="6"/>
      <c r="HEN283" s="6"/>
      <c r="HEO283" s="6"/>
      <c r="HEP283" s="6"/>
      <c r="HEQ283" s="6"/>
      <c r="HER283" s="6"/>
      <c r="HES283" s="6"/>
      <c r="HET283" s="6"/>
      <c r="HEU283" s="6"/>
      <c r="HEV283" s="6"/>
      <c r="HEW283" s="6"/>
      <c r="HEX283" s="6"/>
      <c r="HEY283" s="6"/>
      <c r="HEZ283" s="6"/>
      <c r="HFA283" s="6"/>
      <c r="HFB283" s="6"/>
      <c r="HFC283" s="6"/>
      <c r="HFD283" s="6"/>
      <c r="HFE283" s="6"/>
      <c r="HFF283" s="6"/>
      <c r="HFG283" s="6"/>
      <c r="HFH283" s="6"/>
      <c r="HFI283" s="6"/>
      <c r="HFJ283" s="6"/>
      <c r="HFK283" s="6"/>
      <c r="HFL283" s="6"/>
      <c r="HFM283" s="6"/>
      <c r="HFN283" s="6"/>
      <c r="HFO283" s="6"/>
      <c r="HFP283" s="6"/>
      <c r="HFQ283" s="6"/>
      <c r="HFR283" s="6"/>
      <c r="HFS283" s="6"/>
      <c r="HFT283" s="6"/>
      <c r="HFU283" s="6"/>
      <c r="HFV283" s="6"/>
      <c r="HFW283" s="6"/>
      <c r="HFX283" s="6"/>
      <c r="HFY283" s="6"/>
      <c r="HFZ283" s="6"/>
      <c r="HGA283" s="6"/>
      <c r="HGB283" s="6"/>
      <c r="HGC283" s="6"/>
      <c r="HGD283" s="6"/>
      <c r="HGE283" s="6"/>
      <c r="HGF283" s="6"/>
      <c r="HGG283" s="6"/>
      <c r="HGH283" s="6"/>
      <c r="HGI283" s="6"/>
      <c r="HGJ283" s="6"/>
      <c r="HGK283" s="6"/>
      <c r="HGL283" s="6"/>
      <c r="HGM283" s="6"/>
      <c r="HGN283" s="6"/>
      <c r="HGO283" s="6"/>
      <c r="HGP283" s="6"/>
      <c r="HGQ283" s="6"/>
      <c r="HGR283" s="6"/>
      <c r="HGS283" s="6"/>
      <c r="HGT283" s="6"/>
      <c r="HGU283" s="6"/>
      <c r="HGV283" s="6"/>
      <c r="HGW283" s="6"/>
      <c r="HGX283" s="6"/>
      <c r="HGY283" s="6"/>
      <c r="HGZ283" s="6"/>
      <c r="HHA283" s="6"/>
      <c r="HHB283" s="6"/>
      <c r="HHC283" s="6"/>
      <c r="HHD283" s="6"/>
      <c r="HHE283" s="6"/>
      <c r="HHF283" s="6"/>
      <c r="HHG283" s="6"/>
      <c r="HHH283" s="6"/>
      <c r="HHI283" s="6"/>
      <c r="HHJ283" s="6"/>
      <c r="HHK283" s="6"/>
      <c r="HHL283" s="6"/>
      <c r="HHM283" s="6"/>
      <c r="HHN283" s="6"/>
      <c r="HHO283" s="6"/>
      <c r="HHP283" s="6"/>
      <c r="HHQ283" s="6"/>
      <c r="HHR283" s="6"/>
      <c r="HHS283" s="6"/>
      <c r="HHT283" s="6"/>
      <c r="HHU283" s="6"/>
      <c r="HHV283" s="6"/>
      <c r="HHW283" s="6"/>
      <c r="HHX283" s="6"/>
      <c r="HHY283" s="6"/>
      <c r="HHZ283" s="6"/>
      <c r="HIA283" s="6"/>
      <c r="HIB283" s="6"/>
      <c r="HIC283" s="6"/>
      <c r="HID283" s="6"/>
      <c r="HIE283" s="6"/>
      <c r="HIF283" s="6"/>
      <c r="HIG283" s="6"/>
      <c r="HIH283" s="6"/>
      <c r="HII283" s="6"/>
      <c r="HIJ283" s="6"/>
      <c r="HIK283" s="6"/>
      <c r="HIL283" s="6"/>
      <c r="HIM283" s="6"/>
      <c r="HIN283" s="6"/>
      <c r="HIO283" s="6"/>
      <c r="HIP283" s="6"/>
      <c r="HIQ283" s="6"/>
      <c r="HIR283" s="6"/>
      <c r="HIS283" s="6"/>
      <c r="HIT283" s="6"/>
      <c r="HIU283" s="6"/>
      <c r="HIV283" s="6"/>
      <c r="HIW283" s="6"/>
      <c r="HIX283" s="6"/>
      <c r="HIY283" s="6"/>
      <c r="HIZ283" s="6"/>
      <c r="HJA283" s="6"/>
      <c r="HJB283" s="6"/>
      <c r="HJC283" s="6"/>
      <c r="HJD283" s="6"/>
      <c r="HJE283" s="6"/>
      <c r="HJF283" s="6"/>
      <c r="HJG283" s="6"/>
      <c r="HJH283" s="6"/>
      <c r="HJI283" s="6"/>
      <c r="HJJ283" s="6"/>
      <c r="HJK283" s="6"/>
      <c r="HJL283" s="6"/>
      <c r="HJM283" s="6"/>
      <c r="HJN283" s="6"/>
      <c r="HJO283" s="6"/>
      <c r="HJP283" s="6"/>
      <c r="HJQ283" s="6"/>
      <c r="HJR283" s="6"/>
      <c r="HJS283" s="6"/>
      <c r="HJT283" s="6"/>
      <c r="HJU283" s="6"/>
      <c r="HJV283" s="6"/>
      <c r="HJW283" s="6"/>
      <c r="HJX283" s="6"/>
      <c r="HJY283" s="6"/>
      <c r="HJZ283" s="6"/>
      <c r="HKA283" s="6"/>
      <c r="HKB283" s="6"/>
      <c r="HKC283" s="6"/>
      <c r="HKD283" s="6"/>
      <c r="HKE283" s="6"/>
      <c r="HKF283" s="6"/>
      <c r="HKG283" s="6"/>
      <c r="HKH283" s="6"/>
      <c r="HKI283" s="6"/>
      <c r="HKJ283" s="6"/>
      <c r="HKK283" s="6"/>
      <c r="HKL283" s="6"/>
      <c r="HKM283" s="6"/>
      <c r="HKN283" s="6"/>
      <c r="HKO283" s="6"/>
      <c r="HKP283" s="6"/>
      <c r="HKQ283" s="6"/>
      <c r="HKR283" s="6"/>
      <c r="HKS283" s="6"/>
      <c r="HKT283" s="6"/>
      <c r="HKU283" s="6"/>
      <c r="HKV283" s="6"/>
      <c r="HKW283" s="6"/>
      <c r="HKX283" s="6"/>
      <c r="HKY283" s="6"/>
      <c r="HKZ283" s="6"/>
      <c r="HLA283" s="6"/>
      <c r="HLB283" s="6"/>
      <c r="HLC283" s="6"/>
      <c r="HLD283" s="6"/>
      <c r="HLE283" s="6"/>
      <c r="HLF283" s="6"/>
      <c r="HLG283" s="6"/>
      <c r="HLH283" s="6"/>
      <c r="HLI283" s="6"/>
      <c r="HLJ283" s="6"/>
      <c r="HLK283" s="6"/>
      <c r="HLL283" s="6"/>
      <c r="HLM283" s="6"/>
      <c r="HLN283" s="6"/>
      <c r="HLO283" s="6"/>
      <c r="HLP283" s="6"/>
      <c r="HLQ283" s="6"/>
      <c r="HLR283" s="6"/>
      <c r="HLS283" s="6"/>
      <c r="HLT283" s="6"/>
      <c r="HLU283" s="6"/>
      <c r="HLV283" s="6"/>
      <c r="HLW283" s="6"/>
      <c r="HLX283" s="6"/>
      <c r="HLY283" s="6"/>
      <c r="HLZ283" s="6"/>
      <c r="HMA283" s="6"/>
      <c r="HMB283" s="6"/>
      <c r="HMC283" s="6"/>
      <c r="HMD283" s="6"/>
      <c r="HME283" s="6"/>
      <c r="HMF283" s="6"/>
      <c r="HMG283" s="6"/>
      <c r="HMH283" s="6"/>
      <c r="HMI283" s="6"/>
      <c r="HMJ283" s="6"/>
      <c r="HMK283" s="6"/>
      <c r="HML283" s="6"/>
      <c r="HMM283" s="6"/>
      <c r="HMN283" s="6"/>
      <c r="HMO283" s="6"/>
      <c r="HMP283" s="6"/>
      <c r="HMQ283" s="6"/>
      <c r="HMR283" s="6"/>
      <c r="HMS283" s="6"/>
      <c r="HMT283" s="6"/>
      <c r="HMU283" s="6"/>
      <c r="HMV283" s="6"/>
      <c r="HMW283" s="6"/>
      <c r="HMX283" s="6"/>
      <c r="HMY283" s="6"/>
      <c r="HMZ283" s="6"/>
      <c r="HNA283" s="6"/>
      <c r="HNB283" s="6"/>
      <c r="HNC283" s="6"/>
      <c r="HND283" s="6"/>
      <c r="HNE283" s="6"/>
      <c r="HNF283" s="6"/>
      <c r="HNG283" s="6"/>
      <c r="HNH283" s="6"/>
      <c r="HNI283" s="6"/>
      <c r="HNJ283" s="6"/>
      <c r="HNK283" s="6"/>
      <c r="HNL283" s="6"/>
      <c r="HNM283" s="6"/>
      <c r="HNN283" s="6"/>
      <c r="HNO283" s="6"/>
      <c r="HNP283" s="6"/>
      <c r="HNQ283" s="6"/>
      <c r="HNR283" s="6"/>
      <c r="HNS283" s="6"/>
      <c r="HNT283" s="6"/>
      <c r="HNU283" s="6"/>
      <c r="HNV283" s="6"/>
      <c r="HNW283" s="6"/>
      <c r="HNX283" s="6"/>
      <c r="HNY283" s="6"/>
      <c r="HNZ283" s="6"/>
      <c r="HOA283" s="6"/>
      <c r="HOB283" s="6"/>
      <c r="HOC283" s="6"/>
      <c r="HOD283" s="6"/>
      <c r="HOE283" s="6"/>
      <c r="HOF283" s="6"/>
      <c r="HOG283" s="6"/>
      <c r="HOH283" s="6"/>
      <c r="HOI283" s="6"/>
      <c r="HOJ283" s="6"/>
      <c r="HOK283" s="6"/>
      <c r="HOL283" s="6"/>
      <c r="HOM283" s="6"/>
      <c r="HON283" s="6"/>
      <c r="HOO283" s="6"/>
      <c r="HOP283" s="6"/>
      <c r="HOQ283" s="6"/>
      <c r="HOR283" s="6"/>
      <c r="HOS283" s="6"/>
      <c r="HOT283" s="6"/>
      <c r="HOU283" s="6"/>
      <c r="HOV283" s="6"/>
      <c r="HOW283" s="6"/>
      <c r="HOX283" s="6"/>
      <c r="HOY283" s="6"/>
      <c r="HOZ283" s="6"/>
      <c r="HPA283" s="6"/>
      <c r="HPB283" s="6"/>
      <c r="HPC283" s="6"/>
      <c r="HPD283" s="6"/>
      <c r="HPE283" s="6"/>
      <c r="HPF283" s="6"/>
      <c r="HPG283" s="6"/>
      <c r="HPH283" s="6"/>
      <c r="HPI283" s="6"/>
      <c r="HPJ283" s="6"/>
      <c r="HPK283" s="6"/>
      <c r="HPL283" s="6"/>
      <c r="HPM283" s="6"/>
      <c r="HPN283" s="6"/>
      <c r="HPO283" s="6"/>
      <c r="HPP283" s="6"/>
      <c r="HPQ283" s="6"/>
      <c r="HPR283" s="6"/>
      <c r="HPS283" s="6"/>
      <c r="HPT283" s="6"/>
      <c r="HPU283" s="6"/>
      <c r="HPV283" s="6"/>
      <c r="HPW283" s="6"/>
      <c r="HPX283" s="6"/>
      <c r="HPY283" s="6"/>
      <c r="HPZ283" s="6"/>
      <c r="HQA283" s="6"/>
      <c r="HQB283" s="6"/>
      <c r="HQC283" s="6"/>
      <c r="HQD283" s="6"/>
      <c r="HQE283" s="6"/>
      <c r="HQF283" s="6"/>
      <c r="HQG283" s="6"/>
      <c r="HQH283" s="6"/>
      <c r="HQI283" s="6"/>
      <c r="HQJ283" s="6"/>
      <c r="HQK283" s="6"/>
      <c r="HQL283" s="6"/>
      <c r="HQM283" s="6"/>
      <c r="HQN283" s="6"/>
      <c r="HQO283" s="6"/>
      <c r="HQP283" s="6"/>
      <c r="HQQ283" s="6"/>
      <c r="HQR283" s="6"/>
      <c r="HQS283" s="6"/>
      <c r="HQT283" s="6"/>
      <c r="HQU283" s="6"/>
      <c r="HQV283" s="6"/>
      <c r="HQW283" s="6"/>
      <c r="HQX283" s="6"/>
      <c r="HQY283" s="6"/>
      <c r="HQZ283" s="6"/>
      <c r="HRA283" s="6"/>
      <c r="HRB283" s="6"/>
      <c r="HRC283" s="6"/>
      <c r="HRD283" s="6"/>
      <c r="HRE283" s="6"/>
      <c r="HRF283" s="6"/>
      <c r="HRG283" s="6"/>
      <c r="HRH283" s="6"/>
      <c r="HRI283" s="6"/>
      <c r="HRJ283" s="6"/>
      <c r="HRK283" s="6"/>
      <c r="HRL283" s="6"/>
      <c r="HRM283" s="6"/>
      <c r="HRN283" s="6"/>
      <c r="HRO283" s="6"/>
      <c r="HRP283" s="6"/>
      <c r="HRQ283" s="6"/>
      <c r="HRR283" s="6"/>
      <c r="HRS283" s="6"/>
      <c r="HRT283" s="6"/>
      <c r="HRU283" s="6"/>
      <c r="HRV283" s="6"/>
      <c r="HRW283" s="6"/>
      <c r="HRX283" s="6"/>
      <c r="HRY283" s="6"/>
      <c r="HRZ283" s="6"/>
      <c r="HSA283" s="6"/>
      <c r="HSB283" s="6"/>
      <c r="HSC283" s="6"/>
      <c r="HSD283" s="6"/>
      <c r="HSE283" s="6"/>
      <c r="HSF283" s="6"/>
      <c r="HSG283" s="6"/>
      <c r="HSH283" s="6"/>
      <c r="HSI283" s="6"/>
      <c r="HSJ283" s="6"/>
      <c r="HSK283" s="6"/>
      <c r="HSL283" s="6"/>
      <c r="HSM283" s="6"/>
      <c r="HSN283" s="6"/>
      <c r="HSO283" s="6"/>
      <c r="HSP283" s="6"/>
      <c r="HSQ283" s="6"/>
      <c r="HSR283" s="6"/>
      <c r="HSS283" s="6"/>
      <c r="HST283" s="6"/>
      <c r="HSU283" s="6"/>
      <c r="HSV283" s="6"/>
      <c r="HSW283" s="6"/>
      <c r="HSX283" s="6"/>
      <c r="HSY283" s="6"/>
      <c r="HSZ283" s="6"/>
      <c r="HTA283" s="6"/>
      <c r="HTB283" s="6"/>
      <c r="HTC283" s="6"/>
      <c r="HTD283" s="6"/>
      <c r="HTE283" s="6"/>
      <c r="HTF283" s="6"/>
      <c r="HTG283" s="6"/>
      <c r="HTH283" s="6"/>
      <c r="HTI283" s="6"/>
      <c r="HTJ283" s="6"/>
      <c r="HTK283" s="6"/>
      <c r="HTL283" s="6"/>
      <c r="HTM283" s="6"/>
      <c r="HTN283" s="6"/>
      <c r="HTO283" s="6"/>
      <c r="HTP283" s="6"/>
      <c r="HTQ283" s="6"/>
      <c r="HTR283" s="6"/>
      <c r="HTS283" s="6"/>
      <c r="HTT283" s="6"/>
      <c r="HTU283" s="6"/>
      <c r="HTV283" s="6"/>
      <c r="HTW283" s="6"/>
      <c r="HTX283" s="6"/>
      <c r="HTY283" s="6"/>
      <c r="HTZ283" s="6"/>
      <c r="HUA283" s="6"/>
      <c r="HUB283" s="6"/>
      <c r="HUC283" s="6"/>
      <c r="HUD283" s="6"/>
      <c r="HUE283" s="6"/>
      <c r="HUF283" s="6"/>
      <c r="HUG283" s="6"/>
      <c r="HUH283" s="6"/>
      <c r="HUI283" s="6"/>
      <c r="HUJ283" s="6"/>
      <c r="HUK283" s="6"/>
      <c r="HUL283" s="6"/>
      <c r="HUM283" s="6"/>
      <c r="HUN283" s="6"/>
      <c r="HUO283" s="6"/>
      <c r="HUP283" s="6"/>
      <c r="HUQ283" s="6"/>
      <c r="HUR283" s="6"/>
      <c r="HUS283" s="6"/>
      <c r="HUT283" s="6"/>
      <c r="HUU283" s="6"/>
      <c r="HUV283" s="6"/>
      <c r="HUW283" s="6"/>
      <c r="HUX283" s="6"/>
      <c r="HUY283" s="6"/>
      <c r="HUZ283" s="6"/>
      <c r="HVA283" s="6"/>
      <c r="HVB283" s="6"/>
      <c r="HVC283" s="6"/>
      <c r="HVD283" s="6"/>
      <c r="HVE283" s="6"/>
      <c r="HVF283" s="6"/>
      <c r="HVG283" s="6"/>
      <c r="HVH283" s="6"/>
      <c r="HVI283" s="6"/>
      <c r="HVJ283" s="6"/>
      <c r="HVK283" s="6"/>
      <c r="HVL283" s="6"/>
      <c r="HVM283" s="6"/>
      <c r="HVN283" s="6"/>
      <c r="HVO283" s="6"/>
      <c r="HVP283" s="6"/>
      <c r="HVQ283" s="6"/>
      <c r="HVR283" s="6"/>
      <c r="HVS283" s="6"/>
      <c r="HVT283" s="6"/>
      <c r="HVU283" s="6"/>
      <c r="HVV283" s="6"/>
      <c r="HVW283" s="6"/>
      <c r="HVX283" s="6"/>
      <c r="HVY283" s="6"/>
      <c r="HVZ283" s="6"/>
      <c r="HWA283" s="6"/>
      <c r="HWB283" s="6"/>
      <c r="HWC283" s="6"/>
      <c r="HWD283" s="6"/>
      <c r="HWE283" s="6"/>
      <c r="HWF283" s="6"/>
      <c r="HWG283" s="6"/>
      <c r="HWH283" s="6"/>
      <c r="HWI283" s="6"/>
      <c r="HWJ283" s="6"/>
      <c r="HWK283" s="6"/>
      <c r="HWL283" s="6"/>
      <c r="HWM283" s="6"/>
      <c r="HWN283" s="6"/>
      <c r="HWO283" s="6"/>
      <c r="HWP283" s="6"/>
      <c r="HWQ283" s="6"/>
      <c r="HWR283" s="6"/>
      <c r="HWS283" s="6"/>
      <c r="HWT283" s="6"/>
      <c r="HWU283" s="6"/>
      <c r="HWV283" s="6"/>
      <c r="HWW283" s="6"/>
      <c r="HWX283" s="6"/>
      <c r="HWY283" s="6"/>
      <c r="HWZ283" s="6"/>
      <c r="HXA283" s="6"/>
      <c r="HXB283" s="6"/>
      <c r="HXC283" s="6"/>
      <c r="HXD283" s="6"/>
      <c r="HXE283" s="6"/>
      <c r="HXF283" s="6"/>
      <c r="HXG283" s="6"/>
      <c r="HXH283" s="6"/>
      <c r="HXI283" s="6"/>
      <c r="HXJ283" s="6"/>
      <c r="HXK283" s="6"/>
      <c r="HXL283" s="6"/>
      <c r="HXM283" s="6"/>
      <c r="HXN283" s="6"/>
      <c r="HXO283" s="6"/>
      <c r="HXP283" s="6"/>
      <c r="HXQ283" s="6"/>
      <c r="HXR283" s="6"/>
      <c r="HXS283" s="6"/>
      <c r="HXT283" s="6"/>
      <c r="HXU283" s="6"/>
      <c r="HXV283" s="6"/>
      <c r="HXW283" s="6"/>
      <c r="HXX283" s="6"/>
      <c r="HXY283" s="6"/>
      <c r="HXZ283" s="6"/>
      <c r="HYA283" s="6"/>
      <c r="HYB283" s="6"/>
      <c r="HYC283" s="6"/>
      <c r="HYD283" s="6"/>
      <c r="HYE283" s="6"/>
      <c r="HYF283" s="6"/>
      <c r="HYG283" s="6"/>
      <c r="HYH283" s="6"/>
      <c r="HYI283" s="6"/>
      <c r="HYJ283" s="6"/>
      <c r="HYK283" s="6"/>
      <c r="HYL283" s="6"/>
      <c r="HYM283" s="6"/>
      <c r="HYN283" s="6"/>
      <c r="HYO283" s="6"/>
      <c r="HYP283" s="6"/>
      <c r="HYQ283" s="6"/>
      <c r="HYR283" s="6"/>
      <c r="HYS283" s="6"/>
      <c r="HYT283" s="6"/>
      <c r="HYU283" s="6"/>
      <c r="HYV283" s="6"/>
      <c r="HYW283" s="6"/>
      <c r="HYX283" s="6"/>
      <c r="HYY283" s="6"/>
      <c r="HYZ283" s="6"/>
      <c r="HZA283" s="6"/>
      <c r="HZB283" s="6"/>
      <c r="HZC283" s="6"/>
      <c r="HZD283" s="6"/>
      <c r="HZE283" s="6"/>
      <c r="HZF283" s="6"/>
      <c r="HZG283" s="6"/>
      <c r="HZH283" s="6"/>
      <c r="HZI283" s="6"/>
      <c r="HZJ283" s="6"/>
      <c r="HZK283" s="6"/>
      <c r="HZL283" s="6"/>
      <c r="HZM283" s="6"/>
      <c r="HZN283" s="6"/>
      <c r="HZO283" s="6"/>
      <c r="HZP283" s="6"/>
      <c r="HZQ283" s="6"/>
      <c r="HZR283" s="6"/>
      <c r="HZS283" s="6"/>
      <c r="HZT283" s="6"/>
      <c r="HZU283" s="6"/>
      <c r="HZV283" s="6"/>
      <c r="HZW283" s="6"/>
      <c r="HZX283" s="6"/>
      <c r="HZY283" s="6"/>
      <c r="HZZ283" s="6"/>
      <c r="IAA283" s="6"/>
      <c r="IAB283" s="6"/>
      <c r="IAC283" s="6"/>
      <c r="IAD283" s="6"/>
      <c r="IAE283" s="6"/>
      <c r="IAF283" s="6"/>
      <c r="IAG283" s="6"/>
      <c r="IAH283" s="6"/>
      <c r="IAI283" s="6"/>
      <c r="IAJ283" s="6"/>
      <c r="IAK283" s="6"/>
      <c r="IAL283" s="6"/>
      <c r="IAM283" s="6"/>
      <c r="IAN283" s="6"/>
      <c r="IAO283" s="6"/>
      <c r="IAP283" s="6"/>
      <c r="IAQ283" s="6"/>
      <c r="IAR283" s="6"/>
      <c r="IAS283" s="6"/>
      <c r="IAT283" s="6"/>
      <c r="IAU283" s="6"/>
      <c r="IAV283" s="6"/>
      <c r="IAW283" s="6"/>
      <c r="IAX283" s="6"/>
      <c r="IAY283" s="6"/>
      <c r="IAZ283" s="6"/>
      <c r="IBA283" s="6"/>
      <c r="IBB283" s="6"/>
      <c r="IBC283" s="6"/>
      <c r="IBD283" s="6"/>
      <c r="IBE283" s="6"/>
      <c r="IBF283" s="6"/>
      <c r="IBG283" s="6"/>
      <c r="IBH283" s="6"/>
      <c r="IBI283" s="6"/>
      <c r="IBJ283" s="6"/>
      <c r="IBK283" s="6"/>
      <c r="IBL283" s="6"/>
      <c r="IBM283" s="6"/>
      <c r="IBN283" s="6"/>
      <c r="IBO283" s="6"/>
      <c r="IBP283" s="6"/>
      <c r="IBQ283" s="6"/>
      <c r="IBR283" s="6"/>
      <c r="IBS283" s="6"/>
      <c r="IBT283" s="6"/>
      <c r="IBU283" s="6"/>
      <c r="IBV283" s="6"/>
      <c r="IBW283" s="6"/>
      <c r="IBX283" s="6"/>
      <c r="IBY283" s="6"/>
      <c r="IBZ283" s="6"/>
      <c r="ICA283" s="6"/>
      <c r="ICB283" s="6"/>
      <c r="ICC283" s="6"/>
      <c r="ICD283" s="6"/>
      <c r="ICE283" s="6"/>
      <c r="ICF283" s="6"/>
      <c r="ICG283" s="6"/>
      <c r="ICH283" s="6"/>
      <c r="ICI283" s="6"/>
      <c r="ICJ283" s="6"/>
      <c r="ICK283" s="6"/>
      <c r="ICL283" s="6"/>
      <c r="ICM283" s="6"/>
      <c r="ICN283" s="6"/>
      <c r="ICO283" s="6"/>
      <c r="ICP283" s="6"/>
      <c r="ICQ283" s="6"/>
      <c r="ICR283" s="6"/>
      <c r="ICS283" s="6"/>
      <c r="ICT283" s="6"/>
      <c r="ICU283" s="6"/>
      <c r="ICV283" s="6"/>
      <c r="ICW283" s="6"/>
      <c r="ICX283" s="6"/>
      <c r="ICY283" s="6"/>
      <c r="ICZ283" s="6"/>
      <c r="IDA283" s="6"/>
      <c r="IDB283" s="6"/>
      <c r="IDC283" s="6"/>
      <c r="IDD283" s="6"/>
      <c r="IDE283" s="6"/>
      <c r="IDF283" s="6"/>
      <c r="IDG283" s="6"/>
      <c r="IDH283" s="6"/>
      <c r="IDI283" s="6"/>
      <c r="IDJ283" s="6"/>
      <c r="IDK283" s="6"/>
      <c r="IDL283" s="6"/>
      <c r="IDM283" s="6"/>
      <c r="IDN283" s="6"/>
      <c r="IDO283" s="6"/>
      <c r="IDP283" s="6"/>
      <c r="IDQ283" s="6"/>
      <c r="IDR283" s="6"/>
      <c r="IDS283" s="6"/>
      <c r="IDT283" s="6"/>
      <c r="IDU283" s="6"/>
      <c r="IDV283" s="6"/>
      <c r="IDW283" s="6"/>
      <c r="IDX283" s="6"/>
      <c r="IDY283" s="6"/>
      <c r="IDZ283" s="6"/>
      <c r="IEA283" s="6"/>
      <c r="IEB283" s="6"/>
      <c r="IEC283" s="6"/>
      <c r="IED283" s="6"/>
      <c r="IEE283" s="6"/>
      <c r="IEF283" s="6"/>
      <c r="IEG283" s="6"/>
      <c r="IEH283" s="6"/>
      <c r="IEI283" s="6"/>
      <c r="IEJ283" s="6"/>
      <c r="IEK283" s="6"/>
      <c r="IEL283" s="6"/>
      <c r="IEM283" s="6"/>
      <c r="IEN283" s="6"/>
      <c r="IEO283" s="6"/>
      <c r="IEP283" s="6"/>
      <c r="IEQ283" s="6"/>
      <c r="IER283" s="6"/>
      <c r="IES283" s="6"/>
      <c r="IET283" s="6"/>
      <c r="IEU283" s="6"/>
      <c r="IEV283" s="6"/>
      <c r="IEW283" s="6"/>
      <c r="IEX283" s="6"/>
      <c r="IEY283" s="6"/>
      <c r="IEZ283" s="6"/>
      <c r="IFA283" s="6"/>
      <c r="IFB283" s="6"/>
      <c r="IFC283" s="6"/>
      <c r="IFD283" s="6"/>
      <c r="IFE283" s="6"/>
      <c r="IFF283" s="6"/>
      <c r="IFG283" s="6"/>
      <c r="IFH283" s="6"/>
      <c r="IFI283" s="6"/>
      <c r="IFJ283" s="6"/>
      <c r="IFK283" s="6"/>
      <c r="IFL283" s="6"/>
      <c r="IFM283" s="6"/>
      <c r="IFN283" s="6"/>
      <c r="IFO283" s="6"/>
      <c r="IFP283" s="6"/>
      <c r="IFQ283" s="6"/>
      <c r="IFR283" s="6"/>
      <c r="IFS283" s="6"/>
      <c r="IFT283" s="6"/>
      <c r="IFU283" s="6"/>
      <c r="IFV283" s="6"/>
      <c r="IFW283" s="6"/>
      <c r="IFX283" s="6"/>
      <c r="IFY283" s="6"/>
      <c r="IFZ283" s="6"/>
      <c r="IGA283" s="6"/>
      <c r="IGB283" s="6"/>
      <c r="IGC283" s="6"/>
      <c r="IGD283" s="6"/>
      <c r="IGE283" s="6"/>
      <c r="IGF283" s="6"/>
      <c r="IGG283" s="6"/>
      <c r="IGH283" s="6"/>
      <c r="IGI283" s="6"/>
      <c r="IGJ283" s="6"/>
      <c r="IGK283" s="6"/>
      <c r="IGL283" s="6"/>
      <c r="IGM283" s="6"/>
      <c r="IGN283" s="6"/>
      <c r="IGO283" s="6"/>
      <c r="IGP283" s="6"/>
      <c r="IGQ283" s="6"/>
      <c r="IGR283" s="6"/>
      <c r="IGS283" s="6"/>
      <c r="IGT283" s="6"/>
      <c r="IGU283" s="6"/>
      <c r="IGV283" s="6"/>
      <c r="IGW283" s="6"/>
      <c r="IGX283" s="6"/>
      <c r="IGY283" s="6"/>
      <c r="IGZ283" s="6"/>
      <c r="IHA283" s="6"/>
      <c r="IHB283" s="6"/>
      <c r="IHC283" s="6"/>
      <c r="IHD283" s="6"/>
      <c r="IHE283" s="6"/>
      <c r="IHF283" s="6"/>
      <c r="IHG283" s="6"/>
      <c r="IHH283" s="6"/>
      <c r="IHI283" s="6"/>
      <c r="IHJ283" s="6"/>
      <c r="IHK283" s="6"/>
      <c r="IHL283" s="6"/>
      <c r="IHM283" s="6"/>
      <c r="IHN283" s="6"/>
      <c r="IHO283" s="6"/>
      <c r="IHP283" s="6"/>
      <c r="IHQ283" s="6"/>
      <c r="IHR283" s="6"/>
      <c r="IHS283" s="6"/>
      <c r="IHT283" s="6"/>
      <c r="IHU283" s="6"/>
      <c r="IHV283" s="6"/>
      <c r="IHW283" s="6"/>
      <c r="IHX283" s="6"/>
      <c r="IHY283" s="6"/>
      <c r="IHZ283" s="6"/>
      <c r="IIA283" s="6"/>
      <c r="IIB283" s="6"/>
      <c r="IIC283" s="6"/>
      <c r="IID283" s="6"/>
      <c r="IIE283" s="6"/>
      <c r="IIF283" s="6"/>
      <c r="IIG283" s="6"/>
      <c r="IIH283" s="6"/>
      <c r="III283" s="6"/>
      <c r="IIJ283" s="6"/>
      <c r="IIK283" s="6"/>
      <c r="IIL283" s="6"/>
      <c r="IIM283" s="6"/>
      <c r="IIN283" s="6"/>
      <c r="IIO283" s="6"/>
      <c r="IIP283" s="6"/>
      <c r="IIQ283" s="6"/>
      <c r="IIR283" s="6"/>
      <c r="IIS283" s="6"/>
      <c r="IIT283" s="6"/>
      <c r="IIU283" s="6"/>
      <c r="IIV283" s="6"/>
      <c r="IIW283" s="6"/>
      <c r="IIX283" s="6"/>
      <c r="IIY283" s="6"/>
      <c r="IIZ283" s="6"/>
      <c r="IJA283" s="6"/>
      <c r="IJB283" s="6"/>
      <c r="IJC283" s="6"/>
      <c r="IJD283" s="6"/>
      <c r="IJE283" s="6"/>
      <c r="IJF283" s="6"/>
      <c r="IJG283" s="6"/>
      <c r="IJH283" s="6"/>
      <c r="IJI283" s="6"/>
      <c r="IJJ283" s="6"/>
      <c r="IJK283" s="6"/>
      <c r="IJL283" s="6"/>
      <c r="IJM283" s="6"/>
      <c r="IJN283" s="6"/>
      <c r="IJO283" s="6"/>
      <c r="IJP283" s="6"/>
      <c r="IJQ283" s="6"/>
      <c r="IJR283" s="6"/>
      <c r="IJS283" s="6"/>
      <c r="IJT283" s="6"/>
      <c r="IJU283" s="6"/>
      <c r="IJV283" s="6"/>
      <c r="IJW283" s="6"/>
      <c r="IJX283" s="6"/>
      <c r="IJY283" s="6"/>
      <c r="IJZ283" s="6"/>
      <c r="IKA283" s="6"/>
      <c r="IKB283" s="6"/>
      <c r="IKC283" s="6"/>
      <c r="IKD283" s="6"/>
      <c r="IKE283" s="6"/>
      <c r="IKF283" s="6"/>
      <c r="IKG283" s="6"/>
      <c r="IKH283" s="6"/>
      <c r="IKI283" s="6"/>
      <c r="IKJ283" s="6"/>
      <c r="IKK283" s="6"/>
      <c r="IKL283" s="6"/>
      <c r="IKM283" s="6"/>
      <c r="IKN283" s="6"/>
      <c r="IKO283" s="6"/>
      <c r="IKP283" s="6"/>
      <c r="IKQ283" s="6"/>
      <c r="IKR283" s="6"/>
      <c r="IKS283" s="6"/>
      <c r="IKT283" s="6"/>
      <c r="IKU283" s="6"/>
      <c r="IKV283" s="6"/>
      <c r="IKW283" s="6"/>
      <c r="IKX283" s="6"/>
      <c r="IKY283" s="6"/>
      <c r="IKZ283" s="6"/>
      <c r="ILA283" s="6"/>
      <c r="ILB283" s="6"/>
      <c r="ILC283" s="6"/>
      <c r="ILD283" s="6"/>
      <c r="ILE283" s="6"/>
      <c r="ILF283" s="6"/>
      <c r="ILG283" s="6"/>
      <c r="ILH283" s="6"/>
      <c r="ILI283" s="6"/>
      <c r="ILJ283" s="6"/>
      <c r="ILK283" s="6"/>
      <c r="ILL283" s="6"/>
      <c r="ILM283" s="6"/>
      <c r="ILN283" s="6"/>
      <c r="ILO283" s="6"/>
      <c r="ILP283" s="6"/>
      <c r="ILQ283" s="6"/>
      <c r="ILR283" s="6"/>
      <c r="ILS283" s="6"/>
      <c r="ILT283" s="6"/>
      <c r="ILU283" s="6"/>
      <c r="ILV283" s="6"/>
      <c r="ILW283" s="6"/>
      <c r="ILX283" s="6"/>
      <c r="ILY283" s="6"/>
      <c r="ILZ283" s="6"/>
      <c r="IMA283" s="6"/>
      <c r="IMB283" s="6"/>
      <c r="IMC283" s="6"/>
      <c r="IMD283" s="6"/>
      <c r="IME283" s="6"/>
      <c r="IMF283" s="6"/>
      <c r="IMG283" s="6"/>
      <c r="IMH283" s="6"/>
      <c r="IMI283" s="6"/>
      <c r="IMJ283" s="6"/>
      <c r="IMK283" s="6"/>
      <c r="IML283" s="6"/>
      <c r="IMM283" s="6"/>
      <c r="IMN283" s="6"/>
      <c r="IMO283" s="6"/>
      <c r="IMP283" s="6"/>
      <c r="IMQ283" s="6"/>
      <c r="IMR283" s="6"/>
      <c r="IMS283" s="6"/>
      <c r="IMT283" s="6"/>
      <c r="IMU283" s="6"/>
      <c r="IMV283" s="6"/>
      <c r="IMW283" s="6"/>
      <c r="IMX283" s="6"/>
      <c r="IMY283" s="6"/>
      <c r="IMZ283" s="6"/>
      <c r="INA283" s="6"/>
      <c r="INB283" s="6"/>
      <c r="INC283" s="6"/>
      <c r="IND283" s="6"/>
      <c r="INE283" s="6"/>
      <c r="INF283" s="6"/>
      <c r="ING283" s="6"/>
      <c r="INH283" s="6"/>
      <c r="INI283" s="6"/>
      <c r="INJ283" s="6"/>
      <c r="INK283" s="6"/>
      <c r="INL283" s="6"/>
      <c r="INM283" s="6"/>
      <c r="INN283" s="6"/>
      <c r="INO283" s="6"/>
      <c r="INP283" s="6"/>
      <c r="INQ283" s="6"/>
      <c r="INR283" s="6"/>
      <c r="INS283" s="6"/>
      <c r="INT283" s="6"/>
      <c r="INU283" s="6"/>
      <c r="INV283" s="6"/>
      <c r="INW283" s="6"/>
      <c r="INX283" s="6"/>
      <c r="INY283" s="6"/>
      <c r="INZ283" s="6"/>
      <c r="IOA283" s="6"/>
      <c r="IOB283" s="6"/>
      <c r="IOC283" s="6"/>
      <c r="IOD283" s="6"/>
      <c r="IOE283" s="6"/>
      <c r="IOF283" s="6"/>
      <c r="IOG283" s="6"/>
      <c r="IOH283" s="6"/>
      <c r="IOI283" s="6"/>
      <c r="IOJ283" s="6"/>
      <c r="IOK283" s="6"/>
      <c r="IOL283" s="6"/>
      <c r="IOM283" s="6"/>
      <c r="ION283" s="6"/>
      <c r="IOO283" s="6"/>
      <c r="IOP283" s="6"/>
      <c r="IOQ283" s="6"/>
      <c r="IOR283" s="6"/>
      <c r="IOS283" s="6"/>
      <c r="IOT283" s="6"/>
      <c r="IOU283" s="6"/>
      <c r="IOV283" s="6"/>
      <c r="IOW283" s="6"/>
      <c r="IOX283" s="6"/>
      <c r="IOY283" s="6"/>
      <c r="IOZ283" s="6"/>
      <c r="IPA283" s="6"/>
      <c r="IPB283" s="6"/>
      <c r="IPC283" s="6"/>
      <c r="IPD283" s="6"/>
      <c r="IPE283" s="6"/>
      <c r="IPF283" s="6"/>
      <c r="IPG283" s="6"/>
      <c r="IPH283" s="6"/>
      <c r="IPI283" s="6"/>
      <c r="IPJ283" s="6"/>
      <c r="IPK283" s="6"/>
      <c r="IPL283" s="6"/>
      <c r="IPM283" s="6"/>
      <c r="IPN283" s="6"/>
      <c r="IPO283" s="6"/>
      <c r="IPP283" s="6"/>
      <c r="IPQ283" s="6"/>
      <c r="IPR283" s="6"/>
      <c r="IPS283" s="6"/>
      <c r="IPT283" s="6"/>
      <c r="IPU283" s="6"/>
      <c r="IPV283" s="6"/>
      <c r="IPW283" s="6"/>
      <c r="IPX283" s="6"/>
      <c r="IPY283" s="6"/>
      <c r="IPZ283" s="6"/>
      <c r="IQA283" s="6"/>
      <c r="IQB283" s="6"/>
      <c r="IQC283" s="6"/>
      <c r="IQD283" s="6"/>
      <c r="IQE283" s="6"/>
      <c r="IQF283" s="6"/>
      <c r="IQG283" s="6"/>
      <c r="IQH283" s="6"/>
      <c r="IQI283" s="6"/>
      <c r="IQJ283" s="6"/>
      <c r="IQK283" s="6"/>
      <c r="IQL283" s="6"/>
      <c r="IQM283" s="6"/>
      <c r="IQN283" s="6"/>
      <c r="IQO283" s="6"/>
      <c r="IQP283" s="6"/>
      <c r="IQQ283" s="6"/>
      <c r="IQR283" s="6"/>
      <c r="IQS283" s="6"/>
      <c r="IQT283" s="6"/>
      <c r="IQU283" s="6"/>
      <c r="IQV283" s="6"/>
      <c r="IQW283" s="6"/>
      <c r="IQX283" s="6"/>
      <c r="IQY283" s="6"/>
      <c r="IQZ283" s="6"/>
      <c r="IRA283" s="6"/>
      <c r="IRB283" s="6"/>
      <c r="IRC283" s="6"/>
      <c r="IRD283" s="6"/>
      <c r="IRE283" s="6"/>
      <c r="IRF283" s="6"/>
      <c r="IRG283" s="6"/>
      <c r="IRH283" s="6"/>
      <c r="IRI283" s="6"/>
      <c r="IRJ283" s="6"/>
      <c r="IRK283" s="6"/>
      <c r="IRL283" s="6"/>
      <c r="IRM283" s="6"/>
      <c r="IRN283" s="6"/>
      <c r="IRO283" s="6"/>
      <c r="IRP283" s="6"/>
      <c r="IRQ283" s="6"/>
      <c r="IRR283" s="6"/>
      <c r="IRS283" s="6"/>
      <c r="IRT283" s="6"/>
      <c r="IRU283" s="6"/>
      <c r="IRV283" s="6"/>
      <c r="IRW283" s="6"/>
      <c r="IRX283" s="6"/>
      <c r="IRY283" s="6"/>
      <c r="IRZ283" s="6"/>
      <c r="ISA283" s="6"/>
      <c r="ISB283" s="6"/>
      <c r="ISC283" s="6"/>
      <c r="ISD283" s="6"/>
      <c r="ISE283" s="6"/>
      <c r="ISF283" s="6"/>
      <c r="ISG283" s="6"/>
      <c r="ISH283" s="6"/>
      <c r="ISI283" s="6"/>
      <c r="ISJ283" s="6"/>
      <c r="ISK283" s="6"/>
      <c r="ISL283" s="6"/>
      <c r="ISM283" s="6"/>
      <c r="ISN283" s="6"/>
      <c r="ISO283" s="6"/>
      <c r="ISP283" s="6"/>
      <c r="ISQ283" s="6"/>
      <c r="ISR283" s="6"/>
      <c r="ISS283" s="6"/>
      <c r="IST283" s="6"/>
      <c r="ISU283" s="6"/>
      <c r="ISV283" s="6"/>
      <c r="ISW283" s="6"/>
      <c r="ISX283" s="6"/>
      <c r="ISY283" s="6"/>
      <c r="ISZ283" s="6"/>
      <c r="ITA283" s="6"/>
      <c r="ITB283" s="6"/>
      <c r="ITC283" s="6"/>
      <c r="ITD283" s="6"/>
      <c r="ITE283" s="6"/>
      <c r="ITF283" s="6"/>
      <c r="ITG283" s="6"/>
      <c r="ITH283" s="6"/>
      <c r="ITI283" s="6"/>
      <c r="ITJ283" s="6"/>
      <c r="ITK283" s="6"/>
      <c r="ITL283" s="6"/>
      <c r="ITM283" s="6"/>
      <c r="ITN283" s="6"/>
      <c r="ITO283" s="6"/>
      <c r="ITP283" s="6"/>
      <c r="ITQ283" s="6"/>
      <c r="ITR283" s="6"/>
      <c r="ITS283" s="6"/>
      <c r="ITT283" s="6"/>
      <c r="ITU283" s="6"/>
      <c r="ITV283" s="6"/>
      <c r="ITW283" s="6"/>
      <c r="ITX283" s="6"/>
      <c r="ITY283" s="6"/>
      <c r="ITZ283" s="6"/>
      <c r="IUA283" s="6"/>
      <c r="IUB283" s="6"/>
      <c r="IUC283" s="6"/>
      <c r="IUD283" s="6"/>
      <c r="IUE283" s="6"/>
      <c r="IUF283" s="6"/>
      <c r="IUG283" s="6"/>
      <c r="IUH283" s="6"/>
      <c r="IUI283" s="6"/>
      <c r="IUJ283" s="6"/>
      <c r="IUK283" s="6"/>
      <c r="IUL283" s="6"/>
      <c r="IUM283" s="6"/>
      <c r="IUN283" s="6"/>
      <c r="IUO283" s="6"/>
      <c r="IUP283" s="6"/>
      <c r="IUQ283" s="6"/>
      <c r="IUR283" s="6"/>
      <c r="IUS283" s="6"/>
      <c r="IUT283" s="6"/>
      <c r="IUU283" s="6"/>
      <c r="IUV283" s="6"/>
      <c r="IUW283" s="6"/>
      <c r="IUX283" s="6"/>
      <c r="IUY283" s="6"/>
      <c r="IUZ283" s="6"/>
      <c r="IVA283" s="6"/>
      <c r="IVB283" s="6"/>
      <c r="IVC283" s="6"/>
      <c r="IVD283" s="6"/>
      <c r="IVE283" s="6"/>
      <c r="IVF283" s="6"/>
      <c r="IVG283" s="6"/>
      <c r="IVH283" s="6"/>
      <c r="IVI283" s="6"/>
      <c r="IVJ283" s="6"/>
      <c r="IVK283" s="6"/>
      <c r="IVL283" s="6"/>
      <c r="IVM283" s="6"/>
      <c r="IVN283" s="6"/>
      <c r="IVO283" s="6"/>
      <c r="IVP283" s="6"/>
      <c r="IVQ283" s="6"/>
      <c r="IVR283" s="6"/>
      <c r="IVS283" s="6"/>
      <c r="IVT283" s="6"/>
      <c r="IVU283" s="6"/>
      <c r="IVV283" s="6"/>
      <c r="IVW283" s="6"/>
      <c r="IVX283" s="6"/>
      <c r="IVY283" s="6"/>
      <c r="IVZ283" s="6"/>
      <c r="IWA283" s="6"/>
      <c r="IWB283" s="6"/>
      <c r="IWC283" s="6"/>
      <c r="IWD283" s="6"/>
      <c r="IWE283" s="6"/>
      <c r="IWF283" s="6"/>
      <c r="IWG283" s="6"/>
      <c r="IWH283" s="6"/>
      <c r="IWI283" s="6"/>
      <c r="IWJ283" s="6"/>
      <c r="IWK283" s="6"/>
      <c r="IWL283" s="6"/>
      <c r="IWM283" s="6"/>
      <c r="IWN283" s="6"/>
      <c r="IWO283" s="6"/>
      <c r="IWP283" s="6"/>
      <c r="IWQ283" s="6"/>
      <c r="IWR283" s="6"/>
      <c r="IWS283" s="6"/>
      <c r="IWT283" s="6"/>
      <c r="IWU283" s="6"/>
      <c r="IWV283" s="6"/>
      <c r="IWW283" s="6"/>
      <c r="IWX283" s="6"/>
      <c r="IWY283" s="6"/>
      <c r="IWZ283" s="6"/>
      <c r="IXA283" s="6"/>
      <c r="IXB283" s="6"/>
      <c r="IXC283" s="6"/>
      <c r="IXD283" s="6"/>
      <c r="IXE283" s="6"/>
      <c r="IXF283" s="6"/>
      <c r="IXG283" s="6"/>
      <c r="IXH283" s="6"/>
      <c r="IXI283" s="6"/>
      <c r="IXJ283" s="6"/>
      <c r="IXK283" s="6"/>
      <c r="IXL283" s="6"/>
      <c r="IXM283" s="6"/>
      <c r="IXN283" s="6"/>
      <c r="IXO283" s="6"/>
      <c r="IXP283" s="6"/>
      <c r="IXQ283" s="6"/>
      <c r="IXR283" s="6"/>
      <c r="IXS283" s="6"/>
      <c r="IXT283" s="6"/>
      <c r="IXU283" s="6"/>
      <c r="IXV283" s="6"/>
      <c r="IXW283" s="6"/>
      <c r="IXX283" s="6"/>
      <c r="IXY283" s="6"/>
      <c r="IXZ283" s="6"/>
      <c r="IYA283" s="6"/>
      <c r="IYB283" s="6"/>
      <c r="IYC283" s="6"/>
      <c r="IYD283" s="6"/>
      <c r="IYE283" s="6"/>
      <c r="IYF283" s="6"/>
      <c r="IYG283" s="6"/>
      <c r="IYH283" s="6"/>
      <c r="IYI283" s="6"/>
      <c r="IYJ283" s="6"/>
      <c r="IYK283" s="6"/>
      <c r="IYL283" s="6"/>
      <c r="IYM283" s="6"/>
      <c r="IYN283" s="6"/>
      <c r="IYO283" s="6"/>
      <c r="IYP283" s="6"/>
      <c r="IYQ283" s="6"/>
      <c r="IYR283" s="6"/>
      <c r="IYS283" s="6"/>
      <c r="IYT283" s="6"/>
      <c r="IYU283" s="6"/>
      <c r="IYV283" s="6"/>
      <c r="IYW283" s="6"/>
      <c r="IYX283" s="6"/>
      <c r="IYY283" s="6"/>
      <c r="IYZ283" s="6"/>
      <c r="IZA283" s="6"/>
      <c r="IZB283" s="6"/>
      <c r="IZC283" s="6"/>
      <c r="IZD283" s="6"/>
      <c r="IZE283" s="6"/>
      <c r="IZF283" s="6"/>
      <c r="IZG283" s="6"/>
      <c r="IZH283" s="6"/>
      <c r="IZI283" s="6"/>
      <c r="IZJ283" s="6"/>
      <c r="IZK283" s="6"/>
      <c r="IZL283" s="6"/>
      <c r="IZM283" s="6"/>
      <c r="IZN283" s="6"/>
      <c r="IZO283" s="6"/>
      <c r="IZP283" s="6"/>
      <c r="IZQ283" s="6"/>
      <c r="IZR283" s="6"/>
      <c r="IZS283" s="6"/>
      <c r="IZT283" s="6"/>
      <c r="IZU283" s="6"/>
      <c r="IZV283" s="6"/>
      <c r="IZW283" s="6"/>
      <c r="IZX283" s="6"/>
      <c r="IZY283" s="6"/>
      <c r="IZZ283" s="6"/>
      <c r="JAA283" s="6"/>
      <c r="JAB283" s="6"/>
      <c r="JAC283" s="6"/>
      <c r="JAD283" s="6"/>
      <c r="JAE283" s="6"/>
      <c r="JAF283" s="6"/>
      <c r="JAG283" s="6"/>
      <c r="JAH283" s="6"/>
      <c r="JAI283" s="6"/>
      <c r="JAJ283" s="6"/>
      <c r="JAK283" s="6"/>
      <c r="JAL283" s="6"/>
      <c r="JAM283" s="6"/>
      <c r="JAN283" s="6"/>
      <c r="JAO283" s="6"/>
      <c r="JAP283" s="6"/>
      <c r="JAQ283" s="6"/>
      <c r="JAR283" s="6"/>
      <c r="JAS283" s="6"/>
      <c r="JAT283" s="6"/>
      <c r="JAU283" s="6"/>
      <c r="JAV283" s="6"/>
      <c r="JAW283" s="6"/>
      <c r="JAX283" s="6"/>
      <c r="JAY283" s="6"/>
      <c r="JAZ283" s="6"/>
      <c r="JBA283" s="6"/>
      <c r="JBB283" s="6"/>
      <c r="JBC283" s="6"/>
      <c r="JBD283" s="6"/>
      <c r="JBE283" s="6"/>
      <c r="JBF283" s="6"/>
      <c r="JBG283" s="6"/>
      <c r="JBH283" s="6"/>
      <c r="JBI283" s="6"/>
      <c r="JBJ283" s="6"/>
      <c r="JBK283" s="6"/>
      <c r="JBL283" s="6"/>
      <c r="JBM283" s="6"/>
      <c r="JBN283" s="6"/>
      <c r="JBO283" s="6"/>
      <c r="JBP283" s="6"/>
      <c r="JBQ283" s="6"/>
      <c r="JBR283" s="6"/>
      <c r="JBS283" s="6"/>
      <c r="JBT283" s="6"/>
      <c r="JBU283" s="6"/>
      <c r="JBV283" s="6"/>
      <c r="JBW283" s="6"/>
      <c r="JBX283" s="6"/>
      <c r="JBY283" s="6"/>
      <c r="JBZ283" s="6"/>
      <c r="JCA283" s="6"/>
      <c r="JCB283" s="6"/>
      <c r="JCC283" s="6"/>
      <c r="JCD283" s="6"/>
      <c r="JCE283" s="6"/>
      <c r="JCF283" s="6"/>
      <c r="JCG283" s="6"/>
      <c r="JCH283" s="6"/>
      <c r="JCI283" s="6"/>
      <c r="JCJ283" s="6"/>
      <c r="JCK283" s="6"/>
      <c r="JCL283" s="6"/>
      <c r="JCM283" s="6"/>
      <c r="JCN283" s="6"/>
      <c r="JCO283" s="6"/>
      <c r="JCP283" s="6"/>
      <c r="JCQ283" s="6"/>
      <c r="JCR283" s="6"/>
      <c r="JCS283" s="6"/>
      <c r="JCT283" s="6"/>
      <c r="JCU283" s="6"/>
      <c r="JCV283" s="6"/>
      <c r="JCW283" s="6"/>
      <c r="JCX283" s="6"/>
      <c r="JCY283" s="6"/>
      <c r="JCZ283" s="6"/>
      <c r="JDA283" s="6"/>
      <c r="JDB283" s="6"/>
      <c r="JDC283" s="6"/>
      <c r="JDD283" s="6"/>
      <c r="JDE283" s="6"/>
      <c r="JDF283" s="6"/>
      <c r="JDG283" s="6"/>
      <c r="JDH283" s="6"/>
      <c r="JDI283" s="6"/>
      <c r="JDJ283" s="6"/>
      <c r="JDK283" s="6"/>
      <c r="JDL283" s="6"/>
      <c r="JDM283" s="6"/>
      <c r="JDN283" s="6"/>
      <c r="JDO283" s="6"/>
      <c r="JDP283" s="6"/>
      <c r="JDQ283" s="6"/>
      <c r="JDR283" s="6"/>
      <c r="JDS283" s="6"/>
      <c r="JDT283" s="6"/>
      <c r="JDU283" s="6"/>
      <c r="JDV283" s="6"/>
      <c r="JDW283" s="6"/>
      <c r="JDX283" s="6"/>
      <c r="JDY283" s="6"/>
      <c r="JDZ283" s="6"/>
      <c r="JEA283" s="6"/>
      <c r="JEB283" s="6"/>
      <c r="JEC283" s="6"/>
      <c r="JED283" s="6"/>
      <c r="JEE283" s="6"/>
      <c r="JEF283" s="6"/>
      <c r="JEG283" s="6"/>
      <c r="JEH283" s="6"/>
      <c r="JEI283" s="6"/>
      <c r="JEJ283" s="6"/>
      <c r="JEK283" s="6"/>
      <c r="JEL283" s="6"/>
      <c r="JEM283" s="6"/>
      <c r="JEN283" s="6"/>
      <c r="JEO283" s="6"/>
      <c r="JEP283" s="6"/>
      <c r="JEQ283" s="6"/>
      <c r="JER283" s="6"/>
      <c r="JES283" s="6"/>
      <c r="JET283" s="6"/>
      <c r="JEU283" s="6"/>
      <c r="JEV283" s="6"/>
      <c r="JEW283" s="6"/>
      <c r="JEX283" s="6"/>
      <c r="JEY283" s="6"/>
      <c r="JEZ283" s="6"/>
      <c r="JFA283" s="6"/>
      <c r="JFB283" s="6"/>
      <c r="JFC283" s="6"/>
      <c r="JFD283" s="6"/>
      <c r="JFE283" s="6"/>
      <c r="JFF283" s="6"/>
      <c r="JFG283" s="6"/>
      <c r="JFH283" s="6"/>
      <c r="JFI283" s="6"/>
      <c r="JFJ283" s="6"/>
      <c r="JFK283" s="6"/>
      <c r="JFL283" s="6"/>
      <c r="JFM283" s="6"/>
      <c r="JFN283" s="6"/>
      <c r="JFO283" s="6"/>
      <c r="JFP283" s="6"/>
      <c r="JFQ283" s="6"/>
      <c r="JFR283" s="6"/>
      <c r="JFS283" s="6"/>
      <c r="JFT283" s="6"/>
      <c r="JFU283" s="6"/>
      <c r="JFV283" s="6"/>
      <c r="JFW283" s="6"/>
      <c r="JFX283" s="6"/>
      <c r="JFY283" s="6"/>
      <c r="JFZ283" s="6"/>
      <c r="JGA283" s="6"/>
      <c r="JGB283" s="6"/>
      <c r="JGC283" s="6"/>
      <c r="JGD283" s="6"/>
      <c r="JGE283" s="6"/>
      <c r="JGF283" s="6"/>
      <c r="JGG283" s="6"/>
      <c r="JGH283" s="6"/>
      <c r="JGI283" s="6"/>
      <c r="JGJ283" s="6"/>
      <c r="JGK283" s="6"/>
      <c r="JGL283" s="6"/>
      <c r="JGM283" s="6"/>
      <c r="JGN283" s="6"/>
      <c r="JGO283" s="6"/>
      <c r="JGP283" s="6"/>
      <c r="JGQ283" s="6"/>
      <c r="JGR283" s="6"/>
      <c r="JGS283" s="6"/>
      <c r="JGT283" s="6"/>
      <c r="JGU283" s="6"/>
      <c r="JGV283" s="6"/>
      <c r="JGW283" s="6"/>
      <c r="JGX283" s="6"/>
      <c r="JGY283" s="6"/>
      <c r="JGZ283" s="6"/>
      <c r="JHA283" s="6"/>
      <c r="JHB283" s="6"/>
      <c r="JHC283" s="6"/>
      <c r="JHD283" s="6"/>
      <c r="JHE283" s="6"/>
      <c r="JHF283" s="6"/>
      <c r="JHG283" s="6"/>
      <c r="JHH283" s="6"/>
      <c r="JHI283" s="6"/>
      <c r="JHJ283" s="6"/>
      <c r="JHK283" s="6"/>
      <c r="JHL283" s="6"/>
      <c r="JHM283" s="6"/>
      <c r="JHN283" s="6"/>
      <c r="JHO283" s="6"/>
      <c r="JHP283" s="6"/>
      <c r="JHQ283" s="6"/>
      <c r="JHR283" s="6"/>
      <c r="JHS283" s="6"/>
      <c r="JHT283" s="6"/>
      <c r="JHU283" s="6"/>
      <c r="JHV283" s="6"/>
      <c r="JHW283" s="6"/>
      <c r="JHX283" s="6"/>
      <c r="JHY283" s="6"/>
      <c r="JHZ283" s="6"/>
      <c r="JIA283" s="6"/>
      <c r="JIB283" s="6"/>
      <c r="JIC283" s="6"/>
      <c r="JID283" s="6"/>
      <c r="JIE283" s="6"/>
      <c r="JIF283" s="6"/>
      <c r="JIG283" s="6"/>
      <c r="JIH283" s="6"/>
      <c r="JII283" s="6"/>
      <c r="JIJ283" s="6"/>
      <c r="JIK283" s="6"/>
      <c r="JIL283" s="6"/>
      <c r="JIM283" s="6"/>
      <c r="JIN283" s="6"/>
      <c r="JIO283" s="6"/>
      <c r="JIP283" s="6"/>
      <c r="JIQ283" s="6"/>
      <c r="JIR283" s="6"/>
      <c r="JIS283" s="6"/>
      <c r="JIT283" s="6"/>
      <c r="JIU283" s="6"/>
      <c r="JIV283" s="6"/>
      <c r="JIW283" s="6"/>
      <c r="JIX283" s="6"/>
      <c r="JIY283" s="6"/>
      <c r="JIZ283" s="6"/>
      <c r="JJA283" s="6"/>
      <c r="JJB283" s="6"/>
      <c r="JJC283" s="6"/>
      <c r="JJD283" s="6"/>
      <c r="JJE283" s="6"/>
      <c r="JJF283" s="6"/>
      <c r="JJG283" s="6"/>
      <c r="JJH283" s="6"/>
      <c r="JJI283" s="6"/>
      <c r="JJJ283" s="6"/>
      <c r="JJK283" s="6"/>
      <c r="JJL283" s="6"/>
      <c r="JJM283" s="6"/>
      <c r="JJN283" s="6"/>
      <c r="JJO283" s="6"/>
      <c r="JJP283" s="6"/>
      <c r="JJQ283" s="6"/>
      <c r="JJR283" s="6"/>
      <c r="JJS283" s="6"/>
      <c r="JJT283" s="6"/>
      <c r="JJU283" s="6"/>
      <c r="JJV283" s="6"/>
      <c r="JJW283" s="6"/>
      <c r="JJX283" s="6"/>
      <c r="JJY283" s="6"/>
      <c r="JJZ283" s="6"/>
      <c r="JKA283" s="6"/>
      <c r="JKB283" s="6"/>
      <c r="JKC283" s="6"/>
      <c r="JKD283" s="6"/>
      <c r="JKE283" s="6"/>
      <c r="JKF283" s="6"/>
      <c r="JKG283" s="6"/>
      <c r="JKH283" s="6"/>
      <c r="JKI283" s="6"/>
      <c r="JKJ283" s="6"/>
      <c r="JKK283" s="6"/>
      <c r="JKL283" s="6"/>
      <c r="JKM283" s="6"/>
      <c r="JKN283" s="6"/>
      <c r="JKO283" s="6"/>
      <c r="JKP283" s="6"/>
      <c r="JKQ283" s="6"/>
      <c r="JKR283" s="6"/>
      <c r="JKS283" s="6"/>
      <c r="JKT283" s="6"/>
      <c r="JKU283" s="6"/>
      <c r="JKV283" s="6"/>
      <c r="JKW283" s="6"/>
      <c r="JKX283" s="6"/>
      <c r="JKY283" s="6"/>
      <c r="JKZ283" s="6"/>
      <c r="JLA283" s="6"/>
      <c r="JLB283" s="6"/>
      <c r="JLC283" s="6"/>
      <c r="JLD283" s="6"/>
      <c r="JLE283" s="6"/>
      <c r="JLF283" s="6"/>
      <c r="JLG283" s="6"/>
      <c r="JLH283" s="6"/>
      <c r="JLI283" s="6"/>
      <c r="JLJ283" s="6"/>
      <c r="JLK283" s="6"/>
      <c r="JLL283" s="6"/>
      <c r="JLM283" s="6"/>
      <c r="JLN283" s="6"/>
      <c r="JLO283" s="6"/>
      <c r="JLP283" s="6"/>
      <c r="JLQ283" s="6"/>
      <c r="JLR283" s="6"/>
      <c r="JLS283" s="6"/>
      <c r="JLT283" s="6"/>
      <c r="JLU283" s="6"/>
      <c r="JLV283" s="6"/>
      <c r="JLW283" s="6"/>
      <c r="JLX283" s="6"/>
      <c r="JLY283" s="6"/>
      <c r="JLZ283" s="6"/>
      <c r="JMA283" s="6"/>
      <c r="JMB283" s="6"/>
      <c r="JMC283" s="6"/>
      <c r="JMD283" s="6"/>
      <c r="JME283" s="6"/>
      <c r="JMF283" s="6"/>
      <c r="JMG283" s="6"/>
      <c r="JMH283" s="6"/>
      <c r="JMI283" s="6"/>
      <c r="JMJ283" s="6"/>
      <c r="JMK283" s="6"/>
      <c r="JML283" s="6"/>
      <c r="JMM283" s="6"/>
      <c r="JMN283" s="6"/>
      <c r="JMO283" s="6"/>
      <c r="JMP283" s="6"/>
      <c r="JMQ283" s="6"/>
      <c r="JMR283" s="6"/>
      <c r="JMS283" s="6"/>
      <c r="JMT283" s="6"/>
      <c r="JMU283" s="6"/>
      <c r="JMV283" s="6"/>
      <c r="JMW283" s="6"/>
      <c r="JMX283" s="6"/>
      <c r="JMY283" s="6"/>
      <c r="JMZ283" s="6"/>
      <c r="JNA283" s="6"/>
      <c r="JNB283" s="6"/>
      <c r="JNC283" s="6"/>
      <c r="JND283" s="6"/>
      <c r="JNE283" s="6"/>
      <c r="JNF283" s="6"/>
      <c r="JNG283" s="6"/>
      <c r="JNH283" s="6"/>
      <c r="JNI283" s="6"/>
      <c r="JNJ283" s="6"/>
      <c r="JNK283" s="6"/>
      <c r="JNL283" s="6"/>
      <c r="JNM283" s="6"/>
      <c r="JNN283" s="6"/>
      <c r="JNO283" s="6"/>
      <c r="JNP283" s="6"/>
      <c r="JNQ283" s="6"/>
      <c r="JNR283" s="6"/>
      <c r="JNS283" s="6"/>
      <c r="JNT283" s="6"/>
      <c r="JNU283" s="6"/>
      <c r="JNV283" s="6"/>
      <c r="JNW283" s="6"/>
      <c r="JNX283" s="6"/>
      <c r="JNY283" s="6"/>
      <c r="JNZ283" s="6"/>
      <c r="JOA283" s="6"/>
      <c r="JOB283" s="6"/>
      <c r="JOC283" s="6"/>
      <c r="JOD283" s="6"/>
      <c r="JOE283" s="6"/>
      <c r="JOF283" s="6"/>
      <c r="JOG283" s="6"/>
      <c r="JOH283" s="6"/>
      <c r="JOI283" s="6"/>
      <c r="JOJ283" s="6"/>
      <c r="JOK283" s="6"/>
      <c r="JOL283" s="6"/>
      <c r="JOM283" s="6"/>
      <c r="JON283" s="6"/>
      <c r="JOO283" s="6"/>
      <c r="JOP283" s="6"/>
      <c r="JOQ283" s="6"/>
      <c r="JOR283" s="6"/>
      <c r="JOS283" s="6"/>
      <c r="JOT283" s="6"/>
      <c r="JOU283" s="6"/>
      <c r="JOV283" s="6"/>
      <c r="JOW283" s="6"/>
      <c r="JOX283" s="6"/>
      <c r="JOY283" s="6"/>
      <c r="JOZ283" s="6"/>
      <c r="JPA283" s="6"/>
      <c r="JPB283" s="6"/>
      <c r="JPC283" s="6"/>
      <c r="JPD283" s="6"/>
      <c r="JPE283" s="6"/>
      <c r="JPF283" s="6"/>
      <c r="JPG283" s="6"/>
      <c r="JPH283" s="6"/>
      <c r="JPI283" s="6"/>
      <c r="JPJ283" s="6"/>
      <c r="JPK283" s="6"/>
      <c r="JPL283" s="6"/>
      <c r="JPM283" s="6"/>
      <c r="JPN283" s="6"/>
      <c r="JPO283" s="6"/>
      <c r="JPP283" s="6"/>
      <c r="JPQ283" s="6"/>
      <c r="JPR283" s="6"/>
      <c r="JPS283" s="6"/>
      <c r="JPT283" s="6"/>
      <c r="JPU283" s="6"/>
      <c r="JPV283" s="6"/>
      <c r="JPW283" s="6"/>
      <c r="JPX283" s="6"/>
      <c r="JPY283" s="6"/>
      <c r="JPZ283" s="6"/>
      <c r="JQA283" s="6"/>
      <c r="JQB283" s="6"/>
      <c r="JQC283" s="6"/>
      <c r="JQD283" s="6"/>
      <c r="JQE283" s="6"/>
      <c r="JQF283" s="6"/>
      <c r="JQG283" s="6"/>
      <c r="JQH283" s="6"/>
      <c r="JQI283" s="6"/>
      <c r="JQJ283" s="6"/>
      <c r="JQK283" s="6"/>
      <c r="JQL283" s="6"/>
      <c r="JQM283" s="6"/>
      <c r="JQN283" s="6"/>
      <c r="JQO283" s="6"/>
      <c r="JQP283" s="6"/>
      <c r="JQQ283" s="6"/>
      <c r="JQR283" s="6"/>
      <c r="JQS283" s="6"/>
      <c r="JQT283" s="6"/>
      <c r="JQU283" s="6"/>
      <c r="JQV283" s="6"/>
      <c r="JQW283" s="6"/>
      <c r="JQX283" s="6"/>
      <c r="JQY283" s="6"/>
      <c r="JQZ283" s="6"/>
      <c r="JRA283" s="6"/>
      <c r="JRB283" s="6"/>
      <c r="JRC283" s="6"/>
      <c r="JRD283" s="6"/>
      <c r="JRE283" s="6"/>
      <c r="JRF283" s="6"/>
      <c r="JRG283" s="6"/>
      <c r="JRH283" s="6"/>
      <c r="JRI283" s="6"/>
      <c r="JRJ283" s="6"/>
      <c r="JRK283" s="6"/>
      <c r="JRL283" s="6"/>
      <c r="JRM283" s="6"/>
      <c r="JRN283" s="6"/>
      <c r="JRO283" s="6"/>
      <c r="JRP283" s="6"/>
      <c r="JRQ283" s="6"/>
      <c r="JRR283" s="6"/>
      <c r="JRS283" s="6"/>
      <c r="JRT283" s="6"/>
      <c r="JRU283" s="6"/>
      <c r="JRV283" s="6"/>
      <c r="JRW283" s="6"/>
      <c r="JRX283" s="6"/>
      <c r="JRY283" s="6"/>
      <c r="JRZ283" s="6"/>
      <c r="JSA283" s="6"/>
      <c r="JSB283" s="6"/>
      <c r="JSC283" s="6"/>
      <c r="JSD283" s="6"/>
      <c r="JSE283" s="6"/>
      <c r="JSF283" s="6"/>
      <c r="JSG283" s="6"/>
      <c r="JSH283" s="6"/>
      <c r="JSI283" s="6"/>
      <c r="JSJ283" s="6"/>
      <c r="JSK283" s="6"/>
      <c r="JSL283" s="6"/>
      <c r="JSM283" s="6"/>
      <c r="JSN283" s="6"/>
      <c r="JSO283" s="6"/>
      <c r="JSP283" s="6"/>
      <c r="JSQ283" s="6"/>
      <c r="JSR283" s="6"/>
      <c r="JSS283" s="6"/>
      <c r="JST283" s="6"/>
      <c r="JSU283" s="6"/>
      <c r="JSV283" s="6"/>
      <c r="JSW283" s="6"/>
      <c r="JSX283" s="6"/>
      <c r="JSY283" s="6"/>
      <c r="JSZ283" s="6"/>
      <c r="JTA283" s="6"/>
      <c r="JTB283" s="6"/>
      <c r="JTC283" s="6"/>
      <c r="JTD283" s="6"/>
      <c r="JTE283" s="6"/>
      <c r="JTF283" s="6"/>
      <c r="JTG283" s="6"/>
      <c r="JTH283" s="6"/>
      <c r="JTI283" s="6"/>
      <c r="JTJ283" s="6"/>
      <c r="JTK283" s="6"/>
      <c r="JTL283" s="6"/>
      <c r="JTM283" s="6"/>
      <c r="JTN283" s="6"/>
      <c r="JTO283" s="6"/>
      <c r="JTP283" s="6"/>
      <c r="JTQ283" s="6"/>
      <c r="JTR283" s="6"/>
      <c r="JTS283" s="6"/>
      <c r="JTT283" s="6"/>
      <c r="JTU283" s="6"/>
      <c r="JTV283" s="6"/>
      <c r="JTW283" s="6"/>
      <c r="JTX283" s="6"/>
      <c r="JTY283" s="6"/>
      <c r="JTZ283" s="6"/>
      <c r="JUA283" s="6"/>
      <c r="JUB283" s="6"/>
      <c r="JUC283" s="6"/>
      <c r="JUD283" s="6"/>
      <c r="JUE283" s="6"/>
      <c r="JUF283" s="6"/>
      <c r="JUG283" s="6"/>
      <c r="JUH283" s="6"/>
      <c r="JUI283" s="6"/>
      <c r="JUJ283" s="6"/>
      <c r="JUK283" s="6"/>
      <c r="JUL283" s="6"/>
      <c r="JUM283" s="6"/>
      <c r="JUN283" s="6"/>
      <c r="JUO283" s="6"/>
      <c r="JUP283" s="6"/>
      <c r="JUQ283" s="6"/>
      <c r="JUR283" s="6"/>
      <c r="JUS283" s="6"/>
      <c r="JUT283" s="6"/>
      <c r="JUU283" s="6"/>
      <c r="JUV283" s="6"/>
      <c r="JUW283" s="6"/>
      <c r="JUX283" s="6"/>
      <c r="JUY283" s="6"/>
      <c r="JUZ283" s="6"/>
      <c r="JVA283" s="6"/>
      <c r="JVB283" s="6"/>
      <c r="JVC283" s="6"/>
      <c r="JVD283" s="6"/>
      <c r="JVE283" s="6"/>
      <c r="JVF283" s="6"/>
      <c r="JVG283" s="6"/>
      <c r="JVH283" s="6"/>
      <c r="JVI283" s="6"/>
      <c r="JVJ283" s="6"/>
      <c r="JVK283" s="6"/>
      <c r="JVL283" s="6"/>
      <c r="JVM283" s="6"/>
      <c r="JVN283" s="6"/>
      <c r="JVO283" s="6"/>
      <c r="JVP283" s="6"/>
      <c r="JVQ283" s="6"/>
      <c r="JVR283" s="6"/>
      <c r="JVS283" s="6"/>
      <c r="JVT283" s="6"/>
      <c r="JVU283" s="6"/>
      <c r="JVV283" s="6"/>
      <c r="JVW283" s="6"/>
      <c r="JVX283" s="6"/>
      <c r="JVY283" s="6"/>
      <c r="JVZ283" s="6"/>
      <c r="JWA283" s="6"/>
      <c r="JWB283" s="6"/>
      <c r="JWC283" s="6"/>
      <c r="JWD283" s="6"/>
      <c r="JWE283" s="6"/>
      <c r="JWF283" s="6"/>
      <c r="JWG283" s="6"/>
      <c r="JWH283" s="6"/>
      <c r="JWI283" s="6"/>
      <c r="JWJ283" s="6"/>
      <c r="JWK283" s="6"/>
      <c r="JWL283" s="6"/>
      <c r="JWM283" s="6"/>
      <c r="JWN283" s="6"/>
      <c r="JWO283" s="6"/>
      <c r="JWP283" s="6"/>
      <c r="JWQ283" s="6"/>
      <c r="JWR283" s="6"/>
      <c r="JWS283" s="6"/>
      <c r="JWT283" s="6"/>
      <c r="JWU283" s="6"/>
      <c r="JWV283" s="6"/>
      <c r="JWW283" s="6"/>
      <c r="JWX283" s="6"/>
      <c r="JWY283" s="6"/>
      <c r="JWZ283" s="6"/>
      <c r="JXA283" s="6"/>
      <c r="JXB283" s="6"/>
      <c r="JXC283" s="6"/>
      <c r="JXD283" s="6"/>
      <c r="JXE283" s="6"/>
      <c r="JXF283" s="6"/>
      <c r="JXG283" s="6"/>
      <c r="JXH283" s="6"/>
      <c r="JXI283" s="6"/>
      <c r="JXJ283" s="6"/>
      <c r="JXK283" s="6"/>
      <c r="JXL283" s="6"/>
      <c r="JXM283" s="6"/>
      <c r="JXN283" s="6"/>
      <c r="JXO283" s="6"/>
      <c r="JXP283" s="6"/>
      <c r="JXQ283" s="6"/>
      <c r="JXR283" s="6"/>
      <c r="JXS283" s="6"/>
      <c r="JXT283" s="6"/>
      <c r="JXU283" s="6"/>
      <c r="JXV283" s="6"/>
      <c r="JXW283" s="6"/>
      <c r="JXX283" s="6"/>
      <c r="JXY283" s="6"/>
      <c r="JXZ283" s="6"/>
      <c r="JYA283" s="6"/>
      <c r="JYB283" s="6"/>
      <c r="JYC283" s="6"/>
      <c r="JYD283" s="6"/>
      <c r="JYE283" s="6"/>
      <c r="JYF283" s="6"/>
      <c r="JYG283" s="6"/>
      <c r="JYH283" s="6"/>
      <c r="JYI283" s="6"/>
      <c r="JYJ283" s="6"/>
      <c r="JYK283" s="6"/>
      <c r="JYL283" s="6"/>
      <c r="JYM283" s="6"/>
      <c r="JYN283" s="6"/>
      <c r="JYO283" s="6"/>
      <c r="JYP283" s="6"/>
      <c r="JYQ283" s="6"/>
      <c r="JYR283" s="6"/>
      <c r="JYS283" s="6"/>
      <c r="JYT283" s="6"/>
      <c r="JYU283" s="6"/>
      <c r="JYV283" s="6"/>
      <c r="JYW283" s="6"/>
      <c r="JYX283" s="6"/>
      <c r="JYY283" s="6"/>
      <c r="JYZ283" s="6"/>
      <c r="JZA283" s="6"/>
      <c r="JZB283" s="6"/>
      <c r="JZC283" s="6"/>
      <c r="JZD283" s="6"/>
      <c r="JZE283" s="6"/>
      <c r="JZF283" s="6"/>
      <c r="JZG283" s="6"/>
      <c r="JZH283" s="6"/>
      <c r="JZI283" s="6"/>
      <c r="JZJ283" s="6"/>
      <c r="JZK283" s="6"/>
      <c r="JZL283" s="6"/>
      <c r="JZM283" s="6"/>
      <c r="JZN283" s="6"/>
      <c r="JZO283" s="6"/>
      <c r="JZP283" s="6"/>
      <c r="JZQ283" s="6"/>
      <c r="JZR283" s="6"/>
      <c r="JZS283" s="6"/>
      <c r="JZT283" s="6"/>
      <c r="JZU283" s="6"/>
      <c r="JZV283" s="6"/>
      <c r="JZW283" s="6"/>
      <c r="JZX283" s="6"/>
      <c r="JZY283" s="6"/>
      <c r="JZZ283" s="6"/>
      <c r="KAA283" s="6"/>
      <c r="KAB283" s="6"/>
      <c r="KAC283" s="6"/>
      <c r="KAD283" s="6"/>
      <c r="KAE283" s="6"/>
      <c r="KAF283" s="6"/>
      <c r="KAG283" s="6"/>
      <c r="KAH283" s="6"/>
      <c r="KAI283" s="6"/>
      <c r="KAJ283" s="6"/>
      <c r="KAK283" s="6"/>
      <c r="KAL283" s="6"/>
      <c r="KAM283" s="6"/>
      <c r="KAN283" s="6"/>
      <c r="KAO283" s="6"/>
      <c r="KAP283" s="6"/>
      <c r="KAQ283" s="6"/>
      <c r="KAR283" s="6"/>
      <c r="KAS283" s="6"/>
      <c r="KAT283" s="6"/>
      <c r="KAU283" s="6"/>
      <c r="KAV283" s="6"/>
      <c r="KAW283" s="6"/>
      <c r="KAX283" s="6"/>
      <c r="KAY283" s="6"/>
      <c r="KAZ283" s="6"/>
      <c r="KBA283" s="6"/>
      <c r="KBB283" s="6"/>
      <c r="KBC283" s="6"/>
      <c r="KBD283" s="6"/>
      <c r="KBE283" s="6"/>
      <c r="KBF283" s="6"/>
      <c r="KBG283" s="6"/>
      <c r="KBH283" s="6"/>
      <c r="KBI283" s="6"/>
      <c r="KBJ283" s="6"/>
      <c r="KBK283" s="6"/>
      <c r="KBL283" s="6"/>
      <c r="KBM283" s="6"/>
      <c r="KBN283" s="6"/>
      <c r="KBO283" s="6"/>
      <c r="KBP283" s="6"/>
      <c r="KBQ283" s="6"/>
      <c r="KBR283" s="6"/>
      <c r="KBS283" s="6"/>
      <c r="KBT283" s="6"/>
      <c r="KBU283" s="6"/>
      <c r="KBV283" s="6"/>
      <c r="KBW283" s="6"/>
      <c r="KBX283" s="6"/>
      <c r="KBY283" s="6"/>
      <c r="KBZ283" s="6"/>
      <c r="KCA283" s="6"/>
      <c r="KCB283" s="6"/>
      <c r="KCC283" s="6"/>
      <c r="KCD283" s="6"/>
      <c r="KCE283" s="6"/>
      <c r="KCF283" s="6"/>
      <c r="KCG283" s="6"/>
      <c r="KCH283" s="6"/>
      <c r="KCI283" s="6"/>
      <c r="KCJ283" s="6"/>
      <c r="KCK283" s="6"/>
      <c r="KCL283" s="6"/>
      <c r="KCM283" s="6"/>
      <c r="KCN283" s="6"/>
      <c r="KCO283" s="6"/>
      <c r="KCP283" s="6"/>
      <c r="KCQ283" s="6"/>
      <c r="KCR283" s="6"/>
      <c r="KCS283" s="6"/>
      <c r="KCT283" s="6"/>
      <c r="KCU283" s="6"/>
      <c r="KCV283" s="6"/>
      <c r="KCW283" s="6"/>
      <c r="KCX283" s="6"/>
      <c r="KCY283" s="6"/>
      <c r="KCZ283" s="6"/>
      <c r="KDA283" s="6"/>
      <c r="KDB283" s="6"/>
      <c r="KDC283" s="6"/>
      <c r="KDD283" s="6"/>
      <c r="KDE283" s="6"/>
      <c r="KDF283" s="6"/>
      <c r="KDG283" s="6"/>
      <c r="KDH283" s="6"/>
      <c r="KDI283" s="6"/>
      <c r="KDJ283" s="6"/>
      <c r="KDK283" s="6"/>
      <c r="KDL283" s="6"/>
      <c r="KDM283" s="6"/>
      <c r="KDN283" s="6"/>
      <c r="KDO283" s="6"/>
      <c r="KDP283" s="6"/>
      <c r="KDQ283" s="6"/>
      <c r="KDR283" s="6"/>
      <c r="KDS283" s="6"/>
      <c r="KDT283" s="6"/>
      <c r="KDU283" s="6"/>
      <c r="KDV283" s="6"/>
      <c r="KDW283" s="6"/>
      <c r="KDX283" s="6"/>
      <c r="KDY283" s="6"/>
      <c r="KDZ283" s="6"/>
      <c r="KEA283" s="6"/>
      <c r="KEB283" s="6"/>
      <c r="KEC283" s="6"/>
      <c r="KED283" s="6"/>
      <c r="KEE283" s="6"/>
      <c r="KEF283" s="6"/>
      <c r="KEG283" s="6"/>
      <c r="KEH283" s="6"/>
      <c r="KEI283" s="6"/>
      <c r="KEJ283" s="6"/>
      <c r="KEK283" s="6"/>
      <c r="KEL283" s="6"/>
      <c r="KEM283" s="6"/>
      <c r="KEN283" s="6"/>
      <c r="KEO283" s="6"/>
      <c r="KEP283" s="6"/>
      <c r="KEQ283" s="6"/>
      <c r="KER283" s="6"/>
      <c r="KES283" s="6"/>
      <c r="KET283" s="6"/>
      <c r="KEU283" s="6"/>
      <c r="KEV283" s="6"/>
      <c r="KEW283" s="6"/>
      <c r="KEX283" s="6"/>
      <c r="KEY283" s="6"/>
      <c r="KEZ283" s="6"/>
      <c r="KFA283" s="6"/>
      <c r="KFB283" s="6"/>
      <c r="KFC283" s="6"/>
      <c r="KFD283" s="6"/>
      <c r="KFE283" s="6"/>
      <c r="KFF283" s="6"/>
      <c r="KFG283" s="6"/>
      <c r="KFH283" s="6"/>
      <c r="KFI283" s="6"/>
      <c r="KFJ283" s="6"/>
      <c r="KFK283" s="6"/>
      <c r="KFL283" s="6"/>
      <c r="KFM283" s="6"/>
      <c r="KFN283" s="6"/>
      <c r="KFO283" s="6"/>
      <c r="KFP283" s="6"/>
      <c r="KFQ283" s="6"/>
      <c r="KFR283" s="6"/>
      <c r="KFS283" s="6"/>
      <c r="KFT283" s="6"/>
      <c r="KFU283" s="6"/>
      <c r="KFV283" s="6"/>
      <c r="KFW283" s="6"/>
      <c r="KFX283" s="6"/>
      <c r="KFY283" s="6"/>
      <c r="KFZ283" s="6"/>
      <c r="KGA283" s="6"/>
      <c r="KGB283" s="6"/>
      <c r="KGC283" s="6"/>
      <c r="KGD283" s="6"/>
      <c r="KGE283" s="6"/>
      <c r="KGF283" s="6"/>
      <c r="KGG283" s="6"/>
      <c r="KGH283" s="6"/>
      <c r="KGI283" s="6"/>
      <c r="KGJ283" s="6"/>
      <c r="KGK283" s="6"/>
      <c r="KGL283" s="6"/>
      <c r="KGM283" s="6"/>
      <c r="KGN283" s="6"/>
      <c r="KGO283" s="6"/>
      <c r="KGP283" s="6"/>
      <c r="KGQ283" s="6"/>
      <c r="KGR283" s="6"/>
      <c r="KGS283" s="6"/>
      <c r="KGT283" s="6"/>
      <c r="KGU283" s="6"/>
      <c r="KGV283" s="6"/>
      <c r="KGW283" s="6"/>
      <c r="KGX283" s="6"/>
      <c r="KGY283" s="6"/>
      <c r="KGZ283" s="6"/>
      <c r="KHA283" s="6"/>
      <c r="KHB283" s="6"/>
      <c r="KHC283" s="6"/>
      <c r="KHD283" s="6"/>
      <c r="KHE283" s="6"/>
      <c r="KHF283" s="6"/>
      <c r="KHG283" s="6"/>
      <c r="KHH283" s="6"/>
      <c r="KHI283" s="6"/>
      <c r="KHJ283" s="6"/>
      <c r="KHK283" s="6"/>
      <c r="KHL283" s="6"/>
      <c r="KHM283" s="6"/>
      <c r="KHN283" s="6"/>
      <c r="KHO283" s="6"/>
      <c r="KHP283" s="6"/>
      <c r="KHQ283" s="6"/>
      <c r="KHR283" s="6"/>
      <c r="KHS283" s="6"/>
      <c r="KHT283" s="6"/>
      <c r="KHU283" s="6"/>
      <c r="KHV283" s="6"/>
      <c r="KHW283" s="6"/>
      <c r="KHX283" s="6"/>
      <c r="KHY283" s="6"/>
      <c r="KHZ283" s="6"/>
      <c r="KIA283" s="6"/>
      <c r="KIB283" s="6"/>
      <c r="KIC283" s="6"/>
      <c r="KID283" s="6"/>
      <c r="KIE283" s="6"/>
      <c r="KIF283" s="6"/>
      <c r="KIG283" s="6"/>
      <c r="KIH283" s="6"/>
      <c r="KII283" s="6"/>
      <c r="KIJ283" s="6"/>
      <c r="KIK283" s="6"/>
      <c r="KIL283" s="6"/>
      <c r="KIM283" s="6"/>
      <c r="KIN283" s="6"/>
      <c r="KIO283" s="6"/>
      <c r="KIP283" s="6"/>
      <c r="KIQ283" s="6"/>
      <c r="KIR283" s="6"/>
      <c r="KIS283" s="6"/>
      <c r="KIT283" s="6"/>
      <c r="KIU283" s="6"/>
      <c r="KIV283" s="6"/>
      <c r="KIW283" s="6"/>
      <c r="KIX283" s="6"/>
      <c r="KIY283" s="6"/>
      <c r="KIZ283" s="6"/>
      <c r="KJA283" s="6"/>
      <c r="KJB283" s="6"/>
      <c r="KJC283" s="6"/>
      <c r="KJD283" s="6"/>
      <c r="KJE283" s="6"/>
      <c r="KJF283" s="6"/>
      <c r="KJG283" s="6"/>
      <c r="KJH283" s="6"/>
      <c r="KJI283" s="6"/>
      <c r="KJJ283" s="6"/>
      <c r="KJK283" s="6"/>
      <c r="KJL283" s="6"/>
      <c r="KJM283" s="6"/>
      <c r="KJN283" s="6"/>
      <c r="KJO283" s="6"/>
      <c r="KJP283" s="6"/>
      <c r="KJQ283" s="6"/>
      <c r="KJR283" s="6"/>
      <c r="KJS283" s="6"/>
      <c r="KJT283" s="6"/>
      <c r="KJU283" s="6"/>
      <c r="KJV283" s="6"/>
      <c r="KJW283" s="6"/>
      <c r="KJX283" s="6"/>
      <c r="KJY283" s="6"/>
      <c r="KJZ283" s="6"/>
      <c r="KKA283" s="6"/>
      <c r="KKB283" s="6"/>
      <c r="KKC283" s="6"/>
      <c r="KKD283" s="6"/>
      <c r="KKE283" s="6"/>
      <c r="KKF283" s="6"/>
      <c r="KKG283" s="6"/>
      <c r="KKH283" s="6"/>
      <c r="KKI283" s="6"/>
      <c r="KKJ283" s="6"/>
      <c r="KKK283" s="6"/>
      <c r="KKL283" s="6"/>
      <c r="KKM283" s="6"/>
      <c r="KKN283" s="6"/>
      <c r="KKO283" s="6"/>
      <c r="KKP283" s="6"/>
      <c r="KKQ283" s="6"/>
      <c r="KKR283" s="6"/>
      <c r="KKS283" s="6"/>
      <c r="KKT283" s="6"/>
      <c r="KKU283" s="6"/>
      <c r="KKV283" s="6"/>
      <c r="KKW283" s="6"/>
      <c r="KKX283" s="6"/>
      <c r="KKY283" s="6"/>
      <c r="KKZ283" s="6"/>
      <c r="KLA283" s="6"/>
      <c r="KLB283" s="6"/>
      <c r="KLC283" s="6"/>
      <c r="KLD283" s="6"/>
      <c r="KLE283" s="6"/>
      <c r="KLF283" s="6"/>
      <c r="KLG283" s="6"/>
      <c r="KLH283" s="6"/>
      <c r="KLI283" s="6"/>
      <c r="KLJ283" s="6"/>
      <c r="KLK283" s="6"/>
      <c r="KLL283" s="6"/>
      <c r="KLM283" s="6"/>
      <c r="KLN283" s="6"/>
      <c r="KLO283" s="6"/>
      <c r="KLP283" s="6"/>
      <c r="KLQ283" s="6"/>
      <c r="KLR283" s="6"/>
      <c r="KLS283" s="6"/>
      <c r="KLT283" s="6"/>
      <c r="KLU283" s="6"/>
      <c r="KLV283" s="6"/>
      <c r="KLW283" s="6"/>
      <c r="KLX283" s="6"/>
      <c r="KLY283" s="6"/>
      <c r="KLZ283" s="6"/>
      <c r="KMA283" s="6"/>
      <c r="KMB283" s="6"/>
      <c r="KMC283" s="6"/>
      <c r="KMD283" s="6"/>
      <c r="KME283" s="6"/>
      <c r="KMF283" s="6"/>
      <c r="KMG283" s="6"/>
      <c r="KMH283" s="6"/>
      <c r="KMI283" s="6"/>
      <c r="KMJ283" s="6"/>
      <c r="KMK283" s="6"/>
      <c r="KML283" s="6"/>
      <c r="KMM283" s="6"/>
      <c r="KMN283" s="6"/>
      <c r="KMO283" s="6"/>
      <c r="KMP283" s="6"/>
      <c r="KMQ283" s="6"/>
      <c r="KMR283" s="6"/>
      <c r="KMS283" s="6"/>
      <c r="KMT283" s="6"/>
      <c r="KMU283" s="6"/>
      <c r="KMV283" s="6"/>
      <c r="KMW283" s="6"/>
      <c r="KMX283" s="6"/>
      <c r="KMY283" s="6"/>
      <c r="KMZ283" s="6"/>
      <c r="KNA283" s="6"/>
      <c r="KNB283" s="6"/>
      <c r="KNC283" s="6"/>
      <c r="KND283" s="6"/>
      <c r="KNE283" s="6"/>
      <c r="KNF283" s="6"/>
      <c r="KNG283" s="6"/>
      <c r="KNH283" s="6"/>
      <c r="KNI283" s="6"/>
      <c r="KNJ283" s="6"/>
      <c r="KNK283" s="6"/>
      <c r="KNL283" s="6"/>
      <c r="KNM283" s="6"/>
      <c r="KNN283" s="6"/>
      <c r="KNO283" s="6"/>
      <c r="KNP283" s="6"/>
      <c r="KNQ283" s="6"/>
      <c r="KNR283" s="6"/>
      <c r="KNS283" s="6"/>
      <c r="KNT283" s="6"/>
      <c r="KNU283" s="6"/>
      <c r="KNV283" s="6"/>
      <c r="KNW283" s="6"/>
      <c r="KNX283" s="6"/>
      <c r="KNY283" s="6"/>
      <c r="KNZ283" s="6"/>
      <c r="KOA283" s="6"/>
      <c r="KOB283" s="6"/>
      <c r="KOC283" s="6"/>
      <c r="KOD283" s="6"/>
      <c r="KOE283" s="6"/>
      <c r="KOF283" s="6"/>
      <c r="KOG283" s="6"/>
      <c r="KOH283" s="6"/>
      <c r="KOI283" s="6"/>
      <c r="KOJ283" s="6"/>
      <c r="KOK283" s="6"/>
      <c r="KOL283" s="6"/>
      <c r="KOM283" s="6"/>
      <c r="KON283" s="6"/>
      <c r="KOO283" s="6"/>
      <c r="KOP283" s="6"/>
      <c r="KOQ283" s="6"/>
      <c r="KOR283" s="6"/>
      <c r="KOS283" s="6"/>
      <c r="KOT283" s="6"/>
      <c r="KOU283" s="6"/>
      <c r="KOV283" s="6"/>
      <c r="KOW283" s="6"/>
      <c r="KOX283" s="6"/>
      <c r="KOY283" s="6"/>
      <c r="KOZ283" s="6"/>
      <c r="KPA283" s="6"/>
      <c r="KPB283" s="6"/>
      <c r="KPC283" s="6"/>
      <c r="KPD283" s="6"/>
      <c r="KPE283" s="6"/>
      <c r="KPF283" s="6"/>
      <c r="KPG283" s="6"/>
      <c r="KPH283" s="6"/>
      <c r="KPI283" s="6"/>
      <c r="KPJ283" s="6"/>
      <c r="KPK283" s="6"/>
      <c r="KPL283" s="6"/>
      <c r="KPM283" s="6"/>
      <c r="KPN283" s="6"/>
      <c r="KPO283" s="6"/>
      <c r="KPP283" s="6"/>
      <c r="KPQ283" s="6"/>
      <c r="KPR283" s="6"/>
      <c r="KPS283" s="6"/>
      <c r="KPT283" s="6"/>
      <c r="KPU283" s="6"/>
      <c r="KPV283" s="6"/>
      <c r="KPW283" s="6"/>
      <c r="KPX283" s="6"/>
      <c r="KPY283" s="6"/>
      <c r="KPZ283" s="6"/>
      <c r="KQA283" s="6"/>
      <c r="KQB283" s="6"/>
      <c r="KQC283" s="6"/>
      <c r="KQD283" s="6"/>
      <c r="KQE283" s="6"/>
      <c r="KQF283" s="6"/>
      <c r="KQG283" s="6"/>
      <c r="KQH283" s="6"/>
      <c r="KQI283" s="6"/>
      <c r="KQJ283" s="6"/>
      <c r="KQK283" s="6"/>
      <c r="KQL283" s="6"/>
      <c r="KQM283" s="6"/>
      <c r="KQN283" s="6"/>
      <c r="KQO283" s="6"/>
      <c r="KQP283" s="6"/>
      <c r="KQQ283" s="6"/>
      <c r="KQR283" s="6"/>
      <c r="KQS283" s="6"/>
      <c r="KQT283" s="6"/>
      <c r="KQU283" s="6"/>
      <c r="KQV283" s="6"/>
      <c r="KQW283" s="6"/>
      <c r="KQX283" s="6"/>
      <c r="KQY283" s="6"/>
      <c r="KQZ283" s="6"/>
      <c r="KRA283" s="6"/>
      <c r="KRB283" s="6"/>
      <c r="KRC283" s="6"/>
      <c r="KRD283" s="6"/>
      <c r="KRE283" s="6"/>
      <c r="KRF283" s="6"/>
      <c r="KRG283" s="6"/>
      <c r="KRH283" s="6"/>
      <c r="KRI283" s="6"/>
      <c r="KRJ283" s="6"/>
      <c r="KRK283" s="6"/>
      <c r="KRL283" s="6"/>
      <c r="KRM283" s="6"/>
      <c r="KRN283" s="6"/>
      <c r="KRO283" s="6"/>
      <c r="KRP283" s="6"/>
      <c r="KRQ283" s="6"/>
      <c r="KRR283" s="6"/>
      <c r="KRS283" s="6"/>
      <c r="KRT283" s="6"/>
      <c r="KRU283" s="6"/>
      <c r="KRV283" s="6"/>
      <c r="KRW283" s="6"/>
      <c r="KRX283" s="6"/>
      <c r="KRY283" s="6"/>
      <c r="KRZ283" s="6"/>
      <c r="KSA283" s="6"/>
      <c r="KSB283" s="6"/>
      <c r="KSC283" s="6"/>
      <c r="KSD283" s="6"/>
      <c r="KSE283" s="6"/>
      <c r="KSF283" s="6"/>
      <c r="KSG283" s="6"/>
      <c r="KSH283" s="6"/>
      <c r="KSI283" s="6"/>
      <c r="KSJ283" s="6"/>
      <c r="KSK283" s="6"/>
      <c r="KSL283" s="6"/>
      <c r="KSM283" s="6"/>
      <c r="KSN283" s="6"/>
      <c r="KSO283" s="6"/>
      <c r="KSP283" s="6"/>
      <c r="KSQ283" s="6"/>
      <c r="KSR283" s="6"/>
      <c r="KSS283" s="6"/>
      <c r="KST283" s="6"/>
      <c r="KSU283" s="6"/>
      <c r="KSV283" s="6"/>
      <c r="KSW283" s="6"/>
      <c r="KSX283" s="6"/>
      <c r="KSY283" s="6"/>
      <c r="KSZ283" s="6"/>
      <c r="KTA283" s="6"/>
      <c r="KTB283" s="6"/>
      <c r="KTC283" s="6"/>
      <c r="KTD283" s="6"/>
      <c r="KTE283" s="6"/>
      <c r="KTF283" s="6"/>
      <c r="KTG283" s="6"/>
      <c r="KTH283" s="6"/>
      <c r="KTI283" s="6"/>
      <c r="KTJ283" s="6"/>
      <c r="KTK283" s="6"/>
      <c r="KTL283" s="6"/>
      <c r="KTM283" s="6"/>
      <c r="KTN283" s="6"/>
      <c r="KTO283" s="6"/>
      <c r="KTP283" s="6"/>
      <c r="KTQ283" s="6"/>
      <c r="KTR283" s="6"/>
      <c r="KTS283" s="6"/>
      <c r="KTT283" s="6"/>
      <c r="KTU283" s="6"/>
      <c r="KTV283" s="6"/>
      <c r="KTW283" s="6"/>
      <c r="KTX283" s="6"/>
      <c r="KTY283" s="6"/>
      <c r="KTZ283" s="6"/>
      <c r="KUA283" s="6"/>
      <c r="KUB283" s="6"/>
      <c r="KUC283" s="6"/>
      <c r="KUD283" s="6"/>
      <c r="KUE283" s="6"/>
      <c r="KUF283" s="6"/>
      <c r="KUG283" s="6"/>
      <c r="KUH283" s="6"/>
      <c r="KUI283" s="6"/>
      <c r="KUJ283" s="6"/>
      <c r="KUK283" s="6"/>
      <c r="KUL283" s="6"/>
      <c r="KUM283" s="6"/>
      <c r="KUN283" s="6"/>
      <c r="KUO283" s="6"/>
      <c r="KUP283" s="6"/>
      <c r="KUQ283" s="6"/>
      <c r="KUR283" s="6"/>
      <c r="KUS283" s="6"/>
      <c r="KUT283" s="6"/>
      <c r="KUU283" s="6"/>
      <c r="KUV283" s="6"/>
      <c r="KUW283" s="6"/>
      <c r="KUX283" s="6"/>
      <c r="KUY283" s="6"/>
      <c r="KUZ283" s="6"/>
      <c r="KVA283" s="6"/>
      <c r="KVB283" s="6"/>
      <c r="KVC283" s="6"/>
      <c r="KVD283" s="6"/>
      <c r="KVE283" s="6"/>
      <c r="KVF283" s="6"/>
      <c r="KVG283" s="6"/>
      <c r="KVH283" s="6"/>
      <c r="KVI283" s="6"/>
      <c r="KVJ283" s="6"/>
      <c r="KVK283" s="6"/>
      <c r="KVL283" s="6"/>
      <c r="KVM283" s="6"/>
      <c r="KVN283" s="6"/>
      <c r="KVO283" s="6"/>
      <c r="KVP283" s="6"/>
      <c r="KVQ283" s="6"/>
      <c r="KVR283" s="6"/>
      <c r="KVS283" s="6"/>
      <c r="KVT283" s="6"/>
      <c r="KVU283" s="6"/>
      <c r="KVV283" s="6"/>
      <c r="KVW283" s="6"/>
      <c r="KVX283" s="6"/>
      <c r="KVY283" s="6"/>
      <c r="KVZ283" s="6"/>
      <c r="KWA283" s="6"/>
      <c r="KWB283" s="6"/>
      <c r="KWC283" s="6"/>
      <c r="KWD283" s="6"/>
      <c r="KWE283" s="6"/>
      <c r="KWF283" s="6"/>
      <c r="KWG283" s="6"/>
      <c r="KWH283" s="6"/>
      <c r="KWI283" s="6"/>
      <c r="KWJ283" s="6"/>
      <c r="KWK283" s="6"/>
      <c r="KWL283" s="6"/>
      <c r="KWM283" s="6"/>
      <c r="KWN283" s="6"/>
      <c r="KWO283" s="6"/>
      <c r="KWP283" s="6"/>
      <c r="KWQ283" s="6"/>
      <c r="KWR283" s="6"/>
      <c r="KWS283" s="6"/>
      <c r="KWT283" s="6"/>
      <c r="KWU283" s="6"/>
      <c r="KWV283" s="6"/>
      <c r="KWW283" s="6"/>
      <c r="KWX283" s="6"/>
      <c r="KWY283" s="6"/>
      <c r="KWZ283" s="6"/>
      <c r="KXA283" s="6"/>
      <c r="KXB283" s="6"/>
      <c r="KXC283" s="6"/>
      <c r="KXD283" s="6"/>
      <c r="KXE283" s="6"/>
      <c r="KXF283" s="6"/>
      <c r="KXG283" s="6"/>
      <c r="KXH283" s="6"/>
      <c r="KXI283" s="6"/>
      <c r="KXJ283" s="6"/>
      <c r="KXK283" s="6"/>
      <c r="KXL283" s="6"/>
      <c r="KXM283" s="6"/>
      <c r="KXN283" s="6"/>
      <c r="KXO283" s="6"/>
      <c r="KXP283" s="6"/>
      <c r="KXQ283" s="6"/>
      <c r="KXR283" s="6"/>
      <c r="KXS283" s="6"/>
      <c r="KXT283" s="6"/>
      <c r="KXU283" s="6"/>
      <c r="KXV283" s="6"/>
      <c r="KXW283" s="6"/>
      <c r="KXX283" s="6"/>
      <c r="KXY283" s="6"/>
      <c r="KXZ283" s="6"/>
      <c r="KYA283" s="6"/>
      <c r="KYB283" s="6"/>
      <c r="KYC283" s="6"/>
      <c r="KYD283" s="6"/>
      <c r="KYE283" s="6"/>
      <c r="KYF283" s="6"/>
      <c r="KYG283" s="6"/>
      <c r="KYH283" s="6"/>
      <c r="KYI283" s="6"/>
      <c r="KYJ283" s="6"/>
      <c r="KYK283" s="6"/>
      <c r="KYL283" s="6"/>
      <c r="KYM283" s="6"/>
      <c r="KYN283" s="6"/>
      <c r="KYO283" s="6"/>
      <c r="KYP283" s="6"/>
      <c r="KYQ283" s="6"/>
      <c r="KYR283" s="6"/>
      <c r="KYS283" s="6"/>
      <c r="KYT283" s="6"/>
      <c r="KYU283" s="6"/>
      <c r="KYV283" s="6"/>
      <c r="KYW283" s="6"/>
      <c r="KYX283" s="6"/>
      <c r="KYY283" s="6"/>
      <c r="KYZ283" s="6"/>
      <c r="KZA283" s="6"/>
      <c r="KZB283" s="6"/>
      <c r="KZC283" s="6"/>
      <c r="KZD283" s="6"/>
      <c r="KZE283" s="6"/>
      <c r="KZF283" s="6"/>
      <c r="KZG283" s="6"/>
      <c r="KZH283" s="6"/>
      <c r="KZI283" s="6"/>
      <c r="KZJ283" s="6"/>
      <c r="KZK283" s="6"/>
      <c r="KZL283" s="6"/>
      <c r="KZM283" s="6"/>
      <c r="KZN283" s="6"/>
      <c r="KZO283" s="6"/>
      <c r="KZP283" s="6"/>
      <c r="KZQ283" s="6"/>
      <c r="KZR283" s="6"/>
      <c r="KZS283" s="6"/>
      <c r="KZT283" s="6"/>
      <c r="KZU283" s="6"/>
      <c r="KZV283" s="6"/>
      <c r="KZW283" s="6"/>
      <c r="KZX283" s="6"/>
      <c r="KZY283" s="6"/>
      <c r="KZZ283" s="6"/>
      <c r="LAA283" s="6"/>
      <c r="LAB283" s="6"/>
      <c r="LAC283" s="6"/>
      <c r="LAD283" s="6"/>
      <c r="LAE283" s="6"/>
      <c r="LAF283" s="6"/>
      <c r="LAG283" s="6"/>
      <c r="LAH283" s="6"/>
      <c r="LAI283" s="6"/>
      <c r="LAJ283" s="6"/>
      <c r="LAK283" s="6"/>
      <c r="LAL283" s="6"/>
      <c r="LAM283" s="6"/>
      <c r="LAN283" s="6"/>
      <c r="LAO283" s="6"/>
      <c r="LAP283" s="6"/>
      <c r="LAQ283" s="6"/>
      <c r="LAR283" s="6"/>
      <c r="LAS283" s="6"/>
      <c r="LAT283" s="6"/>
      <c r="LAU283" s="6"/>
      <c r="LAV283" s="6"/>
      <c r="LAW283" s="6"/>
      <c r="LAX283" s="6"/>
      <c r="LAY283" s="6"/>
      <c r="LAZ283" s="6"/>
      <c r="LBA283" s="6"/>
      <c r="LBB283" s="6"/>
      <c r="LBC283" s="6"/>
      <c r="LBD283" s="6"/>
      <c r="LBE283" s="6"/>
      <c r="LBF283" s="6"/>
      <c r="LBG283" s="6"/>
      <c r="LBH283" s="6"/>
      <c r="LBI283" s="6"/>
      <c r="LBJ283" s="6"/>
      <c r="LBK283" s="6"/>
      <c r="LBL283" s="6"/>
      <c r="LBM283" s="6"/>
      <c r="LBN283" s="6"/>
      <c r="LBO283" s="6"/>
      <c r="LBP283" s="6"/>
      <c r="LBQ283" s="6"/>
      <c r="LBR283" s="6"/>
      <c r="LBS283" s="6"/>
      <c r="LBT283" s="6"/>
      <c r="LBU283" s="6"/>
      <c r="LBV283" s="6"/>
      <c r="LBW283" s="6"/>
      <c r="LBX283" s="6"/>
      <c r="LBY283" s="6"/>
      <c r="LBZ283" s="6"/>
      <c r="LCA283" s="6"/>
      <c r="LCB283" s="6"/>
      <c r="LCC283" s="6"/>
      <c r="LCD283" s="6"/>
      <c r="LCE283" s="6"/>
      <c r="LCF283" s="6"/>
      <c r="LCG283" s="6"/>
      <c r="LCH283" s="6"/>
      <c r="LCI283" s="6"/>
      <c r="LCJ283" s="6"/>
      <c r="LCK283" s="6"/>
      <c r="LCL283" s="6"/>
      <c r="LCM283" s="6"/>
      <c r="LCN283" s="6"/>
      <c r="LCO283" s="6"/>
      <c r="LCP283" s="6"/>
      <c r="LCQ283" s="6"/>
      <c r="LCR283" s="6"/>
      <c r="LCS283" s="6"/>
      <c r="LCT283" s="6"/>
      <c r="LCU283" s="6"/>
      <c r="LCV283" s="6"/>
      <c r="LCW283" s="6"/>
      <c r="LCX283" s="6"/>
      <c r="LCY283" s="6"/>
      <c r="LCZ283" s="6"/>
      <c r="LDA283" s="6"/>
      <c r="LDB283" s="6"/>
      <c r="LDC283" s="6"/>
      <c r="LDD283" s="6"/>
      <c r="LDE283" s="6"/>
      <c r="LDF283" s="6"/>
      <c r="LDG283" s="6"/>
      <c r="LDH283" s="6"/>
      <c r="LDI283" s="6"/>
      <c r="LDJ283" s="6"/>
      <c r="LDK283" s="6"/>
      <c r="LDL283" s="6"/>
      <c r="LDM283" s="6"/>
      <c r="LDN283" s="6"/>
      <c r="LDO283" s="6"/>
      <c r="LDP283" s="6"/>
      <c r="LDQ283" s="6"/>
      <c r="LDR283" s="6"/>
      <c r="LDS283" s="6"/>
      <c r="LDT283" s="6"/>
      <c r="LDU283" s="6"/>
      <c r="LDV283" s="6"/>
      <c r="LDW283" s="6"/>
      <c r="LDX283" s="6"/>
      <c r="LDY283" s="6"/>
      <c r="LDZ283" s="6"/>
      <c r="LEA283" s="6"/>
      <c r="LEB283" s="6"/>
      <c r="LEC283" s="6"/>
      <c r="LED283" s="6"/>
      <c r="LEE283" s="6"/>
      <c r="LEF283" s="6"/>
      <c r="LEG283" s="6"/>
      <c r="LEH283" s="6"/>
      <c r="LEI283" s="6"/>
      <c r="LEJ283" s="6"/>
      <c r="LEK283" s="6"/>
      <c r="LEL283" s="6"/>
      <c r="LEM283" s="6"/>
      <c r="LEN283" s="6"/>
      <c r="LEO283" s="6"/>
      <c r="LEP283" s="6"/>
      <c r="LEQ283" s="6"/>
      <c r="LER283" s="6"/>
      <c r="LES283" s="6"/>
      <c r="LET283" s="6"/>
      <c r="LEU283" s="6"/>
      <c r="LEV283" s="6"/>
      <c r="LEW283" s="6"/>
      <c r="LEX283" s="6"/>
      <c r="LEY283" s="6"/>
      <c r="LEZ283" s="6"/>
      <c r="LFA283" s="6"/>
      <c r="LFB283" s="6"/>
      <c r="LFC283" s="6"/>
      <c r="LFD283" s="6"/>
      <c r="LFE283" s="6"/>
      <c r="LFF283" s="6"/>
      <c r="LFG283" s="6"/>
      <c r="LFH283" s="6"/>
      <c r="LFI283" s="6"/>
      <c r="LFJ283" s="6"/>
      <c r="LFK283" s="6"/>
      <c r="LFL283" s="6"/>
      <c r="LFM283" s="6"/>
      <c r="LFN283" s="6"/>
      <c r="LFO283" s="6"/>
      <c r="LFP283" s="6"/>
      <c r="LFQ283" s="6"/>
      <c r="LFR283" s="6"/>
      <c r="LFS283" s="6"/>
      <c r="LFT283" s="6"/>
      <c r="LFU283" s="6"/>
      <c r="LFV283" s="6"/>
      <c r="LFW283" s="6"/>
      <c r="LFX283" s="6"/>
      <c r="LFY283" s="6"/>
      <c r="LFZ283" s="6"/>
      <c r="LGA283" s="6"/>
      <c r="LGB283" s="6"/>
      <c r="LGC283" s="6"/>
      <c r="LGD283" s="6"/>
      <c r="LGE283" s="6"/>
      <c r="LGF283" s="6"/>
      <c r="LGG283" s="6"/>
      <c r="LGH283" s="6"/>
      <c r="LGI283" s="6"/>
      <c r="LGJ283" s="6"/>
      <c r="LGK283" s="6"/>
      <c r="LGL283" s="6"/>
      <c r="LGM283" s="6"/>
      <c r="LGN283" s="6"/>
      <c r="LGO283" s="6"/>
      <c r="LGP283" s="6"/>
      <c r="LGQ283" s="6"/>
      <c r="LGR283" s="6"/>
      <c r="LGS283" s="6"/>
      <c r="LGT283" s="6"/>
      <c r="LGU283" s="6"/>
      <c r="LGV283" s="6"/>
      <c r="LGW283" s="6"/>
      <c r="LGX283" s="6"/>
      <c r="LGY283" s="6"/>
      <c r="LGZ283" s="6"/>
      <c r="LHA283" s="6"/>
      <c r="LHB283" s="6"/>
      <c r="LHC283" s="6"/>
      <c r="LHD283" s="6"/>
      <c r="LHE283" s="6"/>
      <c r="LHF283" s="6"/>
      <c r="LHG283" s="6"/>
      <c r="LHH283" s="6"/>
      <c r="LHI283" s="6"/>
      <c r="LHJ283" s="6"/>
      <c r="LHK283" s="6"/>
      <c r="LHL283" s="6"/>
      <c r="LHM283" s="6"/>
      <c r="LHN283" s="6"/>
      <c r="LHO283" s="6"/>
      <c r="LHP283" s="6"/>
      <c r="LHQ283" s="6"/>
      <c r="LHR283" s="6"/>
      <c r="LHS283" s="6"/>
      <c r="LHT283" s="6"/>
      <c r="LHU283" s="6"/>
      <c r="LHV283" s="6"/>
      <c r="LHW283" s="6"/>
      <c r="LHX283" s="6"/>
      <c r="LHY283" s="6"/>
      <c r="LHZ283" s="6"/>
      <c r="LIA283" s="6"/>
      <c r="LIB283" s="6"/>
      <c r="LIC283" s="6"/>
      <c r="LID283" s="6"/>
      <c r="LIE283" s="6"/>
      <c r="LIF283" s="6"/>
      <c r="LIG283" s="6"/>
      <c r="LIH283" s="6"/>
      <c r="LII283" s="6"/>
      <c r="LIJ283" s="6"/>
      <c r="LIK283" s="6"/>
      <c r="LIL283" s="6"/>
      <c r="LIM283" s="6"/>
      <c r="LIN283" s="6"/>
      <c r="LIO283" s="6"/>
      <c r="LIP283" s="6"/>
      <c r="LIQ283" s="6"/>
      <c r="LIR283" s="6"/>
      <c r="LIS283" s="6"/>
      <c r="LIT283" s="6"/>
      <c r="LIU283" s="6"/>
      <c r="LIV283" s="6"/>
      <c r="LIW283" s="6"/>
      <c r="LIX283" s="6"/>
      <c r="LIY283" s="6"/>
      <c r="LIZ283" s="6"/>
      <c r="LJA283" s="6"/>
      <c r="LJB283" s="6"/>
      <c r="LJC283" s="6"/>
      <c r="LJD283" s="6"/>
      <c r="LJE283" s="6"/>
      <c r="LJF283" s="6"/>
      <c r="LJG283" s="6"/>
      <c r="LJH283" s="6"/>
      <c r="LJI283" s="6"/>
      <c r="LJJ283" s="6"/>
      <c r="LJK283" s="6"/>
      <c r="LJL283" s="6"/>
      <c r="LJM283" s="6"/>
      <c r="LJN283" s="6"/>
      <c r="LJO283" s="6"/>
      <c r="LJP283" s="6"/>
      <c r="LJQ283" s="6"/>
      <c r="LJR283" s="6"/>
      <c r="LJS283" s="6"/>
      <c r="LJT283" s="6"/>
      <c r="LJU283" s="6"/>
      <c r="LJV283" s="6"/>
      <c r="LJW283" s="6"/>
      <c r="LJX283" s="6"/>
      <c r="LJY283" s="6"/>
      <c r="LJZ283" s="6"/>
      <c r="LKA283" s="6"/>
      <c r="LKB283" s="6"/>
      <c r="LKC283" s="6"/>
      <c r="LKD283" s="6"/>
      <c r="LKE283" s="6"/>
      <c r="LKF283" s="6"/>
      <c r="LKG283" s="6"/>
      <c r="LKH283" s="6"/>
      <c r="LKI283" s="6"/>
      <c r="LKJ283" s="6"/>
      <c r="LKK283" s="6"/>
      <c r="LKL283" s="6"/>
      <c r="LKM283" s="6"/>
      <c r="LKN283" s="6"/>
      <c r="LKO283" s="6"/>
      <c r="LKP283" s="6"/>
      <c r="LKQ283" s="6"/>
      <c r="LKR283" s="6"/>
      <c r="LKS283" s="6"/>
      <c r="LKT283" s="6"/>
      <c r="LKU283" s="6"/>
      <c r="LKV283" s="6"/>
      <c r="LKW283" s="6"/>
      <c r="LKX283" s="6"/>
      <c r="LKY283" s="6"/>
      <c r="LKZ283" s="6"/>
      <c r="LLA283" s="6"/>
      <c r="LLB283" s="6"/>
      <c r="LLC283" s="6"/>
      <c r="LLD283" s="6"/>
      <c r="LLE283" s="6"/>
      <c r="LLF283" s="6"/>
      <c r="LLG283" s="6"/>
      <c r="LLH283" s="6"/>
      <c r="LLI283" s="6"/>
      <c r="LLJ283" s="6"/>
      <c r="LLK283" s="6"/>
      <c r="LLL283" s="6"/>
      <c r="LLM283" s="6"/>
      <c r="LLN283" s="6"/>
      <c r="LLO283" s="6"/>
      <c r="LLP283" s="6"/>
      <c r="LLQ283" s="6"/>
      <c r="LLR283" s="6"/>
      <c r="LLS283" s="6"/>
      <c r="LLT283" s="6"/>
      <c r="LLU283" s="6"/>
      <c r="LLV283" s="6"/>
      <c r="LLW283" s="6"/>
      <c r="LLX283" s="6"/>
      <c r="LLY283" s="6"/>
      <c r="LLZ283" s="6"/>
      <c r="LMA283" s="6"/>
      <c r="LMB283" s="6"/>
      <c r="LMC283" s="6"/>
      <c r="LMD283" s="6"/>
      <c r="LME283" s="6"/>
      <c r="LMF283" s="6"/>
      <c r="LMG283" s="6"/>
      <c r="LMH283" s="6"/>
      <c r="LMI283" s="6"/>
      <c r="LMJ283" s="6"/>
      <c r="LMK283" s="6"/>
      <c r="LML283" s="6"/>
      <c r="LMM283" s="6"/>
      <c r="LMN283" s="6"/>
      <c r="LMO283" s="6"/>
      <c r="LMP283" s="6"/>
      <c r="LMQ283" s="6"/>
      <c r="LMR283" s="6"/>
      <c r="LMS283" s="6"/>
      <c r="LMT283" s="6"/>
      <c r="LMU283" s="6"/>
      <c r="LMV283" s="6"/>
      <c r="LMW283" s="6"/>
      <c r="LMX283" s="6"/>
      <c r="LMY283" s="6"/>
      <c r="LMZ283" s="6"/>
      <c r="LNA283" s="6"/>
      <c r="LNB283" s="6"/>
      <c r="LNC283" s="6"/>
      <c r="LND283" s="6"/>
      <c r="LNE283" s="6"/>
      <c r="LNF283" s="6"/>
      <c r="LNG283" s="6"/>
      <c r="LNH283" s="6"/>
      <c r="LNI283" s="6"/>
      <c r="LNJ283" s="6"/>
      <c r="LNK283" s="6"/>
      <c r="LNL283" s="6"/>
      <c r="LNM283" s="6"/>
      <c r="LNN283" s="6"/>
      <c r="LNO283" s="6"/>
      <c r="LNP283" s="6"/>
      <c r="LNQ283" s="6"/>
      <c r="LNR283" s="6"/>
      <c r="LNS283" s="6"/>
      <c r="LNT283" s="6"/>
      <c r="LNU283" s="6"/>
      <c r="LNV283" s="6"/>
      <c r="LNW283" s="6"/>
      <c r="LNX283" s="6"/>
      <c r="LNY283" s="6"/>
      <c r="LNZ283" s="6"/>
      <c r="LOA283" s="6"/>
      <c r="LOB283" s="6"/>
      <c r="LOC283" s="6"/>
      <c r="LOD283" s="6"/>
      <c r="LOE283" s="6"/>
      <c r="LOF283" s="6"/>
      <c r="LOG283" s="6"/>
      <c r="LOH283" s="6"/>
      <c r="LOI283" s="6"/>
      <c r="LOJ283" s="6"/>
      <c r="LOK283" s="6"/>
      <c r="LOL283" s="6"/>
      <c r="LOM283" s="6"/>
      <c r="LON283" s="6"/>
      <c r="LOO283" s="6"/>
      <c r="LOP283" s="6"/>
      <c r="LOQ283" s="6"/>
      <c r="LOR283" s="6"/>
      <c r="LOS283" s="6"/>
      <c r="LOT283" s="6"/>
      <c r="LOU283" s="6"/>
      <c r="LOV283" s="6"/>
      <c r="LOW283" s="6"/>
      <c r="LOX283" s="6"/>
      <c r="LOY283" s="6"/>
      <c r="LOZ283" s="6"/>
      <c r="LPA283" s="6"/>
      <c r="LPB283" s="6"/>
      <c r="LPC283" s="6"/>
      <c r="LPD283" s="6"/>
      <c r="LPE283" s="6"/>
      <c r="LPF283" s="6"/>
      <c r="LPG283" s="6"/>
      <c r="LPH283" s="6"/>
      <c r="LPI283" s="6"/>
      <c r="LPJ283" s="6"/>
      <c r="LPK283" s="6"/>
      <c r="LPL283" s="6"/>
      <c r="LPM283" s="6"/>
      <c r="LPN283" s="6"/>
      <c r="LPO283" s="6"/>
      <c r="LPP283" s="6"/>
      <c r="LPQ283" s="6"/>
      <c r="LPR283" s="6"/>
      <c r="LPS283" s="6"/>
      <c r="LPT283" s="6"/>
      <c r="LPU283" s="6"/>
      <c r="LPV283" s="6"/>
      <c r="LPW283" s="6"/>
      <c r="LPX283" s="6"/>
      <c r="LPY283" s="6"/>
      <c r="LPZ283" s="6"/>
      <c r="LQA283" s="6"/>
      <c r="LQB283" s="6"/>
      <c r="LQC283" s="6"/>
      <c r="LQD283" s="6"/>
      <c r="LQE283" s="6"/>
      <c r="LQF283" s="6"/>
      <c r="LQG283" s="6"/>
      <c r="LQH283" s="6"/>
      <c r="LQI283" s="6"/>
      <c r="LQJ283" s="6"/>
      <c r="LQK283" s="6"/>
      <c r="LQL283" s="6"/>
      <c r="LQM283" s="6"/>
      <c r="LQN283" s="6"/>
      <c r="LQO283" s="6"/>
      <c r="LQP283" s="6"/>
      <c r="LQQ283" s="6"/>
      <c r="LQR283" s="6"/>
      <c r="LQS283" s="6"/>
      <c r="LQT283" s="6"/>
      <c r="LQU283" s="6"/>
      <c r="LQV283" s="6"/>
      <c r="LQW283" s="6"/>
      <c r="LQX283" s="6"/>
      <c r="LQY283" s="6"/>
      <c r="LQZ283" s="6"/>
      <c r="LRA283" s="6"/>
      <c r="LRB283" s="6"/>
      <c r="LRC283" s="6"/>
      <c r="LRD283" s="6"/>
      <c r="LRE283" s="6"/>
      <c r="LRF283" s="6"/>
      <c r="LRG283" s="6"/>
      <c r="LRH283" s="6"/>
      <c r="LRI283" s="6"/>
      <c r="LRJ283" s="6"/>
      <c r="LRK283" s="6"/>
      <c r="LRL283" s="6"/>
      <c r="LRM283" s="6"/>
      <c r="LRN283" s="6"/>
      <c r="LRO283" s="6"/>
      <c r="LRP283" s="6"/>
      <c r="LRQ283" s="6"/>
      <c r="LRR283" s="6"/>
      <c r="LRS283" s="6"/>
      <c r="LRT283" s="6"/>
      <c r="LRU283" s="6"/>
      <c r="LRV283" s="6"/>
      <c r="LRW283" s="6"/>
      <c r="LRX283" s="6"/>
      <c r="LRY283" s="6"/>
      <c r="LRZ283" s="6"/>
      <c r="LSA283" s="6"/>
      <c r="LSB283" s="6"/>
      <c r="LSC283" s="6"/>
      <c r="LSD283" s="6"/>
      <c r="LSE283" s="6"/>
      <c r="LSF283" s="6"/>
      <c r="LSG283" s="6"/>
      <c r="LSH283" s="6"/>
      <c r="LSI283" s="6"/>
      <c r="LSJ283" s="6"/>
      <c r="LSK283" s="6"/>
      <c r="LSL283" s="6"/>
      <c r="LSM283" s="6"/>
      <c r="LSN283" s="6"/>
      <c r="LSO283" s="6"/>
      <c r="LSP283" s="6"/>
      <c r="LSQ283" s="6"/>
      <c r="LSR283" s="6"/>
      <c r="LSS283" s="6"/>
      <c r="LST283" s="6"/>
      <c r="LSU283" s="6"/>
      <c r="LSV283" s="6"/>
      <c r="LSW283" s="6"/>
      <c r="LSX283" s="6"/>
      <c r="LSY283" s="6"/>
      <c r="LSZ283" s="6"/>
      <c r="LTA283" s="6"/>
      <c r="LTB283" s="6"/>
      <c r="LTC283" s="6"/>
      <c r="LTD283" s="6"/>
      <c r="LTE283" s="6"/>
      <c r="LTF283" s="6"/>
      <c r="LTG283" s="6"/>
      <c r="LTH283" s="6"/>
      <c r="LTI283" s="6"/>
      <c r="LTJ283" s="6"/>
      <c r="LTK283" s="6"/>
      <c r="LTL283" s="6"/>
      <c r="LTM283" s="6"/>
      <c r="LTN283" s="6"/>
      <c r="LTO283" s="6"/>
      <c r="LTP283" s="6"/>
      <c r="LTQ283" s="6"/>
      <c r="LTR283" s="6"/>
      <c r="LTS283" s="6"/>
      <c r="LTT283" s="6"/>
      <c r="LTU283" s="6"/>
      <c r="LTV283" s="6"/>
      <c r="LTW283" s="6"/>
      <c r="LTX283" s="6"/>
      <c r="LTY283" s="6"/>
      <c r="LTZ283" s="6"/>
      <c r="LUA283" s="6"/>
      <c r="LUB283" s="6"/>
      <c r="LUC283" s="6"/>
      <c r="LUD283" s="6"/>
      <c r="LUE283" s="6"/>
      <c r="LUF283" s="6"/>
      <c r="LUG283" s="6"/>
      <c r="LUH283" s="6"/>
      <c r="LUI283" s="6"/>
      <c r="LUJ283" s="6"/>
      <c r="LUK283" s="6"/>
      <c r="LUL283" s="6"/>
      <c r="LUM283" s="6"/>
      <c r="LUN283" s="6"/>
      <c r="LUO283" s="6"/>
      <c r="LUP283" s="6"/>
      <c r="LUQ283" s="6"/>
      <c r="LUR283" s="6"/>
      <c r="LUS283" s="6"/>
      <c r="LUT283" s="6"/>
      <c r="LUU283" s="6"/>
      <c r="LUV283" s="6"/>
      <c r="LUW283" s="6"/>
      <c r="LUX283" s="6"/>
      <c r="LUY283" s="6"/>
      <c r="LUZ283" s="6"/>
      <c r="LVA283" s="6"/>
      <c r="LVB283" s="6"/>
      <c r="LVC283" s="6"/>
      <c r="LVD283" s="6"/>
      <c r="LVE283" s="6"/>
      <c r="LVF283" s="6"/>
      <c r="LVG283" s="6"/>
      <c r="LVH283" s="6"/>
      <c r="LVI283" s="6"/>
      <c r="LVJ283" s="6"/>
      <c r="LVK283" s="6"/>
      <c r="LVL283" s="6"/>
      <c r="LVM283" s="6"/>
      <c r="LVN283" s="6"/>
      <c r="LVO283" s="6"/>
      <c r="LVP283" s="6"/>
      <c r="LVQ283" s="6"/>
      <c r="LVR283" s="6"/>
      <c r="LVS283" s="6"/>
      <c r="LVT283" s="6"/>
      <c r="LVU283" s="6"/>
      <c r="LVV283" s="6"/>
      <c r="LVW283" s="6"/>
      <c r="LVX283" s="6"/>
      <c r="LVY283" s="6"/>
      <c r="LVZ283" s="6"/>
      <c r="LWA283" s="6"/>
      <c r="LWB283" s="6"/>
      <c r="LWC283" s="6"/>
      <c r="LWD283" s="6"/>
      <c r="LWE283" s="6"/>
      <c r="LWF283" s="6"/>
      <c r="LWG283" s="6"/>
      <c r="LWH283" s="6"/>
      <c r="LWI283" s="6"/>
      <c r="LWJ283" s="6"/>
      <c r="LWK283" s="6"/>
      <c r="LWL283" s="6"/>
      <c r="LWM283" s="6"/>
      <c r="LWN283" s="6"/>
      <c r="LWO283" s="6"/>
      <c r="LWP283" s="6"/>
      <c r="LWQ283" s="6"/>
      <c r="LWR283" s="6"/>
      <c r="LWS283" s="6"/>
      <c r="LWT283" s="6"/>
      <c r="LWU283" s="6"/>
      <c r="LWV283" s="6"/>
      <c r="LWW283" s="6"/>
      <c r="LWX283" s="6"/>
      <c r="LWY283" s="6"/>
      <c r="LWZ283" s="6"/>
      <c r="LXA283" s="6"/>
      <c r="LXB283" s="6"/>
      <c r="LXC283" s="6"/>
      <c r="LXD283" s="6"/>
      <c r="LXE283" s="6"/>
      <c r="LXF283" s="6"/>
      <c r="LXG283" s="6"/>
      <c r="LXH283" s="6"/>
      <c r="LXI283" s="6"/>
      <c r="LXJ283" s="6"/>
      <c r="LXK283" s="6"/>
      <c r="LXL283" s="6"/>
      <c r="LXM283" s="6"/>
      <c r="LXN283" s="6"/>
      <c r="LXO283" s="6"/>
      <c r="LXP283" s="6"/>
      <c r="LXQ283" s="6"/>
      <c r="LXR283" s="6"/>
      <c r="LXS283" s="6"/>
      <c r="LXT283" s="6"/>
      <c r="LXU283" s="6"/>
      <c r="LXV283" s="6"/>
      <c r="LXW283" s="6"/>
      <c r="LXX283" s="6"/>
      <c r="LXY283" s="6"/>
      <c r="LXZ283" s="6"/>
      <c r="LYA283" s="6"/>
      <c r="LYB283" s="6"/>
      <c r="LYC283" s="6"/>
      <c r="LYD283" s="6"/>
      <c r="LYE283" s="6"/>
      <c r="LYF283" s="6"/>
      <c r="LYG283" s="6"/>
      <c r="LYH283" s="6"/>
      <c r="LYI283" s="6"/>
      <c r="LYJ283" s="6"/>
      <c r="LYK283" s="6"/>
      <c r="LYL283" s="6"/>
      <c r="LYM283" s="6"/>
      <c r="LYN283" s="6"/>
      <c r="LYO283" s="6"/>
      <c r="LYP283" s="6"/>
      <c r="LYQ283" s="6"/>
      <c r="LYR283" s="6"/>
      <c r="LYS283" s="6"/>
      <c r="LYT283" s="6"/>
      <c r="LYU283" s="6"/>
      <c r="LYV283" s="6"/>
      <c r="LYW283" s="6"/>
      <c r="LYX283" s="6"/>
      <c r="LYY283" s="6"/>
      <c r="LYZ283" s="6"/>
      <c r="LZA283" s="6"/>
      <c r="LZB283" s="6"/>
      <c r="LZC283" s="6"/>
      <c r="LZD283" s="6"/>
      <c r="LZE283" s="6"/>
      <c r="LZF283" s="6"/>
      <c r="LZG283" s="6"/>
      <c r="LZH283" s="6"/>
      <c r="LZI283" s="6"/>
      <c r="LZJ283" s="6"/>
      <c r="LZK283" s="6"/>
      <c r="LZL283" s="6"/>
      <c r="LZM283" s="6"/>
      <c r="LZN283" s="6"/>
      <c r="LZO283" s="6"/>
      <c r="LZP283" s="6"/>
      <c r="LZQ283" s="6"/>
      <c r="LZR283" s="6"/>
      <c r="LZS283" s="6"/>
      <c r="LZT283" s="6"/>
      <c r="LZU283" s="6"/>
      <c r="LZV283" s="6"/>
      <c r="LZW283" s="6"/>
      <c r="LZX283" s="6"/>
      <c r="LZY283" s="6"/>
      <c r="LZZ283" s="6"/>
      <c r="MAA283" s="6"/>
      <c r="MAB283" s="6"/>
      <c r="MAC283" s="6"/>
      <c r="MAD283" s="6"/>
      <c r="MAE283" s="6"/>
      <c r="MAF283" s="6"/>
      <c r="MAG283" s="6"/>
      <c r="MAH283" s="6"/>
      <c r="MAI283" s="6"/>
      <c r="MAJ283" s="6"/>
      <c r="MAK283" s="6"/>
      <c r="MAL283" s="6"/>
      <c r="MAM283" s="6"/>
      <c r="MAN283" s="6"/>
      <c r="MAO283" s="6"/>
      <c r="MAP283" s="6"/>
      <c r="MAQ283" s="6"/>
      <c r="MAR283" s="6"/>
      <c r="MAS283" s="6"/>
      <c r="MAT283" s="6"/>
      <c r="MAU283" s="6"/>
      <c r="MAV283" s="6"/>
      <c r="MAW283" s="6"/>
      <c r="MAX283" s="6"/>
      <c r="MAY283" s="6"/>
      <c r="MAZ283" s="6"/>
      <c r="MBA283" s="6"/>
      <c r="MBB283" s="6"/>
      <c r="MBC283" s="6"/>
      <c r="MBD283" s="6"/>
      <c r="MBE283" s="6"/>
      <c r="MBF283" s="6"/>
      <c r="MBG283" s="6"/>
      <c r="MBH283" s="6"/>
      <c r="MBI283" s="6"/>
      <c r="MBJ283" s="6"/>
      <c r="MBK283" s="6"/>
      <c r="MBL283" s="6"/>
      <c r="MBM283" s="6"/>
      <c r="MBN283" s="6"/>
      <c r="MBO283" s="6"/>
      <c r="MBP283" s="6"/>
      <c r="MBQ283" s="6"/>
      <c r="MBR283" s="6"/>
      <c r="MBS283" s="6"/>
      <c r="MBT283" s="6"/>
      <c r="MBU283" s="6"/>
      <c r="MBV283" s="6"/>
      <c r="MBW283" s="6"/>
      <c r="MBX283" s="6"/>
      <c r="MBY283" s="6"/>
      <c r="MBZ283" s="6"/>
      <c r="MCA283" s="6"/>
      <c r="MCB283" s="6"/>
      <c r="MCC283" s="6"/>
      <c r="MCD283" s="6"/>
      <c r="MCE283" s="6"/>
      <c r="MCF283" s="6"/>
      <c r="MCG283" s="6"/>
      <c r="MCH283" s="6"/>
      <c r="MCI283" s="6"/>
      <c r="MCJ283" s="6"/>
      <c r="MCK283" s="6"/>
      <c r="MCL283" s="6"/>
      <c r="MCM283" s="6"/>
      <c r="MCN283" s="6"/>
      <c r="MCO283" s="6"/>
      <c r="MCP283" s="6"/>
      <c r="MCQ283" s="6"/>
      <c r="MCR283" s="6"/>
      <c r="MCS283" s="6"/>
      <c r="MCT283" s="6"/>
      <c r="MCU283" s="6"/>
      <c r="MCV283" s="6"/>
      <c r="MCW283" s="6"/>
      <c r="MCX283" s="6"/>
      <c r="MCY283" s="6"/>
      <c r="MCZ283" s="6"/>
      <c r="MDA283" s="6"/>
      <c r="MDB283" s="6"/>
      <c r="MDC283" s="6"/>
      <c r="MDD283" s="6"/>
      <c r="MDE283" s="6"/>
      <c r="MDF283" s="6"/>
      <c r="MDG283" s="6"/>
      <c r="MDH283" s="6"/>
      <c r="MDI283" s="6"/>
      <c r="MDJ283" s="6"/>
      <c r="MDK283" s="6"/>
      <c r="MDL283" s="6"/>
      <c r="MDM283" s="6"/>
      <c r="MDN283" s="6"/>
      <c r="MDO283" s="6"/>
      <c r="MDP283" s="6"/>
      <c r="MDQ283" s="6"/>
      <c r="MDR283" s="6"/>
      <c r="MDS283" s="6"/>
      <c r="MDT283" s="6"/>
      <c r="MDU283" s="6"/>
      <c r="MDV283" s="6"/>
      <c r="MDW283" s="6"/>
      <c r="MDX283" s="6"/>
      <c r="MDY283" s="6"/>
      <c r="MDZ283" s="6"/>
      <c r="MEA283" s="6"/>
      <c r="MEB283" s="6"/>
      <c r="MEC283" s="6"/>
      <c r="MED283" s="6"/>
      <c r="MEE283" s="6"/>
      <c r="MEF283" s="6"/>
      <c r="MEG283" s="6"/>
      <c r="MEH283" s="6"/>
      <c r="MEI283" s="6"/>
      <c r="MEJ283" s="6"/>
      <c r="MEK283" s="6"/>
      <c r="MEL283" s="6"/>
      <c r="MEM283" s="6"/>
      <c r="MEN283" s="6"/>
      <c r="MEO283" s="6"/>
      <c r="MEP283" s="6"/>
      <c r="MEQ283" s="6"/>
      <c r="MER283" s="6"/>
      <c r="MES283" s="6"/>
      <c r="MET283" s="6"/>
      <c r="MEU283" s="6"/>
      <c r="MEV283" s="6"/>
      <c r="MEW283" s="6"/>
      <c r="MEX283" s="6"/>
      <c r="MEY283" s="6"/>
      <c r="MEZ283" s="6"/>
      <c r="MFA283" s="6"/>
      <c r="MFB283" s="6"/>
      <c r="MFC283" s="6"/>
      <c r="MFD283" s="6"/>
      <c r="MFE283" s="6"/>
      <c r="MFF283" s="6"/>
      <c r="MFG283" s="6"/>
      <c r="MFH283" s="6"/>
      <c r="MFI283" s="6"/>
      <c r="MFJ283" s="6"/>
      <c r="MFK283" s="6"/>
      <c r="MFL283" s="6"/>
      <c r="MFM283" s="6"/>
      <c r="MFN283" s="6"/>
      <c r="MFO283" s="6"/>
      <c r="MFP283" s="6"/>
      <c r="MFQ283" s="6"/>
      <c r="MFR283" s="6"/>
      <c r="MFS283" s="6"/>
      <c r="MFT283" s="6"/>
      <c r="MFU283" s="6"/>
      <c r="MFV283" s="6"/>
      <c r="MFW283" s="6"/>
      <c r="MFX283" s="6"/>
      <c r="MFY283" s="6"/>
      <c r="MFZ283" s="6"/>
      <c r="MGA283" s="6"/>
      <c r="MGB283" s="6"/>
      <c r="MGC283" s="6"/>
      <c r="MGD283" s="6"/>
      <c r="MGE283" s="6"/>
      <c r="MGF283" s="6"/>
      <c r="MGG283" s="6"/>
      <c r="MGH283" s="6"/>
      <c r="MGI283" s="6"/>
      <c r="MGJ283" s="6"/>
      <c r="MGK283" s="6"/>
      <c r="MGL283" s="6"/>
      <c r="MGM283" s="6"/>
      <c r="MGN283" s="6"/>
      <c r="MGO283" s="6"/>
      <c r="MGP283" s="6"/>
      <c r="MGQ283" s="6"/>
      <c r="MGR283" s="6"/>
      <c r="MGS283" s="6"/>
      <c r="MGT283" s="6"/>
      <c r="MGU283" s="6"/>
      <c r="MGV283" s="6"/>
      <c r="MGW283" s="6"/>
      <c r="MGX283" s="6"/>
      <c r="MGY283" s="6"/>
      <c r="MGZ283" s="6"/>
      <c r="MHA283" s="6"/>
      <c r="MHB283" s="6"/>
      <c r="MHC283" s="6"/>
      <c r="MHD283" s="6"/>
      <c r="MHE283" s="6"/>
      <c r="MHF283" s="6"/>
      <c r="MHG283" s="6"/>
      <c r="MHH283" s="6"/>
      <c r="MHI283" s="6"/>
      <c r="MHJ283" s="6"/>
      <c r="MHK283" s="6"/>
      <c r="MHL283" s="6"/>
      <c r="MHM283" s="6"/>
      <c r="MHN283" s="6"/>
      <c r="MHO283" s="6"/>
      <c r="MHP283" s="6"/>
      <c r="MHQ283" s="6"/>
      <c r="MHR283" s="6"/>
      <c r="MHS283" s="6"/>
      <c r="MHT283" s="6"/>
      <c r="MHU283" s="6"/>
      <c r="MHV283" s="6"/>
      <c r="MHW283" s="6"/>
      <c r="MHX283" s="6"/>
      <c r="MHY283" s="6"/>
      <c r="MHZ283" s="6"/>
      <c r="MIA283" s="6"/>
      <c r="MIB283" s="6"/>
      <c r="MIC283" s="6"/>
      <c r="MID283" s="6"/>
      <c r="MIE283" s="6"/>
      <c r="MIF283" s="6"/>
      <c r="MIG283" s="6"/>
      <c r="MIH283" s="6"/>
      <c r="MII283" s="6"/>
      <c r="MIJ283" s="6"/>
      <c r="MIK283" s="6"/>
      <c r="MIL283" s="6"/>
      <c r="MIM283" s="6"/>
      <c r="MIN283" s="6"/>
      <c r="MIO283" s="6"/>
      <c r="MIP283" s="6"/>
      <c r="MIQ283" s="6"/>
      <c r="MIR283" s="6"/>
      <c r="MIS283" s="6"/>
      <c r="MIT283" s="6"/>
      <c r="MIU283" s="6"/>
      <c r="MIV283" s="6"/>
      <c r="MIW283" s="6"/>
      <c r="MIX283" s="6"/>
      <c r="MIY283" s="6"/>
      <c r="MIZ283" s="6"/>
      <c r="MJA283" s="6"/>
      <c r="MJB283" s="6"/>
      <c r="MJC283" s="6"/>
      <c r="MJD283" s="6"/>
      <c r="MJE283" s="6"/>
      <c r="MJF283" s="6"/>
      <c r="MJG283" s="6"/>
      <c r="MJH283" s="6"/>
      <c r="MJI283" s="6"/>
      <c r="MJJ283" s="6"/>
      <c r="MJK283" s="6"/>
      <c r="MJL283" s="6"/>
      <c r="MJM283" s="6"/>
      <c r="MJN283" s="6"/>
      <c r="MJO283" s="6"/>
      <c r="MJP283" s="6"/>
      <c r="MJQ283" s="6"/>
      <c r="MJR283" s="6"/>
      <c r="MJS283" s="6"/>
      <c r="MJT283" s="6"/>
      <c r="MJU283" s="6"/>
      <c r="MJV283" s="6"/>
      <c r="MJW283" s="6"/>
      <c r="MJX283" s="6"/>
      <c r="MJY283" s="6"/>
      <c r="MJZ283" s="6"/>
      <c r="MKA283" s="6"/>
      <c r="MKB283" s="6"/>
      <c r="MKC283" s="6"/>
      <c r="MKD283" s="6"/>
      <c r="MKE283" s="6"/>
      <c r="MKF283" s="6"/>
      <c r="MKG283" s="6"/>
      <c r="MKH283" s="6"/>
      <c r="MKI283" s="6"/>
      <c r="MKJ283" s="6"/>
      <c r="MKK283" s="6"/>
      <c r="MKL283" s="6"/>
      <c r="MKM283" s="6"/>
      <c r="MKN283" s="6"/>
      <c r="MKO283" s="6"/>
      <c r="MKP283" s="6"/>
      <c r="MKQ283" s="6"/>
      <c r="MKR283" s="6"/>
      <c r="MKS283" s="6"/>
      <c r="MKT283" s="6"/>
      <c r="MKU283" s="6"/>
      <c r="MKV283" s="6"/>
      <c r="MKW283" s="6"/>
      <c r="MKX283" s="6"/>
      <c r="MKY283" s="6"/>
      <c r="MKZ283" s="6"/>
      <c r="MLA283" s="6"/>
      <c r="MLB283" s="6"/>
      <c r="MLC283" s="6"/>
      <c r="MLD283" s="6"/>
      <c r="MLE283" s="6"/>
      <c r="MLF283" s="6"/>
      <c r="MLG283" s="6"/>
      <c r="MLH283" s="6"/>
      <c r="MLI283" s="6"/>
      <c r="MLJ283" s="6"/>
      <c r="MLK283" s="6"/>
      <c r="MLL283" s="6"/>
      <c r="MLM283" s="6"/>
      <c r="MLN283" s="6"/>
      <c r="MLO283" s="6"/>
      <c r="MLP283" s="6"/>
      <c r="MLQ283" s="6"/>
      <c r="MLR283" s="6"/>
      <c r="MLS283" s="6"/>
      <c r="MLT283" s="6"/>
      <c r="MLU283" s="6"/>
      <c r="MLV283" s="6"/>
      <c r="MLW283" s="6"/>
      <c r="MLX283" s="6"/>
      <c r="MLY283" s="6"/>
      <c r="MLZ283" s="6"/>
      <c r="MMA283" s="6"/>
      <c r="MMB283" s="6"/>
      <c r="MMC283" s="6"/>
      <c r="MMD283" s="6"/>
      <c r="MME283" s="6"/>
      <c r="MMF283" s="6"/>
      <c r="MMG283" s="6"/>
      <c r="MMH283" s="6"/>
      <c r="MMI283" s="6"/>
      <c r="MMJ283" s="6"/>
      <c r="MMK283" s="6"/>
      <c r="MML283" s="6"/>
      <c r="MMM283" s="6"/>
      <c r="MMN283" s="6"/>
      <c r="MMO283" s="6"/>
      <c r="MMP283" s="6"/>
      <c r="MMQ283" s="6"/>
      <c r="MMR283" s="6"/>
      <c r="MMS283" s="6"/>
      <c r="MMT283" s="6"/>
      <c r="MMU283" s="6"/>
      <c r="MMV283" s="6"/>
      <c r="MMW283" s="6"/>
      <c r="MMX283" s="6"/>
      <c r="MMY283" s="6"/>
      <c r="MMZ283" s="6"/>
      <c r="MNA283" s="6"/>
      <c r="MNB283" s="6"/>
      <c r="MNC283" s="6"/>
      <c r="MND283" s="6"/>
      <c r="MNE283" s="6"/>
      <c r="MNF283" s="6"/>
      <c r="MNG283" s="6"/>
      <c r="MNH283" s="6"/>
      <c r="MNI283" s="6"/>
      <c r="MNJ283" s="6"/>
      <c r="MNK283" s="6"/>
      <c r="MNL283" s="6"/>
      <c r="MNM283" s="6"/>
      <c r="MNN283" s="6"/>
      <c r="MNO283" s="6"/>
      <c r="MNP283" s="6"/>
      <c r="MNQ283" s="6"/>
      <c r="MNR283" s="6"/>
      <c r="MNS283" s="6"/>
      <c r="MNT283" s="6"/>
      <c r="MNU283" s="6"/>
      <c r="MNV283" s="6"/>
      <c r="MNW283" s="6"/>
      <c r="MNX283" s="6"/>
      <c r="MNY283" s="6"/>
      <c r="MNZ283" s="6"/>
      <c r="MOA283" s="6"/>
      <c r="MOB283" s="6"/>
      <c r="MOC283" s="6"/>
      <c r="MOD283" s="6"/>
      <c r="MOE283" s="6"/>
      <c r="MOF283" s="6"/>
      <c r="MOG283" s="6"/>
      <c r="MOH283" s="6"/>
      <c r="MOI283" s="6"/>
      <c r="MOJ283" s="6"/>
      <c r="MOK283" s="6"/>
      <c r="MOL283" s="6"/>
      <c r="MOM283" s="6"/>
      <c r="MON283" s="6"/>
      <c r="MOO283" s="6"/>
      <c r="MOP283" s="6"/>
      <c r="MOQ283" s="6"/>
      <c r="MOR283" s="6"/>
      <c r="MOS283" s="6"/>
      <c r="MOT283" s="6"/>
      <c r="MOU283" s="6"/>
      <c r="MOV283" s="6"/>
      <c r="MOW283" s="6"/>
      <c r="MOX283" s="6"/>
      <c r="MOY283" s="6"/>
      <c r="MOZ283" s="6"/>
      <c r="MPA283" s="6"/>
      <c r="MPB283" s="6"/>
      <c r="MPC283" s="6"/>
      <c r="MPD283" s="6"/>
      <c r="MPE283" s="6"/>
      <c r="MPF283" s="6"/>
      <c r="MPG283" s="6"/>
      <c r="MPH283" s="6"/>
      <c r="MPI283" s="6"/>
      <c r="MPJ283" s="6"/>
      <c r="MPK283" s="6"/>
      <c r="MPL283" s="6"/>
      <c r="MPM283" s="6"/>
      <c r="MPN283" s="6"/>
      <c r="MPO283" s="6"/>
      <c r="MPP283" s="6"/>
      <c r="MPQ283" s="6"/>
      <c r="MPR283" s="6"/>
      <c r="MPS283" s="6"/>
      <c r="MPT283" s="6"/>
      <c r="MPU283" s="6"/>
      <c r="MPV283" s="6"/>
      <c r="MPW283" s="6"/>
      <c r="MPX283" s="6"/>
      <c r="MPY283" s="6"/>
      <c r="MPZ283" s="6"/>
      <c r="MQA283" s="6"/>
      <c r="MQB283" s="6"/>
      <c r="MQC283" s="6"/>
      <c r="MQD283" s="6"/>
      <c r="MQE283" s="6"/>
      <c r="MQF283" s="6"/>
      <c r="MQG283" s="6"/>
      <c r="MQH283" s="6"/>
      <c r="MQI283" s="6"/>
      <c r="MQJ283" s="6"/>
      <c r="MQK283" s="6"/>
      <c r="MQL283" s="6"/>
      <c r="MQM283" s="6"/>
      <c r="MQN283" s="6"/>
      <c r="MQO283" s="6"/>
      <c r="MQP283" s="6"/>
      <c r="MQQ283" s="6"/>
      <c r="MQR283" s="6"/>
      <c r="MQS283" s="6"/>
      <c r="MQT283" s="6"/>
      <c r="MQU283" s="6"/>
      <c r="MQV283" s="6"/>
      <c r="MQW283" s="6"/>
      <c r="MQX283" s="6"/>
      <c r="MQY283" s="6"/>
      <c r="MQZ283" s="6"/>
      <c r="MRA283" s="6"/>
      <c r="MRB283" s="6"/>
      <c r="MRC283" s="6"/>
      <c r="MRD283" s="6"/>
      <c r="MRE283" s="6"/>
      <c r="MRF283" s="6"/>
      <c r="MRG283" s="6"/>
      <c r="MRH283" s="6"/>
      <c r="MRI283" s="6"/>
      <c r="MRJ283" s="6"/>
      <c r="MRK283" s="6"/>
      <c r="MRL283" s="6"/>
      <c r="MRM283" s="6"/>
      <c r="MRN283" s="6"/>
      <c r="MRO283" s="6"/>
      <c r="MRP283" s="6"/>
      <c r="MRQ283" s="6"/>
      <c r="MRR283" s="6"/>
      <c r="MRS283" s="6"/>
      <c r="MRT283" s="6"/>
      <c r="MRU283" s="6"/>
      <c r="MRV283" s="6"/>
      <c r="MRW283" s="6"/>
      <c r="MRX283" s="6"/>
      <c r="MRY283" s="6"/>
      <c r="MRZ283" s="6"/>
      <c r="MSA283" s="6"/>
      <c r="MSB283" s="6"/>
      <c r="MSC283" s="6"/>
      <c r="MSD283" s="6"/>
      <c r="MSE283" s="6"/>
      <c r="MSF283" s="6"/>
      <c r="MSG283" s="6"/>
      <c r="MSH283" s="6"/>
      <c r="MSI283" s="6"/>
      <c r="MSJ283" s="6"/>
      <c r="MSK283" s="6"/>
      <c r="MSL283" s="6"/>
      <c r="MSM283" s="6"/>
      <c r="MSN283" s="6"/>
      <c r="MSO283" s="6"/>
      <c r="MSP283" s="6"/>
      <c r="MSQ283" s="6"/>
      <c r="MSR283" s="6"/>
      <c r="MSS283" s="6"/>
      <c r="MST283" s="6"/>
      <c r="MSU283" s="6"/>
      <c r="MSV283" s="6"/>
      <c r="MSW283" s="6"/>
      <c r="MSX283" s="6"/>
      <c r="MSY283" s="6"/>
      <c r="MSZ283" s="6"/>
      <c r="MTA283" s="6"/>
      <c r="MTB283" s="6"/>
      <c r="MTC283" s="6"/>
      <c r="MTD283" s="6"/>
      <c r="MTE283" s="6"/>
      <c r="MTF283" s="6"/>
      <c r="MTG283" s="6"/>
      <c r="MTH283" s="6"/>
      <c r="MTI283" s="6"/>
      <c r="MTJ283" s="6"/>
      <c r="MTK283" s="6"/>
      <c r="MTL283" s="6"/>
      <c r="MTM283" s="6"/>
      <c r="MTN283" s="6"/>
      <c r="MTO283" s="6"/>
      <c r="MTP283" s="6"/>
      <c r="MTQ283" s="6"/>
      <c r="MTR283" s="6"/>
      <c r="MTS283" s="6"/>
      <c r="MTT283" s="6"/>
      <c r="MTU283" s="6"/>
      <c r="MTV283" s="6"/>
      <c r="MTW283" s="6"/>
      <c r="MTX283" s="6"/>
      <c r="MTY283" s="6"/>
      <c r="MTZ283" s="6"/>
      <c r="MUA283" s="6"/>
      <c r="MUB283" s="6"/>
      <c r="MUC283" s="6"/>
      <c r="MUD283" s="6"/>
      <c r="MUE283" s="6"/>
      <c r="MUF283" s="6"/>
      <c r="MUG283" s="6"/>
      <c r="MUH283" s="6"/>
      <c r="MUI283" s="6"/>
      <c r="MUJ283" s="6"/>
      <c r="MUK283" s="6"/>
      <c r="MUL283" s="6"/>
      <c r="MUM283" s="6"/>
      <c r="MUN283" s="6"/>
      <c r="MUO283" s="6"/>
      <c r="MUP283" s="6"/>
      <c r="MUQ283" s="6"/>
      <c r="MUR283" s="6"/>
      <c r="MUS283" s="6"/>
      <c r="MUT283" s="6"/>
      <c r="MUU283" s="6"/>
      <c r="MUV283" s="6"/>
      <c r="MUW283" s="6"/>
      <c r="MUX283" s="6"/>
      <c r="MUY283" s="6"/>
      <c r="MUZ283" s="6"/>
      <c r="MVA283" s="6"/>
      <c r="MVB283" s="6"/>
      <c r="MVC283" s="6"/>
      <c r="MVD283" s="6"/>
      <c r="MVE283" s="6"/>
      <c r="MVF283" s="6"/>
      <c r="MVG283" s="6"/>
      <c r="MVH283" s="6"/>
      <c r="MVI283" s="6"/>
      <c r="MVJ283" s="6"/>
      <c r="MVK283" s="6"/>
      <c r="MVL283" s="6"/>
      <c r="MVM283" s="6"/>
      <c r="MVN283" s="6"/>
      <c r="MVO283" s="6"/>
      <c r="MVP283" s="6"/>
      <c r="MVQ283" s="6"/>
      <c r="MVR283" s="6"/>
      <c r="MVS283" s="6"/>
      <c r="MVT283" s="6"/>
      <c r="MVU283" s="6"/>
      <c r="MVV283" s="6"/>
      <c r="MVW283" s="6"/>
      <c r="MVX283" s="6"/>
      <c r="MVY283" s="6"/>
      <c r="MVZ283" s="6"/>
      <c r="MWA283" s="6"/>
      <c r="MWB283" s="6"/>
      <c r="MWC283" s="6"/>
      <c r="MWD283" s="6"/>
      <c r="MWE283" s="6"/>
      <c r="MWF283" s="6"/>
      <c r="MWG283" s="6"/>
      <c r="MWH283" s="6"/>
      <c r="MWI283" s="6"/>
      <c r="MWJ283" s="6"/>
      <c r="MWK283" s="6"/>
      <c r="MWL283" s="6"/>
      <c r="MWM283" s="6"/>
      <c r="MWN283" s="6"/>
      <c r="MWO283" s="6"/>
      <c r="MWP283" s="6"/>
      <c r="MWQ283" s="6"/>
      <c r="MWR283" s="6"/>
      <c r="MWS283" s="6"/>
      <c r="MWT283" s="6"/>
      <c r="MWU283" s="6"/>
      <c r="MWV283" s="6"/>
      <c r="MWW283" s="6"/>
      <c r="MWX283" s="6"/>
      <c r="MWY283" s="6"/>
      <c r="MWZ283" s="6"/>
      <c r="MXA283" s="6"/>
      <c r="MXB283" s="6"/>
      <c r="MXC283" s="6"/>
      <c r="MXD283" s="6"/>
      <c r="MXE283" s="6"/>
      <c r="MXF283" s="6"/>
      <c r="MXG283" s="6"/>
      <c r="MXH283" s="6"/>
      <c r="MXI283" s="6"/>
      <c r="MXJ283" s="6"/>
      <c r="MXK283" s="6"/>
      <c r="MXL283" s="6"/>
      <c r="MXM283" s="6"/>
      <c r="MXN283" s="6"/>
      <c r="MXO283" s="6"/>
      <c r="MXP283" s="6"/>
      <c r="MXQ283" s="6"/>
      <c r="MXR283" s="6"/>
      <c r="MXS283" s="6"/>
      <c r="MXT283" s="6"/>
      <c r="MXU283" s="6"/>
      <c r="MXV283" s="6"/>
      <c r="MXW283" s="6"/>
      <c r="MXX283" s="6"/>
      <c r="MXY283" s="6"/>
      <c r="MXZ283" s="6"/>
      <c r="MYA283" s="6"/>
      <c r="MYB283" s="6"/>
      <c r="MYC283" s="6"/>
      <c r="MYD283" s="6"/>
      <c r="MYE283" s="6"/>
      <c r="MYF283" s="6"/>
      <c r="MYG283" s="6"/>
      <c r="MYH283" s="6"/>
      <c r="MYI283" s="6"/>
      <c r="MYJ283" s="6"/>
      <c r="MYK283" s="6"/>
      <c r="MYL283" s="6"/>
      <c r="MYM283" s="6"/>
      <c r="MYN283" s="6"/>
      <c r="MYO283" s="6"/>
      <c r="MYP283" s="6"/>
      <c r="MYQ283" s="6"/>
      <c r="MYR283" s="6"/>
      <c r="MYS283" s="6"/>
      <c r="MYT283" s="6"/>
      <c r="MYU283" s="6"/>
      <c r="MYV283" s="6"/>
      <c r="MYW283" s="6"/>
      <c r="MYX283" s="6"/>
      <c r="MYY283" s="6"/>
      <c r="MYZ283" s="6"/>
      <c r="MZA283" s="6"/>
      <c r="MZB283" s="6"/>
      <c r="MZC283" s="6"/>
      <c r="MZD283" s="6"/>
      <c r="MZE283" s="6"/>
      <c r="MZF283" s="6"/>
      <c r="MZG283" s="6"/>
      <c r="MZH283" s="6"/>
      <c r="MZI283" s="6"/>
      <c r="MZJ283" s="6"/>
      <c r="MZK283" s="6"/>
      <c r="MZL283" s="6"/>
      <c r="MZM283" s="6"/>
      <c r="MZN283" s="6"/>
      <c r="MZO283" s="6"/>
      <c r="MZP283" s="6"/>
      <c r="MZQ283" s="6"/>
      <c r="MZR283" s="6"/>
      <c r="MZS283" s="6"/>
      <c r="MZT283" s="6"/>
      <c r="MZU283" s="6"/>
      <c r="MZV283" s="6"/>
      <c r="MZW283" s="6"/>
      <c r="MZX283" s="6"/>
      <c r="MZY283" s="6"/>
      <c r="MZZ283" s="6"/>
      <c r="NAA283" s="6"/>
      <c r="NAB283" s="6"/>
      <c r="NAC283" s="6"/>
      <c r="NAD283" s="6"/>
      <c r="NAE283" s="6"/>
      <c r="NAF283" s="6"/>
      <c r="NAG283" s="6"/>
      <c r="NAH283" s="6"/>
      <c r="NAI283" s="6"/>
      <c r="NAJ283" s="6"/>
      <c r="NAK283" s="6"/>
      <c r="NAL283" s="6"/>
      <c r="NAM283" s="6"/>
      <c r="NAN283" s="6"/>
      <c r="NAO283" s="6"/>
      <c r="NAP283" s="6"/>
      <c r="NAQ283" s="6"/>
      <c r="NAR283" s="6"/>
      <c r="NAS283" s="6"/>
      <c r="NAT283" s="6"/>
      <c r="NAU283" s="6"/>
      <c r="NAV283" s="6"/>
      <c r="NAW283" s="6"/>
      <c r="NAX283" s="6"/>
      <c r="NAY283" s="6"/>
      <c r="NAZ283" s="6"/>
      <c r="NBA283" s="6"/>
      <c r="NBB283" s="6"/>
      <c r="NBC283" s="6"/>
      <c r="NBD283" s="6"/>
      <c r="NBE283" s="6"/>
      <c r="NBF283" s="6"/>
      <c r="NBG283" s="6"/>
      <c r="NBH283" s="6"/>
      <c r="NBI283" s="6"/>
      <c r="NBJ283" s="6"/>
      <c r="NBK283" s="6"/>
      <c r="NBL283" s="6"/>
      <c r="NBM283" s="6"/>
      <c r="NBN283" s="6"/>
      <c r="NBO283" s="6"/>
      <c r="NBP283" s="6"/>
      <c r="NBQ283" s="6"/>
      <c r="NBR283" s="6"/>
      <c r="NBS283" s="6"/>
      <c r="NBT283" s="6"/>
      <c r="NBU283" s="6"/>
      <c r="NBV283" s="6"/>
      <c r="NBW283" s="6"/>
      <c r="NBX283" s="6"/>
      <c r="NBY283" s="6"/>
      <c r="NBZ283" s="6"/>
      <c r="NCA283" s="6"/>
      <c r="NCB283" s="6"/>
      <c r="NCC283" s="6"/>
      <c r="NCD283" s="6"/>
      <c r="NCE283" s="6"/>
      <c r="NCF283" s="6"/>
      <c r="NCG283" s="6"/>
      <c r="NCH283" s="6"/>
      <c r="NCI283" s="6"/>
      <c r="NCJ283" s="6"/>
      <c r="NCK283" s="6"/>
      <c r="NCL283" s="6"/>
      <c r="NCM283" s="6"/>
      <c r="NCN283" s="6"/>
      <c r="NCO283" s="6"/>
      <c r="NCP283" s="6"/>
      <c r="NCQ283" s="6"/>
      <c r="NCR283" s="6"/>
      <c r="NCS283" s="6"/>
      <c r="NCT283" s="6"/>
      <c r="NCU283" s="6"/>
      <c r="NCV283" s="6"/>
      <c r="NCW283" s="6"/>
      <c r="NCX283" s="6"/>
      <c r="NCY283" s="6"/>
      <c r="NCZ283" s="6"/>
      <c r="NDA283" s="6"/>
      <c r="NDB283" s="6"/>
      <c r="NDC283" s="6"/>
      <c r="NDD283" s="6"/>
      <c r="NDE283" s="6"/>
      <c r="NDF283" s="6"/>
      <c r="NDG283" s="6"/>
      <c r="NDH283" s="6"/>
      <c r="NDI283" s="6"/>
      <c r="NDJ283" s="6"/>
      <c r="NDK283" s="6"/>
      <c r="NDL283" s="6"/>
      <c r="NDM283" s="6"/>
      <c r="NDN283" s="6"/>
      <c r="NDO283" s="6"/>
      <c r="NDP283" s="6"/>
      <c r="NDQ283" s="6"/>
      <c r="NDR283" s="6"/>
      <c r="NDS283" s="6"/>
      <c r="NDT283" s="6"/>
      <c r="NDU283" s="6"/>
      <c r="NDV283" s="6"/>
      <c r="NDW283" s="6"/>
      <c r="NDX283" s="6"/>
      <c r="NDY283" s="6"/>
      <c r="NDZ283" s="6"/>
      <c r="NEA283" s="6"/>
      <c r="NEB283" s="6"/>
      <c r="NEC283" s="6"/>
      <c r="NED283" s="6"/>
      <c r="NEE283" s="6"/>
      <c r="NEF283" s="6"/>
      <c r="NEG283" s="6"/>
      <c r="NEH283" s="6"/>
      <c r="NEI283" s="6"/>
      <c r="NEJ283" s="6"/>
      <c r="NEK283" s="6"/>
      <c r="NEL283" s="6"/>
      <c r="NEM283" s="6"/>
      <c r="NEN283" s="6"/>
      <c r="NEO283" s="6"/>
      <c r="NEP283" s="6"/>
      <c r="NEQ283" s="6"/>
      <c r="NER283" s="6"/>
      <c r="NES283" s="6"/>
      <c r="NET283" s="6"/>
      <c r="NEU283" s="6"/>
      <c r="NEV283" s="6"/>
      <c r="NEW283" s="6"/>
      <c r="NEX283" s="6"/>
      <c r="NEY283" s="6"/>
      <c r="NEZ283" s="6"/>
      <c r="NFA283" s="6"/>
      <c r="NFB283" s="6"/>
      <c r="NFC283" s="6"/>
      <c r="NFD283" s="6"/>
      <c r="NFE283" s="6"/>
      <c r="NFF283" s="6"/>
      <c r="NFG283" s="6"/>
      <c r="NFH283" s="6"/>
      <c r="NFI283" s="6"/>
      <c r="NFJ283" s="6"/>
      <c r="NFK283" s="6"/>
      <c r="NFL283" s="6"/>
      <c r="NFM283" s="6"/>
      <c r="NFN283" s="6"/>
      <c r="NFO283" s="6"/>
      <c r="NFP283" s="6"/>
      <c r="NFQ283" s="6"/>
      <c r="NFR283" s="6"/>
      <c r="NFS283" s="6"/>
      <c r="NFT283" s="6"/>
      <c r="NFU283" s="6"/>
      <c r="NFV283" s="6"/>
      <c r="NFW283" s="6"/>
      <c r="NFX283" s="6"/>
      <c r="NFY283" s="6"/>
      <c r="NFZ283" s="6"/>
      <c r="NGA283" s="6"/>
      <c r="NGB283" s="6"/>
      <c r="NGC283" s="6"/>
      <c r="NGD283" s="6"/>
      <c r="NGE283" s="6"/>
      <c r="NGF283" s="6"/>
      <c r="NGG283" s="6"/>
      <c r="NGH283" s="6"/>
      <c r="NGI283" s="6"/>
      <c r="NGJ283" s="6"/>
      <c r="NGK283" s="6"/>
      <c r="NGL283" s="6"/>
      <c r="NGM283" s="6"/>
      <c r="NGN283" s="6"/>
      <c r="NGO283" s="6"/>
      <c r="NGP283" s="6"/>
      <c r="NGQ283" s="6"/>
      <c r="NGR283" s="6"/>
      <c r="NGS283" s="6"/>
      <c r="NGT283" s="6"/>
      <c r="NGU283" s="6"/>
      <c r="NGV283" s="6"/>
      <c r="NGW283" s="6"/>
      <c r="NGX283" s="6"/>
      <c r="NGY283" s="6"/>
      <c r="NGZ283" s="6"/>
      <c r="NHA283" s="6"/>
      <c r="NHB283" s="6"/>
      <c r="NHC283" s="6"/>
      <c r="NHD283" s="6"/>
      <c r="NHE283" s="6"/>
      <c r="NHF283" s="6"/>
      <c r="NHG283" s="6"/>
      <c r="NHH283" s="6"/>
      <c r="NHI283" s="6"/>
      <c r="NHJ283" s="6"/>
      <c r="NHK283" s="6"/>
      <c r="NHL283" s="6"/>
      <c r="NHM283" s="6"/>
      <c r="NHN283" s="6"/>
      <c r="NHO283" s="6"/>
      <c r="NHP283" s="6"/>
      <c r="NHQ283" s="6"/>
      <c r="NHR283" s="6"/>
      <c r="NHS283" s="6"/>
      <c r="NHT283" s="6"/>
      <c r="NHU283" s="6"/>
      <c r="NHV283" s="6"/>
      <c r="NHW283" s="6"/>
      <c r="NHX283" s="6"/>
      <c r="NHY283" s="6"/>
      <c r="NHZ283" s="6"/>
      <c r="NIA283" s="6"/>
      <c r="NIB283" s="6"/>
      <c r="NIC283" s="6"/>
      <c r="NID283" s="6"/>
      <c r="NIE283" s="6"/>
      <c r="NIF283" s="6"/>
      <c r="NIG283" s="6"/>
      <c r="NIH283" s="6"/>
      <c r="NII283" s="6"/>
      <c r="NIJ283" s="6"/>
      <c r="NIK283" s="6"/>
      <c r="NIL283" s="6"/>
      <c r="NIM283" s="6"/>
      <c r="NIN283" s="6"/>
      <c r="NIO283" s="6"/>
      <c r="NIP283" s="6"/>
      <c r="NIQ283" s="6"/>
      <c r="NIR283" s="6"/>
      <c r="NIS283" s="6"/>
      <c r="NIT283" s="6"/>
      <c r="NIU283" s="6"/>
      <c r="NIV283" s="6"/>
      <c r="NIW283" s="6"/>
      <c r="NIX283" s="6"/>
      <c r="NIY283" s="6"/>
      <c r="NIZ283" s="6"/>
      <c r="NJA283" s="6"/>
      <c r="NJB283" s="6"/>
      <c r="NJC283" s="6"/>
      <c r="NJD283" s="6"/>
      <c r="NJE283" s="6"/>
      <c r="NJF283" s="6"/>
      <c r="NJG283" s="6"/>
      <c r="NJH283" s="6"/>
      <c r="NJI283" s="6"/>
      <c r="NJJ283" s="6"/>
      <c r="NJK283" s="6"/>
      <c r="NJL283" s="6"/>
      <c r="NJM283" s="6"/>
      <c r="NJN283" s="6"/>
      <c r="NJO283" s="6"/>
      <c r="NJP283" s="6"/>
      <c r="NJQ283" s="6"/>
      <c r="NJR283" s="6"/>
      <c r="NJS283" s="6"/>
      <c r="NJT283" s="6"/>
      <c r="NJU283" s="6"/>
      <c r="NJV283" s="6"/>
      <c r="NJW283" s="6"/>
      <c r="NJX283" s="6"/>
      <c r="NJY283" s="6"/>
      <c r="NJZ283" s="6"/>
      <c r="NKA283" s="6"/>
      <c r="NKB283" s="6"/>
      <c r="NKC283" s="6"/>
      <c r="NKD283" s="6"/>
      <c r="NKE283" s="6"/>
      <c r="NKF283" s="6"/>
      <c r="NKG283" s="6"/>
      <c r="NKH283" s="6"/>
      <c r="NKI283" s="6"/>
      <c r="NKJ283" s="6"/>
      <c r="NKK283" s="6"/>
      <c r="NKL283" s="6"/>
      <c r="NKM283" s="6"/>
      <c r="NKN283" s="6"/>
      <c r="NKO283" s="6"/>
      <c r="NKP283" s="6"/>
      <c r="NKQ283" s="6"/>
      <c r="NKR283" s="6"/>
      <c r="NKS283" s="6"/>
      <c r="NKT283" s="6"/>
      <c r="NKU283" s="6"/>
      <c r="NKV283" s="6"/>
      <c r="NKW283" s="6"/>
      <c r="NKX283" s="6"/>
      <c r="NKY283" s="6"/>
      <c r="NKZ283" s="6"/>
      <c r="NLA283" s="6"/>
      <c r="NLB283" s="6"/>
      <c r="NLC283" s="6"/>
      <c r="NLD283" s="6"/>
      <c r="NLE283" s="6"/>
      <c r="NLF283" s="6"/>
      <c r="NLG283" s="6"/>
      <c r="NLH283" s="6"/>
      <c r="NLI283" s="6"/>
      <c r="NLJ283" s="6"/>
      <c r="NLK283" s="6"/>
      <c r="NLL283" s="6"/>
      <c r="NLM283" s="6"/>
      <c r="NLN283" s="6"/>
      <c r="NLO283" s="6"/>
      <c r="NLP283" s="6"/>
      <c r="NLQ283" s="6"/>
      <c r="NLR283" s="6"/>
      <c r="NLS283" s="6"/>
      <c r="NLT283" s="6"/>
      <c r="NLU283" s="6"/>
      <c r="NLV283" s="6"/>
      <c r="NLW283" s="6"/>
      <c r="NLX283" s="6"/>
      <c r="NLY283" s="6"/>
      <c r="NLZ283" s="6"/>
      <c r="NMA283" s="6"/>
      <c r="NMB283" s="6"/>
      <c r="NMC283" s="6"/>
      <c r="NMD283" s="6"/>
      <c r="NME283" s="6"/>
      <c r="NMF283" s="6"/>
      <c r="NMG283" s="6"/>
      <c r="NMH283" s="6"/>
      <c r="NMI283" s="6"/>
      <c r="NMJ283" s="6"/>
      <c r="NMK283" s="6"/>
      <c r="NML283" s="6"/>
      <c r="NMM283" s="6"/>
      <c r="NMN283" s="6"/>
      <c r="NMO283" s="6"/>
      <c r="NMP283" s="6"/>
      <c r="NMQ283" s="6"/>
      <c r="NMR283" s="6"/>
      <c r="NMS283" s="6"/>
      <c r="NMT283" s="6"/>
      <c r="NMU283" s="6"/>
      <c r="NMV283" s="6"/>
      <c r="NMW283" s="6"/>
      <c r="NMX283" s="6"/>
      <c r="NMY283" s="6"/>
      <c r="NMZ283" s="6"/>
      <c r="NNA283" s="6"/>
      <c r="NNB283" s="6"/>
      <c r="NNC283" s="6"/>
      <c r="NND283" s="6"/>
      <c r="NNE283" s="6"/>
      <c r="NNF283" s="6"/>
      <c r="NNG283" s="6"/>
      <c r="NNH283" s="6"/>
      <c r="NNI283" s="6"/>
      <c r="NNJ283" s="6"/>
      <c r="NNK283" s="6"/>
      <c r="NNL283" s="6"/>
      <c r="NNM283" s="6"/>
      <c r="NNN283" s="6"/>
      <c r="NNO283" s="6"/>
      <c r="NNP283" s="6"/>
      <c r="NNQ283" s="6"/>
      <c r="NNR283" s="6"/>
      <c r="NNS283" s="6"/>
      <c r="NNT283" s="6"/>
      <c r="NNU283" s="6"/>
      <c r="NNV283" s="6"/>
      <c r="NNW283" s="6"/>
      <c r="NNX283" s="6"/>
      <c r="NNY283" s="6"/>
      <c r="NNZ283" s="6"/>
      <c r="NOA283" s="6"/>
      <c r="NOB283" s="6"/>
      <c r="NOC283" s="6"/>
      <c r="NOD283" s="6"/>
      <c r="NOE283" s="6"/>
      <c r="NOF283" s="6"/>
      <c r="NOG283" s="6"/>
      <c r="NOH283" s="6"/>
      <c r="NOI283" s="6"/>
      <c r="NOJ283" s="6"/>
      <c r="NOK283" s="6"/>
      <c r="NOL283" s="6"/>
      <c r="NOM283" s="6"/>
      <c r="NON283" s="6"/>
      <c r="NOO283" s="6"/>
      <c r="NOP283" s="6"/>
      <c r="NOQ283" s="6"/>
      <c r="NOR283" s="6"/>
      <c r="NOS283" s="6"/>
      <c r="NOT283" s="6"/>
      <c r="NOU283" s="6"/>
      <c r="NOV283" s="6"/>
      <c r="NOW283" s="6"/>
      <c r="NOX283" s="6"/>
      <c r="NOY283" s="6"/>
      <c r="NOZ283" s="6"/>
      <c r="NPA283" s="6"/>
      <c r="NPB283" s="6"/>
      <c r="NPC283" s="6"/>
      <c r="NPD283" s="6"/>
      <c r="NPE283" s="6"/>
      <c r="NPF283" s="6"/>
      <c r="NPG283" s="6"/>
      <c r="NPH283" s="6"/>
      <c r="NPI283" s="6"/>
      <c r="NPJ283" s="6"/>
      <c r="NPK283" s="6"/>
      <c r="NPL283" s="6"/>
      <c r="NPM283" s="6"/>
      <c r="NPN283" s="6"/>
      <c r="NPO283" s="6"/>
      <c r="NPP283" s="6"/>
      <c r="NPQ283" s="6"/>
      <c r="NPR283" s="6"/>
      <c r="NPS283" s="6"/>
      <c r="NPT283" s="6"/>
      <c r="NPU283" s="6"/>
      <c r="NPV283" s="6"/>
      <c r="NPW283" s="6"/>
      <c r="NPX283" s="6"/>
      <c r="NPY283" s="6"/>
      <c r="NPZ283" s="6"/>
      <c r="NQA283" s="6"/>
      <c r="NQB283" s="6"/>
      <c r="NQC283" s="6"/>
      <c r="NQD283" s="6"/>
      <c r="NQE283" s="6"/>
      <c r="NQF283" s="6"/>
      <c r="NQG283" s="6"/>
      <c r="NQH283" s="6"/>
      <c r="NQI283" s="6"/>
      <c r="NQJ283" s="6"/>
      <c r="NQK283" s="6"/>
      <c r="NQL283" s="6"/>
      <c r="NQM283" s="6"/>
      <c r="NQN283" s="6"/>
      <c r="NQO283" s="6"/>
      <c r="NQP283" s="6"/>
      <c r="NQQ283" s="6"/>
      <c r="NQR283" s="6"/>
      <c r="NQS283" s="6"/>
      <c r="NQT283" s="6"/>
      <c r="NQU283" s="6"/>
      <c r="NQV283" s="6"/>
      <c r="NQW283" s="6"/>
      <c r="NQX283" s="6"/>
      <c r="NQY283" s="6"/>
      <c r="NQZ283" s="6"/>
      <c r="NRA283" s="6"/>
      <c r="NRB283" s="6"/>
      <c r="NRC283" s="6"/>
      <c r="NRD283" s="6"/>
      <c r="NRE283" s="6"/>
      <c r="NRF283" s="6"/>
      <c r="NRG283" s="6"/>
      <c r="NRH283" s="6"/>
      <c r="NRI283" s="6"/>
      <c r="NRJ283" s="6"/>
      <c r="NRK283" s="6"/>
      <c r="NRL283" s="6"/>
      <c r="NRM283" s="6"/>
      <c r="NRN283" s="6"/>
      <c r="NRO283" s="6"/>
      <c r="NRP283" s="6"/>
      <c r="NRQ283" s="6"/>
      <c r="NRR283" s="6"/>
      <c r="NRS283" s="6"/>
      <c r="NRT283" s="6"/>
      <c r="NRU283" s="6"/>
      <c r="NRV283" s="6"/>
      <c r="NRW283" s="6"/>
      <c r="NRX283" s="6"/>
      <c r="NRY283" s="6"/>
      <c r="NRZ283" s="6"/>
      <c r="NSA283" s="6"/>
      <c r="NSB283" s="6"/>
      <c r="NSC283" s="6"/>
      <c r="NSD283" s="6"/>
      <c r="NSE283" s="6"/>
      <c r="NSF283" s="6"/>
      <c r="NSG283" s="6"/>
      <c r="NSH283" s="6"/>
      <c r="NSI283" s="6"/>
      <c r="NSJ283" s="6"/>
      <c r="NSK283" s="6"/>
      <c r="NSL283" s="6"/>
      <c r="NSM283" s="6"/>
      <c r="NSN283" s="6"/>
      <c r="NSO283" s="6"/>
      <c r="NSP283" s="6"/>
      <c r="NSQ283" s="6"/>
      <c r="NSR283" s="6"/>
      <c r="NSS283" s="6"/>
      <c r="NST283" s="6"/>
      <c r="NSU283" s="6"/>
      <c r="NSV283" s="6"/>
      <c r="NSW283" s="6"/>
      <c r="NSX283" s="6"/>
      <c r="NSY283" s="6"/>
      <c r="NSZ283" s="6"/>
      <c r="NTA283" s="6"/>
      <c r="NTB283" s="6"/>
      <c r="NTC283" s="6"/>
      <c r="NTD283" s="6"/>
      <c r="NTE283" s="6"/>
      <c r="NTF283" s="6"/>
      <c r="NTG283" s="6"/>
      <c r="NTH283" s="6"/>
      <c r="NTI283" s="6"/>
      <c r="NTJ283" s="6"/>
      <c r="NTK283" s="6"/>
      <c r="NTL283" s="6"/>
      <c r="NTM283" s="6"/>
      <c r="NTN283" s="6"/>
      <c r="NTO283" s="6"/>
      <c r="NTP283" s="6"/>
      <c r="NTQ283" s="6"/>
      <c r="NTR283" s="6"/>
      <c r="NTS283" s="6"/>
      <c r="NTT283" s="6"/>
      <c r="NTU283" s="6"/>
      <c r="NTV283" s="6"/>
      <c r="NTW283" s="6"/>
      <c r="NTX283" s="6"/>
      <c r="NTY283" s="6"/>
      <c r="NTZ283" s="6"/>
      <c r="NUA283" s="6"/>
      <c r="NUB283" s="6"/>
      <c r="NUC283" s="6"/>
      <c r="NUD283" s="6"/>
      <c r="NUE283" s="6"/>
      <c r="NUF283" s="6"/>
      <c r="NUG283" s="6"/>
      <c r="NUH283" s="6"/>
      <c r="NUI283" s="6"/>
      <c r="NUJ283" s="6"/>
      <c r="NUK283" s="6"/>
      <c r="NUL283" s="6"/>
      <c r="NUM283" s="6"/>
      <c r="NUN283" s="6"/>
      <c r="NUO283" s="6"/>
      <c r="NUP283" s="6"/>
      <c r="NUQ283" s="6"/>
      <c r="NUR283" s="6"/>
      <c r="NUS283" s="6"/>
      <c r="NUT283" s="6"/>
      <c r="NUU283" s="6"/>
      <c r="NUV283" s="6"/>
      <c r="NUW283" s="6"/>
      <c r="NUX283" s="6"/>
      <c r="NUY283" s="6"/>
      <c r="NUZ283" s="6"/>
      <c r="NVA283" s="6"/>
      <c r="NVB283" s="6"/>
      <c r="NVC283" s="6"/>
      <c r="NVD283" s="6"/>
      <c r="NVE283" s="6"/>
      <c r="NVF283" s="6"/>
      <c r="NVG283" s="6"/>
      <c r="NVH283" s="6"/>
      <c r="NVI283" s="6"/>
      <c r="NVJ283" s="6"/>
      <c r="NVK283" s="6"/>
      <c r="NVL283" s="6"/>
      <c r="NVM283" s="6"/>
      <c r="NVN283" s="6"/>
      <c r="NVO283" s="6"/>
      <c r="NVP283" s="6"/>
      <c r="NVQ283" s="6"/>
      <c r="NVR283" s="6"/>
      <c r="NVS283" s="6"/>
      <c r="NVT283" s="6"/>
      <c r="NVU283" s="6"/>
      <c r="NVV283" s="6"/>
      <c r="NVW283" s="6"/>
      <c r="NVX283" s="6"/>
      <c r="NVY283" s="6"/>
      <c r="NVZ283" s="6"/>
      <c r="NWA283" s="6"/>
      <c r="NWB283" s="6"/>
      <c r="NWC283" s="6"/>
      <c r="NWD283" s="6"/>
      <c r="NWE283" s="6"/>
      <c r="NWF283" s="6"/>
      <c r="NWG283" s="6"/>
      <c r="NWH283" s="6"/>
      <c r="NWI283" s="6"/>
      <c r="NWJ283" s="6"/>
      <c r="NWK283" s="6"/>
      <c r="NWL283" s="6"/>
      <c r="NWM283" s="6"/>
      <c r="NWN283" s="6"/>
      <c r="NWO283" s="6"/>
      <c r="NWP283" s="6"/>
      <c r="NWQ283" s="6"/>
      <c r="NWR283" s="6"/>
      <c r="NWS283" s="6"/>
      <c r="NWT283" s="6"/>
      <c r="NWU283" s="6"/>
      <c r="NWV283" s="6"/>
      <c r="NWW283" s="6"/>
      <c r="NWX283" s="6"/>
      <c r="NWY283" s="6"/>
      <c r="NWZ283" s="6"/>
      <c r="NXA283" s="6"/>
      <c r="NXB283" s="6"/>
      <c r="NXC283" s="6"/>
      <c r="NXD283" s="6"/>
      <c r="NXE283" s="6"/>
      <c r="NXF283" s="6"/>
      <c r="NXG283" s="6"/>
      <c r="NXH283" s="6"/>
      <c r="NXI283" s="6"/>
      <c r="NXJ283" s="6"/>
      <c r="NXK283" s="6"/>
      <c r="NXL283" s="6"/>
      <c r="NXM283" s="6"/>
      <c r="NXN283" s="6"/>
      <c r="NXO283" s="6"/>
      <c r="NXP283" s="6"/>
      <c r="NXQ283" s="6"/>
      <c r="NXR283" s="6"/>
      <c r="NXS283" s="6"/>
      <c r="NXT283" s="6"/>
      <c r="NXU283" s="6"/>
      <c r="NXV283" s="6"/>
      <c r="NXW283" s="6"/>
      <c r="NXX283" s="6"/>
      <c r="NXY283" s="6"/>
      <c r="NXZ283" s="6"/>
      <c r="NYA283" s="6"/>
      <c r="NYB283" s="6"/>
      <c r="NYC283" s="6"/>
      <c r="NYD283" s="6"/>
      <c r="NYE283" s="6"/>
      <c r="NYF283" s="6"/>
      <c r="NYG283" s="6"/>
      <c r="NYH283" s="6"/>
      <c r="NYI283" s="6"/>
      <c r="NYJ283" s="6"/>
      <c r="NYK283" s="6"/>
      <c r="NYL283" s="6"/>
      <c r="NYM283" s="6"/>
      <c r="NYN283" s="6"/>
      <c r="NYO283" s="6"/>
      <c r="NYP283" s="6"/>
      <c r="NYQ283" s="6"/>
      <c r="NYR283" s="6"/>
      <c r="NYS283" s="6"/>
      <c r="NYT283" s="6"/>
      <c r="NYU283" s="6"/>
      <c r="NYV283" s="6"/>
      <c r="NYW283" s="6"/>
      <c r="NYX283" s="6"/>
      <c r="NYY283" s="6"/>
      <c r="NYZ283" s="6"/>
      <c r="NZA283" s="6"/>
      <c r="NZB283" s="6"/>
      <c r="NZC283" s="6"/>
      <c r="NZD283" s="6"/>
      <c r="NZE283" s="6"/>
      <c r="NZF283" s="6"/>
      <c r="NZG283" s="6"/>
      <c r="NZH283" s="6"/>
      <c r="NZI283" s="6"/>
      <c r="NZJ283" s="6"/>
      <c r="NZK283" s="6"/>
      <c r="NZL283" s="6"/>
      <c r="NZM283" s="6"/>
      <c r="NZN283" s="6"/>
      <c r="NZO283" s="6"/>
      <c r="NZP283" s="6"/>
      <c r="NZQ283" s="6"/>
      <c r="NZR283" s="6"/>
      <c r="NZS283" s="6"/>
      <c r="NZT283" s="6"/>
      <c r="NZU283" s="6"/>
      <c r="NZV283" s="6"/>
      <c r="NZW283" s="6"/>
      <c r="NZX283" s="6"/>
      <c r="NZY283" s="6"/>
      <c r="NZZ283" s="6"/>
      <c r="OAA283" s="6"/>
      <c r="OAB283" s="6"/>
      <c r="OAC283" s="6"/>
      <c r="OAD283" s="6"/>
      <c r="OAE283" s="6"/>
      <c r="OAF283" s="6"/>
      <c r="OAG283" s="6"/>
      <c r="OAH283" s="6"/>
      <c r="OAI283" s="6"/>
      <c r="OAJ283" s="6"/>
      <c r="OAK283" s="6"/>
      <c r="OAL283" s="6"/>
      <c r="OAM283" s="6"/>
      <c r="OAN283" s="6"/>
      <c r="OAO283" s="6"/>
      <c r="OAP283" s="6"/>
      <c r="OAQ283" s="6"/>
      <c r="OAR283" s="6"/>
      <c r="OAS283" s="6"/>
      <c r="OAT283" s="6"/>
      <c r="OAU283" s="6"/>
      <c r="OAV283" s="6"/>
      <c r="OAW283" s="6"/>
      <c r="OAX283" s="6"/>
      <c r="OAY283" s="6"/>
      <c r="OAZ283" s="6"/>
      <c r="OBA283" s="6"/>
      <c r="OBB283" s="6"/>
      <c r="OBC283" s="6"/>
      <c r="OBD283" s="6"/>
      <c r="OBE283" s="6"/>
      <c r="OBF283" s="6"/>
      <c r="OBG283" s="6"/>
      <c r="OBH283" s="6"/>
      <c r="OBI283" s="6"/>
      <c r="OBJ283" s="6"/>
      <c r="OBK283" s="6"/>
      <c r="OBL283" s="6"/>
      <c r="OBM283" s="6"/>
      <c r="OBN283" s="6"/>
      <c r="OBO283" s="6"/>
      <c r="OBP283" s="6"/>
      <c r="OBQ283" s="6"/>
      <c r="OBR283" s="6"/>
      <c r="OBS283" s="6"/>
      <c r="OBT283" s="6"/>
      <c r="OBU283" s="6"/>
      <c r="OBV283" s="6"/>
      <c r="OBW283" s="6"/>
      <c r="OBX283" s="6"/>
      <c r="OBY283" s="6"/>
      <c r="OBZ283" s="6"/>
      <c r="OCA283" s="6"/>
      <c r="OCB283" s="6"/>
      <c r="OCC283" s="6"/>
      <c r="OCD283" s="6"/>
      <c r="OCE283" s="6"/>
      <c r="OCF283" s="6"/>
      <c r="OCG283" s="6"/>
      <c r="OCH283" s="6"/>
      <c r="OCI283" s="6"/>
      <c r="OCJ283" s="6"/>
      <c r="OCK283" s="6"/>
      <c r="OCL283" s="6"/>
      <c r="OCM283" s="6"/>
      <c r="OCN283" s="6"/>
      <c r="OCO283" s="6"/>
      <c r="OCP283" s="6"/>
      <c r="OCQ283" s="6"/>
      <c r="OCR283" s="6"/>
      <c r="OCS283" s="6"/>
      <c r="OCT283" s="6"/>
      <c r="OCU283" s="6"/>
      <c r="OCV283" s="6"/>
      <c r="OCW283" s="6"/>
      <c r="OCX283" s="6"/>
      <c r="OCY283" s="6"/>
      <c r="OCZ283" s="6"/>
      <c r="ODA283" s="6"/>
      <c r="ODB283" s="6"/>
      <c r="ODC283" s="6"/>
      <c r="ODD283" s="6"/>
      <c r="ODE283" s="6"/>
      <c r="ODF283" s="6"/>
      <c r="ODG283" s="6"/>
      <c r="ODH283" s="6"/>
      <c r="ODI283" s="6"/>
      <c r="ODJ283" s="6"/>
      <c r="ODK283" s="6"/>
      <c r="ODL283" s="6"/>
      <c r="ODM283" s="6"/>
      <c r="ODN283" s="6"/>
      <c r="ODO283" s="6"/>
      <c r="ODP283" s="6"/>
      <c r="ODQ283" s="6"/>
      <c r="ODR283" s="6"/>
      <c r="ODS283" s="6"/>
      <c r="ODT283" s="6"/>
      <c r="ODU283" s="6"/>
      <c r="ODV283" s="6"/>
      <c r="ODW283" s="6"/>
      <c r="ODX283" s="6"/>
      <c r="ODY283" s="6"/>
      <c r="ODZ283" s="6"/>
      <c r="OEA283" s="6"/>
      <c r="OEB283" s="6"/>
      <c r="OEC283" s="6"/>
      <c r="OED283" s="6"/>
      <c r="OEE283" s="6"/>
      <c r="OEF283" s="6"/>
      <c r="OEG283" s="6"/>
      <c r="OEH283" s="6"/>
      <c r="OEI283" s="6"/>
      <c r="OEJ283" s="6"/>
      <c r="OEK283" s="6"/>
      <c r="OEL283" s="6"/>
      <c r="OEM283" s="6"/>
      <c r="OEN283" s="6"/>
      <c r="OEO283" s="6"/>
      <c r="OEP283" s="6"/>
      <c r="OEQ283" s="6"/>
      <c r="OER283" s="6"/>
      <c r="OES283" s="6"/>
      <c r="OET283" s="6"/>
      <c r="OEU283" s="6"/>
      <c r="OEV283" s="6"/>
      <c r="OEW283" s="6"/>
      <c r="OEX283" s="6"/>
      <c r="OEY283" s="6"/>
      <c r="OEZ283" s="6"/>
      <c r="OFA283" s="6"/>
      <c r="OFB283" s="6"/>
      <c r="OFC283" s="6"/>
      <c r="OFD283" s="6"/>
      <c r="OFE283" s="6"/>
      <c r="OFF283" s="6"/>
      <c r="OFG283" s="6"/>
      <c r="OFH283" s="6"/>
      <c r="OFI283" s="6"/>
      <c r="OFJ283" s="6"/>
      <c r="OFK283" s="6"/>
      <c r="OFL283" s="6"/>
      <c r="OFM283" s="6"/>
      <c r="OFN283" s="6"/>
      <c r="OFO283" s="6"/>
      <c r="OFP283" s="6"/>
      <c r="OFQ283" s="6"/>
      <c r="OFR283" s="6"/>
      <c r="OFS283" s="6"/>
      <c r="OFT283" s="6"/>
      <c r="OFU283" s="6"/>
      <c r="OFV283" s="6"/>
      <c r="OFW283" s="6"/>
      <c r="OFX283" s="6"/>
      <c r="OFY283" s="6"/>
      <c r="OFZ283" s="6"/>
      <c r="OGA283" s="6"/>
      <c r="OGB283" s="6"/>
      <c r="OGC283" s="6"/>
      <c r="OGD283" s="6"/>
      <c r="OGE283" s="6"/>
      <c r="OGF283" s="6"/>
      <c r="OGG283" s="6"/>
      <c r="OGH283" s="6"/>
      <c r="OGI283" s="6"/>
      <c r="OGJ283" s="6"/>
      <c r="OGK283" s="6"/>
      <c r="OGL283" s="6"/>
      <c r="OGM283" s="6"/>
      <c r="OGN283" s="6"/>
      <c r="OGO283" s="6"/>
      <c r="OGP283" s="6"/>
      <c r="OGQ283" s="6"/>
      <c r="OGR283" s="6"/>
      <c r="OGS283" s="6"/>
      <c r="OGT283" s="6"/>
      <c r="OGU283" s="6"/>
      <c r="OGV283" s="6"/>
      <c r="OGW283" s="6"/>
      <c r="OGX283" s="6"/>
      <c r="OGY283" s="6"/>
      <c r="OGZ283" s="6"/>
      <c r="OHA283" s="6"/>
      <c r="OHB283" s="6"/>
      <c r="OHC283" s="6"/>
      <c r="OHD283" s="6"/>
      <c r="OHE283" s="6"/>
      <c r="OHF283" s="6"/>
      <c r="OHG283" s="6"/>
      <c r="OHH283" s="6"/>
      <c r="OHI283" s="6"/>
      <c r="OHJ283" s="6"/>
      <c r="OHK283" s="6"/>
      <c r="OHL283" s="6"/>
      <c r="OHM283" s="6"/>
      <c r="OHN283" s="6"/>
      <c r="OHO283" s="6"/>
      <c r="OHP283" s="6"/>
      <c r="OHQ283" s="6"/>
      <c r="OHR283" s="6"/>
      <c r="OHS283" s="6"/>
      <c r="OHT283" s="6"/>
      <c r="OHU283" s="6"/>
      <c r="OHV283" s="6"/>
      <c r="OHW283" s="6"/>
      <c r="OHX283" s="6"/>
      <c r="OHY283" s="6"/>
      <c r="OHZ283" s="6"/>
      <c r="OIA283" s="6"/>
      <c r="OIB283" s="6"/>
      <c r="OIC283" s="6"/>
      <c r="OID283" s="6"/>
      <c r="OIE283" s="6"/>
      <c r="OIF283" s="6"/>
      <c r="OIG283" s="6"/>
      <c r="OIH283" s="6"/>
      <c r="OII283" s="6"/>
      <c r="OIJ283" s="6"/>
      <c r="OIK283" s="6"/>
      <c r="OIL283" s="6"/>
      <c r="OIM283" s="6"/>
      <c r="OIN283" s="6"/>
      <c r="OIO283" s="6"/>
      <c r="OIP283" s="6"/>
      <c r="OIQ283" s="6"/>
      <c r="OIR283" s="6"/>
      <c r="OIS283" s="6"/>
      <c r="OIT283" s="6"/>
      <c r="OIU283" s="6"/>
      <c r="OIV283" s="6"/>
      <c r="OIW283" s="6"/>
      <c r="OIX283" s="6"/>
      <c r="OIY283" s="6"/>
      <c r="OIZ283" s="6"/>
      <c r="OJA283" s="6"/>
      <c r="OJB283" s="6"/>
      <c r="OJC283" s="6"/>
      <c r="OJD283" s="6"/>
      <c r="OJE283" s="6"/>
      <c r="OJF283" s="6"/>
      <c r="OJG283" s="6"/>
      <c r="OJH283" s="6"/>
      <c r="OJI283" s="6"/>
      <c r="OJJ283" s="6"/>
      <c r="OJK283" s="6"/>
      <c r="OJL283" s="6"/>
      <c r="OJM283" s="6"/>
      <c r="OJN283" s="6"/>
      <c r="OJO283" s="6"/>
      <c r="OJP283" s="6"/>
      <c r="OJQ283" s="6"/>
      <c r="OJR283" s="6"/>
      <c r="OJS283" s="6"/>
      <c r="OJT283" s="6"/>
      <c r="OJU283" s="6"/>
      <c r="OJV283" s="6"/>
      <c r="OJW283" s="6"/>
      <c r="OJX283" s="6"/>
      <c r="OJY283" s="6"/>
      <c r="OJZ283" s="6"/>
      <c r="OKA283" s="6"/>
      <c r="OKB283" s="6"/>
      <c r="OKC283" s="6"/>
      <c r="OKD283" s="6"/>
      <c r="OKE283" s="6"/>
      <c r="OKF283" s="6"/>
      <c r="OKG283" s="6"/>
      <c r="OKH283" s="6"/>
      <c r="OKI283" s="6"/>
      <c r="OKJ283" s="6"/>
      <c r="OKK283" s="6"/>
      <c r="OKL283" s="6"/>
      <c r="OKM283" s="6"/>
      <c r="OKN283" s="6"/>
      <c r="OKO283" s="6"/>
      <c r="OKP283" s="6"/>
      <c r="OKQ283" s="6"/>
      <c r="OKR283" s="6"/>
      <c r="OKS283" s="6"/>
      <c r="OKT283" s="6"/>
      <c r="OKU283" s="6"/>
      <c r="OKV283" s="6"/>
      <c r="OKW283" s="6"/>
      <c r="OKX283" s="6"/>
      <c r="OKY283" s="6"/>
      <c r="OKZ283" s="6"/>
      <c r="OLA283" s="6"/>
      <c r="OLB283" s="6"/>
      <c r="OLC283" s="6"/>
      <c r="OLD283" s="6"/>
      <c r="OLE283" s="6"/>
      <c r="OLF283" s="6"/>
      <c r="OLG283" s="6"/>
      <c r="OLH283" s="6"/>
      <c r="OLI283" s="6"/>
      <c r="OLJ283" s="6"/>
      <c r="OLK283" s="6"/>
      <c r="OLL283" s="6"/>
      <c r="OLM283" s="6"/>
      <c r="OLN283" s="6"/>
      <c r="OLO283" s="6"/>
      <c r="OLP283" s="6"/>
      <c r="OLQ283" s="6"/>
      <c r="OLR283" s="6"/>
      <c r="OLS283" s="6"/>
      <c r="OLT283" s="6"/>
      <c r="OLU283" s="6"/>
      <c r="OLV283" s="6"/>
      <c r="OLW283" s="6"/>
      <c r="OLX283" s="6"/>
      <c r="OLY283" s="6"/>
      <c r="OLZ283" s="6"/>
      <c r="OMA283" s="6"/>
      <c r="OMB283" s="6"/>
      <c r="OMC283" s="6"/>
      <c r="OMD283" s="6"/>
      <c r="OME283" s="6"/>
      <c r="OMF283" s="6"/>
      <c r="OMG283" s="6"/>
      <c r="OMH283" s="6"/>
      <c r="OMI283" s="6"/>
      <c r="OMJ283" s="6"/>
      <c r="OMK283" s="6"/>
      <c r="OML283" s="6"/>
      <c r="OMM283" s="6"/>
      <c r="OMN283" s="6"/>
      <c r="OMO283" s="6"/>
      <c r="OMP283" s="6"/>
      <c r="OMQ283" s="6"/>
      <c r="OMR283" s="6"/>
      <c r="OMS283" s="6"/>
      <c r="OMT283" s="6"/>
      <c r="OMU283" s="6"/>
      <c r="OMV283" s="6"/>
      <c r="OMW283" s="6"/>
      <c r="OMX283" s="6"/>
      <c r="OMY283" s="6"/>
      <c r="OMZ283" s="6"/>
      <c r="ONA283" s="6"/>
      <c r="ONB283" s="6"/>
      <c r="ONC283" s="6"/>
      <c r="OND283" s="6"/>
      <c r="ONE283" s="6"/>
      <c r="ONF283" s="6"/>
      <c r="ONG283" s="6"/>
      <c r="ONH283" s="6"/>
      <c r="ONI283" s="6"/>
      <c r="ONJ283" s="6"/>
      <c r="ONK283" s="6"/>
      <c r="ONL283" s="6"/>
      <c r="ONM283" s="6"/>
      <c r="ONN283" s="6"/>
      <c r="ONO283" s="6"/>
      <c r="ONP283" s="6"/>
      <c r="ONQ283" s="6"/>
      <c r="ONR283" s="6"/>
      <c r="ONS283" s="6"/>
      <c r="ONT283" s="6"/>
      <c r="ONU283" s="6"/>
      <c r="ONV283" s="6"/>
      <c r="ONW283" s="6"/>
      <c r="ONX283" s="6"/>
      <c r="ONY283" s="6"/>
      <c r="ONZ283" s="6"/>
      <c r="OOA283" s="6"/>
      <c r="OOB283" s="6"/>
      <c r="OOC283" s="6"/>
      <c r="OOD283" s="6"/>
      <c r="OOE283" s="6"/>
      <c r="OOF283" s="6"/>
      <c r="OOG283" s="6"/>
      <c r="OOH283" s="6"/>
      <c r="OOI283" s="6"/>
      <c r="OOJ283" s="6"/>
      <c r="OOK283" s="6"/>
      <c r="OOL283" s="6"/>
      <c r="OOM283" s="6"/>
      <c r="OON283" s="6"/>
      <c r="OOO283" s="6"/>
      <c r="OOP283" s="6"/>
      <c r="OOQ283" s="6"/>
      <c r="OOR283" s="6"/>
      <c r="OOS283" s="6"/>
      <c r="OOT283" s="6"/>
      <c r="OOU283" s="6"/>
      <c r="OOV283" s="6"/>
      <c r="OOW283" s="6"/>
      <c r="OOX283" s="6"/>
      <c r="OOY283" s="6"/>
      <c r="OOZ283" s="6"/>
      <c r="OPA283" s="6"/>
      <c r="OPB283" s="6"/>
      <c r="OPC283" s="6"/>
      <c r="OPD283" s="6"/>
      <c r="OPE283" s="6"/>
      <c r="OPF283" s="6"/>
      <c r="OPG283" s="6"/>
      <c r="OPH283" s="6"/>
      <c r="OPI283" s="6"/>
      <c r="OPJ283" s="6"/>
      <c r="OPK283" s="6"/>
      <c r="OPL283" s="6"/>
      <c r="OPM283" s="6"/>
      <c r="OPN283" s="6"/>
      <c r="OPO283" s="6"/>
      <c r="OPP283" s="6"/>
      <c r="OPQ283" s="6"/>
      <c r="OPR283" s="6"/>
      <c r="OPS283" s="6"/>
      <c r="OPT283" s="6"/>
      <c r="OPU283" s="6"/>
      <c r="OPV283" s="6"/>
      <c r="OPW283" s="6"/>
      <c r="OPX283" s="6"/>
      <c r="OPY283" s="6"/>
      <c r="OPZ283" s="6"/>
      <c r="OQA283" s="6"/>
      <c r="OQB283" s="6"/>
      <c r="OQC283" s="6"/>
      <c r="OQD283" s="6"/>
      <c r="OQE283" s="6"/>
      <c r="OQF283" s="6"/>
      <c r="OQG283" s="6"/>
      <c r="OQH283" s="6"/>
      <c r="OQI283" s="6"/>
      <c r="OQJ283" s="6"/>
      <c r="OQK283" s="6"/>
      <c r="OQL283" s="6"/>
      <c r="OQM283" s="6"/>
      <c r="OQN283" s="6"/>
      <c r="OQO283" s="6"/>
      <c r="OQP283" s="6"/>
      <c r="OQQ283" s="6"/>
      <c r="OQR283" s="6"/>
      <c r="OQS283" s="6"/>
      <c r="OQT283" s="6"/>
      <c r="OQU283" s="6"/>
      <c r="OQV283" s="6"/>
      <c r="OQW283" s="6"/>
      <c r="OQX283" s="6"/>
      <c r="OQY283" s="6"/>
      <c r="OQZ283" s="6"/>
      <c r="ORA283" s="6"/>
      <c r="ORB283" s="6"/>
      <c r="ORC283" s="6"/>
      <c r="ORD283" s="6"/>
      <c r="ORE283" s="6"/>
      <c r="ORF283" s="6"/>
      <c r="ORG283" s="6"/>
      <c r="ORH283" s="6"/>
      <c r="ORI283" s="6"/>
      <c r="ORJ283" s="6"/>
      <c r="ORK283" s="6"/>
      <c r="ORL283" s="6"/>
      <c r="ORM283" s="6"/>
      <c r="ORN283" s="6"/>
      <c r="ORO283" s="6"/>
      <c r="ORP283" s="6"/>
      <c r="ORQ283" s="6"/>
      <c r="ORR283" s="6"/>
      <c r="ORS283" s="6"/>
      <c r="ORT283" s="6"/>
      <c r="ORU283" s="6"/>
      <c r="ORV283" s="6"/>
      <c r="ORW283" s="6"/>
      <c r="ORX283" s="6"/>
      <c r="ORY283" s="6"/>
      <c r="ORZ283" s="6"/>
      <c r="OSA283" s="6"/>
      <c r="OSB283" s="6"/>
      <c r="OSC283" s="6"/>
      <c r="OSD283" s="6"/>
      <c r="OSE283" s="6"/>
      <c r="OSF283" s="6"/>
      <c r="OSG283" s="6"/>
      <c r="OSH283" s="6"/>
      <c r="OSI283" s="6"/>
      <c r="OSJ283" s="6"/>
      <c r="OSK283" s="6"/>
      <c r="OSL283" s="6"/>
      <c r="OSM283" s="6"/>
      <c r="OSN283" s="6"/>
      <c r="OSO283" s="6"/>
      <c r="OSP283" s="6"/>
      <c r="OSQ283" s="6"/>
      <c r="OSR283" s="6"/>
      <c r="OSS283" s="6"/>
      <c r="OST283" s="6"/>
      <c r="OSU283" s="6"/>
      <c r="OSV283" s="6"/>
      <c r="OSW283" s="6"/>
      <c r="OSX283" s="6"/>
      <c r="OSY283" s="6"/>
      <c r="OSZ283" s="6"/>
      <c r="OTA283" s="6"/>
      <c r="OTB283" s="6"/>
      <c r="OTC283" s="6"/>
      <c r="OTD283" s="6"/>
      <c r="OTE283" s="6"/>
      <c r="OTF283" s="6"/>
      <c r="OTG283" s="6"/>
      <c r="OTH283" s="6"/>
      <c r="OTI283" s="6"/>
      <c r="OTJ283" s="6"/>
      <c r="OTK283" s="6"/>
      <c r="OTL283" s="6"/>
      <c r="OTM283" s="6"/>
      <c r="OTN283" s="6"/>
      <c r="OTO283" s="6"/>
      <c r="OTP283" s="6"/>
      <c r="OTQ283" s="6"/>
      <c r="OTR283" s="6"/>
      <c r="OTS283" s="6"/>
      <c r="OTT283" s="6"/>
      <c r="OTU283" s="6"/>
      <c r="OTV283" s="6"/>
      <c r="OTW283" s="6"/>
      <c r="OTX283" s="6"/>
      <c r="OTY283" s="6"/>
      <c r="OTZ283" s="6"/>
      <c r="OUA283" s="6"/>
      <c r="OUB283" s="6"/>
      <c r="OUC283" s="6"/>
      <c r="OUD283" s="6"/>
      <c r="OUE283" s="6"/>
      <c r="OUF283" s="6"/>
      <c r="OUG283" s="6"/>
      <c r="OUH283" s="6"/>
      <c r="OUI283" s="6"/>
      <c r="OUJ283" s="6"/>
      <c r="OUK283" s="6"/>
      <c r="OUL283" s="6"/>
      <c r="OUM283" s="6"/>
      <c r="OUN283" s="6"/>
      <c r="OUO283" s="6"/>
      <c r="OUP283" s="6"/>
      <c r="OUQ283" s="6"/>
      <c r="OUR283" s="6"/>
      <c r="OUS283" s="6"/>
      <c r="OUT283" s="6"/>
      <c r="OUU283" s="6"/>
      <c r="OUV283" s="6"/>
      <c r="OUW283" s="6"/>
      <c r="OUX283" s="6"/>
      <c r="OUY283" s="6"/>
      <c r="OUZ283" s="6"/>
      <c r="OVA283" s="6"/>
      <c r="OVB283" s="6"/>
      <c r="OVC283" s="6"/>
      <c r="OVD283" s="6"/>
      <c r="OVE283" s="6"/>
      <c r="OVF283" s="6"/>
      <c r="OVG283" s="6"/>
      <c r="OVH283" s="6"/>
      <c r="OVI283" s="6"/>
      <c r="OVJ283" s="6"/>
      <c r="OVK283" s="6"/>
      <c r="OVL283" s="6"/>
      <c r="OVM283" s="6"/>
      <c r="OVN283" s="6"/>
      <c r="OVO283" s="6"/>
      <c r="OVP283" s="6"/>
      <c r="OVQ283" s="6"/>
      <c r="OVR283" s="6"/>
      <c r="OVS283" s="6"/>
      <c r="OVT283" s="6"/>
      <c r="OVU283" s="6"/>
      <c r="OVV283" s="6"/>
      <c r="OVW283" s="6"/>
      <c r="OVX283" s="6"/>
      <c r="OVY283" s="6"/>
      <c r="OVZ283" s="6"/>
      <c r="OWA283" s="6"/>
      <c r="OWB283" s="6"/>
      <c r="OWC283" s="6"/>
      <c r="OWD283" s="6"/>
      <c r="OWE283" s="6"/>
      <c r="OWF283" s="6"/>
      <c r="OWG283" s="6"/>
      <c r="OWH283" s="6"/>
      <c r="OWI283" s="6"/>
      <c r="OWJ283" s="6"/>
      <c r="OWK283" s="6"/>
      <c r="OWL283" s="6"/>
      <c r="OWM283" s="6"/>
      <c r="OWN283" s="6"/>
      <c r="OWO283" s="6"/>
      <c r="OWP283" s="6"/>
      <c r="OWQ283" s="6"/>
      <c r="OWR283" s="6"/>
      <c r="OWS283" s="6"/>
      <c r="OWT283" s="6"/>
      <c r="OWU283" s="6"/>
      <c r="OWV283" s="6"/>
      <c r="OWW283" s="6"/>
      <c r="OWX283" s="6"/>
      <c r="OWY283" s="6"/>
      <c r="OWZ283" s="6"/>
      <c r="OXA283" s="6"/>
      <c r="OXB283" s="6"/>
      <c r="OXC283" s="6"/>
      <c r="OXD283" s="6"/>
      <c r="OXE283" s="6"/>
      <c r="OXF283" s="6"/>
      <c r="OXG283" s="6"/>
      <c r="OXH283" s="6"/>
      <c r="OXI283" s="6"/>
      <c r="OXJ283" s="6"/>
      <c r="OXK283" s="6"/>
      <c r="OXL283" s="6"/>
      <c r="OXM283" s="6"/>
      <c r="OXN283" s="6"/>
      <c r="OXO283" s="6"/>
      <c r="OXP283" s="6"/>
      <c r="OXQ283" s="6"/>
      <c r="OXR283" s="6"/>
      <c r="OXS283" s="6"/>
      <c r="OXT283" s="6"/>
      <c r="OXU283" s="6"/>
      <c r="OXV283" s="6"/>
      <c r="OXW283" s="6"/>
      <c r="OXX283" s="6"/>
      <c r="OXY283" s="6"/>
      <c r="OXZ283" s="6"/>
      <c r="OYA283" s="6"/>
      <c r="OYB283" s="6"/>
      <c r="OYC283" s="6"/>
      <c r="OYD283" s="6"/>
      <c r="OYE283" s="6"/>
      <c r="OYF283" s="6"/>
      <c r="OYG283" s="6"/>
      <c r="OYH283" s="6"/>
      <c r="OYI283" s="6"/>
      <c r="OYJ283" s="6"/>
      <c r="OYK283" s="6"/>
      <c r="OYL283" s="6"/>
      <c r="OYM283" s="6"/>
      <c r="OYN283" s="6"/>
      <c r="OYO283" s="6"/>
      <c r="OYP283" s="6"/>
      <c r="OYQ283" s="6"/>
      <c r="OYR283" s="6"/>
      <c r="OYS283" s="6"/>
      <c r="OYT283" s="6"/>
      <c r="OYU283" s="6"/>
      <c r="OYV283" s="6"/>
      <c r="OYW283" s="6"/>
      <c r="OYX283" s="6"/>
      <c r="OYY283" s="6"/>
      <c r="OYZ283" s="6"/>
      <c r="OZA283" s="6"/>
      <c r="OZB283" s="6"/>
      <c r="OZC283" s="6"/>
      <c r="OZD283" s="6"/>
      <c r="OZE283" s="6"/>
      <c r="OZF283" s="6"/>
      <c r="OZG283" s="6"/>
      <c r="OZH283" s="6"/>
      <c r="OZI283" s="6"/>
      <c r="OZJ283" s="6"/>
      <c r="OZK283" s="6"/>
      <c r="OZL283" s="6"/>
      <c r="OZM283" s="6"/>
      <c r="OZN283" s="6"/>
      <c r="OZO283" s="6"/>
      <c r="OZP283" s="6"/>
      <c r="OZQ283" s="6"/>
      <c r="OZR283" s="6"/>
      <c r="OZS283" s="6"/>
      <c r="OZT283" s="6"/>
      <c r="OZU283" s="6"/>
      <c r="OZV283" s="6"/>
      <c r="OZW283" s="6"/>
      <c r="OZX283" s="6"/>
      <c r="OZY283" s="6"/>
      <c r="OZZ283" s="6"/>
      <c r="PAA283" s="6"/>
      <c r="PAB283" s="6"/>
      <c r="PAC283" s="6"/>
      <c r="PAD283" s="6"/>
      <c r="PAE283" s="6"/>
      <c r="PAF283" s="6"/>
      <c r="PAG283" s="6"/>
      <c r="PAH283" s="6"/>
      <c r="PAI283" s="6"/>
      <c r="PAJ283" s="6"/>
      <c r="PAK283" s="6"/>
      <c r="PAL283" s="6"/>
      <c r="PAM283" s="6"/>
      <c r="PAN283" s="6"/>
      <c r="PAO283" s="6"/>
      <c r="PAP283" s="6"/>
      <c r="PAQ283" s="6"/>
      <c r="PAR283" s="6"/>
      <c r="PAS283" s="6"/>
      <c r="PAT283" s="6"/>
      <c r="PAU283" s="6"/>
      <c r="PAV283" s="6"/>
      <c r="PAW283" s="6"/>
      <c r="PAX283" s="6"/>
      <c r="PAY283" s="6"/>
      <c r="PAZ283" s="6"/>
      <c r="PBA283" s="6"/>
      <c r="PBB283" s="6"/>
      <c r="PBC283" s="6"/>
      <c r="PBD283" s="6"/>
      <c r="PBE283" s="6"/>
      <c r="PBF283" s="6"/>
      <c r="PBG283" s="6"/>
      <c r="PBH283" s="6"/>
      <c r="PBI283" s="6"/>
      <c r="PBJ283" s="6"/>
      <c r="PBK283" s="6"/>
      <c r="PBL283" s="6"/>
      <c r="PBM283" s="6"/>
      <c r="PBN283" s="6"/>
      <c r="PBO283" s="6"/>
      <c r="PBP283" s="6"/>
      <c r="PBQ283" s="6"/>
      <c r="PBR283" s="6"/>
      <c r="PBS283" s="6"/>
      <c r="PBT283" s="6"/>
      <c r="PBU283" s="6"/>
      <c r="PBV283" s="6"/>
      <c r="PBW283" s="6"/>
      <c r="PBX283" s="6"/>
      <c r="PBY283" s="6"/>
      <c r="PBZ283" s="6"/>
      <c r="PCA283" s="6"/>
      <c r="PCB283" s="6"/>
      <c r="PCC283" s="6"/>
      <c r="PCD283" s="6"/>
      <c r="PCE283" s="6"/>
      <c r="PCF283" s="6"/>
      <c r="PCG283" s="6"/>
      <c r="PCH283" s="6"/>
      <c r="PCI283" s="6"/>
      <c r="PCJ283" s="6"/>
      <c r="PCK283" s="6"/>
      <c r="PCL283" s="6"/>
      <c r="PCM283" s="6"/>
      <c r="PCN283" s="6"/>
      <c r="PCO283" s="6"/>
      <c r="PCP283" s="6"/>
      <c r="PCQ283" s="6"/>
      <c r="PCR283" s="6"/>
      <c r="PCS283" s="6"/>
      <c r="PCT283" s="6"/>
      <c r="PCU283" s="6"/>
      <c r="PCV283" s="6"/>
      <c r="PCW283" s="6"/>
      <c r="PCX283" s="6"/>
      <c r="PCY283" s="6"/>
      <c r="PCZ283" s="6"/>
      <c r="PDA283" s="6"/>
      <c r="PDB283" s="6"/>
      <c r="PDC283" s="6"/>
      <c r="PDD283" s="6"/>
      <c r="PDE283" s="6"/>
      <c r="PDF283" s="6"/>
      <c r="PDG283" s="6"/>
      <c r="PDH283" s="6"/>
      <c r="PDI283" s="6"/>
      <c r="PDJ283" s="6"/>
      <c r="PDK283" s="6"/>
      <c r="PDL283" s="6"/>
      <c r="PDM283" s="6"/>
      <c r="PDN283" s="6"/>
      <c r="PDO283" s="6"/>
      <c r="PDP283" s="6"/>
      <c r="PDQ283" s="6"/>
      <c r="PDR283" s="6"/>
      <c r="PDS283" s="6"/>
      <c r="PDT283" s="6"/>
      <c r="PDU283" s="6"/>
      <c r="PDV283" s="6"/>
      <c r="PDW283" s="6"/>
      <c r="PDX283" s="6"/>
      <c r="PDY283" s="6"/>
      <c r="PDZ283" s="6"/>
      <c r="PEA283" s="6"/>
      <c r="PEB283" s="6"/>
      <c r="PEC283" s="6"/>
      <c r="PED283" s="6"/>
      <c r="PEE283" s="6"/>
      <c r="PEF283" s="6"/>
      <c r="PEG283" s="6"/>
      <c r="PEH283" s="6"/>
      <c r="PEI283" s="6"/>
      <c r="PEJ283" s="6"/>
      <c r="PEK283" s="6"/>
      <c r="PEL283" s="6"/>
      <c r="PEM283" s="6"/>
      <c r="PEN283" s="6"/>
      <c r="PEO283" s="6"/>
      <c r="PEP283" s="6"/>
      <c r="PEQ283" s="6"/>
      <c r="PER283" s="6"/>
      <c r="PES283" s="6"/>
      <c r="PET283" s="6"/>
      <c r="PEU283" s="6"/>
      <c r="PEV283" s="6"/>
      <c r="PEW283" s="6"/>
      <c r="PEX283" s="6"/>
      <c r="PEY283" s="6"/>
      <c r="PEZ283" s="6"/>
      <c r="PFA283" s="6"/>
      <c r="PFB283" s="6"/>
      <c r="PFC283" s="6"/>
      <c r="PFD283" s="6"/>
      <c r="PFE283" s="6"/>
      <c r="PFF283" s="6"/>
      <c r="PFG283" s="6"/>
      <c r="PFH283" s="6"/>
      <c r="PFI283" s="6"/>
      <c r="PFJ283" s="6"/>
      <c r="PFK283" s="6"/>
      <c r="PFL283" s="6"/>
      <c r="PFM283" s="6"/>
      <c r="PFN283" s="6"/>
      <c r="PFO283" s="6"/>
      <c r="PFP283" s="6"/>
      <c r="PFQ283" s="6"/>
      <c r="PFR283" s="6"/>
      <c r="PFS283" s="6"/>
      <c r="PFT283" s="6"/>
      <c r="PFU283" s="6"/>
      <c r="PFV283" s="6"/>
      <c r="PFW283" s="6"/>
      <c r="PFX283" s="6"/>
      <c r="PFY283" s="6"/>
      <c r="PFZ283" s="6"/>
      <c r="PGA283" s="6"/>
      <c r="PGB283" s="6"/>
      <c r="PGC283" s="6"/>
      <c r="PGD283" s="6"/>
      <c r="PGE283" s="6"/>
      <c r="PGF283" s="6"/>
      <c r="PGG283" s="6"/>
      <c r="PGH283" s="6"/>
      <c r="PGI283" s="6"/>
      <c r="PGJ283" s="6"/>
      <c r="PGK283" s="6"/>
      <c r="PGL283" s="6"/>
      <c r="PGM283" s="6"/>
      <c r="PGN283" s="6"/>
      <c r="PGO283" s="6"/>
      <c r="PGP283" s="6"/>
      <c r="PGQ283" s="6"/>
      <c r="PGR283" s="6"/>
      <c r="PGS283" s="6"/>
      <c r="PGT283" s="6"/>
      <c r="PGU283" s="6"/>
      <c r="PGV283" s="6"/>
      <c r="PGW283" s="6"/>
      <c r="PGX283" s="6"/>
      <c r="PGY283" s="6"/>
      <c r="PGZ283" s="6"/>
      <c r="PHA283" s="6"/>
      <c r="PHB283" s="6"/>
      <c r="PHC283" s="6"/>
      <c r="PHD283" s="6"/>
      <c r="PHE283" s="6"/>
      <c r="PHF283" s="6"/>
      <c r="PHG283" s="6"/>
      <c r="PHH283" s="6"/>
      <c r="PHI283" s="6"/>
      <c r="PHJ283" s="6"/>
      <c r="PHK283" s="6"/>
      <c r="PHL283" s="6"/>
      <c r="PHM283" s="6"/>
      <c r="PHN283" s="6"/>
      <c r="PHO283" s="6"/>
      <c r="PHP283" s="6"/>
      <c r="PHQ283" s="6"/>
      <c r="PHR283" s="6"/>
      <c r="PHS283" s="6"/>
      <c r="PHT283" s="6"/>
      <c r="PHU283" s="6"/>
      <c r="PHV283" s="6"/>
      <c r="PHW283" s="6"/>
      <c r="PHX283" s="6"/>
      <c r="PHY283" s="6"/>
      <c r="PHZ283" s="6"/>
      <c r="PIA283" s="6"/>
      <c r="PIB283" s="6"/>
      <c r="PIC283" s="6"/>
      <c r="PID283" s="6"/>
      <c r="PIE283" s="6"/>
      <c r="PIF283" s="6"/>
      <c r="PIG283" s="6"/>
      <c r="PIH283" s="6"/>
      <c r="PII283" s="6"/>
      <c r="PIJ283" s="6"/>
      <c r="PIK283" s="6"/>
      <c r="PIL283" s="6"/>
      <c r="PIM283" s="6"/>
      <c r="PIN283" s="6"/>
      <c r="PIO283" s="6"/>
      <c r="PIP283" s="6"/>
      <c r="PIQ283" s="6"/>
      <c r="PIR283" s="6"/>
      <c r="PIS283" s="6"/>
      <c r="PIT283" s="6"/>
      <c r="PIU283" s="6"/>
      <c r="PIV283" s="6"/>
      <c r="PIW283" s="6"/>
      <c r="PIX283" s="6"/>
      <c r="PIY283" s="6"/>
      <c r="PIZ283" s="6"/>
      <c r="PJA283" s="6"/>
      <c r="PJB283" s="6"/>
      <c r="PJC283" s="6"/>
      <c r="PJD283" s="6"/>
      <c r="PJE283" s="6"/>
      <c r="PJF283" s="6"/>
      <c r="PJG283" s="6"/>
      <c r="PJH283" s="6"/>
      <c r="PJI283" s="6"/>
      <c r="PJJ283" s="6"/>
      <c r="PJK283" s="6"/>
      <c r="PJL283" s="6"/>
      <c r="PJM283" s="6"/>
      <c r="PJN283" s="6"/>
      <c r="PJO283" s="6"/>
      <c r="PJP283" s="6"/>
      <c r="PJQ283" s="6"/>
      <c r="PJR283" s="6"/>
      <c r="PJS283" s="6"/>
      <c r="PJT283" s="6"/>
      <c r="PJU283" s="6"/>
      <c r="PJV283" s="6"/>
      <c r="PJW283" s="6"/>
      <c r="PJX283" s="6"/>
      <c r="PJY283" s="6"/>
      <c r="PJZ283" s="6"/>
      <c r="PKA283" s="6"/>
      <c r="PKB283" s="6"/>
      <c r="PKC283" s="6"/>
      <c r="PKD283" s="6"/>
      <c r="PKE283" s="6"/>
      <c r="PKF283" s="6"/>
      <c r="PKG283" s="6"/>
      <c r="PKH283" s="6"/>
      <c r="PKI283" s="6"/>
      <c r="PKJ283" s="6"/>
      <c r="PKK283" s="6"/>
      <c r="PKL283" s="6"/>
      <c r="PKM283" s="6"/>
      <c r="PKN283" s="6"/>
      <c r="PKO283" s="6"/>
      <c r="PKP283" s="6"/>
      <c r="PKQ283" s="6"/>
      <c r="PKR283" s="6"/>
      <c r="PKS283" s="6"/>
      <c r="PKT283" s="6"/>
      <c r="PKU283" s="6"/>
      <c r="PKV283" s="6"/>
      <c r="PKW283" s="6"/>
      <c r="PKX283" s="6"/>
      <c r="PKY283" s="6"/>
      <c r="PKZ283" s="6"/>
      <c r="PLA283" s="6"/>
      <c r="PLB283" s="6"/>
      <c r="PLC283" s="6"/>
      <c r="PLD283" s="6"/>
      <c r="PLE283" s="6"/>
      <c r="PLF283" s="6"/>
      <c r="PLG283" s="6"/>
      <c r="PLH283" s="6"/>
      <c r="PLI283" s="6"/>
      <c r="PLJ283" s="6"/>
      <c r="PLK283" s="6"/>
      <c r="PLL283" s="6"/>
      <c r="PLM283" s="6"/>
      <c r="PLN283" s="6"/>
      <c r="PLO283" s="6"/>
      <c r="PLP283" s="6"/>
      <c r="PLQ283" s="6"/>
      <c r="PLR283" s="6"/>
      <c r="PLS283" s="6"/>
      <c r="PLT283" s="6"/>
      <c r="PLU283" s="6"/>
      <c r="PLV283" s="6"/>
      <c r="PLW283" s="6"/>
      <c r="PLX283" s="6"/>
      <c r="PLY283" s="6"/>
      <c r="PLZ283" s="6"/>
      <c r="PMA283" s="6"/>
      <c r="PMB283" s="6"/>
      <c r="PMC283" s="6"/>
      <c r="PMD283" s="6"/>
      <c r="PME283" s="6"/>
      <c r="PMF283" s="6"/>
      <c r="PMG283" s="6"/>
      <c r="PMH283" s="6"/>
      <c r="PMI283" s="6"/>
      <c r="PMJ283" s="6"/>
      <c r="PMK283" s="6"/>
      <c r="PML283" s="6"/>
      <c r="PMM283" s="6"/>
      <c r="PMN283" s="6"/>
      <c r="PMO283" s="6"/>
      <c r="PMP283" s="6"/>
      <c r="PMQ283" s="6"/>
      <c r="PMR283" s="6"/>
      <c r="PMS283" s="6"/>
      <c r="PMT283" s="6"/>
      <c r="PMU283" s="6"/>
      <c r="PMV283" s="6"/>
      <c r="PMW283" s="6"/>
      <c r="PMX283" s="6"/>
      <c r="PMY283" s="6"/>
      <c r="PMZ283" s="6"/>
      <c r="PNA283" s="6"/>
      <c r="PNB283" s="6"/>
      <c r="PNC283" s="6"/>
      <c r="PND283" s="6"/>
      <c r="PNE283" s="6"/>
      <c r="PNF283" s="6"/>
      <c r="PNG283" s="6"/>
      <c r="PNH283" s="6"/>
      <c r="PNI283" s="6"/>
      <c r="PNJ283" s="6"/>
      <c r="PNK283" s="6"/>
      <c r="PNL283" s="6"/>
      <c r="PNM283" s="6"/>
      <c r="PNN283" s="6"/>
      <c r="PNO283" s="6"/>
      <c r="PNP283" s="6"/>
      <c r="PNQ283" s="6"/>
      <c r="PNR283" s="6"/>
      <c r="PNS283" s="6"/>
      <c r="PNT283" s="6"/>
      <c r="PNU283" s="6"/>
      <c r="PNV283" s="6"/>
      <c r="PNW283" s="6"/>
      <c r="PNX283" s="6"/>
      <c r="PNY283" s="6"/>
      <c r="PNZ283" s="6"/>
      <c r="POA283" s="6"/>
      <c r="POB283" s="6"/>
      <c r="POC283" s="6"/>
      <c r="POD283" s="6"/>
      <c r="POE283" s="6"/>
      <c r="POF283" s="6"/>
      <c r="POG283" s="6"/>
      <c r="POH283" s="6"/>
      <c r="POI283" s="6"/>
      <c r="POJ283" s="6"/>
      <c r="POK283" s="6"/>
      <c r="POL283" s="6"/>
      <c r="POM283" s="6"/>
      <c r="PON283" s="6"/>
      <c r="POO283" s="6"/>
      <c r="POP283" s="6"/>
      <c r="POQ283" s="6"/>
      <c r="POR283" s="6"/>
      <c r="POS283" s="6"/>
      <c r="POT283" s="6"/>
      <c r="POU283" s="6"/>
      <c r="POV283" s="6"/>
      <c r="POW283" s="6"/>
      <c r="POX283" s="6"/>
      <c r="POY283" s="6"/>
      <c r="POZ283" s="6"/>
      <c r="PPA283" s="6"/>
      <c r="PPB283" s="6"/>
      <c r="PPC283" s="6"/>
      <c r="PPD283" s="6"/>
      <c r="PPE283" s="6"/>
      <c r="PPF283" s="6"/>
      <c r="PPG283" s="6"/>
      <c r="PPH283" s="6"/>
      <c r="PPI283" s="6"/>
      <c r="PPJ283" s="6"/>
      <c r="PPK283" s="6"/>
      <c r="PPL283" s="6"/>
      <c r="PPM283" s="6"/>
      <c r="PPN283" s="6"/>
      <c r="PPO283" s="6"/>
      <c r="PPP283" s="6"/>
      <c r="PPQ283" s="6"/>
      <c r="PPR283" s="6"/>
      <c r="PPS283" s="6"/>
      <c r="PPT283" s="6"/>
      <c r="PPU283" s="6"/>
      <c r="PPV283" s="6"/>
      <c r="PPW283" s="6"/>
      <c r="PPX283" s="6"/>
      <c r="PPY283" s="6"/>
      <c r="PPZ283" s="6"/>
      <c r="PQA283" s="6"/>
      <c r="PQB283" s="6"/>
      <c r="PQC283" s="6"/>
      <c r="PQD283" s="6"/>
      <c r="PQE283" s="6"/>
      <c r="PQF283" s="6"/>
      <c r="PQG283" s="6"/>
      <c r="PQH283" s="6"/>
      <c r="PQI283" s="6"/>
      <c r="PQJ283" s="6"/>
      <c r="PQK283" s="6"/>
      <c r="PQL283" s="6"/>
      <c r="PQM283" s="6"/>
      <c r="PQN283" s="6"/>
      <c r="PQO283" s="6"/>
      <c r="PQP283" s="6"/>
      <c r="PQQ283" s="6"/>
      <c r="PQR283" s="6"/>
      <c r="PQS283" s="6"/>
      <c r="PQT283" s="6"/>
      <c r="PQU283" s="6"/>
      <c r="PQV283" s="6"/>
      <c r="PQW283" s="6"/>
      <c r="PQX283" s="6"/>
      <c r="PQY283" s="6"/>
      <c r="PQZ283" s="6"/>
      <c r="PRA283" s="6"/>
      <c r="PRB283" s="6"/>
      <c r="PRC283" s="6"/>
      <c r="PRD283" s="6"/>
      <c r="PRE283" s="6"/>
      <c r="PRF283" s="6"/>
      <c r="PRG283" s="6"/>
      <c r="PRH283" s="6"/>
      <c r="PRI283" s="6"/>
      <c r="PRJ283" s="6"/>
      <c r="PRK283" s="6"/>
      <c r="PRL283" s="6"/>
      <c r="PRM283" s="6"/>
      <c r="PRN283" s="6"/>
      <c r="PRO283" s="6"/>
      <c r="PRP283" s="6"/>
      <c r="PRQ283" s="6"/>
      <c r="PRR283" s="6"/>
      <c r="PRS283" s="6"/>
      <c r="PRT283" s="6"/>
      <c r="PRU283" s="6"/>
      <c r="PRV283" s="6"/>
      <c r="PRW283" s="6"/>
      <c r="PRX283" s="6"/>
      <c r="PRY283" s="6"/>
      <c r="PRZ283" s="6"/>
      <c r="PSA283" s="6"/>
      <c r="PSB283" s="6"/>
      <c r="PSC283" s="6"/>
      <c r="PSD283" s="6"/>
      <c r="PSE283" s="6"/>
      <c r="PSF283" s="6"/>
      <c r="PSG283" s="6"/>
      <c r="PSH283" s="6"/>
      <c r="PSI283" s="6"/>
      <c r="PSJ283" s="6"/>
      <c r="PSK283" s="6"/>
      <c r="PSL283" s="6"/>
      <c r="PSM283" s="6"/>
      <c r="PSN283" s="6"/>
      <c r="PSO283" s="6"/>
      <c r="PSP283" s="6"/>
      <c r="PSQ283" s="6"/>
      <c r="PSR283" s="6"/>
      <c r="PSS283" s="6"/>
      <c r="PST283" s="6"/>
      <c r="PSU283" s="6"/>
      <c r="PSV283" s="6"/>
      <c r="PSW283" s="6"/>
      <c r="PSX283" s="6"/>
      <c r="PSY283" s="6"/>
      <c r="PSZ283" s="6"/>
      <c r="PTA283" s="6"/>
      <c r="PTB283" s="6"/>
      <c r="PTC283" s="6"/>
      <c r="PTD283" s="6"/>
      <c r="PTE283" s="6"/>
      <c r="PTF283" s="6"/>
      <c r="PTG283" s="6"/>
      <c r="PTH283" s="6"/>
      <c r="PTI283" s="6"/>
      <c r="PTJ283" s="6"/>
      <c r="PTK283" s="6"/>
      <c r="PTL283" s="6"/>
      <c r="PTM283" s="6"/>
      <c r="PTN283" s="6"/>
      <c r="PTO283" s="6"/>
      <c r="PTP283" s="6"/>
      <c r="PTQ283" s="6"/>
      <c r="PTR283" s="6"/>
      <c r="PTS283" s="6"/>
      <c r="PTT283" s="6"/>
      <c r="PTU283" s="6"/>
      <c r="PTV283" s="6"/>
      <c r="PTW283" s="6"/>
      <c r="PTX283" s="6"/>
      <c r="PTY283" s="6"/>
      <c r="PTZ283" s="6"/>
      <c r="PUA283" s="6"/>
      <c r="PUB283" s="6"/>
      <c r="PUC283" s="6"/>
      <c r="PUD283" s="6"/>
      <c r="PUE283" s="6"/>
      <c r="PUF283" s="6"/>
      <c r="PUG283" s="6"/>
      <c r="PUH283" s="6"/>
      <c r="PUI283" s="6"/>
      <c r="PUJ283" s="6"/>
      <c r="PUK283" s="6"/>
      <c r="PUL283" s="6"/>
      <c r="PUM283" s="6"/>
      <c r="PUN283" s="6"/>
      <c r="PUO283" s="6"/>
      <c r="PUP283" s="6"/>
      <c r="PUQ283" s="6"/>
      <c r="PUR283" s="6"/>
      <c r="PUS283" s="6"/>
      <c r="PUT283" s="6"/>
      <c r="PUU283" s="6"/>
      <c r="PUV283" s="6"/>
      <c r="PUW283" s="6"/>
      <c r="PUX283" s="6"/>
      <c r="PUY283" s="6"/>
      <c r="PUZ283" s="6"/>
      <c r="PVA283" s="6"/>
      <c r="PVB283" s="6"/>
      <c r="PVC283" s="6"/>
      <c r="PVD283" s="6"/>
      <c r="PVE283" s="6"/>
      <c r="PVF283" s="6"/>
      <c r="PVG283" s="6"/>
      <c r="PVH283" s="6"/>
      <c r="PVI283" s="6"/>
      <c r="PVJ283" s="6"/>
      <c r="PVK283" s="6"/>
      <c r="PVL283" s="6"/>
      <c r="PVM283" s="6"/>
      <c r="PVN283" s="6"/>
      <c r="PVO283" s="6"/>
      <c r="PVP283" s="6"/>
      <c r="PVQ283" s="6"/>
      <c r="PVR283" s="6"/>
      <c r="PVS283" s="6"/>
      <c r="PVT283" s="6"/>
      <c r="PVU283" s="6"/>
      <c r="PVV283" s="6"/>
      <c r="PVW283" s="6"/>
      <c r="PVX283" s="6"/>
      <c r="PVY283" s="6"/>
      <c r="PVZ283" s="6"/>
      <c r="PWA283" s="6"/>
      <c r="PWB283" s="6"/>
      <c r="PWC283" s="6"/>
      <c r="PWD283" s="6"/>
      <c r="PWE283" s="6"/>
      <c r="PWF283" s="6"/>
      <c r="PWG283" s="6"/>
      <c r="PWH283" s="6"/>
      <c r="PWI283" s="6"/>
      <c r="PWJ283" s="6"/>
      <c r="PWK283" s="6"/>
      <c r="PWL283" s="6"/>
      <c r="PWM283" s="6"/>
      <c r="PWN283" s="6"/>
      <c r="PWO283" s="6"/>
      <c r="PWP283" s="6"/>
      <c r="PWQ283" s="6"/>
      <c r="PWR283" s="6"/>
      <c r="PWS283" s="6"/>
      <c r="PWT283" s="6"/>
      <c r="PWU283" s="6"/>
      <c r="PWV283" s="6"/>
      <c r="PWW283" s="6"/>
      <c r="PWX283" s="6"/>
      <c r="PWY283" s="6"/>
      <c r="PWZ283" s="6"/>
      <c r="PXA283" s="6"/>
      <c r="PXB283" s="6"/>
      <c r="PXC283" s="6"/>
      <c r="PXD283" s="6"/>
      <c r="PXE283" s="6"/>
      <c r="PXF283" s="6"/>
      <c r="PXG283" s="6"/>
      <c r="PXH283" s="6"/>
      <c r="PXI283" s="6"/>
      <c r="PXJ283" s="6"/>
      <c r="PXK283" s="6"/>
      <c r="PXL283" s="6"/>
      <c r="PXM283" s="6"/>
      <c r="PXN283" s="6"/>
      <c r="PXO283" s="6"/>
      <c r="PXP283" s="6"/>
      <c r="PXQ283" s="6"/>
      <c r="PXR283" s="6"/>
      <c r="PXS283" s="6"/>
      <c r="PXT283" s="6"/>
      <c r="PXU283" s="6"/>
      <c r="PXV283" s="6"/>
      <c r="PXW283" s="6"/>
      <c r="PXX283" s="6"/>
      <c r="PXY283" s="6"/>
      <c r="PXZ283" s="6"/>
      <c r="PYA283" s="6"/>
      <c r="PYB283" s="6"/>
      <c r="PYC283" s="6"/>
      <c r="PYD283" s="6"/>
      <c r="PYE283" s="6"/>
      <c r="PYF283" s="6"/>
      <c r="PYG283" s="6"/>
      <c r="PYH283" s="6"/>
      <c r="PYI283" s="6"/>
      <c r="PYJ283" s="6"/>
      <c r="PYK283" s="6"/>
      <c r="PYL283" s="6"/>
      <c r="PYM283" s="6"/>
      <c r="PYN283" s="6"/>
      <c r="PYO283" s="6"/>
      <c r="PYP283" s="6"/>
      <c r="PYQ283" s="6"/>
      <c r="PYR283" s="6"/>
      <c r="PYS283" s="6"/>
      <c r="PYT283" s="6"/>
      <c r="PYU283" s="6"/>
      <c r="PYV283" s="6"/>
      <c r="PYW283" s="6"/>
      <c r="PYX283" s="6"/>
      <c r="PYY283" s="6"/>
      <c r="PYZ283" s="6"/>
      <c r="PZA283" s="6"/>
      <c r="PZB283" s="6"/>
      <c r="PZC283" s="6"/>
      <c r="PZD283" s="6"/>
      <c r="PZE283" s="6"/>
      <c r="PZF283" s="6"/>
      <c r="PZG283" s="6"/>
      <c r="PZH283" s="6"/>
      <c r="PZI283" s="6"/>
      <c r="PZJ283" s="6"/>
      <c r="PZK283" s="6"/>
      <c r="PZL283" s="6"/>
      <c r="PZM283" s="6"/>
      <c r="PZN283" s="6"/>
      <c r="PZO283" s="6"/>
      <c r="PZP283" s="6"/>
      <c r="PZQ283" s="6"/>
      <c r="PZR283" s="6"/>
      <c r="PZS283" s="6"/>
      <c r="PZT283" s="6"/>
      <c r="PZU283" s="6"/>
      <c r="PZV283" s="6"/>
      <c r="PZW283" s="6"/>
      <c r="PZX283" s="6"/>
      <c r="PZY283" s="6"/>
      <c r="PZZ283" s="6"/>
      <c r="QAA283" s="6"/>
      <c r="QAB283" s="6"/>
      <c r="QAC283" s="6"/>
      <c r="QAD283" s="6"/>
      <c r="QAE283" s="6"/>
      <c r="QAF283" s="6"/>
      <c r="QAG283" s="6"/>
      <c r="QAH283" s="6"/>
      <c r="QAI283" s="6"/>
      <c r="QAJ283" s="6"/>
      <c r="QAK283" s="6"/>
      <c r="QAL283" s="6"/>
      <c r="QAM283" s="6"/>
      <c r="QAN283" s="6"/>
      <c r="QAO283" s="6"/>
      <c r="QAP283" s="6"/>
      <c r="QAQ283" s="6"/>
      <c r="QAR283" s="6"/>
      <c r="QAS283" s="6"/>
      <c r="QAT283" s="6"/>
      <c r="QAU283" s="6"/>
      <c r="QAV283" s="6"/>
      <c r="QAW283" s="6"/>
      <c r="QAX283" s="6"/>
      <c r="QAY283" s="6"/>
      <c r="QAZ283" s="6"/>
      <c r="QBA283" s="6"/>
      <c r="QBB283" s="6"/>
      <c r="QBC283" s="6"/>
      <c r="QBD283" s="6"/>
      <c r="QBE283" s="6"/>
      <c r="QBF283" s="6"/>
      <c r="QBG283" s="6"/>
      <c r="QBH283" s="6"/>
      <c r="QBI283" s="6"/>
      <c r="QBJ283" s="6"/>
      <c r="QBK283" s="6"/>
      <c r="QBL283" s="6"/>
      <c r="QBM283" s="6"/>
      <c r="QBN283" s="6"/>
      <c r="QBO283" s="6"/>
      <c r="QBP283" s="6"/>
      <c r="QBQ283" s="6"/>
      <c r="QBR283" s="6"/>
      <c r="QBS283" s="6"/>
      <c r="QBT283" s="6"/>
      <c r="QBU283" s="6"/>
      <c r="QBV283" s="6"/>
      <c r="QBW283" s="6"/>
      <c r="QBX283" s="6"/>
      <c r="QBY283" s="6"/>
      <c r="QBZ283" s="6"/>
      <c r="QCA283" s="6"/>
      <c r="QCB283" s="6"/>
      <c r="QCC283" s="6"/>
      <c r="QCD283" s="6"/>
      <c r="QCE283" s="6"/>
      <c r="QCF283" s="6"/>
      <c r="QCG283" s="6"/>
      <c r="QCH283" s="6"/>
      <c r="QCI283" s="6"/>
      <c r="QCJ283" s="6"/>
      <c r="QCK283" s="6"/>
      <c r="QCL283" s="6"/>
      <c r="QCM283" s="6"/>
      <c r="QCN283" s="6"/>
      <c r="QCO283" s="6"/>
      <c r="QCP283" s="6"/>
      <c r="QCQ283" s="6"/>
      <c r="QCR283" s="6"/>
      <c r="QCS283" s="6"/>
      <c r="QCT283" s="6"/>
      <c r="QCU283" s="6"/>
      <c r="QCV283" s="6"/>
      <c r="QCW283" s="6"/>
      <c r="QCX283" s="6"/>
      <c r="QCY283" s="6"/>
      <c r="QCZ283" s="6"/>
      <c r="QDA283" s="6"/>
      <c r="QDB283" s="6"/>
      <c r="QDC283" s="6"/>
      <c r="QDD283" s="6"/>
      <c r="QDE283" s="6"/>
      <c r="QDF283" s="6"/>
      <c r="QDG283" s="6"/>
      <c r="QDH283" s="6"/>
      <c r="QDI283" s="6"/>
      <c r="QDJ283" s="6"/>
      <c r="QDK283" s="6"/>
      <c r="QDL283" s="6"/>
      <c r="QDM283" s="6"/>
      <c r="QDN283" s="6"/>
      <c r="QDO283" s="6"/>
      <c r="QDP283" s="6"/>
      <c r="QDQ283" s="6"/>
      <c r="QDR283" s="6"/>
      <c r="QDS283" s="6"/>
      <c r="QDT283" s="6"/>
      <c r="QDU283" s="6"/>
      <c r="QDV283" s="6"/>
      <c r="QDW283" s="6"/>
      <c r="QDX283" s="6"/>
      <c r="QDY283" s="6"/>
      <c r="QDZ283" s="6"/>
      <c r="QEA283" s="6"/>
      <c r="QEB283" s="6"/>
      <c r="QEC283" s="6"/>
      <c r="QED283" s="6"/>
      <c r="QEE283" s="6"/>
      <c r="QEF283" s="6"/>
      <c r="QEG283" s="6"/>
      <c r="QEH283" s="6"/>
      <c r="QEI283" s="6"/>
      <c r="QEJ283" s="6"/>
      <c r="QEK283" s="6"/>
      <c r="QEL283" s="6"/>
      <c r="QEM283" s="6"/>
      <c r="QEN283" s="6"/>
      <c r="QEO283" s="6"/>
      <c r="QEP283" s="6"/>
      <c r="QEQ283" s="6"/>
      <c r="QER283" s="6"/>
      <c r="QES283" s="6"/>
      <c r="QET283" s="6"/>
      <c r="QEU283" s="6"/>
      <c r="QEV283" s="6"/>
      <c r="QEW283" s="6"/>
      <c r="QEX283" s="6"/>
      <c r="QEY283" s="6"/>
      <c r="QEZ283" s="6"/>
      <c r="QFA283" s="6"/>
      <c r="QFB283" s="6"/>
      <c r="QFC283" s="6"/>
      <c r="QFD283" s="6"/>
      <c r="QFE283" s="6"/>
      <c r="QFF283" s="6"/>
      <c r="QFG283" s="6"/>
      <c r="QFH283" s="6"/>
      <c r="QFI283" s="6"/>
      <c r="QFJ283" s="6"/>
      <c r="QFK283" s="6"/>
      <c r="QFL283" s="6"/>
      <c r="QFM283" s="6"/>
      <c r="QFN283" s="6"/>
      <c r="QFO283" s="6"/>
      <c r="QFP283" s="6"/>
      <c r="QFQ283" s="6"/>
      <c r="QFR283" s="6"/>
      <c r="QFS283" s="6"/>
      <c r="QFT283" s="6"/>
      <c r="QFU283" s="6"/>
      <c r="QFV283" s="6"/>
      <c r="QFW283" s="6"/>
      <c r="QFX283" s="6"/>
      <c r="QFY283" s="6"/>
      <c r="QFZ283" s="6"/>
      <c r="QGA283" s="6"/>
      <c r="QGB283" s="6"/>
      <c r="QGC283" s="6"/>
      <c r="QGD283" s="6"/>
      <c r="QGE283" s="6"/>
      <c r="QGF283" s="6"/>
      <c r="QGG283" s="6"/>
      <c r="QGH283" s="6"/>
      <c r="QGI283" s="6"/>
      <c r="QGJ283" s="6"/>
      <c r="QGK283" s="6"/>
      <c r="QGL283" s="6"/>
      <c r="QGM283" s="6"/>
      <c r="QGN283" s="6"/>
      <c r="QGO283" s="6"/>
      <c r="QGP283" s="6"/>
      <c r="QGQ283" s="6"/>
      <c r="QGR283" s="6"/>
      <c r="QGS283" s="6"/>
      <c r="QGT283" s="6"/>
      <c r="QGU283" s="6"/>
      <c r="QGV283" s="6"/>
      <c r="QGW283" s="6"/>
      <c r="QGX283" s="6"/>
      <c r="QGY283" s="6"/>
      <c r="QGZ283" s="6"/>
      <c r="QHA283" s="6"/>
      <c r="QHB283" s="6"/>
      <c r="QHC283" s="6"/>
      <c r="QHD283" s="6"/>
      <c r="QHE283" s="6"/>
      <c r="QHF283" s="6"/>
      <c r="QHG283" s="6"/>
      <c r="QHH283" s="6"/>
      <c r="QHI283" s="6"/>
      <c r="QHJ283" s="6"/>
      <c r="QHK283" s="6"/>
      <c r="QHL283" s="6"/>
      <c r="QHM283" s="6"/>
      <c r="QHN283" s="6"/>
      <c r="QHO283" s="6"/>
      <c r="QHP283" s="6"/>
      <c r="QHQ283" s="6"/>
      <c r="QHR283" s="6"/>
      <c r="QHS283" s="6"/>
      <c r="QHT283" s="6"/>
      <c r="QHU283" s="6"/>
      <c r="QHV283" s="6"/>
      <c r="QHW283" s="6"/>
      <c r="QHX283" s="6"/>
      <c r="QHY283" s="6"/>
      <c r="QHZ283" s="6"/>
      <c r="QIA283" s="6"/>
      <c r="QIB283" s="6"/>
      <c r="QIC283" s="6"/>
      <c r="QID283" s="6"/>
      <c r="QIE283" s="6"/>
      <c r="QIF283" s="6"/>
      <c r="QIG283" s="6"/>
      <c r="QIH283" s="6"/>
      <c r="QII283" s="6"/>
      <c r="QIJ283" s="6"/>
      <c r="QIK283" s="6"/>
      <c r="QIL283" s="6"/>
      <c r="QIM283" s="6"/>
      <c r="QIN283" s="6"/>
      <c r="QIO283" s="6"/>
      <c r="QIP283" s="6"/>
      <c r="QIQ283" s="6"/>
      <c r="QIR283" s="6"/>
      <c r="QIS283" s="6"/>
      <c r="QIT283" s="6"/>
      <c r="QIU283" s="6"/>
      <c r="QIV283" s="6"/>
      <c r="QIW283" s="6"/>
      <c r="QIX283" s="6"/>
      <c r="QIY283" s="6"/>
      <c r="QIZ283" s="6"/>
      <c r="QJA283" s="6"/>
      <c r="QJB283" s="6"/>
      <c r="QJC283" s="6"/>
      <c r="QJD283" s="6"/>
      <c r="QJE283" s="6"/>
      <c r="QJF283" s="6"/>
      <c r="QJG283" s="6"/>
      <c r="QJH283" s="6"/>
      <c r="QJI283" s="6"/>
      <c r="QJJ283" s="6"/>
      <c r="QJK283" s="6"/>
      <c r="QJL283" s="6"/>
      <c r="QJM283" s="6"/>
      <c r="QJN283" s="6"/>
      <c r="QJO283" s="6"/>
      <c r="QJP283" s="6"/>
      <c r="QJQ283" s="6"/>
      <c r="QJR283" s="6"/>
      <c r="QJS283" s="6"/>
      <c r="QJT283" s="6"/>
      <c r="QJU283" s="6"/>
      <c r="QJV283" s="6"/>
      <c r="QJW283" s="6"/>
      <c r="QJX283" s="6"/>
      <c r="QJY283" s="6"/>
      <c r="QJZ283" s="6"/>
      <c r="QKA283" s="6"/>
      <c r="QKB283" s="6"/>
      <c r="QKC283" s="6"/>
      <c r="QKD283" s="6"/>
      <c r="QKE283" s="6"/>
      <c r="QKF283" s="6"/>
      <c r="QKG283" s="6"/>
      <c r="QKH283" s="6"/>
      <c r="QKI283" s="6"/>
      <c r="QKJ283" s="6"/>
      <c r="QKK283" s="6"/>
      <c r="QKL283" s="6"/>
      <c r="QKM283" s="6"/>
      <c r="QKN283" s="6"/>
      <c r="QKO283" s="6"/>
      <c r="QKP283" s="6"/>
      <c r="QKQ283" s="6"/>
      <c r="QKR283" s="6"/>
      <c r="QKS283" s="6"/>
      <c r="QKT283" s="6"/>
      <c r="QKU283" s="6"/>
      <c r="QKV283" s="6"/>
      <c r="QKW283" s="6"/>
      <c r="QKX283" s="6"/>
      <c r="QKY283" s="6"/>
      <c r="QKZ283" s="6"/>
      <c r="QLA283" s="6"/>
      <c r="QLB283" s="6"/>
      <c r="QLC283" s="6"/>
      <c r="QLD283" s="6"/>
      <c r="QLE283" s="6"/>
      <c r="QLF283" s="6"/>
      <c r="QLG283" s="6"/>
      <c r="QLH283" s="6"/>
      <c r="QLI283" s="6"/>
      <c r="QLJ283" s="6"/>
      <c r="QLK283" s="6"/>
      <c r="QLL283" s="6"/>
      <c r="QLM283" s="6"/>
      <c r="QLN283" s="6"/>
      <c r="QLO283" s="6"/>
      <c r="QLP283" s="6"/>
      <c r="QLQ283" s="6"/>
      <c r="QLR283" s="6"/>
      <c r="QLS283" s="6"/>
      <c r="QLT283" s="6"/>
      <c r="QLU283" s="6"/>
      <c r="QLV283" s="6"/>
      <c r="QLW283" s="6"/>
      <c r="QLX283" s="6"/>
      <c r="QLY283" s="6"/>
      <c r="QLZ283" s="6"/>
      <c r="QMA283" s="6"/>
      <c r="QMB283" s="6"/>
      <c r="QMC283" s="6"/>
      <c r="QMD283" s="6"/>
      <c r="QME283" s="6"/>
      <c r="QMF283" s="6"/>
      <c r="QMG283" s="6"/>
      <c r="QMH283" s="6"/>
      <c r="QMI283" s="6"/>
      <c r="QMJ283" s="6"/>
      <c r="QMK283" s="6"/>
      <c r="QML283" s="6"/>
      <c r="QMM283" s="6"/>
      <c r="QMN283" s="6"/>
      <c r="QMO283" s="6"/>
      <c r="QMP283" s="6"/>
      <c r="QMQ283" s="6"/>
      <c r="QMR283" s="6"/>
      <c r="QMS283" s="6"/>
      <c r="QMT283" s="6"/>
      <c r="QMU283" s="6"/>
      <c r="QMV283" s="6"/>
      <c r="QMW283" s="6"/>
      <c r="QMX283" s="6"/>
      <c r="QMY283" s="6"/>
      <c r="QMZ283" s="6"/>
      <c r="QNA283" s="6"/>
      <c r="QNB283" s="6"/>
      <c r="QNC283" s="6"/>
      <c r="QND283" s="6"/>
      <c r="QNE283" s="6"/>
      <c r="QNF283" s="6"/>
      <c r="QNG283" s="6"/>
      <c r="QNH283" s="6"/>
      <c r="QNI283" s="6"/>
      <c r="QNJ283" s="6"/>
      <c r="QNK283" s="6"/>
      <c r="QNL283" s="6"/>
      <c r="QNM283" s="6"/>
      <c r="QNN283" s="6"/>
      <c r="QNO283" s="6"/>
      <c r="QNP283" s="6"/>
      <c r="QNQ283" s="6"/>
      <c r="QNR283" s="6"/>
      <c r="QNS283" s="6"/>
      <c r="QNT283" s="6"/>
      <c r="QNU283" s="6"/>
      <c r="QNV283" s="6"/>
      <c r="QNW283" s="6"/>
      <c r="QNX283" s="6"/>
      <c r="QNY283" s="6"/>
      <c r="QNZ283" s="6"/>
      <c r="QOA283" s="6"/>
      <c r="QOB283" s="6"/>
      <c r="QOC283" s="6"/>
      <c r="QOD283" s="6"/>
      <c r="QOE283" s="6"/>
      <c r="QOF283" s="6"/>
      <c r="QOG283" s="6"/>
      <c r="QOH283" s="6"/>
      <c r="QOI283" s="6"/>
      <c r="QOJ283" s="6"/>
      <c r="QOK283" s="6"/>
      <c r="QOL283" s="6"/>
      <c r="QOM283" s="6"/>
      <c r="QON283" s="6"/>
      <c r="QOO283" s="6"/>
      <c r="QOP283" s="6"/>
      <c r="QOQ283" s="6"/>
      <c r="QOR283" s="6"/>
      <c r="QOS283" s="6"/>
      <c r="QOT283" s="6"/>
      <c r="QOU283" s="6"/>
      <c r="QOV283" s="6"/>
      <c r="QOW283" s="6"/>
      <c r="QOX283" s="6"/>
      <c r="QOY283" s="6"/>
      <c r="QOZ283" s="6"/>
      <c r="QPA283" s="6"/>
      <c r="QPB283" s="6"/>
      <c r="QPC283" s="6"/>
      <c r="QPD283" s="6"/>
      <c r="QPE283" s="6"/>
      <c r="QPF283" s="6"/>
      <c r="QPG283" s="6"/>
      <c r="QPH283" s="6"/>
      <c r="QPI283" s="6"/>
      <c r="QPJ283" s="6"/>
      <c r="QPK283" s="6"/>
      <c r="QPL283" s="6"/>
      <c r="QPM283" s="6"/>
      <c r="QPN283" s="6"/>
      <c r="QPO283" s="6"/>
      <c r="QPP283" s="6"/>
      <c r="QPQ283" s="6"/>
      <c r="QPR283" s="6"/>
      <c r="QPS283" s="6"/>
      <c r="QPT283" s="6"/>
      <c r="QPU283" s="6"/>
      <c r="QPV283" s="6"/>
      <c r="QPW283" s="6"/>
      <c r="QPX283" s="6"/>
      <c r="QPY283" s="6"/>
      <c r="QPZ283" s="6"/>
      <c r="QQA283" s="6"/>
      <c r="QQB283" s="6"/>
      <c r="QQC283" s="6"/>
      <c r="QQD283" s="6"/>
      <c r="QQE283" s="6"/>
      <c r="QQF283" s="6"/>
      <c r="QQG283" s="6"/>
      <c r="QQH283" s="6"/>
      <c r="QQI283" s="6"/>
      <c r="QQJ283" s="6"/>
      <c r="QQK283" s="6"/>
      <c r="QQL283" s="6"/>
      <c r="QQM283" s="6"/>
      <c r="QQN283" s="6"/>
      <c r="QQO283" s="6"/>
      <c r="QQP283" s="6"/>
      <c r="QQQ283" s="6"/>
      <c r="QQR283" s="6"/>
      <c r="QQS283" s="6"/>
      <c r="QQT283" s="6"/>
      <c r="QQU283" s="6"/>
      <c r="QQV283" s="6"/>
      <c r="QQW283" s="6"/>
      <c r="QQX283" s="6"/>
      <c r="QQY283" s="6"/>
      <c r="QQZ283" s="6"/>
      <c r="QRA283" s="6"/>
      <c r="QRB283" s="6"/>
      <c r="QRC283" s="6"/>
      <c r="QRD283" s="6"/>
      <c r="QRE283" s="6"/>
      <c r="QRF283" s="6"/>
      <c r="QRG283" s="6"/>
      <c r="QRH283" s="6"/>
      <c r="QRI283" s="6"/>
      <c r="QRJ283" s="6"/>
      <c r="QRK283" s="6"/>
      <c r="QRL283" s="6"/>
      <c r="QRM283" s="6"/>
      <c r="QRN283" s="6"/>
      <c r="QRO283" s="6"/>
      <c r="QRP283" s="6"/>
      <c r="QRQ283" s="6"/>
      <c r="QRR283" s="6"/>
      <c r="QRS283" s="6"/>
      <c r="QRT283" s="6"/>
      <c r="QRU283" s="6"/>
      <c r="QRV283" s="6"/>
      <c r="QRW283" s="6"/>
      <c r="QRX283" s="6"/>
      <c r="QRY283" s="6"/>
      <c r="QRZ283" s="6"/>
      <c r="QSA283" s="6"/>
      <c r="QSB283" s="6"/>
      <c r="QSC283" s="6"/>
      <c r="QSD283" s="6"/>
      <c r="QSE283" s="6"/>
      <c r="QSF283" s="6"/>
      <c r="QSG283" s="6"/>
      <c r="QSH283" s="6"/>
      <c r="QSI283" s="6"/>
      <c r="QSJ283" s="6"/>
      <c r="QSK283" s="6"/>
      <c r="QSL283" s="6"/>
      <c r="QSM283" s="6"/>
      <c r="QSN283" s="6"/>
      <c r="QSO283" s="6"/>
      <c r="QSP283" s="6"/>
      <c r="QSQ283" s="6"/>
      <c r="QSR283" s="6"/>
      <c r="QSS283" s="6"/>
      <c r="QST283" s="6"/>
      <c r="QSU283" s="6"/>
      <c r="QSV283" s="6"/>
      <c r="QSW283" s="6"/>
      <c r="QSX283" s="6"/>
      <c r="QSY283" s="6"/>
      <c r="QSZ283" s="6"/>
      <c r="QTA283" s="6"/>
      <c r="QTB283" s="6"/>
      <c r="QTC283" s="6"/>
      <c r="QTD283" s="6"/>
      <c r="QTE283" s="6"/>
      <c r="QTF283" s="6"/>
      <c r="QTG283" s="6"/>
      <c r="QTH283" s="6"/>
      <c r="QTI283" s="6"/>
      <c r="QTJ283" s="6"/>
      <c r="QTK283" s="6"/>
      <c r="QTL283" s="6"/>
      <c r="QTM283" s="6"/>
      <c r="QTN283" s="6"/>
      <c r="QTO283" s="6"/>
      <c r="QTP283" s="6"/>
      <c r="QTQ283" s="6"/>
      <c r="QTR283" s="6"/>
      <c r="QTS283" s="6"/>
      <c r="QTT283" s="6"/>
      <c r="QTU283" s="6"/>
      <c r="QTV283" s="6"/>
      <c r="QTW283" s="6"/>
      <c r="QTX283" s="6"/>
      <c r="QTY283" s="6"/>
      <c r="QTZ283" s="6"/>
      <c r="QUA283" s="6"/>
      <c r="QUB283" s="6"/>
      <c r="QUC283" s="6"/>
      <c r="QUD283" s="6"/>
      <c r="QUE283" s="6"/>
      <c r="QUF283" s="6"/>
      <c r="QUG283" s="6"/>
      <c r="QUH283" s="6"/>
      <c r="QUI283" s="6"/>
      <c r="QUJ283" s="6"/>
      <c r="QUK283" s="6"/>
      <c r="QUL283" s="6"/>
      <c r="QUM283" s="6"/>
      <c r="QUN283" s="6"/>
      <c r="QUO283" s="6"/>
      <c r="QUP283" s="6"/>
      <c r="QUQ283" s="6"/>
      <c r="QUR283" s="6"/>
      <c r="QUS283" s="6"/>
      <c r="QUT283" s="6"/>
      <c r="QUU283" s="6"/>
      <c r="QUV283" s="6"/>
      <c r="QUW283" s="6"/>
      <c r="QUX283" s="6"/>
      <c r="QUY283" s="6"/>
      <c r="QUZ283" s="6"/>
      <c r="QVA283" s="6"/>
      <c r="QVB283" s="6"/>
      <c r="QVC283" s="6"/>
      <c r="QVD283" s="6"/>
      <c r="QVE283" s="6"/>
      <c r="QVF283" s="6"/>
      <c r="QVG283" s="6"/>
      <c r="QVH283" s="6"/>
      <c r="QVI283" s="6"/>
      <c r="QVJ283" s="6"/>
      <c r="QVK283" s="6"/>
      <c r="QVL283" s="6"/>
      <c r="QVM283" s="6"/>
      <c r="QVN283" s="6"/>
      <c r="QVO283" s="6"/>
      <c r="QVP283" s="6"/>
      <c r="QVQ283" s="6"/>
      <c r="QVR283" s="6"/>
      <c r="QVS283" s="6"/>
      <c r="QVT283" s="6"/>
      <c r="QVU283" s="6"/>
      <c r="QVV283" s="6"/>
      <c r="QVW283" s="6"/>
      <c r="QVX283" s="6"/>
      <c r="QVY283" s="6"/>
      <c r="QVZ283" s="6"/>
      <c r="QWA283" s="6"/>
      <c r="QWB283" s="6"/>
      <c r="QWC283" s="6"/>
      <c r="QWD283" s="6"/>
      <c r="QWE283" s="6"/>
      <c r="QWF283" s="6"/>
      <c r="QWG283" s="6"/>
      <c r="QWH283" s="6"/>
      <c r="QWI283" s="6"/>
      <c r="QWJ283" s="6"/>
      <c r="QWK283" s="6"/>
      <c r="QWL283" s="6"/>
      <c r="QWM283" s="6"/>
      <c r="QWN283" s="6"/>
      <c r="QWO283" s="6"/>
      <c r="QWP283" s="6"/>
      <c r="QWQ283" s="6"/>
      <c r="QWR283" s="6"/>
      <c r="QWS283" s="6"/>
      <c r="QWT283" s="6"/>
      <c r="QWU283" s="6"/>
      <c r="QWV283" s="6"/>
      <c r="QWW283" s="6"/>
      <c r="QWX283" s="6"/>
      <c r="QWY283" s="6"/>
      <c r="QWZ283" s="6"/>
      <c r="QXA283" s="6"/>
      <c r="QXB283" s="6"/>
      <c r="QXC283" s="6"/>
      <c r="QXD283" s="6"/>
      <c r="QXE283" s="6"/>
      <c r="QXF283" s="6"/>
      <c r="QXG283" s="6"/>
      <c r="QXH283" s="6"/>
      <c r="QXI283" s="6"/>
      <c r="QXJ283" s="6"/>
      <c r="QXK283" s="6"/>
      <c r="QXL283" s="6"/>
      <c r="QXM283" s="6"/>
      <c r="QXN283" s="6"/>
      <c r="QXO283" s="6"/>
      <c r="QXP283" s="6"/>
      <c r="QXQ283" s="6"/>
      <c r="QXR283" s="6"/>
      <c r="QXS283" s="6"/>
      <c r="QXT283" s="6"/>
      <c r="QXU283" s="6"/>
      <c r="QXV283" s="6"/>
      <c r="QXW283" s="6"/>
      <c r="QXX283" s="6"/>
      <c r="QXY283" s="6"/>
      <c r="QXZ283" s="6"/>
      <c r="QYA283" s="6"/>
      <c r="QYB283" s="6"/>
      <c r="QYC283" s="6"/>
      <c r="QYD283" s="6"/>
      <c r="QYE283" s="6"/>
      <c r="QYF283" s="6"/>
      <c r="QYG283" s="6"/>
      <c r="QYH283" s="6"/>
      <c r="QYI283" s="6"/>
      <c r="QYJ283" s="6"/>
      <c r="QYK283" s="6"/>
      <c r="QYL283" s="6"/>
      <c r="QYM283" s="6"/>
      <c r="QYN283" s="6"/>
      <c r="QYO283" s="6"/>
      <c r="QYP283" s="6"/>
      <c r="QYQ283" s="6"/>
      <c r="QYR283" s="6"/>
      <c r="QYS283" s="6"/>
      <c r="QYT283" s="6"/>
      <c r="QYU283" s="6"/>
      <c r="QYV283" s="6"/>
      <c r="QYW283" s="6"/>
      <c r="QYX283" s="6"/>
      <c r="QYY283" s="6"/>
      <c r="QYZ283" s="6"/>
      <c r="QZA283" s="6"/>
      <c r="QZB283" s="6"/>
      <c r="QZC283" s="6"/>
      <c r="QZD283" s="6"/>
      <c r="QZE283" s="6"/>
      <c r="QZF283" s="6"/>
      <c r="QZG283" s="6"/>
      <c r="QZH283" s="6"/>
      <c r="QZI283" s="6"/>
      <c r="QZJ283" s="6"/>
      <c r="QZK283" s="6"/>
      <c r="QZL283" s="6"/>
      <c r="QZM283" s="6"/>
      <c r="QZN283" s="6"/>
      <c r="QZO283" s="6"/>
      <c r="QZP283" s="6"/>
      <c r="QZQ283" s="6"/>
      <c r="QZR283" s="6"/>
      <c r="QZS283" s="6"/>
      <c r="QZT283" s="6"/>
      <c r="QZU283" s="6"/>
      <c r="QZV283" s="6"/>
      <c r="QZW283" s="6"/>
      <c r="QZX283" s="6"/>
      <c r="QZY283" s="6"/>
      <c r="QZZ283" s="6"/>
      <c r="RAA283" s="6"/>
      <c r="RAB283" s="6"/>
      <c r="RAC283" s="6"/>
      <c r="RAD283" s="6"/>
      <c r="RAE283" s="6"/>
      <c r="RAF283" s="6"/>
      <c r="RAG283" s="6"/>
      <c r="RAH283" s="6"/>
      <c r="RAI283" s="6"/>
      <c r="RAJ283" s="6"/>
      <c r="RAK283" s="6"/>
      <c r="RAL283" s="6"/>
      <c r="RAM283" s="6"/>
      <c r="RAN283" s="6"/>
      <c r="RAO283" s="6"/>
      <c r="RAP283" s="6"/>
      <c r="RAQ283" s="6"/>
      <c r="RAR283" s="6"/>
      <c r="RAS283" s="6"/>
      <c r="RAT283" s="6"/>
      <c r="RAU283" s="6"/>
      <c r="RAV283" s="6"/>
      <c r="RAW283" s="6"/>
      <c r="RAX283" s="6"/>
      <c r="RAY283" s="6"/>
      <c r="RAZ283" s="6"/>
      <c r="RBA283" s="6"/>
      <c r="RBB283" s="6"/>
      <c r="RBC283" s="6"/>
      <c r="RBD283" s="6"/>
      <c r="RBE283" s="6"/>
      <c r="RBF283" s="6"/>
      <c r="RBG283" s="6"/>
      <c r="RBH283" s="6"/>
      <c r="RBI283" s="6"/>
      <c r="RBJ283" s="6"/>
      <c r="RBK283" s="6"/>
      <c r="RBL283" s="6"/>
      <c r="RBM283" s="6"/>
      <c r="RBN283" s="6"/>
      <c r="RBO283" s="6"/>
      <c r="RBP283" s="6"/>
      <c r="RBQ283" s="6"/>
      <c r="RBR283" s="6"/>
      <c r="RBS283" s="6"/>
      <c r="RBT283" s="6"/>
      <c r="RBU283" s="6"/>
      <c r="RBV283" s="6"/>
      <c r="RBW283" s="6"/>
      <c r="RBX283" s="6"/>
      <c r="RBY283" s="6"/>
      <c r="RBZ283" s="6"/>
      <c r="RCA283" s="6"/>
      <c r="RCB283" s="6"/>
      <c r="RCC283" s="6"/>
      <c r="RCD283" s="6"/>
      <c r="RCE283" s="6"/>
      <c r="RCF283" s="6"/>
      <c r="RCG283" s="6"/>
      <c r="RCH283" s="6"/>
      <c r="RCI283" s="6"/>
      <c r="RCJ283" s="6"/>
      <c r="RCK283" s="6"/>
      <c r="RCL283" s="6"/>
      <c r="RCM283" s="6"/>
      <c r="RCN283" s="6"/>
      <c r="RCO283" s="6"/>
      <c r="RCP283" s="6"/>
      <c r="RCQ283" s="6"/>
      <c r="RCR283" s="6"/>
      <c r="RCS283" s="6"/>
      <c r="RCT283" s="6"/>
      <c r="RCU283" s="6"/>
      <c r="RCV283" s="6"/>
      <c r="RCW283" s="6"/>
      <c r="RCX283" s="6"/>
      <c r="RCY283" s="6"/>
      <c r="RCZ283" s="6"/>
      <c r="RDA283" s="6"/>
      <c r="RDB283" s="6"/>
      <c r="RDC283" s="6"/>
      <c r="RDD283" s="6"/>
      <c r="RDE283" s="6"/>
      <c r="RDF283" s="6"/>
      <c r="RDG283" s="6"/>
      <c r="RDH283" s="6"/>
      <c r="RDI283" s="6"/>
      <c r="RDJ283" s="6"/>
      <c r="RDK283" s="6"/>
      <c r="RDL283" s="6"/>
      <c r="RDM283" s="6"/>
      <c r="RDN283" s="6"/>
      <c r="RDO283" s="6"/>
      <c r="RDP283" s="6"/>
      <c r="RDQ283" s="6"/>
      <c r="RDR283" s="6"/>
      <c r="RDS283" s="6"/>
      <c r="RDT283" s="6"/>
      <c r="RDU283" s="6"/>
      <c r="RDV283" s="6"/>
      <c r="RDW283" s="6"/>
      <c r="RDX283" s="6"/>
      <c r="RDY283" s="6"/>
      <c r="RDZ283" s="6"/>
      <c r="REA283" s="6"/>
      <c r="REB283" s="6"/>
      <c r="REC283" s="6"/>
      <c r="RED283" s="6"/>
      <c r="REE283" s="6"/>
      <c r="REF283" s="6"/>
      <c r="REG283" s="6"/>
      <c r="REH283" s="6"/>
      <c r="REI283" s="6"/>
      <c r="REJ283" s="6"/>
      <c r="REK283" s="6"/>
      <c r="REL283" s="6"/>
      <c r="REM283" s="6"/>
      <c r="REN283" s="6"/>
      <c r="REO283" s="6"/>
      <c r="REP283" s="6"/>
      <c r="REQ283" s="6"/>
      <c r="RER283" s="6"/>
      <c r="RES283" s="6"/>
      <c r="RET283" s="6"/>
      <c r="REU283" s="6"/>
      <c r="REV283" s="6"/>
      <c r="REW283" s="6"/>
      <c r="REX283" s="6"/>
      <c r="REY283" s="6"/>
      <c r="REZ283" s="6"/>
      <c r="RFA283" s="6"/>
      <c r="RFB283" s="6"/>
      <c r="RFC283" s="6"/>
      <c r="RFD283" s="6"/>
      <c r="RFE283" s="6"/>
      <c r="RFF283" s="6"/>
      <c r="RFG283" s="6"/>
      <c r="RFH283" s="6"/>
      <c r="RFI283" s="6"/>
      <c r="RFJ283" s="6"/>
      <c r="RFK283" s="6"/>
      <c r="RFL283" s="6"/>
      <c r="RFM283" s="6"/>
      <c r="RFN283" s="6"/>
      <c r="RFO283" s="6"/>
      <c r="RFP283" s="6"/>
      <c r="RFQ283" s="6"/>
      <c r="RFR283" s="6"/>
      <c r="RFS283" s="6"/>
      <c r="RFT283" s="6"/>
      <c r="RFU283" s="6"/>
      <c r="RFV283" s="6"/>
      <c r="RFW283" s="6"/>
      <c r="RFX283" s="6"/>
      <c r="RFY283" s="6"/>
      <c r="RFZ283" s="6"/>
      <c r="RGA283" s="6"/>
      <c r="RGB283" s="6"/>
      <c r="RGC283" s="6"/>
      <c r="RGD283" s="6"/>
      <c r="RGE283" s="6"/>
      <c r="RGF283" s="6"/>
      <c r="RGG283" s="6"/>
      <c r="RGH283" s="6"/>
      <c r="RGI283" s="6"/>
      <c r="RGJ283" s="6"/>
      <c r="RGK283" s="6"/>
      <c r="RGL283" s="6"/>
      <c r="RGM283" s="6"/>
      <c r="RGN283" s="6"/>
      <c r="RGO283" s="6"/>
      <c r="RGP283" s="6"/>
      <c r="RGQ283" s="6"/>
      <c r="RGR283" s="6"/>
      <c r="RGS283" s="6"/>
      <c r="RGT283" s="6"/>
      <c r="RGU283" s="6"/>
      <c r="RGV283" s="6"/>
      <c r="RGW283" s="6"/>
      <c r="RGX283" s="6"/>
      <c r="RGY283" s="6"/>
      <c r="RGZ283" s="6"/>
      <c r="RHA283" s="6"/>
      <c r="RHB283" s="6"/>
      <c r="RHC283" s="6"/>
      <c r="RHD283" s="6"/>
      <c r="RHE283" s="6"/>
      <c r="RHF283" s="6"/>
      <c r="RHG283" s="6"/>
      <c r="RHH283" s="6"/>
      <c r="RHI283" s="6"/>
      <c r="RHJ283" s="6"/>
      <c r="RHK283" s="6"/>
      <c r="RHL283" s="6"/>
      <c r="RHM283" s="6"/>
      <c r="RHN283" s="6"/>
      <c r="RHO283" s="6"/>
      <c r="RHP283" s="6"/>
      <c r="RHQ283" s="6"/>
      <c r="RHR283" s="6"/>
      <c r="RHS283" s="6"/>
      <c r="RHT283" s="6"/>
      <c r="RHU283" s="6"/>
      <c r="RHV283" s="6"/>
      <c r="RHW283" s="6"/>
      <c r="RHX283" s="6"/>
      <c r="RHY283" s="6"/>
      <c r="RHZ283" s="6"/>
      <c r="RIA283" s="6"/>
      <c r="RIB283" s="6"/>
      <c r="RIC283" s="6"/>
      <c r="RID283" s="6"/>
      <c r="RIE283" s="6"/>
      <c r="RIF283" s="6"/>
      <c r="RIG283" s="6"/>
      <c r="RIH283" s="6"/>
      <c r="RII283" s="6"/>
      <c r="RIJ283" s="6"/>
      <c r="RIK283" s="6"/>
      <c r="RIL283" s="6"/>
      <c r="RIM283" s="6"/>
      <c r="RIN283" s="6"/>
      <c r="RIO283" s="6"/>
      <c r="RIP283" s="6"/>
      <c r="RIQ283" s="6"/>
      <c r="RIR283" s="6"/>
      <c r="RIS283" s="6"/>
      <c r="RIT283" s="6"/>
      <c r="RIU283" s="6"/>
      <c r="RIV283" s="6"/>
      <c r="RIW283" s="6"/>
      <c r="RIX283" s="6"/>
      <c r="RIY283" s="6"/>
      <c r="RIZ283" s="6"/>
      <c r="RJA283" s="6"/>
      <c r="RJB283" s="6"/>
      <c r="RJC283" s="6"/>
      <c r="RJD283" s="6"/>
      <c r="RJE283" s="6"/>
      <c r="RJF283" s="6"/>
      <c r="RJG283" s="6"/>
      <c r="RJH283" s="6"/>
      <c r="RJI283" s="6"/>
      <c r="RJJ283" s="6"/>
      <c r="RJK283" s="6"/>
      <c r="RJL283" s="6"/>
      <c r="RJM283" s="6"/>
      <c r="RJN283" s="6"/>
      <c r="RJO283" s="6"/>
      <c r="RJP283" s="6"/>
      <c r="RJQ283" s="6"/>
      <c r="RJR283" s="6"/>
      <c r="RJS283" s="6"/>
      <c r="RJT283" s="6"/>
      <c r="RJU283" s="6"/>
      <c r="RJV283" s="6"/>
      <c r="RJW283" s="6"/>
      <c r="RJX283" s="6"/>
      <c r="RJY283" s="6"/>
      <c r="RJZ283" s="6"/>
      <c r="RKA283" s="6"/>
      <c r="RKB283" s="6"/>
      <c r="RKC283" s="6"/>
      <c r="RKD283" s="6"/>
      <c r="RKE283" s="6"/>
      <c r="RKF283" s="6"/>
      <c r="RKG283" s="6"/>
      <c r="RKH283" s="6"/>
      <c r="RKI283" s="6"/>
      <c r="RKJ283" s="6"/>
      <c r="RKK283" s="6"/>
      <c r="RKL283" s="6"/>
      <c r="RKM283" s="6"/>
      <c r="RKN283" s="6"/>
      <c r="RKO283" s="6"/>
      <c r="RKP283" s="6"/>
      <c r="RKQ283" s="6"/>
      <c r="RKR283" s="6"/>
      <c r="RKS283" s="6"/>
      <c r="RKT283" s="6"/>
      <c r="RKU283" s="6"/>
      <c r="RKV283" s="6"/>
      <c r="RKW283" s="6"/>
      <c r="RKX283" s="6"/>
      <c r="RKY283" s="6"/>
      <c r="RKZ283" s="6"/>
      <c r="RLA283" s="6"/>
      <c r="RLB283" s="6"/>
      <c r="RLC283" s="6"/>
      <c r="RLD283" s="6"/>
      <c r="RLE283" s="6"/>
      <c r="RLF283" s="6"/>
      <c r="RLG283" s="6"/>
      <c r="RLH283" s="6"/>
      <c r="RLI283" s="6"/>
      <c r="RLJ283" s="6"/>
      <c r="RLK283" s="6"/>
      <c r="RLL283" s="6"/>
      <c r="RLM283" s="6"/>
      <c r="RLN283" s="6"/>
      <c r="RLO283" s="6"/>
      <c r="RLP283" s="6"/>
      <c r="RLQ283" s="6"/>
      <c r="RLR283" s="6"/>
      <c r="RLS283" s="6"/>
      <c r="RLT283" s="6"/>
      <c r="RLU283" s="6"/>
      <c r="RLV283" s="6"/>
      <c r="RLW283" s="6"/>
      <c r="RLX283" s="6"/>
      <c r="RLY283" s="6"/>
      <c r="RLZ283" s="6"/>
      <c r="RMA283" s="6"/>
      <c r="RMB283" s="6"/>
      <c r="RMC283" s="6"/>
      <c r="RMD283" s="6"/>
      <c r="RME283" s="6"/>
      <c r="RMF283" s="6"/>
      <c r="RMG283" s="6"/>
      <c r="RMH283" s="6"/>
      <c r="RMI283" s="6"/>
      <c r="RMJ283" s="6"/>
      <c r="RMK283" s="6"/>
      <c r="RML283" s="6"/>
      <c r="RMM283" s="6"/>
      <c r="RMN283" s="6"/>
      <c r="RMO283" s="6"/>
      <c r="RMP283" s="6"/>
      <c r="RMQ283" s="6"/>
      <c r="RMR283" s="6"/>
      <c r="RMS283" s="6"/>
      <c r="RMT283" s="6"/>
      <c r="RMU283" s="6"/>
      <c r="RMV283" s="6"/>
      <c r="RMW283" s="6"/>
      <c r="RMX283" s="6"/>
      <c r="RMY283" s="6"/>
      <c r="RMZ283" s="6"/>
      <c r="RNA283" s="6"/>
      <c r="RNB283" s="6"/>
      <c r="RNC283" s="6"/>
      <c r="RND283" s="6"/>
      <c r="RNE283" s="6"/>
      <c r="RNF283" s="6"/>
      <c r="RNG283" s="6"/>
      <c r="RNH283" s="6"/>
      <c r="RNI283" s="6"/>
      <c r="RNJ283" s="6"/>
      <c r="RNK283" s="6"/>
      <c r="RNL283" s="6"/>
      <c r="RNM283" s="6"/>
      <c r="RNN283" s="6"/>
      <c r="RNO283" s="6"/>
      <c r="RNP283" s="6"/>
      <c r="RNQ283" s="6"/>
      <c r="RNR283" s="6"/>
      <c r="RNS283" s="6"/>
      <c r="RNT283" s="6"/>
      <c r="RNU283" s="6"/>
      <c r="RNV283" s="6"/>
      <c r="RNW283" s="6"/>
      <c r="RNX283" s="6"/>
      <c r="RNY283" s="6"/>
      <c r="RNZ283" s="6"/>
      <c r="ROA283" s="6"/>
      <c r="ROB283" s="6"/>
      <c r="ROC283" s="6"/>
      <c r="ROD283" s="6"/>
      <c r="ROE283" s="6"/>
      <c r="ROF283" s="6"/>
      <c r="ROG283" s="6"/>
      <c r="ROH283" s="6"/>
      <c r="ROI283" s="6"/>
      <c r="ROJ283" s="6"/>
      <c r="ROK283" s="6"/>
      <c r="ROL283" s="6"/>
      <c r="ROM283" s="6"/>
      <c r="RON283" s="6"/>
      <c r="ROO283" s="6"/>
      <c r="ROP283" s="6"/>
      <c r="ROQ283" s="6"/>
      <c r="ROR283" s="6"/>
      <c r="ROS283" s="6"/>
      <c r="ROT283" s="6"/>
      <c r="ROU283" s="6"/>
      <c r="ROV283" s="6"/>
      <c r="ROW283" s="6"/>
      <c r="ROX283" s="6"/>
      <c r="ROY283" s="6"/>
      <c r="ROZ283" s="6"/>
      <c r="RPA283" s="6"/>
      <c r="RPB283" s="6"/>
      <c r="RPC283" s="6"/>
      <c r="RPD283" s="6"/>
      <c r="RPE283" s="6"/>
      <c r="RPF283" s="6"/>
      <c r="RPG283" s="6"/>
      <c r="RPH283" s="6"/>
      <c r="RPI283" s="6"/>
      <c r="RPJ283" s="6"/>
      <c r="RPK283" s="6"/>
      <c r="RPL283" s="6"/>
      <c r="RPM283" s="6"/>
      <c r="RPN283" s="6"/>
      <c r="RPO283" s="6"/>
      <c r="RPP283" s="6"/>
      <c r="RPQ283" s="6"/>
      <c r="RPR283" s="6"/>
      <c r="RPS283" s="6"/>
      <c r="RPT283" s="6"/>
      <c r="RPU283" s="6"/>
      <c r="RPV283" s="6"/>
      <c r="RPW283" s="6"/>
      <c r="RPX283" s="6"/>
      <c r="RPY283" s="6"/>
      <c r="RPZ283" s="6"/>
      <c r="RQA283" s="6"/>
      <c r="RQB283" s="6"/>
      <c r="RQC283" s="6"/>
      <c r="RQD283" s="6"/>
      <c r="RQE283" s="6"/>
      <c r="RQF283" s="6"/>
      <c r="RQG283" s="6"/>
      <c r="RQH283" s="6"/>
      <c r="RQI283" s="6"/>
      <c r="RQJ283" s="6"/>
      <c r="RQK283" s="6"/>
      <c r="RQL283" s="6"/>
      <c r="RQM283" s="6"/>
      <c r="RQN283" s="6"/>
      <c r="RQO283" s="6"/>
      <c r="RQP283" s="6"/>
      <c r="RQQ283" s="6"/>
      <c r="RQR283" s="6"/>
      <c r="RQS283" s="6"/>
      <c r="RQT283" s="6"/>
      <c r="RQU283" s="6"/>
      <c r="RQV283" s="6"/>
      <c r="RQW283" s="6"/>
      <c r="RQX283" s="6"/>
      <c r="RQY283" s="6"/>
      <c r="RQZ283" s="6"/>
      <c r="RRA283" s="6"/>
      <c r="RRB283" s="6"/>
      <c r="RRC283" s="6"/>
      <c r="RRD283" s="6"/>
      <c r="RRE283" s="6"/>
      <c r="RRF283" s="6"/>
      <c r="RRG283" s="6"/>
      <c r="RRH283" s="6"/>
      <c r="RRI283" s="6"/>
      <c r="RRJ283" s="6"/>
      <c r="RRK283" s="6"/>
      <c r="RRL283" s="6"/>
      <c r="RRM283" s="6"/>
      <c r="RRN283" s="6"/>
      <c r="RRO283" s="6"/>
      <c r="RRP283" s="6"/>
      <c r="RRQ283" s="6"/>
      <c r="RRR283" s="6"/>
      <c r="RRS283" s="6"/>
      <c r="RRT283" s="6"/>
      <c r="RRU283" s="6"/>
      <c r="RRV283" s="6"/>
      <c r="RRW283" s="6"/>
      <c r="RRX283" s="6"/>
      <c r="RRY283" s="6"/>
      <c r="RRZ283" s="6"/>
      <c r="RSA283" s="6"/>
      <c r="RSB283" s="6"/>
      <c r="RSC283" s="6"/>
      <c r="RSD283" s="6"/>
      <c r="RSE283" s="6"/>
      <c r="RSF283" s="6"/>
      <c r="RSG283" s="6"/>
      <c r="RSH283" s="6"/>
      <c r="RSI283" s="6"/>
      <c r="RSJ283" s="6"/>
      <c r="RSK283" s="6"/>
      <c r="RSL283" s="6"/>
      <c r="RSM283" s="6"/>
      <c r="RSN283" s="6"/>
      <c r="RSO283" s="6"/>
      <c r="RSP283" s="6"/>
      <c r="RSQ283" s="6"/>
      <c r="RSR283" s="6"/>
      <c r="RSS283" s="6"/>
      <c r="RST283" s="6"/>
      <c r="RSU283" s="6"/>
      <c r="RSV283" s="6"/>
      <c r="RSW283" s="6"/>
      <c r="RSX283" s="6"/>
      <c r="RSY283" s="6"/>
      <c r="RSZ283" s="6"/>
      <c r="RTA283" s="6"/>
      <c r="RTB283" s="6"/>
      <c r="RTC283" s="6"/>
      <c r="RTD283" s="6"/>
      <c r="RTE283" s="6"/>
      <c r="RTF283" s="6"/>
      <c r="RTG283" s="6"/>
      <c r="RTH283" s="6"/>
      <c r="RTI283" s="6"/>
      <c r="RTJ283" s="6"/>
      <c r="RTK283" s="6"/>
      <c r="RTL283" s="6"/>
      <c r="RTM283" s="6"/>
      <c r="RTN283" s="6"/>
      <c r="RTO283" s="6"/>
      <c r="RTP283" s="6"/>
      <c r="RTQ283" s="6"/>
      <c r="RTR283" s="6"/>
      <c r="RTS283" s="6"/>
      <c r="RTT283" s="6"/>
      <c r="RTU283" s="6"/>
      <c r="RTV283" s="6"/>
      <c r="RTW283" s="6"/>
      <c r="RTX283" s="6"/>
      <c r="RTY283" s="6"/>
      <c r="RTZ283" s="6"/>
      <c r="RUA283" s="6"/>
      <c r="RUB283" s="6"/>
      <c r="RUC283" s="6"/>
      <c r="RUD283" s="6"/>
      <c r="RUE283" s="6"/>
      <c r="RUF283" s="6"/>
      <c r="RUG283" s="6"/>
      <c r="RUH283" s="6"/>
      <c r="RUI283" s="6"/>
      <c r="RUJ283" s="6"/>
      <c r="RUK283" s="6"/>
      <c r="RUL283" s="6"/>
      <c r="RUM283" s="6"/>
      <c r="RUN283" s="6"/>
      <c r="RUO283" s="6"/>
      <c r="RUP283" s="6"/>
      <c r="RUQ283" s="6"/>
      <c r="RUR283" s="6"/>
      <c r="RUS283" s="6"/>
      <c r="RUT283" s="6"/>
      <c r="RUU283" s="6"/>
      <c r="RUV283" s="6"/>
      <c r="RUW283" s="6"/>
      <c r="RUX283" s="6"/>
      <c r="RUY283" s="6"/>
      <c r="RUZ283" s="6"/>
      <c r="RVA283" s="6"/>
      <c r="RVB283" s="6"/>
      <c r="RVC283" s="6"/>
      <c r="RVD283" s="6"/>
      <c r="RVE283" s="6"/>
      <c r="RVF283" s="6"/>
      <c r="RVG283" s="6"/>
      <c r="RVH283" s="6"/>
      <c r="RVI283" s="6"/>
      <c r="RVJ283" s="6"/>
      <c r="RVK283" s="6"/>
      <c r="RVL283" s="6"/>
      <c r="RVM283" s="6"/>
      <c r="RVN283" s="6"/>
      <c r="RVO283" s="6"/>
      <c r="RVP283" s="6"/>
      <c r="RVQ283" s="6"/>
      <c r="RVR283" s="6"/>
      <c r="RVS283" s="6"/>
      <c r="RVT283" s="6"/>
      <c r="RVU283" s="6"/>
      <c r="RVV283" s="6"/>
      <c r="RVW283" s="6"/>
      <c r="RVX283" s="6"/>
      <c r="RVY283" s="6"/>
      <c r="RVZ283" s="6"/>
      <c r="RWA283" s="6"/>
      <c r="RWB283" s="6"/>
      <c r="RWC283" s="6"/>
      <c r="RWD283" s="6"/>
      <c r="RWE283" s="6"/>
      <c r="RWF283" s="6"/>
      <c r="RWG283" s="6"/>
      <c r="RWH283" s="6"/>
      <c r="RWI283" s="6"/>
      <c r="RWJ283" s="6"/>
      <c r="RWK283" s="6"/>
      <c r="RWL283" s="6"/>
      <c r="RWM283" s="6"/>
      <c r="RWN283" s="6"/>
      <c r="RWO283" s="6"/>
      <c r="RWP283" s="6"/>
      <c r="RWQ283" s="6"/>
      <c r="RWR283" s="6"/>
      <c r="RWS283" s="6"/>
      <c r="RWT283" s="6"/>
      <c r="RWU283" s="6"/>
      <c r="RWV283" s="6"/>
      <c r="RWW283" s="6"/>
      <c r="RWX283" s="6"/>
      <c r="RWY283" s="6"/>
      <c r="RWZ283" s="6"/>
      <c r="RXA283" s="6"/>
      <c r="RXB283" s="6"/>
      <c r="RXC283" s="6"/>
      <c r="RXD283" s="6"/>
      <c r="RXE283" s="6"/>
      <c r="RXF283" s="6"/>
      <c r="RXG283" s="6"/>
      <c r="RXH283" s="6"/>
      <c r="RXI283" s="6"/>
      <c r="RXJ283" s="6"/>
      <c r="RXK283" s="6"/>
      <c r="RXL283" s="6"/>
      <c r="RXM283" s="6"/>
      <c r="RXN283" s="6"/>
      <c r="RXO283" s="6"/>
      <c r="RXP283" s="6"/>
      <c r="RXQ283" s="6"/>
      <c r="RXR283" s="6"/>
      <c r="RXS283" s="6"/>
      <c r="RXT283" s="6"/>
      <c r="RXU283" s="6"/>
      <c r="RXV283" s="6"/>
      <c r="RXW283" s="6"/>
      <c r="RXX283" s="6"/>
      <c r="RXY283" s="6"/>
      <c r="RXZ283" s="6"/>
      <c r="RYA283" s="6"/>
      <c r="RYB283" s="6"/>
      <c r="RYC283" s="6"/>
      <c r="RYD283" s="6"/>
      <c r="RYE283" s="6"/>
      <c r="RYF283" s="6"/>
      <c r="RYG283" s="6"/>
      <c r="RYH283" s="6"/>
      <c r="RYI283" s="6"/>
      <c r="RYJ283" s="6"/>
      <c r="RYK283" s="6"/>
      <c r="RYL283" s="6"/>
      <c r="RYM283" s="6"/>
      <c r="RYN283" s="6"/>
      <c r="RYO283" s="6"/>
      <c r="RYP283" s="6"/>
      <c r="RYQ283" s="6"/>
      <c r="RYR283" s="6"/>
      <c r="RYS283" s="6"/>
      <c r="RYT283" s="6"/>
      <c r="RYU283" s="6"/>
      <c r="RYV283" s="6"/>
      <c r="RYW283" s="6"/>
      <c r="RYX283" s="6"/>
      <c r="RYY283" s="6"/>
      <c r="RYZ283" s="6"/>
      <c r="RZA283" s="6"/>
      <c r="RZB283" s="6"/>
      <c r="RZC283" s="6"/>
      <c r="RZD283" s="6"/>
      <c r="RZE283" s="6"/>
      <c r="RZF283" s="6"/>
      <c r="RZG283" s="6"/>
      <c r="RZH283" s="6"/>
      <c r="RZI283" s="6"/>
      <c r="RZJ283" s="6"/>
      <c r="RZK283" s="6"/>
      <c r="RZL283" s="6"/>
      <c r="RZM283" s="6"/>
      <c r="RZN283" s="6"/>
      <c r="RZO283" s="6"/>
      <c r="RZP283" s="6"/>
      <c r="RZQ283" s="6"/>
      <c r="RZR283" s="6"/>
      <c r="RZS283" s="6"/>
      <c r="RZT283" s="6"/>
      <c r="RZU283" s="6"/>
      <c r="RZV283" s="6"/>
      <c r="RZW283" s="6"/>
      <c r="RZX283" s="6"/>
      <c r="RZY283" s="6"/>
      <c r="RZZ283" s="6"/>
      <c r="SAA283" s="6"/>
      <c r="SAB283" s="6"/>
      <c r="SAC283" s="6"/>
      <c r="SAD283" s="6"/>
      <c r="SAE283" s="6"/>
      <c r="SAF283" s="6"/>
      <c r="SAG283" s="6"/>
      <c r="SAH283" s="6"/>
      <c r="SAI283" s="6"/>
      <c r="SAJ283" s="6"/>
      <c r="SAK283" s="6"/>
      <c r="SAL283" s="6"/>
      <c r="SAM283" s="6"/>
      <c r="SAN283" s="6"/>
      <c r="SAO283" s="6"/>
      <c r="SAP283" s="6"/>
      <c r="SAQ283" s="6"/>
      <c r="SAR283" s="6"/>
      <c r="SAS283" s="6"/>
      <c r="SAT283" s="6"/>
      <c r="SAU283" s="6"/>
      <c r="SAV283" s="6"/>
      <c r="SAW283" s="6"/>
      <c r="SAX283" s="6"/>
      <c r="SAY283" s="6"/>
      <c r="SAZ283" s="6"/>
      <c r="SBA283" s="6"/>
      <c r="SBB283" s="6"/>
      <c r="SBC283" s="6"/>
      <c r="SBD283" s="6"/>
      <c r="SBE283" s="6"/>
      <c r="SBF283" s="6"/>
      <c r="SBG283" s="6"/>
      <c r="SBH283" s="6"/>
      <c r="SBI283" s="6"/>
      <c r="SBJ283" s="6"/>
      <c r="SBK283" s="6"/>
      <c r="SBL283" s="6"/>
      <c r="SBM283" s="6"/>
      <c r="SBN283" s="6"/>
      <c r="SBO283" s="6"/>
      <c r="SBP283" s="6"/>
      <c r="SBQ283" s="6"/>
      <c r="SBR283" s="6"/>
      <c r="SBS283" s="6"/>
      <c r="SBT283" s="6"/>
      <c r="SBU283" s="6"/>
      <c r="SBV283" s="6"/>
      <c r="SBW283" s="6"/>
      <c r="SBX283" s="6"/>
      <c r="SBY283" s="6"/>
      <c r="SBZ283" s="6"/>
      <c r="SCA283" s="6"/>
      <c r="SCB283" s="6"/>
      <c r="SCC283" s="6"/>
      <c r="SCD283" s="6"/>
      <c r="SCE283" s="6"/>
      <c r="SCF283" s="6"/>
      <c r="SCG283" s="6"/>
      <c r="SCH283" s="6"/>
      <c r="SCI283" s="6"/>
      <c r="SCJ283" s="6"/>
      <c r="SCK283" s="6"/>
      <c r="SCL283" s="6"/>
      <c r="SCM283" s="6"/>
      <c r="SCN283" s="6"/>
      <c r="SCO283" s="6"/>
      <c r="SCP283" s="6"/>
      <c r="SCQ283" s="6"/>
      <c r="SCR283" s="6"/>
      <c r="SCS283" s="6"/>
      <c r="SCT283" s="6"/>
      <c r="SCU283" s="6"/>
      <c r="SCV283" s="6"/>
      <c r="SCW283" s="6"/>
      <c r="SCX283" s="6"/>
      <c r="SCY283" s="6"/>
      <c r="SCZ283" s="6"/>
      <c r="SDA283" s="6"/>
      <c r="SDB283" s="6"/>
      <c r="SDC283" s="6"/>
      <c r="SDD283" s="6"/>
      <c r="SDE283" s="6"/>
      <c r="SDF283" s="6"/>
      <c r="SDG283" s="6"/>
      <c r="SDH283" s="6"/>
      <c r="SDI283" s="6"/>
      <c r="SDJ283" s="6"/>
      <c r="SDK283" s="6"/>
      <c r="SDL283" s="6"/>
      <c r="SDM283" s="6"/>
      <c r="SDN283" s="6"/>
      <c r="SDO283" s="6"/>
      <c r="SDP283" s="6"/>
      <c r="SDQ283" s="6"/>
      <c r="SDR283" s="6"/>
      <c r="SDS283" s="6"/>
      <c r="SDT283" s="6"/>
      <c r="SDU283" s="6"/>
      <c r="SDV283" s="6"/>
      <c r="SDW283" s="6"/>
      <c r="SDX283" s="6"/>
      <c r="SDY283" s="6"/>
      <c r="SDZ283" s="6"/>
      <c r="SEA283" s="6"/>
      <c r="SEB283" s="6"/>
      <c r="SEC283" s="6"/>
      <c r="SED283" s="6"/>
      <c r="SEE283" s="6"/>
      <c r="SEF283" s="6"/>
      <c r="SEG283" s="6"/>
      <c r="SEH283" s="6"/>
      <c r="SEI283" s="6"/>
      <c r="SEJ283" s="6"/>
      <c r="SEK283" s="6"/>
      <c r="SEL283" s="6"/>
      <c r="SEM283" s="6"/>
      <c r="SEN283" s="6"/>
      <c r="SEO283" s="6"/>
      <c r="SEP283" s="6"/>
      <c r="SEQ283" s="6"/>
      <c r="SER283" s="6"/>
      <c r="SES283" s="6"/>
      <c r="SET283" s="6"/>
      <c r="SEU283" s="6"/>
      <c r="SEV283" s="6"/>
      <c r="SEW283" s="6"/>
      <c r="SEX283" s="6"/>
      <c r="SEY283" s="6"/>
      <c r="SEZ283" s="6"/>
      <c r="SFA283" s="6"/>
      <c r="SFB283" s="6"/>
      <c r="SFC283" s="6"/>
      <c r="SFD283" s="6"/>
      <c r="SFE283" s="6"/>
      <c r="SFF283" s="6"/>
      <c r="SFG283" s="6"/>
      <c r="SFH283" s="6"/>
      <c r="SFI283" s="6"/>
      <c r="SFJ283" s="6"/>
      <c r="SFK283" s="6"/>
      <c r="SFL283" s="6"/>
      <c r="SFM283" s="6"/>
      <c r="SFN283" s="6"/>
      <c r="SFO283" s="6"/>
      <c r="SFP283" s="6"/>
      <c r="SFQ283" s="6"/>
      <c r="SFR283" s="6"/>
      <c r="SFS283" s="6"/>
      <c r="SFT283" s="6"/>
      <c r="SFU283" s="6"/>
      <c r="SFV283" s="6"/>
      <c r="SFW283" s="6"/>
      <c r="SFX283" s="6"/>
      <c r="SFY283" s="6"/>
      <c r="SFZ283" s="6"/>
      <c r="SGA283" s="6"/>
      <c r="SGB283" s="6"/>
      <c r="SGC283" s="6"/>
      <c r="SGD283" s="6"/>
      <c r="SGE283" s="6"/>
      <c r="SGF283" s="6"/>
      <c r="SGG283" s="6"/>
      <c r="SGH283" s="6"/>
      <c r="SGI283" s="6"/>
      <c r="SGJ283" s="6"/>
      <c r="SGK283" s="6"/>
      <c r="SGL283" s="6"/>
      <c r="SGM283" s="6"/>
      <c r="SGN283" s="6"/>
      <c r="SGO283" s="6"/>
      <c r="SGP283" s="6"/>
      <c r="SGQ283" s="6"/>
      <c r="SGR283" s="6"/>
      <c r="SGS283" s="6"/>
      <c r="SGT283" s="6"/>
      <c r="SGU283" s="6"/>
      <c r="SGV283" s="6"/>
      <c r="SGW283" s="6"/>
      <c r="SGX283" s="6"/>
      <c r="SGY283" s="6"/>
      <c r="SGZ283" s="6"/>
      <c r="SHA283" s="6"/>
      <c r="SHB283" s="6"/>
      <c r="SHC283" s="6"/>
      <c r="SHD283" s="6"/>
      <c r="SHE283" s="6"/>
      <c r="SHF283" s="6"/>
      <c r="SHG283" s="6"/>
      <c r="SHH283" s="6"/>
      <c r="SHI283" s="6"/>
      <c r="SHJ283" s="6"/>
      <c r="SHK283" s="6"/>
      <c r="SHL283" s="6"/>
      <c r="SHM283" s="6"/>
      <c r="SHN283" s="6"/>
      <c r="SHO283" s="6"/>
      <c r="SHP283" s="6"/>
      <c r="SHQ283" s="6"/>
      <c r="SHR283" s="6"/>
      <c r="SHS283" s="6"/>
      <c r="SHT283" s="6"/>
      <c r="SHU283" s="6"/>
      <c r="SHV283" s="6"/>
      <c r="SHW283" s="6"/>
      <c r="SHX283" s="6"/>
      <c r="SHY283" s="6"/>
      <c r="SHZ283" s="6"/>
      <c r="SIA283" s="6"/>
      <c r="SIB283" s="6"/>
      <c r="SIC283" s="6"/>
      <c r="SID283" s="6"/>
      <c r="SIE283" s="6"/>
      <c r="SIF283" s="6"/>
      <c r="SIG283" s="6"/>
      <c r="SIH283" s="6"/>
      <c r="SII283" s="6"/>
      <c r="SIJ283" s="6"/>
      <c r="SIK283" s="6"/>
      <c r="SIL283" s="6"/>
      <c r="SIM283" s="6"/>
      <c r="SIN283" s="6"/>
      <c r="SIO283" s="6"/>
      <c r="SIP283" s="6"/>
      <c r="SIQ283" s="6"/>
      <c r="SIR283" s="6"/>
      <c r="SIS283" s="6"/>
      <c r="SIT283" s="6"/>
      <c r="SIU283" s="6"/>
      <c r="SIV283" s="6"/>
      <c r="SIW283" s="6"/>
      <c r="SIX283" s="6"/>
      <c r="SIY283" s="6"/>
      <c r="SIZ283" s="6"/>
      <c r="SJA283" s="6"/>
      <c r="SJB283" s="6"/>
      <c r="SJC283" s="6"/>
      <c r="SJD283" s="6"/>
      <c r="SJE283" s="6"/>
      <c r="SJF283" s="6"/>
      <c r="SJG283" s="6"/>
      <c r="SJH283" s="6"/>
      <c r="SJI283" s="6"/>
      <c r="SJJ283" s="6"/>
      <c r="SJK283" s="6"/>
      <c r="SJL283" s="6"/>
      <c r="SJM283" s="6"/>
      <c r="SJN283" s="6"/>
      <c r="SJO283" s="6"/>
      <c r="SJP283" s="6"/>
      <c r="SJQ283" s="6"/>
      <c r="SJR283" s="6"/>
      <c r="SJS283" s="6"/>
      <c r="SJT283" s="6"/>
      <c r="SJU283" s="6"/>
      <c r="SJV283" s="6"/>
      <c r="SJW283" s="6"/>
      <c r="SJX283" s="6"/>
      <c r="SJY283" s="6"/>
      <c r="SJZ283" s="6"/>
      <c r="SKA283" s="6"/>
      <c r="SKB283" s="6"/>
      <c r="SKC283" s="6"/>
      <c r="SKD283" s="6"/>
      <c r="SKE283" s="6"/>
      <c r="SKF283" s="6"/>
      <c r="SKG283" s="6"/>
      <c r="SKH283" s="6"/>
      <c r="SKI283" s="6"/>
      <c r="SKJ283" s="6"/>
      <c r="SKK283" s="6"/>
      <c r="SKL283" s="6"/>
      <c r="SKM283" s="6"/>
      <c r="SKN283" s="6"/>
      <c r="SKO283" s="6"/>
      <c r="SKP283" s="6"/>
      <c r="SKQ283" s="6"/>
      <c r="SKR283" s="6"/>
      <c r="SKS283" s="6"/>
      <c r="SKT283" s="6"/>
      <c r="SKU283" s="6"/>
      <c r="SKV283" s="6"/>
      <c r="SKW283" s="6"/>
      <c r="SKX283" s="6"/>
      <c r="SKY283" s="6"/>
      <c r="SKZ283" s="6"/>
      <c r="SLA283" s="6"/>
      <c r="SLB283" s="6"/>
      <c r="SLC283" s="6"/>
      <c r="SLD283" s="6"/>
      <c r="SLE283" s="6"/>
      <c r="SLF283" s="6"/>
      <c r="SLG283" s="6"/>
      <c r="SLH283" s="6"/>
      <c r="SLI283" s="6"/>
      <c r="SLJ283" s="6"/>
      <c r="SLK283" s="6"/>
      <c r="SLL283" s="6"/>
      <c r="SLM283" s="6"/>
      <c r="SLN283" s="6"/>
      <c r="SLO283" s="6"/>
      <c r="SLP283" s="6"/>
      <c r="SLQ283" s="6"/>
      <c r="SLR283" s="6"/>
      <c r="SLS283" s="6"/>
      <c r="SLT283" s="6"/>
      <c r="SLU283" s="6"/>
      <c r="SLV283" s="6"/>
      <c r="SLW283" s="6"/>
      <c r="SLX283" s="6"/>
      <c r="SLY283" s="6"/>
      <c r="SLZ283" s="6"/>
      <c r="SMA283" s="6"/>
      <c r="SMB283" s="6"/>
      <c r="SMC283" s="6"/>
      <c r="SMD283" s="6"/>
      <c r="SME283" s="6"/>
      <c r="SMF283" s="6"/>
      <c r="SMG283" s="6"/>
      <c r="SMH283" s="6"/>
      <c r="SMI283" s="6"/>
      <c r="SMJ283" s="6"/>
      <c r="SMK283" s="6"/>
      <c r="SML283" s="6"/>
      <c r="SMM283" s="6"/>
      <c r="SMN283" s="6"/>
      <c r="SMO283" s="6"/>
      <c r="SMP283" s="6"/>
      <c r="SMQ283" s="6"/>
      <c r="SMR283" s="6"/>
      <c r="SMS283" s="6"/>
      <c r="SMT283" s="6"/>
      <c r="SMU283" s="6"/>
      <c r="SMV283" s="6"/>
      <c r="SMW283" s="6"/>
      <c r="SMX283" s="6"/>
      <c r="SMY283" s="6"/>
      <c r="SMZ283" s="6"/>
      <c r="SNA283" s="6"/>
      <c r="SNB283" s="6"/>
      <c r="SNC283" s="6"/>
      <c r="SND283" s="6"/>
      <c r="SNE283" s="6"/>
      <c r="SNF283" s="6"/>
      <c r="SNG283" s="6"/>
      <c r="SNH283" s="6"/>
      <c r="SNI283" s="6"/>
      <c r="SNJ283" s="6"/>
      <c r="SNK283" s="6"/>
      <c r="SNL283" s="6"/>
      <c r="SNM283" s="6"/>
      <c r="SNN283" s="6"/>
      <c r="SNO283" s="6"/>
      <c r="SNP283" s="6"/>
      <c r="SNQ283" s="6"/>
      <c r="SNR283" s="6"/>
      <c r="SNS283" s="6"/>
      <c r="SNT283" s="6"/>
      <c r="SNU283" s="6"/>
      <c r="SNV283" s="6"/>
      <c r="SNW283" s="6"/>
      <c r="SNX283" s="6"/>
      <c r="SNY283" s="6"/>
      <c r="SNZ283" s="6"/>
      <c r="SOA283" s="6"/>
      <c r="SOB283" s="6"/>
      <c r="SOC283" s="6"/>
      <c r="SOD283" s="6"/>
      <c r="SOE283" s="6"/>
      <c r="SOF283" s="6"/>
      <c r="SOG283" s="6"/>
      <c r="SOH283" s="6"/>
      <c r="SOI283" s="6"/>
      <c r="SOJ283" s="6"/>
      <c r="SOK283" s="6"/>
      <c r="SOL283" s="6"/>
      <c r="SOM283" s="6"/>
      <c r="SON283" s="6"/>
      <c r="SOO283" s="6"/>
      <c r="SOP283" s="6"/>
      <c r="SOQ283" s="6"/>
      <c r="SOR283" s="6"/>
      <c r="SOS283" s="6"/>
      <c r="SOT283" s="6"/>
      <c r="SOU283" s="6"/>
      <c r="SOV283" s="6"/>
      <c r="SOW283" s="6"/>
      <c r="SOX283" s="6"/>
      <c r="SOY283" s="6"/>
      <c r="SOZ283" s="6"/>
      <c r="SPA283" s="6"/>
      <c r="SPB283" s="6"/>
      <c r="SPC283" s="6"/>
      <c r="SPD283" s="6"/>
      <c r="SPE283" s="6"/>
      <c r="SPF283" s="6"/>
      <c r="SPG283" s="6"/>
      <c r="SPH283" s="6"/>
      <c r="SPI283" s="6"/>
      <c r="SPJ283" s="6"/>
      <c r="SPK283" s="6"/>
      <c r="SPL283" s="6"/>
      <c r="SPM283" s="6"/>
      <c r="SPN283" s="6"/>
      <c r="SPO283" s="6"/>
      <c r="SPP283" s="6"/>
      <c r="SPQ283" s="6"/>
      <c r="SPR283" s="6"/>
      <c r="SPS283" s="6"/>
      <c r="SPT283" s="6"/>
      <c r="SPU283" s="6"/>
      <c r="SPV283" s="6"/>
      <c r="SPW283" s="6"/>
      <c r="SPX283" s="6"/>
      <c r="SPY283" s="6"/>
      <c r="SPZ283" s="6"/>
      <c r="SQA283" s="6"/>
      <c r="SQB283" s="6"/>
      <c r="SQC283" s="6"/>
      <c r="SQD283" s="6"/>
      <c r="SQE283" s="6"/>
      <c r="SQF283" s="6"/>
      <c r="SQG283" s="6"/>
      <c r="SQH283" s="6"/>
      <c r="SQI283" s="6"/>
      <c r="SQJ283" s="6"/>
      <c r="SQK283" s="6"/>
      <c r="SQL283" s="6"/>
      <c r="SQM283" s="6"/>
      <c r="SQN283" s="6"/>
      <c r="SQO283" s="6"/>
      <c r="SQP283" s="6"/>
      <c r="SQQ283" s="6"/>
      <c r="SQR283" s="6"/>
      <c r="SQS283" s="6"/>
      <c r="SQT283" s="6"/>
      <c r="SQU283" s="6"/>
      <c r="SQV283" s="6"/>
      <c r="SQW283" s="6"/>
      <c r="SQX283" s="6"/>
      <c r="SQY283" s="6"/>
      <c r="SQZ283" s="6"/>
      <c r="SRA283" s="6"/>
      <c r="SRB283" s="6"/>
      <c r="SRC283" s="6"/>
      <c r="SRD283" s="6"/>
      <c r="SRE283" s="6"/>
      <c r="SRF283" s="6"/>
      <c r="SRG283" s="6"/>
      <c r="SRH283" s="6"/>
      <c r="SRI283" s="6"/>
      <c r="SRJ283" s="6"/>
      <c r="SRK283" s="6"/>
      <c r="SRL283" s="6"/>
      <c r="SRM283" s="6"/>
      <c r="SRN283" s="6"/>
      <c r="SRO283" s="6"/>
      <c r="SRP283" s="6"/>
      <c r="SRQ283" s="6"/>
      <c r="SRR283" s="6"/>
      <c r="SRS283" s="6"/>
      <c r="SRT283" s="6"/>
      <c r="SRU283" s="6"/>
      <c r="SRV283" s="6"/>
      <c r="SRW283" s="6"/>
      <c r="SRX283" s="6"/>
      <c r="SRY283" s="6"/>
      <c r="SRZ283" s="6"/>
      <c r="SSA283" s="6"/>
      <c r="SSB283" s="6"/>
      <c r="SSC283" s="6"/>
      <c r="SSD283" s="6"/>
      <c r="SSE283" s="6"/>
      <c r="SSF283" s="6"/>
      <c r="SSG283" s="6"/>
      <c r="SSH283" s="6"/>
      <c r="SSI283" s="6"/>
      <c r="SSJ283" s="6"/>
      <c r="SSK283" s="6"/>
      <c r="SSL283" s="6"/>
      <c r="SSM283" s="6"/>
      <c r="SSN283" s="6"/>
      <c r="SSO283" s="6"/>
      <c r="SSP283" s="6"/>
      <c r="SSQ283" s="6"/>
      <c r="SSR283" s="6"/>
      <c r="SSS283" s="6"/>
      <c r="SST283" s="6"/>
      <c r="SSU283" s="6"/>
      <c r="SSV283" s="6"/>
      <c r="SSW283" s="6"/>
      <c r="SSX283" s="6"/>
      <c r="SSY283" s="6"/>
      <c r="SSZ283" s="6"/>
      <c r="STA283" s="6"/>
      <c r="STB283" s="6"/>
      <c r="STC283" s="6"/>
      <c r="STD283" s="6"/>
      <c r="STE283" s="6"/>
      <c r="STF283" s="6"/>
      <c r="STG283" s="6"/>
      <c r="STH283" s="6"/>
      <c r="STI283" s="6"/>
      <c r="STJ283" s="6"/>
      <c r="STK283" s="6"/>
      <c r="STL283" s="6"/>
      <c r="STM283" s="6"/>
      <c r="STN283" s="6"/>
      <c r="STO283" s="6"/>
      <c r="STP283" s="6"/>
      <c r="STQ283" s="6"/>
      <c r="STR283" s="6"/>
      <c r="STS283" s="6"/>
      <c r="STT283" s="6"/>
      <c r="STU283" s="6"/>
      <c r="STV283" s="6"/>
      <c r="STW283" s="6"/>
      <c r="STX283" s="6"/>
      <c r="STY283" s="6"/>
      <c r="STZ283" s="6"/>
      <c r="SUA283" s="6"/>
      <c r="SUB283" s="6"/>
      <c r="SUC283" s="6"/>
      <c r="SUD283" s="6"/>
      <c r="SUE283" s="6"/>
      <c r="SUF283" s="6"/>
      <c r="SUG283" s="6"/>
      <c r="SUH283" s="6"/>
      <c r="SUI283" s="6"/>
      <c r="SUJ283" s="6"/>
      <c r="SUK283" s="6"/>
      <c r="SUL283" s="6"/>
      <c r="SUM283" s="6"/>
      <c r="SUN283" s="6"/>
      <c r="SUO283" s="6"/>
      <c r="SUP283" s="6"/>
      <c r="SUQ283" s="6"/>
      <c r="SUR283" s="6"/>
      <c r="SUS283" s="6"/>
      <c r="SUT283" s="6"/>
      <c r="SUU283" s="6"/>
      <c r="SUV283" s="6"/>
      <c r="SUW283" s="6"/>
      <c r="SUX283" s="6"/>
      <c r="SUY283" s="6"/>
      <c r="SUZ283" s="6"/>
      <c r="SVA283" s="6"/>
      <c r="SVB283" s="6"/>
      <c r="SVC283" s="6"/>
      <c r="SVD283" s="6"/>
      <c r="SVE283" s="6"/>
      <c r="SVF283" s="6"/>
      <c r="SVG283" s="6"/>
      <c r="SVH283" s="6"/>
      <c r="SVI283" s="6"/>
      <c r="SVJ283" s="6"/>
      <c r="SVK283" s="6"/>
      <c r="SVL283" s="6"/>
      <c r="SVM283" s="6"/>
      <c r="SVN283" s="6"/>
      <c r="SVO283" s="6"/>
      <c r="SVP283" s="6"/>
      <c r="SVQ283" s="6"/>
      <c r="SVR283" s="6"/>
      <c r="SVS283" s="6"/>
      <c r="SVT283" s="6"/>
      <c r="SVU283" s="6"/>
      <c r="SVV283" s="6"/>
      <c r="SVW283" s="6"/>
      <c r="SVX283" s="6"/>
      <c r="SVY283" s="6"/>
      <c r="SVZ283" s="6"/>
      <c r="SWA283" s="6"/>
      <c r="SWB283" s="6"/>
      <c r="SWC283" s="6"/>
      <c r="SWD283" s="6"/>
      <c r="SWE283" s="6"/>
      <c r="SWF283" s="6"/>
      <c r="SWG283" s="6"/>
      <c r="SWH283" s="6"/>
      <c r="SWI283" s="6"/>
      <c r="SWJ283" s="6"/>
      <c r="SWK283" s="6"/>
      <c r="SWL283" s="6"/>
      <c r="SWM283" s="6"/>
      <c r="SWN283" s="6"/>
      <c r="SWO283" s="6"/>
      <c r="SWP283" s="6"/>
      <c r="SWQ283" s="6"/>
      <c r="SWR283" s="6"/>
      <c r="SWS283" s="6"/>
      <c r="SWT283" s="6"/>
      <c r="SWU283" s="6"/>
      <c r="SWV283" s="6"/>
      <c r="SWW283" s="6"/>
      <c r="SWX283" s="6"/>
      <c r="SWY283" s="6"/>
      <c r="SWZ283" s="6"/>
      <c r="SXA283" s="6"/>
      <c r="SXB283" s="6"/>
      <c r="SXC283" s="6"/>
      <c r="SXD283" s="6"/>
      <c r="SXE283" s="6"/>
      <c r="SXF283" s="6"/>
      <c r="SXG283" s="6"/>
      <c r="SXH283" s="6"/>
      <c r="SXI283" s="6"/>
      <c r="SXJ283" s="6"/>
      <c r="SXK283" s="6"/>
      <c r="SXL283" s="6"/>
      <c r="SXM283" s="6"/>
      <c r="SXN283" s="6"/>
      <c r="SXO283" s="6"/>
      <c r="SXP283" s="6"/>
      <c r="SXQ283" s="6"/>
      <c r="SXR283" s="6"/>
      <c r="SXS283" s="6"/>
      <c r="SXT283" s="6"/>
      <c r="SXU283" s="6"/>
      <c r="SXV283" s="6"/>
      <c r="SXW283" s="6"/>
      <c r="SXX283" s="6"/>
      <c r="SXY283" s="6"/>
      <c r="SXZ283" s="6"/>
      <c r="SYA283" s="6"/>
      <c r="SYB283" s="6"/>
      <c r="SYC283" s="6"/>
      <c r="SYD283" s="6"/>
      <c r="SYE283" s="6"/>
      <c r="SYF283" s="6"/>
      <c r="SYG283" s="6"/>
      <c r="SYH283" s="6"/>
      <c r="SYI283" s="6"/>
      <c r="SYJ283" s="6"/>
      <c r="SYK283" s="6"/>
      <c r="SYL283" s="6"/>
      <c r="SYM283" s="6"/>
      <c r="SYN283" s="6"/>
      <c r="SYO283" s="6"/>
      <c r="SYP283" s="6"/>
      <c r="SYQ283" s="6"/>
      <c r="SYR283" s="6"/>
      <c r="SYS283" s="6"/>
      <c r="SYT283" s="6"/>
      <c r="SYU283" s="6"/>
      <c r="SYV283" s="6"/>
      <c r="SYW283" s="6"/>
      <c r="SYX283" s="6"/>
      <c r="SYY283" s="6"/>
      <c r="SYZ283" s="6"/>
      <c r="SZA283" s="6"/>
      <c r="SZB283" s="6"/>
      <c r="SZC283" s="6"/>
      <c r="SZD283" s="6"/>
      <c r="SZE283" s="6"/>
      <c r="SZF283" s="6"/>
      <c r="SZG283" s="6"/>
      <c r="SZH283" s="6"/>
      <c r="SZI283" s="6"/>
      <c r="SZJ283" s="6"/>
      <c r="SZK283" s="6"/>
      <c r="SZL283" s="6"/>
      <c r="SZM283" s="6"/>
      <c r="SZN283" s="6"/>
      <c r="SZO283" s="6"/>
      <c r="SZP283" s="6"/>
      <c r="SZQ283" s="6"/>
      <c r="SZR283" s="6"/>
      <c r="SZS283" s="6"/>
      <c r="SZT283" s="6"/>
      <c r="SZU283" s="6"/>
      <c r="SZV283" s="6"/>
      <c r="SZW283" s="6"/>
      <c r="SZX283" s="6"/>
      <c r="SZY283" s="6"/>
      <c r="SZZ283" s="6"/>
      <c r="TAA283" s="6"/>
      <c r="TAB283" s="6"/>
      <c r="TAC283" s="6"/>
      <c r="TAD283" s="6"/>
      <c r="TAE283" s="6"/>
      <c r="TAF283" s="6"/>
      <c r="TAG283" s="6"/>
      <c r="TAH283" s="6"/>
      <c r="TAI283" s="6"/>
      <c r="TAJ283" s="6"/>
      <c r="TAK283" s="6"/>
      <c r="TAL283" s="6"/>
      <c r="TAM283" s="6"/>
      <c r="TAN283" s="6"/>
      <c r="TAO283" s="6"/>
      <c r="TAP283" s="6"/>
      <c r="TAQ283" s="6"/>
      <c r="TAR283" s="6"/>
      <c r="TAS283" s="6"/>
      <c r="TAT283" s="6"/>
      <c r="TAU283" s="6"/>
      <c r="TAV283" s="6"/>
      <c r="TAW283" s="6"/>
      <c r="TAX283" s="6"/>
      <c r="TAY283" s="6"/>
      <c r="TAZ283" s="6"/>
      <c r="TBA283" s="6"/>
      <c r="TBB283" s="6"/>
      <c r="TBC283" s="6"/>
      <c r="TBD283" s="6"/>
      <c r="TBE283" s="6"/>
      <c r="TBF283" s="6"/>
      <c r="TBG283" s="6"/>
      <c r="TBH283" s="6"/>
      <c r="TBI283" s="6"/>
      <c r="TBJ283" s="6"/>
      <c r="TBK283" s="6"/>
      <c r="TBL283" s="6"/>
      <c r="TBM283" s="6"/>
      <c r="TBN283" s="6"/>
      <c r="TBO283" s="6"/>
      <c r="TBP283" s="6"/>
      <c r="TBQ283" s="6"/>
      <c r="TBR283" s="6"/>
      <c r="TBS283" s="6"/>
      <c r="TBT283" s="6"/>
      <c r="TBU283" s="6"/>
      <c r="TBV283" s="6"/>
      <c r="TBW283" s="6"/>
      <c r="TBX283" s="6"/>
      <c r="TBY283" s="6"/>
      <c r="TBZ283" s="6"/>
      <c r="TCA283" s="6"/>
      <c r="TCB283" s="6"/>
      <c r="TCC283" s="6"/>
      <c r="TCD283" s="6"/>
      <c r="TCE283" s="6"/>
      <c r="TCF283" s="6"/>
      <c r="TCG283" s="6"/>
      <c r="TCH283" s="6"/>
      <c r="TCI283" s="6"/>
      <c r="TCJ283" s="6"/>
      <c r="TCK283" s="6"/>
      <c r="TCL283" s="6"/>
      <c r="TCM283" s="6"/>
      <c r="TCN283" s="6"/>
      <c r="TCO283" s="6"/>
      <c r="TCP283" s="6"/>
      <c r="TCQ283" s="6"/>
      <c r="TCR283" s="6"/>
      <c r="TCS283" s="6"/>
      <c r="TCT283" s="6"/>
      <c r="TCU283" s="6"/>
      <c r="TCV283" s="6"/>
      <c r="TCW283" s="6"/>
      <c r="TCX283" s="6"/>
      <c r="TCY283" s="6"/>
      <c r="TCZ283" s="6"/>
      <c r="TDA283" s="6"/>
      <c r="TDB283" s="6"/>
      <c r="TDC283" s="6"/>
      <c r="TDD283" s="6"/>
      <c r="TDE283" s="6"/>
      <c r="TDF283" s="6"/>
      <c r="TDG283" s="6"/>
      <c r="TDH283" s="6"/>
      <c r="TDI283" s="6"/>
      <c r="TDJ283" s="6"/>
      <c r="TDK283" s="6"/>
      <c r="TDL283" s="6"/>
      <c r="TDM283" s="6"/>
      <c r="TDN283" s="6"/>
      <c r="TDO283" s="6"/>
      <c r="TDP283" s="6"/>
      <c r="TDQ283" s="6"/>
      <c r="TDR283" s="6"/>
      <c r="TDS283" s="6"/>
      <c r="TDT283" s="6"/>
      <c r="TDU283" s="6"/>
      <c r="TDV283" s="6"/>
      <c r="TDW283" s="6"/>
      <c r="TDX283" s="6"/>
      <c r="TDY283" s="6"/>
      <c r="TDZ283" s="6"/>
      <c r="TEA283" s="6"/>
      <c r="TEB283" s="6"/>
      <c r="TEC283" s="6"/>
      <c r="TED283" s="6"/>
      <c r="TEE283" s="6"/>
      <c r="TEF283" s="6"/>
      <c r="TEG283" s="6"/>
      <c r="TEH283" s="6"/>
      <c r="TEI283" s="6"/>
      <c r="TEJ283" s="6"/>
      <c r="TEK283" s="6"/>
      <c r="TEL283" s="6"/>
      <c r="TEM283" s="6"/>
      <c r="TEN283" s="6"/>
      <c r="TEO283" s="6"/>
      <c r="TEP283" s="6"/>
      <c r="TEQ283" s="6"/>
      <c r="TER283" s="6"/>
      <c r="TES283" s="6"/>
      <c r="TET283" s="6"/>
      <c r="TEU283" s="6"/>
      <c r="TEV283" s="6"/>
      <c r="TEW283" s="6"/>
      <c r="TEX283" s="6"/>
      <c r="TEY283" s="6"/>
      <c r="TEZ283" s="6"/>
      <c r="TFA283" s="6"/>
      <c r="TFB283" s="6"/>
      <c r="TFC283" s="6"/>
      <c r="TFD283" s="6"/>
      <c r="TFE283" s="6"/>
      <c r="TFF283" s="6"/>
      <c r="TFG283" s="6"/>
      <c r="TFH283" s="6"/>
      <c r="TFI283" s="6"/>
      <c r="TFJ283" s="6"/>
      <c r="TFK283" s="6"/>
      <c r="TFL283" s="6"/>
      <c r="TFM283" s="6"/>
      <c r="TFN283" s="6"/>
      <c r="TFO283" s="6"/>
      <c r="TFP283" s="6"/>
      <c r="TFQ283" s="6"/>
      <c r="TFR283" s="6"/>
      <c r="TFS283" s="6"/>
      <c r="TFT283" s="6"/>
      <c r="TFU283" s="6"/>
      <c r="TFV283" s="6"/>
      <c r="TFW283" s="6"/>
      <c r="TFX283" s="6"/>
      <c r="TFY283" s="6"/>
      <c r="TFZ283" s="6"/>
      <c r="TGA283" s="6"/>
      <c r="TGB283" s="6"/>
      <c r="TGC283" s="6"/>
      <c r="TGD283" s="6"/>
      <c r="TGE283" s="6"/>
      <c r="TGF283" s="6"/>
      <c r="TGG283" s="6"/>
      <c r="TGH283" s="6"/>
      <c r="TGI283" s="6"/>
      <c r="TGJ283" s="6"/>
      <c r="TGK283" s="6"/>
      <c r="TGL283" s="6"/>
      <c r="TGM283" s="6"/>
      <c r="TGN283" s="6"/>
      <c r="TGO283" s="6"/>
      <c r="TGP283" s="6"/>
      <c r="TGQ283" s="6"/>
      <c r="TGR283" s="6"/>
      <c r="TGS283" s="6"/>
      <c r="TGT283" s="6"/>
      <c r="TGU283" s="6"/>
      <c r="TGV283" s="6"/>
      <c r="TGW283" s="6"/>
      <c r="TGX283" s="6"/>
      <c r="TGY283" s="6"/>
      <c r="TGZ283" s="6"/>
      <c r="THA283" s="6"/>
      <c r="THB283" s="6"/>
      <c r="THC283" s="6"/>
      <c r="THD283" s="6"/>
      <c r="THE283" s="6"/>
      <c r="THF283" s="6"/>
      <c r="THG283" s="6"/>
      <c r="THH283" s="6"/>
      <c r="THI283" s="6"/>
      <c r="THJ283" s="6"/>
      <c r="THK283" s="6"/>
      <c r="THL283" s="6"/>
      <c r="THM283" s="6"/>
      <c r="THN283" s="6"/>
      <c r="THO283" s="6"/>
      <c r="THP283" s="6"/>
      <c r="THQ283" s="6"/>
      <c r="THR283" s="6"/>
      <c r="THS283" s="6"/>
      <c r="THT283" s="6"/>
      <c r="THU283" s="6"/>
      <c r="THV283" s="6"/>
      <c r="THW283" s="6"/>
      <c r="THX283" s="6"/>
      <c r="THY283" s="6"/>
      <c r="THZ283" s="6"/>
      <c r="TIA283" s="6"/>
      <c r="TIB283" s="6"/>
      <c r="TIC283" s="6"/>
      <c r="TID283" s="6"/>
      <c r="TIE283" s="6"/>
      <c r="TIF283" s="6"/>
      <c r="TIG283" s="6"/>
      <c r="TIH283" s="6"/>
      <c r="TII283" s="6"/>
      <c r="TIJ283" s="6"/>
      <c r="TIK283" s="6"/>
      <c r="TIL283" s="6"/>
      <c r="TIM283" s="6"/>
      <c r="TIN283" s="6"/>
      <c r="TIO283" s="6"/>
      <c r="TIP283" s="6"/>
      <c r="TIQ283" s="6"/>
      <c r="TIR283" s="6"/>
      <c r="TIS283" s="6"/>
      <c r="TIT283" s="6"/>
      <c r="TIU283" s="6"/>
      <c r="TIV283" s="6"/>
      <c r="TIW283" s="6"/>
      <c r="TIX283" s="6"/>
      <c r="TIY283" s="6"/>
      <c r="TIZ283" s="6"/>
      <c r="TJA283" s="6"/>
      <c r="TJB283" s="6"/>
      <c r="TJC283" s="6"/>
      <c r="TJD283" s="6"/>
      <c r="TJE283" s="6"/>
      <c r="TJF283" s="6"/>
      <c r="TJG283" s="6"/>
      <c r="TJH283" s="6"/>
      <c r="TJI283" s="6"/>
      <c r="TJJ283" s="6"/>
      <c r="TJK283" s="6"/>
      <c r="TJL283" s="6"/>
      <c r="TJM283" s="6"/>
      <c r="TJN283" s="6"/>
      <c r="TJO283" s="6"/>
      <c r="TJP283" s="6"/>
      <c r="TJQ283" s="6"/>
      <c r="TJR283" s="6"/>
      <c r="TJS283" s="6"/>
      <c r="TJT283" s="6"/>
      <c r="TJU283" s="6"/>
      <c r="TJV283" s="6"/>
      <c r="TJW283" s="6"/>
      <c r="TJX283" s="6"/>
      <c r="TJY283" s="6"/>
      <c r="TJZ283" s="6"/>
      <c r="TKA283" s="6"/>
      <c r="TKB283" s="6"/>
      <c r="TKC283" s="6"/>
      <c r="TKD283" s="6"/>
      <c r="TKE283" s="6"/>
      <c r="TKF283" s="6"/>
      <c r="TKG283" s="6"/>
      <c r="TKH283" s="6"/>
      <c r="TKI283" s="6"/>
      <c r="TKJ283" s="6"/>
      <c r="TKK283" s="6"/>
      <c r="TKL283" s="6"/>
      <c r="TKM283" s="6"/>
      <c r="TKN283" s="6"/>
      <c r="TKO283" s="6"/>
      <c r="TKP283" s="6"/>
      <c r="TKQ283" s="6"/>
      <c r="TKR283" s="6"/>
      <c r="TKS283" s="6"/>
      <c r="TKT283" s="6"/>
      <c r="TKU283" s="6"/>
      <c r="TKV283" s="6"/>
      <c r="TKW283" s="6"/>
      <c r="TKX283" s="6"/>
      <c r="TKY283" s="6"/>
      <c r="TKZ283" s="6"/>
      <c r="TLA283" s="6"/>
      <c r="TLB283" s="6"/>
      <c r="TLC283" s="6"/>
      <c r="TLD283" s="6"/>
      <c r="TLE283" s="6"/>
      <c r="TLF283" s="6"/>
      <c r="TLG283" s="6"/>
      <c r="TLH283" s="6"/>
      <c r="TLI283" s="6"/>
      <c r="TLJ283" s="6"/>
      <c r="TLK283" s="6"/>
      <c r="TLL283" s="6"/>
      <c r="TLM283" s="6"/>
      <c r="TLN283" s="6"/>
      <c r="TLO283" s="6"/>
      <c r="TLP283" s="6"/>
      <c r="TLQ283" s="6"/>
      <c r="TLR283" s="6"/>
      <c r="TLS283" s="6"/>
      <c r="TLT283" s="6"/>
      <c r="TLU283" s="6"/>
      <c r="TLV283" s="6"/>
      <c r="TLW283" s="6"/>
      <c r="TLX283" s="6"/>
      <c r="TLY283" s="6"/>
      <c r="TLZ283" s="6"/>
      <c r="TMA283" s="6"/>
      <c r="TMB283" s="6"/>
      <c r="TMC283" s="6"/>
      <c r="TMD283" s="6"/>
      <c r="TME283" s="6"/>
      <c r="TMF283" s="6"/>
      <c r="TMG283" s="6"/>
      <c r="TMH283" s="6"/>
      <c r="TMI283" s="6"/>
      <c r="TMJ283" s="6"/>
      <c r="TMK283" s="6"/>
      <c r="TML283" s="6"/>
      <c r="TMM283" s="6"/>
      <c r="TMN283" s="6"/>
      <c r="TMO283" s="6"/>
      <c r="TMP283" s="6"/>
      <c r="TMQ283" s="6"/>
      <c r="TMR283" s="6"/>
      <c r="TMS283" s="6"/>
      <c r="TMT283" s="6"/>
      <c r="TMU283" s="6"/>
      <c r="TMV283" s="6"/>
      <c r="TMW283" s="6"/>
      <c r="TMX283" s="6"/>
      <c r="TMY283" s="6"/>
      <c r="TMZ283" s="6"/>
      <c r="TNA283" s="6"/>
      <c r="TNB283" s="6"/>
      <c r="TNC283" s="6"/>
      <c r="TND283" s="6"/>
      <c r="TNE283" s="6"/>
      <c r="TNF283" s="6"/>
      <c r="TNG283" s="6"/>
      <c r="TNH283" s="6"/>
      <c r="TNI283" s="6"/>
      <c r="TNJ283" s="6"/>
      <c r="TNK283" s="6"/>
      <c r="TNL283" s="6"/>
      <c r="TNM283" s="6"/>
      <c r="TNN283" s="6"/>
      <c r="TNO283" s="6"/>
      <c r="TNP283" s="6"/>
      <c r="TNQ283" s="6"/>
      <c r="TNR283" s="6"/>
      <c r="TNS283" s="6"/>
      <c r="TNT283" s="6"/>
      <c r="TNU283" s="6"/>
      <c r="TNV283" s="6"/>
      <c r="TNW283" s="6"/>
      <c r="TNX283" s="6"/>
      <c r="TNY283" s="6"/>
      <c r="TNZ283" s="6"/>
      <c r="TOA283" s="6"/>
      <c r="TOB283" s="6"/>
      <c r="TOC283" s="6"/>
      <c r="TOD283" s="6"/>
      <c r="TOE283" s="6"/>
      <c r="TOF283" s="6"/>
      <c r="TOG283" s="6"/>
      <c r="TOH283" s="6"/>
      <c r="TOI283" s="6"/>
      <c r="TOJ283" s="6"/>
      <c r="TOK283" s="6"/>
      <c r="TOL283" s="6"/>
      <c r="TOM283" s="6"/>
      <c r="TON283" s="6"/>
      <c r="TOO283" s="6"/>
      <c r="TOP283" s="6"/>
      <c r="TOQ283" s="6"/>
      <c r="TOR283" s="6"/>
      <c r="TOS283" s="6"/>
      <c r="TOT283" s="6"/>
      <c r="TOU283" s="6"/>
      <c r="TOV283" s="6"/>
      <c r="TOW283" s="6"/>
      <c r="TOX283" s="6"/>
      <c r="TOY283" s="6"/>
      <c r="TOZ283" s="6"/>
      <c r="TPA283" s="6"/>
      <c r="TPB283" s="6"/>
      <c r="TPC283" s="6"/>
      <c r="TPD283" s="6"/>
      <c r="TPE283" s="6"/>
      <c r="TPF283" s="6"/>
      <c r="TPG283" s="6"/>
      <c r="TPH283" s="6"/>
      <c r="TPI283" s="6"/>
      <c r="TPJ283" s="6"/>
      <c r="TPK283" s="6"/>
      <c r="TPL283" s="6"/>
      <c r="TPM283" s="6"/>
      <c r="TPN283" s="6"/>
      <c r="TPO283" s="6"/>
      <c r="TPP283" s="6"/>
      <c r="TPQ283" s="6"/>
      <c r="TPR283" s="6"/>
      <c r="TPS283" s="6"/>
      <c r="TPT283" s="6"/>
      <c r="TPU283" s="6"/>
      <c r="TPV283" s="6"/>
      <c r="TPW283" s="6"/>
      <c r="TPX283" s="6"/>
      <c r="TPY283" s="6"/>
      <c r="TPZ283" s="6"/>
      <c r="TQA283" s="6"/>
      <c r="TQB283" s="6"/>
      <c r="TQC283" s="6"/>
      <c r="TQD283" s="6"/>
      <c r="TQE283" s="6"/>
      <c r="TQF283" s="6"/>
      <c r="TQG283" s="6"/>
      <c r="TQH283" s="6"/>
      <c r="TQI283" s="6"/>
      <c r="TQJ283" s="6"/>
      <c r="TQK283" s="6"/>
      <c r="TQL283" s="6"/>
      <c r="TQM283" s="6"/>
      <c r="TQN283" s="6"/>
      <c r="TQO283" s="6"/>
      <c r="TQP283" s="6"/>
      <c r="TQQ283" s="6"/>
      <c r="TQR283" s="6"/>
      <c r="TQS283" s="6"/>
      <c r="TQT283" s="6"/>
      <c r="TQU283" s="6"/>
      <c r="TQV283" s="6"/>
      <c r="TQW283" s="6"/>
      <c r="TQX283" s="6"/>
      <c r="TQY283" s="6"/>
      <c r="TQZ283" s="6"/>
      <c r="TRA283" s="6"/>
      <c r="TRB283" s="6"/>
      <c r="TRC283" s="6"/>
      <c r="TRD283" s="6"/>
      <c r="TRE283" s="6"/>
      <c r="TRF283" s="6"/>
      <c r="TRG283" s="6"/>
      <c r="TRH283" s="6"/>
      <c r="TRI283" s="6"/>
      <c r="TRJ283" s="6"/>
      <c r="TRK283" s="6"/>
      <c r="TRL283" s="6"/>
      <c r="TRM283" s="6"/>
      <c r="TRN283" s="6"/>
      <c r="TRO283" s="6"/>
      <c r="TRP283" s="6"/>
      <c r="TRQ283" s="6"/>
      <c r="TRR283" s="6"/>
      <c r="TRS283" s="6"/>
      <c r="TRT283" s="6"/>
      <c r="TRU283" s="6"/>
      <c r="TRV283" s="6"/>
      <c r="TRW283" s="6"/>
      <c r="TRX283" s="6"/>
      <c r="TRY283" s="6"/>
      <c r="TRZ283" s="6"/>
      <c r="TSA283" s="6"/>
      <c r="TSB283" s="6"/>
      <c r="TSC283" s="6"/>
      <c r="TSD283" s="6"/>
      <c r="TSE283" s="6"/>
      <c r="TSF283" s="6"/>
      <c r="TSG283" s="6"/>
      <c r="TSH283" s="6"/>
      <c r="TSI283" s="6"/>
      <c r="TSJ283" s="6"/>
      <c r="TSK283" s="6"/>
      <c r="TSL283" s="6"/>
      <c r="TSM283" s="6"/>
      <c r="TSN283" s="6"/>
      <c r="TSO283" s="6"/>
      <c r="TSP283" s="6"/>
      <c r="TSQ283" s="6"/>
      <c r="TSR283" s="6"/>
      <c r="TSS283" s="6"/>
      <c r="TST283" s="6"/>
      <c r="TSU283" s="6"/>
      <c r="TSV283" s="6"/>
      <c r="TSW283" s="6"/>
      <c r="TSX283" s="6"/>
      <c r="TSY283" s="6"/>
      <c r="TSZ283" s="6"/>
      <c r="TTA283" s="6"/>
      <c r="TTB283" s="6"/>
      <c r="TTC283" s="6"/>
      <c r="TTD283" s="6"/>
      <c r="TTE283" s="6"/>
      <c r="TTF283" s="6"/>
      <c r="TTG283" s="6"/>
      <c r="TTH283" s="6"/>
      <c r="TTI283" s="6"/>
      <c r="TTJ283" s="6"/>
      <c r="TTK283" s="6"/>
      <c r="TTL283" s="6"/>
      <c r="TTM283" s="6"/>
      <c r="TTN283" s="6"/>
      <c r="TTO283" s="6"/>
      <c r="TTP283" s="6"/>
      <c r="TTQ283" s="6"/>
      <c r="TTR283" s="6"/>
      <c r="TTS283" s="6"/>
      <c r="TTT283" s="6"/>
      <c r="TTU283" s="6"/>
      <c r="TTV283" s="6"/>
      <c r="TTW283" s="6"/>
      <c r="TTX283" s="6"/>
      <c r="TTY283" s="6"/>
      <c r="TTZ283" s="6"/>
      <c r="TUA283" s="6"/>
      <c r="TUB283" s="6"/>
      <c r="TUC283" s="6"/>
      <c r="TUD283" s="6"/>
      <c r="TUE283" s="6"/>
      <c r="TUF283" s="6"/>
      <c r="TUG283" s="6"/>
      <c r="TUH283" s="6"/>
      <c r="TUI283" s="6"/>
      <c r="TUJ283" s="6"/>
      <c r="TUK283" s="6"/>
      <c r="TUL283" s="6"/>
      <c r="TUM283" s="6"/>
      <c r="TUN283" s="6"/>
      <c r="TUO283" s="6"/>
      <c r="TUP283" s="6"/>
      <c r="TUQ283" s="6"/>
      <c r="TUR283" s="6"/>
      <c r="TUS283" s="6"/>
      <c r="TUT283" s="6"/>
      <c r="TUU283" s="6"/>
      <c r="TUV283" s="6"/>
      <c r="TUW283" s="6"/>
      <c r="TUX283" s="6"/>
      <c r="TUY283" s="6"/>
      <c r="TUZ283" s="6"/>
      <c r="TVA283" s="6"/>
      <c r="TVB283" s="6"/>
      <c r="TVC283" s="6"/>
      <c r="TVD283" s="6"/>
      <c r="TVE283" s="6"/>
      <c r="TVF283" s="6"/>
      <c r="TVG283" s="6"/>
      <c r="TVH283" s="6"/>
      <c r="TVI283" s="6"/>
      <c r="TVJ283" s="6"/>
      <c r="TVK283" s="6"/>
      <c r="TVL283" s="6"/>
      <c r="TVM283" s="6"/>
      <c r="TVN283" s="6"/>
      <c r="TVO283" s="6"/>
      <c r="TVP283" s="6"/>
      <c r="TVQ283" s="6"/>
      <c r="TVR283" s="6"/>
      <c r="TVS283" s="6"/>
      <c r="TVT283" s="6"/>
      <c r="TVU283" s="6"/>
      <c r="TVV283" s="6"/>
      <c r="TVW283" s="6"/>
      <c r="TVX283" s="6"/>
      <c r="TVY283" s="6"/>
      <c r="TVZ283" s="6"/>
      <c r="TWA283" s="6"/>
      <c r="TWB283" s="6"/>
      <c r="TWC283" s="6"/>
      <c r="TWD283" s="6"/>
      <c r="TWE283" s="6"/>
      <c r="TWF283" s="6"/>
      <c r="TWG283" s="6"/>
      <c r="TWH283" s="6"/>
      <c r="TWI283" s="6"/>
      <c r="TWJ283" s="6"/>
      <c r="TWK283" s="6"/>
      <c r="TWL283" s="6"/>
      <c r="TWM283" s="6"/>
      <c r="TWN283" s="6"/>
      <c r="TWO283" s="6"/>
      <c r="TWP283" s="6"/>
      <c r="TWQ283" s="6"/>
      <c r="TWR283" s="6"/>
      <c r="TWS283" s="6"/>
      <c r="TWT283" s="6"/>
      <c r="TWU283" s="6"/>
      <c r="TWV283" s="6"/>
      <c r="TWW283" s="6"/>
      <c r="TWX283" s="6"/>
      <c r="TWY283" s="6"/>
      <c r="TWZ283" s="6"/>
      <c r="TXA283" s="6"/>
      <c r="TXB283" s="6"/>
      <c r="TXC283" s="6"/>
      <c r="TXD283" s="6"/>
      <c r="TXE283" s="6"/>
      <c r="TXF283" s="6"/>
      <c r="TXG283" s="6"/>
      <c r="TXH283" s="6"/>
      <c r="TXI283" s="6"/>
      <c r="TXJ283" s="6"/>
      <c r="TXK283" s="6"/>
      <c r="TXL283" s="6"/>
      <c r="TXM283" s="6"/>
      <c r="TXN283" s="6"/>
      <c r="TXO283" s="6"/>
      <c r="TXP283" s="6"/>
      <c r="TXQ283" s="6"/>
      <c r="TXR283" s="6"/>
      <c r="TXS283" s="6"/>
      <c r="TXT283" s="6"/>
      <c r="TXU283" s="6"/>
      <c r="TXV283" s="6"/>
      <c r="TXW283" s="6"/>
      <c r="TXX283" s="6"/>
      <c r="TXY283" s="6"/>
      <c r="TXZ283" s="6"/>
      <c r="TYA283" s="6"/>
      <c r="TYB283" s="6"/>
      <c r="TYC283" s="6"/>
      <c r="TYD283" s="6"/>
      <c r="TYE283" s="6"/>
      <c r="TYF283" s="6"/>
      <c r="TYG283" s="6"/>
      <c r="TYH283" s="6"/>
      <c r="TYI283" s="6"/>
      <c r="TYJ283" s="6"/>
      <c r="TYK283" s="6"/>
      <c r="TYL283" s="6"/>
      <c r="TYM283" s="6"/>
      <c r="TYN283" s="6"/>
      <c r="TYO283" s="6"/>
      <c r="TYP283" s="6"/>
      <c r="TYQ283" s="6"/>
      <c r="TYR283" s="6"/>
      <c r="TYS283" s="6"/>
      <c r="TYT283" s="6"/>
      <c r="TYU283" s="6"/>
      <c r="TYV283" s="6"/>
      <c r="TYW283" s="6"/>
      <c r="TYX283" s="6"/>
      <c r="TYY283" s="6"/>
      <c r="TYZ283" s="6"/>
      <c r="TZA283" s="6"/>
      <c r="TZB283" s="6"/>
      <c r="TZC283" s="6"/>
      <c r="TZD283" s="6"/>
      <c r="TZE283" s="6"/>
      <c r="TZF283" s="6"/>
      <c r="TZG283" s="6"/>
      <c r="TZH283" s="6"/>
      <c r="TZI283" s="6"/>
      <c r="TZJ283" s="6"/>
      <c r="TZK283" s="6"/>
      <c r="TZL283" s="6"/>
      <c r="TZM283" s="6"/>
      <c r="TZN283" s="6"/>
      <c r="TZO283" s="6"/>
      <c r="TZP283" s="6"/>
      <c r="TZQ283" s="6"/>
      <c r="TZR283" s="6"/>
      <c r="TZS283" s="6"/>
      <c r="TZT283" s="6"/>
      <c r="TZU283" s="6"/>
      <c r="TZV283" s="6"/>
      <c r="TZW283" s="6"/>
      <c r="TZX283" s="6"/>
      <c r="TZY283" s="6"/>
      <c r="TZZ283" s="6"/>
      <c r="UAA283" s="6"/>
      <c r="UAB283" s="6"/>
      <c r="UAC283" s="6"/>
      <c r="UAD283" s="6"/>
      <c r="UAE283" s="6"/>
      <c r="UAF283" s="6"/>
      <c r="UAG283" s="6"/>
      <c r="UAH283" s="6"/>
      <c r="UAI283" s="6"/>
      <c r="UAJ283" s="6"/>
      <c r="UAK283" s="6"/>
      <c r="UAL283" s="6"/>
      <c r="UAM283" s="6"/>
      <c r="UAN283" s="6"/>
      <c r="UAO283" s="6"/>
      <c r="UAP283" s="6"/>
      <c r="UAQ283" s="6"/>
      <c r="UAR283" s="6"/>
      <c r="UAS283" s="6"/>
      <c r="UAT283" s="6"/>
      <c r="UAU283" s="6"/>
      <c r="UAV283" s="6"/>
      <c r="UAW283" s="6"/>
      <c r="UAX283" s="6"/>
      <c r="UAY283" s="6"/>
      <c r="UAZ283" s="6"/>
      <c r="UBA283" s="6"/>
      <c r="UBB283" s="6"/>
      <c r="UBC283" s="6"/>
      <c r="UBD283" s="6"/>
      <c r="UBE283" s="6"/>
      <c r="UBF283" s="6"/>
      <c r="UBG283" s="6"/>
      <c r="UBH283" s="6"/>
      <c r="UBI283" s="6"/>
      <c r="UBJ283" s="6"/>
      <c r="UBK283" s="6"/>
      <c r="UBL283" s="6"/>
      <c r="UBM283" s="6"/>
      <c r="UBN283" s="6"/>
      <c r="UBO283" s="6"/>
      <c r="UBP283" s="6"/>
      <c r="UBQ283" s="6"/>
      <c r="UBR283" s="6"/>
      <c r="UBS283" s="6"/>
      <c r="UBT283" s="6"/>
      <c r="UBU283" s="6"/>
      <c r="UBV283" s="6"/>
      <c r="UBW283" s="6"/>
      <c r="UBX283" s="6"/>
      <c r="UBY283" s="6"/>
      <c r="UBZ283" s="6"/>
      <c r="UCA283" s="6"/>
      <c r="UCB283" s="6"/>
      <c r="UCC283" s="6"/>
      <c r="UCD283" s="6"/>
      <c r="UCE283" s="6"/>
      <c r="UCF283" s="6"/>
      <c r="UCG283" s="6"/>
      <c r="UCH283" s="6"/>
      <c r="UCI283" s="6"/>
      <c r="UCJ283" s="6"/>
      <c r="UCK283" s="6"/>
      <c r="UCL283" s="6"/>
      <c r="UCM283" s="6"/>
      <c r="UCN283" s="6"/>
      <c r="UCO283" s="6"/>
      <c r="UCP283" s="6"/>
      <c r="UCQ283" s="6"/>
      <c r="UCR283" s="6"/>
      <c r="UCS283" s="6"/>
      <c r="UCT283" s="6"/>
      <c r="UCU283" s="6"/>
      <c r="UCV283" s="6"/>
      <c r="UCW283" s="6"/>
      <c r="UCX283" s="6"/>
      <c r="UCY283" s="6"/>
      <c r="UCZ283" s="6"/>
      <c r="UDA283" s="6"/>
      <c r="UDB283" s="6"/>
      <c r="UDC283" s="6"/>
      <c r="UDD283" s="6"/>
      <c r="UDE283" s="6"/>
      <c r="UDF283" s="6"/>
      <c r="UDG283" s="6"/>
      <c r="UDH283" s="6"/>
      <c r="UDI283" s="6"/>
      <c r="UDJ283" s="6"/>
      <c r="UDK283" s="6"/>
      <c r="UDL283" s="6"/>
      <c r="UDM283" s="6"/>
      <c r="UDN283" s="6"/>
      <c r="UDO283" s="6"/>
      <c r="UDP283" s="6"/>
      <c r="UDQ283" s="6"/>
      <c r="UDR283" s="6"/>
      <c r="UDS283" s="6"/>
      <c r="UDT283" s="6"/>
      <c r="UDU283" s="6"/>
      <c r="UDV283" s="6"/>
      <c r="UDW283" s="6"/>
      <c r="UDX283" s="6"/>
      <c r="UDY283" s="6"/>
      <c r="UDZ283" s="6"/>
      <c r="UEA283" s="6"/>
      <c r="UEB283" s="6"/>
      <c r="UEC283" s="6"/>
      <c r="UED283" s="6"/>
      <c r="UEE283" s="6"/>
      <c r="UEF283" s="6"/>
      <c r="UEG283" s="6"/>
      <c r="UEH283" s="6"/>
      <c r="UEI283" s="6"/>
      <c r="UEJ283" s="6"/>
      <c r="UEK283" s="6"/>
      <c r="UEL283" s="6"/>
      <c r="UEM283" s="6"/>
      <c r="UEN283" s="6"/>
      <c r="UEO283" s="6"/>
      <c r="UEP283" s="6"/>
      <c r="UEQ283" s="6"/>
      <c r="UER283" s="6"/>
      <c r="UES283" s="6"/>
      <c r="UET283" s="6"/>
      <c r="UEU283" s="6"/>
      <c r="UEV283" s="6"/>
      <c r="UEW283" s="6"/>
      <c r="UEX283" s="6"/>
      <c r="UEY283" s="6"/>
      <c r="UEZ283" s="6"/>
      <c r="UFA283" s="6"/>
      <c r="UFB283" s="6"/>
      <c r="UFC283" s="6"/>
      <c r="UFD283" s="6"/>
      <c r="UFE283" s="6"/>
      <c r="UFF283" s="6"/>
      <c r="UFG283" s="6"/>
      <c r="UFH283" s="6"/>
      <c r="UFI283" s="6"/>
      <c r="UFJ283" s="6"/>
      <c r="UFK283" s="6"/>
      <c r="UFL283" s="6"/>
      <c r="UFM283" s="6"/>
      <c r="UFN283" s="6"/>
      <c r="UFO283" s="6"/>
      <c r="UFP283" s="6"/>
      <c r="UFQ283" s="6"/>
      <c r="UFR283" s="6"/>
      <c r="UFS283" s="6"/>
      <c r="UFT283" s="6"/>
      <c r="UFU283" s="6"/>
      <c r="UFV283" s="6"/>
      <c r="UFW283" s="6"/>
      <c r="UFX283" s="6"/>
      <c r="UFY283" s="6"/>
      <c r="UFZ283" s="6"/>
      <c r="UGA283" s="6"/>
      <c r="UGB283" s="6"/>
      <c r="UGC283" s="6"/>
      <c r="UGD283" s="6"/>
      <c r="UGE283" s="6"/>
      <c r="UGF283" s="6"/>
      <c r="UGG283" s="6"/>
      <c r="UGH283" s="6"/>
      <c r="UGI283" s="6"/>
      <c r="UGJ283" s="6"/>
      <c r="UGK283" s="6"/>
      <c r="UGL283" s="6"/>
      <c r="UGM283" s="6"/>
      <c r="UGN283" s="6"/>
      <c r="UGO283" s="6"/>
      <c r="UGP283" s="6"/>
      <c r="UGQ283" s="6"/>
      <c r="UGR283" s="6"/>
      <c r="UGS283" s="6"/>
      <c r="UGT283" s="6"/>
      <c r="UGU283" s="6"/>
      <c r="UGV283" s="6"/>
      <c r="UGW283" s="6"/>
      <c r="UGX283" s="6"/>
      <c r="UGY283" s="6"/>
      <c r="UGZ283" s="6"/>
      <c r="UHA283" s="6"/>
      <c r="UHB283" s="6"/>
      <c r="UHC283" s="6"/>
      <c r="UHD283" s="6"/>
      <c r="UHE283" s="6"/>
      <c r="UHF283" s="6"/>
      <c r="UHG283" s="6"/>
      <c r="UHH283" s="6"/>
      <c r="UHI283" s="6"/>
      <c r="UHJ283" s="6"/>
      <c r="UHK283" s="6"/>
      <c r="UHL283" s="6"/>
      <c r="UHM283" s="6"/>
      <c r="UHN283" s="6"/>
      <c r="UHO283" s="6"/>
      <c r="UHP283" s="6"/>
      <c r="UHQ283" s="6"/>
      <c r="UHR283" s="6"/>
      <c r="UHS283" s="6"/>
      <c r="UHT283" s="6"/>
      <c r="UHU283" s="6"/>
      <c r="UHV283" s="6"/>
      <c r="UHW283" s="6"/>
      <c r="UHX283" s="6"/>
      <c r="UHY283" s="6"/>
      <c r="UHZ283" s="6"/>
      <c r="UIA283" s="6"/>
      <c r="UIB283" s="6"/>
      <c r="UIC283" s="6"/>
      <c r="UID283" s="6"/>
      <c r="UIE283" s="6"/>
      <c r="UIF283" s="6"/>
      <c r="UIG283" s="6"/>
      <c r="UIH283" s="6"/>
      <c r="UII283" s="6"/>
      <c r="UIJ283" s="6"/>
      <c r="UIK283" s="6"/>
      <c r="UIL283" s="6"/>
      <c r="UIM283" s="6"/>
      <c r="UIN283" s="6"/>
      <c r="UIO283" s="6"/>
      <c r="UIP283" s="6"/>
      <c r="UIQ283" s="6"/>
      <c r="UIR283" s="6"/>
      <c r="UIS283" s="6"/>
      <c r="UIT283" s="6"/>
      <c r="UIU283" s="6"/>
      <c r="UIV283" s="6"/>
      <c r="UIW283" s="6"/>
      <c r="UIX283" s="6"/>
      <c r="UIY283" s="6"/>
      <c r="UIZ283" s="6"/>
      <c r="UJA283" s="6"/>
      <c r="UJB283" s="6"/>
      <c r="UJC283" s="6"/>
      <c r="UJD283" s="6"/>
      <c r="UJE283" s="6"/>
      <c r="UJF283" s="6"/>
      <c r="UJG283" s="6"/>
      <c r="UJH283" s="6"/>
      <c r="UJI283" s="6"/>
      <c r="UJJ283" s="6"/>
      <c r="UJK283" s="6"/>
      <c r="UJL283" s="6"/>
      <c r="UJM283" s="6"/>
      <c r="UJN283" s="6"/>
      <c r="UJO283" s="6"/>
      <c r="UJP283" s="6"/>
      <c r="UJQ283" s="6"/>
      <c r="UJR283" s="6"/>
      <c r="UJS283" s="6"/>
      <c r="UJT283" s="6"/>
      <c r="UJU283" s="6"/>
      <c r="UJV283" s="6"/>
      <c r="UJW283" s="6"/>
      <c r="UJX283" s="6"/>
      <c r="UJY283" s="6"/>
      <c r="UJZ283" s="6"/>
      <c r="UKA283" s="6"/>
      <c r="UKB283" s="6"/>
      <c r="UKC283" s="6"/>
      <c r="UKD283" s="6"/>
      <c r="UKE283" s="6"/>
      <c r="UKF283" s="6"/>
      <c r="UKG283" s="6"/>
      <c r="UKH283" s="6"/>
      <c r="UKI283" s="6"/>
      <c r="UKJ283" s="6"/>
      <c r="UKK283" s="6"/>
      <c r="UKL283" s="6"/>
      <c r="UKM283" s="6"/>
      <c r="UKN283" s="6"/>
      <c r="UKO283" s="6"/>
      <c r="UKP283" s="6"/>
      <c r="UKQ283" s="6"/>
      <c r="UKR283" s="6"/>
      <c r="UKS283" s="6"/>
      <c r="UKT283" s="6"/>
      <c r="UKU283" s="6"/>
      <c r="UKV283" s="6"/>
      <c r="UKW283" s="6"/>
      <c r="UKX283" s="6"/>
      <c r="UKY283" s="6"/>
      <c r="UKZ283" s="6"/>
      <c r="ULA283" s="6"/>
      <c r="ULB283" s="6"/>
      <c r="ULC283" s="6"/>
      <c r="ULD283" s="6"/>
      <c r="ULE283" s="6"/>
      <c r="ULF283" s="6"/>
      <c r="ULG283" s="6"/>
      <c r="ULH283" s="6"/>
      <c r="ULI283" s="6"/>
      <c r="ULJ283" s="6"/>
      <c r="ULK283" s="6"/>
      <c r="ULL283" s="6"/>
      <c r="ULM283" s="6"/>
      <c r="ULN283" s="6"/>
      <c r="ULO283" s="6"/>
      <c r="ULP283" s="6"/>
      <c r="ULQ283" s="6"/>
      <c r="ULR283" s="6"/>
      <c r="ULS283" s="6"/>
      <c r="ULT283" s="6"/>
      <c r="ULU283" s="6"/>
      <c r="ULV283" s="6"/>
      <c r="ULW283" s="6"/>
      <c r="ULX283" s="6"/>
      <c r="ULY283" s="6"/>
      <c r="ULZ283" s="6"/>
      <c r="UMA283" s="6"/>
      <c r="UMB283" s="6"/>
      <c r="UMC283" s="6"/>
      <c r="UMD283" s="6"/>
      <c r="UME283" s="6"/>
      <c r="UMF283" s="6"/>
      <c r="UMG283" s="6"/>
      <c r="UMH283" s="6"/>
      <c r="UMI283" s="6"/>
      <c r="UMJ283" s="6"/>
      <c r="UMK283" s="6"/>
      <c r="UML283" s="6"/>
      <c r="UMM283" s="6"/>
      <c r="UMN283" s="6"/>
      <c r="UMO283" s="6"/>
      <c r="UMP283" s="6"/>
      <c r="UMQ283" s="6"/>
      <c r="UMR283" s="6"/>
      <c r="UMS283" s="6"/>
      <c r="UMT283" s="6"/>
      <c r="UMU283" s="6"/>
      <c r="UMV283" s="6"/>
      <c r="UMW283" s="6"/>
      <c r="UMX283" s="6"/>
      <c r="UMY283" s="6"/>
      <c r="UMZ283" s="6"/>
      <c r="UNA283" s="6"/>
      <c r="UNB283" s="6"/>
      <c r="UNC283" s="6"/>
      <c r="UND283" s="6"/>
      <c r="UNE283" s="6"/>
      <c r="UNF283" s="6"/>
      <c r="UNG283" s="6"/>
      <c r="UNH283" s="6"/>
      <c r="UNI283" s="6"/>
      <c r="UNJ283" s="6"/>
      <c r="UNK283" s="6"/>
      <c r="UNL283" s="6"/>
      <c r="UNM283" s="6"/>
      <c r="UNN283" s="6"/>
      <c r="UNO283" s="6"/>
      <c r="UNP283" s="6"/>
      <c r="UNQ283" s="6"/>
      <c r="UNR283" s="6"/>
      <c r="UNS283" s="6"/>
      <c r="UNT283" s="6"/>
      <c r="UNU283" s="6"/>
      <c r="UNV283" s="6"/>
      <c r="UNW283" s="6"/>
      <c r="UNX283" s="6"/>
      <c r="UNY283" s="6"/>
      <c r="UNZ283" s="6"/>
      <c r="UOA283" s="6"/>
      <c r="UOB283" s="6"/>
      <c r="UOC283" s="6"/>
      <c r="UOD283" s="6"/>
      <c r="UOE283" s="6"/>
      <c r="UOF283" s="6"/>
      <c r="UOG283" s="6"/>
      <c r="UOH283" s="6"/>
      <c r="UOI283" s="6"/>
      <c r="UOJ283" s="6"/>
      <c r="UOK283" s="6"/>
      <c r="UOL283" s="6"/>
      <c r="UOM283" s="6"/>
      <c r="UON283" s="6"/>
      <c r="UOO283" s="6"/>
      <c r="UOP283" s="6"/>
      <c r="UOQ283" s="6"/>
      <c r="UOR283" s="6"/>
      <c r="UOS283" s="6"/>
      <c r="UOT283" s="6"/>
      <c r="UOU283" s="6"/>
      <c r="UOV283" s="6"/>
      <c r="UOW283" s="6"/>
      <c r="UOX283" s="6"/>
      <c r="UOY283" s="6"/>
      <c r="UOZ283" s="6"/>
      <c r="UPA283" s="6"/>
      <c r="UPB283" s="6"/>
      <c r="UPC283" s="6"/>
      <c r="UPD283" s="6"/>
      <c r="UPE283" s="6"/>
      <c r="UPF283" s="6"/>
      <c r="UPG283" s="6"/>
      <c r="UPH283" s="6"/>
      <c r="UPI283" s="6"/>
      <c r="UPJ283" s="6"/>
      <c r="UPK283" s="6"/>
      <c r="UPL283" s="6"/>
      <c r="UPM283" s="6"/>
      <c r="UPN283" s="6"/>
      <c r="UPO283" s="6"/>
      <c r="UPP283" s="6"/>
      <c r="UPQ283" s="6"/>
      <c r="UPR283" s="6"/>
      <c r="UPS283" s="6"/>
      <c r="UPT283" s="6"/>
      <c r="UPU283" s="6"/>
      <c r="UPV283" s="6"/>
      <c r="UPW283" s="6"/>
      <c r="UPX283" s="6"/>
      <c r="UPY283" s="6"/>
      <c r="UPZ283" s="6"/>
      <c r="UQA283" s="6"/>
      <c r="UQB283" s="6"/>
      <c r="UQC283" s="6"/>
      <c r="UQD283" s="6"/>
      <c r="UQE283" s="6"/>
      <c r="UQF283" s="6"/>
      <c r="UQG283" s="6"/>
      <c r="UQH283" s="6"/>
      <c r="UQI283" s="6"/>
      <c r="UQJ283" s="6"/>
      <c r="UQK283" s="6"/>
      <c r="UQL283" s="6"/>
      <c r="UQM283" s="6"/>
      <c r="UQN283" s="6"/>
      <c r="UQO283" s="6"/>
      <c r="UQP283" s="6"/>
      <c r="UQQ283" s="6"/>
      <c r="UQR283" s="6"/>
      <c r="UQS283" s="6"/>
      <c r="UQT283" s="6"/>
      <c r="UQU283" s="6"/>
      <c r="UQV283" s="6"/>
      <c r="UQW283" s="6"/>
      <c r="UQX283" s="6"/>
      <c r="UQY283" s="6"/>
      <c r="UQZ283" s="6"/>
      <c r="URA283" s="6"/>
      <c r="URB283" s="6"/>
      <c r="URC283" s="6"/>
      <c r="URD283" s="6"/>
      <c r="URE283" s="6"/>
      <c r="URF283" s="6"/>
      <c r="URG283" s="6"/>
      <c r="URH283" s="6"/>
      <c r="URI283" s="6"/>
      <c r="URJ283" s="6"/>
      <c r="URK283" s="6"/>
      <c r="URL283" s="6"/>
      <c r="URM283" s="6"/>
      <c r="URN283" s="6"/>
      <c r="URO283" s="6"/>
      <c r="URP283" s="6"/>
      <c r="URQ283" s="6"/>
      <c r="URR283" s="6"/>
      <c r="URS283" s="6"/>
      <c r="URT283" s="6"/>
      <c r="URU283" s="6"/>
      <c r="URV283" s="6"/>
      <c r="URW283" s="6"/>
      <c r="URX283" s="6"/>
      <c r="URY283" s="6"/>
      <c r="URZ283" s="6"/>
      <c r="USA283" s="6"/>
      <c r="USB283" s="6"/>
      <c r="USC283" s="6"/>
      <c r="USD283" s="6"/>
      <c r="USE283" s="6"/>
      <c r="USF283" s="6"/>
      <c r="USG283" s="6"/>
      <c r="USH283" s="6"/>
      <c r="USI283" s="6"/>
      <c r="USJ283" s="6"/>
      <c r="USK283" s="6"/>
      <c r="USL283" s="6"/>
      <c r="USM283" s="6"/>
      <c r="USN283" s="6"/>
      <c r="USO283" s="6"/>
      <c r="USP283" s="6"/>
      <c r="USQ283" s="6"/>
      <c r="USR283" s="6"/>
      <c r="USS283" s="6"/>
      <c r="UST283" s="6"/>
      <c r="USU283" s="6"/>
      <c r="USV283" s="6"/>
      <c r="USW283" s="6"/>
      <c r="USX283" s="6"/>
      <c r="USY283" s="6"/>
      <c r="USZ283" s="6"/>
      <c r="UTA283" s="6"/>
      <c r="UTB283" s="6"/>
      <c r="UTC283" s="6"/>
      <c r="UTD283" s="6"/>
      <c r="UTE283" s="6"/>
      <c r="UTF283" s="6"/>
      <c r="UTG283" s="6"/>
      <c r="UTH283" s="6"/>
      <c r="UTI283" s="6"/>
      <c r="UTJ283" s="6"/>
      <c r="UTK283" s="6"/>
      <c r="UTL283" s="6"/>
      <c r="UTM283" s="6"/>
      <c r="UTN283" s="6"/>
      <c r="UTO283" s="6"/>
      <c r="UTP283" s="6"/>
      <c r="UTQ283" s="6"/>
      <c r="UTR283" s="6"/>
      <c r="UTS283" s="6"/>
      <c r="UTT283" s="6"/>
      <c r="UTU283" s="6"/>
      <c r="UTV283" s="6"/>
      <c r="UTW283" s="6"/>
      <c r="UTX283" s="6"/>
      <c r="UTY283" s="6"/>
      <c r="UTZ283" s="6"/>
      <c r="UUA283" s="6"/>
      <c r="UUB283" s="6"/>
      <c r="UUC283" s="6"/>
      <c r="UUD283" s="6"/>
      <c r="UUE283" s="6"/>
      <c r="UUF283" s="6"/>
      <c r="UUG283" s="6"/>
      <c r="UUH283" s="6"/>
      <c r="UUI283" s="6"/>
      <c r="UUJ283" s="6"/>
      <c r="UUK283" s="6"/>
      <c r="UUL283" s="6"/>
      <c r="UUM283" s="6"/>
      <c r="UUN283" s="6"/>
      <c r="UUO283" s="6"/>
      <c r="UUP283" s="6"/>
      <c r="UUQ283" s="6"/>
      <c r="UUR283" s="6"/>
      <c r="UUS283" s="6"/>
      <c r="UUT283" s="6"/>
      <c r="UUU283" s="6"/>
      <c r="UUV283" s="6"/>
      <c r="UUW283" s="6"/>
      <c r="UUX283" s="6"/>
      <c r="UUY283" s="6"/>
      <c r="UUZ283" s="6"/>
      <c r="UVA283" s="6"/>
      <c r="UVB283" s="6"/>
      <c r="UVC283" s="6"/>
      <c r="UVD283" s="6"/>
      <c r="UVE283" s="6"/>
      <c r="UVF283" s="6"/>
      <c r="UVG283" s="6"/>
      <c r="UVH283" s="6"/>
      <c r="UVI283" s="6"/>
      <c r="UVJ283" s="6"/>
      <c r="UVK283" s="6"/>
      <c r="UVL283" s="6"/>
      <c r="UVM283" s="6"/>
      <c r="UVN283" s="6"/>
      <c r="UVO283" s="6"/>
      <c r="UVP283" s="6"/>
      <c r="UVQ283" s="6"/>
      <c r="UVR283" s="6"/>
      <c r="UVS283" s="6"/>
      <c r="UVT283" s="6"/>
      <c r="UVU283" s="6"/>
      <c r="UVV283" s="6"/>
      <c r="UVW283" s="6"/>
      <c r="UVX283" s="6"/>
      <c r="UVY283" s="6"/>
      <c r="UVZ283" s="6"/>
      <c r="UWA283" s="6"/>
      <c r="UWB283" s="6"/>
      <c r="UWC283" s="6"/>
      <c r="UWD283" s="6"/>
      <c r="UWE283" s="6"/>
      <c r="UWF283" s="6"/>
      <c r="UWG283" s="6"/>
      <c r="UWH283" s="6"/>
      <c r="UWI283" s="6"/>
      <c r="UWJ283" s="6"/>
      <c r="UWK283" s="6"/>
      <c r="UWL283" s="6"/>
      <c r="UWM283" s="6"/>
      <c r="UWN283" s="6"/>
      <c r="UWO283" s="6"/>
      <c r="UWP283" s="6"/>
      <c r="UWQ283" s="6"/>
      <c r="UWR283" s="6"/>
      <c r="UWS283" s="6"/>
      <c r="UWT283" s="6"/>
      <c r="UWU283" s="6"/>
      <c r="UWV283" s="6"/>
      <c r="UWW283" s="6"/>
      <c r="UWX283" s="6"/>
      <c r="UWY283" s="6"/>
      <c r="UWZ283" s="6"/>
      <c r="UXA283" s="6"/>
      <c r="UXB283" s="6"/>
      <c r="UXC283" s="6"/>
      <c r="UXD283" s="6"/>
      <c r="UXE283" s="6"/>
      <c r="UXF283" s="6"/>
      <c r="UXG283" s="6"/>
      <c r="UXH283" s="6"/>
      <c r="UXI283" s="6"/>
      <c r="UXJ283" s="6"/>
      <c r="UXK283" s="6"/>
      <c r="UXL283" s="6"/>
      <c r="UXM283" s="6"/>
      <c r="UXN283" s="6"/>
      <c r="UXO283" s="6"/>
      <c r="UXP283" s="6"/>
      <c r="UXQ283" s="6"/>
      <c r="UXR283" s="6"/>
      <c r="UXS283" s="6"/>
      <c r="UXT283" s="6"/>
      <c r="UXU283" s="6"/>
      <c r="UXV283" s="6"/>
      <c r="UXW283" s="6"/>
      <c r="UXX283" s="6"/>
      <c r="UXY283" s="6"/>
      <c r="UXZ283" s="6"/>
      <c r="UYA283" s="6"/>
      <c r="UYB283" s="6"/>
      <c r="UYC283" s="6"/>
      <c r="UYD283" s="6"/>
      <c r="UYE283" s="6"/>
      <c r="UYF283" s="6"/>
      <c r="UYG283" s="6"/>
      <c r="UYH283" s="6"/>
      <c r="UYI283" s="6"/>
      <c r="UYJ283" s="6"/>
      <c r="UYK283" s="6"/>
      <c r="UYL283" s="6"/>
      <c r="UYM283" s="6"/>
      <c r="UYN283" s="6"/>
      <c r="UYO283" s="6"/>
      <c r="UYP283" s="6"/>
      <c r="UYQ283" s="6"/>
      <c r="UYR283" s="6"/>
      <c r="UYS283" s="6"/>
      <c r="UYT283" s="6"/>
      <c r="UYU283" s="6"/>
      <c r="UYV283" s="6"/>
      <c r="UYW283" s="6"/>
      <c r="UYX283" s="6"/>
      <c r="UYY283" s="6"/>
      <c r="UYZ283" s="6"/>
      <c r="UZA283" s="6"/>
      <c r="UZB283" s="6"/>
      <c r="UZC283" s="6"/>
      <c r="UZD283" s="6"/>
      <c r="UZE283" s="6"/>
      <c r="UZF283" s="6"/>
      <c r="UZG283" s="6"/>
      <c r="UZH283" s="6"/>
      <c r="UZI283" s="6"/>
      <c r="UZJ283" s="6"/>
      <c r="UZK283" s="6"/>
      <c r="UZL283" s="6"/>
      <c r="UZM283" s="6"/>
      <c r="UZN283" s="6"/>
      <c r="UZO283" s="6"/>
      <c r="UZP283" s="6"/>
      <c r="UZQ283" s="6"/>
      <c r="UZR283" s="6"/>
      <c r="UZS283" s="6"/>
      <c r="UZT283" s="6"/>
      <c r="UZU283" s="6"/>
      <c r="UZV283" s="6"/>
      <c r="UZW283" s="6"/>
      <c r="UZX283" s="6"/>
      <c r="UZY283" s="6"/>
      <c r="UZZ283" s="6"/>
      <c r="VAA283" s="6"/>
      <c r="VAB283" s="6"/>
      <c r="VAC283" s="6"/>
      <c r="VAD283" s="6"/>
      <c r="VAE283" s="6"/>
      <c r="VAF283" s="6"/>
      <c r="VAG283" s="6"/>
      <c r="VAH283" s="6"/>
      <c r="VAI283" s="6"/>
      <c r="VAJ283" s="6"/>
      <c r="VAK283" s="6"/>
      <c r="VAL283" s="6"/>
      <c r="VAM283" s="6"/>
      <c r="VAN283" s="6"/>
      <c r="VAO283" s="6"/>
      <c r="VAP283" s="6"/>
      <c r="VAQ283" s="6"/>
      <c r="VAR283" s="6"/>
      <c r="VAS283" s="6"/>
      <c r="VAT283" s="6"/>
      <c r="VAU283" s="6"/>
      <c r="VAV283" s="6"/>
      <c r="VAW283" s="6"/>
      <c r="VAX283" s="6"/>
      <c r="VAY283" s="6"/>
      <c r="VAZ283" s="6"/>
      <c r="VBA283" s="6"/>
      <c r="VBB283" s="6"/>
      <c r="VBC283" s="6"/>
      <c r="VBD283" s="6"/>
      <c r="VBE283" s="6"/>
      <c r="VBF283" s="6"/>
      <c r="VBG283" s="6"/>
      <c r="VBH283" s="6"/>
      <c r="VBI283" s="6"/>
      <c r="VBJ283" s="6"/>
      <c r="VBK283" s="6"/>
      <c r="VBL283" s="6"/>
      <c r="VBM283" s="6"/>
      <c r="VBN283" s="6"/>
      <c r="VBO283" s="6"/>
      <c r="VBP283" s="6"/>
      <c r="VBQ283" s="6"/>
      <c r="VBR283" s="6"/>
      <c r="VBS283" s="6"/>
      <c r="VBT283" s="6"/>
      <c r="VBU283" s="6"/>
      <c r="VBV283" s="6"/>
      <c r="VBW283" s="6"/>
      <c r="VBX283" s="6"/>
      <c r="VBY283" s="6"/>
      <c r="VBZ283" s="6"/>
      <c r="VCA283" s="6"/>
      <c r="VCB283" s="6"/>
      <c r="VCC283" s="6"/>
      <c r="VCD283" s="6"/>
      <c r="VCE283" s="6"/>
      <c r="VCF283" s="6"/>
      <c r="VCG283" s="6"/>
      <c r="VCH283" s="6"/>
      <c r="VCI283" s="6"/>
      <c r="VCJ283" s="6"/>
      <c r="VCK283" s="6"/>
      <c r="VCL283" s="6"/>
      <c r="VCM283" s="6"/>
      <c r="VCN283" s="6"/>
      <c r="VCO283" s="6"/>
      <c r="VCP283" s="6"/>
      <c r="VCQ283" s="6"/>
      <c r="VCR283" s="6"/>
      <c r="VCS283" s="6"/>
      <c r="VCT283" s="6"/>
      <c r="VCU283" s="6"/>
      <c r="VCV283" s="6"/>
      <c r="VCW283" s="6"/>
      <c r="VCX283" s="6"/>
      <c r="VCY283" s="6"/>
      <c r="VCZ283" s="6"/>
      <c r="VDA283" s="6"/>
      <c r="VDB283" s="6"/>
      <c r="VDC283" s="6"/>
      <c r="VDD283" s="6"/>
      <c r="VDE283" s="6"/>
      <c r="VDF283" s="6"/>
      <c r="VDG283" s="6"/>
      <c r="VDH283" s="6"/>
      <c r="VDI283" s="6"/>
      <c r="VDJ283" s="6"/>
      <c r="VDK283" s="6"/>
      <c r="VDL283" s="6"/>
      <c r="VDM283" s="6"/>
      <c r="VDN283" s="6"/>
      <c r="VDO283" s="6"/>
      <c r="VDP283" s="6"/>
      <c r="VDQ283" s="6"/>
      <c r="VDR283" s="6"/>
      <c r="VDS283" s="6"/>
      <c r="VDT283" s="6"/>
      <c r="VDU283" s="6"/>
      <c r="VDV283" s="6"/>
      <c r="VDW283" s="6"/>
      <c r="VDX283" s="6"/>
      <c r="VDY283" s="6"/>
      <c r="VDZ283" s="6"/>
      <c r="VEA283" s="6"/>
      <c r="VEB283" s="6"/>
      <c r="VEC283" s="6"/>
      <c r="VED283" s="6"/>
      <c r="VEE283" s="6"/>
      <c r="VEF283" s="6"/>
      <c r="VEG283" s="6"/>
      <c r="VEH283" s="6"/>
      <c r="VEI283" s="6"/>
      <c r="VEJ283" s="6"/>
      <c r="VEK283" s="6"/>
      <c r="VEL283" s="6"/>
      <c r="VEM283" s="6"/>
      <c r="VEN283" s="6"/>
      <c r="VEO283" s="6"/>
      <c r="VEP283" s="6"/>
      <c r="VEQ283" s="6"/>
      <c r="VER283" s="6"/>
      <c r="VES283" s="6"/>
      <c r="VET283" s="6"/>
      <c r="VEU283" s="6"/>
      <c r="VEV283" s="6"/>
      <c r="VEW283" s="6"/>
      <c r="VEX283" s="6"/>
      <c r="VEY283" s="6"/>
      <c r="VEZ283" s="6"/>
      <c r="VFA283" s="6"/>
      <c r="VFB283" s="6"/>
      <c r="VFC283" s="6"/>
      <c r="VFD283" s="6"/>
      <c r="VFE283" s="6"/>
      <c r="VFF283" s="6"/>
      <c r="VFG283" s="6"/>
      <c r="VFH283" s="6"/>
      <c r="VFI283" s="6"/>
      <c r="VFJ283" s="6"/>
      <c r="VFK283" s="6"/>
      <c r="VFL283" s="6"/>
      <c r="VFM283" s="6"/>
      <c r="VFN283" s="6"/>
      <c r="VFO283" s="6"/>
      <c r="VFP283" s="6"/>
      <c r="VFQ283" s="6"/>
      <c r="VFR283" s="6"/>
      <c r="VFS283" s="6"/>
      <c r="VFT283" s="6"/>
      <c r="VFU283" s="6"/>
      <c r="VFV283" s="6"/>
      <c r="VFW283" s="6"/>
      <c r="VFX283" s="6"/>
      <c r="VFY283" s="6"/>
      <c r="VFZ283" s="6"/>
      <c r="VGA283" s="6"/>
      <c r="VGB283" s="6"/>
      <c r="VGC283" s="6"/>
      <c r="VGD283" s="6"/>
      <c r="VGE283" s="6"/>
      <c r="VGF283" s="6"/>
      <c r="VGG283" s="6"/>
      <c r="VGH283" s="6"/>
      <c r="VGI283" s="6"/>
      <c r="VGJ283" s="6"/>
      <c r="VGK283" s="6"/>
      <c r="VGL283" s="6"/>
      <c r="VGM283" s="6"/>
      <c r="VGN283" s="6"/>
      <c r="VGO283" s="6"/>
      <c r="VGP283" s="6"/>
      <c r="VGQ283" s="6"/>
      <c r="VGR283" s="6"/>
      <c r="VGS283" s="6"/>
      <c r="VGT283" s="6"/>
      <c r="VGU283" s="6"/>
      <c r="VGV283" s="6"/>
      <c r="VGW283" s="6"/>
      <c r="VGX283" s="6"/>
      <c r="VGY283" s="6"/>
      <c r="VGZ283" s="6"/>
      <c r="VHA283" s="6"/>
      <c r="VHB283" s="6"/>
      <c r="VHC283" s="6"/>
      <c r="VHD283" s="6"/>
      <c r="VHE283" s="6"/>
      <c r="VHF283" s="6"/>
      <c r="VHG283" s="6"/>
      <c r="VHH283" s="6"/>
      <c r="VHI283" s="6"/>
      <c r="VHJ283" s="6"/>
      <c r="VHK283" s="6"/>
      <c r="VHL283" s="6"/>
      <c r="VHM283" s="6"/>
      <c r="VHN283" s="6"/>
      <c r="VHO283" s="6"/>
      <c r="VHP283" s="6"/>
      <c r="VHQ283" s="6"/>
      <c r="VHR283" s="6"/>
      <c r="VHS283" s="6"/>
      <c r="VHT283" s="6"/>
      <c r="VHU283" s="6"/>
      <c r="VHV283" s="6"/>
      <c r="VHW283" s="6"/>
      <c r="VHX283" s="6"/>
      <c r="VHY283" s="6"/>
      <c r="VHZ283" s="6"/>
      <c r="VIA283" s="6"/>
      <c r="VIB283" s="6"/>
      <c r="VIC283" s="6"/>
      <c r="VID283" s="6"/>
      <c r="VIE283" s="6"/>
      <c r="VIF283" s="6"/>
      <c r="VIG283" s="6"/>
      <c r="VIH283" s="6"/>
      <c r="VII283" s="6"/>
      <c r="VIJ283" s="6"/>
      <c r="VIK283" s="6"/>
      <c r="VIL283" s="6"/>
      <c r="VIM283" s="6"/>
      <c r="VIN283" s="6"/>
      <c r="VIO283" s="6"/>
      <c r="VIP283" s="6"/>
      <c r="VIQ283" s="6"/>
      <c r="VIR283" s="6"/>
      <c r="VIS283" s="6"/>
      <c r="VIT283" s="6"/>
      <c r="VIU283" s="6"/>
      <c r="VIV283" s="6"/>
      <c r="VIW283" s="6"/>
      <c r="VIX283" s="6"/>
      <c r="VIY283" s="6"/>
      <c r="VIZ283" s="6"/>
      <c r="VJA283" s="6"/>
      <c r="VJB283" s="6"/>
      <c r="VJC283" s="6"/>
      <c r="VJD283" s="6"/>
      <c r="VJE283" s="6"/>
      <c r="VJF283" s="6"/>
      <c r="VJG283" s="6"/>
      <c r="VJH283" s="6"/>
      <c r="VJI283" s="6"/>
      <c r="VJJ283" s="6"/>
      <c r="VJK283" s="6"/>
      <c r="VJL283" s="6"/>
      <c r="VJM283" s="6"/>
      <c r="VJN283" s="6"/>
      <c r="VJO283" s="6"/>
      <c r="VJP283" s="6"/>
      <c r="VJQ283" s="6"/>
      <c r="VJR283" s="6"/>
      <c r="VJS283" s="6"/>
      <c r="VJT283" s="6"/>
      <c r="VJU283" s="6"/>
      <c r="VJV283" s="6"/>
      <c r="VJW283" s="6"/>
      <c r="VJX283" s="6"/>
      <c r="VJY283" s="6"/>
      <c r="VJZ283" s="6"/>
      <c r="VKA283" s="6"/>
      <c r="VKB283" s="6"/>
      <c r="VKC283" s="6"/>
      <c r="VKD283" s="6"/>
      <c r="VKE283" s="6"/>
      <c r="VKF283" s="6"/>
      <c r="VKG283" s="6"/>
      <c r="VKH283" s="6"/>
      <c r="VKI283" s="6"/>
      <c r="VKJ283" s="6"/>
      <c r="VKK283" s="6"/>
      <c r="VKL283" s="6"/>
      <c r="VKM283" s="6"/>
      <c r="VKN283" s="6"/>
      <c r="VKO283" s="6"/>
      <c r="VKP283" s="6"/>
      <c r="VKQ283" s="6"/>
      <c r="VKR283" s="6"/>
      <c r="VKS283" s="6"/>
      <c r="VKT283" s="6"/>
      <c r="VKU283" s="6"/>
      <c r="VKV283" s="6"/>
      <c r="VKW283" s="6"/>
      <c r="VKX283" s="6"/>
      <c r="VKY283" s="6"/>
      <c r="VKZ283" s="6"/>
      <c r="VLA283" s="6"/>
      <c r="VLB283" s="6"/>
      <c r="VLC283" s="6"/>
      <c r="VLD283" s="6"/>
      <c r="VLE283" s="6"/>
      <c r="VLF283" s="6"/>
      <c r="VLG283" s="6"/>
      <c r="VLH283" s="6"/>
      <c r="VLI283" s="6"/>
      <c r="VLJ283" s="6"/>
      <c r="VLK283" s="6"/>
      <c r="VLL283" s="6"/>
      <c r="VLM283" s="6"/>
      <c r="VLN283" s="6"/>
      <c r="VLO283" s="6"/>
      <c r="VLP283" s="6"/>
      <c r="VLQ283" s="6"/>
      <c r="VLR283" s="6"/>
      <c r="VLS283" s="6"/>
      <c r="VLT283" s="6"/>
      <c r="VLU283" s="6"/>
      <c r="VLV283" s="6"/>
      <c r="VLW283" s="6"/>
      <c r="VLX283" s="6"/>
      <c r="VLY283" s="6"/>
      <c r="VLZ283" s="6"/>
      <c r="VMA283" s="6"/>
      <c r="VMB283" s="6"/>
      <c r="VMC283" s="6"/>
      <c r="VMD283" s="6"/>
      <c r="VME283" s="6"/>
      <c r="VMF283" s="6"/>
      <c r="VMG283" s="6"/>
      <c r="VMH283" s="6"/>
      <c r="VMI283" s="6"/>
      <c r="VMJ283" s="6"/>
      <c r="VMK283" s="6"/>
      <c r="VML283" s="6"/>
      <c r="VMM283" s="6"/>
      <c r="VMN283" s="6"/>
      <c r="VMO283" s="6"/>
      <c r="VMP283" s="6"/>
      <c r="VMQ283" s="6"/>
      <c r="VMR283" s="6"/>
      <c r="VMS283" s="6"/>
      <c r="VMT283" s="6"/>
      <c r="VMU283" s="6"/>
      <c r="VMV283" s="6"/>
      <c r="VMW283" s="6"/>
      <c r="VMX283" s="6"/>
      <c r="VMY283" s="6"/>
      <c r="VMZ283" s="6"/>
      <c r="VNA283" s="6"/>
      <c r="VNB283" s="6"/>
      <c r="VNC283" s="6"/>
      <c r="VND283" s="6"/>
      <c r="VNE283" s="6"/>
      <c r="VNF283" s="6"/>
      <c r="VNG283" s="6"/>
      <c r="VNH283" s="6"/>
      <c r="VNI283" s="6"/>
      <c r="VNJ283" s="6"/>
      <c r="VNK283" s="6"/>
      <c r="VNL283" s="6"/>
      <c r="VNM283" s="6"/>
      <c r="VNN283" s="6"/>
      <c r="VNO283" s="6"/>
      <c r="VNP283" s="6"/>
      <c r="VNQ283" s="6"/>
      <c r="VNR283" s="6"/>
      <c r="VNS283" s="6"/>
      <c r="VNT283" s="6"/>
      <c r="VNU283" s="6"/>
      <c r="VNV283" s="6"/>
      <c r="VNW283" s="6"/>
      <c r="VNX283" s="6"/>
      <c r="VNY283" s="6"/>
      <c r="VNZ283" s="6"/>
      <c r="VOA283" s="6"/>
      <c r="VOB283" s="6"/>
      <c r="VOC283" s="6"/>
      <c r="VOD283" s="6"/>
      <c r="VOE283" s="6"/>
      <c r="VOF283" s="6"/>
      <c r="VOG283" s="6"/>
      <c r="VOH283" s="6"/>
      <c r="VOI283" s="6"/>
      <c r="VOJ283" s="6"/>
      <c r="VOK283" s="6"/>
      <c r="VOL283" s="6"/>
      <c r="VOM283" s="6"/>
      <c r="VON283" s="6"/>
      <c r="VOO283" s="6"/>
      <c r="VOP283" s="6"/>
      <c r="VOQ283" s="6"/>
      <c r="VOR283" s="6"/>
      <c r="VOS283" s="6"/>
      <c r="VOT283" s="6"/>
      <c r="VOU283" s="6"/>
      <c r="VOV283" s="6"/>
      <c r="VOW283" s="6"/>
      <c r="VOX283" s="6"/>
      <c r="VOY283" s="6"/>
      <c r="VOZ283" s="6"/>
      <c r="VPA283" s="6"/>
      <c r="VPB283" s="6"/>
      <c r="VPC283" s="6"/>
      <c r="VPD283" s="6"/>
      <c r="VPE283" s="6"/>
      <c r="VPF283" s="6"/>
      <c r="VPG283" s="6"/>
      <c r="VPH283" s="6"/>
      <c r="VPI283" s="6"/>
      <c r="VPJ283" s="6"/>
      <c r="VPK283" s="6"/>
      <c r="VPL283" s="6"/>
      <c r="VPM283" s="6"/>
      <c r="VPN283" s="6"/>
      <c r="VPO283" s="6"/>
      <c r="VPP283" s="6"/>
      <c r="VPQ283" s="6"/>
      <c r="VPR283" s="6"/>
      <c r="VPS283" s="6"/>
      <c r="VPT283" s="6"/>
      <c r="VPU283" s="6"/>
      <c r="VPV283" s="6"/>
      <c r="VPW283" s="6"/>
      <c r="VPX283" s="6"/>
      <c r="VPY283" s="6"/>
      <c r="VPZ283" s="6"/>
      <c r="VQA283" s="6"/>
      <c r="VQB283" s="6"/>
      <c r="VQC283" s="6"/>
      <c r="VQD283" s="6"/>
      <c r="VQE283" s="6"/>
      <c r="VQF283" s="6"/>
      <c r="VQG283" s="6"/>
      <c r="VQH283" s="6"/>
      <c r="VQI283" s="6"/>
      <c r="VQJ283" s="6"/>
      <c r="VQK283" s="6"/>
      <c r="VQL283" s="6"/>
      <c r="VQM283" s="6"/>
      <c r="VQN283" s="6"/>
      <c r="VQO283" s="6"/>
      <c r="VQP283" s="6"/>
      <c r="VQQ283" s="6"/>
      <c r="VQR283" s="6"/>
      <c r="VQS283" s="6"/>
      <c r="VQT283" s="6"/>
      <c r="VQU283" s="6"/>
      <c r="VQV283" s="6"/>
      <c r="VQW283" s="6"/>
      <c r="VQX283" s="6"/>
      <c r="VQY283" s="6"/>
      <c r="VQZ283" s="6"/>
      <c r="VRA283" s="6"/>
      <c r="VRB283" s="6"/>
      <c r="VRC283" s="6"/>
      <c r="VRD283" s="6"/>
      <c r="VRE283" s="6"/>
      <c r="VRF283" s="6"/>
      <c r="VRG283" s="6"/>
      <c r="VRH283" s="6"/>
      <c r="VRI283" s="6"/>
      <c r="VRJ283" s="6"/>
      <c r="VRK283" s="6"/>
      <c r="VRL283" s="6"/>
      <c r="VRM283" s="6"/>
      <c r="VRN283" s="6"/>
      <c r="VRO283" s="6"/>
      <c r="VRP283" s="6"/>
      <c r="VRQ283" s="6"/>
      <c r="VRR283" s="6"/>
      <c r="VRS283" s="6"/>
      <c r="VRT283" s="6"/>
      <c r="VRU283" s="6"/>
      <c r="VRV283" s="6"/>
      <c r="VRW283" s="6"/>
      <c r="VRX283" s="6"/>
      <c r="VRY283" s="6"/>
      <c r="VRZ283" s="6"/>
      <c r="VSA283" s="6"/>
      <c r="VSB283" s="6"/>
      <c r="VSC283" s="6"/>
      <c r="VSD283" s="6"/>
      <c r="VSE283" s="6"/>
      <c r="VSF283" s="6"/>
      <c r="VSG283" s="6"/>
      <c r="VSH283" s="6"/>
      <c r="VSI283" s="6"/>
      <c r="VSJ283" s="6"/>
      <c r="VSK283" s="6"/>
      <c r="VSL283" s="6"/>
      <c r="VSM283" s="6"/>
      <c r="VSN283" s="6"/>
      <c r="VSO283" s="6"/>
      <c r="VSP283" s="6"/>
      <c r="VSQ283" s="6"/>
      <c r="VSR283" s="6"/>
      <c r="VSS283" s="6"/>
      <c r="VST283" s="6"/>
      <c r="VSU283" s="6"/>
      <c r="VSV283" s="6"/>
      <c r="VSW283" s="6"/>
      <c r="VSX283" s="6"/>
      <c r="VSY283" s="6"/>
      <c r="VSZ283" s="6"/>
      <c r="VTA283" s="6"/>
      <c r="VTB283" s="6"/>
      <c r="VTC283" s="6"/>
      <c r="VTD283" s="6"/>
      <c r="VTE283" s="6"/>
      <c r="VTF283" s="6"/>
      <c r="VTG283" s="6"/>
      <c r="VTH283" s="6"/>
      <c r="VTI283" s="6"/>
      <c r="VTJ283" s="6"/>
      <c r="VTK283" s="6"/>
      <c r="VTL283" s="6"/>
      <c r="VTM283" s="6"/>
      <c r="VTN283" s="6"/>
      <c r="VTO283" s="6"/>
      <c r="VTP283" s="6"/>
      <c r="VTQ283" s="6"/>
      <c r="VTR283" s="6"/>
      <c r="VTS283" s="6"/>
      <c r="VTT283" s="6"/>
      <c r="VTU283" s="6"/>
      <c r="VTV283" s="6"/>
      <c r="VTW283" s="6"/>
      <c r="VTX283" s="6"/>
      <c r="VTY283" s="6"/>
      <c r="VTZ283" s="6"/>
      <c r="VUA283" s="6"/>
      <c r="VUB283" s="6"/>
      <c r="VUC283" s="6"/>
      <c r="VUD283" s="6"/>
      <c r="VUE283" s="6"/>
      <c r="VUF283" s="6"/>
      <c r="VUG283" s="6"/>
      <c r="VUH283" s="6"/>
      <c r="VUI283" s="6"/>
      <c r="VUJ283" s="6"/>
      <c r="VUK283" s="6"/>
      <c r="VUL283" s="6"/>
      <c r="VUM283" s="6"/>
      <c r="VUN283" s="6"/>
      <c r="VUO283" s="6"/>
      <c r="VUP283" s="6"/>
      <c r="VUQ283" s="6"/>
      <c r="VUR283" s="6"/>
      <c r="VUS283" s="6"/>
      <c r="VUT283" s="6"/>
      <c r="VUU283" s="6"/>
      <c r="VUV283" s="6"/>
      <c r="VUW283" s="6"/>
      <c r="VUX283" s="6"/>
      <c r="VUY283" s="6"/>
      <c r="VUZ283" s="6"/>
      <c r="VVA283" s="6"/>
      <c r="VVB283" s="6"/>
      <c r="VVC283" s="6"/>
      <c r="VVD283" s="6"/>
      <c r="VVE283" s="6"/>
      <c r="VVF283" s="6"/>
      <c r="VVG283" s="6"/>
      <c r="VVH283" s="6"/>
      <c r="VVI283" s="6"/>
      <c r="VVJ283" s="6"/>
      <c r="VVK283" s="6"/>
      <c r="VVL283" s="6"/>
      <c r="VVM283" s="6"/>
      <c r="VVN283" s="6"/>
      <c r="VVO283" s="6"/>
      <c r="VVP283" s="6"/>
      <c r="VVQ283" s="6"/>
      <c r="VVR283" s="6"/>
      <c r="VVS283" s="6"/>
      <c r="VVT283" s="6"/>
      <c r="VVU283" s="6"/>
      <c r="VVV283" s="6"/>
      <c r="VVW283" s="6"/>
      <c r="VVX283" s="6"/>
      <c r="VVY283" s="6"/>
      <c r="VVZ283" s="6"/>
      <c r="VWA283" s="6"/>
      <c r="VWB283" s="6"/>
      <c r="VWC283" s="6"/>
      <c r="VWD283" s="6"/>
      <c r="VWE283" s="6"/>
      <c r="VWF283" s="6"/>
      <c r="VWG283" s="6"/>
      <c r="VWH283" s="6"/>
      <c r="VWI283" s="6"/>
      <c r="VWJ283" s="6"/>
      <c r="VWK283" s="6"/>
      <c r="VWL283" s="6"/>
      <c r="VWM283" s="6"/>
      <c r="VWN283" s="6"/>
      <c r="VWO283" s="6"/>
      <c r="VWP283" s="6"/>
      <c r="VWQ283" s="6"/>
      <c r="VWR283" s="6"/>
      <c r="VWS283" s="6"/>
      <c r="VWT283" s="6"/>
      <c r="VWU283" s="6"/>
      <c r="VWV283" s="6"/>
      <c r="VWW283" s="6"/>
      <c r="VWX283" s="6"/>
      <c r="VWY283" s="6"/>
      <c r="VWZ283" s="6"/>
      <c r="VXA283" s="6"/>
      <c r="VXB283" s="6"/>
      <c r="VXC283" s="6"/>
      <c r="VXD283" s="6"/>
      <c r="VXE283" s="6"/>
      <c r="VXF283" s="6"/>
      <c r="VXG283" s="6"/>
      <c r="VXH283" s="6"/>
      <c r="VXI283" s="6"/>
      <c r="VXJ283" s="6"/>
      <c r="VXK283" s="6"/>
      <c r="VXL283" s="6"/>
      <c r="VXM283" s="6"/>
      <c r="VXN283" s="6"/>
      <c r="VXO283" s="6"/>
      <c r="VXP283" s="6"/>
      <c r="VXQ283" s="6"/>
      <c r="VXR283" s="6"/>
      <c r="VXS283" s="6"/>
      <c r="VXT283" s="6"/>
      <c r="VXU283" s="6"/>
      <c r="VXV283" s="6"/>
      <c r="VXW283" s="6"/>
      <c r="VXX283" s="6"/>
      <c r="VXY283" s="6"/>
      <c r="VXZ283" s="6"/>
      <c r="VYA283" s="6"/>
      <c r="VYB283" s="6"/>
      <c r="VYC283" s="6"/>
      <c r="VYD283" s="6"/>
      <c r="VYE283" s="6"/>
      <c r="VYF283" s="6"/>
      <c r="VYG283" s="6"/>
      <c r="VYH283" s="6"/>
      <c r="VYI283" s="6"/>
      <c r="VYJ283" s="6"/>
      <c r="VYK283" s="6"/>
      <c r="VYL283" s="6"/>
      <c r="VYM283" s="6"/>
      <c r="VYN283" s="6"/>
      <c r="VYO283" s="6"/>
      <c r="VYP283" s="6"/>
      <c r="VYQ283" s="6"/>
      <c r="VYR283" s="6"/>
      <c r="VYS283" s="6"/>
      <c r="VYT283" s="6"/>
      <c r="VYU283" s="6"/>
      <c r="VYV283" s="6"/>
      <c r="VYW283" s="6"/>
      <c r="VYX283" s="6"/>
      <c r="VYY283" s="6"/>
      <c r="VYZ283" s="6"/>
      <c r="VZA283" s="6"/>
      <c r="VZB283" s="6"/>
      <c r="VZC283" s="6"/>
      <c r="VZD283" s="6"/>
      <c r="VZE283" s="6"/>
      <c r="VZF283" s="6"/>
      <c r="VZG283" s="6"/>
      <c r="VZH283" s="6"/>
      <c r="VZI283" s="6"/>
      <c r="VZJ283" s="6"/>
      <c r="VZK283" s="6"/>
      <c r="VZL283" s="6"/>
      <c r="VZM283" s="6"/>
      <c r="VZN283" s="6"/>
      <c r="VZO283" s="6"/>
      <c r="VZP283" s="6"/>
      <c r="VZQ283" s="6"/>
      <c r="VZR283" s="6"/>
      <c r="VZS283" s="6"/>
      <c r="VZT283" s="6"/>
      <c r="VZU283" s="6"/>
      <c r="VZV283" s="6"/>
      <c r="VZW283" s="6"/>
      <c r="VZX283" s="6"/>
      <c r="VZY283" s="6"/>
      <c r="VZZ283" s="6"/>
      <c r="WAA283" s="6"/>
      <c r="WAB283" s="6"/>
      <c r="WAC283" s="6"/>
      <c r="WAD283" s="6"/>
      <c r="WAE283" s="6"/>
      <c r="WAF283" s="6"/>
      <c r="WAG283" s="6"/>
      <c r="WAH283" s="6"/>
      <c r="WAI283" s="6"/>
      <c r="WAJ283" s="6"/>
      <c r="WAK283" s="6"/>
      <c r="WAL283" s="6"/>
      <c r="WAM283" s="6"/>
      <c r="WAN283" s="6"/>
      <c r="WAO283" s="6"/>
      <c r="WAP283" s="6"/>
      <c r="WAQ283" s="6"/>
      <c r="WAR283" s="6"/>
      <c r="WAS283" s="6"/>
      <c r="WAT283" s="6"/>
      <c r="WAU283" s="6"/>
      <c r="WAV283" s="6"/>
      <c r="WAW283" s="6"/>
      <c r="WAX283" s="6"/>
      <c r="WAY283" s="6"/>
      <c r="WAZ283" s="6"/>
      <c r="WBA283" s="6"/>
      <c r="WBB283" s="6"/>
      <c r="WBC283" s="6"/>
      <c r="WBD283" s="6"/>
      <c r="WBE283" s="6"/>
      <c r="WBF283" s="6"/>
      <c r="WBG283" s="6"/>
      <c r="WBH283" s="6"/>
      <c r="WBI283" s="6"/>
      <c r="WBJ283" s="6"/>
      <c r="WBK283" s="6"/>
      <c r="WBL283" s="6"/>
      <c r="WBM283" s="6"/>
      <c r="WBN283" s="6"/>
      <c r="WBO283" s="6"/>
      <c r="WBP283" s="6"/>
      <c r="WBQ283" s="6"/>
      <c r="WBR283" s="6"/>
      <c r="WBS283" s="6"/>
      <c r="WBT283" s="6"/>
      <c r="WBU283" s="6"/>
      <c r="WBV283" s="6"/>
      <c r="WBW283" s="6"/>
      <c r="WBX283" s="6"/>
      <c r="WBY283" s="6"/>
      <c r="WBZ283" s="6"/>
      <c r="WCA283" s="6"/>
      <c r="WCB283" s="6"/>
      <c r="WCC283" s="6"/>
      <c r="WCD283" s="6"/>
      <c r="WCE283" s="6"/>
      <c r="WCF283" s="6"/>
      <c r="WCG283" s="6"/>
      <c r="WCH283" s="6"/>
      <c r="WCI283" s="6"/>
      <c r="WCJ283" s="6"/>
      <c r="WCK283" s="6"/>
      <c r="WCL283" s="6"/>
      <c r="WCM283" s="6"/>
      <c r="WCN283" s="6"/>
      <c r="WCO283" s="6"/>
      <c r="WCP283" s="6"/>
      <c r="WCQ283" s="6"/>
      <c r="WCR283" s="6"/>
      <c r="WCS283" s="6"/>
      <c r="WCT283" s="6"/>
      <c r="WCU283" s="6"/>
      <c r="WCV283" s="6"/>
      <c r="WCW283" s="6"/>
      <c r="WCX283" s="6"/>
      <c r="WCY283" s="6"/>
      <c r="WCZ283" s="6"/>
      <c r="WDA283" s="6"/>
      <c r="WDB283" s="6"/>
      <c r="WDC283" s="6"/>
      <c r="WDD283" s="6"/>
      <c r="WDE283" s="6"/>
      <c r="WDF283" s="6"/>
      <c r="WDG283" s="6"/>
      <c r="WDH283" s="6"/>
      <c r="WDI283" s="6"/>
      <c r="WDJ283" s="6"/>
      <c r="WDK283" s="6"/>
      <c r="WDL283" s="6"/>
      <c r="WDM283" s="6"/>
      <c r="WDN283" s="6"/>
      <c r="WDO283" s="6"/>
      <c r="WDP283" s="6"/>
      <c r="WDQ283" s="6"/>
      <c r="WDR283" s="6"/>
      <c r="WDS283" s="6"/>
      <c r="WDT283" s="6"/>
      <c r="WDU283" s="6"/>
      <c r="WDV283" s="6"/>
      <c r="WDW283" s="6"/>
      <c r="WDX283" s="6"/>
      <c r="WDY283" s="6"/>
      <c r="WDZ283" s="6"/>
      <c r="WEA283" s="6"/>
      <c r="WEB283" s="6"/>
      <c r="WEC283" s="6"/>
      <c r="WED283" s="6"/>
      <c r="WEE283" s="6"/>
      <c r="WEF283" s="6"/>
      <c r="WEG283" s="6"/>
      <c r="WEH283" s="6"/>
      <c r="WEI283" s="6"/>
      <c r="WEJ283" s="6"/>
      <c r="WEK283" s="6"/>
      <c r="WEL283" s="6"/>
      <c r="WEM283" s="6"/>
      <c r="WEN283" s="6"/>
      <c r="WEO283" s="6"/>
      <c r="WEP283" s="6"/>
      <c r="WEQ283" s="6"/>
      <c r="WER283" s="6"/>
      <c r="WES283" s="6"/>
      <c r="WET283" s="6"/>
      <c r="WEU283" s="6"/>
      <c r="WEV283" s="6"/>
      <c r="WEW283" s="6"/>
      <c r="WEX283" s="6"/>
      <c r="WEY283" s="6"/>
      <c r="WEZ283" s="6"/>
      <c r="WFA283" s="6"/>
      <c r="WFB283" s="6"/>
      <c r="WFC283" s="6"/>
      <c r="WFD283" s="6"/>
      <c r="WFE283" s="6"/>
      <c r="WFF283" s="6"/>
      <c r="WFG283" s="6"/>
      <c r="WFH283" s="6"/>
      <c r="WFI283" s="6"/>
      <c r="WFJ283" s="6"/>
      <c r="WFK283" s="6"/>
      <c r="WFL283" s="6"/>
      <c r="WFM283" s="6"/>
      <c r="WFN283" s="6"/>
      <c r="WFO283" s="6"/>
      <c r="WFP283" s="6"/>
      <c r="WFQ283" s="6"/>
      <c r="WFR283" s="6"/>
      <c r="WFS283" s="6"/>
      <c r="WFT283" s="6"/>
      <c r="WFU283" s="6"/>
      <c r="WFV283" s="6"/>
      <c r="WFW283" s="6"/>
      <c r="WFX283" s="6"/>
      <c r="WFY283" s="6"/>
      <c r="WFZ283" s="6"/>
      <c r="WGA283" s="6"/>
      <c r="WGB283" s="6"/>
      <c r="WGC283" s="6"/>
      <c r="WGD283" s="6"/>
      <c r="WGE283" s="6"/>
      <c r="WGF283" s="6"/>
      <c r="WGG283" s="6"/>
      <c r="WGH283" s="6"/>
      <c r="WGI283" s="6"/>
      <c r="WGJ283" s="6"/>
      <c r="WGK283" s="6"/>
      <c r="WGL283" s="6"/>
      <c r="WGM283" s="6"/>
      <c r="WGN283" s="6"/>
      <c r="WGO283" s="6"/>
      <c r="WGP283" s="6"/>
      <c r="WGQ283" s="6"/>
      <c r="WGR283" s="6"/>
      <c r="WGS283" s="6"/>
      <c r="WGT283" s="6"/>
      <c r="WGU283" s="6"/>
      <c r="WGV283" s="6"/>
      <c r="WGW283" s="6"/>
      <c r="WGX283" s="6"/>
      <c r="WGY283" s="6"/>
      <c r="WGZ283" s="6"/>
      <c r="WHA283" s="6"/>
      <c r="WHB283" s="6"/>
      <c r="WHC283" s="6"/>
      <c r="WHD283" s="6"/>
      <c r="WHE283" s="6"/>
      <c r="WHF283" s="6"/>
      <c r="WHG283" s="6"/>
      <c r="WHH283" s="6"/>
      <c r="WHI283" s="6"/>
      <c r="WHJ283" s="6"/>
      <c r="WHK283" s="6"/>
      <c r="WHL283" s="6"/>
      <c r="WHM283" s="6"/>
      <c r="WHN283" s="6"/>
      <c r="WHO283" s="6"/>
      <c r="WHP283" s="6"/>
      <c r="WHQ283" s="6"/>
      <c r="WHR283" s="6"/>
      <c r="WHS283" s="6"/>
      <c r="WHT283" s="6"/>
      <c r="WHU283" s="6"/>
      <c r="WHV283" s="6"/>
      <c r="WHW283" s="6"/>
      <c r="WHX283" s="6"/>
      <c r="WHY283" s="6"/>
      <c r="WHZ283" s="6"/>
      <c r="WIA283" s="6"/>
      <c r="WIB283" s="6"/>
      <c r="WIC283" s="6"/>
      <c r="WID283" s="6"/>
      <c r="WIE283" s="6"/>
      <c r="WIF283" s="6"/>
      <c r="WIG283" s="6"/>
      <c r="WIH283" s="6"/>
      <c r="WII283" s="6"/>
      <c r="WIJ283" s="6"/>
      <c r="WIK283" s="6"/>
      <c r="WIL283" s="6"/>
      <c r="WIM283" s="6"/>
      <c r="WIN283" s="6"/>
      <c r="WIO283" s="6"/>
      <c r="WIP283" s="6"/>
      <c r="WIQ283" s="6"/>
      <c r="WIR283" s="6"/>
      <c r="WIS283" s="6"/>
      <c r="WIT283" s="6"/>
      <c r="WIU283" s="6"/>
      <c r="WIV283" s="6"/>
      <c r="WIW283" s="6"/>
      <c r="WIX283" s="6"/>
      <c r="WIY283" s="6"/>
      <c r="WIZ283" s="6"/>
      <c r="WJA283" s="6"/>
      <c r="WJB283" s="6"/>
      <c r="WJC283" s="6"/>
      <c r="WJD283" s="6"/>
      <c r="WJE283" s="6"/>
      <c r="WJF283" s="6"/>
      <c r="WJG283" s="6"/>
      <c r="WJH283" s="6"/>
      <c r="WJI283" s="6"/>
      <c r="WJJ283" s="6"/>
      <c r="WJK283" s="6"/>
      <c r="WJL283" s="6"/>
      <c r="WJM283" s="6"/>
      <c r="WJN283" s="6"/>
      <c r="WJO283" s="6"/>
      <c r="WJP283" s="6"/>
      <c r="WJQ283" s="6"/>
      <c r="WJR283" s="6"/>
      <c r="WJS283" s="6"/>
      <c r="WJT283" s="6"/>
      <c r="WJU283" s="6"/>
      <c r="WJV283" s="6"/>
      <c r="WJW283" s="6"/>
      <c r="WJX283" s="6"/>
      <c r="WJY283" s="6"/>
      <c r="WJZ283" s="6"/>
      <c r="WKA283" s="6"/>
      <c r="WKB283" s="6"/>
      <c r="WKC283" s="6"/>
      <c r="WKD283" s="6"/>
      <c r="WKE283" s="6"/>
      <c r="WKF283" s="6"/>
      <c r="WKG283" s="6"/>
      <c r="WKH283" s="6"/>
      <c r="WKI283" s="6"/>
      <c r="WKJ283" s="6"/>
      <c r="WKK283" s="6"/>
      <c r="WKL283" s="6"/>
      <c r="WKM283" s="6"/>
      <c r="WKN283" s="6"/>
      <c r="WKO283" s="6"/>
      <c r="WKP283" s="6"/>
      <c r="WKQ283" s="6"/>
      <c r="WKR283" s="6"/>
      <c r="WKS283" s="6"/>
      <c r="WKT283" s="6"/>
      <c r="WKU283" s="6"/>
      <c r="WKV283" s="6"/>
      <c r="WKW283" s="6"/>
      <c r="WKX283" s="6"/>
      <c r="WKY283" s="6"/>
      <c r="WKZ283" s="6"/>
      <c r="WLA283" s="6"/>
      <c r="WLB283" s="6"/>
      <c r="WLC283" s="6"/>
      <c r="WLD283" s="6"/>
      <c r="WLE283" s="6"/>
      <c r="WLF283" s="6"/>
      <c r="WLG283" s="6"/>
      <c r="WLH283" s="6"/>
      <c r="WLI283" s="6"/>
      <c r="WLJ283" s="6"/>
      <c r="WLK283" s="6"/>
      <c r="WLL283" s="6"/>
      <c r="WLM283" s="6"/>
      <c r="WLN283" s="6"/>
      <c r="WLO283" s="6"/>
      <c r="WLP283" s="6"/>
      <c r="WLQ283" s="6"/>
      <c r="WLR283" s="6"/>
      <c r="WLS283" s="6"/>
      <c r="WLT283" s="6"/>
      <c r="WLU283" s="6"/>
      <c r="WLV283" s="6"/>
      <c r="WLW283" s="6"/>
      <c r="WLX283" s="6"/>
      <c r="WLY283" s="6"/>
      <c r="WLZ283" s="6"/>
      <c r="WMA283" s="6"/>
      <c r="WMB283" s="6"/>
      <c r="WMC283" s="6"/>
      <c r="WMD283" s="6"/>
      <c r="WME283" s="6"/>
      <c r="WMF283" s="6"/>
      <c r="WMG283" s="6"/>
      <c r="WMH283" s="6"/>
      <c r="WMI283" s="6"/>
      <c r="WMJ283" s="6"/>
      <c r="WMK283" s="6"/>
      <c r="WML283" s="6"/>
      <c r="WMM283" s="6"/>
      <c r="WMN283" s="6"/>
      <c r="WMO283" s="6"/>
      <c r="WMP283" s="6"/>
      <c r="WMQ283" s="6"/>
      <c r="WMR283" s="6"/>
      <c r="WMS283" s="6"/>
      <c r="WMT283" s="6"/>
      <c r="WMU283" s="6"/>
      <c r="WMV283" s="6"/>
      <c r="WMW283" s="6"/>
      <c r="WMX283" s="6"/>
      <c r="WMY283" s="6"/>
      <c r="WMZ283" s="6"/>
      <c r="WNA283" s="6"/>
      <c r="WNB283" s="6"/>
      <c r="WNC283" s="6"/>
      <c r="WND283" s="6"/>
      <c r="WNE283" s="6"/>
      <c r="WNF283" s="6"/>
      <c r="WNG283" s="6"/>
      <c r="WNH283" s="6"/>
      <c r="WNI283" s="6"/>
      <c r="WNJ283" s="6"/>
      <c r="WNK283" s="6"/>
      <c r="WNL283" s="6"/>
      <c r="WNM283" s="6"/>
      <c r="WNN283" s="6"/>
      <c r="WNO283" s="6"/>
      <c r="WNP283" s="6"/>
      <c r="WNQ283" s="6"/>
      <c r="WNR283" s="6"/>
      <c r="WNS283" s="6"/>
      <c r="WNT283" s="6"/>
      <c r="WNU283" s="6"/>
      <c r="WNV283" s="6"/>
      <c r="WNW283" s="6"/>
      <c r="WNX283" s="6"/>
      <c r="WNY283" s="6"/>
      <c r="WNZ283" s="6"/>
      <c r="WOA283" s="6"/>
      <c r="WOB283" s="6"/>
      <c r="WOC283" s="6"/>
      <c r="WOD283" s="6"/>
      <c r="WOE283" s="6"/>
      <c r="WOF283" s="6"/>
      <c r="WOG283" s="6"/>
      <c r="WOH283" s="6"/>
      <c r="WOI283" s="6"/>
      <c r="WOJ283" s="6"/>
      <c r="WOK283" s="6"/>
      <c r="WOL283" s="6"/>
      <c r="WOM283" s="6"/>
      <c r="WON283" s="6"/>
      <c r="WOO283" s="6"/>
      <c r="WOP283" s="6"/>
      <c r="WOQ283" s="6"/>
      <c r="WOR283" s="6"/>
      <c r="WOS283" s="6"/>
      <c r="WOT283" s="6"/>
      <c r="WOU283" s="6"/>
      <c r="WOV283" s="6"/>
      <c r="WOW283" s="6"/>
      <c r="WOX283" s="6"/>
      <c r="WOY283" s="6"/>
      <c r="WOZ283" s="6"/>
      <c r="WPA283" s="6"/>
      <c r="WPB283" s="6"/>
      <c r="WPC283" s="6"/>
      <c r="WPD283" s="6"/>
      <c r="WPE283" s="6"/>
      <c r="WPF283" s="6"/>
      <c r="WPG283" s="6"/>
      <c r="WPH283" s="6"/>
      <c r="WPI283" s="6"/>
      <c r="WPJ283" s="6"/>
      <c r="WPK283" s="6"/>
      <c r="WPL283" s="6"/>
      <c r="WPM283" s="6"/>
      <c r="WPN283" s="6"/>
      <c r="WPO283" s="6"/>
      <c r="WPP283" s="6"/>
      <c r="WPQ283" s="6"/>
      <c r="WPR283" s="6"/>
      <c r="WPS283" s="6"/>
      <c r="WPT283" s="6"/>
      <c r="WPU283" s="6"/>
      <c r="WPV283" s="6"/>
      <c r="WPW283" s="6"/>
      <c r="WPX283" s="6"/>
      <c r="WPY283" s="6"/>
      <c r="WPZ283" s="6"/>
      <c r="WQA283" s="6"/>
      <c r="WQB283" s="6"/>
      <c r="WQC283" s="6"/>
      <c r="WQD283" s="6"/>
      <c r="WQE283" s="6"/>
      <c r="WQF283" s="6"/>
      <c r="WQG283" s="6"/>
      <c r="WQH283" s="6"/>
      <c r="WQI283" s="6"/>
      <c r="WQJ283" s="6"/>
      <c r="WQK283" s="6"/>
      <c r="WQL283" s="6"/>
      <c r="WQM283" s="6"/>
      <c r="WQN283" s="6"/>
      <c r="WQO283" s="6"/>
      <c r="WQP283" s="6"/>
      <c r="WQQ283" s="6"/>
      <c r="WQR283" s="6"/>
      <c r="WQS283" s="6"/>
      <c r="WQT283" s="6"/>
      <c r="WQU283" s="6"/>
      <c r="WQV283" s="6"/>
      <c r="WQW283" s="6"/>
      <c r="WQX283" s="6"/>
      <c r="WQY283" s="6"/>
      <c r="WQZ283" s="6"/>
      <c r="WRA283" s="6"/>
      <c r="WRB283" s="6"/>
      <c r="WRC283" s="6"/>
      <c r="WRD283" s="6"/>
      <c r="WRE283" s="6"/>
      <c r="WRF283" s="6"/>
      <c r="WRG283" s="6"/>
      <c r="WRH283" s="6"/>
      <c r="WRI283" s="6"/>
      <c r="WRJ283" s="6"/>
      <c r="WRK283" s="6"/>
      <c r="WRL283" s="6"/>
      <c r="WRM283" s="6"/>
      <c r="WRN283" s="6"/>
      <c r="WRO283" s="6"/>
      <c r="WRP283" s="6"/>
      <c r="WRQ283" s="6"/>
      <c r="WRR283" s="6"/>
      <c r="WRS283" s="6"/>
      <c r="WRT283" s="6"/>
      <c r="WRU283" s="6"/>
      <c r="WRV283" s="6"/>
      <c r="WRW283" s="6"/>
      <c r="WRX283" s="6"/>
      <c r="WRY283" s="6"/>
      <c r="WRZ283" s="6"/>
      <c r="WSA283" s="6"/>
      <c r="WSB283" s="6"/>
      <c r="WSC283" s="6"/>
      <c r="WSD283" s="6"/>
      <c r="WSE283" s="6"/>
      <c r="WSF283" s="6"/>
      <c r="WSG283" s="6"/>
      <c r="WSH283" s="6"/>
      <c r="WSI283" s="6"/>
      <c r="WSJ283" s="6"/>
      <c r="WSK283" s="6"/>
      <c r="WSL283" s="6"/>
      <c r="WSM283" s="6"/>
      <c r="WSN283" s="6"/>
      <c r="WSO283" s="6"/>
      <c r="WSP283" s="6"/>
      <c r="WSQ283" s="6"/>
      <c r="WSR283" s="6"/>
      <c r="WSS283" s="6"/>
      <c r="WST283" s="6"/>
      <c r="WSU283" s="6"/>
      <c r="WSV283" s="6"/>
      <c r="WSW283" s="6"/>
      <c r="WSX283" s="6"/>
      <c r="WSY283" s="6"/>
      <c r="WSZ283" s="6"/>
      <c r="WTA283" s="6"/>
      <c r="WTB283" s="6"/>
      <c r="WTC283" s="6"/>
      <c r="WTD283" s="6"/>
      <c r="WTE283" s="6"/>
      <c r="WTF283" s="6"/>
      <c r="WTG283" s="6"/>
      <c r="WTH283" s="6"/>
      <c r="WTI283" s="6"/>
      <c r="WTJ283" s="6"/>
      <c r="WTK283" s="6"/>
      <c r="WTL283" s="6"/>
      <c r="WTM283" s="6"/>
      <c r="WTN283" s="6"/>
      <c r="WTO283" s="6"/>
      <c r="WTP283" s="6"/>
      <c r="WTQ283" s="6"/>
      <c r="WTR283" s="6"/>
      <c r="WTS283" s="6"/>
      <c r="WTT283" s="6"/>
      <c r="WTU283" s="6"/>
      <c r="WTV283" s="6"/>
      <c r="WTW283" s="6"/>
      <c r="WTX283" s="6"/>
      <c r="WTY283" s="6"/>
      <c r="WTZ283" s="6"/>
      <c r="WUA283" s="6"/>
      <c r="WUB283" s="6"/>
      <c r="WUC283" s="6"/>
      <c r="WUD283" s="6"/>
      <c r="WUE283" s="6"/>
      <c r="WUF283" s="6"/>
      <c r="WUG283" s="6"/>
      <c r="WUH283" s="6"/>
      <c r="WUI283" s="6"/>
      <c r="WUJ283" s="6"/>
      <c r="WUK283" s="6"/>
      <c r="WUL283" s="6"/>
      <c r="WUM283" s="6"/>
      <c r="WUN283" s="6"/>
      <c r="WUO283" s="6"/>
      <c r="WUP283" s="6"/>
      <c r="WUQ283" s="6"/>
      <c r="WUR283" s="6"/>
      <c r="WUS283" s="6"/>
      <c r="WUT283" s="6"/>
      <c r="WUU283" s="6"/>
      <c r="WUV283" s="6"/>
      <c r="WUW283" s="6"/>
      <c r="WUX283" s="6"/>
      <c r="WUY283" s="6"/>
      <c r="WUZ283" s="6"/>
      <c r="WVA283" s="6"/>
      <c r="WVB283" s="6"/>
      <c r="WVC283" s="6"/>
      <c r="WVD283" s="6"/>
      <c r="WVE283" s="6"/>
      <c r="WVF283" s="6"/>
      <c r="WVG283" s="6"/>
      <c r="WVH283" s="6"/>
      <c r="WVI283" s="6"/>
      <c r="WVJ283" s="6"/>
      <c r="WVK283" s="6"/>
      <c r="WVL283" s="6"/>
      <c r="WVM283" s="6"/>
      <c r="WVN283" s="6"/>
      <c r="WVO283" s="6"/>
      <c r="WVP283" s="6"/>
      <c r="WVQ283" s="6"/>
      <c r="WVR283" s="6"/>
      <c r="WVS283" s="6"/>
      <c r="WVT283" s="6"/>
      <c r="WVU283" s="6"/>
      <c r="WVV283" s="6"/>
      <c r="WVW283" s="6"/>
      <c r="WVX283" s="6"/>
      <c r="WVY283" s="6"/>
      <c r="WVZ283" s="6"/>
      <c r="WWA283" s="6"/>
      <c r="WWB283" s="6"/>
      <c r="WWC283" s="6"/>
      <c r="WWD283" s="6"/>
      <c r="WWE283" s="6"/>
      <c r="WWF283" s="6"/>
      <c r="WWG283" s="6"/>
      <c r="WWH283" s="6"/>
      <c r="WWI283" s="6"/>
      <c r="WWJ283" s="6"/>
      <c r="WWK283" s="6"/>
      <c r="WWL283" s="6"/>
      <c r="WWM283" s="6"/>
      <c r="WWN283" s="6"/>
      <c r="WWO283" s="6"/>
      <c r="WWP283" s="6"/>
      <c r="WWQ283" s="6"/>
      <c r="WWR283" s="6"/>
      <c r="WWS283" s="6"/>
      <c r="WWT283" s="6"/>
      <c r="WWU283" s="6"/>
      <c r="WWV283" s="6"/>
      <c r="WWW283" s="6"/>
      <c r="WWX283" s="6"/>
      <c r="WWY283" s="6"/>
      <c r="WWZ283" s="6"/>
      <c r="WXA283" s="6"/>
      <c r="WXB283" s="6"/>
      <c r="WXC283" s="6"/>
      <c r="WXD283" s="6"/>
      <c r="WXE283" s="6"/>
      <c r="WXF283" s="6"/>
      <c r="WXG283" s="6"/>
      <c r="WXH283" s="6"/>
      <c r="WXI283" s="6"/>
      <c r="WXJ283" s="6"/>
      <c r="WXK283" s="6"/>
      <c r="WXL283" s="6"/>
      <c r="WXM283" s="6"/>
      <c r="WXN283" s="6"/>
      <c r="WXO283" s="6"/>
      <c r="WXP283" s="6"/>
      <c r="WXQ283" s="6"/>
      <c r="WXR283" s="6"/>
      <c r="WXS283" s="6"/>
      <c r="WXT283" s="6"/>
      <c r="WXU283" s="6"/>
      <c r="WXV283" s="6"/>
      <c r="WXW283" s="6"/>
      <c r="WXX283" s="6"/>
      <c r="WXY283" s="6"/>
      <c r="WXZ283" s="6"/>
      <c r="WYA283" s="6"/>
      <c r="WYB283" s="6"/>
      <c r="WYC283" s="6"/>
      <c r="WYD283" s="6"/>
      <c r="WYE283" s="6"/>
      <c r="WYF283" s="6"/>
      <c r="WYG283" s="6"/>
      <c r="WYH283" s="6"/>
      <c r="WYI283" s="6"/>
      <c r="WYJ283" s="6"/>
      <c r="WYK283" s="6"/>
      <c r="WYL283" s="6"/>
      <c r="WYM283" s="6"/>
      <c r="WYN283" s="6"/>
      <c r="WYO283" s="6"/>
      <c r="WYP283" s="6"/>
      <c r="WYQ283" s="6"/>
      <c r="WYR283" s="6"/>
      <c r="WYS283" s="6"/>
      <c r="WYT283" s="6"/>
      <c r="WYU283" s="6"/>
      <c r="WYV283" s="6"/>
      <c r="WYW283" s="6"/>
      <c r="WYX283" s="6"/>
      <c r="WYY283" s="6"/>
      <c r="WYZ283" s="6"/>
      <c r="WZA283" s="6"/>
      <c r="WZB283" s="6"/>
      <c r="WZC283" s="6"/>
      <c r="WZD283" s="6"/>
      <c r="WZE283" s="6"/>
      <c r="WZF283" s="6"/>
      <c r="WZG283" s="6"/>
      <c r="WZH283" s="6"/>
      <c r="WZI283" s="6"/>
      <c r="WZJ283" s="6"/>
      <c r="WZK283" s="6"/>
      <c r="WZL283" s="6"/>
      <c r="WZM283" s="6"/>
      <c r="WZN283" s="6"/>
      <c r="WZO283" s="6"/>
      <c r="WZP283" s="6"/>
      <c r="WZQ283" s="6"/>
      <c r="WZR283" s="6"/>
      <c r="WZS283" s="6"/>
      <c r="WZT283" s="6"/>
      <c r="WZU283" s="6"/>
      <c r="WZV283" s="6"/>
      <c r="WZW283" s="6"/>
      <c r="WZX283" s="6"/>
      <c r="WZY283" s="6"/>
      <c r="WZZ283" s="6"/>
      <c r="XAA283" s="6"/>
      <c r="XAB283" s="6"/>
      <c r="XAC283" s="6"/>
      <c r="XAD283" s="6"/>
      <c r="XAE283" s="6"/>
      <c r="XAF283" s="6"/>
      <c r="XAG283" s="6"/>
      <c r="XAH283" s="6"/>
      <c r="XAI283" s="6"/>
      <c r="XAJ283" s="6"/>
      <c r="XAK283" s="6"/>
      <c r="XAL283" s="6"/>
      <c r="XAM283" s="6"/>
      <c r="XAN283" s="6"/>
      <c r="XAO283" s="6"/>
      <c r="XAP283" s="6"/>
      <c r="XAQ283" s="6"/>
      <c r="XAR283" s="6"/>
      <c r="XAS283" s="6"/>
      <c r="XAT283" s="6"/>
      <c r="XAU283" s="6"/>
      <c r="XAV283" s="6"/>
      <c r="XAW283" s="6"/>
      <c r="XAX283" s="6"/>
      <c r="XAY283" s="6"/>
      <c r="XAZ283" s="6"/>
      <c r="XBA283" s="6"/>
      <c r="XBB283" s="6"/>
      <c r="XBC283" s="6"/>
      <c r="XBD283" s="6"/>
      <c r="XBE283" s="6"/>
      <c r="XBF283" s="6"/>
      <c r="XBG283" s="6"/>
      <c r="XBH283" s="6"/>
      <c r="XBI283" s="6"/>
      <c r="XBJ283" s="6"/>
      <c r="XBK283" s="6"/>
      <c r="XBL283" s="6"/>
      <c r="XBM283" s="6"/>
      <c r="XBN283" s="6"/>
      <c r="XBO283" s="6"/>
      <c r="XBP283" s="6"/>
      <c r="XBQ283" s="6"/>
      <c r="XBR283" s="6"/>
      <c r="XBS283" s="6"/>
      <c r="XBT283" s="6"/>
      <c r="XBU283" s="6"/>
      <c r="XBV283" s="6"/>
      <c r="XBW283" s="6"/>
      <c r="XBX283" s="6"/>
      <c r="XBY283" s="6"/>
      <c r="XBZ283" s="6"/>
      <c r="XCA283" s="6"/>
      <c r="XCB283" s="6"/>
      <c r="XCC283" s="6"/>
      <c r="XCD283" s="6"/>
      <c r="XCE283" s="6"/>
      <c r="XCF283" s="6"/>
      <c r="XCG283" s="6"/>
      <c r="XCH283" s="6"/>
      <c r="XCI283" s="6"/>
      <c r="XCJ283" s="6"/>
      <c r="XCK283" s="6"/>
      <c r="XCL283" s="6"/>
      <c r="XCM283" s="6"/>
      <c r="XCN283" s="6"/>
      <c r="XCO283" s="6"/>
      <c r="XCP283" s="6"/>
      <c r="XCQ283" s="6"/>
      <c r="XCR283" s="6"/>
      <c r="XCS283" s="6"/>
      <c r="XCT283" s="6"/>
      <c r="XCU283" s="6"/>
      <c r="XCV283" s="6"/>
      <c r="XCW283" s="6"/>
      <c r="XCX283" s="6"/>
      <c r="XCY283" s="6"/>
      <c r="XCZ283" s="6"/>
      <c r="XDA283" s="6"/>
      <c r="XDB283" s="6"/>
      <c r="XDC283" s="6"/>
      <c r="XDD283" s="6"/>
      <c r="XDE283" s="6"/>
      <c r="XDF283" s="6"/>
      <c r="XDG283" s="6"/>
      <c r="XDH283" s="6"/>
      <c r="XDI283" s="6"/>
      <c r="XDJ283" s="6"/>
      <c r="XDK283" s="6"/>
      <c r="XDL283" s="6"/>
      <c r="XDM283" s="6"/>
      <c r="XDN283" s="6"/>
      <c r="XDO283" s="6"/>
      <c r="XDP283" s="6"/>
      <c r="XDQ283" s="6"/>
      <c r="XDR283" s="6"/>
      <c r="XDS283" s="6"/>
      <c r="XDT283" s="6"/>
      <c r="XDU283" s="6"/>
      <c r="XDV283" s="6"/>
      <c r="XDW283" s="6"/>
      <c r="XDX283" s="6"/>
      <c r="XDY283" s="6"/>
      <c r="XDZ283" s="6"/>
      <c r="XEA283" s="6"/>
      <c r="XEB283" s="6"/>
      <c r="XEC283" s="6"/>
      <c r="XED283" s="6"/>
      <c r="XEE283" s="6"/>
      <c r="XEF283" s="6"/>
      <c r="XEG283" s="6"/>
      <c r="XEH283" s="6"/>
      <c r="XEI283" s="6"/>
      <c r="XEJ283" s="6"/>
      <c r="XEK283" s="6"/>
      <c r="XEL283" s="6"/>
      <c r="XEM283" s="6"/>
      <c r="XEN283" s="6"/>
      <c r="XEO283" s="6"/>
      <c r="XEP283" s="6"/>
      <c r="XEQ283" s="6"/>
      <c r="XER283" s="6"/>
      <c r="XES283" s="6"/>
      <c r="XET283" s="6"/>
      <c r="XEU283" s="6"/>
      <c r="XEV283" s="6"/>
      <c r="XEW283" s="6"/>
      <c r="XEX283" s="6"/>
      <c r="XEY283" s="6"/>
      <c r="XEZ283" s="6"/>
      <c r="XFA283" s="6"/>
      <c r="XFB283" s="6"/>
      <c r="XFC283" s="6"/>
    </row>
    <row r="284" spans="1:16383" s="107" customFormat="1" ht="18.75" hidden="1" x14ac:dyDescent="0.2">
      <c r="A284" s="25"/>
      <c r="B284" s="449" t="s">
        <v>3</v>
      </c>
      <c r="C284" s="449"/>
      <c r="D284" s="449"/>
      <c r="E284" s="449"/>
      <c r="F284" s="449"/>
      <c r="G284" s="20"/>
      <c r="H284" s="20"/>
      <c r="I284" s="20"/>
      <c r="J284" s="20"/>
      <c r="K284" s="20"/>
      <c r="L284" s="21"/>
      <c r="M284" s="2"/>
      <c r="N284" s="21"/>
      <c r="O284" s="19"/>
      <c r="P284" s="20"/>
      <c r="Q284" s="450" t="s">
        <v>23</v>
      </c>
      <c r="R284" s="450"/>
      <c r="S284" s="450"/>
      <c r="T284" s="450"/>
      <c r="U284" s="450"/>
      <c r="V284" s="450"/>
      <c r="W284" s="21"/>
      <c r="X284" s="19"/>
      <c r="Y284" s="20"/>
      <c r="Z284" s="20"/>
      <c r="AA284" s="20"/>
      <c r="AB284" s="20"/>
      <c r="AC284" s="20"/>
      <c r="AD284" s="21"/>
      <c r="AE284" s="2"/>
      <c r="AF284" s="21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  <c r="WV284" s="6"/>
      <c r="WW284" s="6"/>
      <c r="WX284" s="6"/>
      <c r="WY284" s="6"/>
      <c r="WZ284" s="6"/>
      <c r="XA284" s="6"/>
      <c r="XB284" s="6"/>
      <c r="XC284" s="6"/>
      <c r="XD284" s="6"/>
      <c r="XE284" s="6"/>
      <c r="XF284" s="6"/>
      <c r="XG284" s="6"/>
      <c r="XH284" s="6"/>
      <c r="XI284" s="6"/>
      <c r="XJ284" s="6"/>
      <c r="XK284" s="6"/>
      <c r="XL284" s="6"/>
      <c r="XM284" s="6"/>
      <c r="XN284" s="6"/>
      <c r="XO284" s="6"/>
      <c r="XP284" s="6"/>
      <c r="XQ284" s="6"/>
      <c r="XR284" s="6"/>
      <c r="XS284" s="6"/>
      <c r="XT284" s="6"/>
      <c r="XU284" s="6"/>
      <c r="XV284" s="6"/>
      <c r="XW284" s="6"/>
      <c r="XX284" s="6"/>
      <c r="XY284" s="6"/>
      <c r="XZ284" s="6"/>
      <c r="YA284" s="6"/>
      <c r="YB284" s="6"/>
      <c r="YC284" s="6"/>
      <c r="YD284" s="6"/>
      <c r="YE284" s="6"/>
      <c r="YF284" s="6"/>
      <c r="YG284" s="6"/>
      <c r="YH284" s="6"/>
      <c r="YI284" s="6"/>
      <c r="YJ284" s="6"/>
      <c r="YK284" s="6"/>
      <c r="YL284" s="6"/>
      <c r="YM284" s="6"/>
      <c r="YN284" s="6"/>
      <c r="YO284" s="6"/>
      <c r="YP284" s="6"/>
      <c r="YQ284" s="6"/>
      <c r="YR284" s="6"/>
      <c r="YS284" s="6"/>
      <c r="YT284" s="6"/>
      <c r="YU284" s="6"/>
      <c r="YV284" s="6"/>
      <c r="YW284" s="6"/>
      <c r="YX284" s="6"/>
      <c r="YY284" s="6"/>
      <c r="YZ284" s="6"/>
      <c r="ZA284" s="6"/>
      <c r="ZB284" s="6"/>
      <c r="ZC284" s="6"/>
      <c r="ZD284" s="6"/>
      <c r="ZE284" s="6"/>
      <c r="ZF284" s="6"/>
      <c r="ZG284" s="6"/>
      <c r="ZH284" s="6"/>
      <c r="ZI284" s="6"/>
      <c r="ZJ284" s="6"/>
      <c r="ZK284" s="6"/>
      <c r="ZL284" s="6"/>
      <c r="ZM284" s="6"/>
      <c r="ZN284" s="6"/>
      <c r="ZO284" s="6"/>
      <c r="ZP284" s="6"/>
      <c r="ZQ284" s="6"/>
      <c r="ZR284" s="6"/>
      <c r="ZS284" s="6"/>
      <c r="ZT284" s="6"/>
      <c r="ZU284" s="6"/>
      <c r="ZV284" s="6"/>
      <c r="ZW284" s="6"/>
      <c r="ZX284" s="6"/>
      <c r="ZY284" s="6"/>
      <c r="ZZ284" s="6"/>
      <c r="AAA284" s="6"/>
      <c r="AAB284" s="6"/>
      <c r="AAC284" s="6"/>
      <c r="AAD284" s="6"/>
      <c r="AAE284" s="6"/>
      <c r="AAF284" s="6"/>
      <c r="AAG284" s="6"/>
      <c r="AAH284" s="6"/>
      <c r="AAI284" s="6"/>
      <c r="AAJ284" s="6"/>
      <c r="AAK284" s="6"/>
      <c r="AAL284" s="6"/>
      <c r="AAM284" s="6"/>
      <c r="AAN284" s="6"/>
      <c r="AAO284" s="6"/>
      <c r="AAP284" s="6"/>
      <c r="AAQ284" s="6"/>
      <c r="AAR284" s="6"/>
      <c r="AAS284" s="6"/>
      <c r="AAT284" s="6"/>
      <c r="AAU284" s="6"/>
      <c r="AAV284" s="6"/>
      <c r="AAW284" s="6"/>
      <c r="AAX284" s="6"/>
      <c r="AAY284" s="6"/>
      <c r="AAZ284" s="6"/>
      <c r="ABA284" s="6"/>
      <c r="ABB284" s="6"/>
      <c r="ABC284" s="6"/>
      <c r="ABD284" s="6"/>
      <c r="ABE284" s="6"/>
      <c r="ABF284" s="6"/>
      <c r="ABG284" s="6"/>
      <c r="ABH284" s="6"/>
      <c r="ABI284" s="6"/>
      <c r="ABJ284" s="6"/>
      <c r="ABK284" s="6"/>
      <c r="ABL284" s="6"/>
      <c r="ABM284" s="6"/>
      <c r="ABN284" s="6"/>
      <c r="ABO284" s="6"/>
      <c r="ABP284" s="6"/>
      <c r="ABQ284" s="6"/>
      <c r="ABR284" s="6"/>
      <c r="ABS284" s="6"/>
      <c r="ABT284" s="6"/>
      <c r="ABU284" s="6"/>
      <c r="ABV284" s="6"/>
      <c r="ABW284" s="6"/>
      <c r="ABX284" s="6"/>
      <c r="ABY284" s="6"/>
      <c r="ABZ284" s="6"/>
      <c r="ACA284" s="6"/>
      <c r="ACB284" s="6"/>
      <c r="ACC284" s="6"/>
      <c r="ACD284" s="6"/>
      <c r="ACE284" s="6"/>
      <c r="ACF284" s="6"/>
      <c r="ACG284" s="6"/>
      <c r="ACH284" s="6"/>
      <c r="ACI284" s="6"/>
      <c r="ACJ284" s="6"/>
      <c r="ACK284" s="6"/>
      <c r="ACL284" s="6"/>
      <c r="ACM284" s="6"/>
      <c r="ACN284" s="6"/>
      <c r="ACO284" s="6"/>
      <c r="ACP284" s="6"/>
      <c r="ACQ284" s="6"/>
      <c r="ACR284" s="6"/>
      <c r="ACS284" s="6"/>
      <c r="ACT284" s="6"/>
      <c r="ACU284" s="6"/>
      <c r="ACV284" s="6"/>
      <c r="ACW284" s="6"/>
      <c r="ACX284" s="6"/>
      <c r="ACY284" s="6"/>
      <c r="ACZ284" s="6"/>
      <c r="ADA284" s="6"/>
      <c r="ADB284" s="6"/>
      <c r="ADC284" s="6"/>
      <c r="ADD284" s="6"/>
      <c r="ADE284" s="6"/>
      <c r="ADF284" s="6"/>
      <c r="ADG284" s="6"/>
      <c r="ADH284" s="6"/>
      <c r="ADI284" s="6"/>
      <c r="ADJ284" s="6"/>
      <c r="ADK284" s="6"/>
      <c r="ADL284" s="6"/>
      <c r="ADM284" s="6"/>
      <c r="ADN284" s="6"/>
      <c r="ADO284" s="6"/>
      <c r="ADP284" s="6"/>
      <c r="ADQ284" s="6"/>
      <c r="ADR284" s="6"/>
      <c r="ADS284" s="6"/>
      <c r="ADT284" s="6"/>
      <c r="ADU284" s="6"/>
      <c r="ADV284" s="6"/>
      <c r="ADW284" s="6"/>
      <c r="ADX284" s="6"/>
      <c r="ADY284" s="6"/>
      <c r="ADZ284" s="6"/>
      <c r="AEA284" s="6"/>
      <c r="AEB284" s="6"/>
      <c r="AEC284" s="6"/>
      <c r="AED284" s="6"/>
      <c r="AEE284" s="6"/>
      <c r="AEF284" s="6"/>
      <c r="AEG284" s="6"/>
      <c r="AEH284" s="6"/>
      <c r="AEI284" s="6"/>
      <c r="AEJ284" s="6"/>
      <c r="AEK284" s="6"/>
      <c r="AEL284" s="6"/>
      <c r="AEM284" s="6"/>
      <c r="AEN284" s="6"/>
      <c r="AEO284" s="6"/>
      <c r="AEP284" s="6"/>
      <c r="AEQ284" s="6"/>
      <c r="AER284" s="6"/>
      <c r="AES284" s="6"/>
      <c r="AET284" s="6"/>
      <c r="AEU284" s="6"/>
      <c r="AEV284" s="6"/>
      <c r="AEW284" s="6"/>
      <c r="AEX284" s="6"/>
      <c r="AEY284" s="6"/>
      <c r="AEZ284" s="6"/>
      <c r="AFA284" s="6"/>
      <c r="AFB284" s="6"/>
      <c r="AFC284" s="6"/>
      <c r="AFD284" s="6"/>
      <c r="AFE284" s="6"/>
      <c r="AFF284" s="6"/>
      <c r="AFG284" s="6"/>
      <c r="AFH284" s="6"/>
      <c r="AFI284" s="6"/>
      <c r="AFJ284" s="6"/>
      <c r="AFK284" s="6"/>
      <c r="AFL284" s="6"/>
      <c r="AFM284" s="6"/>
      <c r="AFN284" s="6"/>
      <c r="AFO284" s="6"/>
      <c r="AFP284" s="6"/>
      <c r="AFQ284" s="6"/>
      <c r="AFR284" s="6"/>
      <c r="AFS284" s="6"/>
      <c r="AFT284" s="6"/>
      <c r="AFU284" s="6"/>
      <c r="AFV284" s="6"/>
      <c r="AFW284" s="6"/>
      <c r="AFX284" s="6"/>
      <c r="AFY284" s="6"/>
      <c r="AFZ284" s="6"/>
      <c r="AGA284" s="6"/>
      <c r="AGB284" s="6"/>
      <c r="AGC284" s="6"/>
      <c r="AGD284" s="6"/>
      <c r="AGE284" s="6"/>
      <c r="AGF284" s="6"/>
      <c r="AGG284" s="6"/>
      <c r="AGH284" s="6"/>
      <c r="AGI284" s="6"/>
      <c r="AGJ284" s="6"/>
      <c r="AGK284" s="6"/>
      <c r="AGL284" s="6"/>
      <c r="AGM284" s="6"/>
      <c r="AGN284" s="6"/>
      <c r="AGO284" s="6"/>
      <c r="AGP284" s="6"/>
      <c r="AGQ284" s="6"/>
      <c r="AGR284" s="6"/>
      <c r="AGS284" s="6"/>
      <c r="AGT284" s="6"/>
      <c r="AGU284" s="6"/>
      <c r="AGV284" s="6"/>
      <c r="AGW284" s="6"/>
      <c r="AGX284" s="6"/>
      <c r="AGY284" s="6"/>
      <c r="AGZ284" s="6"/>
      <c r="AHA284" s="6"/>
      <c r="AHB284" s="6"/>
      <c r="AHC284" s="6"/>
      <c r="AHD284" s="6"/>
      <c r="AHE284" s="6"/>
      <c r="AHF284" s="6"/>
      <c r="AHG284" s="6"/>
      <c r="AHH284" s="6"/>
      <c r="AHI284" s="6"/>
      <c r="AHJ284" s="6"/>
      <c r="AHK284" s="6"/>
      <c r="AHL284" s="6"/>
      <c r="AHM284" s="6"/>
      <c r="AHN284" s="6"/>
      <c r="AHO284" s="6"/>
      <c r="AHP284" s="6"/>
      <c r="AHQ284" s="6"/>
      <c r="AHR284" s="6"/>
      <c r="AHS284" s="6"/>
      <c r="AHT284" s="6"/>
      <c r="AHU284" s="6"/>
      <c r="AHV284" s="6"/>
      <c r="AHW284" s="6"/>
      <c r="AHX284" s="6"/>
      <c r="AHY284" s="6"/>
      <c r="AHZ284" s="6"/>
      <c r="AIA284" s="6"/>
      <c r="AIB284" s="6"/>
      <c r="AIC284" s="6"/>
      <c r="AID284" s="6"/>
      <c r="AIE284" s="6"/>
      <c r="AIF284" s="6"/>
      <c r="AIG284" s="6"/>
      <c r="AIH284" s="6"/>
      <c r="AII284" s="6"/>
      <c r="AIJ284" s="6"/>
      <c r="AIK284" s="6"/>
      <c r="AIL284" s="6"/>
      <c r="AIM284" s="6"/>
      <c r="AIN284" s="6"/>
      <c r="AIO284" s="6"/>
      <c r="AIP284" s="6"/>
      <c r="AIQ284" s="6"/>
      <c r="AIR284" s="6"/>
      <c r="AIS284" s="6"/>
      <c r="AIT284" s="6"/>
      <c r="AIU284" s="6"/>
      <c r="AIV284" s="6"/>
      <c r="AIW284" s="6"/>
      <c r="AIX284" s="6"/>
      <c r="AIY284" s="6"/>
      <c r="AIZ284" s="6"/>
      <c r="AJA284" s="6"/>
      <c r="AJB284" s="6"/>
      <c r="AJC284" s="6"/>
      <c r="AJD284" s="6"/>
      <c r="AJE284" s="6"/>
      <c r="AJF284" s="6"/>
      <c r="AJG284" s="6"/>
      <c r="AJH284" s="6"/>
      <c r="AJI284" s="6"/>
      <c r="AJJ284" s="6"/>
      <c r="AJK284" s="6"/>
      <c r="AJL284" s="6"/>
      <c r="AJM284" s="6"/>
      <c r="AJN284" s="6"/>
      <c r="AJO284" s="6"/>
      <c r="AJP284" s="6"/>
      <c r="AJQ284" s="6"/>
      <c r="AJR284" s="6"/>
      <c r="AJS284" s="6"/>
      <c r="AJT284" s="6"/>
      <c r="AJU284" s="6"/>
      <c r="AJV284" s="6"/>
      <c r="AJW284" s="6"/>
      <c r="AJX284" s="6"/>
      <c r="AJY284" s="6"/>
      <c r="AJZ284" s="6"/>
      <c r="AKA284" s="6"/>
      <c r="AKB284" s="6"/>
      <c r="AKC284" s="6"/>
      <c r="AKD284" s="6"/>
      <c r="AKE284" s="6"/>
      <c r="AKF284" s="6"/>
      <c r="AKG284" s="6"/>
      <c r="AKH284" s="6"/>
      <c r="AKI284" s="6"/>
      <c r="AKJ284" s="6"/>
      <c r="AKK284" s="6"/>
      <c r="AKL284" s="6"/>
      <c r="AKM284" s="6"/>
      <c r="AKN284" s="6"/>
      <c r="AKO284" s="6"/>
      <c r="AKP284" s="6"/>
      <c r="AKQ284" s="6"/>
      <c r="AKR284" s="6"/>
      <c r="AKS284" s="6"/>
      <c r="AKT284" s="6"/>
      <c r="AKU284" s="6"/>
      <c r="AKV284" s="6"/>
      <c r="AKW284" s="6"/>
      <c r="AKX284" s="6"/>
      <c r="AKY284" s="6"/>
      <c r="AKZ284" s="6"/>
      <c r="ALA284" s="6"/>
      <c r="ALB284" s="6"/>
      <c r="ALC284" s="6"/>
      <c r="ALD284" s="6"/>
      <c r="ALE284" s="6"/>
      <c r="ALF284" s="6"/>
      <c r="ALG284" s="6"/>
      <c r="ALH284" s="6"/>
      <c r="ALI284" s="6"/>
      <c r="ALJ284" s="6"/>
      <c r="ALK284" s="6"/>
      <c r="ALL284" s="6"/>
      <c r="ALM284" s="6"/>
      <c r="ALN284" s="6"/>
      <c r="ALO284" s="6"/>
      <c r="ALP284" s="6"/>
      <c r="ALQ284" s="6"/>
      <c r="ALR284" s="6"/>
      <c r="ALS284" s="6"/>
      <c r="ALT284" s="6"/>
      <c r="ALU284" s="6"/>
      <c r="ALV284" s="6"/>
      <c r="ALW284" s="6"/>
      <c r="ALX284" s="6"/>
      <c r="ALY284" s="6"/>
      <c r="ALZ284" s="6"/>
      <c r="AMA284" s="6"/>
      <c r="AMB284" s="6"/>
      <c r="AMC284" s="6"/>
      <c r="AMD284" s="6"/>
      <c r="AME284" s="6"/>
      <c r="AMF284" s="6"/>
      <c r="AMG284" s="6"/>
      <c r="AMH284" s="6"/>
      <c r="AMI284" s="6"/>
      <c r="AMJ284" s="6"/>
      <c r="AMK284" s="6"/>
      <c r="AML284" s="6"/>
      <c r="AMM284" s="6"/>
      <c r="AMN284" s="6"/>
      <c r="AMO284" s="6"/>
      <c r="AMP284" s="6"/>
      <c r="AMQ284" s="6"/>
      <c r="AMR284" s="6"/>
      <c r="AMS284" s="6"/>
      <c r="AMT284" s="6"/>
      <c r="AMU284" s="6"/>
      <c r="AMV284" s="6"/>
      <c r="AMW284" s="6"/>
      <c r="AMX284" s="6"/>
      <c r="AMY284" s="6"/>
      <c r="AMZ284" s="6"/>
      <c r="ANA284" s="6"/>
      <c r="ANB284" s="6"/>
      <c r="ANC284" s="6"/>
      <c r="AND284" s="6"/>
      <c r="ANE284" s="6"/>
      <c r="ANF284" s="6"/>
      <c r="ANG284" s="6"/>
      <c r="ANH284" s="6"/>
      <c r="ANI284" s="6"/>
      <c r="ANJ284" s="6"/>
      <c r="ANK284" s="6"/>
      <c r="ANL284" s="6"/>
      <c r="ANM284" s="6"/>
      <c r="ANN284" s="6"/>
      <c r="ANO284" s="6"/>
      <c r="ANP284" s="6"/>
      <c r="ANQ284" s="6"/>
      <c r="ANR284" s="6"/>
      <c r="ANS284" s="6"/>
      <c r="ANT284" s="6"/>
      <c r="ANU284" s="6"/>
      <c r="ANV284" s="6"/>
      <c r="ANW284" s="6"/>
      <c r="ANX284" s="6"/>
      <c r="ANY284" s="6"/>
      <c r="ANZ284" s="6"/>
      <c r="AOA284" s="6"/>
      <c r="AOB284" s="6"/>
      <c r="AOC284" s="6"/>
      <c r="AOD284" s="6"/>
      <c r="AOE284" s="6"/>
      <c r="AOF284" s="6"/>
      <c r="AOG284" s="6"/>
      <c r="AOH284" s="6"/>
      <c r="AOI284" s="6"/>
      <c r="AOJ284" s="6"/>
      <c r="AOK284" s="6"/>
      <c r="AOL284" s="6"/>
      <c r="AOM284" s="6"/>
      <c r="AON284" s="6"/>
      <c r="AOO284" s="6"/>
      <c r="AOP284" s="6"/>
      <c r="AOQ284" s="6"/>
      <c r="AOR284" s="6"/>
      <c r="AOS284" s="6"/>
      <c r="AOT284" s="6"/>
      <c r="AOU284" s="6"/>
      <c r="AOV284" s="6"/>
      <c r="AOW284" s="6"/>
      <c r="AOX284" s="6"/>
      <c r="AOY284" s="6"/>
      <c r="AOZ284" s="6"/>
      <c r="APA284" s="6"/>
      <c r="APB284" s="6"/>
      <c r="APC284" s="6"/>
      <c r="APD284" s="6"/>
      <c r="APE284" s="6"/>
      <c r="APF284" s="6"/>
      <c r="APG284" s="6"/>
      <c r="APH284" s="6"/>
      <c r="API284" s="6"/>
      <c r="APJ284" s="6"/>
      <c r="APK284" s="6"/>
      <c r="APL284" s="6"/>
      <c r="APM284" s="6"/>
      <c r="APN284" s="6"/>
      <c r="APO284" s="6"/>
      <c r="APP284" s="6"/>
      <c r="APQ284" s="6"/>
      <c r="APR284" s="6"/>
      <c r="APS284" s="6"/>
      <c r="APT284" s="6"/>
      <c r="APU284" s="6"/>
      <c r="APV284" s="6"/>
      <c r="APW284" s="6"/>
      <c r="APX284" s="6"/>
      <c r="APY284" s="6"/>
      <c r="APZ284" s="6"/>
      <c r="AQA284" s="6"/>
      <c r="AQB284" s="6"/>
      <c r="AQC284" s="6"/>
      <c r="AQD284" s="6"/>
      <c r="AQE284" s="6"/>
      <c r="AQF284" s="6"/>
      <c r="AQG284" s="6"/>
      <c r="AQH284" s="6"/>
      <c r="AQI284" s="6"/>
      <c r="AQJ284" s="6"/>
      <c r="AQK284" s="6"/>
      <c r="AQL284" s="6"/>
      <c r="AQM284" s="6"/>
      <c r="AQN284" s="6"/>
      <c r="AQO284" s="6"/>
      <c r="AQP284" s="6"/>
      <c r="AQQ284" s="6"/>
      <c r="AQR284" s="6"/>
      <c r="AQS284" s="6"/>
      <c r="AQT284" s="6"/>
      <c r="AQU284" s="6"/>
      <c r="AQV284" s="6"/>
      <c r="AQW284" s="6"/>
      <c r="AQX284" s="6"/>
      <c r="AQY284" s="6"/>
      <c r="AQZ284" s="6"/>
      <c r="ARA284" s="6"/>
      <c r="ARB284" s="6"/>
      <c r="ARC284" s="6"/>
      <c r="ARD284" s="6"/>
      <c r="ARE284" s="6"/>
      <c r="ARF284" s="6"/>
      <c r="ARG284" s="6"/>
      <c r="ARH284" s="6"/>
      <c r="ARI284" s="6"/>
      <c r="ARJ284" s="6"/>
      <c r="ARK284" s="6"/>
      <c r="ARL284" s="6"/>
      <c r="ARM284" s="6"/>
      <c r="ARN284" s="6"/>
      <c r="ARO284" s="6"/>
      <c r="ARP284" s="6"/>
      <c r="ARQ284" s="6"/>
      <c r="ARR284" s="6"/>
      <c r="ARS284" s="6"/>
      <c r="ART284" s="6"/>
      <c r="ARU284" s="6"/>
      <c r="ARV284" s="6"/>
      <c r="ARW284" s="6"/>
      <c r="ARX284" s="6"/>
      <c r="ARY284" s="6"/>
      <c r="ARZ284" s="6"/>
      <c r="ASA284" s="6"/>
      <c r="ASB284" s="6"/>
      <c r="ASC284" s="6"/>
      <c r="ASD284" s="6"/>
      <c r="ASE284" s="6"/>
      <c r="ASF284" s="6"/>
      <c r="ASG284" s="6"/>
      <c r="ASH284" s="6"/>
      <c r="ASI284" s="6"/>
      <c r="ASJ284" s="6"/>
      <c r="ASK284" s="6"/>
      <c r="ASL284" s="6"/>
      <c r="ASM284" s="6"/>
      <c r="ASN284" s="6"/>
      <c r="ASO284" s="6"/>
      <c r="ASP284" s="6"/>
      <c r="ASQ284" s="6"/>
      <c r="ASR284" s="6"/>
      <c r="ASS284" s="6"/>
      <c r="AST284" s="6"/>
      <c r="ASU284" s="6"/>
      <c r="ASV284" s="6"/>
      <c r="ASW284" s="6"/>
      <c r="ASX284" s="6"/>
      <c r="ASY284" s="6"/>
      <c r="ASZ284" s="6"/>
      <c r="ATA284" s="6"/>
      <c r="ATB284" s="6"/>
      <c r="ATC284" s="6"/>
      <c r="ATD284" s="6"/>
      <c r="ATE284" s="6"/>
      <c r="ATF284" s="6"/>
      <c r="ATG284" s="6"/>
      <c r="ATH284" s="6"/>
      <c r="ATI284" s="6"/>
      <c r="ATJ284" s="6"/>
      <c r="ATK284" s="6"/>
      <c r="ATL284" s="6"/>
      <c r="ATM284" s="6"/>
      <c r="ATN284" s="6"/>
      <c r="ATO284" s="6"/>
      <c r="ATP284" s="6"/>
      <c r="ATQ284" s="6"/>
      <c r="ATR284" s="6"/>
      <c r="ATS284" s="6"/>
      <c r="ATT284" s="6"/>
      <c r="ATU284" s="6"/>
      <c r="ATV284" s="6"/>
      <c r="ATW284" s="6"/>
      <c r="ATX284" s="6"/>
      <c r="ATY284" s="6"/>
      <c r="ATZ284" s="6"/>
      <c r="AUA284" s="6"/>
      <c r="AUB284" s="6"/>
      <c r="AUC284" s="6"/>
      <c r="AUD284" s="6"/>
      <c r="AUE284" s="6"/>
      <c r="AUF284" s="6"/>
      <c r="AUG284" s="6"/>
      <c r="AUH284" s="6"/>
      <c r="AUI284" s="6"/>
      <c r="AUJ284" s="6"/>
      <c r="AUK284" s="6"/>
      <c r="AUL284" s="6"/>
      <c r="AUM284" s="6"/>
      <c r="AUN284" s="6"/>
      <c r="AUO284" s="6"/>
      <c r="AUP284" s="6"/>
      <c r="AUQ284" s="6"/>
      <c r="AUR284" s="6"/>
      <c r="AUS284" s="6"/>
      <c r="AUT284" s="6"/>
      <c r="AUU284" s="6"/>
      <c r="AUV284" s="6"/>
      <c r="AUW284" s="6"/>
      <c r="AUX284" s="6"/>
      <c r="AUY284" s="6"/>
      <c r="AUZ284" s="6"/>
      <c r="AVA284" s="6"/>
      <c r="AVB284" s="6"/>
      <c r="AVC284" s="6"/>
      <c r="AVD284" s="6"/>
      <c r="AVE284" s="6"/>
      <c r="AVF284" s="6"/>
      <c r="AVG284" s="6"/>
      <c r="AVH284" s="6"/>
      <c r="AVI284" s="6"/>
      <c r="AVJ284" s="6"/>
      <c r="AVK284" s="6"/>
      <c r="AVL284" s="6"/>
      <c r="AVM284" s="6"/>
      <c r="AVN284" s="6"/>
      <c r="AVO284" s="6"/>
      <c r="AVP284" s="6"/>
      <c r="AVQ284" s="6"/>
      <c r="AVR284" s="6"/>
      <c r="AVS284" s="6"/>
      <c r="AVT284" s="6"/>
      <c r="AVU284" s="6"/>
      <c r="AVV284" s="6"/>
      <c r="AVW284" s="6"/>
      <c r="AVX284" s="6"/>
      <c r="AVY284" s="6"/>
      <c r="AVZ284" s="6"/>
      <c r="AWA284" s="6"/>
      <c r="AWB284" s="6"/>
      <c r="AWC284" s="6"/>
      <c r="AWD284" s="6"/>
      <c r="AWE284" s="6"/>
      <c r="AWF284" s="6"/>
      <c r="AWG284" s="6"/>
      <c r="AWH284" s="6"/>
      <c r="AWI284" s="6"/>
      <c r="AWJ284" s="6"/>
      <c r="AWK284" s="6"/>
      <c r="AWL284" s="6"/>
      <c r="AWM284" s="6"/>
      <c r="AWN284" s="6"/>
      <c r="AWO284" s="6"/>
      <c r="AWP284" s="6"/>
      <c r="AWQ284" s="6"/>
      <c r="AWR284" s="6"/>
      <c r="AWS284" s="6"/>
      <c r="AWT284" s="6"/>
      <c r="AWU284" s="6"/>
      <c r="AWV284" s="6"/>
      <c r="AWW284" s="6"/>
      <c r="AWX284" s="6"/>
      <c r="AWY284" s="6"/>
      <c r="AWZ284" s="6"/>
      <c r="AXA284" s="6"/>
      <c r="AXB284" s="6"/>
      <c r="AXC284" s="6"/>
      <c r="AXD284" s="6"/>
      <c r="AXE284" s="6"/>
      <c r="AXF284" s="6"/>
      <c r="AXG284" s="6"/>
      <c r="AXH284" s="6"/>
      <c r="AXI284" s="6"/>
      <c r="AXJ284" s="6"/>
      <c r="AXK284" s="6"/>
      <c r="AXL284" s="6"/>
      <c r="AXM284" s="6"/>
      <c r="AXN284" s="6"/>
      <c r="AXO284" s="6"/>
      <c r="AXP284" s="6"/>
      <c r="AXQ284" s="6"/>
      <c r="AXR284" s="6"/>
      <c r="AXS284" s="6"/>
      <c r="AXT284" s="6"/>
      <c r="AXU284" s="6"/>
      <c r="AXV284" s="6"/>
      <c r="AXW284" s="6"/>
      <c r="AXX284" s="6"/>
      <c r="AXY284" s="6"/>
      <c r="AXZ284" s="6"/>
      <c r="AYA284" s="6"/>
      <c r="AYB284" s="6"/>
      <c r="AYC284" s="6"/>
      <c r="AYD284" s="6"/>
      <c r="AYE284" s="6"/>
      <c r="AYF284" s="6"/>
      <c r="AYG284" s="6"/>
      <c r="AYH284" s="6"/>
      <c r="AYI284" s="6"/>
      <c r="AYJ284" s="6"/>
      <c r="AYK284" s="6"/>
      <c r="AYL284" s="6"/>
      <c r="AYM284" s="6"/>
      <c r="AYN284" s="6"/>
      <c r="AYO284" s="6"/>
      <c r="AYP284" s="6"/>
      <c r="AYQ284" s="6"/>
      <c r="AYR284" s="6"/>
      <c r="AYS284" s="6"/>
      <c r="AYT284" s="6"/>
      <c r="AYU284" s="6"/>
      <c r="AYV284" s="6"/>
      <c r="AYW284" s="6"/>
      <c r="AYX284" s="6"/>
      <c r="AYY284" s="6"/>
      <c r="AYZ284" s="6"/>
      <c r="AZA284" s="6"/>
      <c r="AZB284" s="6"/>
      <c r="AZC284" s="6"/>
      <c r="AZD284" s="6"/>
      <c r="AZE284" s="6"/>
      <c r="AZF284" s="6"/>
      <c r="AZG284" s="6"/>
      <c r="AZH284" s="6"/>
      <c r="AZI284" s="6"/>
      <c r="AZJ284" s="6"/>
      <c r="AZK284" s="6"/>
      <c r="AZL284" s="6"/>
      <c r="AZM284" s="6"/>
      <c r="AZN284" s="6"/>
      <c r="AZO284" s="6"/>
      <c r="AZP284" s="6"/>
      <c r="AZQ284" s="6"/>
      <c r="AZR284" s="6"/>
      <c r="AZS284" s="6"/>
      <c r="AZT284" s="6"/>
      <c r="AZU284" s="6"/>
      <c r="AZV284" s="6"/>
      <c r="AZW284" s="6"/>
      <c r="AZX284" s="6"/>
      <c r="AZY284" s="6"/>
      <c r="AZZ284" s="6"/>
      <c r="BAA284" s="6"/>
      <c r="BAB284" s="6"/>
      <c r="BAC284" s="6"/>
      <c r="BAD284" s="6"/>
      <c r="BAE284" s="6"/>
      <c r="BAF284" s="6"/>
      <c r="BAG284" s="6"/>
      <c r="BAH284" s="6"/>
      <c r="BAI284" s="6"/>
      <c r="BAJ284" s="6"/>
      <c r="BAK284" s="6"/>
      <c r="BAL284" s="6"/>
      <c r="BAM284" s="6"/>
      <c r="BAN284" s="6"/>
      <c r="BAO284" s="6"/>
      <c r="BAP284" s="6"/>
      <c r="BAQ284" s="6"/>
      <c r="BAR284" s="6"/>
      <c r="BAS284" s="6"/>
      <c r="BAT284" s="6"/>
      <c r="BAU284" s="6"/>
      <c r="BAV284" s="6"/>
      <c r="BAW284" s="6"/>
      <c r="BAX284" s="6"/>
      <c r="BAY284" s="6"/>
      <c r="BAZ284" s="6"/>
      <c r="BBA284" s="6"/>
      <c r="BBB284" s="6"/>
      <c r="BBC284" s="6"/>
      <c r="BBD284" s="6"/>
      <c r="BBE284" s="6"/>
      <c r="BBF284" s="6"/>
      <c r="BBG284" s="6"/>
      <c r="BBH284" s="6"/>
      <c r="BBI284" s="6"/>
      <c r="BBJ284" s="6"/>
      <c r="BBK284" s="6"/>
      <c r="BBL284" s="6"/>
      <c r="BBM284" s="6"/>
      <c r="BBN284" s="6"/>
      <c r="BBO284" s="6"/>
      <c r="BBP284" s="6"/>
      <c r="BBQ284" s="6"/>
      <c r="BBR284" s="6"/>
      <c r="BBS284" s="6"/>
      <c r="BBT284" s="6"/>
      <c r="BBU284" s="6"/>
      <c r="BBV284" s="6"/>
      <c r="BBW284" s="6"/>
      <c r="BBX284" s="6"/>
      <c r="BBY284" s="6"/>
      <c r="BBZ284" s="6"/>
      <c r="BCA284" s="6"/>
      <c r="BCB284" s="6"/>
      <c r="BCC284" s="6"/>
      <c r="BCD284" s="6"/>
      <c r="BCE284" s="6"/>
      <c r="BCF284" s="6"/>
      <c r="BCG284" s="6"/>
      <c r="BCH284" s="6"/>
      <c r="BCI284" s="6"/>
      <c r="BCJ284" s="6"/>
      <c r="BCK284" s="6"/>
      <c r="BCL284" s="6"/>
      <c r="BCM284" s="6"/>
      <c r="BCN284" s="6"/>
      <c r="BCO284" s="6"/>
      <c r="BCP284" s="6"/>
      <c r="BCQ284" s="6"/>
      <c r="BCR284" s="6"/>
      <c r="BCS284" s="6"/>
      <c r="BCT284" s="6"/>
      <c r="BCU284" s="6"/>
      <c r="BCV284" s="6"/>
      <c r="BCW284" s="6"/>
      <c r="BCX284" s="6"/>
      <c r="BCY284" s="6"/>
      <c r="BCZ284" s="6"/>
      <c r="BDA284" s="6"/>
      <c r="BDB284" s="6"/>
      <c r="BDC284" s="6"/>
      <c r="BDD284" s="6"/>
      <c r="BDE284" s="6"/>
      <c r="BDF284" s="6"/>
      <c r="BDG284" s="6"/>
      <c r="BDH284" s="6"/>
      <c r="BDI284" s="6"/>
      <c r="BDJ284" s="6"/>
      <c r="BDK284" s="6"/>
      <c r="BDL284" s="6"/>
      <c r="BDM284" s="6"/>
      <c r="BDN284" s="6"/>
      <c r="BDO284" s="6"/>
      <c r="BDP284" s="6"/>
      <c r="BDQ284" s="6"/>
      <c r="BDR284" s="6"/>
      <c r="BDS284" s="6"/>
      <c r="BDT284" s="6"/>
      <c r="BDU284" s="6"/>
      <c r="BDV284" s="6"/>
      <c r="BDW284" s="6"/>
      <c r="BDX284" s="6"/>
      <c r="BDY284" s="6"/>
      <c r="BDZ284" s="6"/>
      <c r="BEA284" s="6"/>
      <c r="BEB284" s="6"/>
      <c r="BEC284" s="6"/>
      <c r="BED284" s="6"/>
      <c r="BEE284" s="6"/>
      <c r="BEF284" s="6"/>
      <c r="BEG284" s="6"/>
      <c r="BEH284" s="6"/>
      <c r="BEI284" s="6"/>
      <c r="BEJ284" s="6"/>
      <c r="BEK284" s="6"/>
      <c r="BEL284" s="6"/>
      <c r="BEM284" s="6"/>
      <c r="BEN284" s="6"/>
      <c r="BEO284" s="6"/>
      <c r="BEP284" s="6"/>
      <c r="BEQ284" s="6"/>
      <c r="BER284" s="6"/>
      <c r="BES284" s="6"/>
      <c r="BET284" s="6"/>
      <c r="BEU284" s="6"/>
      <c r="BEV284" s="6"/>
      <c r="BEW284" s="6"/>
      <c r="BEX284" s="6"/>
      <c r="BEY284" s="6"/>
      <c r="BEZ284" s="6"/>
      <c r="BFA284" s="6"/>
      <c r="BFB284" s="6"/>
      <c r="BFC284" s="6"/>
      <c r="BFD284" s="6"/>
      <c r="BFE284" s="6"/>
      <c r="BFF284" s="6"/>
      <c r="BFG284" s="6"/>
      <c r="BFH284" s="6"/>
      <c r="BFI284" s="6"/>
      <c r="BFJ284" s="6"/>
      <c r="BFK284" s="6"/>
      <c r="BFL284" s="6"/>
      <c r="BFM284" s="6"/>
      <c r="BFN284" s="6"/>
      <c r="BFO284" s="6"/>
      <c r="BFP284" s="6"/>
      <c r="BFQ284" s="6"/>
      <c r="BFR284" s="6"/>
      <c r="BFS284" s="6"/>
      <c r="BFT284" s="6"/>
      <c r="BFU284" s="6"/>
      <c r="BFV284" s="6"/>
      <c r="BFW284" s="6"/>
      <c r="BFX284" s="6"/>
      <c r="BFY284" s="6"/>
      <c r="BFZ284" s="6"/>
      <c r="BGA284" s="6"/>
      <c r="BGB284" s="6"/>
      <c r="BGC284" s="6"/>
      <c r="BGD284" s="6"/>
      <c r="BGE284" s="6"/>
      <c r="BGF284" s="6"/>
      <c r="BGG284" s="6"/>
      <c r="BGH284" s="6"/>
      <c r="BGI284" s="6"/>
      <c r="BGJ284" s="6"/>
      <c r="BGK284" s="6"/>
      <c r="BGL284" s="6"/>
      <c r="BGM284" s="6"/>
      <c r="BGN284" s="6"/>
      <c r="BGO284" s="6"/>
      <c r="BGP284" s="6"/>
      <c r="BGQ284" s="6"/>
      <c r="BGR284" s="6"/>
      <c r="BGS284" s="6"/>
      <c r="BGT284" s="6"/>
      <c r="BGU284" s="6"/>
      <c r="BGV284" s="6"/>
      <c r="BGW284" s="6"/>
      <c r="BGX284" s="6"/>
      <c r="BGY284" s="6"/>
      <c r="BGZ284" s="6"/>
      <c r="BHA284" s="6"/>
      <c r="BHB284" s="6"/>
      <c r="BHC284" s="6"/>
      <c r="BHD284" s="6"/>
      <c r="BHE284" s="6"/>
      <c r="BHF284" s="6"/>
      <c r="BHG284" s="6"/>
      <c r="BHH284" s="6"/>
      <c r="BHI284" s="6"/>
      <c r="BHJ284" s="6"/>
      <c r="BHK284" s="6"/>
      <c r="BHL284" s="6"/>
      <c r="BHM284" s="6"/>
      <c r="BHN284" s="6"/>
      <c r="BHO284" s="6"/>
      <c r="BHP284" s="6"/>
      <c r="BHQ284" s="6"/>
      <c r="BHR284" s="6"/>
      <c r="BHS284" s="6"/>
      <c r="BHT284" s="6"/>
      <c r="BHU284" s="6"/>
      <c r="BHV284" s="6"/>
      <c r="BHW284" s="6"/>
      <c r="BHX284" s="6"/>
      <c r="BHY284" s="6"/>
      <c r="BHZ284" s="6"/>
      <c r="BIA284" s="6"/>
      <c r="BIB284" s="6"/>
      <c r="BIC284" s="6"/>
      <c r="BID284" s="6"/>
      <c r="BIE284" s="6"/>
      <c r="BIF284" s="6"/>
      <c r="BIG284" s="6"/>
      <c r="BIH284" s="6"/>
      <c r="BII284" s="6"/>
      <c r="BIJ284" s="6"/>
      <c r="BIK284" s="6"/>
      <c r="BIL284" s="6"/>
      <c r="BIM284" s="6"/>
      <c r="BIN284" s="6"/>
      <c r="BIO284" s="6"/>
      <c r="BIP284" s="6"/>
      <c r="BIQ284" s="6"/>
      <c r="BIR284" s="6"/>
      <c r="BIS284" s="6"/>
      <c r="BIT284" s="6"/>
      <c r="BIU284" s="6"/>
      <c r="BIV284" s="6"/>
      <c r="BIW284" s="6"/>
      <c r="BIX284" s="6"/>
      <c r="BIY284" s="6"/>
      <c r="BIZ284" s="6"/>
      <c r="BJA284" s="6"/>
      <c r="BJB284" s="6"/>
      <c r="BJC284" s="6"/>
      <c r="BJD284" s="6"/>
      <c r="BJE284" s="6"/>
      <c r="BJF284" s="6"/>
      <c r="BJG284" s="6"/>
      <c r="BJH284" s="6"/>
      <c r="BJI284" s="6"/>
      <c r="BJJ284" s="6"/>
      <c r="BJK284" s="6"/>
      <c r="BJL284" s="6"/>
      <c r="BJM284" s="6"/>
      <c r="BJN284" s="6"/>
      <c r="BJO284" s="6"/>
      <c r="BJP284" s="6"/>
      <c r="BJQ284" s="6"/>
      <c r="BJR284" s="6"/>
      <c r="BJS284" s="6"/>
      <c r="BJT284" s="6"/>
      <c r="BJU284" s="6"/>
      <c r="BJV284" s="6"/>
      <c r="BJW284" s="6"/>
      <c r="BJX284" s="6"/>
      <c r="BJY284" s="6"/>
      <c r="BJZ284" s="6"/>
      <c r="BKA284" s="6"/>
      <c r="BKB284" s="6"/>
      <c r="BKC284" s="6"/>
      <c r="BKD284" s="6"/>
      <c r="BKE284" s="6"/>
      <c r="BKF284" s="6"/>
      <c r="BKG284" s="6"/>
      <c r="BKH284" s="6"/>
      <c r="BKI284" s="6"/>
      <c r="BKJ284" s="6"/>
      <c r="BKK284" s="6"/>
      <c r="BKL284" s="6"/>
      <c r="BKM284" s="6"/>
      <c r="BKN284" s="6"/>
      <c r="BKO284" s="6"/>
      <c r="BKP284" s="6"/>
      <c r="BKQ284" s="6"/>
      <c r="BKR284" s="6"/>
      <c r="BKS284" s="6"/>
      <c r="BKT284" s="6"/>
      <c r="BKU284" s="6"/>
      <c r="BKV284" s="6"/>
      <c r="BKW284" s="6"/>
      <c r="BKX284" s="6"/>
      <c r="BKY284" s="6"/>
      <c r="BKZ284" s="6"/>
      <c r="BLA284" s="6"/>
      <c r="BLB284" s="6"/>
      <c r="BLC284" s="6"/>
      <c r="BLD284" s="6"/>
      <c r="BLE284" s="6"/>
      <c r="BLF284" s="6"/>
      <c r="BLG284" s="6"/>
      <c r="BLH284" s="6"/>
      <c r="BLI284" s="6"/>
      <c r="BLJ284" s="6"/>
      <c r="BLK284" s="6"/>
      <c r="BLL284" s="6"/>
      <c r="BLM284" s="6"/>
      <c r="BLN284" s="6"/>
      <c r="BLO284" s="6"/>
      <c r="BLP284" s="6"/>
      <c r="BLQ284" s="6"/>
      <c r="BLR284" s="6"/>
      <c r="BLS284" s="6"/>
      <c r="BLT284" s="6"/>
      <c r="BLU284" s="6"/>
      <c r="BLV284" s="6"/>
      <c r="BLW284" s="6"/>
      <c r="BLX284" s="6"/>
      <c r="BLY284" s="6"/>
      <c r="BLZ284" s="6"/>
      <c r="BMA284" s="6"/>
      <c r="BMB284" s="6"/>
      <c r="BMC284" s="6"/>
      <c r="BMD284" s="6"/>
      <c r="BME284" s="6"/>
      <c r="BMF284" s="6"/>
      <c r="BMG284" s="6"/>
      <c r="BMH284" s="6"/>
      <c r="BMI284" s="6"/>
      <c r="BMJ284" s="6"/>
      <c r="BMK284" s="6"/>
      <c r="BML284" s="6"/>
      <c r="BMM284" s="6"/>
      <c r="BMN284" s="6"/>
      <c r="BMO284" s="6"/>
      <c r="BMP284" s="6"/>
      <c r="BMQ284" s="6"/>
      <c r="BMR284" s="6"/>
      <c r="BMS284" s="6"/>
      <c r="BMT284" s="6"/>
      <c r="BMU284" s="6"/>
      <c r="BMV284" s="6"/>
      <c r="BMW284" s="6"/>
      <c r="BMX284" s="6"/>
      <c r="BMY284" s="6"/>
      <c r="BMZ284" s="6"/>
      <c r="BNA284" s="6"/>
      <c r="BNB284" s="6"/>
      <c r="BNC284" s="6"/>
      <c r="BND284" s="6"/>
      <c r="BNE284" s="6"/>
      <c r="BNF284" s="6"/>
      <c r="BNG284" s="6"/>
      <c r="BNH284" s="6"/>
      <c r="BNI284" s="6"/>
      <c r="BNJ284" s="6"/>
      <c r="BNK284" s="6"/>
      <c r="BNL284" s="6"/>
      <c r="BNM284" s="6"/>
      <c r="BNN284" s="6"/>
      <c r="BNO284" s="6"/>
      <c r="BNP284" s="6"/>
      <c r="BNQ284" s="6"/>
      <c r="BNR284" s="6"/>
      <c r="BNS284" s="6"/>
      <c r="BNT284" s="6"/>
      <c r="BNU284" s="6"/>
      <c r="BNV284" s="6"/>
      <c r="BNW284" s="6"/>
      <c r="BNX284" s="6"/>
      <c r="BNY284" s="6"/>
      <c r="BNZ284" s="6"/>
      <c r="BOA284" s="6"/>
      <c r="BOB284" s="6"/>
      <c r="BOC284" s="6"/>
      <c r="BOD284" s="6"/>
      <c r="BOE284" s="6"/>
      <c r="BOF284" s="6"/>
      <c r="BOG284" s="6"/>
      <c r="BOH284" s="6"/>
      <c r="BOI284" s="6"/>
      <c r="BOJ284" s="6"/>
      <c r="BOK284" s="6"/>
      <c r="BOL284" s="6"/>
      <c r="BOM284" s="6"/>
      <c r="BON284" s="6"/>
      <c r="BOO284" s="6"/>
      <c r="BOP284" s="6"/>
      <c r="BOQ284" s="6"/>
      <c r="BOR284" s="6"/>
      <c r="BOS284" s="6"/>
      <c r="BOT284" s="6"/>
      <c r="BOU284" s="6"/>
      <c r="BOV284" s="6"/>
      <c r="BOW284" s="6"/>
      <c r="BOX284" s="6"/>
      <c r="BOY284" s="6"/>
      <c r="BOZ284" s="6"/>
      <c r="BPA284" s="6"/>
      <c r="BPB284" s="6"/>
      <c r="BPC284" s="6"/>
      <c r="BPD284" s="6"/>
      <c r="BPE284" s="6"/>
      <c r="BPF284" s="6"/>
      <c r="BPG284" s="6"/>
      <c r="BPH284" s="6"/>
      <c r="BPI284" s="6"/>
      <c r="BPJ284" s="6"/>
      <c r="BPK284" s="6"/>
      <c r="BPL284" s="6"/>
      <c r="BPM284" s="6"/>
      <c r="BPN284" s="6"/>
      <c r="BPO284" s="6"/>
      <c r="BPP284" s="6"/>
      <c r="BPQ284" s="6"/>
      <c r="BPR284" s="6"/>
      <c r="BPS284" s="6"/>
      <c r="BPT284" s="6"/>
      <c r="BPU284" s="6"/>
      <c r="BPV284" s="6"/>
      <c r="BPW284" s="6"/>
      <c r="BPX284" s="6"/>
      <c r="BPY284" s="6"/>
      <c r="BPZ284" s="6"/>
      <c r="BQA284" s="6"/>
      <c r="BQB284" s="6"/>
      <c r="BQC284" s="6"/>
      <c r="BQD284" s="6"/>
      <c r="BQE284" s="6"/>
      <c r="BQF284" s="6"/>
      <c r="BQG284" s="6"/>
      <c r="BQH284" s="6"/>
      <c r="BQI284" s="6"/>
      <c r="BQJ284" s="6"/>
      <c r="BQK284" s="6"/>
      <c r="BQL284" s="6"/>
      <c r="BQM284" s="6"/>
      <c r="BQN284" s="6"/>
      <c r="BQO284" s="6"/>
      <c r="BQP284" s="6"/>
      <c r="BQQ284" s="6"/>
      <c r="BQR284" s="6"/>
      <c r="BQS284" s="6"/>
      <c r="BQT284" s="6"/>
      <c r="BQU284" s="6"/>
      <c r="BQV284" s="6"/>
      <c r="BQW284" s="6"/>
      <c r="BQX284" s="6"/>
      <c r="BQY284" s="6"/>
      <c r="BQZ284" s="6"/>
      <c r="BRA284" s="6"/>
      <c r="BRB284" s="6"/>
      <c r="BRC284" s="6"/>
      <c r="BRD284" s="6"/>
      <c r="BRE284" s="6"/>
      <c r="BRF284" s="6"/>
      <c r="BRG284" s="6"/>
      <c r="BRH284" s="6"/>
      <c r="BRI284" s="6"/>
      <c r="BRJ284" s="6"/>
      <c r="BRK284" s="6"/>
      <c r="BRL284" s="6"/>
      <c r="BRM284" s="6"/>
      <c r="BRN284" s="6"/>
      <c r="BRO284" s="6"/>
      <c r="BRP284" s="6"/>
      <c r="BRQ284" s="6"/>
      <c r="BRR284" s="6"/>
      <c r="BRS284" s="6"/>
      <c r="BRT284" s="6"/>
      <c r="BRU284" s="6"/>
      <c r="BRV284" s="6"/>
      <c r="BRW284" s="6"/>
      <c r="BRX284" s="6"/>
      <c r="BRY284" s="6"/>
      <c r="BRZ284" s="6"/>
      <c r="BSA284" s="6"/>
      <c r="BSB284" s="6"/>
      <c r="BSC284" s="6"/>
      <c r="BSD284" s="6"/>
      <c r="BSE284" s="6"/>
      <c r="BSF284" s="6"/>
      <c r="BSG284" s="6"/>
      <c r="BSH284" s="6"/>
      <c r="BSI284" s="6"/>
      <c r="BSJ284" s="6"/>
      <c r="BSK284" s="6"/>
      <c r="BSL284" s="6"/>
      <c r="BSM284" s="6"/>
      <c r="BSN284" s="6"/>
      <c r="BSO284" s="6"/>
      <c r="BSP284" s="6"/>
      <c r="BSQ284" s="6"/>
      <c r="BSR284" s="6"/>
      <c r="BSS284" s="6"/>
      <c r="BST284" s="6"/>
      <c r="BSU284" s="6"/>
      <c r="BSV284" s="6"/>
      <c r="BSW284" s="6"/>
      <c r="BSX284" s="6"/>
      <c r="BSY284" s="6"/>
      <c r="BSZ284" s="6"/>
      <c r="BTA284" s="6"/>
      <c r="BTB284" s="6"/>
      <c r="BTC284" s="6"/>
      <c r="BTD284" s="6"/>
      <c r="BTE284" s="6"/>
      <c r="BTF284" s="6"/>
      <c r="BTG284" s="6"/>
      <c r="BTH284" s="6"/>
      <c r="BTI284" s="6"/>
      <c r="BTJ284" s="6"/>
      <c r="BTK284" s="6"/>
      <c r="BTL284" s="6"/>
      <c r="BTM284" s="6"/>
      <c r="BTN284" s="6"/>
      <c r="BTO284" s="6"/>
      <c r="BTP284" s="6"/>
      <c r="BTQ284" s="6"/>
      <c r="BTR284" s="6"/>
      <c r="BTS284" s="6"/>
      <c r="BTT284" s="6"/>
      <c r="BTU284" s="6"/>
      <c r="BTV284" s="6"/>
      <c r="BTW284" s="6"/>
      <c r="BTX284" s="6"/>
      <c r="BTY284" s="6"/>
      <c r="BTZ284" s="6"/>
      <c r="BUA284" s="6"/>
      <c r="BUB284" s="6"/>
      <c r="BUC284" s="6"/>
      <c r="BUD284" s="6"/>
      <c r="BUE284" s="6"/>
      <c r="BUF284" s="6"/>
      <c r="BUG284" s="6"/>
      <c r="BUH284" s="6"/>
      <c r="BUI284" s="6"/>
      <c r="BUJ284" s="6"/>
      <c r="BUK284" s="6"/>
      <c r="BUL284" s="6"/>
      <c r="BUM284" s="6"/>
      <c r="BUN284" s="6"/>
      <c r="BUO284" s="6"/>
      <c r="BUP284" s="6"/>
      <c r="BUQ284" s="6"/>
      <c r="BUR284" s="6"/>
      <c r="BUS284" s="6"/>
      <c r="BUT284" s="6"/>
      <c r="BUU284" s="6"/>
      <c r="BUV284" s="6"/>
      <c r="BUW284" s="6"/>
      <c r="BUX284" s="6"/>
      <c r="BUY284" s="6"/>
      <c r="BUZ284" s="6"/>
      <c r="BVA284" s="6"/>
      <c r="BVB284" s="6"/>
      <c r="BVC284" s="6"/>
      <c r="BVD284" s="6"/>
      <c r="BVE284" s="6"/>
      <c r="BVF284" s="6"/>
      <c r="BVG284" s="6"/>
      <c r="BVH284" s="6"/>
      <c r="BVI284" s="6"/>
      <c r="BVJ284" s="6"/>
      <c r="BVK284" s="6"/>
      <c r="BVL284" s="6"/>
      <c r="BVM284" s="6"/>
      <c r="BVN284" s="6"/>
      <c r="BVO284" s="6"/>
      <c r="BVP284" s="6"/>
      <c r="BVQ284" s="6"/>
      <c r="BVR284" s="6"/>
      <c r="BVS284" s="6"/>
      <c r="BVT284" s="6"/>
      <c r="BVU284" s="6"/>
      <c r="BVV284" s="6"/>
      <c r="BVW284" s="6"/>
      <c r="BVX284" s="6"/>
      <c r="BVY284" s="6"/>
      <c r="BVZ284" s="6"/>
      <c r="BWA284" s="6"/>
      <c r="BWB284" s="6"/>
      <c r="BWC284" s="6"/>
      <c r="BWD284" s="6"/>
      <c r="BWE284" s="6"/>
      <c r="BWF284" s="6"/>
      <c r="BWG284" s="6"/>
      <c r="BWH284" s="6"/>
      <c r="BWI284" s="6"/>
      <c r="BWJ284" s="6"/>
      <c r="BWK284" s="6"/>
      <c r="BWL284" s="6"/>
      <c r="BWM284" s="6"/>
      <c r="BWN284" s="6"/>
      <c r="BWO284" s="6"/>
      <c r="BWP284" s="6"/>
      <c r="BWQ284" s="6"/>
      <c r="BWR284" s="6"/>
      <c r="BWS284" s="6"/>
      <c r="BWT284" s="6"/>
      <c r="BWU284" s="6"/>
      <c r="BWV284" s="6"/>
      <c r="BWW284" s="6"/>
      <c r="BWX284" s="6"/>
      <c r="BWY284" s="6"/>
      <c r="BWZ284" s="6"/>
      <c r="BXA284" s="6"/>
      <c r="BXB284" s="6"/>
      <c r="BXC284" s="6"/>
      <c r="BXD284" s="6"/>
      <c r="BXE284" s="6"/>
      <c r="BXF284" s="6"/>
      <c r="BXG284" s="6"/>
      <c r="BXH284" s="6"/>
      <c r="BXI284" s="6"/>
      <c r="BXJ284" s="6"/>
      <c r="BXK284" s="6"/>
      <c r="BXL284" s="6"/>
      <c r="BXM284" s="6"/>
      <c r="BXN284" s="6"/>
      <c r="BXO284" s="6"/>
      <c r="BXP284" s="6"/>
      <c r="BXQ284" s="6"/>
      <c r="BXR284" s="6"/>
      <c r="BXS284" s="6"/>
      <c r="BXT284" s="6"/>
      <c r="BXU284" s="6"/>
      <c r="BXV284" s="6"/>
      <c r="BXW284" s="6"/>
      <c r="BXX284" s="6"/>
      <c r="BXY284" s="6"/>
      <c r="BXZ284" s="6"/>
      <c r="BYA284" s="6"/>
      <c r="BYB284" s="6"/>
      <c r="BYC284" s="6"/>
      <c r="BYD284" s="6"/>
      <c r="BYE284" s="6"/>
      <c r="BYF284" s="6"/>
      <c r="BYG284" s="6"/>
      <c r="BYH284" s="6"/>
      <c r="BYI284" s="6"/>
      <c r="BYJ284" s="6"/>
      <c r="BYK284" s="6"/>
      <c r="BYL284" s="6"/>
      <c r="BYM284" s="6"/>
      <c r="BYN284" s="6"/>
      <c r="BYO284" s="6"/>
      <c r="BYP284" s="6"/>
      <c r="BYQ284" s="6"/>
      <c r="BYR284" s="6"/>
      <c r="BYS284" s="6"/>
      <c r="BYT284" s="6"/>
      <c r="BYU284" s="6"/>
      <c r="BYV284" s="6"/>
      <c r="BYW284" s="6"/>
      <c r="BYX284" s="6"/>
      <c r="BYY284" s="6"/>
      <c r="BYZ284" s="6"/>
      <c r="BZA284" s="6"/>
      <c r="BZB284" s="6"/>
      <c r="BZC284" s="6"/>
      <c r="BZD284" s="6"/>
      <c r="BZE284" s="6"/>
      <c r="BZF284" s="6"/>
      <c r="BZG284" s="6"/>
      <c r="BZH284" s="6"/>
      <c r="BZI284" s="6"/>
      <c r="BZJ284" s="6"/>
      <c r="BZK284" s="6"/>
      <c r="BZL284" s="6"/>
      <c r="BZM284" s="6"/>
      <c r="BZN284" s="6"/>
      <c r="BZO284" s="6"/>
      <c r="BZP284" s="6"/>
      <c r="BZQ284" s="6"/>
      <c r="BZR284" s="6"/>
      <c r="BZS284" s="6"/>
      <c r="BZT284" s="6"/>
      <c r="BZU284" s="6"/>
      <c r="BZV284" s="6"/>
      <c r="BZW284" s="6"/>
      <c r="BZX284" s="6"/>
      <c r="BZY284" s="6"/>
      <c r="BZZ284" s="6"/>
      <c r="CAA284" s="6"/>
      <c r="CAB284" s="6"/>
      <c r="CAC284" s="6"/>
      <c r="CAD284" s="6"/>
      <c r="CAE284" s="6"/>
      <c r="CAF284" s="6"/>
      <c r="CAG284" s="6"/>
      <c r="CAH284" s="6"/>
      <c r="CAI284" s="6"/>
      <c r="CAJ284" s="6"/>
      <c r="CAK284" s="6"/>
      <c r="CAL284" s="6"/>
      <c r="CAM284" s="6"/>
      <c r="CAN284" s="6"/>
      <c r="CAO284" s="6"/>
      <c r="CAP284" s="6"/>
      <c r="CAQ284" s="6"/>
      <c r="CAR284" s="6"/>
      <c r="CAS284" s="6"/>
      <c r="CAT284" s="6"/>
      <c r="CAU284" s="6"/>
      <c r="CAV284" s="6"/>
      <c r="CAW284" s="6"/>
      <c r="CAX284" s="6"/>
      <c r="CAY284" s="6"/>
      <c r="CAZ284" s="6"/>
      <c r="CBA284" s="6"/>
      <c r="CBB284" s="6"/>
      <c r="CBC284" s="6"/>
      <c r="CBD284" s="6"/>
      <c r="CBE284" s="6"/>
      <c r="CBF284" s="6"/>
      <c r="CBG284" s="6"/>
      <c r="CBH284" s="6"/>
      <c r="CBI284" s="6"/>
      <c r="CBJ284" s="6"/>
      <c r="CBK284" s="6"/>
      <c r="CBL284" s="6"/>
      <c r="CBM284" s="6"/>
      <c r="CBN284" s="6"/>
      <c r="CBO284" s="6"/>
      <c r="CBP284" s="6"/>
      <c r="CBQ284" s="6"/>
      <c r="CBR284" s="6"/>
      <c r="CBS284" s="6"/>
      <c r="CBT284" s="6"/>
      <c r="CBU284" s="6"/>
      <c r="CBV284" s="6"/>
      <c r="CBW284" s="6"/>
      <c r="CBX284" s="6"/>
      <c r="CBY284" s="6"/>
      <c r="CBZ284" s="6"/>
      <c r="CCA284" s="6"/>
      <c r="CCB284" s="6"/>
      <c r="CCC284" s="6"/>
      <c r="CCD284" s="6"/>
      <c r="CCE284" s="6"/>
      <c r="CCF284" s="6"/>
      <c r="CCG284" s="6"/>
      <c r="CCH284" s="6"/>
      <c r="CCI284" s="6"/>
      <c r="CCJ284" s="6"/>
      <c r="CCK284" s="6"/>
      <c r="CCL284" s="6"/>
      <c r="CCM284" s="6"/>
      <c r="CCN284" s="6"/>
      <c r="CCO284" s="6"/>
      <c r="CCP284" s="6"/>
      <c r="CCQ284" s="6"/>
      <c r="CCR284" s="6"/>
      <c r="CCS284" s="6"/>
      <c r="CCT284" s="6"/>
      <c r="CCU284" s="6"/>
      <c r="CCV284" s="6"/>
      <c r="CCW284" s="6"/>
      <c r="CCX284" s="6"/>
      <c r="CCY284" s="6"/>
      <c r="CCZ284" s="6"/>
      <c r="CDA284" s="6"/>
      <c r="CDB284" s="6"/>
      <c r="CDC284" s="6"/>
      <c r="CDD284" s="6"/>
      <c r="CDE284" s="6"/>
      <c r="CDF284" s="6"/>
      <c r="CDG284" s="6"/>
      <c r="CDH284" s="6"/>
      <c r="CDI284" s="6"/>
      <c r="CDJ284" s="6"/>
      <c r="CDK284" s="6"/>
      <c r="CDL284" s="6"/>
      <c r="CDM284" s="6"/>
      <c r="CDN284" s="6"/>
      <c r="CDO284" s="6"/>
      <c r="CDP284" s="6"/>
      <c r="CDQ284" s="6"/>
      <c r="CDR284" s="6"/>
      <c r="CDS284" s="6"/>
      <c r="CDT284" s="6"/>
      <c r="CDU284" s="6"/>
      <c r="CDV284" s="6"/>
      <c r="CDW284" s="6"/>
      <c r="CDX284" s="6"/>
      <c r="CDY284" s="6"/>
      <c r="CDZ284" s="6"/>
      <c r="CEA284" s="6"/>
      <c r="CEB284" s="6"/>
      <c r="CEC284" s="6"/>
      <c r="CED284" s="6"/>
      <c r="CEE284" s="6"/>
      <c r="CEF284" s="6"/>
      <c r="CEG284" s="6"/>
      <c r="CEH284" s="6"/>
      <c r="CEI284" s="6"/>
      <c r="CEJ284" s="6"/>
      <c r="CEK284" s="6"/>
      <c r="CEL284" s="6"/>
      <c r="CEM284" s="6"/>
      <c r="CEN284" s="6"/>
      <c r="CEO284" s="6"/>
      <c r="CEP284" s="6"/>
      <c r="CEQ284" s="6"/>
      <c r="CER284" s="6"/>
      <c r="CES284" s="6"/>
      <c r="CET284" s="6"/>
      <c r="CEU284" s="6"/>
      <c r="CEV284" s="6"/>
      <c r="CEW284" s="6"/>
      <c r="CEX284" s="6"/>
      <c r="CEY284" s="6"/>
      <c r="CEZ284" s="6"/>
      <c r="CFA284" s="6"/>
      <c r="CFB284" s="6"/>
      <c r="CFC284" s="6"/>
      <c r="CFD284" s="6"/>
      <c r="CFE284" s="6"/>
      <c r="CFF284" s="6"/>
      <c r="CFG284" s="6"/>
      <c r="CFH284" s="6"/>
      <c r="CFI284" s="6"/>
      <c r="CFJ284" s="6"/>
      <c r="CFK284" s="6"/>
      <c r="CFL284" s="6"/>
      <c r="CFM284" s="6"/>
      <c r="CFN284" s="6"/>
      <c r="CFO284" s="6"/>
      <c r="CFP284" s="6"/>
      <c r="CFQ284" s="6"/>
      <c r="CFR284" s="6"/>
      <c r="CFS284" s="6"/>
      <c r="CFT284" s="6"/>
      <c r="CFU284" s="6"/>
      <c r="CFV284" s="6"/>
      <c r="CFW284" s="6"/>
      <c r="CFX284" s="6"/>
      <c r="CFY284" s="6"/>
      <c r="CFZ284" s="6"/>
      <c r="CGA284" s="6"/>
      <c r="CGB284" s="6"/>
      <c r="CGC284" s="6"/>
      <c r="CGD284" s="6"/>
      <c r="CGE284" s="6"/>
      <c r="CGF284" s="6"/>
      <c r="CGG284" s="6"/>
      <c r="CGH284" s="6"/>
      <c r="CGI284" s="6"/>
      <c r="CGJ284" s="6"/>
      <c r="CGK284" s="6"/>
      <c r="CGL284" s="6"/>
      <c r="CGM284" s="6"/>
      <c r="CGN284" s="6"/>
      <c r="CGO284" s="6"/>
      <c r="CGP284" s="6"/>
      <c r="CGQ284" s="6"/>
      <c r="CGR284" s="6"/>
      <c r="CGS284" s="6"/>
      <c r="CGT284" s="6"/>
      <c r="CGU284" s="6"/>
      <c r="CGV284" s="6"/>
      <c r="CGW284" s="6"/>
      <c r="CGX284" s="6"/>
      <c r="CGY284" s="6"/>
      <c r="CGZ284" s="6"/>
      <c r="CHA284" s="6"/>
      <c r="CHB284" s="6"/>
      <c r="CHC284" s="6"/>
      <c r="CHD284" s="6"/>
      <c r="CHE284" s="6"/>
      <c r="CHF284" s="6"/>
      <c r="CHG284" s="6"/>
      <c r="CHH284" s="6"/>
      <c r="CHI284" s="6"/>
      <c r="CHJ284" s="6"/>
      <c r="CHK284" s="6"/>
      <c r="CHL284" s="6"/>
      <c r="CHM284" s="6"/>
      <c r="CHN284" s="6"/>
      <c r="CHO284" s="6"/>
      <c r="CHP284" s="6"/>
      <c r="CHQ284" s="6"/>
      <c r="CHR284" s="6"/>
      <c r="CHS284" s="6"/>
      <c r="CHT284" s="6"/>
      <c r="CHU284" s="6"/>
      <c r="CHV284" s="6"/>
      <c r="CHW284" s="6"/>
      <c r="CHX284" s="6"/>
      <c r="CHY284" s="6"/>
      <c r="CHZ284" s="6"/>
      <c r="CIA284" s="6"/>
      <c r="CIB284" s="6"/>
      <c r="CIC284" s="6"/>
      <c r="CID284" s="6"/>
      <c r="CIE284" s="6"/>
      <c r="CIF284" s="6"/>
      <c r="CIG284" s="6"/>
      <c r="CIH284" s="6"/>
      <c r="CII284" s="6"/>
      <c r="CIJ284" s="6"/>
      <c r="CIK284" s="6"/>
      <c r="CIL284" s="6"/>
      <c r="CIM284" s="6"/>
      <c r="CIN284" s="6"/>
      <c r="CIO284" s="6"/>
      <c r="CIP284" s="6"/>
      <c r="CIQ284" s="6"/>
      <c r="CIR284" s="6"/>
      <c r="CIS284" s="6"/>
      <c r="CIT284" s="6"/>
      <c r="CIU284" s="6"/>
      <c r="CIV284" s="6"/>
      <c r="CIW284" s="6"/>
      <c r="CIX284" s="6"/>
      <c r="CIY284" s="6"/>
      <c r="CIZ284" s="6"/>
      <c r="CJA284" s="6"/>
      <c r="CJB284" s="6"/>
      <c r="CJC284" s="6"/>
      <c r="CJD284" s="6"/>
      <c r="CJE284" s="6"/>
      <c r="CJF284" s="6"/>
      <c r="CJG284" s="6"/>
      <c r="CJH284" s="6"/>
      <c r="CJI284" s="6"/>
      <c r="CJJ284" s="6"/>
      <c r="CJK284" s="6"/>
      <c r="CJL284" s="6"/>
      <c r="CJM284" s="6"/>
      <c r="CJN284" s="6"/>
      <c r="CJO284" s="6"/>
      <c r="CJP284" s="6"/>
      <c r="CJQ284" s="6"/>
      <c r="CJR284" s="6"/>
      <c r="CJS284" s="6"/>
      <c r="CJT284" s="6"/>
      <c r="CJU284" s="6"/>
      <c r="CJV284" s="6"/>
      <c r="CJW284" s="6"/>
      <c r="CJX284" s="6"/>
      <c r="CJY284" s="6"/>
      <c r="CJZ284" s="6"/>
      <c r="CKA284" s="6"/>
      <c r="CKB284" s="6"/>
      <c r="CKC284" s="6"/>
      <c r="CKD284" s="6"/>
      <c r="CKE284" s="6"/>
      <c r="CKF284" s="6"/>
      <c r="CKG284" s="6"/>
      <c r="CKH284" s="6"/>
      <c r="CKI284" s="6"/>
      <c r="CKJ284" s="6"/>
      <c r="CKK284" s="6"/>
      <c r="CKL284" s="6"/>
      <c r="CKM284" s="6"/>
      <c r="CKN284" s="6"/>
      <c r="CKO284" s="6"/>
      <c r="CKP284" s="6"/>
      <c r="CKQ284" s="6"/>
      <c r="CKR284" s="6"/>
      <c r="CKS284" s="6"/>
      <c r="CKT284" s="6"/>
      <c r="CKU284" s="6"/>
      <c r="CKV284" s="6"/>
      <c r="CKW284" s="6"/>
      <c r="CKX284" s="6"/>
      <c r="CKY284" s="6"/>
      <c r="CKZ284" s="6"/>
      <c r="CLA284" s="6"/>
      <c r="CLB284" s="6"/>
      <c r="CLC284" s="6"/>
      <c r="CLD284" s="6"/>
      <c r="CLE284" s="6"/>
      <c r="CLF284" s="6"/>
      <c r="CLG284" s="6"/>
      <c r="CLH284" s="6"/>
      <c r="CLI284" s="6"/>
      <c r="CLJ284" s="6"/>
      <c r="CLK284" s="6"/>
      <c r="CLL284" s="6"/>
      <c r="CLM284" s="6"/>
      <c r="CLN284" s="6"/>
      <c r="CLO284" s="6"/>
      <c r="CLP284" s="6"/>
      <c r="CLQ284" s="6"/>
      <c r="CLR284" s="6"/>
      <c r="CLS284" s="6"/>
      <c r="CLT284" s="6"/>
      <c r="CLU284" s="6"/>
      <c r="CLV284" s="6"/>
      <c r="CLW284" s="6"/>
      <c r="CLX284" s="6"/>
      <c r="CLY284" s="6"/>
      <c r="CLZ284" s="6"/>
      <c r="CMA284" s="6"/>
      <c r="CMB284" s="6"/>
      <c r="CMC284" s="6"/>
      <c r="CMD284" s="6"/>
      <c r="CME284" s="6"/>
      <c r="CMF284" s="6"/>
      <c r="CMG284" s="6"/>
      <c r="CMH284" s="6"/>
      <c r="CMI284" s="6"/>
      <c r="CMJ284" s="6"/>
      <c r="CMK284" s="6"/>
      <c r="CML284" s="6"/>
      <c r="CMM284" s="6"/>
      <c r="CMN284" s="6"/>
      <c r="CMO284" s="6"/>
      <c r="CMP284" s="6"/>
      <c r="CMQ284" s="6"/>
      <c r="CMR284" s="6"/>
      <c r="CMS284" s="6"/>
      <c r="CMT284" s="6"/>
      <c r="CMU284" s="6"/>
      <c r="CMV284" s="6"/>
      <c r="CMW284" s="6"/>
      <c r="CMX284" s="6"/>
      <c r="CMY284" s="6"/>
      <c r="CMZ284" s="6"/>
      <c r="CNA284" s="6"/>
      <c r="CNB284" s="6"/>
      <c r="CNC284" s="6"/>
      <c r="CND284" s="6"/>
      <c r="CNE284" s="6"/>
      <c r="CNF284" s="6"/>
      <c r="CNG284" s="6"/>
      <c r="CNH284" s="6"/>
      <c r="CNI284" s="6"/>
      <c r="CNJ284" s="6"/>
      <c r="CNK284" s="6"/>
      <c r="CNL284" s="6"/>
      <c r="CNM284" s="6"/>
      <c r="CNN284" s="6"/>
      <c r="CNO284" s="6"/>
      <c r="CNP284" s="6"/>
      <c r="CNQ284" s="6"/>
      <c r="CNR284" s="6"/>
      <c r="CNS284" s="6"/>
      <c r="CNT284" s="6"/>
      <c r="CNU284" s="6"/>
      <c r="CNV284" s="6"/>
      <c r="CNW284" s="6"/>
      <c r="CNX284" s="6"/>
      <c r="CNY284" s="6"/>
      <c r="CNZ284" s="6"/>
      <c r="COA284" s="6"/>
      <c r="COB284" s="6"/>
      <c r="COC284" s="6"/>
      <c r="COD284" s="6"/>
      <c r="COE284" s="6"/>
      <c r="COF284" s="6"/>
      <c r="COG284" s="6"/>
      <c r="COH284" s="6"/>
      <c r="COI284" s="6"/>
      <c r="COJ284" s="6"/>
      <c r="COK284" s="6"/>
      <c r="COL284" s="6"/>
      <c r="COM284" s="6"/>
      <c r="CON284" s="6"/>
      <c r="COO284" s="6"/>
      <c r="COP284" s="6"/>
      <c r="COQ284" s="6"/>
      <c r="COR284" s="6"/>
      <c r="COS284" s="6"/>
      <c r="COT284" s="6"/>
      <c r="COU284" s="6"/>
      <c r="COV284" s="6"/>
      <c r="COW284" s="6"/>
      <c r="COX284" s="6"/>
      <c r="COY284" s="6"/>
      <c r="COZ284" s="6"/>
      <c r="CPA284" s="6"/>
      <c r="CPB284" s="6"/>
      <c r="CPC284" s="6"/>
      <c r="CPD284" s="6"/>
      <c r="CPE284" s="6"/>
      <c r="CPF284" s="6"/>
      <c r="CPG284" s="6"/>
      <c r="CPH284" s="6"/>
      <c r="CPI284" s="6"/>
      <c r="CPJ284" s="6"/>
      <c r="CPK284" s="6"/>
      <c r="CPL284" s="6"/>
      <c r="CPM284" s="6"/>
      <c r="CPN284" s="6"/>
      <c r="CPO284" s="6"/>
      <c r="CPP284" s="6"/>
      <c r="CPQ284" s="6"/>
      <c r="CPR284" s="6"/>
      <c r="CPS284" s="6"/>
      <c r="CPT284" s="6"/>
      <c r="CPU284" s="6"/>
      <c r="CPV284" s="6"/>
      <c r="CPW284" s="6"/>
      <c r="CPX284" s="6"/>
      <c r="CPY284" s="6"/>
      <c r="CPZ284" s="6"/>
      <c r="CQA284" s="6"/>
      <c r="CQB284" s="6"/>
      <c r="CQC284" s="6"/>
      <c r="CQD284" s="6"/>
      <c r="CQE284" s="6"/>
      <c r="CQF284" s="6"/>
      <c r="CQG284" s="6"/>
      <c r="CQH284" s="6"/>
      <c r="CQI284" s="6"/>
      <c r="CQJ284" s="6"/>
      <c r="CQK284" s="6"/>
      <c r="CQL284" s="6"/>
      <c r="CQM284" s="6"/>
      <c r="CQN284" s="6"/>
      <c r="CQO284" s="6"/>
      <c r="CQP284" s="6"/>
      <c r="CQQ284" s="6"/>
      <c r="CQR284" s="6"/>
      <c r="CQS284" s="6"/>
      <c r="CQT284" s="6"/>
      <c r="CQU284" s="6"/>
      <c r="CQV284" s="6"/>
      <c r="CQW284" s="6"/>
      <c r="CQX284" s="6"/>
      <c r="CQY284" s="6"/>
      <c r="CQZ284" s="6"/>
      <c r="CRA284" s="6"/>
      <c r="CRB284" s="6"/>
      <c r="CRC284" s="6"/>
      <c r="CRD284" s="6"/>
      <c r="CRE284" s="6"/>
      <c r="CRF284" s="6"/>
      <c r="CRG284" s="6"/>
      <c r="CRH284" s="6"/>
      <c r="CRI284" s="6"/>
      <c r="CRJ284" s="6"/>
      <c r="CRK284" s="6"/>
      <c r="CRL284" s="6"/>
      <c r="CRM284" s="6"/>
      <c r="CRN284" s="6"/>
      <c r="CRO284" s="6"/>
      <c r="CRP284" s="6"/>
      <c r="CRQ284" s="6"/>
      <c r="CRR284" s="6"/>
      <c r="CRS284" s="6"/>
      <c r="CRT284" s="6"/>
      <c r="CRU284" s="6"/>
      <c r="CRV284" s="6"/>
      <c r="CRW284" s="6"/>
      <c r="CRX284" s="6"/>
      <c r="CRY284" s="6"/>
      <c r="CRZ284" s="6"/>
      <c r="CSA284" s="6"/>
      <c r="CSB284" s="6"/>
      <c r="CSC284" s="6"/>
      <c r="CSD284" s="6"/>
      <c r="CSE284" s="6"/>
      <c r="CSF284" s="6"/>
      <c r="CSG284" s="6"/>
      <c r="CSH284" s="6"/>
      <c r="CSI284" s="6"/>
      <c r="CSJ284" s="6"/>
      <c r="CSK284" s="6"/>
      <c r="CSL284" s="6"/>
      <c r="CSM284" s="6"/>
      <c r="CSN284" s="6"/>
      <c r="CSO284" s="6"/>
      <c r="CSP284" s="6"/>
      <c r="CSQ284" s="6"/>
      <c r="CSR284" s="6"/>
      <c r="CSS284" s="6"/>
      <c r="CST284" s="6"/>
      <c r="CSU284" s="6"/>
      <c r="CSV284" s="6"/>
      <c r="CSW284" s="6"/>
      <c r="CSX284" s="6"/>
      <c r="CSY284" s="6"/>
      <c r="CSZ284" s="6"/>
      <c r="CTA284" s="6"/>
      <c r="CTB284" s="6"/>
      <c r="CTC284" s="6"/>
      <c r="CTD284" s="6"/>
      <c r="CTE284" s="6"/>
      <c r="CTF284" s="6"/>
      <c r="CTG284" s="6"/>
      <c r="CTH284" s="6"/>
      <c r="CTI284" s="6"/>
      <c r="CTJ284" s="6"/>
      <c r="CTK284" s="6"/>
      <c r="CTL284" s="6"/>
      <c r="CTM284" s="6"/>
      <c r="CTN284" s="6"/>
      <c r="CTO284" s="6"/>
      <c r="CTP284" s="6"/>
      <c r="CTQ284" s="6"/>
      <c r="CTR284" s="6"/>
      <c r="CTS284" s="6"/>
      <c r="CTT284" s="6"/>
      <c r="CTU284" s="6"/>
      <c r="CTV284" s="6"/>
      <c r="CTW284" s="6"/>
      <c r="CTX284" s="6"/>
      <c r="CTY284" s="6"/>
      <c r="CTZ284" s="6"/>
      <c r="CUA284" s="6"/>
      <c r="CUB284" s="6"/>
      <c r="CUC284" s="6"/>
      <c r="CUD284" s="6"/>
      <c r="CUE284" s="6"/>
      <c r="CUF284" s="6"/>
      <c r="CUG284" s="6"/>
      <c r="CUH284" s="6"/>
      <c r="CUI284" s="6"/>
      <c r="CUJ284" s="6"/>
      <c r="CUK284" s="6"/>
      <c r="CUL284" s="6"/>
      <c r="CUM284" s="6"/>
      <c r="CUN284" s="6"/>
      <c r="CUO284" s="6"/>
      <c r="CUP284" s="6"/>
      <c r="CUQ284" s="6"/>
      <c r="CUR284" s="6"/>
      <c r="CUS284" s="6"/>
      <c r="CUT284" s="6"/>
      <c r="CUU284" s="6"/>
      <c r="CUV284" s="6"/>
      <c r="CUW284" s="6"/>
      <c r="CUX284" s="6"/>
      <c r="CUY284" s="6"/>
      <c r="CUZ284" s="6"/>
      <c r="CVA284" s="6"/>
      <c r="CVB284" s="6"/>
      <c r="CVC284" s="6"/>
      <c r="CVD284" s="6"/>
      <c r="CVE284" s="6"/>
      <c r="CVF284" s="6"/>
      <c r="CVG284" s="6"/>
      <c r="CVH284" s="6"/>
      <c r="CVI284" s="6"/>
      <c r="CVJ284" s="6"/>
      <c r="CVK284" s="6"/>
      <c r="CVL284" s="6"/>
      <c r="CVM284" s="6"/>
      <c r="CVN284" s="6"/>
      <c r="CVO284" s="6"/>
      <c r="CVP284" s="6"/>
      <c r="CVQ284" s="6"/>
      <c r="CVR284" s="6"/>
      <c r="CVS284" s="6"/>
      <c r="CVT284" s="6"/>
      <c r="CVU284" s="6"/>
      <c r="CVV284" s="6"/>
      <c r="CVW284" s="6"/>
      <c r="CVX284" s="6"/>
      <c r="CVY284" s="6"/>
      <c r="CVZ284" s="6"/>
      <c r="CWA284" s="6"/>
      <c r="CWB284" s="6"/>
      <c r="CWC284" s="6"/>
      <c r="CWD284" s="6"/>
      <c r="CWE284" s="6"/>
      <c r="CWF284" s="6"/>
      <c r="CWG284" s="6"/>
      <c r="CWH284" s="6"/>
      <c r="CWI284" s="6"/>
      <c r="CWJ284" s="6"/>
      <c r="CWK284" s="6"/>
      <c r="CWL284" s="6"/>
      <c r="CWM284" s="6"/>
      <c r="CWN284" s="6"/>
      <c r="CWO284" s="6"/>
      <c r="CWP284" s="6"/>
      <c r="CWQ284" s="6"/>
      <c r="CWR284" s="6"/>
      <c r="CWS284" s="6"/>
      <c r="CWT284" s="6"/>
      <c r="CWU284" s="6"/>
      <c r="CWV284" s="6"/>
      <c r="CWW284" s="6"/>
      <c r="CWX284" s="6"/>
      <c r="CWY284" s="6"/>
      <c r="CWZ284" s="6"/>
      <c r="CXA284" s="6"/>
      <c r="CXB284" s="6"/>
      <c r="CXC284" s="6"/>
      <c r="CXD284" s="6"/>
      <c r="CXE284" s="6"/>
      <c r="CXF284" s="6"/>
      <c r="CXG284" s="6"/>
      <c r="CXH284" s="6"/>
      <c r="CXI284" s="6"/>
      <c r="CXJ284" s="6"/>
      <c r="CXK284" s="6"/>
      <c r="CXL284" s="6"/>
      <c r="CXM284" s="6"/>
      <c r="CXN284" s="6"/>
      <c r="CXO284" s="6"/>
      <c r="CXP284" s="6"/>
      <c r="CXQ284" s="6"/>
      <c r="CXR284" s="6"/>
      <c r="CXS284" s="6"/>
      <c r="CXT284" s="6"/>
      <c r="CXU284" s="6"/>
      <c r="CXV284" s="6"/>
      <c r="CXW284" s="6"/>
      <c r="CXX284" s="6"/>
      <c r="CXY284" s="6"/>
      <c r="CXZ284" s="6"/>
      <c r="CYA284" s="6"/>
      <c r="CYB284" s="6"/>
      <c r="CYC284" s="6"/>
      <c r="CYD284" s="6"/>
      <c r="CYE284" s="6"/>
      <c r="CYF284" s="6"/>
      <c r="CYG284" s="6"/>
      <c r="CYH284" s="6"/>
      <c r="CYI284" s="6"/>
      <c r="CYJ284" s="6"/>
      <c r="CYK284" s="6"/>
      <c r="CYL284" s="6"/>
      <c r="CYM284" s="6"/>
      <c r="CYN284" s="6"/>
      <c r="CYO284" s="6"/>
      <c r="CYP284" s="6"/>
      <c r="CYQ284" s="6"/>
      <c r="CYR284" s="6"/>
      <c r="CYS284" s="6"/>
      <c r="CYT284" s="6"/>
      <c r="CYU284" s="6"/>
      <c r="CYV284" s="6"/>
      <c r="CYW284" s="6"/>
      <c r="CYX284" s="6"/>
      <c r="CYY284" s="6"/>
      <c r="CYZ284" s="6"/>
      <c r="CZA284" s="6"/>
      <c r="CZB284" s="6"/>
      <c r="CZC284" s="6"/>
      <c r="CZD284" s="6"/>
      <c r="CZE284" s="6"/>
      <c r="CZF284" s="6"/>
      <c r="CZG284" s="6"/>
      <c r="CZH284" s="6"/>
      <c r="CZI284" s="6"/>
      <c r="CZJ284" s="6"/>
      <c r="CZK284" s="6"/>
      <c r="CZL284" s="6"/>
      <c r="CZM284" s="6"/>
      <c r="CZN284" s="6"/>
      <c r="CZO284" s="6"/>
      <c r="CZP284" s="6"/>
      <c r="CZQ284" s="6"/>
      <c r="CZR284" s="6"/>
      <c r="CZS284" s="6"/>
      <c r="CZT284" s="6"/>
      <c r="CZU284" s="6"/>
      <c r="CZV284" s="6"/>
      <c r="CZW284" s="6"/>
      <c r="CZX284" s="6"/>
      <c r="CZY284" s="6"/>
      <c r="CZZ284" s="6"/>
      <c r="DAA284" s="6"/>
      <c r="DAB284" s="6"/>
      <c r="DAC284" s="6"/>
      <c r="DAD284" s="6"/>
      <c r="DAE284" s="6"/>
      <c r="DAF284" s="6"/>
      <c r="DAG284" s="6"/>
      <c r="DAH284" s="6"/>
      <c r="DAI284" s="6"/>
      <c r="DAJ284" s="6"/>
      <c r="DAK284" s="6"/>
      <c r="DAL284" s="6"/>
      <c r="DAM284" s="6"/>
      <c r="DAN284" s="6"/>
      <c r="DAO284" s="6"/>
      <c r="DAP284" s="6"/>
      <c r="DAQ284" s="6"/>
      <c r="DAR284" s="6"/>
      <c r="DAS284" s="6"/>
      <c r="DAT284" s="6"/>
      <c r="DAU284" s="6"/>
      <c r="DAV284" s="6"/>
      <c r="DAW284" s="6"/>
      <c r="DAX284" s="6"/>
      <c r="DAY284" s="6"/>
      <c r="DAZ284" s="6"/>
      <c r="DBA284" s="6"/>
      <c r="DBB284" s="6"/>
      <c r="DBC284" s="6"/>
      <c r="DBD284" s="6"/>
      <c r="DBE284" s="6"/>
      <c r="DBF284" s="6"/>
      <c r="DBG284" s="6"/>
      <c r="DBH284" s="6"/>
      <c r="DBI284" s="6"/>
      <c r="DBJ284" s="6"/>
      <c r="DBK284" s="6"/>
      <c r="DBL284" s="6"/>
      <c r="DBM284" s="6"/>
      <c r="DBN284" s="6"/>
      <c r="DBO284" s="6"/>
      <c r="DBP284" s="6"/>
      <c r="DBQ284" s="6"/>
      <c r="DBR284" s="6"/>
      <c r="DBS284" s="6"/>
      <c r="DBT284" s="6"/>
      <c r="DBU284" s="6"/>
      <c r="DBV284" s="6"/>
      <c r="DBW284" s="6"/>
      <c r="DBX284" s="6"/>
      <c r="DBY284" s="6"/>
      <c r="DBZ284" s="6"/>
      <c r="DCA284" s="6"/>
      <c r="DCB284" s="6"/>
      <c r="DCC284" s="6"/>
      <c r="DCD284" s="6"/>
      <c r="DCE284" s="6"/>
      <c r="DCF284" s="6"/>
      <c r="DCG284" s="6"/>
      <c r="DCH284" s="6"/>
      <c r="DCI284" s="6"/>
      <c r="DCJ284" s="6"/>
      <c r="DCK284" s="6"/>
      <c r="DCL284" s="6"/>
      <c r="DCM284" s="6"/>
      <c r="DCN284" s="6"/>
      <c r="DCO284" s="6"/>
      <c r="DCP284" s="6"/>
      <c r="DCQ284" s="6"/>
      <c r="DCR284" s="6"/>
      <c r="DCS284" s="6"/>
      <c r="DCT284" s="6"/>
      <c r="DCU284" s="6"/>
      <c r="DCV284" s="6"/>
      <c r="DCW284" s="6"/>
      <c r="DCX284" s="6"/>
      <c r="DCY284" s="6"/>
      <c r="DCZ284" s="6"/>
      <c r="DDA284" s="6"/>
      <c r="DDB284" s="6"/>
      <c r="DDC284" s="6"/>
      <c r="DDD284" s="6"/>
      <c r="DDE284" s="6"/>
      <c r="DDF284" s="6"/>
      <c r="DDG284" s="6"/>
      <c r="DDH284" s="6"/>
      <c r="DDI284" s="6"/>
      <c r="DDJ284" s="6"/>
      <c r="DDK284" s="6"/>
      <c r="DDL284" s="6"/>
      <c r="DDM284" s="6"/>
      <c r="DDN284" s="6"/>
      <c r="DDO284" s="6"/>
      <c r="DDP284" s="6"/>
      <c r="DDQ284" s="6"/>
      <c r="DDR284" s="6"/>
      <c r="DDS284" s="6"/>
      <c r="DDT284" s="6"/>
      <c r="DDU284" s="6"/>
      <c r="DDV284" s="6"/>
      <c r="DDW284" s="6"/>
      <c r="DDX284" s="6"/>
      <c r="DDY284" s="6"/>
      <c r="DDZ284" s="6"/>
      <c r="DEA284" s="6"/>
      <c r="DEB284" s="6"/>
      <c r="DEC284" s="6"/>
      <c r="DED284" s="6"/>
      <c r="DEE284" s="6"/>
      <c r="DEF284" s="6"/>
      <c r="DEG284" s="6"/>
      <c r="DEH284" s="6"/>
      <c r="DEI284" s="6"/>
      <c r="DEJ284" s="6"/>
      <c r="DEK284" s="6"/>
      <c r="DEL284" s="6"/>
      <c r="DEM284" s="6"/>
      <c r="DEN284" s="6"/>
      <c r="DEO284" s="6"/>
      <c r="DEP284" s="6"/>
      <c r="DEQ284" s="6"/>
      <c r="DER284" s="6"/>
      <c r="DES284" s="6"/>
      <c r="DET284" s="6"/>
      <c r="DEU284" s="6"/>
      <c r="DEV284" s="6"/>
      <c r="DEW284" s="6"/>
      <c r="DEX284" s="6"/>
      <c r="DEY284" s="6"/>
      <c r="DEZ284" s="6"/>
      <c r="DFA284" s="6"/>
      <c r="DFB284" s="6"/>
      <c r="DFC284" s="6"/>
      <c r="DFD284" s="6"/>
      <c r="DFE284" s="6"/>
      <c r="DFF284" s="6"/>
      <c r="DFG284" s="6"/>
      <c r="DFH284" s="6"/>
      <c r="DFI284" s="6"/>
      <c r="DFJ284" s="6"/>
      <c r="DFK284" s="6"/>
      <c r="DFL284" s="6"/>
      <c r="DFM284" s="6"/>
      <c r="DFN284" s="6"/>
      <c r="DFO284" s="6"/>
      <c r="DFP284" s="6"/>
      <c r="DFQ284" s="6"/>
      <c r="DFR284" s="6"/>
      <c r="DFS284" s="6"/>
      <c r="DFT284" s="6"/>
      <c r="DFU284" s="6"/>
      <c r="DFV284" s="6"/>
      <c r="DFW284" s="6"/>
      <c r="DFX284" s="6"/>
      <c r="DFY284" s="6"/>
      <c r="DFZ284" s="6"/>
      <c r="DGA284" s="6"/>
      <c r="DGB284" s="6"/>
      <c r="DGC284" s="6"/>
      <c r="DGD284" s="6"/>
      <c r="DGE284" s="6"/>
      <c r="DGF284" s="6"/>
      <c r="DGG284" s="6"/>
      <c r="DGH284" s="6"/>
      <c r="DGI284" s="6"/>
      <c r="DGJ284" s="6"/>
      <c r="DGK284" s="6"/>
      <c r="DGL284" s="6"/>
      <c r="DGM284" s="6"/>
      <c r="DGN284" s="6"/>
      <c r="DGO284" s="6"/>
      <c r="DGP284" s="6"/>
      <c r="DGQ284" s="6"/>
      <c r="DGR284" s="6"/>
      <c r="DGS284" s="6"/>
      <c r="DGT284" s="6"/>
      <c r="DGU284" s="6"/>
      <c r="DGV284" s="6"/>
      <c r="DGW284" s="6"/>
      <c r="DGX284" s="6"/>
      <c r="DGY284" s="6"/>
      <c r="DGZ284" s="6"/>
      <c r="DHA284" s="6"/>
      <c r="DHB284" s="6"/>
      <c r="DHC284" s="6"/>
      <c r="DHD284" s="6"/>
      <c r="DHE284" s="6"/>
      <c r="DHF284" s="6"/>
      <c r="DHG284" s="6"/>
      <c r="DHH284" s="6"/>
      <c r="DHI284" s="6"/>
      <c r="DHJ284" s="6"/>
      <c r="DHK284" s="6"/>
      <c r="DHL284" s="6"/>
      <c r="DHM284" s="6"/>
      <c r="DHN284" s="6"/>
      <c r="DHO284" s="6"/>
      <c r="DHP284" s="6"/>
      <c r="DHQ284" s="6"/>
      <c r="DHR284" s="6"/>
      <c r="DHS284" s="6"/>
      <c r="DHT284" s="6"/>
      <c r="DHU284" s="6"/>
      <c r="DHV284" s="6"/>
      <c r="DHW284" s="6"/>
      <c r="DHX284" s="6"/>
      <c r="DHY284" s="6"/>
      <c r="DHZ284" s="6"/>
      <c r="DIA284" s="6"/>
      <c r="DIB284" s="6"/>
      <c r="DIC284" s="6"/>
      <c r="DID284" s="6"/>
      <c r="DIE284" s="6"/>
      <c r="DIF284" s="6"/>
      <c r="DIG284" s="6"/>
      <c r="DIH284" s="6"/>
      <c r="DII284" s="6"/>
      <c r="DIJ284" s="6"/>
      <c r="DIK284" s="6"/>
      <c r="DIL284" s="6"/>
      <c r="DIM284" s="6"/>
      <c r="DIN284" s="6"/>
      <c r="DIO284" s="6"/>
      <c r="DIP284" s="6"/>
      <c r="DIQ284" s="6"/>
      <c r="DIR284" s="6"/>
      <c r="DIS284" s="6"/>
      <c r="DIT284" s="6"/>
      <c r="DIU284" s="6"/>
      <c r="DIV284" s="6"/>
      <c r="DIW284" s="6"/>
      <c r="DIX284" s="6"/>
      <c r="DIY284" s="6"/>
      <c r="DIZ284" s="6"/>
      <c r="DJA284" s="6"/>
      <c r="DJB284" s="6"/>
      <c r="DJC284" s="6"/>
      <c r="DJD284" s="6"/>
      <c r="DJE284" s="6"/>
      <c r="DJF284" s="6"/>
      <c r="DJG284" s="6"/>
      <c r="DJH284" s="6"/>
      <c r="DJI284" s="6"/>
      <c r="DJJ284" s="6"/>
      <c r="DJK284" s="6"/>
      <c r="DJL284" s="6"/>
      <c r="DJM284" s="6"/>
      <c r="DJN284" s="6"/>
      <c r="DJO284" s="6"/>
      <c r="DJP284" s="6"/>
      <c r="DJQ284" s="6"/>
      <c r="DJR284" s="6"/>
      <c r="DJS284" s="6"/>
      <c r="DJT284" s="6"/>
      <c r="DJU284" s="6"/>
      <c r="DJV284" s="6"/>
      <c r="DJW284" s="6"/>
      <c r="DJX284" s="6"/>
      <c r="DJY284" s="6"/>
      <c r="DJZ284" s="6"/>
      <c r="DKA284" s="6"/>
      <c r="DKB284" s="6"/>
      <c r="DKC284" s="6"/>
      <c r="DKD284" s="6"/>
      <c r="DKE284" s="6"/>
      <c r="DKF284" s="6"/>
      <c r="DKG284" s="6"/>
      <c r="DKH284" s="6"/>
      <c r="DKI284" s="6"/>
      <c r="DKJ284" s="6"/>
      <c r="DKK284" s="6"/>
      <c r="DKL284" s="6"/>
      <c r="DKM284" s="6"/>
      <c r="DKN284" s="6"/>
      <c r="DKO284" s="6"/>
      <c r="DKP284" s="6"/>
      <c r="DKQ284" s="6"/>
      <c r="DKR284" s="6"/>
      <c r="DKS284" s="6"/>
      <c r="DKT284" s="6"/>
      <c r="DKU284" s="6"/>
      <c r="DKV284" s="6"/>
      <c r="DKW284" s="6"/>
      <c r="DKX284" s="6"/>
      <c r="DKY284" s="6"/>
      <c r="DKZ284" s="6"/>
      <c r="DLA284" s="6"/>
      <c r="DLB284" s="6"/>
      <c r="DLC284" s="6"/>
      <c r="DLD284" s="6"/>
      <c r="DLE284" s="6"/>
      <c r="DLF284" s="6"/>
      <c r="DLG284" s="6"/>
      <c r="DLH284" s="6"/>
      <c r="DLI284" s="6"/>
      <c r="DLJ284" s="6"/>
      <c r="DLK284" s="6"/>
      <c r="DLL284" s="6"/>
      <c r="DLM284" s="6"/>
      <c r="DLN284" s="6"/>
      <c r="DLO284" s="6"/>
      <c r="DLP284" s="6"/>
      <c r="DLQ284" s="6"/>
      <c r="DLR284" s="6"/>
      <c r="DLS284" s="6"/>
      <c r="DLT284" s="6"/>
      <c r="DLU284" s="6"/>
      <c r="DLV284" s="6"/>
      <c r="DLW284" s="6"/>
      <c r="DLX284" s="6"/>
      <c r="DLY284" s="6"/>
      <c r="DLZ284" s="6"/>
      <c r="DMA284" s="6"/>
      <c r="DMB284" s="6"/>
      <c r="DMC284" s="6"/>
      <c r="DMD284" s="6"/>
      <c r="DME284" s="6"/>
      <c r="DMF284" s="6"/>
      <c r="DMG284" s="6"/>
      <c r="DMH284" s="6"/>
      <c r="DMI284" s="6"/>
      <c r="DMJ284" s="6"/>
      <c r="DMK284" s="6"/>
      <c r="DML284" s="6"/>
      <c r="DMM284" s="6"/>
      <c r="DMN284" s="6"/>
      <c r="DMO284" s="6"/>
      <c r="DMP284" s="6"/>
      <c r="DMQ284" s="6"/>
      <c r="DMR284" s="6"/>
      <c r="DMS284" s="6"/>
      <c r="DMT284" s="6"/>
      <c r="DMU284" s="6"/>
      <c r="DMV284" s="6"/>
      <c r="DMW284" s="6"/>
      <c r="DMX284" s="6"/>
      <c r="DMY284" s="6"/>
      <c r="DMZ284" s="6"/>
      <c r="DNA284" s="6"/>
      <c r="DNB284" s="6"/>
      <c r="DNC284" s="6"/>
      <c r="DND284" s="6"/>
      <c r="DNE284" s="6"/>
      <c r="DNF284" s="6"/>
      <c r="DNG284" s="6"/>
      <c r="DNH284" s="6"/>
      <c r="DNI284" s="6"/>
      <c r="DNJ284" s="6"/>
      <c r="DNK284" s="6"/>
      <c r="DNL284" s="6"/>
      <c r="DNM284" s="6"/>
      <c r="DNN284" s="6"/>
      <c r="DNO284" s="6"/>
      <c r="DNP284" s="6"/>
      <c r="DNQ284" s="6"/>
      <c r="DNR284" s="6"/>
      <c r="DNS284" s="6"/>
      <c r="DNT284" s="6"/>
      <c r="DNU284" s="6"/>
      <c r="DNV284" s="6"/>
      <c r="DNW284" s="6"/>
      <c r="DNX284" s="6"/>
      <c r="DNY284" s="6"/>
      <c r="DNZ284" s="6"/>
      <c r="DOA284" s="6"/>
      <c r="DOB284" s="6"/>
      <c r="DOC284" s="6"/>
      <c r="DOD284" s="6"/>
      <c r="DOE284" s="6"/>
      <c r="DOF284" s="6"/>
      <c r="DOG284" s="6"/>
      <c r="DOH284" s="6"/>
      <c r="DOI284" s="6"/>
      <c r="DOJ284" s="6"/>
      <c r="DOK284" s="6"/>
      <c r="DOL284" s="6"/>
      <c r="DOM284" s="6"/>
      <c r="DON284" s="6"/>
      <c r="DOO284" s="6"/>
      <c r="DOP284" s="6"/>
      <c r="DOQ284" s="6"/>
      <c r="DOR284" s="6"/>
      <c r="DOS284" s="6"/>
      <c r="DOT284" s="6"/>
      <c r="DOU284" s="6"/>
      <c r="DOV284" s="6"/>
      <c r="DOW284" s="6"/>
      <c r="DOX284" s="6"/>
      <c r="DOY284" s="6"/>
      <c r="DOZ284" s="6"/>
      <c r="DPA284" s="6"/>
      <c r="DPB284" s="6"/>
      <c r="DPC284" s="6"/>
      <c r="DPD284" s="6"/>
      <c r="DPE284" s="6"/>
      <c r="DPF284" s="6"/>
      <c r="DPG284" s="6"/>
      <c r="DPH284" s="6"/>
      <c r="DPI284" s="6"/>
      <c r="DPJ284" s="6"/>
      <c r="DPK284" s="6"/>
      <c r="DPL284" s="6"/>
      <c r="DPM284" s="6"/>
      <c r="DPN284" s="6"/>
      <c r="DPO284" s="6"/>
      <c r="DPP284" s="6"/>
      <c r="DPQ284" s="6"/>
      <c r="DPR284" s="6"/>
      <c r="DPS284" s="6"/>
      <c r="DPT284" s="6"/>
      <c r="DPU284" s="6"/>
      <c r="DPV284" s="6"/>
      <c r="DPW284" s="6"/>
      <c r="DPX284" s="6"/>
      <c r="DPY284" s="6"/>
      <c r="DPZ284" s="6"/>
      <c r="DQA284" s="6"/>
      <c r="DQB284" s="6"/>
      <c r="DQC284" s="6"/>
      <c r="DQD284" s="6"/>
      <c r="DQE284" s="6"/>
      <c r="DQF284" s="6"/>
      <c r="DQG284" s="6"/>
      <c r="DQH284" s="6"/>
      <c r="DQI284" s="6"/>
      <c r="DQJ284" s="6"/>
      <c r="DQK284" s="6"/>
      <c r="DQL284" s="6"/>
      <c r="DQM284" s="6"/>
      <c r="DQN284" s="6"/>
      <c r="DQO284" s="6"/>
      <c r="DQP284" s="6"/>
      <c r="DQQ284" s="6"/>
      <c r="DQR284" s="6"/>
      <c r="DQS284" s="6"/>
      <c r="DQT284" s="6"/>
      <c r="DQU284" s="6"/>
      <c r="DQV284" s="6"/>
      <c r="DQW284" s="6"/>
      <c r="DQX284" s="6"/>
      <c r="DQY284" s="6"/>
      <c r="DQZ284" s="6"/>
      <c r="DRA284" s="6"/>
      <c r="DRB284" s="6"/>
      <c r="DRC284" s="6"/>
      <c r="DRD284" s="6"/>
      <c r="DRE284" s="6"/>
      <c r="DRF284" s="6"/>
      <c r="DRG284" s="6"/>
      <c r="DRH284" s="6"/>
      <c r="DRI284" s="6"/>
      <c r="DRJ284" s="6"/>
      <c r="DRK284" s="6"/>
      <c r="DRL284" s="6"/>
      <c r="DRM284" s="6"/>
      <c r="DRN284" s="6"/>
      <c r="DRO284" s="6"/>
      <c r="DRP284" s="6"/>
      <c r="DRQ284" s="6"/>
      <c r="DRR284" s="6"/>
      <c r="DRS284" s="6"/>
      <c r="DRT284" s="6"/>
      <c r="DRU284" s="6"/>
      <c r="DRV284" s="6"/>
      <c r="DRW284" s="6"/>
      <c r="DRX284" s="6"/>
      <c r="DRY284" s="6"/>
      <c r="DRZ284" s="6"/>
      <c r="DSA284" s="6"/>
      <c r="DSB284" s="6"/>
      <c r="DSC284" s="6"/>
      <c r="DSD284" s="6"/>
      <c r="DSE284" s="6"/>
      <c r="DSF284" s="6"/>
      <c r="DSG284" s="6"/>
      <c r="DSH284" s="6"/>
      <c r="DSI284" s="6"/>
      <c r="DSJ284" s="6"/>
      <c r="DSK284" s="6"/>
      <c r="DSL284" s="6"/>
      <c r="DSM284" s="6"/>
      <c r="DSN284" s="6"/>
      <c r="DSO284" s="6"/>
      <c r="DSP284" s="6"/>
      <c r="DSQ284" s="6"/>
      <c r="DSR284" s="6"/>
      <c r="DSS284" s="6"/>
      <c r="DST284" s="6"/>
      <c r="DSU284" s="6"/>
      <c r="DSV284" s="6"/>
      <c r="DSW284" s="6"/>
      <c r="DSX284" s="6"/>
      <c r="DSY284" s="6"/>
      <c r="DSZ284" s="6"/>
      <c r="DTA284" s="6"/>
      <c r="DTB284" s="6"/>
      <c r="DTC284" s="6"/>
      <c r="DTD284" s="6"/>
      <c r="DTE284" s="6"/>
      <c r="DTF284" s="6"/>
      <c r="DTG284" s="6"/>
      <c r="DTH284" s="6"/>
      <c r="DTI284" s="6"/>
      <c r="DTJ284" s="6"/>
      <c r="DTK284" s="6"/>
      <c r="DTL284" s="6"/>
      <c r="DTM284" s="6"/>
      <c r="DTN284" s="6"/>
      <c r="DTO284" s="6"/>
      <c r="DTP284" s="6"/>
      <c r="DTQ284" s="6"/>
      <c r="DTR284" s="6"/>
      <c r="DTS284" s="6"/>
      <c r="DTT284" s="6"/>
      <c r="DTU284" s="6"/>
      <c r="DTV284" s="6"/>
      <c r="DTW284" s="6"/>
      <c r="DTX284" s="6"/>
      <c r="DTY284" s="6"/>
      <c r="DTZ284" s="6"/>
      <c r="DUA284" s="6"/>
      <c r="DUB284" s="6"/>
      <c r="DUC284" s="6"/>
      <c r="DUD284" s="6"/>
      <c r="DUE284" s="6"/>
      <c r="DUF284" s="6"/>
      <c r="DUG284" s="6"/>
      <c r="DUH284" s="6"/>
      <c r="DUI284" s="6"/>
      <c r="DUJ284" s="6"/>
      <c r="DUK284" s="6"/>
      <c r="DUL284" s="6"/>
      <c r="DUM284" s="6"/>
      <c r="DUN284" s="6"/>
      <c r="DUO284" s="6"/>
      <c r="DUP284" s="6"/>
      <c r="DUQ284" s="6"/>
      <c r="DUR284" s="6"/>
      <c r="DUS284" s="6"/>
      <c r="DUT284" s="6"/>
      <c r="DUU284" s="6"/>
      <c r="DUV284" s="6"/>
      <c r="DUW284" s="6"/>
      <c r="DUX284" s="6"/>
      <c r="DUY284" s="6"/>
      <c r="DUZ284" s="6"/>
      <c r="DVA284" s="6"/>
      <c r="DVB284" s="6"/>
      <c r="DVC284" s="6"/>
      <c r="DVD284" s="6"/>
      <c r="DVE284" s="6"/>
      <c r="DVF284" s="6"/>
      <c r="DVG284" s="6"/>
      <c r="DVH284" s="6"/>
      <c r="DVI284" s="6"/>
      <c r="DVJ284" s="6"/>
      <c r="DVK284" s="6"/>
      <c r="DVL284" s="6"/>
      <c r="DVM284" s="6"/>
      <c r="DVN284" s="6"/>
      <c r="DVO284" s="6"/>
      <c r="DVP284" s="6"/>
      <c r="DVQ284" s="6"/>
      <c r="DVR284" s="6"/>
      <c r="DVS284" s="6"/>
      <c r="DVT284" s="6"/>
      <c r="DVU284" s="6"/>
      <c r="DVV284" s="6"/>
      <c r="DVW284" s="6"/>
      <c r="DVX284" s="6"/>
      <c r="DVY284" s="6"/>
      <c r="DVZ284" s="6"/>
      <c r="DWA284" s="6"/>
      <c r="DWB284" s="6"/>
      <c r="DWC284" s="6"/>
      <c r="DWD284" s="6"/>
      <c r="DWE284" s="6"/>
      <c r="DWF284" s="6"/>
      <c r="DWG284" s="6"/>
      <c r="DWH284" s="6"/>
      <c r="DWI284" s="6"/>
      <c r="DWJ284" s="6"/>
      <c r="DWK284" s="6"/>
      <c r="DWL284" s="6"/>
      <c r="DWM284" s="6"/>
      <c r="DWN284" s="6"/>
      <c r="DWO284" s="6"/>
      <c r="DWP284" s="6"/>
      <c r="DWQ284" s="6"/>
      <c r="DWR284" s="6"/>
      <c r="DWS284" s="6"/>
      <c r="DWT284" s="6"/>
      <c r="DWU284" s="6"/>
      <c r="DWV284" s="6"/>
      <c r="DWW284" s="6"/>
      <c r="DWX284" s="6"/>
      <c r="DWY284" s="6"/>
      <c r="DWZ284" s="6"/>
      <c r="DXA284" s="6"/>
      <c r="DXB284" s="6"/>
      <c r="DXC284" s="6"/>
      <c r="DXD284" s="6"/>
      <c r="DXE284" s="6"/>
      <c r="DXF284" s="6"/>
      <c r="DXG284" s="6"/>
      <c r="DXH284" s="6"/>
      <c r="DXI284" s="6"/>
      <c r="DXJ284" s="6"/>
      <c r="DXK284" s="6"/>
      <c r="DXL284" s="6"/>
      <c r="DXM284" s="6"/>
      <c r="DXN284" s="6"/>
      <c r="DXO284" s="6"/>
      <c r="DXP284" s="6"/>
      <c r="DXQ284" s="6"/>
      <c r="DXR284" s="6"/>
      <c r="DXS284" s="6"/>
      <c r="DXT284" s="6"/>
      <c r="DXU284" s="6"/>
      <c r="DXV284" s="6"/>
      <c r="DXW284" s="6"/>
      <c r="DXX284" s="6"/>
      <c r="DXY284" s="6"/>
      <c r="DXZ284" s="6"/>
      <c r="DYA284" s="6"/>
      <c r="DYB284" s="6"/>
      <c r="DYC284" s="6"/>
      <c r="DYD284" s="6"/>
      <c r="DYE284" s="6"/>
      <c r="DYF284" s="6"/>
      <c r="DYG284" s="6"/>
      <c r="DYH284" s="6"/>
      <c r="DYI284" s="6"/>
      <c r="DYJ284" s="6"/>
      <c r="DYK284" s="6"/>
      <c r="DYL284" s="6"/>
      <c r="DYM284" s="6"/>
      <c r="DYN284" s="6"/>
      <c r="DYO284" s="6"/>
      <c r="DYP284" s="6"/>
      <c r="DYQ284" s="6"/>
      <c r="DYR284" s="6"/>
      <c r="DYS284" s="6"/>
      <c r="DYT284" s="6"/>
      <c r="DYU284" s="6"/>
      <c r="DYV284" s="6"/>
      <c r="DYW284" s="6"/>
      <c r="DYX284" s="6"/>
      <c r="DYY284" s="6"/>
      <c r="DYZ284" s="6"/>
      <c r="DZA284" s="6"/>
      <c r="DZB284" s="6"/>
      <c r="DZC284" s="6"/>
      <c r="DZD284" s="6"/>
      <c r="DZE284" s="6"/>
      <c r="DZF284" s="6"/>
      <c r="DZG284" s="6"/>
      <c r="DZH284" s="6"/>
      <c r="DZI284" s="6"/>
      <c r="DZJ284" s="6"/>
      <c r="DZK284" s="6"/>
      <c r="DZL284" s="6"/>
      <c r="DZM284" s="6"/>
      <c r="DZN284" s="6"/>
      <c r="DZO284" s="6"/>
      <c r="DZP284" s="6"/>
      <c r="DZQ284" s="6"/>
      <c r="DZR284" s="6"/>
      <c r="DZS284" s="6"/>
      <c r="DZT284" s="6"/>
      <c r="DZU284" s="6"/>
      <c r="DZV284" s="6"/>
      <c r="DZW284" s="6"/>
      <c r="DZX284" s="6"/>
      <c r="DZY284" s="6"/>
      <c r="DZZ284" s="6"/>
      <c r="EAA284" s="6"/>
      <c r="EAB284" s="6"/>
      <c r="EAC284" s="6"/>
      <c r="EAD284" s="6"/>
      <c r="EAE284" s="6"/>
      <c r="EAF284" s="6"/>
      <c r="EAG284" s="6"/>
      <c r="EAH284" s="6"/>
      <c r="EAI284" s="6"/>
      <c r="EAJ284" s="6"/>
      <c r="EAK284" s="6"/>
      <c r="EAL284" s="6"/>
      <c r="EAM284" s="6"/>
      <c r="EAN284" s="6"/>
      <c r="EAO284" s="6"/>
      <c r="EAP284" s="6"/>
      <c r="EAQ284" s="6"/>
      <c r="EAR284" s="6"/>
      <c r="EAS284" s="6"/>
      <c r="EAT284" s="6"/>
      <c r="EAU284" s="6"/>
      <c r="EAV284" s="6"/>
      <c r="EAW284" s="6"/>
      <c r="EAX284" s="6"/>
      <c r="EAY284" s="6"/>
      <c r="EAZ284" s="6"/>
      <c r="EBA284" s="6"/>
      <c r="EBB284" s="6"/>
      <c r="EBC284" s="6"/>
      <c r="EBD284" s="6"/>
      <c r="EBE284" s="6"/>
      <c r="EBF284" s="6"/>
      <c r="EBG284" s="6"/>
      <c r="EBH284" s="6"/>
      <c r="EBI284" s="6"/>
      <c r="EBJ284" s="6"/>
      <c r="EBK284" s="6"/>
      <c r="EBL284" s="6"/>
      <c r="EBM284" s="6"/>
      <c r="EBN284" s="6"/>
      <c r="EBO284" s="6"/>
      <c r="EBP284" s="6"/>
      <c r="EBQ284" s="6"/>
      <c r="EBR284" s="6"/>
      <c r="EBS284" s="6"/>
      <c r="EBT284" s="6"/>
      <c r="EBU284" s="6"/>
      <c r="EBV284" s="6"/>
      <c r="EBW284" s="6"/>
      <c r="EBX284" s="6"/>
      <c r="EBY284" s="6"/>
      <c r="EBZ284" s="6"/>
      <c r="ECA284" s="6"/>
      <c r="ECB284" s="6"/>
      <c r="ECC284" s="6"/>
      <c r="ECD284" s="6"/>
      <c r="ECE284" s="6"/>
      <c r="ECF284" s="6"/>
      <c r="ECG284" s="6"/>
      <c r="ECH284" s="6"/>
      <c r="ECI284" s="6"/>
      <c r="ECJ284" s="6"/>
      <c r="ECK284" s="6"/>
      <c r="ECL284" s="6"/>
      <c r="ECM284" s="6"/>
      <c r="ECN284" s="6"/>
      <c r="ECO284" s="6"/>
      <c r="ECP284" s="6"/>
      <c r="ECQ284" s="6"/>
      <c r="ECR284" s="6"/>
      <c r="ECS284" s="6"/>
      <c r="ECT284" s="6"/>
      <c r="ECU284" s="6"/>
      <c r="ECV284" s="6"/>
      <c r="ECW284" s="6"/>
      <c r="ECX284" s="6"/>
      <c r="ECY284" s="6"/>
      <c r="ECZ284" s="6"/>
      <c r="EDA284" s="6"/>
      <c r="EDB284" s="6"/>
      <c r="EDC284" s="6"/>
      <c r="EDD284" s="6"/>
      <c r="EDE284" s="6"/>
      <c r="EDF284" s="6"/>
      <c r="EDG284" s="6"/>
      <c r="EDH284" s="6"/>
      <c r="EDI284" s="6"/>
      <c r="EDJ284" s="6"/>
      <c r="EDK284" s="6"/>
      <c r="EDL284" s="6"/>
      <c r="EDM284" s="6"/>
      <c r="EDN284" s="6"/>
      <c r="EDO284" s="6"/>
      <c r="EDP284" s="6"/>
      <c r="EDQ284" s="6"/>
      <c r="EDR284" s="6"/>
      <c r="EDS284" s="6"/>
      <c r="EDT284" s="6"/>
      <c r="EDU284" s="6"/>
      <c r="EDV284" s="6"/>
      <c r="EDW284" s="6"/>
      <c r="EDX284" s="6"/>
      <c r="EDY284" s="6"/>
      <c r="EDZ284" s="6"/>
      <c r="EEA284" s="6"/>
      <c r="EEB284" s="6"/>
      <c r="EEC284" s="6"/>
      <c r="EED284" s="6"/>
      <c r="EEE284" s="6"/>
      <c r="EEF284" s="6"/>
      <c r="EEG284" s="6"/>
      <c r="EEH284" s="6"/>
      <c r="EEI284" s="6"/>
      <c r="EEJ284" s="6"/>
      <c r="EEK284" s="6"/>
      <c r="EEL284" s="6"/>
      <c r="EEM284" s="6"/>
      <c r="EEN284" s="6"/>
      <c r="EEO284" s="6"/>
      <c r="EEP284" s="6"/>
      <c r="EEQ284" s="6"/>
      <c r="EER284" s="6"/>
      <c r="EES284" s="6"/>
      <c r="EET284" s="6"/>
      <c r="EEU284" s="6"/>
      <c r="EEV284" s="6"/>
      <c r="EEW284" s="6"/>
      <c r="EEX284" s="6"/>
      <c r="EEY284" s="6"/>
      <c r="EEZ284" s="6"/>
      <c r="EFA284" s="6"/>
      <c r="EFB284" s="6"/>
      <c r="EFC284" s="6"/>
      <c r="EFD284" s="6"/>
      <c r="EFE284" s="6"/>
      <c r="EFF284" s="6"/>
      <c r="EFG284" s="6"/>
      <c r="EFH284" s="6"/>
      <c r="EFI284" s="6"/>
      <c r="EFJ284" s="6"/>
      <c r="EFK284" s="6"/>
      <c r="EFL284" s="6"/>
      <c r="EFM284" s="6"/>
      <c r="EFN284" s="6"/>
      <c r="EFO284" s="6"/>
      <c r="EFP284" s="6"/>
      <c r="EFQ284" s="6"/>
      <c r="EFR284" s="6"/>
      <c r="EFS284" s="6"/>
      <c r="EFT284" s="6"/>
      <c r="EFU284" s="6"/>
      <c r="EFV284" s="6"/>
      <c r="EFW284" s="6"/>
      <c r="EFX284" s="6"/>
      <c r="EFY284" s="6"/>
      <c r="EFZ284" s="6"/>
      <c r="EGA284" s="6"/>
      <c r="EGB284" s="6"/>
      <c r="EGC284" s="6"/>
      <c r="EGD284" s="6"/>
      <c r="EGE284" s="6"/>
      <c r="EGF284" s="6"/>
      <c r="EGG284" s="6"/>
      <c r="EGH284" s="6"/>
      <c r="EGI284" s="6"/>
      <c r="EGJ284" s="6"/>
      <c r="EGK284" s="6"/>
      <c r="EGL284" s="6"/>
      <c r="EGM284" s="6"/>
      <c r="EGN284" s="6"/>
      <c r="EGO284" s="6"/>
      <c r="EGP284" s="6"/>
      <c r="EGQ284" s="6"/>
      <c r="EGR284" s="6"/>
      <c r="EGS284" s="6"/>
      <c r="EGT284" s="6"/>
      <c r="EGU284" s="6"/>
      <c r="EGV284" s="6"/>
      <c r="EGW284" s="6"/>
      <c r="EGX284" s="6"/>
      <c r="EGY284" s="6"/>
      <c r="EGZ284" s="6"/>
      <c r="EHA284" s="6"/>
      <c r="EHB284" s="6"/>
      <c r="EHC284" s="6"/>
      <c r="EHD284" s="6"/>
      <c r="EHE284" s="6"/>
      <c r="EHF284" s="6"/>
      <c r="EHG284" s="6"/>
      <c r="EHH284" s="6"/>
      <c r="EHI284" s="6"/>
      <c r="EHJ284" s="6"/>
      <c r="EHK284" s="6"/>
      <c r="EHL284" s="6"/>
      <c r="EHM284" s="6"/>
      <c r="EHN284" s="6"/>
      <c r="EHO284" s="6"/>
      <c r="EHP284" s="6"/>
      <c r="EHQ284" s="6"/>
      <c r="EHR284" s="6"/>
      <c r="EHS284" s="6"/>
      <c r="EHT284" s="6"/>
      <c r="EHU284" s="6"/>
      <c r="EHV284" s="6"/>
      <c r="EHW284" s="6"/>
      <c r="EHX284" s="6"/>
      <c r="EHY284" s="6"/>
      <c r="EHZ284" s="6"/>
      <c r="EIA284" s="6"/>
      <c r="EIB284" s="6"/>
      <c r="EIC284" s="6"/>
      <c r="EID284" s="6"/>
      <c r="EIE284" s="6"/>
      <c r="EIF284" s="6"/>
      <c r="EIG284" s="6"/>
      <c r="EIH284" s="6"/>
      <c r="EII284" s="6"/>
      <c r="EIJ284" s="6"/>
      <c r="EIK284" s="6"/>
      <c r="EIL284" s="6"/>
      <c r="EIM284" s="6"/>
      <c r="EIN284" s="6"/>
      <c r="EIO284" s="6"/>
      <c r="EIP284" s="6"/>
      <c r="EIQ284" s="6"/>
      <c r="EIR284" s="6"/>
      <c r="EIS284" s="6"/>
      <c r="EIT284" s="6"/>
      <c r="EIU284" s="6"/>
      <c r="EIV284" s="6"/>
      <c r="EIW284" s="6"/>
      <c r="EIX284" s="6"/>
      <c r="EIY284" s="6"/>
      <c r="EIZ284" s="6"/>
      <c r="EJA284" s="6"/>
      <c r="EJB284" s="6"/>
      <c r="EJC284" s="6"/>
      <c r="EJD284" s="6"/>
      <c r="EJE284" s="6"/>
      <c r="EJF284" s="6"/>
      <c r="EJG284" s="6"/>
      <c r="EJH284" s="6"/>
      <c r="EJI284" s="6"/>
      <c r="EJJ284" s="6"/>
      <c r="EJK284" s="6"/>
      <c r="EJL284" s="6"/>
      <c r="EJM284" s="6"/>
      <c r="EJN284" s="6"/>
      <c r="EJO284" s="6"/>
      <c r="EJP284" s="6"/>
      <c r="EJQ284" s="6"/>
      <c r="EJR284" s="6"/>
      <c r="EJS284" s="6"/>
      <c r="EJT284" s="6"/>
      <c r="EJU284" s="6"/>
      <c r="EJV284" s="6"/>
      <c r="EJW284" s="6"/>
      <c r="EJX284" s="6"/>
      <c r="EJY284" s="6"/>
      <c r="EJZ284" s="6"/>
      <c r="EKA284" s="6"/>
      <c r="EKB284" s="6"/>
      <c r="EKC284" s="6"/>
      <c r="EKD284" s="6"/>
      <c r="EKE284" s="6"/>
      <c r="EKF284" s="6"/>
      <c r="EKG284" s="6"/>
      <c r="EKH284" s="6"/>
      <c r="EKI284" s="6"/>
      <c r="EKJ284" s="6"/>
      <c r="EKK284" s="6"/>
      <c r="EKL284" s="6"/>
      <c r="EKM284" s="6"/>
      <c r="EKN284" s="6"/>
      <c r="EKO284" s="6"/>
      <c r="EKP284" s="6"/>
      <c r="EKQ284" s="6"/>
      <c r="EKR284" s="6"/>
      <c r="EKS284" s="6"/>
      <c r="EKT284" s="6"/>
      <c r="EKU284" s="6"/>
      <c r="EKV284" s="6"/>
      <c r="EKW284" s="6"/>
      <c r="EKX284" s="6"/>
      <c r="EKY284" s="6"/>
      <c r="EKZ284" s="6"/>
      <c r="ELA284" s="6"/>
      <c r="ELB284" s="6"/>
      <c r="ELC284" s="6"/>
      <c r="ELD284" s="6"/>
      <c r="ELE284" s="6"/>
      <c r="ELF284" s="6"/>
      <c r="ELG284" s="6"/>
      <c r="ELH284" s="6"/>
      <c r="ELI284" s="6"/>
      <c r="ELJ284" s="6"/>
      <c r="ELK284" s="6"/>
      <c r="ELL284" s="6"/>
      <c r="ELM284" s="6"/>
      <c r="ELN284" s="6"/>
      <c r="ELO284" s="6"/>
      <c r="ELP284" s="6"/>
      <c r="ELQ284" s="6"/>
      <c r="ELR284" s="6"/>
      <c r="ELS284" s="6"/>
      <c r="ELT284" s="6"/>
      <c r="ELU284" s="6"/>
      <c r="ELV284" s="6"/>
      <c r="ELW284" s="6"/>
      <c r="ELX284" s="6"/>
      <c r="ELY284" s="6"/>
      <c r="ELZ284" s="6"/>
      <c r="EMA284" s="6"/>
      <c r="EMB284" s="6"/>
      <c r="EMC284" s="6"/>
      <c r="EMD284" s="6"/>
      <c r="EME284" s="6"/>
      <c r="EMF284" s="6"/>
      <c r="EMG284" s="6"/>
      <c r="EMH284" s="6"/>
      <c r="EMI284" s="6"/>
      <c r="EMJ284" s="6"/>
      <c r="EMK284" s="6"/>
      <c r="EML284" s="6"/>
      <c r="EMM284" s="6"/>
      <c r="EMN284" s="6"/>
      <c r="EMO284" s="6"/>
      <c r="EMP284" s="6"/>
      <c r="EMQ284" s="6"/>
      <c r="EMR284" s="6"/>
      <c r="EMS284" s="6"/>
      <c r="EMT284" s="6"/>
      <c r="EMU284" s="6"/>
      <c r="EMV284" s="6"/>
      <c r="EMW284" s="6"/>
      <c r="EMX284" s="6"/>
      <c r="EMY284" s="6"/>
      <c r="EMZ284" s="6"/>
      <c r="ENA284" s="6"/>
      <c r="ENB284" s="6"/>
      <c r="ENC284" s="6"/>
      <c r="END284" s="6"/>
      <c r="ENE284" s="6"/>
      <c r="ENF284" s="6"/>
      <c r="ENG284" s="6"/>
      <c r="ENH284" s="6"/>
      <c r="ENI284" s="6"/>
      <c r="ENJ284" s="6"/>
      <c r="ENK284" s="6"/>
      <c r="ENL284" s="6"/>
      <c r="ENM284" s="6"/>
      <c r="ENN284" s="6"/>
      <c r="ENO284" s="6"/>
      <c r="ENP284" s="6"/>
      <c r="ENQ284" s="6"/>
      <c r="ENR284" s="6"/>
      <c r="ENS284" s="6"/>
      <c r="ENT284" s="6"/>
      <c r="ENU284" s="6"/>
      <c r="ENV284" s="6"/>
      <c r="ENW284" s="6"/>
      <c r="ENX284" s="6"/>
      <c r="ENY284" s="6"/>
      <c r="ENZ284" s="6"/>
      <c r="EOA284" s="6"/>
      <c r="EOB284" s="6"/>
      <c r="EOC284" s="6"/>
      <c r="EOD284" s="6"/>
      <c r="EOE284" s="6"/>
      <c r="EOF284" s="6"/>
      <c r="EOG284" s="6"/>
      <c r="EOH284" s="6"/>
      <c r="EOI284" s="6"/>
      <c r="EOJ284" s="6"/>
      <c r="EOK284" s="6"/>
      <c r="EOL284" s="6"/>
      <c r="EOM284" s="6"/>
      <c r="EON284" s="6"/>
      <c r="EOO284" s="6"/>
      <c r="EOP284" s="6"/>
      <c r="EOQ284" s="6"/>
      <c r="EOR284" s="6"/>
      <c r="EOS284" s="6"/>
      <c r="EOT284" s="6"/>
      <c r="EOU284" s="6"/>
      <c r="EOV284" s="6"/>
      <c r="EOW284" s="6"/>
      <c r="EOX284" s="6"/>
      <c r="EOY284" s="6"/>
      <c r="EOZ284" s="6"/>
      <c r="EPA284" s="6"/>
      <c r="EPB284" s="6"/>
      <c r="EPC284" s="6"/>
      <c r="EPD284" s="6"/>
      <c r="EPE284" s="6"/>
      <c r="EPF284" s="6"/>
      <c r="EPG284" s="6"/>
      <c r="EPH284" s="6"/>
      <c r="EPI284" s="6"/>
      <c r="EPJ284" s="6"/>
      <c r="EPK284" s="6"/>
      <c r="EPL284" s="6"/>
      <c r="EPM284" s="6"/>
      <c r="EPN284" s="6"/>
      <c r="EPO284" s="6"/>
      <c r="EPP284" s="6"/>
      <c r="EPQ284" s="6"/>
      <c r="EPR284" s="6"/>
      <c r="EPS284" s="6"/>
      <c r="EPT284" s="6"/>
      <c r="EPU284" s="6"/>
      <c r="EPV284" s="6"/>
      <c r="EPW284" s="6"/>
      <c r="EPX284" s="6"/>
      <c r="EPY284" s="6"/>
      <c r="EPZ284" s="6"/>
      <c r="EQA284" s="6"/>
      <c r="EQB284" s="6"/>
      <c r="EQC284" s="6"/>
      <c r="EQD284" s="6"/>
      <c r="EQE284" s="6"/>
      <c r="EQF284" s="6"/>
      <c r="EQG284" s="6"/>
      <c r="EQH284" s="6"/>
      <c r="EQI284" s="6"/>
      <c r="EQJ284" s="6"/>
      <c r="EQK284" s="6"/>
      <c r="EQL284" s="6"/>
      <c r="EQM284" s="6"/>
      <c r="EQN284" s="6"/>
      <c r="EQO284" s="6"/>
      <c r="EQP284" s="6"/>
      <c r="EQQ284" s="6"/>
      <c r="EQR284" s="6"/>
      <c r="EQS284" s="6"/>
      <c r="EQT284" s="6"/>
      <c r="EQU284" s="6"/>
      <c r="EQV284" s="6"/>
      <c r="EQW284" s="6"/>
      <c r="EQX284" s="6"/>
      <c r="EQY284" s="6"/>
      <c r="EQZ284" s="6"/>
      <c r="ERA284" s="6"/>
      <c r="ERB284" s="6"/>
      <c r="ERC284" s="6"/>
      <c r="ERD284" s="6"/>
      <c r="ERE284" s="6"/>
      <c r="ERF284" s="6"/>
      <c r="ERG284" s="6"/>
      <c r="ERH284" s="6"/>
      <c r="ERI284" s="6"/>
      <c r="ERJ284" s="6"/>
      <c r="ERK284" s="6"/>
      <c r="ERL284" s="6"/>
      <c r="ERM284" s="6"/>
      <c r="ERN284" s="6"/>
      <c r="ERO284" s="6"/>
      <c r="ERP284" s="6"/>
      <c r="ERQ284" s="6"/>
      <c r="ERR284" s="6"/>
      <c r="ERS284" s="6"/>
      <c r="ERT284" s="6"/>
      <c r="ERU284" s="6"/>
      <c r="ERV284" s="6"/>
      <c r="ERW284" s="6"/>
      <c r="ERX284" s="6"/>
      <c r="ERY284" s="6"/>
      <c r="ERZ284" s="6"/>
      <c r="ESA284" s="6"/>
      <c r="ESB284" s="6"/>
      <c r="ESC284" s="6"/>
      <c r="ESD284" s="6"/>
      <c r="ESE284" s="6"/>
      <c r="ESF284" s="6"/>
      <c r="ESG284" s="6"/>
      <c r="ESH284" s="6"/>
      <c r="ESI284" s="6"/>
      <c r="ESJ284" s="6"/>
      <c r="ESK284" s="6"/>
      <c r="ESL284" s="6"/>
      <c r="ESM284" s="6"/>
      <c r="ESN284" s="6"/>
      <c r="ESO284" s="6"/>
      <c r="ESP284" s="6"/>
      <c r="ESQ284" s="6"/>
      <c r="ESR284" s="6"/>
      <c r="ESS284" s="6"/>
      <c r="EST284" s="6"/>
      <c r="ESU284" s="6"/>
      <c r="ESV284" s="6"/>
      <c r="ESW284" s="6"/>
      <c r="ESX284" s="6"/>
      <c r="ESY284" s="6"/>
      <c r="ESZ284" s="6"/>
      <c r="ETA284" s="6"/>
      <c r="ETB284" s="6"/>
      <c r="ETC284" s="6"/>
      <c r="ETD284" s="6"/>
      <c r="ETE284" s="6"/>
      <c r="ETF284" s="6"/>
      <c r="ETG284" s="6"/>
      <c r="ETH284" s="6"/>
      <c r="ETI284" s="6"/>
      <c r="ETJ284" s="6"/>
      <c r="ETK284" s="6"/>
      <c r="ETL284" s="6"/>
      <c r="ETM284" s="6"/>
      <c r="ETN284" s="6"/>
      <c r="ETO284" s="6"/>
      <c r="ETP284" s="6"/>
      <c r="ETQ284" s="6"/>
      <c r="ETR284" s="6"/>
      <c r="ETS284" s="6"/>
      <c r="ETT284" s="6"/>
      <c r="ETU284" s="6"/>
      <c r="ETV284" s="6"/>
      <c r="ETW284" s="6"/>
      <c r="ETX284" s="6"/>
      <c r="ETY284" s="6"/>
      <c r="ETZ284" s="6"/>
      <c r="EUA284" s="6"/>
      <c r="EUB284" s="6"/>
      <c r="EUC284" s="6"/>
      <c r="EUD284" s="6"/>
      <c r="EUE284" s="6"/>
      <c r="EUF284" s="6"/>
      <c r="EUG284" s="6"/>
      <c r="EUH284" s="6"/>
      <c r="EUI284" s="6"/>
      <c r="EUJ284" s="6"/>
      <c r="EUK284" s="6"/>
      <c r="EUL284" s="6"/>
      <c r="EUM284" s="6"/>
      <c r="EUN284" s="6"/>
      <c r="EUO284" s="6"/>
      <c r="EUP284" s="6"/>
      <c r="EUQ284" s="6"/>
      <c r="EUR284" s="6"/>
      <c r="EUS284" s="6"/>
      <c r="EUT284" s="6"/>
      <c r="EUU284" s="6"/>
      <c r="EUV284" s="6"/>
      <c r="EUW284" s="6"/>
      <c r="EUX284" s="6"/>
      <c r="EUY284" s="6"/>
      <c r="EUZ284" s="6"/>
      <c r="EVA284" s="6"/>
      <c r="EVB284" s="6"/>
      <c r="EVC284" s="6"/>
      <c r="EVD284" s="6"/>
      <c r="EVE284" s="6"/>
      <c r="EVF284" s="6"/>
      <c r="EVG284" s="6"/>
      <c r="EVH284" s="6"/>
      <c r="EVI284" s="6"/>
      <c r="EVJ284" s="6"/>
      <c r="EVK284" s="6"/>
      <c r="EVL284" s="6"/>
      <c r="EVM284" s="6"/>
      <c r="EVN284" s="6"/>
      <c r="EVO284" s="6"/>
      <c r="EVP284" s="6"/>
      <c r="EVQ284" s="6"/>
      <c r="EVR284" s="6"/>
      <c r="EVS284" s="6"/>
      <c r="EVT284" s="6"/>
      <c r="EVU284" s="6"/>
      <c r="EVV284" s="6"/>
      <c r="EVW284" s="6"/>
      <c r="EVX284" s="6"/>
      <c r="EVY284" s="6"/>
      <c r="EVZ284" s="6"/>
      <c r="EWA284" s="6"/>
      <c r="EWB284" s="6"/>
      <c r="EWC284" s="6"/>
      <c r="EWD284" s="6"/>
      <c r="EWE284" s="6"/>
      <c r="EWF284" s="6"/>
      <c r="EWG284" s="6"/>
      <c r="EWH284" s="6"/>
      <c r="EWI284" s="6"/>
      <c r="EWJ284" s="6"/>
      <c r="EWK284" s="6"/>
      <c r="EWL284" s="6"/>
      <c r="EWM284" s="6"/>
      <c r="EWN284" s="6"/>
      <c r="EWO284" s="6"/>
      <c r="EWP284" s="6"/>
      <c r="EWQ284" s="6"/>
      <c r="EWR284" s="6"/>
      <c r="EWS284" s="6"/>
      <c r="EWT284" s="6"/>
      <c r="EWU284" s="6"/>
      <c r="EWV284" s="6"/>
      <c r="EWW284" s="6"/>
      <c r="EWX284" s="6"/>
      <c r="EWY284" s="6"/>
      <c r="EWZ284" s="6"/>
      <c r="EXA284" s="6"/>
      <c r="EXB284" s="6"/>
      <c r="EXC284" s="6"/>
      <c r="EXD284" s="6"/>
      <c r="EXE284" s="6"/>
      <c r="EXF284" s="6"/>
      <c r="EXG284" s="6"/>
      <c r="EXH284" s="6"/>
      <c r="EXI284" s="6"/>
      <c r="EXJ284" s="6"/>
      <c r="EXK284" s="6"/>
      <c r="EXL284" s="6"/>
      <c r="EXM284" s="6"/>
      <c r="EXN284" s="6"/>
      <c r="EXO284" s="6"/>
      <c r="EXP284" s="6"/>
      <c r="EXQ284" s="6"/>
      <c r="EXR284" s="6"/>
      <c r="EXS284" s="6"/>
      <c r="EXT284" s="6"/>
      <c r="EXU284" s="6"/>
      <c r="EXV284" s="6"/>
      <c r="EXW284" s="6"/>
      <c r="EXX284" s="6"/>
      <c r="EXY284" s="6"/>
      <c r="EXZ284" s="6"/>
      <c r="EYA284" s="6"/>
      <c r="EYB284" s="6"/>
      <c r="EYC284" s="6"/>
      <c r="EYD284" s="6"/>
      <c r="EYE284" s="6"/>
      <c r="EYF284" s="6"/>
      <c r="EYG284" s="6"/>
      <c r="EYH284" s="6"/>
      <c r="EYI284" s="6"/>
      <c r="EYJ284" s="6"/>
      <c r="EYK284" s="6"/>
      <c r="EYL284" s="6"/>
      <c r="EYM284" s="6"/>
      <c r="EYN284" s="6"/>
      <c r="EYO284" s="6"/>
      <c r="EYP284" s="6"/>
      <c r="EYQ284" s="6"/>
      <c r="EYR284" s="6"/>
      <c r="EYS284" s="6"/>
      <c r="EYT284" s="6"/>
      <c r="EYU284" s="6"/>
      <c r="EYV284" s="6"/>
      <c r="EYW284" s="6"/>
      <c r="EYX284" s="6"/>
      <c r="EYY284" s="6"/>
      <c r="EYZ284" s="6"/>
      <c r="EZA284" s="6"/>
      <c r="EZB284" s="6"/>
      <c r="EZC284" s="6"/>
      <c r="EZD284" s="6"/>
      <c r="EZE284" s="6"/>
      <c r="EZF284" s="6"/>
      <c r="EZG284" s="6"/>
      <c r="EZH284" s="6"/>
      <c r="EZI284" s="6"/>
      <c r="EZJ284" s="6"/>
      <c r="EZK284" s="6"/>
      <c r="EZL284" s="6"/>
      <c r="EZM284" s="6"/>
      <c r="EZN284" s="6"/>
      <c r="EZO284" s="6"/>
      <c r="EZP284" s="6"/>
      <c r="EZQ284" s="6"/>
      <c r="EZR284" s="6"/>
      <c r="EZS284" s="6"/>
      <c r="EZT284" s="6"/>
      <c r="EZU284" s="6"/>
      <c r="EZV284" s="6"/>
      <c r="EZW284" s="6"/>
      <c r="EZX284" s="6"/>
      <c r="EZY284" s="6"/>
      <c r="EZZ284" s="6"/>
      <c r="FAA284" s="6"/>
      <c r="FAB284" s="6"/>
      <c r="FAC284" s="6"/>
      <c r="FAD284" s="6"/>
      <c r="FAE284" s="6"/>
      <c r="FAF284" s="6"/>
      <c r="FAG284" s="6"/>
      <c r="FAH284" s="6"/>
      <c r="FAI284" s="6"/>
      <c r="FAJ284" s="6"/>
      <c r="FAK284" s="6"/>
      <c r="FAL284" s="6"/>
      <c r="FAM284" s="6"/>
      <c r="FAN284" s="6"/>
      <c r="FAO284" s="6"/>
      <c r="FAP284" s="6"/>
      <c r="FAQ284" s="6"/>
      <c r="FAR284" s="6"/>
      <c r="FAS284" s="6"/>
      <c r="FAT284" s="6"/>
      <c r="FAU284" s="6"/>
      <c r="FAV284" s="6"/>
      <c r="FAW284" s="6"/>
      <c r="FAX284" s="6"/>
      <c r="FAY284" s="6"/>
      <c r="FAZ284" s="6"/>
      <c r="FBA284" s="6"/>
      <c r="FBB284" s="6"/>
      <c r="FBC284" s="6"/>
      <c r="FBD284" s="6"/>
      <c r="FBE284" s="6"/>
      <c r="FBF284" s="6"/>
      <c r="FBG284" s="6"/>
      <c r="FBH284" s="6"/>
      <c r="FBI284" s="6"/>
      <c r="FBJ284" s="6"/>
      <c r="FBK284" s="6"/>
      <c r="FBL284" s="6"/>
      <c r="FBM284" s="6"/>
      <c r="FBN284" s="6"/>
      <c r="FBO284" s="6"/>
      <c r="FBP284" s="6"/>
      <c r="FBQ284" s="6"/>
      <c r="FBR284" s="6"/>
      <c r="FBS284" s="6"/>
      <c r="FBT284" s="6"/>
      <c r="FBU284" s="6"/>
      <c r="FBV284" s="6"/>
      <c r="FBW284" s="6"/>
      <c r="FBX284" s="6"/>
      <c r="FBY284" s="6"/>
      <c r="FBZ284" s="6"/>
      <c r="FCA284" s="6"/>
      <c r="FCB284" s="6"/>
      <c r="FCC284" s="6"/>
      <c r="FCD284" s="6"/>
      <c r="FCE284" s="6"/>
      <c r="FCF284" s="6"/>
      <c r="FCG284" s="6"/>
      <c r="FCH284" s="6"/>
      <c r="FCI284" s="6"/>
      <c r="FCJ284" s="6"/>
      <c r="FCK284" s="6"/>
      <c r="FCL284" s="6"/>
      <c r="FCM284" s="6"/>
      <c r="FCN284" s="6"/>
      <c r="FCO284" s="6"/>
      <c r="FCP284" s="6"/>
      <c r="FCQ284" s="6"/>
      <c r="FCR284" s="6"/>
      <c r="FCS284" s="6"/>
      <c r="FCT284" s="6"/>
      <c r="FCU284" s="6"/>
      <c r="FCV284" s="6"/>
      <c r="FCW284" s="6"/>
      <c r="FCX284" s="6"/>
      <c r="FCY284" s="6"/>
      <c r="FCZ284" s="6"/>
      <c r="FDA284" s="6"/>
      <c r="FDB284" s="6"/>
      <c r="FDC284" s="6"/>
      <c r="FDD284" s="6"/>
      <c r="FDE284" s="6"/>
      <c r="FDF284" s="6"/>
      <c r="FDG284" s="6"/>
      <c r="FDH284" s="6"/>
      <c r="FDI284" s="6"/>
      <c r="FDJ284" s="6"/>
      <c r="FDK284" s="6"/>
      <c r="FDL284" s="6"/>
      <c r="FDM284" s="6"/>
      <c r="FDN284" s="6"/>
      <c r="FDO284" s="6"/>
      <c r="FDP284" s="6"/>
      <c r="FDQ284" s="6"/>
      <c r="FDR284" s="6"/>
      <c r="FDS284" s="6"/>
      <c r="FDT284" s="6"/>
      <c r="FDU284" s="6"/>
      <c r="FDV284" s="6"/>
      <c r="FDW284" s="6"/>
      <c r="FDX284" s="6"/>
      <c r="FDY284" s="6"/>
      <c r="FDZ284" s="6"/>
      <c r="FEA284" s="6"/>
      <c r="FEB284" s="6"/>
      <c r="FEC284" s="6"/>
      <c r="FED284" s="6"/>
      <c r="FEE284" s="6"/>
      <c r="FEF284" s="6"/>
      <c r="FEG284" s="6"/>
      <c r="FEH284" s="6"/>
      <c r="FEI284" s="6"/>
      <c r="FEJ284" s="6"/>
      <c r="FEK284" s="6"/>
      <c r="FEL284" s="6"/>
      <c r="FEM284" s="6"/>
      <c r="FEN284" s="6"/>
      <c r="FEO284" s="6"/>
      <c r="FEP284" s="6"/>
      <c r="FEQ284" s="6"/>
      <c r="FER284" s="6"/>
      <c r="FES284" s="6"/>
      <c r="FET284" s="6"/>
      <c r="FEU284" s="6"/>
      <c r="FEV284" s="6"/>
      <c r="FEW284" s="6"/>
      <c r="FEX284" s="6"/>
      <c r="FEY284" s="6"/>
      <c r="FEZ284" s="6"/>
      <c r="FFA284" s="6"/>
      <c r="FFB284" s="6"/>
      <c r="FFC284" s="6"/>
      <c r="FFD284" s="6"/>
      <c r="FFE284" s="6"/>
      <c r="FFF284" s="6"/>
      <c r="FFG284" s="6"/>
      <c r="FFH284" s="6"/>
      <c r="FFI284" s="6"/>
      <c r="FFJ284" s="6"/>
      <c r="FFK284" s="6"/>
      <c r="FFL284" s="6"/>
      <c r="FFM284" s="6"/>
      <c r="FFN284" s="6"/>
      <c r="FFO284" s="6"/>
      <c r="FFP284" s="6"/>
      <c r="FFQ284" s="6"/>
      <c r="FFR284" s="6"/>
      <c r="FFS284" s="6"/>
      <c r="FFT284" s="6"/>
      <c r="FFU284" s="6"/>
      <c r="FFV284" s="6"/>
      <c r="FFW284" s="6"/>
      <c r="FFX284" s="6"/>
      <c r="FFY284" s="6"/>
      <c r="FFZ284" s="6"/>
      <c r="FGA284" s="6"/>
      <c r="FGB284" s="6"/>
      <c r="FGC284" s="6"/>
      <c r="FGD284" s="6"/>
      <c r="FGE284" s="6"/>
      <c r="FGF284" s="6"/>
      <c r="FGG284" s="6"/>
      <c r="FGH284" s="6"/>
      <c r="FGI284" s="6"/>
      <c r="FGJ284" s="6"/>
      <c r="FGK284" s="6"/>
      <c r="FGL284" s="6"/>
      <c r="FGM284" s="6"/>
      <c r="FGN284" s="6"/>
      <c r="FGO284" s="6"/>
      <c r="FGP284" s="6"/>
      <c r="FGQ284" s="6"/>
      <c r="FGR284" s="6"/>
      <c r="FGS284" s="6"/>
      <c r="FGT284" s="6"/>
      <c r="FGU284" s="6"/>
      <c r="FGV284" s="6"/>
      <c r="FGW284" s="6"/>
      <c r="FGX284" s="6"/>
      <c r="FGY284" s="6"/>
      <c r="FGZ284" s="6"/>
      <c r="FHA284" s="6"/>
      <c r="FHB284" s="6"/>
      <c r="FHC284" s="6"/>
      <c r="FHD284" s="6"/>
      <c r="FHE284" s="6"/>
      <c r="FHF284" s="6"/>
      <c r="FHG284" s="6"/>
      <c r="FHH284" s="6"/>
      <c r="FHI284" s="6"/>
      <c r="FHJ284" s="6"/>
      <c r="FHK284" s="6"/>
      <c r="FHL284" s="6"/>
      <c r="FHM284" s="6"/>
      <c r="FHN284" s="6"/>
      <c r="FHO284" s="6"/>
      <c r="FHP284" s="6"/>
      <c r="FHQ284" s="6"/>
      <c r="FHR284" s="6"/>
      <c r="FHS284" s="6"/>
      <c r="FHT284" s="6"/>
      <c r="FHU284" s="6"/>
      <c r="FHV284" s="6"/>
      <c r="FHW284" s="6"/>
      <c r="FHX284" s="6"/>
      <c r="FHY284" s="6"/>
      <c r="FHZ284" s="6"/>
      <c r="FIA284" s="6"/>
      <c r="FIB284" s="6"/>
      <c r="FIC284" s="6"/>
      <c r="FID284" s="6"/>
      <c r="FIE284" s="6"/>
      <c r="FIF284" s="6"/>
      <c r="FIG284" s="6"/>
      <c r="FIH284" s="6"/>
      <c r="FII284" s="6"/>
      <c r="FIJ284" s="6"/>
      <c r="FIK284" s="6"/>
      <c r="FIL284" s="6"/>
      <c r="FIM284" s="6"/>
      <c r="FIN284" s="6"/>
      <c r="FIO284" s="6"/>
      <c r="FIP284" s="6"/>
      <c r="FIQ284" s="6"/>
      <c r="FIR284" s="6"/>
      <c r="FIS284" s="6"/>
      <c r="FIT284" s="6"/>
      <c r="FIU284" s="6"/>
      <c r="FIV284" s="6"/>
      <c r="FIW284" s="6"/>
      <c r="FIX284" s="6"/>
      <c r="FIY284" s="6"/>
      <c r="FIZ284" s="6"/>
      <c r="FJA284" s="6"/>
      <c r="FJB284" s="6"/>
      <c r="FJC284" s="6"/>
      <c r="FJD284" s="6"/>
      <c r="FJE284" s="6"/>
      <c r="FJF284" s="6"/>
      <c r="FJG284" s="6"/>
      <c r="FJH284" s="6"/>
      <c r="FJI284" s="6"/>
      <c r="FJJ284" s="6"/>
      <c r="FJK284" s="6"/>
      <c r="FJL284" s="6"/>
      <c r="FJM284" s="6"/>
      <c r="FJN284" s="6"/>
      <c r="FJO284" s="6"/>
      <c r="FJP284" s="6"/>
      <c r="FJQ284" s="6"/>
      <c r="FJR284" s="6"/>
      <c r="FJS284" s="6"/>
      <c r="FJT284" s="6"/>
      <c r="FJU284" s="6"/>
      <c r="FJV284" s="6"/>
      <c r="FJW284" s="6"/>
      <c r="FJX284" s="6"/>
      <c r="FJY284" s="6"/>
      <c r="FJZ284" s="6"/>
      <c r="FKA284" s="6"/>
      <c r="FKB284" s="6"/>
      <c r="FKC284" s="6"/>
      <c r="FKD284" s="6"/>
      <c r="FKE284" s="6"/>
      <c r="FKF284" s="6"/>
      <c r="FKG284" s="6"/>
      <c r="FKH284" s="6"/>
      <c r="FKI284" s="6"/>
      <c r="FKJ284" s="6"/>
      <c r="FKK284" s="6"/>
      <c r="FKL284" s="6"/>
      <c r="FKM284" s="6"/>
      <c r="FKN284" s="6"/>
      <c r="FKO284" s="6"/>
      <c r="FKP284" s="6"/>
      <c r="FKQ284" s="6"/>
      <c r="FKR284" s="6"/>
      <c r="FKS284" s="6"/>
      <c r="FKT284" s="6"/>
      <c r="FKU284" s="6"/>
      <c r="FKV284" s="6"/>
      <c r="FKW284" s="6"/>
      <c r="FKX284" s="6"/>
      <c r="FKY284" s="6"/>
      <c r="FKZ284" s="6"/>
      <c r="FLA284" s="6"/>
      <c r="FLB284" s="6"/>
      <c r="FLC284" s="6"/>
      <c r="FLD284" s="6"/>
      <c r="FLE284" s="6"/>
      <c r="FLF284" s="6"/>
      <c r="FLG284" s="6"/>
      <c r="FLH284" s="6"/>
      <c r="FLI284" s="6"/>
      <c r="FLJ284" s="6"/>
      <c r="FLK284" s="6"/>
      <c r="FLL284" s="6"/>
      <c r="FLM284" s="6"/>
      <c r="FLN284" s="6"/>
      <c r="FLO284" s="6"/>
      <c r="FLP284" s="6"/>
      <c r="FLQ284" s="6"/>
      <c r="FLR284" s="6"/>
      <c r="FLS284" s="6"/>
      <c r="FLT284" s="6"/>
      <c r="FLU284" s="6"/>
      <c r="FLV284" s="6"/>
      <c r="FLW284" s="6"/>
      <c r="FLX284" s="6"/>
      <c r="FLY284" s="6"/>
      <c r="FLZ284" s="6"/>
      <c r="FMA284" s="6"/>
      <c r="FMB284" s="6"/>
      <c r="FMC284" s="6"/>
      <c r="FMD284" s="6"/>
      <c r="FME284" s="6"/>
      <c r="FMF284" s="6"/>
      <c r="FMG284" s="6"/>
      <c r="FMH284" s="6"/>
      <c r="FMI284" s="6"/>
      <c r="FMJ284" s="6"/>
      <c r="FMK284" s="6"/>
      <c r="FML284" s="6"/>
      <c r="FMM284" s="6"/>
      <c r="FMN284" s="6"/>
      <c r="FMO284" s="6"/>
      <c r="FMP284" s="6"/>
      <c r="FMQ284" s="6"/>
      <c r="FMR284" s="6"/>
      <c r="FMS284" s="6"/>
      <c r="FMT284" s="6"/>
      <c r="FMU284" s="6"/>
      <c r="FMV284" s="6"/>
      <c r="FMW284" s="6"/>
      <c r="FMX284" s="6"/>
      <c r="FMY284" s="6"/>
      <c r="FMZ284" s="6"/>
      <c r="FNA284" s="6"/>
      <c r="FNB284" s="6"/>
      <c r="FNC284" s="6"/>
      <c r="FND284" s="6"/>
      <c r="FNE284" s="6"/>
      <c r="FNF284" s="6"/>
      <c r="FNG284" s="6"/>
      <c r="FNH284" s="6"/>
      <c r="FNI284" s="6"/>
      <c r="FNJ284" s="6"/>
      <c r="FNK284" s="6"/>
      <c r="FNL284" s="6"/>
      <c r="FNM284" s="6"/>
      <c r="FNN284" s="6"/>
      <c r="FNO284" s="6"/>
      <c r="FNP284" s="6"/>
      <c r="FNQ284" s="6"/>
      <c r="FNR284" s="6"/>
      <c r="FNS284" s="6"/>
      <c r="FNT284" s="6"/>
      <c r="FNU284" s="6"/>
      <c r="FNV284" s="6"/>
      <c r="FNW284" s="6"/>
      <c r="FNX284" s="6"/>
      <c r="FNY284" s="6"/>
      <c r="FNZ284" s="6"/>
      <c r="FOA284" s="6"/>
      <c r="FOB284" s="6"/>
      <c r="FOC284" s="6"/>
      <c r="FOD284" s="6"/>
      <c r="FOE284" s="6"/>
      <c r="FOF284" s="6"/>
      <c r="FOG284" s="6"/>
      <c r="FOH284" s="6"/>
      <c r="FOI284" s="6"/>
      <c r="FOJ284" s="6"/>
      <c r="FOK284" s="6"/>
      <c r="FOL284" s="6"/>
      <c r="FOM284" s="6"/>
      <c r="FON284" s="6"/>
      <c r="FOO284" s="6"/>
      <c r="FOP284" s="6"/>
      <c r="FOQ284" s="6"/>
      <c r="FOR284" s="6"/>
      <c r="FOS284" s="6"/>
      <c r="FOT284" s="6"/>
      <c r="FOU284" s="6"/>
      <c r="FOV284" s="6"/>
      <c r="FOW284" s="6"/>
      <c r="FOX284" s="6"/>
      <c r="FOY284" s="6"/>
      <c r="FOZ284" s="6"/>
      <c r="FPA284" s="6"/>
      <c r="FPB284" s="6"/>
      <c r="FPC284" s="6"/>
      <c r="FPD284" s="6"/>
      <c r="FPE284" s="6"/>
      <c r="FPF284" s="6"/>
      <c r="FPG284" s="6"/>
      <c r="FPH284" s="6"/>
      <c r="FPI284" s="6"/>
      <c r="FPJ284" s="6"/>
      <c r="FPK284" s="6"/>
      <c r="FPL284" s="6"/>
      <c r="FPM284" s="6"/>
      <c r="FPN284" s="6"/>
      <c r="FPO284" s="6"/>
      <c r="FPP284" s="6"/>
      <c r="FPQ284" s="6"/>
      <c r="FPR284" s="6"/>
      <c r="FPS284" s="6"/>
      <c r="FPT284" s="6"/>
      <c r="FPU284" s="6"/>
      <c r="FPV284" s="6"/>
      <c r="FPW284" s="6"/>
      <c r="FPX284" s="6"/>
      <c r="FPY284" s="6"/>
      <c r="FPZ284" s="6"/>
      <c r="FQA284" s="6"/>
      <c r="FQB284" s="6"/>
      <c r="FQC284" s="6"/>
      <c r="FQD284" s="6"/>
      <c r="FQE284" s="6"/>
      <c r="FQF284" s="6"/>
      <c r="FQG284" s="6"/>
      <c r="FQH284" s="6"/>
      <c r="FQI284" s="6"/>
      <c r="FQJ284" s="6"/>
      <c r="FQK284" s="6"/>
      <c r="FQL284" s="6"/>
      <c r="FQM284" s="6"/>
      <c r="FQN284" s="6"/>
      <c r="FQO284" s="6"/>
      <c r="FQP284" s="6"/>
      <c r="FQQ284" s="6"/>
      <c r="FQR284" s="6"/>
      <c r="FQS284" s="6"/>
      <c r="FQT284" s="6"/>
      <c r="FQU284" s="6"/>
      <c r="FQV284" s="6"/>
      <c r="FQW284" s="6"/>
      <c r="FQX284" s="6"/>
      <c r="FQY284" s="6"/>
      <c r="FQZ284" s="6"/>
      <c r="FRA284" s="6"/>
      <c r="FRB284" s="6"/>
      <c r="FRC284" s="6"/>
      <c r="FRD284" s="6"/>
      <c r="FRE284" s="6"/>
      <c r="FRF284" s="6"/>
      <c r="FRG284" s="6"/>
      <c r="FRH284" s="6"/>
      <c r="FRI284" s="6"/>
      <c r="FRJ284" s="6"/>
      <c r="FRK284" s="6"/>
      <c r="FRL284" s="6"/>
      <c r="FRM284" s="6"/>
      <c r="FRN284" s="6"/>
      <c r="FRO284" s="6"/>
      <c r="FRP284" s="6"/>
      <c r="FRQ284" s="6"/>
      <c r="FRR284" s="6"/>
      <c r="FRS284" s="6"/>
      <c r="FRT284" s="6"/>
      <c r="FRU284" s="6"/>
      <c r="FRV284" s="6"/>
      <c r="FRW284" s="6"/>
      <c r="FRX284" s="6"/>
      <c r="FRY284" s="6"/>
      <c r="FRZ284" s="6"/>
      <c r="FSA284" s="6"/>
      <c r="FSB284" s="6"/>
      <c r="FSC284" s="6"/>
      <c r="FSD284" s="6"/>
      <c r="FSE284" s="6"/>
      <c r="FSF284" s="6"/>
      <c r="FSG284" s="6"/>
      <c r="FSH284" s="6"/>
      <c r="FSI284" s="6"/>
      <c r="FSJ284" s="6"/>
      <c r="FSK284" s="6"/>
      <c r="FSL284" s="6"/>
      <c r="FSM284" s="6"/>
      <c r="FSN284" s="6"/>
      <c r="FSO284" s="6"/>
      <c r="FSP284" s="6"/>
      <c r="FSQ284" s="6"/>
      <c r="FSR284" s="6"/>
      <c r="FSS284" s="6"/>
      <c r="FST284" s="6"/>
      <c r="FSU284" s="6"/>
      <c r="FSV284" s="6"/>
      <c r="FSW284" s="6"/>
      <c r="FSX284" s="6"/>
      <c r="FSY284" s="6"/>
      <c r="FSZ284" s="6"/>
      <c r="FTA284" s="6"/>
      <c r="FTB284" s="6"/>
      <c r="FTC284" s="6"/>
      <c r="FTD284" s="6"/>
      <c r="FTE284" s="6"/>
      <c r="FTF284" s="6"/>
      <c r="FTG284" s="6"/>
      <c r="FTH284" s="6"/>
      <c r="FTI284" s="6"/>
      <c r="FTJ284" s="6"/>
      <c r="FTK284" s="6"/>
      <c r="FTL284" s="6"/>
      <c r="FTM284" s="6"/>
      <c r="FTN284" s="6"/>
      <c r="FTO284" s="6"/>
      <c r="FTP284" s="6"/>
      <c r="FTQ284" s="6"/>
      <c r="FTR284" s="6"/>
      <c r="FTS284" s="6"/>
      <c r="FTT284" s="6"/>
      <c r="FTU284" s="6"/>
      <c r="FTV284" s="6"/>
      <c r="FTW284" s="6"/>
      <c r="FTX284" s="6"/>
      <c r="FTY284" s="6"/>
      <c r="FTZ284" s="6"/>
      <c r="FUA284" s="6"/>
      <c r="FUB284" s="6"/>
      <c r="FUC284" s="6"/>
      <c r="FUD284" s="6"/>
      <c r="FUE284" s="6"/>
      <c r="FUF284" s="6"/>
      <c r="FUG284" s="6"/>
      <c r="FUH284" s="6"/>
      <c r="FUI284" s="6"/>
      <c r="FUJ284" s="6"/>
      <c r="FUK284" s="6"/>
      <c r="FUL284" s="6"/>
      <c r="FUM284" s="6"/>
      <c r="FUN284" s="6"/>
      <c r="FUO284" s="6"/>
      <c r="FUP284" s="6"/>
      <c r="FUQ284" s="6"/>
      <c r="FUR284" s="6"/>
      <c r="FUS284" s="6"/>
      <c r="FUT284" s="6"/>
      <c r="FUU284" s="6"/>
      <c r="FUV284" s="6"/>
      <c r="FUW284" s="6"/>
      <c r="FUX284" s="6"/>
      <c r="FUY284" s="6"/>
      <c r="FUZ284" s="6"/>
      <c r="FVA284" s="6"/>
      <c r="FVB284" s="6"/>
      <c r="FVC284" s="6"/>
      <c r="FVD284" s="6"/>
      <c r="FVE284" s="6"/>
      <c r="FVF284" s="6"/>
      <c r="FVG284" s="6"/>
      <c r="FVH284" s="6"/>
      <c r="FVI284" s="6"/>
      <c r="FVJ284" s="6"/>
      <c r="FVK284" s="6"/>
      <c r="FVL284" s="6"/>
      <c r="FVM284" s="6"/>
      <c r="FVN284" s="6"/>
      <c r="FVO284" s="6"/>
      <c r="FVP284" s="6"/>
      <c r="FVQ284" s="6"/>
      <c r="FVR284" s="6"/>
      <c r="FVS284" s="6"/>
      <c r="FVT284" s="6"/>
      <c r="FVU284" s="6"/>
      <c r="FVV284" s="6"/>
      <c r="FVW284" s="6"/>
      <c r="FVX284" s="6"/>
      <c r="FVY284" s="6"/>
      <c r="FVZ284" s="6"/>
      <c r="FWA284" s="6"/>
      <c r="FWB284" s="6"/>
      <c r="FWC284" s="6"/>
      <c r="FWD284" s="6"/>
      <c r="FWE284" s="6"/>
      <c r="FWF284" s="6"/>
      <c r="FWG284" s="6"/>
      <c r="FWH284" s="6"/>
      <c r="FWI284" s="6"/>
      <c r="FWJ284" s="6"/>
      <c r="FWK284" s="6"/>
      <c r="FWL284" s="6"/>
      <c r="FWM284" s="6"/>
      <c r="FWN284" s="6"/>
      <c r="FWO284" s="6"/>
      <c r="FWP284" s="6"/>
      <c r="FWQ284" s="6"/>
      <c r="FWR284" s="6"/>
      <c r="FWS284" s="6"/>
      <c r="FWT284" s="6"/>
      <c r="FWU284" s="6"/>
      <c r="FWV284" s="6"/>
      <c r="FWW284" s="6"/>
      <c r="FWX284" s="6"/>
      <c r="FWY284" s="6"/>
      <c r="FWZ284" s="6"/>
      <c r="FXA284" s="6"/>
      <c r="FXB284" s="6"/>
      <c r="FXC284" s="6"/>
      <c r="FXD284" s="6"/>
      <c r="FXE284" s="6"/>
      <c r="FXF284" s="6"/>
      <c r="FXG284" s="6"/>
      <c r="FXH284" s="6"/>
      <c r="FXI284" s="6"/>
      <c r="FXJ284" s="6"/>
      <c r="FXK284" s="6"/>
      <c r="FXL284" s="6"/>
      <c r="FXM284" s="6"/>
      <c r="FXN284" s="6"/>
      <c r="FXO284" s="6"/>
      <c r="FXP284" s="6"/>
      <c r="FXQ284" s="6"/>
      <c r="FXR284" s="6"/>
      <c r="FXS284" s="6"/>
      <c r="FXT284" s="6"/>
      <c r="FXU284" s="6"/>
      <c r="FXV284" s="6"/>
      <c r="FXW284" s="6"/>
      <c r="FXX284" s="6"/>
      <c r="FXY284" s="6"/>
      <c r="FXZ284" s="6"/>
      <c r="FYA284" s="6"/>
      <c r="FYB284" s="6"/>
      <c r="FYC284" s="6"/>
      <c r="FYD284" s="6"/>
      <c r="FYE284" s="6"/>
      <c r="FYF284" s="6"/>
      <c r="FYG284" s="6"/>
      <c r="FYH284" s="6"/>
      <c r="FYI284" s="6"/>
      <c r="FYJ284" s="6"/>
      <c r="FYK284" s="6"/>
      <c r="FYL284" s="6"/>
      <c r="FYM284" s="6"/>
      <c r="FYN284" s="6"/>
      <c r="FYO284" s="6"/>
      <c r="FYP284" s="6"/>
      <c r="FYQ284" s="6"/>
      <c r="FYR284" s="6"/>
      <c r="FYS284" s="6"/>
      <c r="FYT284" s="6"/>
      <c r="FYU284" s="6"/>
      <c r="FYV284" s="6"/>
      <c r="FYW284" s="6"/>
      <c r="FYX284" s="6"/>
      <c r="FYY284" s="6"/>
      <c r="FYZ284" s="6"/>
      <c r="FZA284" s="6"/>
      <c r="FZB284" s="6"/>
      <c r="FZC284" s="6"/>
      <c r="FZD284" s="6"/>
      <c r="FZE284" s="6"/>
      <c r="FZF284" s="6"/>
      <c r="FZG284" s="6"/>
      <c r="FZH284" s="6"/>
      <c r="FZI284" s="6"/>
      <c r="FZJ284" s="6"/>
      <c r="FZK284" s="6"/>
      <c r="FZL284" s="6"/>
      <c r="FZM284" s="6"/>
      <c r="FZN284" s="6"/>
      <c r="FZO284" s="6"/>
      <c r="FZP284" s="6"/>
      <c r="FZQ284" s="6"/>
      <c r="FZR284" s="6"/>
      <c r="FZS284" s="6"/>
      <c r="FZT284" s="6"/>
      <c r="FZU284" s="6"/>
      <c r="FZV284" s="6"/>
      <c r="FZW284" s="6"/>
      <c r="FZX284" s="6"/>
      <c r="FZY284" s="6"/>
      <c r="FZZ284" s="6"/>
      <c r="GAA284" s="6"/>
      <c r="GAB284" s="6"/>
      <c r="GAC284" s="6"/>
      <c r="GAD284" s="6"/>
      <c r="GAE284" s="6"/>
      <c r="GAF284" s="6"/>
      <c r="GAG284" s="6"/>
      <c r="GAH284" s="6"/>
      <c r="GAI284" s="6"/>
      <c r="GAJ284" s="6"/>
      <c r="GAK284" s="6"/>
      <c r="GAL284" s="6"/>
      <c r="GAM284" s="6"/>
      <c r="GAN284" s="6"/>
      <c r="GAO284" s="6"/>
      <c r="GAP284" s="6"/>
      <c r="GAQ284" s="6"/>
      <c r="GAR284" s="6"/>
      <c r="GAS284" s="6"/>
      <c r="GAT284" s="6"/>
      <c r="GAU284" s="6"/>
      <c r="GAV284" s="6"/>
      <c r="GAW284" s="6"/>
      <c r="GAX284" s="6"/>
      <c r="GAY284" s="6"/>
      <c r="GAZ284" s="6"/>
      <c r="GBA284" s="6"/>
      <c r="GBB284" s="6"/>
      <c r="GBC284" s="6"/>
      <c r="GBD284" s="6"/>
      <c r="GBE284" s="6"/>
      <c r="GBF284" s="6"/>
      <c r="GBG284" s="6"/>
      <c r="GBH284" s="6"/>
      <c r="GBI284" s="6"/>
      <c r="GBJ284" s="6"/>
      <c r="GBK284" s="6"/>
      <c r="GBL284" s="6"/>
      <c r="GBM284" s="6"/>
      <c r="GBN284" s="6"/>
      <c r="GBO284" s="6"/>
      <c r="GBP284" s="6"/>
      <c r="GBQ284" s="6"/>
      <c r="GBR284" s="6"/>
      <c r="GBS284" s="6"/>
      <c r="GBT284" s="6"/>
      <c r="GBU284" s="6"/>
      <c r="GBV284" s="6"/>
      <c r="GBW284" s="6"/>
      <c r="GBX284" s="6"/>
      <c r="GBY284" s="6"/>
      <c r="GBZ284" s="6"/>
      <c r="GCA284" s="6"/>
      <c r="GCB284" s="6"/>
      <c r="GCC284" s="6"/>
      <c r="GCD284" s="6"/>
      <c r="GCE284" s="6"/>
      <c r="GCF284" s="6"/>
      <c r="GCG284" s="6"/>
      <c r="GCH284" s="6"/>
      <c r="GCI284" s="6"/>
      <c r="GCJ284" s="6"/>
      <c r="GCK284" s="6"/>
      <c r="GCL284" s="6"/>
      <c r="GCM284" s="6"/>
      <c r="GCN284" s="6"/>
      <c r="GCO284" s="6"/>
      <c r="GCP284" s="6"/>
      <c r="GCQ284" s="6"/>
      <c r="GCR284" s="6"/>
      <c r="GCS284" s="6"/>
      <c r="GCT284" s="6"/>
      <c r="GCU284" s="6"/>
      <c r="GCV284" s="6"/>
      <c r="GCW284" s="6"/>
      <c r="GCX284" s="6"/>
      <c r="GCY284" s="6"/>
      <c r="GCZ284" s="6"/>
      <c r="GDA284" s="6"/>
      <c r="GDB284" s="6"/>
      <c r="GDC284" s="6"/>
      <c r="GDD284" s="6"/>
      <c r="GDE284" s="6"/>
      <c r="GDF284" s="6"/>
      <c r="GDG284" s="6"/>
      <c r="GDH284" s="6"/>
      <c r="GDI284" s="6"/>
      <c r="GDJ284" s="6"/>
      <c r="GDK284" s="6"/>
      <c r="GDL284" s="6"/>
      <c r="GDM284" s="6"/>
      <c r="GDN284" s="6"/>
      <c r="GDO284" s="6"/>
      <c r="GDP284" s="6"/>
      <c r="GDQ284" s="6"/>
      <c r="GDR284" s="6"/>
      <c r="GDS284" s="6"/>
      <c r="GDT284" s="6"/>
      <c r="GDU284" s="6"/>
      <c r="GDV284" s="6"/>
      <c r="GDW284" s="6"/>
      <c r="GDX284" s="6"/>
      <c r="GDY284" s="6"/>
      <c r="GDZ284" s="6"/>
      <c r="GEA284" s="6"/>
      <c r="GEB284" s="6"/>
      <c r="GEC284" s="6"/>
      <c r="GED284" s="6"/>
      <c r="GEE284" s="6"/>
      <c r="GEF284" s="6"/>
      <c r="GEG284" s="6"/>
      <c r="GEH284" s="6"/>
      <c r="GEI284" s="6"/>
      <c r="GEJ284" s="6"/>
      <c r="GEK284" s="6"/>
      <c r="GEL284" s="6"/>
      <c r="GEM284" s="6"/>
      <c r="GEN284" s="6"/>
      <c r="GEO284" s="6"/>
      <c r="GEP284" s="6"/>
      <c r="GEQ284" s="6"/>
      <c r="GER284" s="6"/>
      <c r="GES284" s="6"/>
      <c r="GET284" s="6"/>
      <c r="GEU284" s="6"/>
      <c r="GEV284" s="6"/>
      <c r="GEW284" s="6"/>
      <c r="GEX284" s="6"/>
      <c r="GEY284" s="6"/>
      <c r="GEZ284" s="6"/>
      <c r="GFA284" s="6"/>
      <c r="GFB284" s="6"/>
      <c r="GFC284" s="6"/>
      <c r="GFD284" s="6"/>
      <c r="GFE284" s="6"/>
      <c r="GFF284" s="6"/>
      <c r="GFG284" s="6"/>
      <c r="GFH284" s="6"/>
      <c r="GFI284" s="6"/>
      <c r="GFJ284" s="6"/>
      <c r="GFK284" s="6"/>
      <c r="GFL284" s="6"/>
      <c r="GFM284" s="6"/>
      <c r="GFN284" s="6"/>
      <c r="GFO284" s="6"/>
      <c r="GFP284" s="6"/>
      <c r="GFQ284" s="6"/>
      <c r="GFR284" s="6"/>
      <c r="GFS284" s="6"/>
      <c r="GFT284" s="6"/>
      <c r="GFU284" s="6"/>
      <c r="GFV284" s="6"/>
      <c r="GFW284" s="6"/>
      <c r="GFX284" s="6"/>
      <c r="GFY284" s="6"/>
      <c r="GFZ284" s="6"/>
      <c r="GGA284" s="6"/>
      <c r="GGB284" s="6"/>
      <c r="GGC284" s="6"/>
      <c r="GGD284" s="6"/>
      <c r="GGE284" s="6"/>
      <c r="GGF284" s="6"/>
      <c r="GGG284" s="6"/>
      <c r="GGH284" s="6"/>
      <c r="GGI284" s="6"/>
      <c r="GGJ284" s="6"/>
      <c r="GGK284" s="6"/>
      <c r="GGL284" s="6"/>
      <c r="GGM284" s="6"/>
      <c r="GGN284" s="6"/>
      <c r="GGO284" s="6"/>
      <c r="GGP284" s="6"/>
      <c r="GGQ284" s="6"/>
      <c r="GGR284" s="6"/>
      <c r="GGS284" s="6"/>
      <c r="GGT284" s="6"/>
      <c r="GGU284" s="6"/>
      <c r="GGV284" s="6"/>
      <c r="GGW284" s="6"/>
      <c r="GGX284" s="6"/>
      <c r="GGY284" s="6"/>
      <c r="GGZ284" s="6"/>
      <c r="GHA284" s="6"/>
      <c r="GHB284" s="6"/>
      <c r="GHC284" s="6"/>
      <c r="GHD284" s="6"/>
      <c r="GHE284" s="6"/>
      <c r="GHF284" s="6"/>
      <c r="GHG284" s="6"/>
      <c r="GHH284" s="6"/>
      <c r="GHI284" s="6"/>
      <c r="GHJ284" s="6"/>
      <c r="GHK284" s="6"/>
      <c r="GHL284" s="6"/>
      <c r="GHM284" s="6"/>
      <c r="GHN284" s="6"/>
      <c r="GHO284" s="6"/>
      <c r="GHP284" s="6"/>
      <c r="GHQ284" s="6"/>
      <c r="GHR284" s="6"/>
      <c r="GHS284" s="6"/>
      <c r="GHT284" s="6"/>
      <c r="GHU284" s="6"/>
      <c r="GHV284" s="6"/>
      <c r="GHW284" s="6"/>
      <c r="GHX284" s="6"/>
      <c r="GHY284" s="6"/>
      <c r="GHZ284" s="6"/>
      <c r="GIA284" s="6"/>
      <c r="GIB284" s="6"/>
      <c r="GIC284" s="6"/>
      <c r="GID284" s="6"/>
      <c r="GIE284" s="6"/>
      <c r="GIF284" s="6"/>
      <c r="GIG284" s="6"/>
      <c r="GIH284" s="6"/>
      <c r="GII284" s="6"/>
      <c r="GIJ284" s="6"/>
      <c r="GIK284" s="6"/>
      <c r="GIL284" s="6"/>
      <c r="GIM284" s="6"/>
      <c r="GIN284" s="6"/>
      <c r="GIO284" s="6"/>
      <c r="GIP284" s="6"/>
      <c r="GIQ284" s="6"/>
      <c r="GIR284" s="6"/>
      <c r="GIS284" s="6"/>
      <c r="GIT284" s="6"/>
      <c r="GIU284" s="6"/>
      <c r="GIV284" s="6"/>
      <c r="GIW284" s="6"/>
      <c r="GIX284" s="6"/>
      <c r="GIY284" s="6"/>
      <c r="GIZ284" s="6"/>
      <c r="GJA284" s="6"/>
      <c r="GJB284" s="6"/>
      <c r="GJC284" s="6"/>
      <c r="GJD284" s="6"/>
      <c r="GJE284" s="6"/>
      <c r="GJF284" s="6"/>
      <c r="GJG284" s="6"/>
      <c r="GJH284" s="6"/>
      <c r="GJI284" s="6"/>
      <c r="GJJ284" s="6"/>
      <c r="GJK284" s="6"/>
      <c r="GJL284" s="6"/>
      <c r="GJM284" s="6"/>
      <c r="GJN284" s="6"/>
      <c r="GJO284" s="6"/>
      <c r="GJP284" s="6"/>
      <c r="GJQ284" s="6"/>
      <c r="GJR284" s="6"/>
      <c r="GJS284" s="6"/>
      <c r="GJT284" s="6"/>
      <c r="GJU284" s="6"/>
      <c r="GJV284" s="6"/>
      <c r="GJW284" s="6"/>
      <c r="GJX284" s="6"/>
      <c r="GJY284" s="6"/>
      <c r="GJZ284" s="6"/>
      <c r="GKA284" s="6"/>
      <c r="GKB284" s="6"/>
      <c r="GKC284" s="6"/>
      <c r="GKD284" s="6"/>
      <c r="GKE284" s="6"/>
      <c r="GKF284" s="6"/>
      <c r="GKG284" s="6"/>
      <c r="GKH284" s="6"/>
      <c r="GKI284" s="6"/>
      <c r="GKJ284" s="6"/>
      <c r="GKK284" s="6"/>
      <c r="GKL284" s="6"/>
      <c r="GKM284" s="6"/>
      <c r="GKN284" s="6"/>
      <c r="GKO284" s="6"/>
      <c r="GKP284" s="6"/>
      <c r="GKQ284" s="6"/>
      <c r="GKR284" s="6"/>
      <c r="GKS284" s="6"/>
      <c r="GKT284" s="6"/>
      <c r="GKU284" s="6"/>
      <c r="GKV284" s="6"/>
      <c r="GKW284" s="6"/>
      <c r="GKX284" s="6"/>
      <c r="GKY284" s="6"/>
      <c r="GKZ284" s="6"/>
      <c r="GLA284" s="6"/>
      <c r="GLB284" s="6"/>
      <c r="GLC284" s="6"/>
      <c r="GLD284" s="6"/>
      <c r="GLE284" s="6"/>
      <c r="GLF284" s="6"/>
      <c r="GLG284" s="6"/>
      <c r="GLH284" s="6"/>
      <c r="GLI284" s="6"/>
      <c r="GLJ284" s="6"/>
      <c r="GLK284" s="6"/>
      <c r="GLL284" s="6"/>
      <c r="GLM284" s="6"/>
      <c r="GLN284" s="6"/>
      <c r="GLO284" s="6"/>
      <c r="GLP284" s="6"/>
      <c r="GLQ284" s="6"/>
      <c r="GLR284" s="6"/>
      <c r="GLS284" s="6"/>
      <c r="GLT284" s="6"/>
      <c r="GLU284" s="6"/>
      <c r="GLV284" s="6"/>
      <c r="GLW284" s="6"/>
      <c r="GLX284" s="6"/>
      <c r="GLY284" s="6"/>
      <c r="GLZ284" s="6"/>
      <c r="GMA284" s="6"/>
      <c r="GMB284" s="6"/>
      <c r="GMC284" s="6"/>
      <c r="GMD284" s="6"/>
      <c r="GME284" s="6"/>
      <c r="GMF284" s="6"/>
      <c r="GMG284" s="6"/>
      <c r="GMH284" s="6"/>
      <c r="GMI284" s="6"/>
      <c r="GMJ284" s="6"/>
      <c r="GMK284" s="6"/>
      <c r="GML284" s="6"/>
      <c r="GMM284" s="6"/>
      <c r="GMN284" s="6"/>
      <c r="GMO284" s="6"/>
      <c r="GMP284" s="6"/>
      <c r="GMQ284" s="6"/>
      <c r="GMR284" s="6"/>
      <c r="GMS284" s="6"/>
      <c r="GMT284" s="6"/>
      <c r="GMU284" s="6"/>
      <c r="GMV284" s="6"/>
      <c r="GMW284" s="6"/>
      <c r="GMX284" s="6"/>
      <c r="GMY284" s="6"/>
      <c r="GMZ284" s="6"/>
      <c r="GNA284" s="6"/>
      <c r="GNB284" s="6"/>
      <c r="GNC284" s="6"/>
      <c r="GND284" s="6"/>
      <c r="GNE284" s="6"/>
      <c r="GNF284" s="6"/>
      <c r="GNG284" s="6"/>
      <c r="GNH284" s="6"/>
      <c r="GNI284" s="6"/>
      <c r="GNJ284" s="6"/>
      <c r="GNK284" s="6"/>
      <c r="GNL284" s="6"/>
      <c r="GNM284" s="6"/>
      <c r="GNN284" s="6"/>
      <c r="GNO284" s="6"/>
      <c r="GNP284" s="6"/>
      <c r="GNQ284" s="6"/>
      <c r="GNR284" s="6"/>
      <c r="GNS284" s="6"/>
      <c r="GNT284" s="6"/>
      <c r="GNU284" s="6"/>
      <c r="GNV284" s="6"/>
      <c r="GNW284" s="6"/>
      <c r="GNX284" s="6"/>
      <c r="GNY284" s="6"/>
      <c r="GNZ284" s="6"/>
      <c r="GOA284" s="6"/>
      <c r="GOB284" s="6"/>
      <c r="GOC284" s="6"/>
      <c r="GOD284" s="6"/>
      <c r="GOE284" s="6"/>
      <c r="GOF284" s="6"/>
      <c r="GOG284" s="6"/>
      <c r="GOH284" s="6"/>
      <c r="GOI284" s="6"/>
      <c r="GOJ284" s="6"/>
      <c r="GOK284" s="6"/>
      <c r="GOL284" s="6"/>
      <c r="GOM284" s="6"/>
      <c r="GON284" s="6"/>
      <c r="GOO284" s="6"/>
      <c r="GOP284" s="6"/>
      <c r="GOQ284" s="6"/>
      <c r="GOR284" s="6"/>
      <c r="GOS284" s="6"/>
      <c r="GOT284" s="6"/>
      <c r="GOU284" s="6"/>
      <c r="GOV284" s="6"/>
      <c r="GOW284" s="6"/>
      <c r="GOX284" s="6"/>
      <c r="GOY284" s="6"/>
      <c r="GOZ284" s="6"/>
      <c r="GPA284" s="6"/>
      <c r="GPB284" s="6"/>
      <c r="GPC284" s="6"/>
      <c r="GPD284" s="6"/>
      <c r="GPE284" s="6"/>
      <c r="GPF284" s="6"/>
      <c r="GPG284" s="6"/>
      <c r="GPH284" s="6"/>
      <c r="GPI284" s="6"/>
      <c r="GPJ284" s="6"/>
      <c r="GPK284" s="6"/>
      <c r="GPL284" s="6"/>
      <c r="GPM284" s="6"/>
      <c r="GPN284" s="6"/>
      <c r="GPO284" s="6"/>
      <c r="GPP284" s="6"/>
      <c r="GPQ284" s="6"/>
      <c r="GPR284" s="6"/>
      <c r="GPS284" s="6"/>
      <c r="GPT284" s="6"/>
      <c r="GPU284" s="6"/>
      <c r="GPV284" s="6"/>
      <c r="GPW284" s="6"/>
      <c r="GPX284" s="6"/>
      <c r="GPY284" s="6"/>
      <c r="GPZ284" s="6"/>
      <c r="GQA284" s="6"/>
      <c r="GQB284" s="6"/>
      <c r="GQC284" s="6"/>
      <c r="GQD284" s="6"/>
      <c r="GQE284" s="6"/>
      <c r="GQF284" s="6"/>
      <c r="GQG284" s="6"/>
      <c r="GQH284" s="6"/>
      <c r="GQI284" s="6"/>
      <c r="GQJ284" s="6"/>
      <c r="GQK284" s="6"/>
      <c r="GQL284" s="6"/>
      <c r="GQM284" s="6"/>
      <c r="GQN284" s="6"/>
      <c r="GQO284" s="6"/>
      <c r="GQP284" s="6"/>
      <c r="GQQ284" s="6"/>
      <c r="GQR284" s="6"/>
      <c r="GQS284" s="6"/>
      <c r="GQT284" s="6"/>
      <c r="GQU284" s="6"/>
      <c r="GQV284" s="6"/>
      <c r="GQW284" s="6"/>
      <c r="GQX284" s="6"/>
      <c r="GQY284" s="6"/>
      <c r="GQZ284" s="6"/>
      <c r="GRA284" s="6"/>
      <c r="GRB284" s="6"/>
      <c r="GRC284" s="6"/>
      <c r="GRD284" s="6"/>
      <c r="GRE284" s="6"/>
      <c r="GRF284" s="6"/>
      <c r="GRG284" s="6"/>
      <c r="GRH284" s="6"/>
      <c r="GRI284" s="6"/>
      <c r="GRJ284" s="6"/>
      <c r="GRK284" s="6"/>
      <c r="GRL284" s="6"/>
      <c r="GRM284" s="6"/>
      <c r="GRN284" s="6"/>
      <c r="GRO284" s="6"/>
      <c r="GRP284" s="6"/>
      <c r="GRQ284" s="6"/>
      <c r="GRR284" s="6"/>
      <c r="GRS284" s="6"/>
      <c r="GRT284" s="6"/>
      <c r="GRU284" s="6"/>
      <c r="GRV284" s="6"/>
      <c r="GRW284" s="6"/>
      <c r="GRX284" s="6"/>
      <c r="GRY284" s="6"/>
      <c r="GRZ284" s="6"/>
      <c r="GSA284" s="6"/>
      <c r="GSB284" s="6"/>
      <c r="GSC284" s="6"/>
      <c r="GSD284" s="6"/>
      <c r="GSE284" s="6"/>
      <c r="GSF284" s="6"/>
      <c r="GSG284" s="6"/>
      <c r="GSH284" s="6"/>
      <c r="GSI284" s="6"/>
      <c r="GSJ284" s="6"/>
      <c r="GSK284" s="6"/>
      <c r="GSL284" s="6"/>
      <c r="GSM284" s="6"/>
      <c r="GSN284" s="6"/>
      <c r="GSO284" s="6"/>
      <c r="GSP284" s="6"/>
      <c r="GSQ284" s="6"/>
      <c r="GSR284" s="6"/>
      <c r="GSS284" s="6"/>
      <c r="GST284" s="6"/>
      <c r="GSU284" s="6"/>
      <c r="GSV284" s="6"/>
      <c r="GSW284" s="6"/>
      <c r="GSX284" s="6"/>
      <c r="GSY284" s="6"/>
      <c r="GSZ284" s="6"/>
      <c r="GTA284" s="6"/>
      <c r="GTB284" s="6"/>
      <c r="GTC284" s="6"/>
      <c r="GTD284" s="6"/>
      <c r="GTE284" s="6"/>
      <c r="GTF284" s="6"/>
      <c r="GTG284" s="6"/>
      <c r="GTH284" s="6"/>
      <c r="GTI284" s="6"/>
      <c r="GTJ284" s="6"/>
      <c r="GTK284" s="6"/>
      <c r="GTL284" s="6"/>
      <c r="GTM284" s="6"/>
      <c r="GTN284" s="6"/>
      <c r="GTO284" s="6"/>
      <c r="GTP284" s="6"/>
      <c r="GTQ284" s="6"/>
      <c r="GTR284" s="6"/>
      <c r="GTS284" s="6"/>
      <c r="GTT284" s="6"/>
      <c r="GTU284" s="6"/>
      <c r="GTV284" s="6"/>
      <c r="GTW284" s="6"/>
      <c r="GTX284" s="6"/>
      <c r="GTY284" s="6"/>
      <c r="GTZ284" s="6"/>
      <c r="GUA284" s="6"/>
      <c r="GUB284" s="6"/>
      <c r="GUC284" s="6"/>
      <c r="GUD284" s="6"/>
      <c r="GUE284" s="6"/>
      <c r="GUF284" s="6"/>
      <c r="GUG284" s="6"/>
      <c r="GUH284" s="6"/>
      <c r="GUI284" s="6"/>
      <c r="GUJ284" s="6"/>
      <c r="GUK284" s="6"/>
      <c r="GUL284" s="6"/>
      <c r="GUM284" s="6"/>
      <c r="GUN284" s="6"/>
      <c r="GUO284" s="6"/>
      <c r="GUP284" s="6"/>
      <c r="GUQ284" s="6"/>
      <c r="GUR284" s="6"/>
      <c r="GUS284" s="6"/>
      <c r="GUT284" s="6"/>
      <c r="GUU284" s="6"/>
      <c r="GUV284" s="6"/>
      <c r="GUW284" s="6"/>
      <c r="GUX284" s="6"/>
      <c r="GUY284" s="6"/>
      <c r="GUZ284" s="6"/>
      <c r="GVA284" s="6"/>
      <c r="GVB284" s="6"/>
      <c r="GVC284" s="6"/>
      <c r="GVD284" s="6"/>
      <c r="GVE284" s="6"/>
      <c r="GVF284" s="6"/>
      <c r="GVG284" s="6"/>
      <c r="GVH284" s="6"/>
      <c r="GVI284" s="6"/>
      <c r="GVJ284" s="6"/>
      <c r="GVK284" s="6"/>
      <c r="GVL284" s="6"/>
      <c r="GVM284" s="6"/>
      <c r="GVN284" s="6"/>
      <c r="GVO284" s="6"/>
      <c r="GVP284" s="6"/>
      <c r="GVQ284" s="6"/>
      <c r="GVR284" s="6"/>
      <c r="GVS284" s="6"/>
      <c r="GVT284" s="6"/>
      <c r="GVU284" s="6"/>
      <c r="GVV284" s="6"/>
      <c r="GVW284" s="6"/>
      <c r="GVX284" s="6"/>
      <c r="GVY284" s="6"/>
      <c r="GVZ284" s="6"/>
      <c r="GWA284" s="6"/>
      <c r="GWB284" s="6"/>
      <c r="GWC284" s="6"/>
      <c r="GWD284" s="6"/>
      <c r="GWE284" s="6"/>
      <c r="GWF284" s="6"/>
      <c r="GWG284" s="6"/>
      <c r="GWH284" s="6"/>
      <c r="GWI284" s="6"/>
      <c r="GWJ284" s="6"/>
      <c r="GWK284" s="6"/>
      <c r="GWL284" s="6"/>
      <c r="GWM284" s="6"/>
      <c r="GWN284" s="6"/>
      <c r="GWO284" s="6"/>
      <c r="GWP284" s="6"/>
      <c r="GWQ284" s="6"/>
      <c r="GWR284" s="6"/>
      <c r="GWS284" s="6"/>
      <c r="GWT284" s="6"/>
      <c r="GWU284" s="6"/>
      <c r="GWV284" s="6"/>
      <c r="GWW284" s="6"/>
      <c r="GWX284" s="6"/>
      <c r="GWY284" s="6"/>
      <c r="GWZ284" s="6"/>
      <c r="GXA284" s="6"/>
      <c r="GXB284" s="6"/>
      <c r="GXC284" s="6"/>
      <c r="GXD284" s="6"/>
      <c r="GXE284" s="6"/>
      <c r="GXF284" s="6"/>
      <c r="GXG284" s="6"/>
      <c r="GXH284" s="6"/>
      <c r="GXI284" s="6"/>
      <c r="GXJ284" s="6"/>
      <c r="GXK284" s="6"/>
      <c r="GXL284" s="6"/>
      <c r="GXM284" s="6"/>
      <c r="GXN284" s="6"/>
      <c r="GXO284" s="6"/>
      <c r="GXP284" s="6"/>
      <c r="GXQ284" s="6"/>
      <c r="GXR284" s="6"/>
      <c r="GXS284" s="6"/>
      <c r="GXT284" s="6"/>
      <c r="GXU284" s="6"/>
      <c r="GXV284" s="6"/>
      <c r="GXW284" s="6"/>
      <c r="GXX284" s="6"/>
      <c r="GXY284" s="6"/>
      <c r="GXZ284" s="6"/>
      <c r="GYA284" s="6"/>
      <c r="GYB284" s="6"/>
      <c r="GYC284" s="6"/>
      <c r="GYD284" s="6"/>
      <c r="GYE284" s="6"/>
      <c r="GYF284" s="6"/>
      <c r="GYG284" s="6"/>
      <c r="GYH284" s="6"/>
      <c r="GYI284" s="6"/>
      <c r="GYJ284" s="6"/>
      <c r="GYK284" s="6"/>
      <c r="GYL284" s="6"/>
      <c r="GYM284" s="6"/>
      <c r="GYN284" s="6"/>
      <c r="GYO284" s="6"/>
      <c r="GYP284" s="6"/>
      <c r="GYQ284" s="6"/>
      <c r="GYR284" s="6"/>
      <c r="GYS284" s="6"/>
      <c r="GYT284" s="6"/>
      <c r="GYU284" s="6"/>
      <c r="GYV284" s="6"/>
      <c r="GYW284" s="6"/>
      <c r="GYX284" s="6"/>
      <c r="GYY284" s="6"/>
      <c r="GYZ284" s="6"/>
      <c r="GZA284" s="6"/>
      <c r="GZB284" s="6"/>
      <c r="GZC284" s="6"/>
      <c r="GZD284" s="6"/>
      <c r="GZE284" s="6"/>
      <c r="GZF284" s="6"/>
      <c r="GZG284" s="6"/>
      <c r="GZH284" s="6"/>
      <c r="GZI284" s="6"/>
      <c r="GZJ284" s="6"/>
      <c r="GZK284" s="6"/>
      <c r="GZL284" s="6"/>
      <c r="GZM284" s="6"/>
      <c r="GZN284" s="6"/>
      <c r="GZO284" s="6"/>
      <c r="GZP284" s="6"/>
      <c r="GZQ284" s="6"/>
      <c r="GZR284" s="6"/>
      <c r="GZS284" s="6"/>
      <c r="GZT284" s="6"/>
      <c r="GZU284" s="6"/>
      <c r="GZV284" s="6"/>
      <c r="GZW284" s="6"/>
      <c r="GZX284" s="6"/>
      <c r="GZY284" s="6"/>
      <c r="GZZ284" s="6"/>
      <c r="HAA284" s="6"/>
      <c r="HAB284" s="6"/>
      <c r="HAC284" s="6"/>
      <c r="HAD284" s="6"/>
      <c r="HAE284" s="6"/>
      <c r="HAF284" s="6"/>
      <c r="HAG284" s="6"/>
      <c r="HAH284" s="6"/>
      <c r="HAI284" s="6"/>
      <c r="HAJ284" s="6"/>
      <c r="HAK284" s="6"/>
      <c r="HAL284" s="6"/>
      <c r="HAM284" s="6"/>
      <c r="HAN284" s="6"/>
      <c r="HAO284" s="6"/>
      <c r="HAP284" s="6"/>
      <c r="HAQ284" s="6"/>
      <c r="HAR284" s="6"/>
      <c r="HAS284" s="6"/>
      <c r="HAT284" s="6"/>
      <c r="HAU284" s="6"/>
      <c r="HAV284" s="6"/>
      <c r="HAW284" s="6"/>
      <c r="HAX284" s="6"/>
      <c r="HAY284" s="6"/>
      <c r="HAZ284" s="6"/>
      <c r="HBA284" s="6"/>
      <c r="HBB284" s="6"/>
      <c r="HBC284" s="6"/>
      <c r="HBD284" s="6"/>
      <c r="HBE284" s="6"/>
      <c r="HBF284" s="6"/>
      <c r="HBG284" s="6"/>
      <c r="HBH284" s="6"/>
      <c r="HBI284" s="6"/>
      <c r="HBJ284" s="6"/>
      <c r="HBK284" s="6"/>
      <c r="HBL284" s="6"/>
      <c r="HBM284" s="6"/>
      <c r="HBN284" s="6"/>
      <c r="HBO284" s="6"/>
      <c r="HBP284" s="6"/>
      <c r="HBQ284" s="6"/>
      <c r="HBR284" s="6"/>
      <c r="HBS284" s="6"/>
      <c r="HBT284" s="6"/>
      <c r="HBU284" s="6"/>
      <c r="HBV284" s="6"/>
      <c r="HBW284" s="6"/>
      <c r="HBX284" s="6"/>
      <c r="HBY284" s="6"/>
      <c r="HBZ284" s="6"/>
      <c r="HCA284" s="6"/>
      <c r="HCB284" s="6"/>
      <c r="HCC284" s="6"/>
      <c r="HCD284" s="6"/>
      <c r="HCE284" s="6"/>
      <c r="HCF284" s="6"/>
      <c r="HCG284" s="6"/>
      <c r="HCH284" s="6"/>
      <c r="HCI284" s="6"/>
      <c r="HCJ284" s="6"/>
      <c r="HCK284" s="6"/>
      <c r="HCL284" s="6"/>
      <c r="HCM284" s="6"/>
      <c r="HCN284" s="6"/>
      <c r="HCO284" s="6"/>
      <c r="HCP284" s="6"/>
      <c r="HCQ284" s="6"/>
      <c r="HCR284" s="6"/>
      <c r="HCS284" s="6"/>
      <c r="HCT284" s="6"/>
      <c r="HCU284" s="6"/>
      <c r="HCV284" s="6"/>
      <c r="HCW284" s="6"/>
      <c r="HCX284" s="6"/>
      <c r="HCY284" s="6"/>
      <c r="HCZ284" s="6"/>
      <c r="HDA284" s="6"/>
      <c r="HDB284" s="6"/>
      <c r="HDC284" s="6"/>
      <c r="HDD284" s="6"/>
      <c r="HDE284" s="6"/>
      <c r="HDF284" s="6"/>
      <c r="HDG284" s="6"/>
      <c r="HDH284" s="6"/>
      <c r="HDI284" s="6"/>
      <c r="HDJ284" s="6"/>
      <c r="HDK284" s="6"/>
      <c r="HDL284" s="6"/>
      <c r="HDM284" s="6"/>
      <c r="HDN284" s="6"/>
      <c r="HDO284" s="6"/>
      <c r="HDP284" s="6"/>
      <c r="HDQ284" s="6"/>
      <c r="HDR284" s="6"/>
      <c r="HDS284" s="6"/>
      <c r="HDT284" s="6"/>
      <c r="HDU284" s="6"/>
      <c r="HDV284" s="6"/>
      <c r="HDW284" s="6"/>
      <c r="HDX284" s="6"/>
      <c r="HDY284" s="6"/>
      <c r="HDZ284" s="6"/>
      <c r="HEA284" s="6"/>
      <c r="HEB284" s="6"/>
      <c r="HEC284" s="6"/>
      <c r="HED284" s="6"/>
      <c r="HEE284" s="6"/>
      <c r="HEF284" s="6"/>
      <c r="HEG284" s="6"/>
      <c r="HEH284" s="6"/>
      <c r="HEI284" s="6"/>
      <c r="HEJ284" s="6"/>
      <c r="HEK284" s="6"/>
      <c r="HEL284" s="6"/>
      <c r="HEM284" s="6"/>
      <c r="HEN284" s="6"/>
      <c r="HEO284" s="6"/>
      <c r="HEP284" s="6"/>
      <c r="HEQ284" s="6"/>
      <c r="HER284" s="6"/>
      <c r="HES284" s="6"/>
      <c r="HET284" s="6"/>
      <c r="HEU284" s="6"/>
      <c r="HEV284" s="6"/>
      <c r="HEW284" s="6"/>
      <c r="HEX284" s="6"/>
      <c r="HEY284" s="6"/>
      <c r="HEZ284" s="6"/>
      <c r="HFA284" s="6"/>
      <c r="HFB284" s="6"/>
      <c r="HFC284" s="6"/>
      <c r="HFD284" s="6"/>
      <c r="HFE284" s="6"/>
      <c r="HFF284" s="6"/>
      <c r="HFG284" s="6"/>
      <c r="HFH284" s="6"/>
      <c r="HFI284" s="6"/>
      <c r="HFJ284" s="6"/>
      <c r="HFK284" s="6"/>
      <c r="HFL284" s="6"/>
      <c r="HFM284" s="6"/>
      <c r="HFN284" s="6"/>
      <c r="HFO284" s="6"/>
      <c r="HFP284" s="6"/>
      <c r="HFQ284" s="6"/>
      <c r="HFR284" s="6"/>
      <c r="HFS284" s="6"/>
      <c r="HFT284" s="6"/>
      <c r="HFU284" s="6"/>
      <c r="HFV284" s="6"/>
      <c r="HFW284" s="6"/>
      <c r="HFX284" s="6"/>
      <c r="HFY284" s="6"/>
      <c r="HFZ284" s="6"/>
      <c r="HGA284" s="6"/>
      <c r="HGB284" s="6"/>
      <c r="HGC284" s="6"/>
      <c r="HGD284" s="6"/>
      <c r="HGE284" s="6"/>
      <c r="HGF284" s="6"/>
      <c r="HGG284" s="6"/>
      <c r="HGH284" s="6"/>
      <c r="HGI284" s="6"/>
      <c r="HGJ284" s="6"/>
      <c r="HGK284" s="6"/>
      <c r="HGL284" s="6"/>
      <c r="HGM284" s="6"/>
      <c r="HGN284" s="6"/>
      <c r="HGO284" s="6"/>
      <c r="HGP284" s="6"/>
      <c r="HGQ284" s="6"/>
      <c r="HGR284" s="6"/>
      <c r="HGS284" s="6"/>
      <c r="HGT284" s="6"/>
      <c r="HGU284" s="6"/>
      <c r="HGV284" s="6"/>
      <c r="HGW284" s="6"/>
      <c r="HGX284" s="6"/>
      <c r="HGY284" s="6"/>
      <c r="HGZ284" s="6"/>
      <c r="HHA284" s="6"/>
      <c r="HHB284" s="6"/>
      <c r="HHC284" s="6"/>
      <c r="HHD284" s="6"/>
      <c r="HHE284" s="6"/>
      <c r="HHF284" s="6"/>
      <c r="HHG284" s="6"/>
      <c r="HHH284" s="6"/>
      <c r="HHI284" s="6"/>
      <c r="HHJ284" s="6"/>
      <c r="HHK284" s="6"/>
      <c r="HHL284" s="6"/>
      <c r="HHM284" s="6"/>
      <c r="HHN284" s="6"/>
      <c r="HHO284" s="6"/>
      <c r="HHP284" s="6"/>
      <c r="HHQ284" s="6"/>
      <c r="HHR284" s="6"/>
      <c r="HHS284" s="6"/>
      <c r="HHT284" s="6"/>
      <c r="HHU284" s="6"/>
      <c r="HHV284" s="6"/>
      <c r="HHW284" s="6"/>
      <c r="HHX284" s="6"/>
      <c r="HHY284" s="6"/>
      <c r="HHZ284" s="6"/>
      <c r="HIA284" s="6"/>
      <c r="HIB284" s="6"/>
      <c r="HIC284" s="6"/>
      <c r="HID284" s="6"/>
      <c r="HIE284" s="6"/>
      <c r="HIF284" s="6"/>
      <c r="HIG284" s="6"/>
      <c r="HIH284" s="6"/>
      <c r="HII284" s="6"/>
      <c r="HIJ284" s="6"/>
      <c r="HIK284" s="6"/>
      <c r="HIL284" s="6"/>
      <c r="HIM284" s="6"/>
      <c r="HIN284" s="6"/>
      <c r="HIO284" s="6"/>
      <c r="HIP284" s="6"/>
      <c r="HIQ284" s="6"/>
      <c r="HIR284" s="6"/>
      <c r="HIS284" s="6"/>
      <c r="HIT284" s="6"/>
      <c r="HIU284" s="6"/>
      <c r="HIV284" s="6"/>
      <c r="HIW284" s="6"/>
      <c r="HIX284" s="6"/>
      <c r="HIY284" s="6"/>
      <c r="HIZ284" s="6"/>
      <c r="HJA284" s="6"/>
      <c r="HJB284" s="6"/>
      <c r="HJC284" s="6"/>
      <c r="HJD284" s="6"/>
      <c r="HJE284" s="6"/>
      <c r="HJF284" s="6"/>
      <c r="HJG284" s="6"/>
      <c r="HJH284" s="6"/>
      <c r="HJI284" s="6"/>
      <c r="HJJ284" s="6"/>
      <c r="HJK284" s="6"/>
      <c r="HJL284" s="6"/>
      <c r="HJM284" s="6"/>
      <c r="HJN284" s="6"/>
      <c r="HJO284" s="6"/>
      <c r="HJP284" s="6"/>
      <c r="HJQ284" s="6"/>
      <c r="HJR284" s="6"/>
      <c r="HJS284" s="6"/>
      <c r="HJT284" s="6"/>
      <c r="HJU284" s="6"/>
      <c r="HJV284" s="6"/>
      <c r="HJW284" s="6"/>
      <c r="HJX284" s="6"/>
      <c r="HJY284" s="6"/>
      <c r="HJZ284" s="6"/>
      <c r="HKA284" s="6"/>
      <c r="HKB284" s="6"/>
      <c r="HKC284" s="6"/>
      <c r="HKD284" s="6"/>
      <c r="HKE284" s="6"/>
      <c r="HKF284" s="6"/>
      <c r="HKG284" s="6"/>
      <c r="HKH284" s="6"/>
      <c r="HKI284" s="6"/>
      <c r="HKJ284" s="6"/>
      <c r="HKK284" s="6"/>
      <c r="HKL284" s="6"/>
      <c r="HKM284" s="6"/>
      <c r="HKN284" s="6"/>
      <c r="HKO284" s="6"/>
      <c r="HKP284" s="6"/>
      <c r="HKQ284" s="6"/>
      <c r="HKR284" s="6"/>
      <c r="HKS284" s="6"/>
      <c r="HKT284" s="6"/>
      <c r="HKU284" s="6"/>
      <c r="HKV284" s="6"/>
      <c r="HKW284" s="6"/>
      <c r="HKX284" s="6"/>
      <c r="HKY284" s="6"/>
      <c r="HKZ284" s="6"/>
      <c r="HLA284" s="6"/>
      <c r="HLB284" s="6"/>
      <c r="HLC284" s="6"/>
      <c r="HLD284" s="6"/>
      <c r="HLE284" s="6"/>
      <c r="HLF284" s="6"/>
      <c r="HLG284" s="6"/>
      <c r="HLH284" s="6"/>
      <c r="HLI284" s="6"/>
      <c r="HLJ284" s="6"/>
      <c r="HLK284" s="6"/>
      <c r="HLL284" s="6"/>
      <c r="HLM284" s="6"/>
      <c r="HLN284" s="6"/>
      <c r="HLO284" s="6"/>
      <c r="HLP284" s="6"/>
      <c r="HLQ284" s="6"/>
      <c r="HLR284" s="6"/>
      <c r="HLS284" s="6"/>
      <c r="HLT284" s="6"/>
      <c r="HLU284" s="6"/>
      <c r="HLV284" s="6"/>
      <c r="HLW284" s="6"/>
      <c r="HLX284" s="6"/>
      <c r="HLY284" s="6"/>
      <c r="HLZ284" s="6"/>
      <c r="HMA284" s="6"/>
      <c r="HMB284" s="6"/>
      <c r="HMC284" s="6"/>
      <c r="HMD284" s="6"/>
      <c r="HME284" s="6"/>
      <c r="HMF284" s="6"/>
      <c r="HMG284" s="6"/>
      <c r="HMH284" s="6"/>
      <c r="HMI284" s="6"/>
      <c r="HMJ284" s="6"/>
      <c r="HMK284" s="6"/>
      <c r="HML284" s="6"/>
      <c r="HMM284" s="6"/>
      <c r="HMN284" s="6"/>
      <c r="HMO284" s="6"/>
      <c r="HMP284" s="6"/>
      <c r="HMQ284" s="6"/>
      <c r="HMR284" s="6"/>
      <c r="HMS284" s="6"/>
      <c r="HMT284" s="6"/>
      <c r="HMU284" s="6"/>
      <c r="HMV284" s="6"/>
      <c r="HMW284" s="6"/>
      <c r="HMX284" s="6"/>
      <c r="HMY284" s="6"/>
      <c r="HMZ284" s="6"/>
      <c r="HNA284" s="6"/>
      <c r="HNB284" s="6"/>
      <c r="HNC284" s="6"/>
      <c r="HND284" s="6"/>
      <c r="HNE284" s="6"/>
      <c r="HNF284" s="6"/>
      <c r="HNG284" s="6"/>
      <c r="HNH284" s="6"/>
      <c r="HNI284" s="6"/>
      <c r="HNJ284" s="6"/>
      <c r="HNK284" s="6"/>
      <c r="HNL284" s="6"/>
      <c r="HNM284" s="6"/>
      <c r="HNN284" s="6"/>
      <c r="HNO284" s="6"/>
      <c r="HNP284" s="6"/>
      <c r="HNQ284" s="6"/>
      <c r="HNR284" s="6"/>
      <c r="HNS284" s="6"/>
      <c r="HNT284" s="6"/>
      <c r="HNU284" s="6"/>
      <c r="HNV284" s="6"/>
      <c r="HNW284" s="6"/>
      <c r="HNX284" s="6"/>
      <c r="HNY284" s="6"/>
      <c r="HNZ284" s="6"/>
      <c r="HOA284" s="6"/>
      <c r="HOB284" s="6"/>
      <c r="HOC284" s="6"/>
      <c r="HOD284" s="6"/>
      <c r="HOE284" s="6"/>
      <c r="HOF284" s="6"/>
      <c r="HOG284" s="6"/>
      <c r="HOH284" s="6"/>
      <c r="HOI284" s="6"/>
      <c r="HOJ284" s="6"/>
      <c r="HOK284" s="6"/>
      <c r="HOL284" s="6"/>
      <c r="HOM284" s="6"/>
      <c r="HON284" s="6"/>
      <c r="HOO284" s="6"/>
      <c r="HOP284" s="6"/>
      <c r="HOQ284" s="6"/>
      <c r="HOR284" s="6"/>
      <c r="HOS284" s="6"/>
      <c r="HOT284" s="6"/>
      <c r="HOU284" s="6"/>
      <c r="HOV284" s="6"/>
      <c r="HOW284" s="6"/>
      <c r="HOX284" s="6"/>
      <c r="HOY284" s="6"/>
      <c r="HOZ284" s="6"/>
      <c r="HPA284" s="6"/>
      <c r="HPB284" s="6"/>
      <c r="HPC284" s="6"/>
      <c r="HPD284" s="6"/>
      <c r="HPE284" s="6"/>
      <c r="HPF284" s="6"/>
      <c r="HPG284" s="6"/>
      <c r="HPH284" s="6"/>
      <c r="HPI284" s="6"/>
      <c r="HPJ284" s="6"/>
      <c r="HPK284" s="6"/>
      <c r="HPL284" s="6"/>
      <c r="HPM284" s="6"/>
      <c r="HPN284" s="6"/>
      <c r="HPO284" s="6"/>
      <c r="HPP284" s="6"/>
      <c r="HPQ284" s="6"/>
      <c r="HPR284" s="6"/>
      <c r="HPS284" s="6"/>
      <c r="HPT284" s="6"/>
      <c r="HPU284" s="6"/>
      <c r="HPV284" s="6"/>
      <c r="HPW284" s="6"/>
      <c r="HPX284" s="6"/>
      <c r="HPY284" s="6"/>
      <c r="HPZ284" s="6"/>
      <c r="HQA284" s="6"/>
      <c r="HQB284" s="6"/>
      <c r="HQC284" s="6"/>
      <c r="HQD284" s="6"/>
      <c r="HQE284" s="6"/>
      <c r="HQF284" s="6"/>
      <c r="HQG284" s="6"/>
      <c r="HQH284" s="6"/>
      <c r="HQI284" s="6"/>
      <c r="HQJ284" s="6"/>
      <c r="HQK284" s="6"/>
      <c r="HQL284" s="6"/>
      <c r="HQM284" s="6"/>
      <c r="HQN284" s="6"/>
      <c r="HQO284" s="6"/>
      <c r="HQP284" s="6"/>
      <c r="HQQ284" s="6"/>
      <c r="HQR284" s="6"/>
      <c r="HQS284" s="6"/>
      <c r="HQT284" s="6"/>
      <c r="HQU284" s="6"/>
      <c r="HQV284" s="6"/>
      <c r="HQW284" s="6"/>
      <c r="HQX284" s="6"/>
      <c r="HQY284" s="6"/>
      <c r="HQZ284" s="6"/>
      <c r="HRA284" s="6"/>
      <c r="HRB284" s="6"/>
      <c r="HRC284" s="6"/>
      <c r="HRD284" s="6"/>
      <c r="HRE284" s="6"/>
      <c r="HRF284" s="6"/>
      <c r="HRG284" s="6"/>
      <c r="HRH284" s="6"/>
      <c r="HRI284" s="6"/>
      <c r="HRJ284" s="6"/>
      <c r="HRK284" s="6"/>
      <c r="HRL284" s="6"/>
      <c r="HRM284" s="6"/>
      <c r="HRN284" s="6"/>
      <c r="HRO284" s="6"/>
      <c r="HRP284" s="6"/>
      <c r="HRQ284" s="6"/>
      <c r="HRR284" s="6"/>
      <c r="HRS284" s="6"/>
      <c r="HRT284" s="6"/>
      <c r="HRU284" s="6"/>
      <c r="HRV284" s="6"/>
      <c r="HRW284" s="6"/>
      <c r="HRX284" s="6"/>
      <c r="HRY284" s="6"/>
      <c r="HRZ284" s="6"/>
      <c r="HSA284" s="6"/>
      <c r="HSB284" s="6"/>
      <c r="HSC284" s="6"/>
      <c r="HSD284" s="6"/>
      <c r="HSE284" s="6"/>
      <c r="HSF284" s="6"/>
      <c r="HSG284" s="6"/>
      <c r="HSH284" s="6"/>
      <c r="HSI284" s="6"/>
      <c r="HSJ284" s="6"/>
      <c r="HSK284" s="6"/>
      <c r="HSL284" s="6"/>
      <c r="HSM284" s="6"/>
      <c r="HSN284" s="6"/>
      <c r="HSO284" s="6"/>
      <c r="HSP284" s="6"/>
      <c r="HSQ284" s="6"/>
      <c r="HSR284" s="6"/>
      <c r="HSS284" s="6"/>
      <c r="HST284" s="6"/>
      <c r="HSU284" s="6"/>
      <c r="HSV284" s="6"/>
      <c r="HSW284" s="6"/>
      <c r="HSX284" s="6"/>
      <c r="HSY284" s="6"/>
      <c r="HSZ284" s="6"/>
      <c r="HTA284" s="6"/>
      <c r="HTB284" s="6"/>
      <c r="HTC284" s="6"/>
      <c r="HTD284" s="6"/>
      <c r="HTE284" s="6"/>
      <c r="HTF284" s="6"/>
      <c r="HTG284" s="6"/>
      <c r="HTH284" s="6"/>
      <c r="HTI284" s="6"/>
      <c r="HTJ284" s="6"/>
      <c r="HTK284" s="6"/>
      <c r="HTL284" s="6"/>
      <c r="HTM284" s="6"/>
      <c r="HTN284" s="6"/>
      <c r="HTO284" s="6"/>
      <c r="HTP284" s="6"/>
      <c r="HTQ284" s="6"/>
      <c r="HTR284" s="6"/>
      <c r="HTS284" s="6"/>
      <c r="HTT284" s="6"/>
      <c r="HTU284" s="6"/>
      <c r="HTV284" s="6"/>
      <c r="HTW284" s="6"/>
      <c r="HTX284" s="6"/>
      <c r="HTY284" s="6"/>
      <c r="HTZ284" s="6"/>
      <c r="HUA284" s="6"/>
      <c r="HUB284" s="6"/>
      <c r="HUC284" s="6"/>
      <c r="HUD284" s="6"/>
      <c r="HUE284" s="6"/>
      <c r="HUF284" s="6"/>
      <c r="HUG284" s="6"/>
      <c r="HUH284" s="6"/>
      <c r="HUI284" s="6"/>
      <c r="HUJ284" s="6"/>
      <c r="HUK284" s="6"/>
      <c r="HUL284" s="6"/>
      <c r="HUM284" s="6"/>
      <c r="HUN284" s="6"/>
      <c r="HUO284" s="6"/>
      <c r="HUP284" s="6"/>
      <c r="HUQ284" s="6"/>
      <c r="HUR284" s="6"/>
      <c r="HUS284" s="6"/>
      <c r="HUT284" s="6"/>
      <c r="HUU284" s="6"/>
      <c r="HUV284" s="6"/>
      <c r="HUW284" s="6"/>
      <c r="HUX284" s="6"/>
      <c r="HUY284" s="6"/>
      <c r="HUZ284" s="6"/>
      <c r="HVA284" s="6"/>
      <c r="HVB284" s="6"/>
      <c r="HVC284" s="6"/>
      <c r="HVD284" s="6"/>
      <c r="HVE284" s="6"/>
      <c r="HVF284" s="6"/>
      <c r="HVG284" s="6"/>
      <c r="HVH284" s="6"/>
      <c r="HVI284" s="6"/>
      <c r="HVJ284" s="6"/>
      <c r="HVK284" s="6"/>
      <c r="HVL284" s="6"/>
      <c r="HVM284" s="6"/>
      <c r="HVN284" s="6"/>
      <c r="HVO284" s="6"/>
      <c r="HVP284" s="6"/>
      <c r="HVQ284" s="6"/>
      <c r="HVR284" s="6"/>
      <c r="HVS284" s="6"/>
      <c r="HVT284" s="6"/>
      <c r="HVU284" s="6"/>
      <c r="HVV284" s="6"/>
      <c r="HVW284" s="6"/>
      <c r="HVX284" s="6"/>
      <c r="HVY284" s="6"/>
      <c r="HVZ284" s="6"/>
      <c r="HWA284" s="6"/>
      <c r="HWB284" s="6"/>
      <c r="HWC284" s="6"/>
      <c r="HWD284" s="6"/>
      <c r="HWE284" s="6"/>
      <c r="HWF284" s="6"/>
      <c r="HWG284" s="6"/>
      <c r="HWH284" s="6"/>
      <c r="HWI284" s="6"/>
      <c r="HWJ284" s="6"/>
      <c r="HWK284" s="6"/>
      <c r="HWL284" s="6"/>
      <c r="HWM284" s="6"/>
      <c r="HWN284" s="6"/>
      <c r="HWO284" s="6"/>
      <c r="HWP284" s="6"/>
      <c r="HWQ284" s="6"/>
      <c r="HWR284" s="6"/>
      <c r="HWS284" s="6"/>
      <c r="HWT284" s="6"/>
      <c r="HWU284" s="6"/>
      <c r="HWV284" s="6"/>
      <c r="HWW284" s="6"/>
      <c r="HWX284" s="6"/>
      <c r="HWY284" s="6"/>
      <c r="HWZ284" s="6"/>
      <c r="HXA284" s="6"/>
      <c r="HXB284" s="6"/>
      <c r="HXC284" s="6"/>
      <c r="HXD284" s="6"/>
      <c r="HXE284" s="6"/>
      <c r="HXF284" s="6"/>
      <c r="HXG284" s="6"/>
      <c r="HXH284" s="6"/>
      <c r="HXI284" s="6"/>
      <c r="HXJ284" s="6"/>
      <c r="HXK284" s="6"/>
      <c r="HXL284" s="6"/>
      <c r="HXM284" s="6"/>
      <c r="HXN284" s="6"/>
      <c r="HXO284" s="6"/>
      <c r="HXP284" s="6"/>
      <c r="HXQ284" s="6"/>
      <c r="HXR284" s="6"/>
      <c r="HXS284" s="6"/>
      <c r="HXT284" s="6"/>
      <c r="HXU284" s="6"/>
      <c r="HXV284" s="6"/>
      <c r="HXW284" s="6"/>
      <c r="HXX284" s="6"/>
      <c r="HXY284" s="6"/>
      <c r="HXZ284" s="6"/>
      <c r="HYA284" s="6"/>
      <c r="HYB284" s="6"/>
      <c r="HYC284" s="6"/>
      <c r="HYD284" s="6"/>
      <c r="HYE284" s="6"/>
      <c r="HYF284" s="6"/>
      <c r="HYG284" s="6"/>
      <c r="HYH284" s="6"/>
      <c r="HYI284" s="6"/>
      <c r="HYJ284" s="6"/>
      <c r="HYK284" s="6"/>
      <c r="HYL284" s="6"/>
      <c r="HYM284" s="6"/>
      <c r="HYN284" s="6"/>
      <c r="HYO284" s="6"/>
      <c r="HYP284" s="6"/>
      <c r="HYQ284" s="6"/>
      <c r="HYR284" s="6"/>
      <c r="HYS284" s="6"/>
      <c r="HYT284" s="6"/>
      <c r="HYU284" s="6"/>
      <c r="HYV284" s="6"/>
      <c r="HYW284" s="6"/>
      <c r="HYX284" s="6"/>
      <c r="HYY284" s="6"/>
      <c r="HYZ284" s="6"/>
      <c r="HZA284" s="6"/>
      <c r="HZB284" s="6"/>
      <c r="HZC284" s="6"/>
      <c r="HZD284" s="6"/>
      <c r="HZE284" s="6"/>
      <c r="HZF284" s="6"/>
      <c r="HZG284" s="6"/>
      <c r="HZH284" s="6"/>
      <c r="HZI284" s="6"/>
      <c r="HZJ284" s="6"/>
      <c r="HZK284" s="6"/>
      <c r="HZL284" s="6"/>
      <c r="HZM284" s="6"/>
      <c r="HZN284" s="6"/>
      <c r="HZO284" s="6"/>
      <c r="HZP284" s="6"/>
      <c r="HZQ284" s="6"/>
      <c r="HZR284" s="6"/>
      <c r="HZS284" s="6"/>
      <c r="HZT284" s="6"/>
      <c r="HZU284" s="6"/>
      <c r="HZV284" s="6"/>
      <c r="HZW284" s="6"/>
      <c r="HZX284" s="6"/>
      <c r="HZY284" s="6"/>
      <c r="HZZ284" s="6"/>
      <c r="IAA284" s="6"/>
      <c r="IAB284" s="6"/>
      <c r="IAC284" s="6"/>
      <c r="IAD284" s="6"/>
      <c r="IAE284" s="6"/>
      <c r="IAF284" s="6"/>
      <c r="IAG284" s="6"/>
      <c r="IAH284" s="6"/>
      <c r="IAI284" s="6"/>
      <c r="IAJ284" s="6"/>
      <c r="IAK284" s="6"/>
      <c r="IAL284" s="6"/>
      <c r="IAM284" s="6"/>
      <c r="IAN284" s="6"/>
      <c r="IAO284" s="6"/>
      <c r="IAP284" s="6"/>
      <c r="IAQ284" s="6"/>
      <c r="IAR284" s="6"/>
      <c r="IAS284" s="6"/>
      <c r="IAT284" s="6"/>
      <c r="IAU284" s="6"/>
      <c r="IAV284" s="6"/>
      <c r="IAW284" s="6"/>
      <c r="IAX284" s="6"/>
      <c r="IAY284" s="6"/>
      <c r="IAZ284" s="6"/>
      <c r="IBA284" s="6"/>
      <c r="IBB284" s="6"/>
      <c r="IBC284" s="6"/>
      <c r="IBD284" s="6"/>
      <c r="IBE284" s="6"/>
      <c r="IBF284" s="6"/>
      <c r="IBG284" s="6"/>
      <c r="IBH284" s="6"/>
      <c r="IBI284" s="6"/>
      <c r="IBJ284" s="6"/>
      <c r="IBK284" s="6"/>
      <c r="IBL284" s="6"/>
      <c r="IBM284" s="6"/>
      <c r="IBN284" s="6"/>
      <c r="IBO284" s="6"/>
      <c r="IBP284" s="6"/>
      <c r="IBQ284" s="6"/>
      <c r="IBR284" s="6"/>
      <c r="IBS284" s="6"/>
      <c r="IBT284" s="6"/>
      <c r="IBU284" s="6"/>
      <c r="IBV284" s="6"/>
      <c r="IBW284" s="6"/>
      <c r="IBX284" s="6"/>
      <c r="IBY284" s="6"/>
      <c r="IBZ284" s="6"/>
      <c r="ICA284" s="6"/>
      <c r="ICB284" s="6"/>
      <c r="ICC284" s="6"/>
      <c r="ICD284" s="6"/>
      <c r="ICE284" s="6"/>
      <c r="ICF284" s="6"/>
      <c r="ICG284" s="6"/>
      <c r="ICH284" s="6"/>
      <c r="ICI284" s="6"/>
      <c r="ICJ284" s="6"/>
      <c r="ICK284" s="6"/>
      <c r="ICL284" s="6"/>
      <c r="ICM284" s="6"/>
      <c r="ICN284" s="6"/>
      <c r="ICO284" s="6"/>
      <c r="ICP284" s="6"/>
      <c r="ICQ284" s="6"/>
      <c r="ICR284" s="6"/>
      <c r="ICS284" s="6"/>
      <c r="ICT284" s="6"/>
      <c r="ICU284" s="6"/>
      <c r="ICV284" s="6"/>
      <c r="ICW284" s="6"/>
      <c r="ICX284" s="6"/>
      <c r="ICY284" s="6"/>
      <c r="ICZ284" s="6"/>
      <c r="IDA284" s="6"/>
      <c r="IDB284" s="6"/>
      <c r="IDC284" s="6"/>
      <c r="IDD284" s="6"/>
      <c r="IDE284" s="6"/>
      <c r="IDF284" s="6"/>
      <c r="IDG284" s="6"/>
      <c r="IDH284" s="6"/>
      <c r="IDI284" s="6"/>
      <c r="IDJ284" s="6"/>
      <c r="IDK284" s="6"/>
      <c r="IDL284" s="6"/>
      <c r="IDM284" s="6"/>
      <c r="IDN284" s="6"/>
      <c r="IDO284" s="6"/>
      <c r="IDP284" s="6"/>
      <c r="IDQ284" s="6"/>
      <c r="IDR284" s="6"/>
      <c r="IDS284" s="6"/>
      <c r="IDT284" s="6"/>
      <c r="IDU284" s="6"/>
      <c r="IDV284" s="6"/>
      <c r="IDW284" s="6"/>
      <c r="IDX284" s="6"/>
      <c r="IDY284" s="6"/>
      <c r="IDZ284" s="6"/>
      <c r="IEA284" s="6"/>
      <c r="IEB284" s="6"/>
      <c r="IEC284" s="6"/>
      <c r="IED284" s="6"/>
      <c r="IEE284" s="6"/>
      <c r="IEF284" s="6"/>
      <c r="IEG284" s="6"/>
      <c r="IEH284" s="6"/>
      <c r="IEI284" s="6"/>
      <c r="IEJ284" s="6"/>
      <c r="IEK284" s="6"/>
      <c r="IEL284" s="6"/>
      <c r="IEM284" s="6"/>
      <c r="IEN284" s="6"/>
      <c r="IEO284" s="6"/>
      <c r="IEP284" s="6"/>
      <c r="IEQ284" s="6"/>
      <c r="IER284" s="6"/>
      <c r="IES284" s="6"/>
      <c r="IET284" s="6"/>
      <c r="IEU284" s="6"/>
      <c r="IEV284" s="6"/>
      <c r="IEW284" s="6"/>
      <c r="IEX284" s="6"/>
      <c r="IEY284" s="6"/>
      <c r="IEZ284" s="6"/>
      <c r="IFA284" s="6"/>
      <c r="IFB284" s="6"/>
      <c r="IFC284" s="6"/>
      <c r="IFD284" s="6"/>
      <c r="IFE284" s="6"/>
      <c r="IFF284" s="6"/>
      <c r="IFG284" s="6"/>
      <c r="IFH284" s="6"/>
      <c r="IFI284" s="6"/>
      <c r="IFJ284" s="6"/>
      <c r="IFK284" s="6"/>
      <c r="IFL284" s="6"/>
      <c r="IFM284" s="6"/>
      <c r="IFN284" s="6"/>
      <c r="IFO284" s="6"/>
      <c r="IFP284" s="6"/>
      <c r="IFQ284" s="6"/>
      <c r="IFR284" s="6"/>
      <c r="IFS284" s="6"/>
      <c r="IFT284" s="6"/>
      <c r="IFU284" s="6"/>
      <c r="IFV284" s="6"/>
      <c r="IFW284" s="6"/>
      <c r="IFX284" s="6"/>
      <c r="IFY284" s="6"/>
      <c r="IFZ284" s="6"/>
      <c r="IGA284" s="6"/>
      <c r="IGB284" s="6"/>
      <c r="IGC284" s="6"/>
      <c r="IGD284" s="6"/>
      <c r="IGE284" s="6"/>
      <c r="IGF284" s="6"/>
      <c r="IGG284" s="6"/>
      <c r="IGH284" s="6"/>
      <c r="IGI284" s="6"/>
      <c r="IGJ284" s="6"/>
      <c r="IGK284" s="6"/>
      <c r="IGL284" s="6"/>
      <c r="IGM284" s="6"/>
      <c r="IGN284" s="6"/>
      <c r="IGO284" s="6"/>
      <c r="IGP284" s="6"/>
      <c r="IGQ284" s="6"/>
      <c r="IGR284" s="6"/>
      <c r="IGS284" s="6"/>
      <c r="IGT284" s="6"/>
      <c r="IGU284" s="6"/>
      <c r="IGV284" s="6"/>
      <c r="IGW284" s="6"/>
      <c r="IGX284" s="6"/>
      <c r="IGY284" s="6"/>
      <c r="IGZ284" s="6"/>
      <c r="IHA284" s="6"/>
      <c r="IHB284" s="6"/>
      <c r="IHC284" s="6"/>
      <c r="IHD284" s="6"/>
      <c r="IHE284" s="6"/>
      <c r="IHF284" s="6"/>
      <c r="IHG284" s="6"/>
      <c r="IHH284" s="6"/>
      <c r="IHI284" s="6"/>
      <c r="IHJ284" s="6"/>
      <c r="IHK284" s="6"/>
      <c r="IHL284" s="6"/>
      <c r="IHM284" s="6"/>
      <c r="IHN284" s="6"/>
      <c r="IHO284" s="6"/>
      <c r="IHP284" s="6"/>
      <c r="IHQ284" s="6"/>
      <c r="IHR284" s="6"/>
      <c r="IHS284" s="6"/>
      <c r="IHT284" s="6"/>
      <c r="IHU284" s="6"/>
      <c r="IHV284" s="6"/>
      <c r="IHW284" s="6"/>
      <c r="IHX284" s="6"/>
      <c r="IHY284" s="6"/>
      <c r="IHZ284" s="6"/>
      <c r="IIA284" s="6"/>
      <c r="IIB284" s="6"/>
      <c r="IIC284" s="6"/>
      <c r="IID284" s="6"/>
      <c r="IIE284" s="6"/>
      <c r="IIF284" s="6"/>
      <c r="IIG284" s="6"/>
      <c r="IIH284" s="6"/>
      <c r="III284" s="6"/>
      <c r="IIJ284" s="6"/>
      <c r="IIK284" s="6"/>
      <c r="IIL284" s="6"/>
      <c r="IIM284" s="6"/>
      <c r="IIN284" s="6"/>
      <c r="IIO284" s="6"/>
      <c r="IIP284" s="6"/>
      <c r="IIQ284" s="6"/>
      <c r="IIR284" s="6"/>
      <c r="IIS284" s="6"/>
      <c r="IIT284" s="6"/>
      <c r="IIU284" s="6"/>
      <c r="IIV284" s="6"/>
      <c r="IIW284" s="6"/>
      <c r="IIX284" s="6"/>
      <c r="IIY284" s="6"/>
      <c r="IIZ284" s="6"/>
      <c r="IJA284" s="6"/>
      <c r="IJB284" s="6"/>
      <c r="IJC284" s="6"/>
      <c r="IJD284" s="6"/>
      <c r="IJE284" s="6"/>
      <c r="IJF284" s="6"/>
      <c r="IJG284" s="6"/>
      <c r="IJH284" s="6"/>
      <c r="IJI284" s="6"/>
      <c r="IJJ284" s="6"/>
      <c r="IJK284" s="6"/>
      <c r="IJL284" s="6"/>
      <c r="IJM284" s="6"/>
      <c r="IJN284" s="6"/>
      <c r="IJO284" s="6"/>
      <c r="IJP284" s="6"/>
      <c r="IJQ284" s="6"/>
      <c r="IJR284" s="6"/>
      <c r="IJS284" s="6"/>
      <c r="IJT284" s="6"/>
      <c r="IJU284" s="6"/>
      <c r="IJV284" s="6"/>
      <c r="IJW284" s="6"/>
      <c r="IJX284" s="6"/>
      <c r="IJY284" s="6"/>
      <c r="IJZ284" s="6"/>
      <c r="IKA284" s="6"/>
      <c r="IKB284" s="6"/>
      <c r="IKC284" s="6"/>
      <c r="IKD284" s="6"/>
      <c r="IKE284" s="6"/>
      <c r="IKF284" s="6"/>
      <c r="IKG284" s="6"/>
      <c r="IKH284" s="6"/>
      <c r="IKI284" s="6"/>
      <c r="IKJ284" s="6"/>
      <c r="IKK284" s="6"/>
      <c r="IKL284" s="6"/>
      <c r="IKM284" s="6"/>
      <c r="IKN284" s="6"/>
      <c r="IKO284" s="6"/>
      <c r="IKP284" s="6"/>
      <c r="IKQ284" s="6"/>
      <c r="IKR284" s="6"/>
      <c r="IKS284" s="6"/>
      <c r="IKT284" s="6"/>
      <c r="IKU284" s="6"/>
      <c r="IKV284" s="6"/>
      <c r="IKW284" s="6"/>
      <c r="IKX284" s="6"/>
      <c r="IKY284" s="6"/>
      <c r="IKZ284" s="6"/>
      <c r="ILA284" s="6"/>
      <c r="ILB284" s="6"/>
      <c r="ILC284" s="6"/>
      <c r="ILD284" s="6"/>
      <c r="ILE284" s="6"/>
      <c r="ILF284" s="6"/>
      <c r="ILG284" s="6"/>
      <c r="ILH284" s="6"/>
      <c r="ILI284" s="6"/>
      <c r="ILJ284" s="6"/>
      <c r="ILK284" s="6"/>
      <c r="ILL284" s="6"/>
      <c r="ILM284" s="6"/>
      <c r="ILN284" s="6"/>
      <c r="ILO284" s="6"/>
      <c r="ILP284" s="6"/>
      <c r="ILQ284" s="6"/>
      <c r="ILR284" s="6"/>
      <c r="ILS284" s="6"/>
      <c r="ILT284" s="6"/>
      <c r="ILU284" s="6"/>
      <c r="ILV284" s="6"/>
      <c r="ILW284" s="6"/>
      <c r="ILX284" s="6"/>
      <c r="ILY284" s="6"/>
      <c r="ILZ284" s="6"/>
      <c r="IMA284" s="6"/>
      <c r="IMB284" s="6"/>
      <c r="IMC284" s="6"/>
      <c r="IMD284" s="6"/>
      <c r="IME284" s="6"/>
      <c r="IMF284" s="6"/>
      <c r="IMG284" s="6"/>
      <c r="IMH284" s="6"/>
      <c r="IMI284" s="6"/>
      <c r="IMJ284" s="6"/>
      <c r="IMK284" s="6"/>
      <c r="IML284" s="6"/>
      <c r="IMM284" s="6"/>
      <c r="IMN284" s="6"/>
      <c r="IMO284" s="6"/>
      <c r="IMP284" s="6"/>
      <c r="IMQ284" s="6"/>
      <c r="IMR284" s="6"/>
      <c r="IMS284" s="6"/>
      <c r="IMT284" s="6"/>
      <c r="IMU284" s="6"/>
      <c r="IMV284" s="6"/>
      <c r="IMW284" s="6"/>
      <c r="IMX284" s="6"/>
      <c r="IMY284" s="6"/>
      <c r="IMZ284" s="6"/>
      <c r="INA284" s="6"/>
      <c r="INB284" s="6"/>
      <c r="INC284" s="6"/>
      <c r="IND284" s="6"/>
      <c r="INE284" s="6"/>
      <c r="INF284" s="6"/>
      <c r="ING284" s="6"/>
      <c r="INH284" s="6"/>
      <c r="INI284" s="6"/>
      <c r="INJ284" s="6"/>
      <c r="INK284" s="6"/>
      <c r="INL284" s="6"/>
      <c r="INM284" s="6"/>
      <c r="INN284" s="6"/>
      <c r="INO284" s="6"/>
      <c r="INP284" s="6"/>
      <c r="INQ284" s="6"/>
      <c r="INR284" s="6"/>
      <c r="INS284" s="6"/>
      <c r="INT284" s="6"/>
      <c r="INU284" s="6"/>
      <c r="INV284" s="6"/>
      <c r="INW284" s="6"/>
      <c r="INX284" s="6"/>
      <c r="INY284" s="6"/>
      <c r="INZ284" s="6"/>
      <c r="IOA284" s="6"/>
      <c r="IOB284" s="6"/>
      <c r="IOC284" s="6"/>
      <c r="IOD284" s="6"/>
      <c r="IOE284" s="6"/>
      <c r="IOF284" s="6"/>
      <c r="IOG284" s="6"/>
      <c r="IOH284" s="6"/>
      <c r="IOI284" s="6"/>
      <c r="IOJ284" s="6"/>
      <c r="IOK284" s="6"/>
      <c r="IOL284" s="6"/>
      <c r="IOM284" s="6"/>
      <c r="ION284" s="6"/>
      <c r="IOO284" s="6"/>
      <c r="IOP284" s="6"/>
      <c r="IOQ284" s="6"/>
      <c r="IOR284" s="6"/>
      <c r="IOS284" s="6"/>
      <c r="IOT284" s="6"/>
      <c r="IOU284" s="6"/>
      <c r="IOV284" s="6"/>
      <c r="IOW284" s="6"/>
      <c r="IOX284" s="6"/>
      <c r="IOY284" s="6"/>
      <c r="IOZ284" s="6"/>
      <c r="IPA284" s="6"/>
      <c r="IPB284" s="6"/>
      <c r="IPC284" s="6"/>
      <c r="IPD284" s="6"/>
      <c r="IPE284" s="6"/>
      <c r="IPF284" s="6"/>
      <c r="IPG284" s="6"/>
      <c r="IPH284" s="6"/>
      <c r="IPI284" s="6"/>
      <c r="IPJ284" s="6"/>
      <c r="IPK284" s="6"/>
      <c r="IPL284" s="6"/>
      <c r="IPM284" s="6"/>
      <c r="IPN284" s="6"/>
      <c r="IPO284" s="6"/>
      <c r="IPP284" s="6"/>
      <c r="IPQ284" s="6"/>
      <c r="IPR284" s="6"/>
      <c r="IPS284" s="6"/>
      <c r="IPT284" s="6"/>
      <c r="IPU284" s="6"/>
      <c r="IPV284" s="6"/>
      <c r="IPW284" s="6"/>
      <c r="IPX284" s="6"/>
      <c r="IPY284" s="6"/>
      <c r="IPZ284" s="6"/>
      <c r="IQA284" s="6"/>
      <c r="IQB284" s="6"/>
      <c r="IQC284" s="6"/>
      <c r="IQD284" s="6"/>
      <c r="IQE284" s="6"/>
      <c r="IQF284" s="6"/>
      <c r="IQG284" s="6"/>
      <c r="IQH284" s="6"/>
      <c r="IQI284" s="6"/>
      <c r="IQJ284" s="6"/>
      <c r="IQK284" s="6"/>
      <c r="IQL284" s="6"/>
      <c r="IQM284" s="6"/>
      <c r="IQN284" s="6"/>
      <c r="IQO284" s="6"/>
      <c r="IQP284" s="6"/>
      <c r="IQQ284" s="6"/>
      <c r="IQR284" s="6"/>
      <c r="IQS284" s="6"/>
      <c r="IQT284" s="6"/>
      <c r="IQU284" s="6"/>
      <c r="IQV284" s="6"/>
      <c r="IQW284" s="6"/>
      <c r="IQX284" s="6"/>
      <c r="IQY284" s="6"/>
      <c r="IQZ284" s="6"/>
      <c r="IRA284" s="6"/>
      <c r="IRB284" s="6"/>
      <c r="IRC284" s="6"/>
      <c r="IRD284" s="6"/>
      <c r="IRE284" s="6"/>
      <c r="IRF284" s="6"/>
      <c r="IRG284" s="6"/>
      <c r="IRH284" s="6"/>
      <c r="IRI284" s="6"/>
      <c r="IRJ284" s="6"/>
      <c r="IRK284" s="6"/>
      <c r="IRL284" s="6"/>
      <c r="IRM284" s="6"/>
      <c r="IRN284" s="6"/>
      <c r="IRO284" s="6"/>
      <c r="IRP284" s="6"/>
      <c r="IRQ284" s="6"/>
      <c r="IRR284" s="6"/>
      <c r="IRS284" s="6"/>
      <c r="IRT284" s="6"/>
      <c r="IRU284" s="6"/>
      <c r="IRV284" s="6"/>
      <c r="IRW284" s="6"/>
      <c r="IRX284" s="6"/>
      <c r="IRY284" s="6"/>
      <c r="IRZ284" s="6"/>
      <c r="ISA284" s="6"/>
      <c r="ISB284" s="6"/>
      <c r="ISC284" s="6"/>
      <c r="ISD284" s="6"/>
      <c r="ISE284" s="6"/>
      <c r="ISF284" s="6"/>
      <c r="ISG284" s="6"/>
      <c r="ISH284" s="6"/>
      <c r="ISI284" s="6"/>
      <c r="ISJ284" s="6"/>
      <c r="ISK284" s="6"/>
      <c r="ISL284" s="6"/>
      <c r="ISM284" s="6"/>
      <c r="ISN284" s="6"/>
      <c r="ISO284" s="6"/>
      <c r="ISP284" s="6"/>
      <c r="ISQ284" s="6"/>
      <c r="ISR284" s="6"/>
      <c r="ISS284" s="6"/>
      <c r="IST284" s="6"/>
      <c r="ISU284" s="6"/>
      <c r="ISV284" s="6"/>
      <c r="ISW284" s="6"/>
      <c r="ISX284" s="6"/>
      <c r="ISY284" s="6"/>
      <c r="ISZ284" s="6"/>
      <c r="ITA284" s="6"/>
      <c r="ITB284" s="6"/>
      <c r="ITC284" s="6"/>
      <c r="ITD284" s="6"/>
      <c r="ITE284" s="6"/>
      <c r="ITF284" s="6"/>
      <c r="ITG284" s="6"/>
      <c r="ITH284" s="6"/>
      <c r="ITI284" s="6"/>
      <c r="ITJ284" s="6"/>
      <c r="ITK284" s="6"/>
      <c r="ITL284" s="6"/>
      <c r="ITM284" s="6"/>
      <c r="ITN284" s="6"/>
      <c r="ITO284" s="6"/>
      <c r="ITP284" s="6"/>
      <c r="ITQ284" s="6"/>
      <c r="ITR284" s="6"/>
      <c r="ITS284" s="6"/>
      <c r="ITT284" s="6"/>
      <c r="ITU284" s="6"/>
      <c r="ITV284" s="6"/>
      <c r="ITW284" s="6"/>
      <c r="ITX284" s="6"/>
      <c r="ITY284" s="6"/>
      <c r="ITZ284" s="6"/>
      <c r="IUA284" s="6"/>
      <c r="IUB284" s="6"/>
      <c r="IUC284" s="6"/>
      <c r="IUD284" s="6"/>
      <c r="IUE284" s="6"/>
      <c r="IUF284" s="6"/>
      <c r="IUG284" s="6"/>
      <c r="IUH284" s="6"/>
      <c r="IUI284" s="6"/>
      <c r="IUJ284" s="6"/>
      <c r="IUK284" s="6"/>
      <c r="IUL284" s="6"/>
      <c r="IUM284" s="6"/>
      <c r="IUN284" s="6"/>
      <c r="IUO284" s="6"/>
      <c r="IUP284" s="6"/>
      <c r="IUQ284" s="6"/>
      <c r="IUR284" s="6"/>
      <c r="IUS284" s="6"/>
      <c r="IUT284" s="6"/>
      <c r="IUU284" s="6"/>
      <c r="IUV284" s="6"/>
      <c r="IUW284" s="6"/>
      <c r="IUX284" s="6"/>
      <c r="IUY284" s="6"/>
      <c r="IUZ284" s="6"/>
      <c r="IVA284" s="6"/>
      <c r="IVB284" s="6"/>
      <c r="IVC284" s="6"/>
      <c r="IVD284" s="6"/>
      <c r="IVE284" s="6"/>
      <c r="IVF284" s="6"/>
      <c r="IVG284" s="6"/>
      <c r="IVH284" s="6"/>
      <c r="IVI284" s="6"/>
      <c r="IVJ284" s="6"/>
      <c r="IVK284" s="6"/>
      <c r="IVL284" s="6"/>
      <c r="IVM284" s="6"/>
      <c r="IVN284" s="6"/>
      <c r="IVO284" s="6"/>
      <c r="IVP284" s="6"/>
      <c r="IVQ284" s="6"/>
      <c r="IVR284" s="6"/>
      <c r="IVS284" s="6"/>
      <c r="IVT284" s="6"/>
      <c r="IVU284" s="6"/>
      <c r="IVV284" s="6"/>
      <c r="IVW284" s="6"/>
      <c r="IVX284" s="6"/>
      <c r="IVY284" s="6"/>
      <c r="IVZ284" s="6"/>
      <c r="IWA284" s="6"/>
      <c r="IWB284" s="6"/>
      <c r="IWC284" s="6"/>
      <c r="IWD284" s="6"/>
      <c r="IWE284" s="6"/>
      <c r="IWF284" s="6"/>
      <c r="IWG284" s="6"/>
      <c r="IWH284" s="6"/>
      <c r="IWI284" s="6"/>
      <c r="IWJ284" s="6"/>
      <c r="IWK284" s="6"/>
      <c r="IWL284" s="6"/>
      <c r="IWM284" s="6"/>
      <c r="IWN284" s="6"/>
      <c r="IWO284" s="6"/>
      <c r="IWP284" s="6"/>
      <c r="IWQ284" s="6"/>
      <c r="IWR284" s="6"/>
      <c r="IWS284" s="6"/>
      <c r="IWT284" s="6"/>
      <c r="IWU284" s="6"/>
      <c r="IWV284" s="6"/>
      <c r="IWW284" s="6"/>
      <c r="IWX284" s="6"/>
      <c r="IWY284" s="6"/>
      <c r="IWZ284" s="6"/>
      <c r="IXA284" s="6"/>
      <c r="IXB284" s="6"/>
      <c r="IXC284" s="6"/>
      <c r="IXD284" s="6"/>
      <c r="IXE284" s="6"/>
      <c r="IXF284" s="6"/>
      <c r="IXG284" s="6"/>
      <c r="IXH284" s="6"/>
      <c r="IXI284" s="6"/>
      <c r="IXJ284" s="6"/>
      <c r="IXK284" s="6"/>
      <c r="IXL284" s="6"/>
      <c r="IXM284" s="6"/>
      <c r="IXN284" s="6"/>
      <c r="IXO284" s="6"/>
      <c r="IXP284" s="6"/>
      <c r="IXQ284" s="6"/>
      <c r="IXR284" s="6"/>
      <c r="IXS284" s="6"/>
      <c r="IXT284" s="6"/>
      <c r="IXU284" s="6"/>
      <c r="IXV284" s="6"/>
      <c r="IXW284" s="6"/>
      <c r="IXX284" s="6"/>
      <c r="IXY284" s="6"/>
      <c r="IXZ284" s="6"/>
      <c r="IYA284" s="6"/>
      <c r="IYB284" s="6"/>
      <c r="IYC284" s="6"/>
      <c r="IYD284" s="6"/>
      <c r="IYE284" s="6"/>
      <c r="IYF284" s="6"/>
      <c r="IYG284" s="6"/>
      <c r="IYH284" s="6"/>
      <c r="IYI284" s="6"/>
      <c r="IYJ284" s="6"/>
      <c r="IYK284" s="6"/>
      <c r="IYL284" s="6"/>
      <c r="IYM284" s="6"/>
      <c r="IYN284" s="6"/>
      <c r="IYO284" s="6"/>
      <c r="IYP284" s="6"/>
      <c r="IYQ284" s="6"/>
      <c r="IYR284" s="6"/>
      <c r="IYS284" s="6"/>
      <c r="IYT284" s="6"/>
      <c r="IYU284" s="6"/>
      <c r="IYV284" s="6"/>
      <c r="IYW284" s="6"/>
      <c r="IYX284" s="6"/>
      <c r="IYY284" s="6"/>
      <c r="IYZ284" s="6"/>
      <c r="IZA284" s="6"/>
      <c r="IZB284" s="6"/>
      <c r="IZC284" s="6"/>
      <c r="IZD284" s="6"/>
      <c r="IZE284" s="6"/>
      <c r="IZF284" s="6"/>
      <c r="IZG284" s="6"/>
      <c r="IZH284" s="6"/>
      <c r="IZI284" s="6"/>
      <c r="IZJ284" s="6"/>
      <c r="IZK284" s="6"/>
      <c r="IZL284" s="6"/>
      <c r="IZM284" s="6"/>
      <c r="IZN284" s="6"/>
      <c r="IZO284" s="6"/>
      <c r="IZP284" s="6"/>
      <c r="IZQ284" s="6"/>
      <c r="IZR284" s="6"/>
      <c r="IZS284" s="6"/>
      <c r="IZT284" s="6"/>
      <c r="IZU284" s="6"/>
      <c r="IZV284" s="6"/>
      <c r="IZW284" s="6"/>
      <c r="IZX284" s="6"/>
      <c r="IZY284" s="6"/>
      <c r="IZZ284" s="6"/>
      <c r="JAA284" s="6"/>
      <c r="JAB284" s="6"/>
      <c r="JAC284" s="6"/>
      <c r="JAD284" s="6"/>
      <c r="JAE284" s="6"/>
      <c r="JAF284" s="6"/>
      <c r="JAG284" s="6"/>
      <c r="JAH284" s="6"/>
      <c r="JAI284" s="6"/>
      <c r="JAJ284" s="6"/>
      <c r="JAK284" s="6"/>
      <c r="JAL284" s="6"/>
      <c r="JAM284" s="6"/>
      <c r="JAN284" s="6"/>
      <c r="JAO284" s="6"/>
      <c r="JAP284" s="6"/>
      <c r="JAQ284" s="6"/>
      <c r="JAR284" s="6"/>
      <c r="JAS284" s="6"/>
      <c r="JAT284" s="6"/>
      <c r="JAU284" s="6"/>
      <c r="JAV284" s="6"/>
      <c r="JAW284" s="6"/>
      <c r="JAX284" s="6"/>
      <c r="JAY284" s="6"/>
      <c r="JAZ284" s="6"/>
      <c r="JBA284" s="6"/>
      <c r="JBB284" s="6"/>
      <c r="JBC284" s="6"/>
      <c r="JBD284" s="6"/>
      <c r="JBE284" s="6"/>
      <c r="JBF284" s="6"/>
      <c r="JBG284" s="6"/>
      <c r="JBH284" s="6"/>
      <c r="JBI284" s="6"/>
      <c r="JBJ284" s="6"/>
      <c r="JBK284" s="6"/>
      <c r="JBL284" s="6"/>
      <c r="JBM284" s="6"/>
      <c r="JBN284" s="6"/>
      <c r="JBO284" s="6"/>
      <c r="JBP284" s="6"/>
      <c r="JBQ284" s="6"/>
      <c r="JBR284" s="6"/>
      <c r="JBS284" s="6"/>
      <c r="JBT284" s="6"/>
      <c r="JBU284" s="6"/>
      <c r="JBV284" s="6"/>
      <c r="JBW284" s="6"/>
      <c r="JBX284" s="6"/>
      <c r="JBY284" s="6"/>
      <c r="JBZ284" s="6"/>
      <c r="JCA284" s="6"/>
      <c r="JCB284" s="6"/>
      <c r="JCC284" s="6"/>
      <c r="JCD284" s="6"/>
      <c r="JCE284" s="6"/>
      <c r="JCF284" s="6"/>
      <c r="JCG284" s="6"/>
      <c r="JCH284" s="6"/>
      <c r="JCI284" s="6"/>
      <c r="JCJ284" s="6"/>
      <c r="JCK284" s="6"/>
      <c r="JCL284" s="6"/>
      <c r="JCM284" s="6"/>
      <c r="JCN284" s="6"/>
      <c r="JCO284" s="6"/>
      <c r="JCP284" s="6"/>
      <c r="JCQ284" s="6"/>
      <c r="JCR284" s="6"/>
      <c r="JCS284" s="6"/>
      <c r="JCT284" s="6"/>
      <c r="JCU284" s="6"/>
      <c r="JCV284" s="6"/>
      <c r="JCW284" s="6"/>
      <c r="JCX284" s="6"/>
      <c r="JCY284" s="6"/>
      <c r="JCZ284" s="6"/>
      <c r="JDA284" s="6"/>
      <c r="JDB284" s="6"/>
      <c r="JDC284" s="6"/>
      <c r="JDD284" s="6"/>
      <c r="JDE284" s="6"/>
      <c r="JDF284" s="6"/>
      <c r="JDG284" s="6"/>
      <c r="JDH284" s="6"/>
      <c r="JDI284" s="6"/>
      <c r="JDJ284" s="6"/>
      <c r="JDK284" s="6"/>
      <c r="JDL284" s="6"/>
      <c r="JDM284" s="6"/>
      <c r="JDN284" s="6"/>
      <c r="JDO284" s="6"/>
      <c r="JDP284" s="6"/>
      <c r="JDQ284" s="6"/>
      <c r="JDR284" s="6"/>
      <c r="JDS284" s="6"/>
      <c r="JDT284" s="6"/>
      <c r="JDU284" s="6"/>
      <c r="JDV284" s="6"/>
      <c r="JDW284" s="6"/>
      <c r="JDX284" s="6"/>
      <c r="JDY284" s="6"/>
      <c r="JDZ284" s="6"/>
      <c r="JEA284" s="6"/>
      <c r="JEB284" s="6"/>
      <c r="JEC284" s="6"/>
      <c r="JED284" s="6"/>
      <c r="JEE284" s="6"/>
      <c r="JEF284" s="6"/>
      <c r="JEG284" s="6"/>
      <c r="JEH284" s="6"/>
      <c r="JEI284" s="6"/>
      <c r="JEJ284" s="6"/>
      <c r="JEK284" s="6"/>
      <c r="JEL284" s="6"/>
      <c r="JEM284" s="6"/>
      <c r="JEN284" s="6"/>
      <c r="JEO284" s="6"/>
      <c r="JEP284" s="6"/>
      <c r="JEQ284" s="6"/>
      <c r="JER284" s="6"/>
      <c r="JES284" s="6"/>
      <c r="JET284" s="6"/>
      <c r="JEU284" s="6"/>
      <c r="JEV284" s="6"/>
      <c r="JEW284" s="6"/>
      <c r="JEX284" s="6"/>
      <c r="JEY284" s="6"/>
      <c r="JEZ284" s="6"/>
      <c r="JFA284" s="6"/>
      <c r="JFB284" s="6"/>
      <c r="JFC284" s="6"/>
      <c r="JFD284" s="6"/>
      <c r="JFE284" s="6"/>
      <c r="JFF284" s="6"/>
      <c r="JFG284" s="6"/>
      <c r="JFH284" s="6"/>
      <c r="JFI284" s="6"/>
      <c r="JFJ284" s="6"/>
      <c r="JFK284" s="6"/>
      <c r="JFL284" s="6"/>
      <c r="JFM284" s="6"/>
      <c r="JFN284" s="6"/>
      <c r="JFO284" s="6"/>
      <c r="JFP284" s="6"/>
      <c r="JFQ284" s="6"/>
      <c r="JFR284" s="6"/>
      <c r="JFS284" s="6"/>
      <c r="JFT284" s="6"/>
      <c r="JFU284" s="6"/>
      <c r="JFV284" s="6"/>
      <c r="JFW284" s="6"/>
      <c r="JFX284" s="6"/>
      <c r="JFY284" s="6"/>
      <c r="JFZ284" s="6"/>
      <c r="JGA284" s="6"/>
      <c r="JGB284" s="6"/>
      <c r="JGC284" s="6"/>
      <c r="JGD284" s="6"/>
      <c r="JGE284" s="6"/>
      <c r="JGF284" s="6"/>
      <c r="JGG284" s="6"/>
      <c r="JGH284" s="6"/>
      <c r="JGI284" s="6"/>
      <c r="JGJ284" s="6"/>
      <c r="JGK284" s="6"/>
      <c r="JGL284" s="6"/>
      <c r="JGM284" s="6"/>
      <c r="JGN284" s="6"/>
      <c r="JGO284" s="6"/>
      <c r="JGP284" s="6"/>
      <c r="JGQ284" s="6"/>
      <c r="JGR284" s="6"/>
      <c r="JGS284" s="6"/>
      <c r="JGT284" s="6"/>
      <c r="JGU284" s="6"/>
      <c r="JGV284" s="6"/>
      <c r="JGW284" s="6"/>
      <c r="JGX284" s="6"/>
      <c r="JGY284" s="6"/>
      <c r="JGZ284" s="6"/>
      <c r="JHA284" s="6"/>
      <c r="JHB284" s="6"/>
      <c r="JHC284" s="6"/>
      <c r="JHD284" s="6"/>
      <c r="JHE284" s="6"/>
      <c r="JHF284" s="6"/>
      <c r="JHG284" s="6"/>
      <c r="JHH284" s="6"/>
      <c r="JHI284" s="6"/>
      <c r="JHJ284" s="6"/>
      <c r="JHK284" s="6"/>
      <c r="JHL284" s="6"/>
      <c r="JHM284" s="6"/>
      <c r="JHN284" s="6"/>
      <c r="JHO284" s="6"/>
      <c r="JHP284" s="6"/>
      <c r="JHQ284" s="6"/>
      <c r="JHR284" s="6"/>
      <c r="JHS284" s="6"/>
      <c r="JHT284" s="6"/>
      <c r="JHU284" s="6"/>
      <c r="JHV284" s="6"/>
      <c r="JHW284" s="6"/>
      <c r="JHX284" s="6"/>
      <c r="JHY284" s="6"/>
      <c r="JHZ284" s="6"/>
      <c r="JIA284" s="6"/>
      <c r="JIB284" s="6"/>
      <c r="JIC284" s="6"/>
      <c r="JID284" s="6"/>
      <c r="JIE284" s="6"/>
      <c r="JIF284" s="6"/>
      <c r="JIG284" s="6"/>
      <c r="JIH284" s="6"/>
      <c r="JII284" s="6"/>
      <c r="JIJ284" s="6"/>
      <c r="JIK284" s="6"/>
      <c r="JIL284" s="6"/>
      <c r="JIM284" s="6"/>
      <c r="JIN284" s="6"/>
      <c r="JIO284" s="6"/>
      <c r="JIP284" s="6"/>
      <c r="JIQ284" s="6"/>
      <c r="JIR284" s="6"/>
      <c r="JIS284" s="6"/>
      <c r="JIT284" s="6"/>
      <c r="JIU284" s="6"/>
      <c r="JIV284" s="6"/>
      <c r="JIW284" s="6"/>
      <c r="JIX284" s="6"/>
      <c r="JIY284" s="6"/>
      <c r="JIZ284" s="6"/>
      <c r="JJA284" s="6"/>
      <c r="JJB284" s="6"/>
      <c r="JJC284" s="6"/>
      <c r="JJD284" s="6"/>
      <c r="JJE284" s="6"/>
      <c r="JJF284" s="6"/>
      <c r="JJG284" s="6"/>
      <c r="JJH284" s="6"/>
      <c r="JJI284" s="6"/>
      <c r="JJJ284" s="6"/>
      <c r="JJK284" s="6"/>
      <c r="JJL284" s="6"/>
      <c r="JJM284" s="6"/>
      <c r="JJN284" s="6"/>
      <c r="JJO284" s="6"/>
      <c r="JJP284" s="6"/>
      <c r="JJQ284" s="6"/>
      <c r="JJR284" s="6"/>
      <c r="JJS284" s="6"/>
      <c r="JJT284" s="6"/>
      <c r="JJU284" s="6"/>
      <c r="JJV284" s="6"/>
      <c r="JJW284" s="6"/>
      <c r="JJX284" s="6"/>
      <c r="JJY284" s="6"/>
      <c r="JJZ284" s="6"/>
      <c r="JKA284" s="6"/>
      <c r="JKB284" s="6"/>
      <c r="JKC284" s="6"/>
      <c r="JKD284" s="6"/>
      <c r="JKE284" s="6"/>
      <c r="JKF284" s="6"/>
      <c r="JKG284" s="6"/>
      <c r="JKH284" s="6"/>
      <c r="JKI284" s="6"/>
      <c r="JKJ284" s="6"/>
      <c r="JKK284" s="6"/>
      <c r="JKL284" s="6"/>
      <c r="JKM284" s="6"/>
      <c r="JKN284" s="6"/>
      <c r="JKO284" s="6"/>
      <c r="JKP284" s="6"/>
      <c r="JKQ284" s="6"/>
      <c r="JKR284" s="6"/>
      <c r="JKS284" s="6"/>
      <c r="JKT284" s="6"/>
      <c r="JKU284" s="6"/>
      <c r="JKV284" s="6"/>
      <c r="JKW284" s="6"/>
      <c r="JKX284" s="6"/>
      <c r="JKY284" s="6"/>
      <c r="JKZ284" s="6"/>
      <c r="JLA284" s="6"/>
      <c r="JLB284" s="6"/>
      <c r="JLC284" s="6"/>
      <c r="JLD284" s="6"/>
      <c r="JLE284" s="6"/>
      <c r="JLF284" s="6"/>
      <c r="JLG284" s="6"/>
      <c r="JLH284" s="6"/>
      <c r="JLI284" s="6"/>
      <c r="JLJ284" s="6"/>
      <c r="JLK284" s="6"/>
      <c r="JLL284" s="6"/>
      <c r="JLM284" s="6"/>
      <c r="JLN284" s="6"/>
      <c r="JLO284" s="6"/>
      <c r="JLP284" s="6"/>
      <c r="JLQ284" s="6"/>
      <c r="JLR284" s="6"/>
      <c r="JLS284" s="6"/>
      <c r="JLT284" s="6"/>
      <c r="JLU284" s="6"/>
      <c r="JLV284" s="6"/>
      <c r="JLW284" s="6"/>
      <c r="JLX284" s="6"/>
      <c r="JLY284" s="6"/>
      <c r="JLZ284" s="6"/>
      <c r="JMA284" s="6"/>
      <c r="JMB284" s="6"/>
      <c r="JMC284" s="6"/>
      <c r="JMD284" s="6"/>
      <c r="JME284" s="6"/>
      <c r="JMF284" s="6"/>
      <c r="JMG284" s="6"/>
      <c r="JMH284" s="6"/>
      <c r="JMI284" s="6"/>
      <c r="JMJ284" s="6"/>
      <c r="JMK284" s="6"/>
      <c r="JML284" s="6"/>
      <c r="JMM284" s="6"/>
      <c r="JMN284" s="6"/>
      <c r="JMO284" s="6"/>
      <c r="JMP284" s="6"/>
      <c r="JMQ284" s="6"/>
      <c r="JMR284" s="6"/>
      <c r="JMS284" s="6"/>
      <c r="JMT284" s="6"/>
      <c r="JMU284" s="6"/>
      <c r="JMV284" s="6"/>
      <c r="JMW284" s="6"/>
      <c r="JMX284" s="6"/>
      <c r="JMY284" s="6"/>
      <c r="JMZ284" s="6"/>
      <c r="JNA284" s="6"/>
      <c r="JNB284" s="6"/>
      <c r="JNC284" s="6"/>
      <c r="JND284" s="6"/>
      <c r="JNE284" s="6"/>
      <c r="JNF284" s="6"/>
      <c r="JNG284" s="6"/>
      <c r="JNH284" s="6"/>
      <c r="JNI284" s="6"/>
      <c r="JNJ284" s="6"/>
      <c r="JNK284" s="6"/>
      <c r="JNL284" s="6"/>
      <c r="JNM284" s="6"/>
      <c r="JNN284" s="6"/>
      <c r="JNO284" s="6"/>
      <c r="JNP284" s="6"/>
      <c r="JNQ284" s="6"/>
      <c r="JNR284" s="6"/>
      <c r="JNS284" s="6"/>
      <c r="JNT284" s="6"/>
      <c r="JNU284" s="6"/>
      <c r="JNV284" s="6"/>
      <c r="JNW284" s="6"/>
      <c r="JNX284" s="6"/>
      <c r="JNY284" s="6"/>
      <c r="JNZ284" s="6"/>
      <c r="JOA284" s="6"/>
      <c r="JOB284" s="6"/>
      <c r="JOC284" s="6"/>
      <c r="JOD284" s="6"/>
      <c r="JOE284" s="6"/>
      <c r="JOF284" s="6"/>
      <c r="JOG284" s="6"/>
      <c r="JOH284" s="6"/>
      <c r="JOI284" s="6"/>
      <c r="JOJ284" s="6"/>
      <c r="JOK284" s="6"/>
      <c r="JOL284" s="6"/>
      <c r="JOM284" s="6"/>
      <c r="JON284" s="6"/>
      <c r="JOO284" s="6"/>
      <c r="JOP284" s="6"/>
      <c r="JOQ284" s="6"/>
      <c r="JOR284" s="6"/>
      <c r="JOS284" s="6"/>
      <c r="JOT284" s="6"/>
      <c r="JOU284" s="6"/>
      <c r="JOV284" s="6"/>
      <c r="JOW284" s="6"/>
      <c r="JOX284" s="6"/>
      <c r="JOY284" s="6"/>
      <c r="JOZ284" s="6"/>
      <c r="JPA284" s="6"/>
      <c r="JPB284" s="6"/>
      <c r="JPC284" s="6"/>
      <c r="JPD284" s="6"/>
      <c r="JPE284" s="6"/>
      <c r="JPF284" s="6"/>
      <c r="JPG284" s="6"/>
      <c r="JPH284" s="6"/>
      <c r="JPI284" s="6"/>
      <c r="JPJ284" s="6"/>
      <c r="JPK284" s="6"/>
      <c r="JPL284" s="6"/>
      <c r="JPM284" s="6"/>
      <c r="JPN284" s="6"/>
      <c r="JPO284" s="6"/>
      <c r="JPP284" s="6"/>
      <c r="JPQ284" s="6"/>
      <c r="JPR284" s="6"/>
      <c r="JPS284" s="6"/>
      <c r="JPT284" s="6"/>
      <c r="JPU284" s="6"/>
      <c r="JPV284" s="6"/>
      <c r="JPW284" s="6"/>
      <c r="JPX284" s="6"/>
      <c r="JPY284" s="6"/>
      <c r="JPZ284" s="6"/>
      <c r="JQA284" s="6"/>
      <c r="JQB284" s="6"/>
      <c r="JQC284" s="6"/>
      <c r="JQD284" s="6"/>
      <c r="JQE284" s="6"/>
      <c r="JQF284" s="6"/>
      <c r="JQG284" s="6"/>
      <c r="JQH284" s="6"/>
      <c r="JQI284" s="6"/>
      <c r="JQJ284" s="6"/>
      <c r="JQK284" s="6"/>
      <c r="JQL284" s="6"/>
      <c r="JQM284" s="6"/>
      <c r="JQN284" s="6"/>
      <c r="JQO284" s="6"/>
      <c r="JQP284" s="6"/>
      <c r="JQQ284" s="6"/>
      <c r="JQR284" s="6"/>
      <c r="JQS284" s="6"/>
      <c r="JQT284" s="6"/>
      <c r="JQU284" s="6"/>
      <c r="JQV284" s="6"/>
      <c r="JQW284" s="6"/>
      <c r="JQX284" s="6"/>
      <c r="JQY284" s="6"/>
      <c r="JQZ284" s="6"/>
      <c r="JRA284" s="6"/>
      <c r="JRB284" s="6"/>
      <c r="JRC284" s="6"/>
      <c r="JRD284" s="6"/>
      <c r="JRE284" s="6"/>
      <c r="JRF284" s="6"/>
      <c r="JRG284" s="6"/>
      <c r="JRH284" s="6"/>
      <c r="JRI284" s="6"/>
      <c r="JRJ284" s="6"/>
      <c r="JRK284" s="6"/>
      <c r="JRL284" s="6"/>
      <c r="JRM284" s="6"/>
      <c r="JRN284" s="6"/>
      <c r="JRO284" s="6"/>
      <c r="JRP284" s="6"/>
      <c r="JRQ284" s="6"/>
      <c r="JRR284" s="6"/>
      <c r="JRS284" s="6"/>
      <c r="JRT284" s="6"/>
      <c r="JRU284" s="6"/>
      <c r="JRV284" s="6"/>
      <c r="JRW284" s="6"/>
      <c r="JRX284" s="6"/>
      <c r="JRY284" s="6"/>
      <c r="JRZ284" s="6"/>
      <c r="JSA284" s="6"/>
      <c r="JSB284" s="6"/>
      <c r="JSC284" s="6"/>
      <c r="JSD284" s="6"/>
      <c r="JSE284" s="6"/>
      <c r="JSF284" s="6"/>
      <c r="JSG284" s="6"/>
      <c r="JSH284" s="6"/>
      <c r="JSI284" s="6"/>
      <c r="JSJ284" s="6"/>
      <c r="JSK284" s="6"/>
      <c r="JSL284" s="6"/>
      <c r="JSM284" s="6"/>
      <c r="JSN284" s="6"/>
      <c r="JSO284" s="6"/>
      <c r="JSP284" s="6"/>
      <c r="JSQ284" s="6"/>
      <c r="JSR284" s="6"/>
      <c r="JSS284" s="6"/>
      <c r="JST284" s="6"/>
      <c r="JSU284" s="6"/>
      <c r="JSV284" s="6"/>
      <c r="JSW284" s="6"/>
      <c r="JSX284" s="6"/>
      <c r="JSY284" s="6"/>
      <c r="JSZ284" s="6"/>
      <c r="JTA284" s="6"/>
      <c r="JTB284" s="6"/>
      <c r="JTC284" s="6"/>
      <c r="JTD284" s="6"/>
      <c r="JTE284" s="6"/>
      <c r="JTF284" s="6"/>
      <c r="JTG284" s="6"/>
      <c r="JTH284" s="6"/>
      <c r="JTI284" s="6"/>
      <c r="JTJ284" s="6"/>
      <c r="JTK284" s="6"/>
      <c r="JTL284" s="6"/>
      <c r="JTM284" s="6"/>
      <c r="JTN284" s="6"/>
      <c r="JTO284" s="6"/>
      <c r="JTP284" s="6"/>
      <c r="JTQ284" s="6"/>
      <c r="JTR284" s="6"/>
      <c r="JTS284" s="6"/>
      <c r="JTT284" s="6"/>
      <c r="JTU284" s="6"/>
      <c r="JTV284" s="6"/>
      <c r="JTW284" s="6"/>
      <c r="JTX284" s="6"/>
      <c r="JTY284" s="6"/>
      <c r="JTZ284" s="6"/>
      <c r="JUA284" s="6"/>
      <c r="JUB284" s="6"/>
      <c r="JUC284" s="6"/>
      <c r="JUD284" s="6"/>
      <c r="JUE284" s="6"/>
      <c r="JUF284" s="6"/>
      <c r="JUG284" s="6"/>
      <c r="JUH284" s="6"/>
      <c r="JUI284" s="6"/>
      <c r="JUJ284" s="6"/>
      <c r="JUK284" s="6"/>
      <c r="JUL284" s="6"/>
      <c r="JUM284" s="6"/>
      <c r="JUN284" s="6"/>
      <c r="JUO284" s="6"/>
      <c r="JUP284" s="6"/>
      <c r="JUQ284" s="6"/>
      <c r="JUR284" s="6"/>
      <c r="JUS284" s="6"/>
      <c r="JUT284" s="6"/>
      <c r="JUU284" s="6"/>
      <c r="JUV284" s="6"/>
      <c r="JUW284" s="6"/>
      <c r="JUX284" s="6"/>
      <c r="JUY284" s="6"/>
      <c r="JUZ284" s="6"/>
      <c r="JVA284" s="6"/>
      <c r="JVB284" s="6"/>
      <c r="JVC284" s="6"/>
      <c r="JVD284" s="6"/>
      <c r="JVE284" s="6"/>
      <c r="JVF284" s="6"/>
      <c r="JVG284" s="6"/>
      <c r="JVH284" s="6"/>
      <c r="JVI284" s="6"/>
      <c r="JVJ284" s="6"/>
      <c r="JVK284" s="6"/>
      <c r="JVL284" s="6"/>
      <c r="JVM284" s="6"/>
      <c r="JVN284" s="6"/>
      <c r="JVO284" s="6"/>
      <c r="JVP284" s="6"/>
      <c r="JVQ284" s="6"/>
      <c r="JVR284" s="6"/>
      <c r="JVS284" s="6"/>
      <c r="JVT284" s="6"/>
      <c r="JVU284" s="6"/>
      <c r="JVV284" s="6"/>
      <c r="JVW284" s="6"/>
      <c r="JVX284" s="6"/>
      <c r="JVY284" s="6"/>
      <c r="JVZ284" s="6"/>
      <c r="JWA284" s="6"/>
      <c r="JWB284" s="6"/>
      <c r="JWC284" s="6"/>
      <c r="JWD284" s="6"/>
      <c r="JWE284" s="6"/>
      <c r="JWF284" s="6"/>
      <c r="JWG284" s="6"/>
      <c r="JWH284" s="6"/>
      <c r="JWI284" s="6"/>
      <c r="JWJ284" s="6"/>
      <c r="JWK284" s="6"/>
      <c r="JWL284" s="6"/>
      <c r="JWM284" s="6"/>
      <c r="JWN284" s="6"/>
      <c r="JWO284" s="6"/>
      <c r="JWP284" s="6"/>
      <c r="JWQ284" s="6"/>
      <c r="JWR284" s="6"/>
      <c r="JWS284" s="6"/>
      <c r="JWT284" s="6"/>
      <c r="JWU284" s="6"/>
      <c r="JWV284" s="6"/>
      <c r="JWW284" s="6"/>
      <c r="JWX284" s="6"/>
      <c r="JWY284" s="6"/>
      <c r="JWZ284" s="6"/>
      <c r="JXA284" s="6"/>
      <c r="JXB284" s="6"/>
      <c r="JXC284" s="6"/>
      <c r="JXD284" s="6"/>
      <c r="JXE284" s="6"/>
      <c r="JXF284" s="6"/>
      <c r="JXG284" s="6"/>
      <c r="JXH284" s="6"/>
      <c r="JXI284" s="6"/>
      <c r="JXJ284" s="6"/>
      <c r="JXK284" s="6"/>
      <c r="JXL284" s="6"/>
      <c r="JXM284" s="6"/>
      <c r="JXN284" s="6"/>
      <c r="JXO284" s="6"/>
      <c r="JXP284" s="6"/>
      <c r="JXQ284" s="6"/>
      <c r="JXR284" s="6"/>
      <c r="JXS284" s="6"/>
      <c r="JXT284" s="6"/>
      <c r="JXU284" s="6"/>
      <c r="JXV284" s="6"/>
      <c r="JXW284" s="6"/>
      <c r="JXX284" s="6"/>
      <c r="JXY284" s="6"/>
      <c r="JXZ284" s="6"/>
      <c r="JYA284" s="6"/>
      <c r="JYB284" s="6"/>
      <c r="JYC284" s="6"/>
      <c r="JYD284" s="6"/>
      <c r="JYE284" s="6"/>
      <c r="JYF284" s="6"/>
      <c r="JYG284" s="6"/>
      <c r="JYH284" s="6"/>
      <c r="JYI284" s="6"/>
      <c r="JYJ284" s="6"/>
      <c r="JYK284" s="6"/>
      <c r="JYL284" s="6"/>
      <c r="JYM284" s="6"/>
      <c r="JYN284" s="6"/>
      <c r="JYO284" s="6"/>
      <c r="JYP284" s="6"/>
      <c r="JYQ284" s="6"/>
      <c r="JYR284" s="6"/>
      <c r="JYS284" s="6"/>
      <c r="JYT284" s="6"/>
      <c r="JYU284" s="6"/>
      <c r="JYV284" s="6"/>
      <c r="JYW284" s="6"/>
      <c r="JYX284" s="6"/>
      <c r="JYY284" s="6"/>
      <c r="JYZ284" s="6"/>
      <c r="JZA284" s="6"/>
      <c r="JZB284" s="6"/>
      <c r="JZC284" s="6"/>
      <c r="JZD284" s="6"/>
      <c r="JZE284" s="6"/>
      <c r="JZF284" s="6"/>
      <c r="JZG284" s="6"/>
      <c r="JZH284" s="6"/>
      <c r="JZI284" s="6"/>
      <c r="JZJ284" s="6"/>
      <c r="JZK284" s="6"/>
      <c r="JZL284" s="6"/>
      <c r="JZM284" s="6"/>
      <c r="JZN284" s="6"/>
      <c r="JZO284" s="6"/>
      <c r="JZP284" s="6"/>
      <c r="JZQ284" s="6"/>
      <c r="JZR284" s="6"/>
      <c r="JZS284" s="6"/>
      <c r="JZT284" s="6"/>
      <c r="JZU284" s="6"/>
      <c r="JZV284" s="6"/>
      <c r="JZW284" s="6"/>
      <c r="JZX284" s="6"/>
      <c r="JZY284" s="6"/>
      <c r="JZZ284" s="6"/>
      <c r="KAA284" s="6"/>
      <c r="KAB284" s="6"/>
      <c r="KAC284" s="6"/>
      <c r="KAD284" s="6"/>
      <c r="KAE284" s="6"/>
      <c r="KAF284" s="6"/>
      <c r="KAG284" s="6"/>
      <c r="KAH284" s="6"/>
      <c r="KAI284" s="6"/>
      <c r="KAJ284" s="6"/>
      <c r="KAK284" s="6"/>
      <c r="KAL284" s="6"/>
      <c r="KAM284" s="6"/>
      <c r="KAN284" s="6"/>
      <c r="KAO284" s="6"/>
      <c r="KAP284" s="6"/>
      <c r="KAQ284" s="6"/>
      <c r="KAR284" s="6"/>
      <c r="KAS284" s="6"/>
      <c r="KAT284" s="6"/>
      <c r="KAU284" s="6"/>
      <c r="KAV284" s="6"/>
      <c r="KAW284" s="6"/>
      <c r="KAX284" s="6"/>
      <c r="KAY284" s="6"/>
      <c r="KAZ284" s="6"/>
      <c r="KBA284" s="6"/>
      <c r="KBB284" s="6"/>
      <c r="KBC284" s="6"/>
      <c r="KBD284" s="6"/>
      <c r="KBE284" s="6"/>
      <c r="KBF284" s="6"/>
      <c r="KBG284" s="6"/>
      <c r="KBH284" s="6"/>
      <c r="KBI284" s="6"/>
      <c r="KBJ284" s="6"/>
      <c r="KBK284" s="6"/>
      <c r="KBL284" s="6"/>
      <c r="KBM284" s="6"/>
      <c r="KBN284" s="6"/>
      <c r="KBO284" s="6"/>
      <c r="KBP284" s="6"/>
      <c r="KBQ284" s="6"/>
      <c r="KBR284" s="6"/>
      <c r="KBS284" s="6"/>
      <c r="KBT284" s="6"/>
      <c r="KBU284" s="6"/>
      <c r="KBV284" s="6"/>
      <c r="KBW284" s="6"/>
      <c r="KBX284" s="6"/>
      <c r="KBY284" s="6"/>
      <c r="KBZ284" s="6"/>
      <c r="KCA284" s="6"/>
      <c r="KCB284" s="6"/>
      <c r="KCC284" s="6"/>
      <c r="KCD284" s="6"/>
      <c r="KCE284" s="6"/>
      <c r="KCF284" s="6"/>
      <c r="KCG284" s="6"/>
      <c r="KCH284" s="6"/>
      <c r="KCI284" s="6"/>
      <c r="KCJ284" s="6"/>
      <c r="KCK284" s="6"/>
      <c r="KCL284" s="6"/>
      <c r="KCM284" s="6"/>
      <c r="KCN284" s="6"/>
      <c r="KCO284" s="6"/>
      <c r="KCP284" s="6"/>
      <c r="KCQ284" s="6"/>
      <c r="KCR284" s="6"/>
      <c r="KCS284" s="6"/>
      <c r="KCT284" s="6"/>
      <c r="KCU284" s="6"/>
      <c r="KCV284" s="6"/>
      <c r="KCW284" s="6"/>
      <c r="KCX284" s="6"/>
      <c r="KCY284" s="6"/>
      <c r="KCZ284" s="6"/>
      <c r="KDA284" s="6"/>
      <c r="KDB284" s="6"/>
      <c r="KDC284" s="6"/>
      <c r="KDD284" s="6"/>
      <c r="KDE284" s="6"/>
      <c r="KDF284" s="6"/>
      <c r="KDG284" s="6"/>
      <c r="KDH284" s="6"/>
      <c r="KDI284" s="6"/>
      <c r="KDJ284" s="6"/>
      <c r="KDK284" s="6"/>
      <c r="KDL284" s="6"/>
      <c r="KDM284" s="6"/>
      <c r="KDN284" s="6"/>
      <c r="KDO284" s="6"/>
      <c r="KDP284" s="6"/>
      <c r="KDQ284" s="6"/>
      <c r="KDR284" s="6"/>
      <c r="KDS284" s="6"/>
      <c r="KDT284" s="6"/>
      <c r="KDU284" s="6"/>
      <c r="KDV284" s="6"/>
      <c r="KDW284" s="6"/>
      <c r="KDX284" s="6"/>
      <c r="KDY284" s="6"/>
      <c r="KDZ284" s="6"/>
      <c r="KEA284" s="6"/>
      <c r="KEB284" s="6"/>
      <c r="KEC284" s="6"/>
      <c r="KED284" s="6"/>
      <c r="KEE284" s="6"/>
      <c r="KEF284" s="6"/>
      <c r="KEG284" s="6"/>
      <c r="KEH284" s="6"/>
      <c r="KEI284" s="6"/>
      <c r="KEJ284" s="6"/>
      <c r="KEK284" s="6"/>
      <c r="KEL284" s="6"/>
      <c r="KEM284" s="6"/>
      <c r="KEN284" s="6"/>
      <c r="KEO284" s="6"/>
      <c r="KEP284" s="6"/>
      <c r="KEQ284" s="6"/>
      <c r="KER284" s="6"/>
      <c r="KES284" s="6"/>
      <c r="KET284" s="6"/>
      <c r="KEU284" s="6"/>
      <c r="KEV284" s="6"/>
      <c r="KEW284" s="6"/>
      <c r="KEX284" s="6"/>
      <c r="KEY284" s="6"/>
      <c r="KEZ284" s="6"/>
      <c r="KFA284" s="6"/>
      <c r="KFB284" s="6"/>
      <c r="KFC284" s="6"/>
      <c r="KFD284" s="6"/>
      <c r="KFE284" s="6"/>
      <c r="KFF284" s="6"/>
      <c r="KFG284" s="6"/>
      <c r="KFH284" s="6"/>
      <c r="KFI284" s="6"/>
      <c r="KFJ284" s="6"/>
      <c r="KFK284" s="6"/>
      <c r="KFL284" s="6"/>
      <c r="KFM284" s="6"/>
      <c r="KFN284" s="6"/>
      <c r="KFO284" s="6"/>
      <c r="KFP284" s="6"/>
      <c r="KFQ284" s="6"/>
      <c r="KFR284" s="6"/>
      <c r="KFS284" s="6"/>
      <c r="KFT284" s="6"/>
      <c r="KFU284" s="6"/>
      <c r="KFV284" s="6"/>
      <c r="KFW284" s="6"/>
      <c r="KFX284" s="6"/>
      <c r="KFY284" s="6"/>
      <c r="KFZ284" s="6"/>
      <c r="KGA284" s="6"/>
      <c r="KGB284" s="6"/>
      <c r="KGC284" s="6"/>
      <c r="KGD284" s="6"/>
      <c r="KGE284" s="6"/>
      <c r="KGF284" s="6"/>
      <c r="KGG284" s="6"/>
      <c r="KGH284" s="6"/>
      <c r="KGI284" s="6"/>
      <c r="KGJ284" s="6"/>
      <c r="KGK284" s="6"/>
      <c r="KGL284" s="6"/>
      <c r="KGM284" s="6"/>
      <c r="KGN284" s="6"/>
      <c r="KGO284" s="6"/>
      <c r="KGP284" s="6"/>
      <c r="KGQ284" s="6"/>
      <c r="KGR284" s="6"/>
      <c r="KGS284" s="6"/>
      <c r="KGT284" s="6"/>
      <c r="KGU284" s="6"/>
      <c r="KGV284" s="6"/>
      <c r="KGW284" s="6"/>
      <c r="KGX284" s="6"/>
      <c r="KGY284" s="6"/>
      <c r="KGZ284" s="6"/>
      <c r="KHA284" s="6"/>
      <c r="KHB284" s="6"/>
      <c r="KHC284" s="6"/>
      <c r="KHD284" s="6"/>
      <c r="KHE284" s="6"/>
      <c r="KHF284" s="6"/>
      <c r="KHG284" s="6"/>
      <c r="KHH284" s="6"/>
      <c r="KHI284" s="6"/>
      <c r="KHJ284" s="6"/>
      <c r="KHK284" s="6"/>
      <c r="KHL284" s="6"/>
      <c r="KHM284" s="6"/>
      <c r="KHN284" s="6"/>
      <c r="KHO284" s="6"/>
      <c r="KHP284" s="6"/>
      <c r="KHQ284" s="6"/>
      <c r="KHR284" s="6"/>
      <c r="KHS284" s="6"/>
      <c r="KHT284" s="6"/>
      <c r="KHU284" s="6"/>
      <c r="KHV284" s="6"/>
      <c r="KHW284" s="6"/>
      <c r="KHX284" s="6"/>
      <c r="KHY284" s="6"/>
      <c r="KHZ284" s="6"/>
      <c r="KIA284" s="6"/>
      <c r="KIB284" s="6"/>
      <c r="KIC284" s="6"/>
      <c r="KID284" s="6"/>
      <c r="KIE284" s="6"/>
      <c r="KIF284" s="6"/>
      <c r="KIG284" s="6"/>
      <c r="KIH284" s="6"/>
      <c r="KII284" s="6"/>
      <c r="KIJ284" s="6"/>
      <c r="KIK284" s="6"/>
      <c r="KIL284" s="6"/>
      <c r="KIM284" s="6"/>
      <c r="KIN284" s="6"/>
      <c r="KIO284" s="6"/>
      <c r="KIP284" s="6"/>
      <c r="KIQ284" s="6"/>
      <c r="KIR284" s="6"/>
      <c r="KIS284" s="6"/>
      <c r="KIT284" s="6"/>
      <c r="KIU284" s="6"/>
      <c r="KIV284" s="6"/>
      <c r="KIW284" s="6"/>
      <c r="KIX284" s="6"/>
      <c r="KIY284" s="6"/>
      <c r="KIZ284" s="6"/>
      <c r="KJA284" s="6"/>
      <c r="KJB284" s="6"/>
      <c r="KJC284" s="6"/>
      <c r="KJD284" s="6"/>
      <c r="KJE284" s="6"/>
      <c r="KJF284" s="6"/>
      <c r="KJG284" s="6"/>
      <c r="KJH284" s="6"/>
      <c r="KJI284" s="6"/>
      <c r="KJJ284" s="6"/>
      <c r="KJK284" s="6"/>
      <c r="KJL284" s="6"/>
      <c r="KJM284" s="6"/>
      <c r="KJN284" s="6"/>
      <c r="KJO284" s="6"/>
      <c r="KJP284" s="6"/>
      <c r="KJQ284" s="6"/>
      <c r="KJR284" s="6"/>
      <c r="KJS284" s="6"/>
      <c r="KJT284" s="6"/>
      <c r="KJU284" s="6"/>
      <c r="KJV284" s="6"/>
      <c r="KJW284" s="6"/>
      <c r="KJX284" s="6"/>
      <c r="KJY284" s="6"/>
      <c r="KJZ284" s="6"/>
      <c r="KKA284" s="6"/>
      <c r="KKB284" s="6"/>
      <c r="KKC284" s="6"/>
      <c r="KKD284" s="6"/>
      <c r="KKE284" s="6"/>
      <c r="KKF284" s="6"/>
      <c r="KKG284" s="6"/>
      <c r="KKH284" s="6"/>
      <c r="KKI284" s="6"/>
      <c r="KKJ284" s="6"/>
      <c r="KKK284" s="6"/>
      <c r="KKL284" s="6"/>
      <c r="KKM284" s="6"/>
      <c r="KKN284" s="6"/>
      <c r="KKO284" s="6"/>
      <c r="KKP284" s="6"/>
      <c r="KKQ284" s="6"/>
      <c r="KKR284" s="6"/>
      <c r="KKS284" s="6"/>
      <c r="KKT284" s="6"/>
      <c r="KKU284" s="6"/>
      <c r="KKV284" s="6"/>
      <c r="KKW284" s="6"/>
      <c r="KKX284" s="6"/>
      <c r="KKY284" s="6"/>
      <c r="KKZ284" s="6"/>
      <c r="KLA284" s="6"/>
      <c r="KLB284" s="6"/>
      <c r="KLC284" s="6"/>
      <c r="KLD284" s="6"/>
      <c r="KLE284" s="6"/>
      <c r="KLF284" s="6"/>
      <c r="KLG284" s="6"/>
      <c r="KLH284" s="6"/>
      <c r="KLI284" s="6"/>
      <c r="KLJ284" s="6"/>
      <c r="KLK284" s="6"/>
      <c r="KLL284" s="6"/>
      <c r="KLM284" s="6"/>
      <c r="KLN284" s="6"/>
      <c r="KLO284" s="6"/>
      <c r="KLP284" s="6"/>
      <c r="KLQ284" s="6"/>
      <c r="KLR284" s="6"/>
      <c r="KLS284" s="6"/>
      <c r="KLT284" s="6"/>
      <c r="KLU284" s="6"/>
      <c r="KLV284" s="6"/>
      <c r="KLW284" s="6"/>
      <c r="KLX284" s="6"/>
      <c r="KLY284" s="6"/>
      <c r="KLZ284" s="6"/>
      <c r="KMA284" s="6"/>
      <c r="KMB284" s="6"/>
      <c r="KMC284" s="6"/>
      <c r="KMD284" s="6"/>
      <c r="KME284" s="6"/>
      <c r="KMF284" s="6"/>
      <c r="KMG284" s="6"/>
      <c r="KMH284" s="6"/>
      <c r="KMI284" s="6"/>
      <c r="KMJ284" s="6"/>
      <c r="KMK284" s="6"/>
      <c r="KML284" s="6"/>
      <c r="KMM284" s="6"/>
      <c r="KMN284" s="6"/>
      <c r="KMO284" s="6"/>
      <c r="KMP284" s="6"/>
      <c r="KMQ284" s="6"/>
      <c r="KMR284" s="6"/>
      <c r="KMS284" s="6"/>
      <c r="KMT284" s="6"/>
      <c r="KMU284" s="6"/>
      <c r="KMV284" s="6"/>
      <c r="KMW284" s="6"/>
      <c r="KMX284" s="6"/>
      <c r="KMY284" s="6"/>
      <c r="KMZ284" s="6"/>
      <c r="KNA284" s="6"/>
      <c r="KNB284" s="6"/>
      <c r="KNC284" s="6"/>
      <c r="KND284" s="6"/>
      <c r="KNE284" s="6"/>
      <c r="KNF284" s="6"/>
      <c r="KNG284" s="6"/>
      <c r="KNH284" s="6"/>
      <c r="KNI284" s="6"/>
      <c r="KNJ284" s="6"/>
      <c r="KNK284" s="6"/>
      <c r="KNL284" s="6"/>
      <c r="KNM284" s="6"/>
      <c r="KNN284" s="6"/>
      <c r="KNO284" s="6"/>
      <c r="KNP284" s="6"/>
      <c r="KNQ284" s="6"/>
      <c r="KNR284" s="6"/>
      <c r="KNS284" s="6"/>
      <c r="KNT284" s="6"/>
      <c r="KNU284" s="6"/>
      <c r="KNV284" s="6"/>
      <c r="KNW284" s="6"/>
      <c r="KNX284" s="6"/>
      <c r="KNY284" s="6"/>
      <c r="KNZ284" s="6"/>
      <c r="KOA284" s="6"/>
      <c r="KOB284" s="6"/>
      <c r="KOC284" s="6"/>
      <c r="KOD284" s="6"/>
      <c r="KOE284" s="6"/>
      <c r="KOF284" s="6"/>
      <c r="KOG284" s="6"/>
      <c r="KOH284" s="6"/>
      <c r="KOI284" s="6"/>
      <c r="KOJ284" s="6"/>
      <c r="KOK284" s="6"/>
      <c r="KOL284" s="6"/>
      <c r="KOM284" s="6"/>
      <c r="KON284" s="6"/>
      <c r="KOO284" s="6"/>
      <c r="KOP284" s="6"/>
      <c r="KOQ284" s="6"/>
      <c r="KOR284" s="6"/>
      <c r="KOS284" s="6"/>
      <c r="KOT284" s="6"/>
      <c r="KOU284" s="6"/>
      <c r="KOV284" s="6"/>
      <c r="KOW284" s="6"/>
      <c r="KOX284" s="6"/>
      <c r="KOY284" s="6"/>
      <c r="KOZ284" s="6"/>
      <c r="KPA284" s="6"/>
      <c r="KPB284" s="6"/>
      <c r="KPC284" s="6"/>
      <c r="KPD284" s="6"/>
      <c r="KPE284" s="6"/>
      <c r="KPF284" s="6"/>
      <c r="KPG284" s="6"/>
      <c r="KPH284" s="6"/>
      <c r="KPI284" s="6"/>
      <c r="KPJ284" s="6"/>
      <c r="KPK284" s="6"/>
      <c r="KPL284" s="6"/>
      <c r="KPM284" s="6"/>
      <c r="KPN284" s="6"/>
      <c r="KPO284" s="6"/>
      <c r="KPP284" s="6"/>
      <c r="KPQ284" s="6"/>
      <c r="KPR284" s="6"/>
      <c r="KPS284" s="6"/>
      <c r="KPT284" s="6"/>
      <c r="KPU284" s="6"/>
      <c r="KPV284" s="6"/>
      <c r="KPW284" s="6"/>
      <c r="KPX284" s="6"/>
      <c r="KPY284" s="6"/>
      <c r="KPZ284" s="6"/>
      <c r="KQA284" s="6"/>
      <c r="KQB284" s="6"/>
      <c r="KQC284" s="6"/>
      <c r="KQD284" s="6"/>
      <c r="KQE284" s="6"/>
      <c r="KQF284" s="6"/>
      <c r="KQG284" s="6"/>
      <c r="KQH284" s="6"/>
      <c r="KQI284" s="6"/>
      <c r="KQJ284" s="6"/>
      <c r="KQK284" s="6"/>
      <c r="KQL284" s="6"/>
      <c r="KQM284" s="6"/>
      <c r="KQN284" s="6"/>
      <c r="KQO284" s="6"/>
      <c r="KQP284" s="6"/>
      <c r="KQQ284" s="6"/>
      <c r="KQR284" s="6"/>
      <c r="KQS284" s="6"/>
      <c r="KQT284" s="6"/>
      <c r="KQU284" s="6"/>
      <c r="KQV284" s="6"/>
      <c r="KQW284" s="6"/>
      <c r="KQX284" s="6"/>
      <c r="KQY284" s="6"/>
      <c r="KQZ284" s="6"/>
      <c r="KRA284" s="6"/>
      <c r="KRB284" s="6"/>
      <c r="KRC284" s="6"/>
      <c r="KRD284" s="6"/>
      <c r="KRE284" s="6"/>
      <c r="KRF284" s="6"/>
      <c r="KRG284" s="6"/>
      <c r="KRH284" s="6"/>
      <c r="KRI284" s="6"/>
      <c r="KRJ284" s="6"/>
      <c r="KRK284" s="6"/>
      <c r="KRL284" s="6"/>
      <c r="KRM284" s="6"/>
      <c r="KRN284" s="6"/>
      <c r="KRO284" s="6"/>
      <c r="KRP284" s="6"/>
      <c r="KRQ284" s="6"/>
      <c r="KRR284" s="6"/>
      <c r="KRS284" s="6"/>
      <c r="KRT284" s="6"/>
      <c r="KRU284" s="6"/>
      <c r="KRV284" s="6"/>
      <c r="KRW284" s="6"/>
      <c r="KRX284" s="6"/>
      <c r="KRY284" s="6"/>
      <c r="KRZ284" s="6"/>
      <c r="KSA284" s="6"/>
      <c r="KSB284" s="6"/>
      <c r="KSC284" s="6"/>
      <c r="KSD284" s="6"/>
      <c r="KSE284" s="6"/>
      <c r="KSF284" s="6"/>
      <c r="KSG284" s="6"/>
      <c r="KSH284" s="6"/>
      <c r="KSI284" s="6"/>
      <c r="KSJ284" s="6"/>
      <c r="KSK284" s="6"/>
      <c r="KSL284" s="6"/>
      <c r="KSM284" s="6"/>
      <c r="KSN284" s="6"/>
      <c r="KSO284" s="6"/>
      <c r="KSP284" s="6"/>
      <c r="KSQ284" s="6"/>
      <c r="KSR284" s="6"/>
      <c r="KSS284" s="6"/>
      <c r="KST284" s="6"/>
      <c r="KSU284" s="6"/>
      <c r="KSV284" s="6"/>
      <c r="KSW284" s="6"/>
      <c r="KSX284" s="6"/>
      <c r="KSY284" s="6"/>
      <c r="KSZ284" s="6"/>
      <c r="KTA284" s="6"/>
      <c r="KTB284" s="6"/>
      <c r="KTC284" s="6"/>
      <c r="KTD284" s="6"/>
      <c r="KTE284" s="6"/>
      <c r="KTF284" s="6"/>
      <c r="KTG284" s="6"/>
      <c r="KTH284" s="6"/>
      <c r="KTI284" s="6"/>
      <c r="KTJ284" s="6"/>
      <c r="KTK284" s="6"/>
      <c r="KTL284" s="6"/>
      <c r="KTM284" s="6"/>
      <c r="KTN284" s="6"/>
      <c r="KTO284" s="6"/>
      <c r="KTP284" s="6"/>
      <c r="KTQ284" s="6"/>
      <c r="KTR284" s="6"/>
      <c r="KTS284" s="6"/>
      <c r="KTT284" s="6"/>
      <c r="KTU284" s="6"/>
      <c r="KTV284" s="6"/>
      <c r="KTW284" s="6"/>
      <c r="KTX284" s="6"/>
      <c r="KTY284" s="6"/>
      <c r="KTZ284" s="6"/>
      <c r="KUA284" s="6"/>
      <c r="KUB284" s="6"/>
      <c r="KUC284" s="6"/>
      <c r="KUD284" s="6"/>
      <c r="KUE284" s="6"/>
      <c r="KUF284" s="6"/>
      <c r="KUG284" s="6"/>
      <c r="KUH284" s="6"/>
      <c r="KUI284" s="6"/>
      <c r="KUJ284" s="6"/>
      <c r="KUK284" s="6"/>
      <c r="KUL284" s="6"/>
      <c r="KUM284" s="6"/>
      <c r="KUN284" s="6"/>
      <c r="KUO284" s="6"/>
      <c r="KUP284" s="6"/>
      <c r="KUQ284" s="6"/>
      <c r="KUR284" s="6"/>
      <c r="KUS284" s="6"/>
      <c r="KUT284" s="6"/>
      <c r="KUU284" s="6"/>
      <c r="KUV284" s="6"/>
      <c r="KUW284" s="6"/>
      <c r="KUX284" s="6"/>
      <c r="KUY284" s="6"/>
      <c r="KUZ284" s="6"/>
      <c r="KVA284" s="6"/>
      <c r="KVB284" s="6"/>
      <c r="KVC284" s="6"/>
      <c r="KVD284" s="6"/>
      <c r="KVE284" s="6"/>
      <c r="KVF284" s="6"/>
      <c r="KVG284" s="6"/>
      <c r="KVH284" s="6"/>
      <c r="KVI284" s="6"/>
      <c r="KVJ284" s="6"/>
      <c r="KVK284" s="6"/>
      <c r="KVL284" s="6"/>
      <c r="KVM284" s="6"/>
      <c r="KVN284" s="6"/>
      <c r="KVO284" s="6"/>
      <c r="KVP284" s="6"/>
      <c r="KVQ284" s="6"/>
      <c r="KVR284" s="6"/>
      <c r="KVS284" s="6"/>
      <c r="KVT284" s="6"/>
      <c r="KVU284" s="6"/>
      <c r="KVV284" s="6"/>
      <c r="KVW284" s="6"/>
      <c r="KVX284" s="6"/>
      <c r="KVY284" s="6"/>
      <c r="KVZ284" s="6"/>
      <c r="KWA284" s="6"/>
      <c r="KWB284" s="6"/>
      <c r="KWC284" s="6"/>
      <c r="KWD284" s="6"/>
      <c r="KWE284" s="6"/>
      <c r="KWF284" s="6"/>
      <c r="KWG284" s="6"/>
      <c r="KWH284" s="6"/>
      <c r="KWI284" s="6"/>
      <c r="KWJ284" s="6"/>
      <c r="KWK284" s="6"/>
      <c r="KWL284" s="6"/>
      <c r="KWM284" s="6"/>
      <c r="KWN284" s="6"/>
      <c r="KWO284" s="6"/>
      <c r="KWP284" s="6"/>
      <c r="KWQ284" s="6"/>
      <c r="KWR284" s="6"/>
      <c r="KWS284" s="6"/>
      <c r="KWT284" s="6"/>
      <c r="KWU284" s="6"/>
      <c r="KWV284" s="6"/>
      <c r="KWW284" s="6"/>
      <c r="KWX284" s="6"/>
      <c r="KWY284" s="6"/>
      <c r="KWZ284" s="6"/>
      <c r="KXA284" s="6"/>
      <c r="KXB284" s="6"/>
      <c r="KXC284" s="6"/>
      <c r="KXD284" s="6"/>
      <c r="KXE284" s="6"/>
      <c r="KXF284" s="6"/>
      <c r="KXG284" s="6"/>
      <c r="KXH284" s="6"/>
      <c r="KXI284" s="6"/>
      <c r="KXJ284" s="6"/>
      <c r="KXK284" s="6"/>
      <c r="KXL284" s="6"/>
      <c r="KXM284" s="6"/>
      <c r="KXN284" s="6"/>
      <c r="KXO284" s="6"/>
      <c r="KXP284" s="6"/>
      <c r="KXQ284" s="6"/>
      <c r="KXR284" s="6"/>
      <c r="KXS284" s="6"/>
      <c r="KXT284" s="6"/>
      <c r="KXU284" s="6"/>
      <c r="KXV284" s="6"/>
      <c r="KXW284" s="6"/>
      <c r="KXX284" s="6"/>
      <c r="KXY284" s="6"/>
      <c r="KXZ284" s="6"/>
      <c r="KYA284" s="6"/>
      <c r="KYB284" s="6"/>
      <c r="KYC284" s="6"/>
      <c r="KYD284" s="6"/>
      <c r="KYE284" s="6"/>
      <c r="KYF284" s="6"/>
      <c r="KYG284" s="6"/>
      <c r="KYH284" s="6"/>
      <c r="KYI284" s="6"/>
      <c r="KYJ284" s="6"/>
      <c r="KYK284" s="6"/>
      <c r="KYL284" s="6"/>
      <c r="KYM284" s="6"/>
      <c r="KYN284" s="6"/>
      <c r="KYO284" s="6"/>
      <c r="KYP284" s="6"/>
      <c r="KYQ284" s="6"/>
      <c r="KYR284" s="6"/>
      <c r="KYS284" s="6"/>
      <c r="KYT284" s="6"/>
      <c r="KYU284" s="6"/>
      <c r="KYV284" s="6"/>
      <c r="KYW284" s="6"/>
      <c r="KYX284" s="6"/>
      <c r="KYY284" s="6"/>
      <c r="KYZ284" s="6"/>
      <c r="KZA284" s="6"/>
      <c r="KZB284" s="6"/>
      <c r="KZC284" s="6"/>
      <c r="KZD284" s="6"/>
      <c r="KZE284" s="6"/>
      <c r="KZF284" s="6"/>
      <c r="KZG284" s="6"/>
      <c r="KZH284" s="6"/>
      <c r="KZI284" s="6"/>
      <c r="KZJ284" s="6"/>
      <c r="KZK284" s="6"/>
      <c r="KZL284" s="6"/>
      <c r="KZM284" s="6"/>
      <c r="KZN284" s="6"/>
      <c r="KZO284" s="6"/>
      <c r="KZP284" s="6"/>
      <c r="KZQ284" s="6"/>
      <c r="KZR284" s="6"/>
      <c r="KZS284" s="6"/>
      <c r="KZT284" s="6"/>
      <c r="KZU284" s="6"/>
      <c r="KZV284" s="6"/>
      <c r="KZW284" s="6"/>
      <c r="KZX284" s="6"/>
      <c r="KZY284" s="6"/>
      <c r="KZZ284" s="6"/>
      <c r="LAA284" s="6"/>
      <c r="LAB284" s="6"/>
      <c r="LAC284" s="6"/>
      <c r="LAD284" s="6"/>
      <c r="LAE284" s="6"/>
      <c r="LAF284" s="6"/>
      <c r="LAG284" s="6"/>
      <c r="LAH284" s="6"/>
      <c r="LAI284" s="6"/>
      <c r="LAJ284" s="6"/>
      <c r="LAK284" s="6"/>
      <c r="LAL284" s="6"/>
      <c r="LAM284" s="6"/>
      <c r="LAN284" s="6"/>
      <c r="LAO284" s="6"/>
      <c r="LAP284" s="6"/>
      <c r="LAQ284" s="6"/>
      <c r="LAR284" s="6"/>
      <c r="LAS284" s="6"/>
      <c r="LAT284" s="6"/>
      <c r="LAU284" s="6"/>
      <c r="LAV284" s="6"/>
      <c r="LAW284" s="6"/>
      <c r="LAX284" s="6"/>
      <c r="LAY284" s="6"/>
      <c r="LAZ284" s="6"/>
      <c r="LBA284" s="6"/>
      <c r="LBB284" s="6"/>
      <c r="LBC284" s="6"/>
      <c r="LBD284" s="6"/>
      <c r="LBE284" s="6"/>
      <c r="LBF284" s="6"/>
      <c r="LBG284" s="6"/>
      <c r="LBH284" s="6"/>
      <c r="LBI284" s="6"/>
      <c r="LBJ284" s="6"/>
      <c r="LBK284" s="6"/>
      <c r="LBL284" s="6"/>
      <c r="LBM284" s="6"/>
      <c r="LBN284" s="6"/>
      <c r="LBO284" s="6"/>
      <c r="LBP284" s="6"/>
      <c r="LBQ284" s="6"/>
      <c r="LBR284" s="6"/>
      <c r="LBS284" s="6"/>
      <c r="LBT284" s="6"/>
      <c r="LBU284" s="6"/>
      <c r="LBV284" s="6"/>
      <c r="LBW284" s="6"/>
      <c r="LBX284" s="6"/>
      <c r="LBY284" s="6"/>
      <c r="LBZ284" s="6"/>
      <c r="LCA284" s="6"/>
      <c r="LCB284" s="6"/>
      <c r="LCC284" s="6"/>
      <c r="LCD284" s="6"/>
      <c r="LCE284" s="6"/>
      <c r="LCF284" s="6"/>
      <c r="LCG284" s="6"/>
      <c r="LCH284" s="6"/>
      <c r="LCI284" s="6"/>
      <c r="LCJ284" s="6"/>
      <c r="LCK284" s="6"/>
      <c r="LCL284" s="6"/>
      <c r="LCM284" s="6"/>
      <c r="LCN284" s="6"/>
      <c r="LCO284" s="6"/>
      <c r="LCP284" s="6"/>
      <c r="LCQ284" s="6"/>
      <c r="LCR284" s="6"/>
      <c r="LCS284" s="6"/>
      <c r="LCT284" s="6"/>
      <c r="LCU284" s="6"/>
      <c r="LCV284" s="6"/>
      <c r="LCW284" s="6"/>
      <c r="LCX284" s="6"/>
      <c r="LCY284" s="6"/>
      <c r="LCZ284" s="6"/>
      <c r="LDA284" s="6"/>
      <c r="LDB284" s="6"/>
      <c r="LDC284" s="6"/>
      <c r="LDD284" s="6"/>
      <c r="LDE284" s="6"/>
      <c r="LDF284" s="6"/>
      <c r="LDG284" s="6"/>
      <c r="LDH284" s="6"/>
      <c r="LDI284" s="6"/>
      <c r="LDJ284" s="6"/>
      <c r="LDK284" s="6"/>
      <c r="LDL284" s="6"/>
      <c r="LDM284" s="6"/>
      <c r="LDN284" s="6"/>
      <c r="LDO284" s="6"/>
      <c r="LDP284" s="6"/>
      <c r="LDQ284" s="6"/>
      <c r="LDR284" s="6"/>
      <c r="LDS284" s="6"/>
      <c r="LDT284" s="6"/>
      <c r="LDU284" s="6"/>
      <c r="LDV284" s="6"/>
      <c r="LDW284" s="6"/>
      <c r="LDX284" s="6"/>
      <c r="LDY284" s="6"/>
      <c r="LDZ284" s="6"/>
      <c r="LEA284" s="6"/>
      <c r="LEB284" s="6"/>
      <c r="LEC284" s="6"/>
      <c r="LED284" s="6"/>
      <c r="LEE284" s="6"/>
      <c r="LEF284" s="6"/>
      <c r="LEG284" s="6"/>
      <c r="LEH284" s="6"/>
      <c r="LEI284" s="6"/>
      <c r="LEJ284" s="6"/>
      <c r="LEK284" s="6"/>
      <c r="LEL284" s="6"/>
      <c r="LEM284" s="6"/>
      <c r="LEN284" s="6"/>
      <c r="LEO284" s="6"/>
      <c r="LEP284" s="6"/>
      <c r="LEQ284" s="6"/>
      <c r="LER284" s="6"/>
      <c r="LES284" s="6"/>
      <c r="LET284" s="6"/>
      <c r="LEU284" s="6"/>
      <c r="LEV284" s="6"/>
      <c r="LEW284" s="6"/>
      <c r="LEX284" s="6"/>
      <c r="LEY284" s="6"/>
      <c r="LEZ284" s="6"/>
      <c r="LFA284" s="6"/>
      <c r="LFB284" s="6"/>
      <c r="LFC284" s="6"/>
      <c r="LFD284" s="6"/>
      <c r="LFE284" s="6"/>
      <c r="LFF284" s="6"/>
      <c r="LFG284" s="6"/>
      <c r="LFH284" s="6"/>
      <c r="LFI284" s="6"/>
      <c r="LFJ284" s="6"/>
      <c r="LFK284" s="6"/>
      <c r="LFL284" s="6"/>
      <c r="LFM284" s="6"/>
      <c r="LFN284" s="6"/>
      <c r="LFO284" s="6"/>
      <c r="LFP284" s="6"/>
      <c r="LFQ284" s="6"/>
      <c r="LFR284" s="6"/>
      <c r="LFS284" s="6"/>
      <c r="LFT284" s="6"/>
      <c r="LFU284" s="6"/>
      <c r="LFV284" s="6"/>
      <c r="LFW284" s="6"/>
      <c r="LFX284" s="6"/>
      <c r="LFY284" s="6"/>
      <c r="LFZ284" s="6"/>
      <c r="LGA284" s="6"/>
      <c r="LGB284" s="6"/>
      <c r="LGC284" s="6"/>
      <c r="LGD284" s="6"/>
      <c r="LGE284" s="6"/>
      <c r="LGF284" s="6"/>
      <c r="LGG284" s="6"/>
      <c r="LGH284" s="6"/>
      <c r="LGI284" s="6"/>
      <c r="LGJ284" s="6"/>
      <c r="LGK284" s="6"/>
      <c r="LGL284" s="6"/>
      <c r="LGM284" s="6"/>
      <c r="LGN284" s="6"/>
      <c r="LGO284" s="6"/>
      <c r="LGP284" s="6"/>
      <c r="LGQ284" s="6"/>
      <c r="LGR284" s="6"/>
      <c r="LGS284" s="6"/>
      <c r="LGT284" s="6"/>
      <c r="LGU284" s="6"/>
      <c r="LGV284" s="6"/>
      <c r="LGW284" s="6"/>
      <c r="LGX284" s="6"/>
      <c r="LGY284" s="6"/>
      <c r="LGZ284" s="6"/>
      <c r="LHA284" s="6"/>
      <c r="LHB284" s="6"/>
      <c r="LHC284" s="6"/>
      <c r="LHD284" s="6"/>
      <c r="LHE284" s="6"/>
      <c r="LHF284" s="6"/>
      <c r="LHG284" s="6"/>
      <c r="LHH284" s="6"/>
      <c r="LHI284" s="6"/>
      <c r="LHJ284" s="6"/>
      <c r="LHK284" s="6"/>
      <c r="LHL284" s="6"/>
      <c r="LHM284" s="6"/>
      <c r="LHN284" s="6"/>
      <c r="LHO284" s="6"/>
      <c r="LHP284" s="6"/>
      <c r="LHQ284" s="6"/>
      <c r="LHR284" s="6"/>
      <c r="LHS284" s="6"/>
      <c r="LHT284" s="6"/>
      <c r="LHU284" s="6"/>
      <c r="LHV284" s="6"/>
      <c r="LHW284" s="6"/>
      <c r="LHX284" s="6"/>
      <c r="LHY284" s="6"/>
      <c r="LHZ284" s="6"/>
      <c r="LIA284" s="6"/>
      <c r="LIB284" s="6"/>
      <c r="LIC284" s="6"/>
      <c r="LID284" s="6"/>
      <c r="LIE284" s="6"/>
      <c r="LIF284" s="6"/>
      <c r="LIG284" s="6"/>
      <c r="LIH284" s="6"/>
      <c r="LII284" s="6"/>
      <c r="LIJ284" s="6"/>
      <c r="LIK284" s="6"/>
      <c r="LIL284" s="6"/>
      <c r="LIM284" s="6"/>
      <c r="LIN284" s="6"/>
      <c r="LIO284" s="6"/>
      <c r="LIP284" s="6"/>
      <c r="LIQ284" s="6"/>
      <c r="LIR284" s="6"/>
      <c r="LIS284" s="6"/>
      <c r="LIT284" s="6"/>
      <c r="LIU284" s="6"/>
      <c r="LIV284" s="6"/>
      <c r="LIW284" s="6"/>
      <c r="LIX284" s="6"/>
      <c r="LIY284" s="6"/>
      <c r="LIZ284" s="6"/>
      <c r="LJA284" s="6"/>
      <c r="LJB284" s="6"/>
      <c r="LJC284" s="6"/>
      <c r="LJD284" s="6"/>
      <c r="LJE284" s="6"/>
      <c r="LJF284" s="6"/>
      <c r="LJG284" s="6"/>
      <c r="LJH284" s="6"/>
      <c r="LJI284" s="6"/>
      <c r="LJJ284" s="6"/>
      <c r="LJK284" s="6"/>
      <c r="LJL284" s="6"/>
      <c r="LJM284" s="6"/>
      <c r="LJN284" s="6"/>
      <c r="LJO284" s="6"/>
      <c r="LJP284" s="6"/>
      <c r="LJQ284" s="6"/>
      <c r="LJR284" s="6"/>
      <c r="LJS284" s="6"/>
      <c r="LJT284" s="6"/>
      <c r="LJU284" s="6"/>
      <c r="LJV284" s="6"/>
      <c r="LJW284" s="6"/>
      <c r="LJX284" s="6"/>
      <c r="LJY284" s="6"/>
      <c r="LJZ284" s="6"/>
      <c r="LKA284" s="6"/>
      <c r="LKB284" s="6"/>
      <c r="LKC284" s="6"/>
      <c r="LKD284" s="6"/>
      <c r="LKE284" s="6"/>
      <c r="LKF284" s="6"/>
      <c r="LKG284" s="6"/>
      <c r="LKH284" s="6"/>
      <c r="LKI284" s="6"/>
      <c r="LKJ284" s="6"/>
      <c r="LKK284" s="6"/>
      <c r="LKL284" s="6"/>
      <c r="LKM284" s="6"/>
      <c r="LKN284" s="6"/>
      <c r="LKO284" s="6"/>
      <c r="LKP284" s="6"/>
      <c r="LKQ284" s="6"/>
      <c r="LKR284" s="6"/>
      <c r="LKS284" s="6"/>
      <c r="LKT284" s="6"/>
      <c r="LKU284" s="6"/>
      <c r="LKV284" s="6"/>
      <c r="LKW284" s="6"/>
      <c r="LKX284" s="6"/>
      <c r="LKY284" s="6"/>
      <c r="LKZ284" s="6"/>
      <c r="LLA284" s="6"/>
      <c r="LLB284" s="6"/>
      <c r="LLC284" s="6"/>
      <c r="LLD284" s="6"/>
      <c r="LLE284" s="6"/>
      <c r="LLF284" s="6"/>
      <c r="LLG284" s="6"/>
      <c r="LLH284" s="6"/>
      <c r="LLI284" s="6"/>
      <c r="LLJ284" s="6"/>
      <c r="LLK284" s="6"/>
      <c r="LLL284" s="6"/>
      <c r="LLM284" s="6"/>
      <c r="LLN284" s="6"/>
      <c r="LLO284" s="6"/>
      <c r="LLP284" s="6"/>
      <c r="LLQ284" s="6"/>
      <c r="LLR284" s="6"/>
      <c r="LLS284" s="6"/>
      <c r="LLT284" s="6"/>
      <c r="LLU284" s="6"/>
      <c r="LLV284" s="6"/>
      <c r="LLW284" s="6"/>
      <c r="LLX284" s="6"/>
      <c r="LLY284" s="6"/>
      <c r="LLZ284" s="6"/>
      <c r="LMA284" s="6"/>
      <c r="LMB284" s="6"/>
      <c r="LMC284" s="6"/>
      <c r="LMD284" s="6"/>
      <c r="LME284" s="6"/>
      <c r="LMF284" s="6"/>
      <c r="LMG284" s="6"/>
      <c r="LMH284" s="6"/>
      <c r="LMI284" s="6"/>
      <c r="LMJ284" s="6"/>
      <c r="LMK284" s="6"/>
      <c r="LML284" s="6"/>
      <c r="LMM284" s="6"/>
      <c r="LMN284" s="6"/>
      <c r="LMO284" s="6"/>
      <c r="LMP284" s="6"/>
      <c r="LMQ284" s="6"/>
      <c r="LMR284" s="6"/>
      <c r="LMS284" s="6"/>
      <c r="LMT284" s="6"/>
      <c r="LMU284" s="6"/>
      <c r="LMV284" s="6"/>
      <c r="LMW284" s="6"/>
      <c r="LMX284" s="6"/>
      <c r="LMY284" s="6"/>
      <c r="LMZ284" s="6"/>
      <c r="LNA284" s="6"/>
      <c r="LNB284" s="6"/>
      <c r="LNC284" s="6"/>
      <c r="LND284" s="6"/>
      <c r="LNE284" s="6"/>
      <c r="LNF284" s="6"/>
      <c r="LNG284" s="6"/>
      <c r="LNH284" s="6"/>
      <c r="LNI284" s="6"/>
      <c r="LNJ284" s="6"/>
      <c r="LNK284" s="6"/>
      <c r="LNL284" s="6"/>
      <c r="LNM284" s="6"/>
      <c r="LNN284" s="6"/>
      <c r="LNO284" s="6"/>
      <c r="LNP284" s="6"/>
      <c r="LNQ284" s="6"/>
      <c r="LNR284" s="6"/>
      <c r="LNS284" s="6"/>
      <c r="LNT284" s="6"/>
      <c r="LNU284" s="6"/>
      <c r="LNV284" s="6"/>
      <c r="LNW284" s="6"/>
      <c r="LNX284" s="6"/>
      <c r="LNY284" s="6"/>
      <c r="LNZ284" s="6"/>
      <c r="LOA284" s="6"/>
      <c r="LOB284" s="6"/>
      <c r="LOC284" s="6"/>
      <c r="LOD284" s="6"/>
      <c r="LOE284" s="6"/>
      <c r="LOF284" s="6"/>
      <c r="LOG284" s="6"/>
      <c r="LOH284" s="6"/>
      <c r="LOI284" s="6"/>
      <c r="LOJ284" s="6"/>
      <c r="LOK284" s="6"/>
      <c r="LOL284" s="6"/>
      <c r="LOM284" s="6"/>
      <c r="LON284" s="6"/>
      <c r="LOO284" s="6"/>
      <c r="LOP284" s="6"/>
      <c r="LOQ284" s="6"/>
      <c r="LOR284" s="6"/>
      <c r="LOS284" s="6"/>
      <c r="LOT284" s="6"/>
      <c r="LOU284" s="6"/>
      <c r="LOV284" s="6"/>
      <c r="LOW284" s="6"/>
      <c r="LOX284" s="6"/>
      <c r="LOY284" s="6"/>
      <c r="LOZ284" s="6"/>
      <c r="LPA284" s="6"/>
      <c r="LPB284" s="6"/>
      <c r="LPC284" s="6"/>
      <c r="LPD284" s="6"/>
      <c r="LPE284" s="6"/>
      <c r="LPF284" s="6"/>
      <c r="LPG284" s="6"/>
      <c r="LPH284" s="6"/>
      <c r="LPI284" s="6"/>
      <c r="LPJ284" s="6"/>
      <c r="LPK284" s="6"/>
      <c r="LPL284" s="6"/>
      <c r="LPM284" s="6"/>
      <c r="LPN284" s="6"/>
      <c r="LPO284" s="6"/>
      <c r="LPP284" s="6"/>
      <c r="LPQ284" s="6"/>
      <c r="LPR284" s="6"/>
      <c r="LPS284" s="6"/>
      <c r="LPT284" s="6"/>
      <c r="LPU284" s="6"/>
      <c r="LPV284" s="6"/>
      <c r="LPW284" s="6"/>
      <c r="LPX284" s="6"/>
      <c r="LPY284" s="6"/>
      <c r="LPZ284" s="6"/>
      <c r="LQA284" s="6"/>
      <c r="LQB284" s="6"/>
      <c r="LQC284" s="6"/>
      <c r="LQD284" s="6"/>
      <c r="LQE284" s="6"/>
      <c r="LQF284" s="6"/>
      <c r="LQG284" s="6"/>
      <c r="LQH284" s="6"/>
      <c r="LQI284" s="6"/>
      <c r="LQJ284" s="6"/>
      <c r="LQK284" s="6"/>
      <c r="LQL284" s="6"/>
      <c r="LQM284" s="6"/>
      <c r="LQN284" s="6"/>
      <c r="LQO284" s="6"/>
      <c r="LQP284" s="6"/>
      <c r="LQQ284" s="6"/>
      <c r="LQR284" s="6"/>
      <c r="LQS284" s="6"/>
      <c r="LQT284" s="6"/>
      <c r="LQU284" s="6"/>
      <c r="LQV284" s="6"/>
      <c r="LQW284" s="6"/>
      <c r="LQX284" s="6"/>
      <c r="LQY284" s="6"/>
      <c r="LQZ284" s="6"/>
      <c r="LRA284" s="6"/>
      <c r="LRB284" s="6"/>
      <c r="LRC284" s="6"/>
      <c r="LRD284" s="6"/>
      <c r="LRE284" s="6"/>
      <c r="LRF284" s="6"/>
      <c r="LRG284" s="6"/>
      <c r="LRH284" s="6"/>
      <c r="LRI284" s="6"/>
      <c r="LRJ284" s="6"/>
      <c r="LRK284" s="6"/>
      <c r="LRL284" s="6"/>
      <c r="LRM284" s="6"/>
      <c r="LRN284" s="6"/>
      <c r="LRO284" s="6"/>
      <c r="LRP284" s="6"/>
      <c r="LRQ284" s="6"/>
      <c r="LRR284" s="6"/>
      <c r="LRS284" s="6"/>
      <c r="LRT284" s="6"/>
      <c r="LRU284" s="6"/>
      <c r="LRV284" s="6"/>
      <c r="LRW284" s="6"/>
      <c r="LRX284" s="6"/>
      <c r="LRY284" s="6"/>
      <c r="LRZ284" s="6"/>
      <c r="LSA284" s="6"/>
      <c r="LSB284" s="6"/>
      <c r="LSC284" s="6"/>
      <c r="LSD284" s="6"/>
      <c r="LSE284" s="6"/>
      <c r="LSF284" s="6"/>
      <c r="LSG284" s="6"/>
      <c r="LSH284" s="6"/>
      <c r="LSI284" s="6"/>
      <c r="LSJ284" s="6"/>
      <c r="LSK284" s="6"/>
      <c r="LSL284" s="6"/>
      <c r="LSM284" s="6"/>
      <c r="LSN284" s="6"/>
      <c r="LSO284" s="6"/>
      <c r="LSP284" s="6"/>
      <c r="LSQ284" s="6"/>
      <c r="LSR284" s="6"/>
      <c r="LSS284" s="6"/>
      <c r="LST284" s="6"/>
      <c r="LSU284" s="6"/>
      <c r="LSV284" s="6"/>
      <c r="LSW284" s="6"/>
      <c r="LSX284" s="6"/>
      <c r="LSY284" s="6"/>
      <c r="LSZ284" s="6"/>
      <c r="LTA284" s="6"/>
      <c r="LTB284" s="6"/>
      <c r="LTC284" s="6"/>
      <c r="LTD284" s="6"/>
      <c r="LTE284" s="6"/>
      <c r="LTF284" s="6"/>
      <c r="LTG284" s="6"/>
      <c r="LTH284" s="6"/>
      <c r="LTI284" s="6"/>
      <c r="LTJ284" s="6"/>
      <c r="LTK284" s="6"/>
      <c r="LTL284" s="6"/>
      <c r="LTM284" s="6"/>
      <c r="LTN284" s="6"/>
      <c r="LTO284" s="6"/>
      <c r="LTP284" s="6"/>
      <c r="LTQ284" s="6"/>
      <c r="LTR284" s="6"/>
      <c r="LTS284" s="6"/>
      <c r="LTT284" s="6"/>
      <c r="LTU284" s="6"/>
      <c r="LTV284" s="6"/>
      <c r="LTW284" s="6"/>
      <c r="LTX284" s="6"/>
      <c r="LTY284" s="6"/>
      <c r="LTZ284" s="6"/>
      <c r="LUA284" s="6"/>
      <c r="LUB284" s="6"/>
      <c r="LUC284" s="6"/>
      <c r="LUD284" s="6"/>
      <c r="LUE284" s="6"/>
      <c r="LUF284" s="6"/>
      <c r="LUG284" s="6"/>
      <c r="LUH284" s="6"/>
      <c r="LUI284" s="6"/>
      <c r="LUJ284" s="6"/>
      <c r="LUK284" s="6"/>
      <c r="LUL284" s="6"/>
      <c r="LUM284" s="6"/>
      <c r="LUN284" s="6"/>
      <c r="LUO284" s="6"/>
      <c r="LUP284" s="6"/>
      <c r="LUQ284" s="6"/>
      <c r="LUR284" s="6"/>
      <c r="LUS284" s="6"/>
      <c r="LUT284" s="6"/>
      <c r="LUU284" s="6"/>
      <c r="LUV284" s="6"/>
      <c r="LUW284" s="6"/>
      <c r="LUX284" s="6"/>
      <c r="LUY284" s="6"/>
      <c r="LUZ284" s="6"/>
      <c r="LVA284" s="6"/>
      <c r="LVB284" s="6"/>
      <c r="LVC284" s="6"/>
      <c r="LVD284" s="6"/>
      <c r="LVE284" s="6"/>
      <c r="LVF284" s="6"/>
      <c r="LVG284" s="6"/>
      <c r="LVH284" s="6"/>
      <c r="LVI284" s="6"/>
      <c r="LVJ284" s="6"/>
      <c r="LVK284" s="6"/>
      <c r="LVL284" s="6"/>
      <c r="LVM284" s="6"/>
      <c r="LVN284" s="6"/>
      <c r="LVO284" s="6"/>
      <c r="LVP284" s="6"/>
      <c r="LVQ284" s="6"/>
      <c r="LVR284" s="6"/>
      <c r="LVS284" s="6"/>
      <c r="LVT284" s="6"/>
      <c r="LVU284" s="6"/>
      <c r="LVV284" s="6"/>
      <c r="LVW284" s="6"/>
      <c r="LVX284" s="6"/>
      <c r="LVY284" s="6"/>
      <c r="LVZ284" s="6"/>
      <c r="LWA284" s="6"/>
      <c r="LWB284" s="6"/>
      <c r="LWC284" s="6"/>
      <c r="LWD284" s="6"/>
      <c r="LWE284" s="6"/>
      <c r="LWF284" s="6"/>
      <c r="LWG284" s="6"/>
      <c r="LWH284" s="6"/>
      <c r="LWI284" s="6"/>
      <c r="LWJ284" s="6"/>
      <c r="LWK284" s="6"/>
      <c r="LWL284" s="6"/>
      <c r="LWM284" s="6"/>
      <c r="LWN284" s="6"/>
      <c r="LWO284" s="6"/>
      <c r="LWP284" s="6"/>
      <c r="LWQ284" s="6"/>
      <c r="LWR284" s="6"/>
      <c r="LWS284" s="6"/>
      <c r="LWT284" s="6"/>
      <c r="LWU284" s="6"/>
      <c r="LWV284" s="6"/>
      <c r="LWW284" s="6"/>
      <c r="LWX284" s="6"/>
      <c r="LWY284" s="6"/>
      <c r="LWZ284" s="6"/>
      <c r="LXA284" s="6"/>
      <c r="LXB284" s="6"/>
      <c r="LXC284" s="6"/>
      <c r="LXD284" s="6"/>
      <c r="LXE284" s="6"/>
      <c r="LXF284" s="6"/>
      <c r="LXG284" s="6"/>
      <c r="LXH284" s="6"/>
      <c r="LXI284" s="6"/>
      <c r="LXJ284" s="6"/>
      <c r="LXK284" s="6"/>
      <c r="LXL284" s="6"/>
      <c r="LXM284" s="6"/>
      <c r="LXN284" s="6"/>
      <c r="LXO284" s="6"/>
      <c r="LXP284" s="6"/>
      <c r="LXQ284" s="6"/>
      <c r="LXR284" s="6"/>
      <c r="LXS284" s="6"/>
      <c r="LXT284" s="6"/>
      <c r="LXU284" s="6"/>
      <c r="LXV284" s="6"/>
      <c r="LXW284" s="6"/>
      <c r="LXX284" s="6"/>
      <c r="LXY284" s="6"/>
      <c r="LXZ284" s="6"/>
      <c r="LYA284" s="6"/>
      <c r="LYB284" s="6"/>
      <c r="LYC284" s="6"/>
      <c r="LYD284" s="6"/>
      <c r="LYE284" s="6"/>
      <c r="LYF284" s="6"/>
      <c r="LYG284" s="6"/>
      <c r="LYH284" s="6"/>
      <c r="LYI284" s="6"/>
      <c r="LYJ284" s="6"/>
      <c r="LYK284" s="6"/>
      <c r="LYL284" s="6"/>
      <c r="LYM284" s="6"/>
      <c r="LYN284" s="6"/>
      <c r="LYO284" s="6"/>
      <c r="LYP284" s="6"/>
      <c r="LYQ284" s="6"/>
      <c r="LYR284" s="6"/>
      <c r="LYS284" s="6"/>
      <c r="LYT284" s="6"/>
      <c r="LYU284" s="6"/>
      <c r="LYV284" s="6"/>
      <c r="LYW284" s="6"/>
      <c r="LYX284" s="6"/>
      <c r="LYY284" s="6"/>
      <c r="LYZ284" s="6"/>
      <c r="LZA284" s="6"/>
      <c r="LZB284" s="6"/>
      <c r="LZC284" s="6"/>
      <c r="LZD284" s="6"/>
      <c r="LZE284" s="6"/>
      <c r="LZF284" s="6"/>
      <c r="LZG284" s="6"/>
      <c r="LZH284" s="6"/>
      <c r="LZI284" s="6"/>
      <c r="LZJ284" s="6"/>
      <c r="LZK284" s="6"/>
      <c r="LZL284" s="6"/>
      <c r="LZM284" s="6"/>
      <c r="LZN284" s="6"/>
      <c r="LZO284" s="6"/>
      <c r="LZP284" s="6"/>
      <c r="LZQ284" s="6"/>
      <c r="LZR284" s="6"/>
      <c r="LZS284" s="6"/>
      <c r="LZT284" s="6"/>
      <c r="LZU284" s="6"/>
      <c r="LZV284" s="6"/>
      <c r="LZW284" s="6"/>
      <c r="LZX284" s="6"/>
      <c r="LZY284" s="6"/>
      <c r="LZZ284" s="6"/>
      <c r="MAA284" s="6"/>
      <c r="MAB284" s="6"/>
      <c r="MAC284" s="6"/>
      <c r="MAD284" s="6"/>
      <c r="MAE284" s="6"/>
      <c r="MAF284" s="6"/>
      <c r="MAG284" s="6"/>
      <c r="MAH284" s="6"/>
      <c r="MAI284" s="6"/>
      <c r="MAJ284" s="6"/>
      <c r="MAK284" s="6"/>
      <c r="MAL284" s="6"/>
      <c r="MAM284" s="6"/>
      <c r="MAN284" s="6"/>
      <c r="MAO284" s="6"/>
      <c r="MAP284" s="6"/>
      <c r="MAQ284" s="6"/>
      <c r="MAR284" s="6"/>
      <c r="MAS284" s="6"/>
      <c r="MAT284" s="6"/>
      <c r="MAU284" s="6"/>
      <c r="MAV284" s="6"/>
      <c r="MAW284" s="6"/>
      <c r="MAX284" s="6"/>
      <c r="MAY284" s="6"/>
      <c r="MAZ284" s="6"/>
      <c r="MBA284" s="6"/>
      <c r="MBB284" s="6"/>
      <c r="MBC284" s="6"/>
      <c r="MBD284" s="6"/>
      <c r="MBE284" s="6"/>
      <c r="MBF284" s="6"/>
      <c r="MBG284" s="6"/>
      <c r="MBH284" s="6"/>
      <c r="MBI284" s="6"/>
      <c r="MBJ284" s="6"/>
      <c r="MBK284" s="6"/>
      <c r="MBL284" s="6"/>
      <c r="MBM284" s="6"/>
      <c r="MBN284" s="6"/>
      <c r="MBO284" s="6"/>
      <c r="MBP284" s="6"/>
      <c r="MBQ284" s="6"/>
      <c r="MBR284" s="6"/>
      <c r="MBS284" s="6"/>
      <c r="MBT284" s="6"/>
      <c r="MBU284" s="6"/>
      <c r="MBV284" s="6"/>
      <c r="MBW284" s="6"/>
      <c r="MBX284" s="6"/>
      <c r="MBY284" s="6"/>
      <c r="MBZ284" s="6"/>
      <c r="MCA284" s="6"/>
      <c r="MCB284" s="6"/>
      <c r="MCC284" s="6"/>
      <c r="MCD284" s="6"/>
      <c r="MCE284" s="6"/>
      <c r="MCF284" s="6"/>
      <c r="MCG284" s="6"/>
      <c r="MCH284" s="6"/>
      <c r="MCI284" s="6"/>
      <c r="MCJ284" s="6"/>
      <c r="MCK284" s="6"/>
      <c r="MCL284" s="6"/>
      <c r="MCM284" s="6"/>
      <c r="MCN284" s="6"/>
      <c r="MCO284" s="6"/>
      <c r="MCP284" s="6"/>
      <c r="MCQ284" s="6"/>
      <c r="MCR284" s="6"/>
      <c r="MCS284" s="6"/>
      <c r="MCT284" s="6"/>
      <c r="MCU284" s="6"/>
      <c r="MCV284" s="6"/>
      <c r="MCW284" s="6"/>
      <c r="MCX284" s="6"/>
      <c r="MCY284" s="6"/>
      <c r="MCZ284" s="6"/>
      <c r="MDA284" s="6"/>
      <c r="MDB284" s="6"/>
      <c r="MDC284" s="6"/>
      <c r="MDD284" s="6"/>
      <c r="MDE284" s="6"/>
      <c r="MDF284" s="6"/>
      <c r="MDG284" s="6"/>
      <c r="MDH284" s="6"/>
      <c r="MDI284" s="6"/>
      <c r="MDJ284" s="6"/>
      <c r="MDK284" s="6"/>
      <c r="MDL284" s="6"/>
      <c r="MDM284" s="6"/>
      <c r="MDN284" s="6"/>
      <c r="MDO284" s="6"/>
      <c r="MDP284" s="6"/>
      <c r="MDQ284" s="6"/>
      <c r="MDR284" s="6"/>
      <c r="MDS284" s="6"/>
      <c r="MDT284" s="6"/>
      <c r="MDU284" s="6"/>
      <c r="MDV284" s="6"/>
      <c r="MDW284" s="6"/>
      <c r="MDX284" s="6"/>
      <c r="MDY284" s="6"/>
      <c r="MDZ284" s="6"/>
      <c r="MEA284" s="6"/>
      <c r="MEB284" s="6"/>
      <c r="MEC284" s="6"/>
      <c r="MED284" s="6"/>
      <c r="MEE284" s="6"/>
      <c r="MEF284" s="6"/>
      <c r="MEG284" s="6"/>
      <c r="MEH284" s="6"/>
      <c r="MEI284" s="6"/>
      <c r="MEJ284" s="6"/>
      <c r="MEK284" s="6"/>
      <c r="MEL284" s="6"/>
      <c r="MEM284" s="6"/>
      <c r="MEN284" s="6"/>
      <c r="MEO284" s="6"/>
      <c r="MEP284" s="6"/>
      <c r="MEQ284" s="6"/>
      <c r="MER284" s="6"/>
      <c r="MES284" s="6"/>
      <c r="MET284" s="6"/>
      <c r="MEU284" s="6"/>
      <c r="MEV284" s="6"/>
      <c r="MEW284" s="6"/>
      <c r="MEX284" s="6"/>
      <c r="MEY284" s="6"/>
      <c r="MEZ284" s="6"/>
      <c r="MFA284" s="6"/>
      <c r="MFB284" s="6"/>
      <c r="MFC284" s="6"/>
      <c r="MFD284" s="6"/>
      <c r="MFE284" s="6"/>
      <c r="MFF284" s="6"/>
      <c r="MFG284" s="6"/>
      <c r="MFH284" s="6"/>
      <c r="MFI284" s="6"/>
      <c r="MFJ284" s="6"/>
      <c r="MFK284" s="6"/>
      <c r="MFL284" s="6"/>
      <c r="MFM284" s="6"/>
      <c r="MFN284" s="6"/>
      <c r="MFO284" s="6"/>
      <c r="MFP284" s="6"/>
      <c r="MFQ284" s="6"/>
      <c r="MFR284" s="6"/>
      <c r="MFS284" s="6"/>
      <c r="MFT284" s="6"/>
      <c r="MFU284" s="6"/>
      <c r="MFV284" s="6"/>
      <c r="MFW284" s="6"/>
      <c r="MFX284" s="6"/>
      <c r="MFY284" s="6"/>
      <c r="MFZ284" s="6"/>
      <c r="MGA284" s="6"/>
      <c r="MGB284" s="6"/>
      <c r="MGC284" s="6"/>
      <c r="MGD284" s="6"/>
      <c r="MGE284" s="6"/>
      <c r="MGF284" s="6"/>
      <c r="MGG284" s="6"/>
      <c r="MGH284" s="6"/>
      <c r="MGI284" s="6"/>
      <c r="MGJ284" s="6"/>
      <c r="MGK284" s="6"/>
      <c r="MGL284" s="6"/>
      <c r="MGM284" s="6"/>
      <c r="MGN284" s="6"/>
      <c r="MGO284" s="6"/>
      <c r="MGP284" s="6"/>
      <c r="MGQ284" s="6"/>
      <c r="MGR284" s="6"/>
      <c r="MGS284" s="6"/>
      <c r="MGT284" s="6"/>
      <c r="MGU284" s="6"/>
      <c r="MGV284" s="6"/>
      <c r="MGW284" s="6"/>
      <c r="MGX284" s="6"/>
      <c r="MGY284" s="6"/>
      <c r="MGZ284" s="6"/>
      <c r="MHA284" s="6"/>
      <c r="MHB284" s="6"/>
      <c r="MHC284" s="6"/>
      <c r="MHD284" s="6"/>
      <c r="MHE284" s="6"/>
      <c r="MHF284" s="6"/>
      <c r="MHG284" s="6"/>
      <c r="MHH284" s="6"/>
      <c r="MHI284" s="6"/>
      <c r="MHJ284" s="6"/>
      <c r="MHK284" s="6"/>
      <c r="MHL284" s="6"/>
      <c r="MHM284" s="6"/>
      <c r="MHN284" s="6"/>
      <c r="MHO284" s="6"/>
      <c r="MHP284" s="6"/>
      <c r="MHQ284" s="6"/>
      <c r="MHR284" s="6"/>
      <c r="MHS284" s="6"/>
      <c r="MHT284" s="6"/>
      <c r="MHU284" s="6"/>
      <c r="MHV284" s="6"/>
      <c r="MHW284" s="6"/>
      <c r="MHX284" s="6"/>
      <c r="MHY284" s="6"/>
      <c r="MHZ284" s="6"/>
      <c r="MIA284" s="6"/>
      <c r="MIB284" s="6"/>
      <c r="MIC284" s="6"/>
      <c r="MID284" s="6"/>
      <c r="MIE284" s="6"/>
      <c r="MIF284" s="6"/>
      <c r="MIG284" s="6"/>
      <c r="MIH284" s="6"/>
      <c r="MII284" s="6"/>
      <c r="MIJ284" s="6"/>
      <c r="MIK284" s="6"/>
      <c r="MIL284" s="6"/>
      <c r="MIM284" s="6"/>
      <c r="MIN284" s="6"/>
      <c r="MIO284" s="6"/>
      <c r="MIP284" s="6"/>
      <c r="MIQ284" s="6"/>
      <c r="MIR284" s="6"/>
      <c r="MIS284" s="6"/>
      <c r="MIT284" s="6"/>
      <c r="MIU284" s="6"/>
      <c r="MIV284" s="6"/>
      <c r="MIW284" s="6"/>
      <c r="MIX284" s="6"/>
      <c r="MIY284" s="6"/>
      <c r="MIZ284" s="6"/>
      <c r="MJA284" s="6"/>
      <c r="MJB284" s="6"/>
      <c r="MJC284" s="6"/>
      <c r="MJD284" s="6"/>
      <c r="MJE284" s="6"/>
      <c r="MJF284" s="6"/>
      <c r="MJG284" s="6"/>
      <c r="MJH284" s="6"/>
      <c r="MJI284" s="6"/>
      <c r="MJJ284" s="6"/>
      <c r="MJK284" s="6"/>
      <c r="MJL284" s="6"/>
      <c r="MJM284" s="6"/>
      <c r="MJN284" s="6"/>
      <c r="MJO284" s="6"/>
      <c r="MJP284" s="6"/>
      <c r="MJQ284" s="6"/>
      <c r="MJR284" s="6"/>
      <c r="MJS284" s="6"/>
      <c r="MJT284" s="6"/>
      <c r="MJU284" s="6"/>
      <c r="MJV284" s="6"/>
      <c r="MJW284" s="6"/>
      <c r="MJX284" s="6"/>
      <c r="MJY284" s="6"/>
      <c r="MJZ284" s="6"/>
      <c r="MKA284" s="6"/>
      <c r="MKB284" s="6"/>
      <c r="MKC284" s="6"/>
      <c r="MKD284" s="6"/>
      <c r="MKE284" s="6"/>
      <c r="MKF284" s="6"/>
      <c r="MKG284" s="6"/>
      <c r="MKH284" s="6"/>
      <c r="MKI284" s="6"/>
      <c r="MKJ284" s="6"/>
      <c r="MKK284" s="6"/>
      <c r="MKL284" s="6"/>
      <c r="MKM284" s="6"/>
      <c r="MKN284" s="6"/>
      <c r="MKO284" s="6"/>
      <c r="MKP284" s="6"/>
      <c r="MKQ284" s="6"/>
      <c r="MKR284" s="6"/>
      <c r="MKS284" s="6"/>
      <c r="MKT284" s="6"/>
      <c r="MKU284" s="6"/>
      <c r="MKV284" s="6"/>
      <c r="MKW284" s="6"/>
      <c r="MKX284" s="6"/>
      <c r="MKY284" s="6"/>
      <c r="MKZ284" s="6"/>
      <c r="MLA284" s="6"/>
      <c r="MLB284" s="6"/>
      <c r="MLC284" s="6"/>
      <c r="MLD284" s="6"/>
      <c r="MLE284" s="6"/>
      <c r="MLF284" s="6"/>
      <c r="MLG284" s="6"/>
      <c r="MLH284" s="6"/>
      <c r="MLI284" s="6"/>
      <c r="MLJ284" s="6"/>
      <c r="MLK284" s="6"/>
      <c r="MLL284" s="6"/>
      <c r="MLM284" s="6"/>
      <c r="MLN284" s="6"/>
      <c r="MLO284" s="6"/>
      <c r="MLP284" s="6"/>
      <c r="MLQ284" s="6"/>
      <c r="MLR284" s="6"/>
      <c r="MLS284" s="6"/>
      <c r="MLT284" s="6"/>
      <c r="MLU284" s="6"/>
      <c r="MLV284" s="6"/>
      <c r="MLW284" s="6"/>
      <c r="MLX284" s="6"/>
      <c r="MLY284" s="6"/>
      <c r="MLZ284" s="6"/>
      <c r="MMA284" s="6"/>
      <c r="MMB284" s="6"/>
      <c r="MMC284" s="6"/>
      <c r="MMD284" s="6"/>
      <c r="MME284" s="6"/>
      <c r="MMF284" s="6"/>
      <c r="MMG284" s="6"/>
      <c r="MMH284" s="6"/>
      <c r="MMI284" s="6"/>
      <c r="MMJ284" s="6"/>
      <c r="MMK284" s="6"/>
      <c r="MML284" s="6"/>
      <c r="MMM284" s="6"/>
      <c r="MMN284" s="6"/>
      <c r="MMO284" s="6"/>
      <c r="MMP284" s="6"/>
      <c r="MMQ284" s="6"/>
      <c r="MMR284" s="6"/>
      <c r="MMS284" s="6"/>
      <c r="MMT284" s="6"/>
      <c r="MMU284" s="6"/>
      <c r="MMV284" s="6"/>
      <c r="MMW284" s="6"/>
      <c r="MMX284" s="6"/>
      <c r="MMY284" s="6"/>
      <c r="MMZ284" s="6"/>
      <c r="MNA284" s="6"/>
      <c r="MNB284" s="6"/>
      <c r="MNC284" s="6"/>
      <c r="MND284" s="6"/>
      <c r="MNE284" s="6"/>
      <c r="MNF284" s="6"/>
      <c r="MNG284" s="6"/>
      <c r="MNH284" s="6"/>
      <c r="MNI284" s="6"/>
      <c r="MNJ284" s="6"/>
      <c r="MNK284" s="6"/>
      <c r="MNL284" s="6"/>
      <c r="MNM284" s="6"/>
      <c r="MNN284" s="6"/>
      <c r="MNO284" s="6"/>
      <c r="MNP284" s="6"/>
      <c r="MNQ284" s="6"/>
      <c r="MNR284" s="6"/>
      <c r="MNS284" s="6"/>
      <c r="MNT284" s="6"/>
      <c r="MNU284" s="6"/>
      <c r="MNV284" s="6"/>
      <c r="MNW284" s="6"/>
      <c r="MNX284" s="6"/>
      <c r="MNY284" s="6"/>
      <c r="MNZ284" s="6"/>
      <c r="MOA284" s="6"/>
      <c r="MOB284" s="6"/>
      <c r="MOC284" s="6"/>
      <c r="MOD284" s="6"/>
      <c r="MOE284" s="6"/>
      <c r="MOF284" s="6"/>
      <c r="MOG284" s="6"/>
      <c r="MOH284" s="6"/>
      <c r="MOI284" s="6"/>
      <c r="MOJ284" s="6"/>
      <c r="MOK284" s="6"/>
      <c r="MOL284" s="6"/>
      <c r="MOM284" s="6"/>
      <c r="MON284" s="6"/>
      <c r="MOO284" s="6"/>
      <c r="MOP284" s="6"/>
      <c r="MOQ284" s="6"/>
      <c r="MOR284" s="6"/>
      <c r="MOS284" s="6"/>
      <c r="MOT284" s="6"/>
      <c r="MOU284" s="6"/>
      <c r="MOV284" s="6"/>
      <c r="MOW284" s="6"/>
      <c r="MOX284" s="6"/>
      <c r="MOY284" s="6"/>
      <c r="MOZ284" s="6"/>
      <c r="MPA284" s="6"/>
      <c r="MPB284" s="6"/>
      <c r="MPC284" s="6"/>
      <c r="MPD284" s="6"/>
      <c r="MPE284" s="6"/>
      <c r="MPF284" s="6"/>
      <c r="MPG284" s="6"/>
      <c r="MPH284" s="6"/>
      <c r="MPI284" s="6"/>
      <c r="MPJ284" s="6"/>
      <c r="MPK284" s="6"/>
      <c r="MPL284" s="6"/>
      <c r="MPM284" s="6"/>
      <c r="MPN284" s="6"/>
      <c r="MPO284" s="6"/>
      <c r="MPP284" s="6"/>
      <c r="MPQ284" s="6"/>
      <c r="MPR284" s="6"/>
      <c r="MPS284" s="6"/>
      <c r="MPT284" s="6"/>
      <c r="MPU284" s="6"/>
      <c r="MPV284" s="6"/>
      <c r="MPW284" s="6"/>
      <c r="MPX284" s="6"/>
      <c r="MPY284" s="6"/>
      <c r="MPZ284" s="6"/>
      <c r="MQA284" s="6"/>
      <c r="MQB284" s="6"/>
      <c r="MQC284" s="6"/>
      <c r="MQD284" s="6"/>
      <c r="MQE284" s="6"/>
      <c r="MQF284" s="6"/>
      <c r="MQG284" s="6"/>
      <c r="MQH284" s="6"/>
      <c r="MQI284" s="6"/>
      <c r="MQJ284" s="6"/>
      <c r="MQK284" s="6"/>
      <c r="MQL284" s="6"/>
      <c r="MQM284" s="6"/>
      <c r="MQN284" s="6"/>
      <c r="MQO284" s="6"/>
      <c r="MQP284" s="6"/>
      <c r="MQQ284" s="6"/>
      <c r="MQR284" s="6"/>
      <c r="MQS284" s="6"/>
      <c r="MQT284" s="6"/>
      <c r="MQU284" s="6"/>
      <c r="MQV284" s="6"/>
      <c r="MQW284" s="6"/>
      <c r="MQX284" s="6"/>
      <c r="MQY284" s="6"/>
      <c r="MQZ284" s="6"/>
      <c r="MRA284" s="6"/>
      <c r="MRB284" s="6"/>
      <c r="MRC284" s="6"/>
      <c r="MRD284" s="6"/>
      <c r="MRE284" s="6"/>
      <c r="MRF284" s="6"/>
      <c r="MRG284" s="6"/>
      <c r="MRH284" s="6"/>
      <c r="MRI284" s="6"/>
      <c r="MRJ284" s="6"/>
      <c r="MRK284" s="6"/>
      <c r="MRL284" s="6"/>
      <c r="MRM284" s="6"/>
      <c r="MRN284" s="6"/>
      <c r="MRO284" s="6"/>
      <c r="MRP284" s="6"/>
      <c r="MRQ284" s="6"/>
      <c r="MRR284" s="6"/>
      <c r="MRS284" s="6"/>
      <c r="MRT284" s="6"/>
      <c r="MRU284" s="6"/>
      <c r="MRV284" s="6"/>
      <c r="MRW284" s="6"/>
      <c r="MRX284" s="6"/>
      <c r="MRY284" s="6"/>
      <c r="MRZ284" s="6"/>
      <c r="MSA284" s="6"/>
      <c r="MSB284" s="6"/>
      <c r="MSC284" s="6"/>
      <c r="MSD284" s="6"/>
      <c r="MSE284" s="6"/>
      <c r="MSF284" s="6"/>
      <c r="MSG284" s="6"/>
      <c r="MSH284" s="6"/>
      <c r="MSI284" s="6"/>
      <c r="MSJ284" s="6"/>
      <c r="MSK284" s="6"/>
      <c r="MSL284" s="6"/>
      <c r="MSM284" s="6"/>
      <c r="MSN284" s="6"/>
      <c r="MSO284" s="6"/>
      <c r="MSP284" s="6"/>
      <c r="MSQ284" s="6"/>
      <c r="MSR284" s="6"/>
      <c r="MSS284" s="6"/>
      <c r="MST284" s="6"/>
      <c r="MSU284" s="6"/>
      <c r="MSV284" s="6"/>
      <c r="MSW284" s="6"/>
      <c r="MSX284" s="6"/>
      <c r="MSY284" s="6"/>
      <c r="MSZ284" s="6"/>
      <c r="MTA284" s="6"/>
      <c r="MTB284" s="6"/>
      <c r="MTC284" s="6"/>
      <c r="MTD284" s="6"/>
      <c r="MTE284" s="6"/>
      <c r="MTF284" s="6"/>
      <c r="MTG284" s="6"/>
      <c r="MTH284" s="6"/>
      <c r="MTI284" s="6"/>
      <c r="MTJ284" s="6"/>
      <c r="MTK284" s="6"/>
      <c r="MTL284" s="6"/>
      <c r="MTM284" s="6"/>
      <c r="MTN284" s="6"/>
      <c r="MTO284" s="6"/>
      <c r="MTP284" s="6"/>
      <c r="MTQ284" s="6"/>
      <c r="MTR284" s="6"/>
      <c r="MTS284" s="6"/>
      <c r="MTT284" s="6"/>
      <c r="MTU284" s="6"/>
      <c r="MTV284" s="6"/>
      <c r="MTW284" s="6"/>
      <c r="MTX284" s="6"/>
      <c r="MTY284" s="6"/>
      <c r="MTZ284" s="6"/>
      <c r="MUA284" s="6"/>
      <c r="MUB284" s="6"/>
      <c r="MUC284" s="6"/>
      <c r="MUD284" s="6"/>
      <c r="MUE284" s="6"/>
      <c r="MUF284" s="6"/>
      <c r="MUG284" s="6"/>
      <c r="MUH284" s="6"/>
      <c r="MUI284" s="6"/>
      <c r="MUJ284" s="6"/>
      <c r="MUK284" s="6"/>
      <c r="MUL284" s="6"/>
      <c r="MUM284" s="6"/>
      <c r="MUN284" s="6"/>
      <c r="MUO284" s="6"/>
      <c r="MUP284" s="6"/>
      <c r="MUQ284" s="6"/>
      <c r="MUR284" s="6"/>
      <c r="MUS284" s="6"/>
      <c r="MUT284" s="6"/>
      <c r="MUU284" s="6"/>
      <c r="MUV284" s="6"/>
      <c r="MUW284" s="6"/>
      <c r="MUX284" s="6"/>
      <c r="MUY284" s="6"/>
      <c r="MUZ284" s="6"/>
      <c r="MVA284" s="6"/>
      <c r="MVB284" s="6"/>
      <c r="MVC284" s="6"/>
      <c r="MVD284" s="6"/>
      <c r="MVE284" s="6"/>
      <c r="MVF284" s="6"/>
      <c r="MVG284" s="6"/>
      <c r="MVH284" s="6"/>
      <c r="MVI284" s="6"/>
      <c r="MVJ284" s="6"/>
      <c r="MVK284" s="6"/>
      <c r="MVL284" s="6"/>
      <c r="MVM284" s="6"/>
      <c r="MVN284" s="6"/>
      <c r="MVO284" s="6"/>
      <c r="MVP284" s="6"/>
      <c r="MVQ284" s="6"/>
      <c r="MVR284" s="6"/>
      <c r="MVS284" s="6"/>
      <c r="MVT284" s="6"/>
      <c r="MVU284" s="6"/>
      <c r="MVV284" s="6"/>
      <c r="MVW284" s="6"/>
      <c r="MVX284" s="6"/>
      <c r="MVY284" s="6"/>
      <c r="MVZ284" s="6"/>
      <c r="MWA284" s="6"/>
      <c r="MWB284" s="6"/>
      <c r="MWC284" s="6"/>
      <c r="MWD284" s="6"/>
      <c r="MWE284" s="6"/>
      <c r="MWF284" s="6"/>
      <c r="MWG284" s="6"/>
      <c r="MWH284" s="6"/>
      <c r="MWI284" s="6"/>
      <c r="MWJ284" s="6"/>
      <c r="MWK284" s="6"/>
      <c r="MWL284" s="6"/>
      <c r="MWM284" s="6"/>
      <c r="MWN284" s="6"/>
      <c r="MWO284" s="6"/>
      <c r="MWP284" s="6"/>
      <c r="MWQ284" s="6"/>
      <c r="MWR284" s="6"/>
      <c r="MWS284" s="6"/>
      <c r="MWT284" s="6"/>
      <c r="MWU284" s="6"/>
      <c r="MWV284" s="6"/>
      <c r="MWW284" s="6"/>
      <c r="MWX284" s="6"/>
      <c r="MWY284" s="6"/>
      <c r="MWZ284" s="6"/>
      <c r="MXA284" s="6"/>
      <c r="MXB284" s="6"/>
      <c r="MXC284" s="6"/>
      <c r="MXD284" s="6"/>
      <c r="MXE284" s="6"/>
      <c r="MXF284" s="6"/>
      <c r="MXG284" s="6"/>
      <c r="MXH284" s="6"/>
      <c r="MXI284" s="6"/>
      <c r="MXJ284" s="6"/>
      <c r="MXK284" s="6"/>
      <c r="MXL284" s="6"/>
      <c r="MXM284" s="6"/>
      <c r="MXN284" s="6"/>
      <c r="MXO284" s="6"/>
      <c r="MXP284" s="6"/>
      <c r="MXQ284" s="6"/>
      <c r="MXR284" s="6"/>
      <c r="MXS284" s="6"/>
      <c r="MXT284" s="6"/>
      <c r="MXU284" s="6"/>
      <c r="MXV284" s="6"/>
      <c r="MXW284" s="6"/>
      <c r="MXX284" s="6"/>
      <c r="MXY284" s="6"/>
      <c r="MXZ284" s="6"/>
      <c r="MYA284" s="6"/>
      <c r="MYB284" s="6"/>
      <c r="MYC284" s="6"/>
      <c r="MYD284" s="6"/>
      <c r="MYE284" s="6"/>
      <c r="MYF284" s="6"/>
      <c r="MYG284" s="6"/>
      <c r="MYH284" s="6"/>
      <c r="MYI284" s="6"/>
      <c r="MYJ284" s="6"/>
      <c r="MYK284" s="6"/>
      <c r="MYL284" s="6"/>
      <c r="MYM284" s="6"/>
      <c r="MYN284" s="6"/>
      <c r="MYO284" s="6"/>
      <c r="MYP284" s="6"/>
      <c r="MYQ284" s="6"/>
      <c r="MYR284" s="6"/>
      <c r="MYS284" s="6"/>
      <c r="MYT284" s="6"/>
      <c r="MYU284" s="6"/>
      <c r="MYV284" s="6"/>
      <c r="MYW284" s="6"/>
      <c r="MYX284" s="6"/>
      <c r="MYY284" s="6"/>
      <c r="MYZ284" s="6"/>
      <c r="MZA284" s="6"/>
      <c r="MZB284" s="6"/>
      <c r="MZC284" s="6"/>
      <c r="MZD284" s="6"/>
      <c r="MZE284" s="6"/>
      <c r="MZF284" s="6"/>
      <c r="MZG284" s="6"/>
      <c r="MZH284" s="6"/>
      <c r="MZI284" s="6"/>
      <c r="MZJ284" s="6"/>
      <c r="MZK284" s="6"/>
      <c r="MZL284" s="6"/>
      <c r="MZM284" s="6"/>
      <c r="MZN284" s="6"/>
      <c r="MZO284" s="6"/>
      <c r="MZP284" s="6"/>
      <c r="MZQ284" s="6"/>
      <c r="MZR284" s="6"/>
      <c r="MZS284" s="6"/>
      <c r="MZT284" s="6"/>
      <c r="MZU284" s="6"/>
      <c r="MZV284" s="6"/>
      <c r="MZW284" s="6"/>
      <c r="MZX284" s="6"/>
      <c r="MZY284" s="6"/>
      <c r="MZZ284" s="6"/>
      <c r="NAA284" s="6"/>
      <c r="NAB284" s="6"/>
      <c r="NAC284" s="6"/>
      <c r="NAD284" s="6"/>
      <c r="NAE284" s="6"/>
      <c r="NAF284" s="6"/>
      <c r="NAG284" s="6"/>
      <c r="NAH284" s="6"/>
      <c r="NAI284" s="6"/>
      <c r="NAJ284" s="6"/>
      <c r="NAK284" s="6"/>
      <c r="NAL284" s="6"/>
      <c r="NAM284" s="6"/>
      <c r="NAN284" s="6"/>
      <c r="NAO284" s="6"/>
      <c r="NAP284" s="6"/>
      <c r="NAQ284" s="6"/>
      <c r="NAR284" s="6"/>
      <c r="NAS284" s="6"/>
      <c r="NAT284" s="6"/>
      <c r="NAU284" s="6"/>
      <c r="NAV284" s="6"/>
      <c r="NAW284" s="6"/>
      <c r="NAX284" s="6"/>
      <c r="NAY284" s="6"/>
      <c r="NAZ284" s="6"/>
      <c r="NBA284" s="6"/>
      <c r="NBB284" s="6"/>
      <c r="NBC284" s="6"/>
      <c r="NBD284" s="6"/>
      <c r="NBE284" s="6"/>
      <c r="NBF284" s="6"/>
      <c r="NBG284" s="6"/>
      <c r="NBH284" s="6"/>
      <c r="NBI284" s="6"/>
      <c r="NBJ284" s="6"/>
      <c r="NBK284" s="6"/>
      <c r="NBL284" s="6"/>
      <c r="NBM284" s="6"/>
      <c r="NBN284" s="6"/>
      <c r="NBO284" s="6"/>
      <c r="NBP284" s="6"/>
      <c r="NBQ284" s="6"/>
      <c r="NBR284" s="6"/>
      <c r="NBS284" s="6"/>
      <c r="NBT284" s="6"/>
      <c r="NBU284" s="6"/>
      <c r="NBV284" s="6"/>
      <c r="NBW284" s="6"/>
      <c r="NBX284" s="6"/>
      <c r="NBY284" s="6"/>
      <c r="NBZ284" s="6"/>
      <c r="NCA284" s="6"/>
      <c r="NCB284" s="6"/>
      <c r="NCC284" s="6"/>
      <c r="NCD284" s="6"/>
      <c r="NCE284" s="6"/>
      <c r="NCF284" s="6"/>
      <c r="NCG284" s="6"/>
      <c r="NCH284" s="6"/>
      <c r="NCI284" s="6"/>
      <c r="NCJ284" s="6"/>
      <c r="NCK284" s="6"/>
      <c r="NCL284" s="6"/>
      <c r="NCM284" s="6"/>
      <c r="NCN284" s="6"/>
      <c r="NCO284" s="6"/>
      <c r="NCP284" s="6"/>
      <c r="NCQ284" s="6"/>
      <c r="NCR284" s="6"/>
      <c r="NCS284" s="6"/>
      <c r="NCT284" s="6"/>
      <c r="NCU284" s="6"/>
      <c r="NCV284" s="6"/>
      <c r="NCW284" s="6"/>
      <c r="NCX284" s="6"/>
      <c r="NCY284" s="6"/>
      <c r="NCZ284" s="6"/>
      <c r="NDA284" s="6"/>
      <c r="NDB284" s="6"/>
      <c r="NDC284" s="6"/>
      <c r="NDD284" s="6"/>
      <c r="NDE284" s="6"/>
      <c r="NDF284" s="6"/>
      <c r="NDG284" s="6"/>
      <c r="NDH284" s="6"/>
      <c r="NDI284" s="6"/>
      <c r="NDJ284" s="6"/>
      <c r="NDK284" s="6"/>
      <c r="NDL284" s="6"/>
      <c r="NDM284" s="6"/>
      <c r="NDN284" s="6"/>
      <c r="NDO284" s="6"/>
      <c r="NDP284" s="6"/>
      <c r="NDQ284" s="6"/>
      <c r="NDR284" s="6"/>
      <c r="NDS284" s="6"/>
      <c r="NDT284" s="6"/>
      <c r="NDU284" s="6"/>
      <c r="NDV284" s="6"/>
      <c r="NDW284" s="6"/>
      <c r="NDX284" s="6"/>
      <c r="NDY284" s="6"/>
      <c r="NDZ284" s="6"/>
      <c r="NEA284" s="6"/>
      <c r="NEB284" s="6"/>
      <c r="NEC284" s="6"/>
      <c r="NED284" s="6"/>
      <c r="NEE284" s="6"/>
      <c r="NEF284" s="6"/>
      <c r="NEG284" s="6"/>
      <c r="NEH284" s="6"/>
      <c r="NEI284" s="6"/>
      <c r="NEJ284" s="6"/>
      <c r="NEK284" s="6"/>
      <c r="NEL284" s="6"/>
      <c r="NEM284" s="6"/>
      <c r="NEN284" s="6"/>
      <c r="NEO284" s="6"/>
      <c r="NEP284" s="6"/>
      <c r="NEQ284" s="6"/>
      <c r="NER284" s="6"/>
      <c r="NES284" s="6"/>
      <c r="NET284" s="6"/>
      <c r="NEU284" s="6"/>
      <c r="NEV284" s="6"/>
      <c r="NEW284" s="6"/>
      <c r="NEX284" s="6"/>
      <c r="NEY284" s="6"/>
      <c r="NEZ284" s="6"/>
      <c r="NFA284" s="6"/>
      <c r="NFB284" s="6"/>
      <c r="NFC284" s="6"/>
      <c r="NFD284" s="6"/>
      <c r="NFE284" s="6"/>
      <c r="NFF284" s="6"/>
      <c r="NFG284" s="6"/>
      <c r="NFH284" s="6"/>
      <c r="NFI284" s="6"/>
      <c r="NFJ284" s="6"/>
      <c r="NFK284" s="6"/>
      <c r="NFL284" s="6"/>
      <c r="NFM284" s="6"/>
      <c r="NFN284" s="6"/>
      <c r="NFO284" s="6"/>
      <c r="NFP284" s="6"/>
      <c r="NFQ284" s="6"/>
      <c r="NFR284" s="6"/>
      <c r="NFS284" s="6"/>
      <c r="NFT284" s="6"/>
      <c r="NFU284" s="6"/>
      <c r="NFV284" s="6"/>
      <c r="NFW284" s="6"/>
      <c r="NFX284" s="6"/>
      <c r="NFY284" s="6"/>
      <c r="NFZ284" s="6"/>
      <c r="NGA284" s="6"/>
      <c r="NGB284" s="6"/>
      <c r="NGC284" s="6"/>
      <c r="NGD284" s="6"/>
      <c r="NGE284" s="6"/>
      <c r="NGF284" s="6"/>
      <c r="NGG284" s="6"/>
      <c r="NGH284" s="6"/>
      <c r="NGI284" s="6"/>
      <c r="NGJ284" s="6"/>
      <c r="NGK284" s="6"/>
      <c r="NGL284" s="6"/>
      <c r="NGM284" s="6"/>
      <c r="NGN284" s="6"/>
      <c r="NGO284" s="6"/>
      <c r="NGP284" s="6"/>
      <c r="NGQ284" s="6"/>
      <c r="NGR284" s="6"/>
      <c r="NGS284" s="6"/>
      <c r="NGT284" s="6"/>
      <c r="NGU284" s="6"/>
      <c r="NGV284" s="6"/>
      <c r="NGW284" s="6"/>
      <c r="NGX284" s="6"/>
      <c r="NGY284" s="6"/>
      <c r="NGZ284" s="6"/>
      <c r="NHA284" s="6"/>
      <c r="NHB284" s="6"/>
      <c r="NHC284" s="6"/>
      <c r="NHD284" s="6"/>
      <c r="NHE284" s="6"/>
      <c r="NHF284" s="6"/>
      <c r="NHG284" s="6"/>
      <c r="NHH284" s="6"/>
      <c r="NHI284" s="6"/>
      <c r="NHJ284" s="6"/>
      <c r="NHK284" s="6"/>
      <c r="NHL284" s="6"/>
      <c r="NHM284" s="6"/>
      <c r="NHN284" s="6"/>
      <c r="NHO284" s="6"/>
      <c r="NHP284" s="6"/>
      <c r="NHQ284" s="6"/>
      <c r="NHR284" s="6"/>
      <c r="NHS284" s="6"/>
      <c r="NHT284" s="6"/>
      <c r="NHU284" s="6"/>
      <c r="NHV284" s="6"/>
      <c r="NHW284" s="6"/>
      <c r="NHX284" s="6"/>
      <c r="NHY284" s="6"/>
      <c r="NHZ284" s="6"/>
      <c r="NIA284" s="6"/>
      <c r="NIB284" s="6"/>
      <c r="NIC284" s="6"/>
      <c r="NID284" s="6"/>
      <c r="NIE284" s="6"/>
      <c r="NIF284" s="6"/>
      <c r="NIG284" s="6"/>
      <c r="NIH284" s="6"/>
      <c r="NII284" s="6"/>
      <c r="NIJ284" s="6"/>
      <c r="NIK284" s="6"/>
      <c r="NIL284" s="6"/>
      <c r="NIM284" s="6"/>
      <c r="NIN284" s="6"/>
      <c r="NIO284" s="6"/>
      <c r="NIP284" s="6"/>
      <c r="NIQ284" s="6"/>
      <c r="NIR284" s="6"/>
      <c r="NIS284" s="6"/>
      <c r="NIT284" s="6"/>
      <c r="NIU284" s="6"/>
      <c r="NIV284" s="6"/>
      <c r="NIW284" s="6"/>
      <c r="NIX284" s="6"/>
      <c r="NIY284" s="6"/>
      <c r="NIZ284" s="6"/>
      <c r="NJA284" s="6"/>
      <c r="NJB284" s="6"/>
      <c r="NJC284" s="6"/>
      <c r="NJD284" s="6"/>
      <c r="NJE284" s="6"/>
      <c r="NJF284" s="6"/>
      <c r="NJG284" s="6"/>
      <c r="NJH284" s="6"/>
      <c r="NJI284" s="6"/>
      <c r="NJJ284" s="6"/>
      <c r="NJK284" s="6"/>
      <c r="NJL284" s="6"/>
      <c r="NJM284" s="6"/>
      <c r="NJN284" s="6"/>
      <c r="NJO284" s="6"/>
      <c r="NJP284" s="6"/>
      <c r="NJQ284" s="6"/>
      <c r="NJR284" s="6"/>
      <c r="NJS284" s="6"/>
      <c r="NJT284" s="6"/>
      <c r="NJU284" s="6"/>
      <c r="NJV284" s="6"/>
      <c r="NJW284" s="6"/>
      <c r="NJX284" s="6"/>
      <c r="NJY284" s="6"/>
      <c r="NJZ284" s="6"/>
      <c r="NKA284" s="6"/>
      <c r="NKB284" s="6"/>
      <c r="NKC284" s="6"/>
      <c r="NKD284" s="6"/>
      <c r="NKE284" s="6"/>
      <c r="NKF284" s="6"/>
      <c r="NKG284" s="6"/>
      <c r="NKH284" s="6"/>
      <c r="NKI284" s="6"/>
      <c r="NKJ284" s="6"/>
      <c r="NKK284" s="6"/>
      <c r="NKL284" s="6"/>
      <c r="NKM284" s="6"/>
      <c r="NKN284" s="6"/>
      <c r="NKO284" s="6"/>
      <c r="NKP284" s="6"/>
      <c r="NKQ284" s="6"/>
      <c r="NKR284" s="6"/>
      <c r="NKS284" s="6"/>
      <c r="NKT284" s="6"/>
      <c r="NKU284" s="6"/>
      <c r="NKV284" s="6"/>
      <c r="NKW284" s="6"/>
      <c r="NKX284" s="6"/>
      <c r="NKY284" s="6"/>
      <c r="NKZ284" s="6"/>
      <c r="NLA284" s="6"/>
      <c r="NLB284" s="6"/>
      <c r="NLC284" s="6"/>
      <c r="NLD284" s="6"/>
      <c r="NLE284" s="6"/>
      <c r="NLF284" s="6"/>
      <c r="NLG284" s="6"/>
      <c r="NLH284" s="6"/>
      <c r="NLI284" s="6"/>
      <c r="NLJ284" s="6"/>
      <c r="NLK284" s="6"/>
      <c r="NLL284" s="6"/>
      <c r="NLM284" s="6"/>
      <c r="NLN284" s="6"/>
      <c r="NLO284" s="6"/>
      <c r="NLP284" s="6"/>
      <c r="NLQ284" s="6"/>
      <c r="NLR284" s="6"/>
      <c r="NLS284" s="6"/>
      <c r="NLT284" s="6"/>
      <c r="NLU284" s="6"/>
      <c r="NLV284" s="6"/>
      <c r="NLW284" s="6"/>
      <c r="NLX284" s="6"/>
      <c r="NLY284" s="6"/>
      <c r="NLZ284" s="6"/>
      <c r="NMA284" s="6"/>
      <c r="NMB284" s="6"/>
      <c r="NMC284" s="6"/>
      <c r="NMD284" s="6"/>
      <c r="NME284" s="6"/>
      <c r="NMF284" s="6"/>
      <c r="NMG284" s="6"/>
      <c r="NMH284" s="6"/>
      <c r="NMI284" s="6"/>
      <c r="NMJ284" s="6"/>
      <c r="NMK284" s="6"/>
      <c r="NML284" s="6"/>
      <c r="NMM284" s="6"/>
      <c r="NMN284" s="6"/>
      <c r="NMO284" s="6"/>
      <c r="NMP284" s="6"/>
      <c r="NMQ284" s="6"/>
      <c r="NMR284" s="6"/>
      <c r="NMS284" s="6"/>
      <c r="NMT284" s="6"/>
      <c r="NMU284" s="6"/>
      <c r="NMV284" s="6"/>
      <c r="NMW284" s="6"/>
      <c r="NMX284" s="6"/>
      <c r="NMY284" s="6"/>
      <c r="NMZ284" s="6"/>
      <c r="NNA284" s="6"/>
      <c r="NNB284" s="6"/>
      <c r="NNC284" s="6"/>
      <c r="NND284" s="6"/>
      <c r="NNE284" s="6"/>
      <c r="NNF284" s="6"/>
      <c r="NNG284" s="6"/>
      <c r="NNH284" s="6"/>
      <c r="NNI284" s="6"/>
      <c r="NNJ284" s="6"/>
      <c r="NNK284" s="6"/>
      <c r="NNL284" s="6"/>
      <c r="NNM284" s="6"/>
      <c r="NNN284" s="6"/>
      <c r="NNO284" s="6"/>
      <c r="NNP284" s="6"/>
      <c r="NNQ284" s="6"/>
      <c r="NNR284" s="6"/>
      <c r="NNS284" s="6"/>
      <c r="NNT284" s="6"/>
      <c r="NNU284" s="6"/>
      <c r="NNV284" s="6"/>
      <c r="NNW284" s="6"/>
      <c r="NNX284" s="6"/>
      <c r="NNY284" s="6"/>
      <c r="NNZ284" s="6"/>
      <c r="NOA284" s="6"/>
      <c r="NOB284" s="6"/>
      <c r="NOC284" s="6"/>
      <c r="NOD284" s="6"/>
      <c r="NOE284" s="6"/>
      <c r="NOF284" s="6"/>
      <c r="NOG284" s="6"/>
      <c r="NOH284" s="6"/>
      <c r="NOI284" s="6"/>
      <c r="NOJ284" s="6"/>
      <c r="NOK284" s="6"/>
      <c r="NOL284" s="6"/>
      <c r="NOM284" s="6"/>
      <c r="NON284" s="6"/>
      <c r="NOO284" s="6"/>
      <c r="NOP284" s="6"/>
      <c r="NOQ284" s="6"/>
      <c r="NOR284" s="6"/>
      <c r="NOS284" s="6"/>
      <c r="NOT284" s="6"/>
      <c r="NOU284" s="6"/>
      <c r="NOV284" s="6"/>
      <c r="NOW284" s="6"/>
      <c r="NOX284" s="6"/>
      <c r="NOY284" s="6"/>
      <c r="NOZ284" s="6"/>
      <c r="NPA284" s="6"/>
      <c r="NPB284" s="6"/>
      <c r="NPC284" s="6"/>
      <c r="NPD284" s="6"/>
      <c r="NPE284" s="6"/>
      <c r="NPF284" s="6"/>
      <c r="NPG284" s="6"/>
      <c r="NPH284" s="6"/>
      <c r="NPI284" s="6"/>
      <c r="NPJ284" s="6"/>
      <c r="NPK284" s="6"/>
      <c r="NPL284" s="6"/>
      <c r="NPM284" s="6"/>
      <c r="NPN284" s="6"/>
      <c r="NPO284" s="6"/>
      <c r="NPP284" s="6"/>
      <c r="NPQ284" s="6"/>
      <c r="NPR284" s="6"/>
      <c r="NPS284" s="6"/>
      <c r="NPT284" s="6"/>
      <c r="NPU284" s="6"/>
      <c r="NPV284" s="6"/>
      <c r="NPW284" s="6"/>
      <c r="NPX284" s="6"/>
      <c r="NPY284" s="6"/>
      <c r="NPZ284" s="6"/>
      <c r="NQA284" s="6"/>
      <c r="NQB284" s="6"/>
      <c r="NQC284" s="6"/>
      <c r="NQD284" s="6"/>
      <c r="NQE284" s="6"/>
      <c r="NQF284" s="6"/>
      <c r="NQG284" s="6"/>
      <c r="NQH284" s="6"/>
      <c r="NQI284" s="6"/>
      <c r="NQJ284" s="6"/>
      <c r="NQK284" s="6"/>
      <c r="NQL284" s="6"/>
      <c r="NQM284" s="6"/>
      <c r="NQN284" s="6"/>
      <c r="NQO284" s="6"/>
      <c r="NQP284" s="6"/>
      <c r="NQQ284" s="6"/>
      <c r="NQR284" s="6"/>
      <c r="NQS284" s="6"/>
      <c r="NQT284" s="6"/>
      <c r="NQU284" s="6"/>
      <c r="NQV284" s="6"/>
      <c r="NQW284" s="6"/>
      <c r="NQX284" s="6"/>
      <c r="NQY284" s="6"/>
      <c r="NQZ284" s="6"/>
      <c r="NRA284" s="6"/>
      <c r="NRB284" s="6"/>
      <c r="NRC284" s="6"/>
      <c r="NRD284" s="6"/>
      <c r="NRE284" s="6"/>
      <c r="NRF284" s="6"/>
      <c r="NRG284" s="6"/>
      <c r="NRH284" s="6"/>
      <c r="NRI284" s="6"/>
      <c r="NRJ284" s="6"/>
      <c r="NRK284" s="6"/>
      <c r="NRL284" s="6"/>
      <c r="NRM284" s="6"/>
      <c r="NRN284" s="6"/>
      <c r="NRO284" s="6"/>
      <c r="NRP284" s="6"/>
      <c r="NRQ284" s="6"/>
      <c r="NRR284" s="6"/>
      <c r="NRS284" s="6"/>
      <c r="NRT284" s="6"/>
      <c r="NRU284" s="6"/>
      <c r="NRV284" s="6"/>
      <c r="NRW284" s="6"/>
      <c r="NRX284" s="6"/>
      <c r="NRY284" s="6"/>
      <c r="NRZ284" s="6"/>
      <c r="NSA284" s="6"/>
      <c r="NSB284" s="6"/>
      <c r="NSC284" s="6"/>
      <c r="NSD284" s="6"/>
      <c r="NSE284" s="6"/>
      <c r="NSF284" s="6"/>
      <c r="NSG284" s="6"/>
      <c r="NSH284" s="6"/>
      <c r="NSI284" s="6"/>
      <c r="NSJ284" s="6"/>
      <c r="NSK284" s="6"/>
      <c r="NSL284" s="6"/>
      <c r="NSM284" s="6"/>
      <c r="NSN284" s="6"/>
      <c r="NSO284" s="6"/>
      <c r="NSP284" s="6"/>
      <c r="NSQ284" s="6"/>
      <c r="NSR284" s="6"/>
      <c r="NSS284" s="6"/>
      <c r="NST284" s="6"/>
      <c r="NSU284" s="6"/>
      <c r="NSV284" s="6"/>
      <c r="NSW284" s="6"/>
      <c r="NSX284" s="6"/>
      <c r="NSY284" s="6"/>
      <c r="NSZ284" s="6"/>
      <c r="NTA284" s="6"/>
      <c r="NTB284" s="6"/>
      <c r="NTC284" s="6"/>
      <c r="NTD284" s="6"/>
      <c r="NTE284" s="6"/>
      <c r="NTF284" s="6"/>
      <c r="NTG284" s="6"/>
      <c r="NTH284" s="6"/>
      <c r="NTI284" s="6"/>
      <c r="NTJ284" s="6"/>
      <c r="NTK284" s="6"/>
      <c r="NTL284" s="6"/>
      <c r="NTM284" s="6"/>
      <c r="NTN284" s="6"/>
      <c r="NTO284" s="6"/>
      <c r="NTP284" s="6"/>
      <c r="NTQ284" s="6"/>
      <c r="NTR284" s="6"/>
      <c r="NTS284" s="6"/>
      <c r="NTT284" s="6"/>
      <c r="NTU284" s="6"/>
      <c r="NTV284" s="6"/>
      <c r="NTW284" s="6"/>
      <c r="NTX284" s="6"/>
      <c r="NTY284" s="6"/>
      <c r="NTZ284" s="6"/>
      <c r="NUA284" s="6"/>
      <c r="NUB284" s="6"/>
      <c r="NUC284" s="6"/>
      <c r="NUD284" s="6"/>
      <c r="NUE284" s="6"/>
      <c r="NUF284" s="6"/>
      <c r="NUG284" s="6"/>
      <c r="NUH284" s="6"/>
      <c r="NUI284" s="6"/>
      <c r="NUJ284" s="6"/>
      <c r="NUK284" s="6"/>
      <c r="NUL284" s="6"/>
      <c r="NUM284" s="6"/>
      <c r="NUN284" s="6"/>
      <c r="NUO284" s="6"/>
      <c r="NUP284" s="6"/>
      <c r="NUQ284" s="6"/>
      <c r="NUR284" s="6"/>
      <c r="NUS284" s="6"/>
      <c r="NUT284" s="6"/>
      <c r="NUU284" s="6"/>
      <c r="NUV284" s="6"/>
      <c r="NUW284" s="6"/>
      <c r="NUX284" s="6"/>
      <c r="NUY284" s="6"/>
      <c r="NUZ284" s="6"/>
      <c r="NVA284" s="6"/>
      <c r="NVB284" s="6"/>
      <c r="NVC284" s="6"/>
      <c r="NVD284" s="6"/>
      <c r="NVE284" s="6"/>
      <c r="NVF284" s="6"/>
      <c r="NVG284" s="6"/>
      <c r="NVH284" s="6"/>
      <c r="NVI284" s="6"/>
      <c r="NVJ284" s="6"/>
      <c r="NVK284" s="6"/>
      <c r="NVL284" s="6"/>
      <c r="NVM284" s="6"/>
      <c r="NVN284" s="6"/>
      <c r="NVO284" s="6"/>
      <c r="NVP284" s="6"/>
      <c r="NVQ284" s="6"/>
      <c r="NVR284" s="6"/>
      <c r="NVS284" s="6"/>
      <c r="NVT284" s="6"/>
      <c r="NVU284" s="6"/>
      <c r="NVV284" s="6"/>
      <c r="NVW284" s="6"/>
      <c r="NVX284" s="6"/>
      <c r="NVY284" s="6"/>
      <c r="NVZ284" s="6"/>
      <c r="NWA284" s="6"/>
      <c r="NWB284" s="6"/>
      <c r="NWC284" s="6"/>
      <c r="NWD284" s="6"/>
      <c r="NWE284" s="6"/>
      <c r="NWF284" s="6"/>
      <c r="NWG284" s="6"/>
      <c r="NWH284" s="6"/>
      <c r="NWI284" s="6"/>
      <c r="NWJ284" s="6"/>
      <c r="NWK284" s="6"/>
      <c r="NWL284" s="6"/>
      <c r="NWM284" s="6"/>
      <c r="NWN284" s="6"/>
      <c r="NWO284" s="6"/>
      <c r="NWP284" s="6"/>
      <c r="NWQ284" s="6"/>
      <c r="NWR284" s="6"/>
      <c r="NWS284" s="6"/>
      <c r="NWT284" s="6"/>
      <c r="NWU284" s="6"/>
      <c r="NWV284" s="6"/>
      <c r="NWW284" s="6"/>
      <c r="NWX284" s="6"/>
      <c r="NWY284" s="6"/>
      <c r="NWZ284" s="6"/>
      <c r="NXA284" s="6"/>
      <c r="NXB284" s="6"/>
      <c r="NXC284" s="6"/>
      <c r="NXD284" s="6"/>
      <c r="NXE284" s="6"/>
      <c r="NXF284" s="6"/>
      <c r="NXG284" s="6"/>
      <c r="NXH284" s="6"/>
      <c r="NXI284" s="6"/>
      <c r="NXJ284" s="6"/>
      <c r="NXK284" s="6"/>
      <c r="NXL284" s="6"/>
      <c r="NXM284" s="6"/>
      <c r="NXN284" s="6"/>
      <c r="NXO284" s="6"/>
      <c r="NXP284" s="6"/>
      <c r="NXQ284" s="6"/>
      <c r="NXR284" s="6"/>
      <c r="NXS284" s="6"/>
      <c r="NXT284" s="6"/>
      <c r="NXU284" s="6"/>
      <c r="NXV284" s="6"/>
      <c r="NXW284" s="6"/>
      <c r="NXX284" s="6"/>
      <c r="NXY284" s="6"/>
      <c r="NXZ284" s="6"/>
      <c r="NYA284" s="6"/>
      <c r="NYB284" s="6"/>
      <c r="NYC284" s="6"/>
      <c r="NYD284" s="6"/>
      <c r="NYE284" s="6"/>
      <c r="NYF284" s="6"/>
      <c r="NYG284" s="6"/>
      <c r="NYH284" s="6"/>
      <c r="NYI284" s="6"/>
      <c r="NYJ284" s="6"/>
      <c r="NYK284" s="6"/>
      <c r="NYL284" s="6"/>
      <c r="NYM284" s="6"/>
      <c r="NYN284" s="6"/>
      <c r="NYO284" s="6"/>
      <c r="NYP284" s="6"/>
      <c r="NYQ284" s="6"/>
      <c r="NYR284" s="6"/>
      <c r="NYS284" s="6"/>
      <c r="NYT284" s="6"/>
      <c r="NYU284" s="6"/>
      <c r="NYV284" s="6"/>
      <c r="NYW284" s="6"/>
      <c r="NYX284" s="6"/>
      <c r="NYY284" s="6"/>
      <c r="NYZ284" s="6"/>
      <c r="NZA284" s="6"/>
      <c r="NZB284" s="6"/>
      <c r="NZC284" s="6"/>
      <c r="NZD284" s="6"/>
      <c r="NZE284" s="6"/>
      <c r="NZF284" s="6"/>
      <c r="NZG284" s="6"/>
      <c r="NZH284" s="6"/>
      <c r="NZI284" s="6"/>
      <c r="NZJ284" s="6"/>
      <c r="NZK284" s="6"/>
      <c r="NZL284" s="6"/>
      <c r="NZM284" s="6"/>
      <c r="NZN284" s="6"/>
      <c r="NZO284" s="6"/>
      <c r="NZP284" s="6"/>
      <c r="NZQ284" s="6"/>
      <c r="NZR284" s="6"/>
      <c r="NZS284" s="6"/>
      <c r="NZT284" s="6"/>
      <c r="NZU284" s="6"/>
      <c r="NZV284" s="6"/>
      <c r="NZW284" s="6"/>
      <c r="NZX284" s="6"/>
      <c r="NZY284" s="6"/>
      <c r="NZZ284" s="6"/>
      <c r="OAA284" s="6"/>
      <c r="OAB284" s="6"/>
      <c r="OAC284" s="6"/>
      <c r="OAD284" s="6"/>
      <c r="OAE284" s="6"/>
      <c r="OAF284" s="6"/>
      <c r="OAG284" s="6"/>
      <c r="OAH284" s="6"/>
      <c r="OAI284" s="6"/>
      <c r="OAJ284" s="6"/>
      <c r="OAK284" s="6"/>
      <c r="OAL284" s="6"/>
      <c r="OAM284" s="6"/>
      <c r="OAN284" s="6"/>
      <c r="OAO284" s="6"/>
      <c r="OAP284" s="6"/>
      <c r="OAQ284" s="6"/>
      <c r="OAR284" s="6"/>
      <c r="OAS284" s="6"/>
      <c r="OAT284" s="6"/>
      <c r="OAU284" s="6"/>
      <c r="OAV284" s="6"/>
      <c r="OAW284" s="6"/>
      <c r="OAX284" s="6"/>
      <c r="OAY284" s="6"/>
      <c r="OAZ284" s="6"/>
      <c r="OBA284" s="6"/>
      <c r="OBB284" s="6"/>
      <c r="OBC284" s="6"/>
      <c r="OBD284" s="6"/>
      <c r="OBE284" s="6"/>
      <c r="OBF284" s="6"/>
      <c r="OBG284" s="6"/>
      <c r="OBH284" s="6"/>
      <c r="OBI284" s="6"/>
      <c r="OBJ284" s="6"/>
      <c r="OBK284" s="6"/>
      <c r="OBL284" s="6"/>
      <c r="OBM284" s="6"/>
      <c r="OBN284" s="6"/>
      <c r="OBO284" s="6"/>
      <c r="OBP284" s="6"/>
      <c r="OBQ284" s="6"/>
      <c r="OBR284" s="6"/>
      <c r="OBS284" s="6"/>
      <c r="OBT284" s="6"/>
      <c r="OBU284" s="6"/>
      <c r="OBV284" s="6"/>
      <c r="OBW284" s="6"/>
      <c r="OBX284" s="6"/>
      <c r="OBY284" s="6"/>
      <c r="OBZ284" s="6"/>
      <c r="OCA284" s="6"/>
      <c r="OCB284" s="6"/>
      <c r="OCC284" s="6"/>
      <c r="OCD284" s="6"/>
      <c r="OCE284" s="6"/>
      <c r="OCF284" s="6"/>
      <c r="OCG284" s="6"/>
      <c r="OCH284" s="6"/>
      <c r="OCI284" s="6"/>
      <c r="OCJ284" s="6"/>
      <c r="OCK284" s="6"/>
      <c r="OCL284" s="6"/>
      <c r="OCM284" s="6"/>
      <c r="OCN284" s="6"/>
      <c r="OCO284" s="6"/>
      <c r="OCP284" s="6"/>
      <c r="OCQ284" s="6"/>
      <c r="OCR284" s="6"/>
      <c r="OCS284" s="6"/>
      <c r="OCT284" s="6"/>
      <c r="OCU284" s="6"/>
      <c r="OCV284" s="6"/>
      <c r="OCW284" s="6"/>
      <c r="OCX284" s="6"/>
      <c r="OCY284" s="6"/>
      <c r="OCZ284" s="6"/>
      <c r="ODA284" s="6"/>
      <c r="ODB284" s="6"/>
      <c r="ODC284" s="6"/>
      <c r="ODD284" s="6"/>
      <c r="ODE284" s="6"/>
      <c r="ODF284" s="6"/>
      <c r="ODG284" s="6"/>
      <c r="ODH284" s="6"/>
      <c r="ODI284" s="6"/>
      <c r="ODJ284" s="6"/>
      <c r="ODK284" s="6"/>
      <c r="ODL284" s="6"/>
      <c r="ODM284" s="6"/>
      <c r="ODN284" s="6"/>
      <c r="ODO284" s="6"/>
      <c r="ODP284" s="6"/>
      <c r="ODQ284" s="6"/>
      <c r="ODR284" s="6"/>
      <c r="ODS284" s="6"/>
      <c r="ODT284" s="6"/>
      <c r="ODU284" s="6"/>
      <c r="ODV284" s="6"/>
      <c r="ODW284" s="6"/>
      <c r="ODX284" s="6"/>
      <c r="ODY284" s="6"/>
      <c r="ODZ284" s="6"/>
      <c r="OEA284" s="6"/>
      <c r="OEB284" s="6"/>
      <c r="OEC284" s="6"/>
      <c r="OED284" s="6"/>
      <c r="OEE284" s="6"/>
      <c r="OEF284" s="6"/>
      <c r="OEG284" s="6"/>
      <c r="OEH284" s="6"/>
      <c r="OEI284" s="6"/>
      <c r="OEJ284" s="6"/>
      <c r="OEK284" s="6"/>
      <c r="OEL284" s="6"/>
      <c r="OEM284" s="6"/>
      <c r="OEN284" s="6"/>
      <c r="OEO284" s="6"/>
      <c r="OEP284" s="6"/>
      <c r="OEQ284" s="6"/>
      <c r="OER284" s="6"/>
      <c r="OES284" s="6"/>
      <c r="OET284" s="6"/>
      <c r="OEU284" s="6"/>
      <c r="OEV284" s="6"/>
      <c r="OEW284" s="6"/>
      <c r="OEX284" s="6"/>
      <c r="OEY284" s="6"/>
      <c r="OEZ284" s="6"/>
      <c r="OFA284" s="6"/>
      <c r="OFB284" s="6"/>
      <c r="OFC284" s="6"/>
      <c r="OFD284" s="6"/>
      <c r="OFE284" s="6"/>
      <c r="OFF284" s="6"/>
      <c r="OFG284" s="6"/>
      <c r="OFH284" s="6"/>
      <c r="OFI284" s="6"/>
      <c r="OFJ284" s="6"/>
      <c r="OFK284" s="6"/>
      <c r="OFL284" s="6"/>
      <c r="OFM284" s="6"/>
      <c r="OFN284" s="6"/>
      <c r="OFO284" s="6"/>
      <c r="OFP284" s="6"/>
      <c r="OFQ284" s="6"/>
      <c r="OFR284" s="6"/>
      <c r="OFS284" s="6"/>
      <c r="OFT284" s="6"/>
      <c r="OFU284" s="6"/>
      <c r="OFV284" s="6"/>
      <c r="OFW284" s="6"/>
      <c r="OFX284" s="6"/>
      <c r="OFY284" s="6"/>
      <c r="OFZ284" s="6"/>
      <c r="OGA284" s="6"/>
      <c r="OGB284" s="6"/>
      <c r="OGC284" s="6"/>
      <c r="OGD284" s="6"/>
      <c r="OGE284" s="6"/>
      <c r="OGF284" s="6"/>
      <c r="OGG284" s="6"/>
      <c r="OGH284" s="6"/>
      <c r="OGI284" s="6"/>
      <c r="OGJ284" s="6"/>
      <c r="OGK284" s="6"/>
      <c r="OGL284" s="6"/>
      <c r="OGM284" s="6"/>
      <c r="OGN284" s="6"/>
      <c r="OGO284" s="6"/>
      <c r="OGP284" s="6"/>
      <c r="OGQ284" s="6"/>
      <c r="OGR284" s="6"/>
      <c r="OGS284" s="6"/>
      <c r="OGT284" s="6"/>
      <c r="OGU284" s="6"/>
      <c r="OGV284" s="6"/>
      <c r="OGW284" s="6"/>
      <c r="OGX284" s="6"/>
      <c r="OGY284" s="6"/>
      <c r="OGZ284" s="6"/>
      <c r="OHA284" s="6"/>
      <c r="OHB284" s="6"/>
      <c r="OHC284" s="6"/>
      <c r="OHD284" s="6"/>
      <c r="OHE284" s="6"/>
      <c r="OHF284" s="6"/>
      <c r="OHG284" s="6"/>
      <c r="OHH284" s="6"/>
      <c r="OHI284" s="6"/>
      <c r="OHJ284" s="6"/>
      <c r="OHK284" s="6"/>
      <c r="OHL284" s="6"/>
      <c r="OHM284" s="6"/>
      <c r="OHN284" s="6"/>
      <c r="OHO284" s="6"/>
      <c r="OHP284" s="6"/>
      <c r="OHQ284" s="6"/>
      <c r="OHR284" s="6"/>
      <c r="OHS284" s="6"/>
      <c r="OHT284" s="6"/>
      <c r="OHU284" s="6"/>
      <c r="OHV284" s="6"/>
      <c r="OHW284" s="6"/>
      <c r="OHX284" s="6"/>
      <c r="OHY284" s="6"/>
      <c r="OHZ284" s="6"/>
      <c r="OIA284" s="6"/>
      <c r="OIB284" s="6"/>
      <c r="OIC284" s="6"/>
      <c r="OID284" s="6"/>
      <c r="OIE284" s="6"/>
      <c r="OIF284" s="6"/>
      <c r="OIG284" s="6"/>
      <c r="OIH284" s="6"/>
      <c r="OII284" s="6"/>
      <c r="OIJ284" s="6"/>
      <c r="OIK284" s="6"/>
      <c r="OIL284" s="6"/>
      <c r="OIM284" s="6"/>
      <c r="OIN284" s="6"/>
      <c r="OIO284" s="6"/>
      <c r="OIP284" s="6"/>
      <c r="OIQ284" s="6"/>
      <c r="OIR284" s="6"/>
      <c r="OIS284" s="6"/>
      <c r="OIT284" s="6"/>
      <c r="OIU284" s="6"/>
      <c r="OIV284" s="6"/>
      <c r="OIW284" s="6"/>
      <c r="OIX284" s="6"/>
      <c r="OIY284" s="6"/>
      <c r="OIZ284" s="6"/>
      <c r="OJA284" s="6"/>
      <c r="OJB284" s="6"/>
      <c r="OJC284" s="6"/>
      <c r="OJD284" s="6"/>
      <c r="OJE284" s="6"/>
      <c r="OJF284" s="6"/>
      <c r="OJG284" s="6"/>
      <c r="OJH284" s="6"/>
      <c r="OJI284" s="6"/>
      <c r="OJJ284" s="6"/>
      <c r="OJK284" s="6"/>
      <c r="OJL284" s="6"/>
      <c r="OJM284" s="6"/>
      <c r="OJN284" s="6"/>
      <c r="OJO284" s="6"/>
      <c r="OJP284" s="6"/>
      <c r="OJQ284" s="6"/>
      <c r="OJR284" s="6"/>
      <c r="OJS284" s="6"/>
      <c r="OJT284" s="6"/>
      <c r="OJU284" s="6"/>
      <c r="OJV284" s="6"/>
      <c r="OJW284" s="6"/>
      <c r="OJX284" s="6"/>
      <c r="OJY284" s="6"/>
      <c r="OJZ284" s="6"/>
      <c r="OKA284" s="6"/>
      <c r="OKB284" s="6"/>
      <c r="OKC284" s="6"/>
      <c r="OKD284" s="6"/>
      <c r="OKE284" s="6"/>
      <c r="OKF284" s="6"/>
      <c r="OKG284" s="6"/>
      <c r="OKH284" s="6"/>
      <c r="OKI284" s="6"/>
      <c r="OKJ284" s="6"/>
      <c r="OKK284" s="6"/>
      <c r="OKL284" s="6"/>
      <c r="OKM284" s="6"/>
      <c r="OKN284" s="6"/>
      <c r="OKO284" s="6"/>
      <c r="OKP284" s="6"/>
      <c r="OKQ284" s="6"/>
      <c r="OKR284" s="6"/>
      <c r="OKS284" s="6"/>
      <c r="OKT284" s="6"/>
      <c r="OKU284" s="6"/>
      <c r="OKV284" s="6"/>
      <c r="OKW284" s="6"/>
      <c r="OKX284" s="6"/>
      <c r="OKY284" s="6"/>
      <c r="OKZ284" s="6"/>
      <c r="OLA284" s="6"/>
      <c r="OLB284" s="6"/>
      <c r="OLC284" s="6"/>
      <c r="OLD284" s="6"/>
      <c r="OLE284" s="6"/>
      <c r="OLF284" s="6"/>
      <c r="OLG284" s="6"/>
      <c r="OLH284" s="6"/>
      <c r="OLI284" s="6"/>
      <c r="OLJ284" s="6"/>
      <c r="OLK284" s="6"/>
      <c r="OLL284" s="6"/>
      <c r="OLM284" s="6"/>
      <c r="OLN284" s="6"/>
      <c r="OLO284" s="6"/>
      <c r="OLP284" s="6"/>
      <c r="OLQ284" s="6"/>
      <c r="OLR284" s="6"/>
      <c r="OLS284" s="6"/>
      <c r="OLT284" s="6"/>
      <c r="OLU284" s="6"/>
      <c r="OLV284" s="6"/>
      <c r="OLW284" s="6"/>
      <c r="OLX284" s="6"/>
      <c r="OLY284" s="6"/>
      <c r="OLZ284" s="6"/>
      <c r="OMA284" s="6"/>
      <c r="OMB284" s="6"/>
      <c r="OMC284" s="6"/>
      <c r="OMD284" s="6"/>
      <c r="OME284" s="6"/>
      <c r="OMF284" s="6"/>
      <c r="OMG284" s="6"/>
      <c r="OMH284" s="6"/>
      <c r="OMI284" s="6"/>
      <c r="OMJ284" s="6"/>
      <c r="OMK284" s="6"/>
      <c r="OML284" s="6"/>
      <c r="OMM284" s="6"/>
      <c r="OMN284" s="6"/>
      <c r="OMO284" s="6"/>
      <c r="OMP284" s="6"/>
      <c r="OMQ284" s="6"/>
      <c r="OMR284" s="6"/>
      <c r="OMS284" s="6"/>
      <c r="OMT284" s="6"/>
      <c r="OMU284" s="6"/>
      <c r="OMV284" s="6"/>
      <c r="OMW284" s="6"/>
      <c r="OMX284" s="6"/>
      <c r="OMY284" s="6"/>
      <c r="OMZ284" s="6"/>
      <c r="ONA284" s="6"/>
      <c r="ONB284" s="6"/>
      <c r="ONC284" s="6"/>
      <c r="OND284" s="6"/>
      <c r="ONE284" s="6"/>
      <c r="ONF284" s="6"/>
      <c r="ONG284" s="6"/>
      <c r="ONH284" s="6"/>
      <c r="ONI284" s="6"/>
      <c r="ONJ284" s="6"/>
      <c r="ONK284" s="6"/>
      <c r="ONL284" s="6"/>
      <c r="ONM284" s="6"/>
      <c r="ONN284" s="6"/>
      <c r="ONO284" s="6"/>
      <c r="ONP284" s="6"/>
      <c r="ONQ284" s="6"/>
      <c r="ONR284" s="6"/>
      <c r="ONS284" s="6"/>
      <c r="ONT284" s="6"/>
      <c r="ONU284" s="6"/>
      <c r="ONV284" s="6"/>
      <c r="ONW284" s="6"/>
      <c r="ONX284" s="6"/>
      <c r="ONY284" s="6"/>
      <c r="ONZ284" s="6"/>
      <c r="OOA284" s="6"/>
      <c r="OOB284" s="6"/>
      <c r="OOC284" s="6"/>
      <c r="OOD284" s="6"/>
      <c r="OOE284" s="6"/>
      <c r="OOF284" s="6"/>
      <c r="OOG284" s="6"/>
      <c r="OOH284" s="6"/>
      <c r="OOI284" s="6"/>
      <c r="OOJ284" s="6"/>
      <c r="OOK284" s="6"/>
      <c r="OOL284" s="6"/>
      <c r="OOM284" s="6"/>
      <c r="OON284" s="6"/>
      <c r="OOO284" s="6"/>
      <c r="OOP284" s="6"/>
      <c r="OOQ284" s="6"/>
      <c r="OOR284" s="6"/>
      <c r="OOS284" s="6"/>
      <c r="OOT284" s="6"/>
      <c r="OOU284" s="6"/>
      <c r="OOV284" s="6"/>
      <c r="OOW284" s="6"/>
      <c r="OOX284" s="6"/>
      <c r="OOY284" s="6"/>
      <c r="OOZ284" s="6"/>
      <c r="OPA284" s="6"/>
      <c r="OPB284" s="6"/>
      <c r="OPC284" s="6"/>
      <c r="OPD284" s="6"/>
      <c r="OPE284" s="6"/>
      <c r="OPF284" s="6"/>
      <c r="OPG284" s="6"/>
      <c r="OPH284" s="6"/>
      <c r="OPI284" s="6"/>
      <c r="OPJ284" s="6"/>
      <c r="OPK284" s="6"/>
      <c r="OPL284" s="6"/>
      <c r="OPM284" s="6"/>
      <c r="OPN284" s="6"/>
      <c r="OPO284" s="6"/>
      <c r="OPP284" s="6"/>
      <c r="OPQ284" s="6"/>
      <c r="OPR284" s="6"/>
      <c r="OPS284" s="6"/>
      <c r="OPT284" s="6"/>
      <c r="OPU284" s="6"/>
      <c r="OPV284" s="6"/>
      <c r="OPW284" s="6"/>
      <c r="OPX284" s="6"/>
      <c r="OPY284" s="6"/>
      <c r="OPZ284" s="6"/>
      <c r="OQA284" s="6"/>
      <c r="OQB284" s="6"/>
      <c r="OQC284" s="6"/>
      <c r="OQD284" s="6"/>
      <c r="OQE284" s="6"/>
      <c r="OQF284" s="6"/>
      <c r="OQG284" s="6"/>
      <c r="OQH284" s="6"/>
      <c r="OQI284" s="6"/>
      <c r="OQJ284" s="6"/>
      <c r="OQK284" s="6"/>
      <c r="OQL284" s="6"/>
      <c r="OQM284" s="6"/>
      <c r="OQN284" s="6"/>
      <c r="OQO284" s="6"/>
      <c r="OQP284" s="6"/>
      <c r="OQQ284" s="6"/>
      <c r="OQR284" s="6"/>
      <c r="OQS284" s="6"/>
      <c r="OQT284" s="6"/>
      <c r="OQU284" s="6"/>
      <c r="OQV284" s="6"/>
      <c r="OQW284" s="6"/>
      <c r="OQX284" s="6"/>
      <c r="OQY284" s="6"/>
      <c r="OQZ284" s="6"/>
      <c r="ORA284" s="6"/>
      <c r="ORB284" s="6"/>
      <c r="ORC284" s="6"/>
      <c r="ORD284" s="6"/>
      <c r="ORE284" s="6"/>
      <c r="ORF284" s="6"/>
      <c r="ORG284" s="6"/>
      <c r="ORH284" s="6"/>
      <c r="ORI284" s="6"/>
      <c r="ORJ284" s="6"/>
      <c r="ORK284" s="6"/>
      <c r="ORL284" s="6"/>
      <c r="ORM284" s="6"/>
      <c r="ORN284" s="6"/>
      <c r="ORO284" s="6"/>
      <c r="ORP284" s="6"/>
      <c r="ORQ284" s="6"/>
      <c r="ORR284" s="6"/>
      <c r="ORS284" s="6"/>
      <c r="ORT284" s="6"/>
      <c r="ORU284" s="6"/>
      <c r="ORV284" s="6"/>
      <c r="ORW284" s="6"/>
      <c r="ORX284" s="6"/>
      <c r="ORY284" s="6"/>
      <c r="ORZ284" s="6"/>
      <c r="OSA284" s="6"/>
      <c r="OSB284" s="6"/>
      <c r="OSC284" s="6"/>
      <c r="OSD284" s="6"/>
      <c r="OSE284" s="6"/>
      <c r="OSF284" s="6"/>
      <c r="OSG284" s="6"/>
      <c r="OSH284" s="6"/>
      <c r="OSI284" s="6"/>
      <c r="OSJ284" s="6"/>
      <c r="OSK284" s="6"/>
      <c r="OSL284" s="6"/>
      <c r="OSM284" s="6"/>
      <c r="OSN284" s="6"/>
      <c r="OSO284" s="6"/>
      <c r="OSP284" s="6"/>
      <c r="OSQ284" s="6"/>
      <c r="OSR284" s="6"/>
      <c r="OSS284" s="6"/>
      <c r="OST284" s="6"/>
      <c r="OSU284" s="6"/>
      <c r="OSV284" s="6"/>
      <c r="OSW284" s="6"/>
      <c r="OSX284" s="6"/>
      <c r="OSY284" s="6"/>
      <c r="OSZ284" s="6"/>
      <c r="OTA284" s="6"/>
      <c r="OTB284" s="6"/>
      <c r="OTC284" s="6"/>
      <c r="OTD284" s="6"/>
      <c r="OTE284" s="6"/>
      <c r="OTF284" s="6"/>
      <c r="OTG284" s="6"/>
      <c r="OTH284" s="6"/>
      <c r="OTI284" s="6"/>
      <c r="OTJ284" s="6"/>
      <c r="OTK284" s="6"/>
      <c r="OTL284" s="6"/>
      <c r="OTM284" s="6"/>
      <c r="OTN284" s="6"/>
      <c r="OTO284" s="6"/>
      <c r="OTP284" s="6"/>
      <c r="OTQ284" s="6"/>
      <c r="OTR284" s="6"/>
      <c r="OTS284" s="6"/>
      <c r="OTT284" s="6"/>
      <c r="OTU284" s="6"/>
      <c r="OTV284" s="6"/>
      <c r="OTW284" s="6"/>
      <c r="OTX284" s="6"/>
      <c r="OTY284" s="6"/>
      <c r="OTZ284" s="6"/>
      <c r="OUA284" s="6"/>
      <c r="OUB284" s="6"/>
      <c r="OUC284" s="6"/>
      <c r="OUD284" s="6"/>
      <c r="OUE284" s="6"/>
      <c r="OUF284" s="6"/>
      <c r="OUG284" s="6"/>
      <c r="OUH284" s="6"/>
      <c r="OUI284" s="6"/>
      <c r="OUJ284" s="6"/>
      <c r="OUK284" s="6"/>
      <c r="OUL284" s="6"/>
      <c r="OUM284" s="6"/>
      <c r="OUN284" s="6"/>
      <c r="OUO284" s="6"/>
      <c r="OUP284" s="6"/>
      <c r="OUQ284" s="6"/>
      <c r="OUR284" s="6"/>
      <c r="OUS284" s="6"/>
      <c r="OUT284" s="6"/>
      <c r="OUU284" s="6"/>
      <c r="OUV284" s="6"/>
      <c r="OUW284" s="6"/>
      <c r="OUX284" s="6"/>
      <c r="OUY284" s="6"/>
      <c r="OUZ284" s="6"/>
      <c r="OVA284" s="6"/>
      <c r="OVB284" s="6"/>
      <c r="OVC284" s="6"/>
      <c r="OVD284" s="6"/>
      <c r="OVE284" s="6"/>
      <c r="OVF284" s="6"/>
      <c r="OVG284" s="6"/>
      <c r="OVH284" s="6"/>
      <c r="OVI284" s="6"/>
      <c r="OVJ284" s="6"/>
      <c r="OVK284" s="6"/>
      <c r="OVL284" s="6"/>
      <c r="OVM284" s="6"/>
      <c r="OVN284" s="6"/>
      <c r="OVO284" s="6"/>
      <c r="OVP284" s="6"/>
      <c r="OVQ284" s="6"/>
      <c r="OVR284" s="6"/>
      <c r="OVS284" s="6"/>
      <c r="OVT284" s="6"/>
      <c r="OVU284" s="6"/>
      <c r="OVV284" s="6"/>
      <c r="OVW284" s="6"/>
      <c r="OVX284" s="6"/>
      <c r="OVY284" s="6"/>
      <c r="OVZ284" s="6"/>
      <c r="OWA284" s="6"/>
      <c r="OWB284" s="6"/>
      <c r="OWC284" s="6"/>
      <c r="OWD284" s="6"/>
      <c r="OWE284" s="6"/>
      <c r="OWF284" s="6"/>
      <c r="OWG284" s="6"/>
      <c r="OWH284" s="6"/>
      <c r="OWI284" s="6"/>
      <c r="OWJ284" s="6"/>
      <c r="OWK284" s="6"/>
      <c r="OWL284" s="6"/>
      <c r="OWM284" s="6"/>
      <c r="OWN284" s="6"/>
      <c r="OWO284" s="6"/>
      <c r="OWP284" s="6"/>
      <c r="OWQ284" s="6"/>
      <c r="OWR284" s="6"/>
      <c r="OWS284" s="6"/>
      <c r="OWT284" s="6"/>
      <c r="OWU284" s="6"/>
      <c r="OWV284" s="6"/>
      <c r="OWW284" s="6"/>
      <c r="OWX284" s="6"/>
      <c r="OWY284" s="6"/>
      <c r="OWZ284" s="6"/>
      <c r="OXA284" s="6"/>
      <c r="OXB284" s="6"/>
      <c r="OXC284" s="6"/>
      <c r="OXD284" s="6"/>
      <c r="OXE284" s="6"/>
      <c r="OXF284" s="6"/>
      <c r="OXG284" s="6"/>
      <c r="OXH284" s="6"/>
      <c r="OXI284" s="6"/>
      <c r="OXJ284" s="6"/>
      <c r="OXK284" s="6"/>
      <c r="OXL284" s="6"/>
      <c r="OXM284" s="6"/>
      <c r="OXN284" s="6"/>
      <c r="OXO284" s="6"/>
      <c r="OXP284" s="6"/>
      <c r="OXQ284" s="6"/>
      <c r="OXR284" s="6"/>
      <c r="OXS284" s="6"/>
      <c r="OXT284" s="6"/>
      <c r="OXU284" s="6"/>
      <c r="OXV284" s="6"/>
      <c r="OXW284" s="6"/>
      <c r="OXX284" s="6"/>
      <c r="OXY284" s="6"/>
      <c r="OXZ284" s="6"/>
      <c r="OYA284" s="6"/>
      <c r="OYB284" s="6"/>
      <c r="OYC284" s="6"/>
      <c r="OYD284" s="6"/>
      <c r="OYE284" s="6"/>
      <c r="OYF284" s="6"/>
      <c r="OYG284" s="6"/>
      <c r="OYH284" s="6"/>
      <c r="OYI284" s="6"/>
      <c r="OYJ284" s="6"/>
      <c r="OYK284" s="6"/>
      <c r="OYL284" s="6"/>
      <c r="OYM284" s="6"/>
      <c r="OYN284" s="6"/>
      <c r="OYO284" s="6"/>
      <c r="OYP284" s="6"/>
      <c r="OYQ284" s="6"/>
      <c r="OYR284" s="6"/>
      <c r="OYS284" s="6"/>
      <c r="OYT284" s="6"/>
      <c r="OYU284" s="6"/>
      <c r="OYV284" s="6"/>
      <c r="OYW284" s="6"/>
      <c r="OYX284" s="6"/>
      <c r="OYY284" s="6"/>
      <c r="OYZ284" s="6"/>
      <c r="OZA284" s="6"/>
      <c r="OZB284" s="6"/>
      <c r="OZC284" s="6"/>
      <c r="OZD284" s="6"/>
      <c r="OZE284" s="6"/>
      <c r="OZF284" s="6"/>
      <c r="OZG284" s="6"/>
      <c r="OZH284" s="6"/>
      <c r="OZI284" s="6"/>
      <c r="OZJ284" s="6"/>
      <c r="OZK284" s="6"/>
      <c r="OZL284" s="6"/>
      <c r="OZM284" s="6"/>
      <c r="OZN284" s="6"/>
      <c r="OZO284" s="6"/>
      <c r="OZP284" s="6"/>
      <c r="OZQ284" s="6"/>
      <c r="OZR284" s="6"/>
      <c r="OZS284" s="6"/>
      <c r="OZT284" s="6"/>
      <c r="OZU284" s="6"/>
      <c r="OZV284" s="6"/>
      <c r="OZW284" s="6"/>
      <c r="OZX284" s="6"/>
      <c r="OZY284" s="6"/>
      <c r="OZZ284" s="6"/>
      <c r="PAA284" s="6"/>
      <c r="PAB284" s="6"/>
      <c r="PAC284" s="6"/>
      <c r="PAD284" s="6"/>
      <c r="PAE284" s="6"/>
      <c r="PAF284" s="6"/>
      <c r="PAG284" s="6"/>
      <c r="PAH284" s="6"/>
      <c r="PAI284" s="6"/>
      <c r="PAJ284" s="6"/>
      <c r="PAK284" s="6"/>
      <c r="PAL284" s="6"/>
      <c r="PAM284" s="6"/>
      <c r="PAN284" s="6"/>
      <c r="PAO284" s="6"/>
      <c r="PAP284" s="6"/>
      <c r="PAQ284" s="6"/>
      <c r="PAR284" s="6"/>
      <c r="PAS284" s="6"/>
      <c r="PAT284" s="6"/>
      <c r="PAU284" s="6"/>
      <c r="PAV284" s="6"/>
      <c r="PAW284" s="6"/>
      <c r="PAX284" s="6"/>
      <c r="PAY284" s="6"/>
      <c r="PAZ284" s="6"/>
      <c r="PBA284" s="6"/>
      <c r="PBB284" s="6"/>
      <c r="PBC284" s="6"/>
      <c r="PBD284" s="6"/>
      <c r="PBE284" s="6"/>
      <c r="PBF284" s="6"/>
      <c r="PBG284" s="6"/>
      <c r="PBH284" s="6"/>
      <c r="PBI284" s="6"/>
      <c r="PBJ284" s="6"/>
      <c r="PBK284" s="6"/>
      <c r="PBL284" s="6"/>
      <c r="PBM284" s="6"/>
      <c r="PBN284" s="6"/>
      <c r="PBO284" s="6"/>
      <c r="PBP284" s="6"/>
      <c r="PBQ284" s="6"/>
      <c r="PBR284" s="6"/>
      <c r="PBS284" s="6"/>
      <c r="PBT284" s="6"/>
      <c r="PBU284" s="6"/>
      <c r="PBV284" s="6"/>
      <c r="PBW284" s="6"/>
      <c r="PBX284" s="6"/>
      <c r="PBY284" s="6"/>
      <c r="PBZ284" s="6"/>
      <c r="PCA284" s="6"/>
      <c r="PCB284" s="6"/>
      <c r="PCC284" s="6"/>
      <c r="PCD284" s="6"/>
      <c r="PCE284" s="6"/>
      <c r="PCF284" s="6"/>
      <c r="PCG284" s="6"/>
      <c r="PCH284" s="6"/>
      <c r="PCI284" s="6"/>
      <c r="PCJ284" s="6"/>
      <c r="PCK284" s="6"/>
      <c r="PCL284" s="6"/>
      <c r="PCM284" s="6"/>
      <c r="PCN284" s="6"/>
      <c r="PCO284" s="6"/>
      <c r="PCP284" s="6"/>
      <c r="PCQ284" s="6"/>
      <c r="PCR284" s="6"/>
      <c r="PCS284" s="6"/>
      <c r="PCT284" s="6"/>
      <c r="PCU284" s="6"/>
      <c r="PCV284" s="6"/>
      <c r="PCW284" s="6"/>
      <c r="PCX284" s="6"/>
      <c r="PCY284" s="6"/>
      <c r="PCZ284" s="6"/>
      <c r="PDA284" s="6"/>
      <c r="PDB284" s="6"/>
      <c r="PDC284" s="6"/>
      <c r="PDD284" s="6"/>
      <c r="PDE284" s="6"/>
      <c r="PDF284" s="6"/>
      <c r="PDG284" s="6"/>
      <c r="PDH284" s="6"/>
      <c r="PDI284" s="6"/>
      <c r="PDJ284" s="6"/>
      <c r="PDK284" s="6"/>
      <c r="PDL284" s="6"/>
      <c r="PDM284" s="6"/>
      <c r="PDN284" s="6"/>
      <c r="PDO284" s="6"/>
      <c r="PDP284" s="6"/>
      <c r="PDQ284" s="6"/>
      <c r="PDR284" s="6"/>
      <c r="PDS284" s="6"/>
      <c r="PDT284" s="6"/>
      <c r="PDU284" s="6"/>
      <c r="PDV284" s="6"/>
      <c r="PDW284" s="6"/>
      <c r="PDX284" s="6"/>
      <c r="PDY284" s="6"/>
      <c r="PDZ284" s="6"/>
      <c r="PEA284" s="6"/>
      <c r="PEB284" s="6"/>
      <c r="PEC284" s="6"/>
      <c r="PED284" s="6"/>
      <c r="PEE284" s="6"/>
      <c r="PEF284" s="6"/>
      <c r="PEG284" s="6"/>
      <c r="PEH284" s="6"/>
      <c r="PEI284" s="6"/>
      <c r="PEJ284" s="6"/>
      <c r="PEK284" s="6"/>
      <c r="PEL284" s="6"/>
      <c r="PEM284" s="6"/>
      <c r="PEN284" s="6"/>
      <c r="PEO284" s="6"/>
      <c r="PEP284" s="6"/>
      <c r="PEQ284" s="6"/>
      <c r="PER284" s="6"/>
      <c r="PES284" s="6"/>
      <c r="PET284" s="6"/>
      <c r="PEU284" s="6"/>
      <c r="PEV284" s="6"/>
      <c r="PEW284" s="6"/>
      <c r="PEX284" s="6"/>
      <c r="PEY284" s="6"/>
      <c r="PEZ284" s="6"/>
      <c r="PFA284" s="6"/>
      <c r="PFB284" s="6"/>
      <c r="PFC284" s="6"/>
      <c r="PFD284" s="6"/>
      <c r="PFE284" s="6"/>
      <c r="PFF284" s="6"/>
      <c r="PFG284" s="6"/>
      <c r="PFH284" s="6"/>
      <c r="PFI284" s="6"/>
      <c r="PFJ284" s="6"/>
      <c r="PFK284" s="6"/>
      <c r="PFL284" s="6"/>
      <c r="PFM284" s="6"/>
      <c r="PFN284" s="6"/>
      <c r="PFO284" s="6"/>
      <c r="PFP284" s="6"/>
      <c r="PFQ284" s="6"/>
      <c r="PFR284" s="6"/>
      <c r="PFS284" s="6"/>
      <c r="PFT284" s="6"/>
      <c r="PFU284" s="6"/>
      <c r="PFV284" s="6"/>
      <c r="PFW284" s="6"/>
      <c r="PFX284" s="6"/>
      <c r="PFY284" s="6"/>
      <c r="PFZ284" s="6"/>
      <c r="PGA284" s="6"/>
      <c r="PGB284" s="6"/>
      <c r="PGC284" s="6"/>
      <c r="PGD284" s="6"/>
      <c r="PGE284" s="6"/>
      <c r="PGF284" s="6"/>
      <c r="PGG284" s="6"/>
      <c r="PGH284" s="6"/>
      <c r="PGI284" s="6"/>
      <c r="PGJ284" s="6"/>
      <c r="PGK284" s="6"/>
      <c r="PGL284" s="6"/>
      <c r="PGM284" s="6"/>
      <c r="PGN284" s="6"/>
      <c r="PGO284" s="6"/>
      <c r="PGP284" s="6"/>
      <c r="PGQ284" s="6"/>
      <c r="PGR284" s="6"/>
      <c r="PGS284" s="6"/>
      <c r="PGT284" s="6"/>
      <c r="PGU284" s="6"/>
      <c r="PGV284" s="6"/>
      <c r="PGW284" s="6"/>
      <c r="PGX284" s="6"/>
      <c r="PGY284" s="6"/>
      <c r="PGZ284" s="6"/>
      <c r="PHA284" s="6"/>
      <c r="PHB284" s="6"/>
      <c r="PHC284" s="6"/>
      <c r="PHD284" s="6"/>
      <c r="PHE284" s="6"/>
      <c r="PHF284" s="6"/>
      <c r="PHG284" s="6"/>
      <c r="PHH284" s="6"/>
      <c r="PHI284" s="6"/>
      <c r="PHJ284" s="6"/>
      <c r="PHK284" s="6"/>
      <c r="PHL284" s="6"/>
      <c r="PHM284" s="6"/>
      <c r="PHN284" s="6"/>
      <c r="PHO284" s="6"/>
      <c r="PHP284" s="6"/>
      <c r="PHQ284" s="6"/>
      <c r="PHR284" s="6"/>
      <c r="PHS284" s="6"/>
      <c r="PHT284" s="6"/>
      <c r="PHU284" s="6"/>
      <c r="PHV284" s="6"/>
      <c r="PHW284" s="6"/>
      <c r="PHX284" s="6"/>
      <c r="PHY284" s="6"/>
      <c r="PHZ284" s="6"/>
      <c r="PIA284" s="6"/>
      <c r="PIB284" s="6"/>
      <c r="PIC284" s="6"/>
      <c r="PID284" s="6"/>
      <c r="PIE284" s="6"/>
      <c r="PIF284" s="6"/>
      <c r="PIG284" s="6"/>
      <c r="PIH284" s="6"/>
      <c r="PII284" s="6"/>
      <c r="PIJ284" s="6"/>
      <c r="PIK284" s="6"/>
      <c r="PIL284" s="6"/>
      <c r="PIM284" s="6"/>
      <c r="PIN284" s="6"/>
      <c r="PIO284" s="6"/>
      <c r="PIP284" s="6"/>
      <c r="PIQ284" s="6"/>
      <c r="PIR284" s="6"/>
      <c r="PIS284" s="6"/>
      <c r="PIT284" s="6"/>
      <c r="PIU284" s="6"/>
      <c r="PIV284" s="6"/>
      <c r="PIW284" s="6"/>
      <c r="PIX284" s="6"/>
      <c r="PIY284" s="6"/>
      <c r="PIZ284" s="6"/>
      <c r="PJA284" s="6"/>
      <c r="PJB284" s="6"/>
      <c r="PJC284" s="6"/>
      <c r="PJD284" s="6"/>
      <c r="PJE284" s="6"/>
      <c r="PJF284" s="6"/>
      <c r="PJG284" s="6"/>
      <c r="PJH284" s="6"/>
      <c r="PJI284" s="6"/>
      <c r="PJJ284" s="6"/>
      <c r="PJK284" s="6"/>
      <c r="PJL284" s="6"/>
      <c r="PJM284" s="6"/>
      <c r="PJN284" s="6"/>
      <c r="PJO284" s="6"/>
      <c r="PJP284" s="6"/>
      <c r="PJQ284" s="6"/>
      <c r="PJR284" s="6"/>
      <c r="PJS284" s="6"/>
      <c r="PJT284" s="6"/>
      <c r="PJU284" s="6"/>
      <c r="PJV284" s="6"/>
      <c r="PJW284" s="6"/>
      <c r="PJX284" s="6"/>
      <c r="PJY284" s="6"/>
      <c r="PJZ284" s="6"/>
      <c r="PKA284" s="6"/>
      <c r="PKB284" s="6"/>
      <c r="PKC284" s="6"/>
      <c r="PKD284" s="6"/>
      <c r="PKE284" s="6"/>
      <c r="PKF284" s="6"/>
      <c r="PKG284" s="6"/>
      <c r="PKH284" s="6"/>
      <c r="PKI284" s="6"/>
      <c r="PKJ284" s="6"/>
      <c r="PKK284" s="6"/>
      <c r="PKL284" s="6"/>
      <c r="PKM284" s="6"/>
      <c r="PKN284" s="6"/>
      <c r="PKO284" s="6"/>
      <c r="PKP284" s="6"/>
      <c r="PKQ284" s="6"/>
      <c r="PKR284" s="6"/>
      <c r="PKS284" s="6"/>
      <c r="PKT284" s="6"/>
      <c r="PKU284" s="6"/>
      <c r="PKV284" s="6"/>
      <c r="PKW284" s="6"/>
      <c r="PKX284" s="6"/>
      <c r="PKY284" s="6"/>
      <c r="PKZ284" s="6"/>
      <c r="PLA284" s="6"/>
      <c r="PLB284" s="6"/>
      <c r="PLC284" s="6"/>
      <c r="PLD284" s="6"/>
      <c r="PLE284" s="6"/>
      <c r="PLF284" s="6"/>
      <c r="PLG284" s="6"/>
      <c r="PLH284" s="6"/>
      <c r="PLI284" s="6"/>
      <c r="PLJ284" s="6"/>
      <c r="PLK284" s="6"/>
      <c r="PLL284" s="6"/>
      <c r="PLM284" s="6"/>
      <c r="PLN284" s="6"/>
      <c r="PLO284" s="6"/>
      <c r="PLP284" s="6"/>
      <c r="PLQ284" s="6"/>
      <c r="PLR284" s="6"/>
      <c r="PLS284" s="6"/>
      <c r="PLT284" s="6"/>
      <c r="PLU284" s="6"/>
      <c r="PLV284" s="6"/>
      <c r="PLW284" s="6"/>
      <c r="PLX284" s="6"/>
      <c r="PLY284" s="6"/>
      <c r="PLZ284" s="6"/>
      <c r="PMA284" s="6"/>
      <c r="PMB284" s="6"/>
      <c r="PMC284" s="6"/>
      <c r="PMD284" s="6"/>
      <c r="PME284" s="6"/>
      <c r="PMF284" s="6"/>
      <c r="PMG284" s="6"/>
      <c r="PMH284" s="6"/>
      <c r="PMI284" s="6"/>
      <c r="PMJ284" s="6"/>
      <c r="PMK284" s="6"/>
      <c r="PML284" s="6"/>
      <c r="PMM284" s="6"/>
      <c r="PMN284" s="6"/>
      <c r="PMO284" s="6"/>
      <c r="PMP284" s="6"/>
      <c r="PMQ284" s="6"/>
      <c r="PMR284" s="6"/>
      <c r="PMS284" s="6"/>
      <c r="PMT284" s="6"/>
      <c r="PMU284" s="6"/>
      <c r="PMV284" s="6"/>
      <c r="PMW284" s="6"/>
      <c r="PMX284" s="6"/>
      <c r="PMY284" s="6"/>
      <c r="PMZ284" s="6"/>
      <c r="PNA284" s="6"/>
      <c r="PNB284" s="6"/>
      <c r="PNC284" s="6"/>
      <c r="PND284" s="6"/>
      <c r="PNE284" s="6"/>
      <c r="PNF284" s="6"/>
      <c r="PNG284" s="6"/>
      <c r="PNH284" s="6"/>
      <c r="PNI284" s="6"/>
      <c r="PNJ284" s="6"/>
      <c r="PNK284" s="6"/>
      <c r="PNL284" s="6"/>
      <c r="PNM284" s="6"/>
      <c r="PNN284" s="6"/>
      <c r="PNO284" s="6"/>
      <c r="PNP284" s="6"/>
      <c r="PNQ284" s="6"/>
      <c r="PNR284" s="6"/>
      <c r="PNS284" s="6"/>
      <c r="PNT284" s="6"/>
      <c r="PNU284" s="6"/>
      <c r="PNV284" s="6"/>
      <c r="PNW284" s="6"/>
      <c r="PNX284" s="6"/>
      <c r="PNY284" s="6"/>
      <c r="PNZ284" s="6"/>
      <c r="POA284" s="6"/>
      <c r="POB284" s="6"/>
      <c r="POC284" s="6"/>
      <c r="POD284" s="6"/>
      <c r="POE284" s="6"/>
      <c r="POF284" s="6"/>
      <c r="POG284" s="6"/>
      <c r="POH284" s="6"/>
      <c r="POI284" s="6"/>
      <c r="POJ284" s="6"/>
      <c r="POK284" s="6"/>
      <c r="POL284" s="6"/>
      <c r="POM284" s="6"/>
      <c r="PON284" s="6"/>
      <c r="POO284" s="6"/>
      <c r="POP284" s="6"/>
      <c r="POQ284" s="6"/>
      <c r="POR284" s="6"/>
      <c r="POS284" s="6"/>
      <c r="POT284" s="6"/>
      <c r="POU284" s="6"/>
      <c r="POV284" s="6"/>
      <c r="POW284" s="6"/>
      <c r="POX284" s="6"/>
      <c r="POY284" s="6"/>
      <c r="POZ284" s="6"/>
      <c r="PPA284" s="6"/>
      <c r="PPB284" s="6"/>
      <c r="PPC284" s="6"/>
      <c r="PPD284" s="6"/>
      <c r="PPE284" s="6"/>
      <c r="PPF284" s="6"/>
      <c r="PPG284" s="6"/>
      <c r="PPH284" s="6"/>
      <c r="PPI284" s="6"/>
      <c r="PPJ284" s="6"/>
      <c r="PPK284" s="6"/>
      <c r="PPL284" s="6"/>
      <c r="PPM284" s="6"/>
      <c r="PPN284" s="6"/>
      <c r="PPO284" s="6"/>
      <c r="PPP284" s="6"/>
      <c r="PPQ284" s="6"/>
      <c r="PPR284" s="6"/>
      <c r="PPS284" s="6"/>
      <c r="PPT284" s="6"/>
      <c r="PPU284" s="6"/>
      <c r="PPV284" s="6"/>
      <c r="PPW284" s="6"/>
      <c r="PPX284" s="6"/>
      <c r="PPY284" s="6"/>
      <c r="PPZ284" s="6"/>
      <c r="PQA284" s="6"/>
      <c r="PQB284" s="6"/>
      <c r="PQC284" s="6"/>
      <c r="PQD284" s="6"/>
      <c r="PQE284" s="6"/>
      <c r="PQF284" s="6"/>
      <c r="PQG284" s="6"/>
      <c r="PQH284" s="6"/>
      <c r="PQI284" s="6"/>
      <c r="PQJ284" s="6"/>
      <c r="PQK284" s="6"/>
      <c r="PQL284" s="6"/>
      <c r="PQM284" s="6"/>
      <c r="PQN284" s="6"/>
      <c r="PQO284" s="6"/>
      <c r="PQP284" s="6"/>
      <c r="PQQ284" s="6"/>
      <c r="PQR284" s="6"/>
      <c r="PQS284" s="6"/>
      <c r="PQT284" s="6"/>
      <c r="PQU284" s="6"/>
      <c r="PQV284" s="6"/>
      <c r="PQW284" s="6"/>
      <c r="PQX284" s="6"/>
      <c r="PQY284" s="6"/>
      <c r="PQZ284" s="6"/>
      <c r="PRA284" s="6"/>
      <c r="PRB284" s="6"/>
      <c r="PRC284" s="6"/>
      <c r="PRD284" s="6"/>
      <c r="PRE284" s="6"/>
      <c r="PRF284" s="6"/>
      <c r="PRG284" s="6"/>
      <c r="PRH284" s="6"/>
      <c r="PRI284" s="6"/>
      <c r="PRJ284" s="6"/>
      <c r="PRK284" s="6"/>
      <c r="PRL284" s="6"/>
      <c r="PRM284" s="6"/>
      <c r="PRN284" s="6"/>
      <c r="PRO284" s="6"/>
      <c r="PRP284" s="6"/>
      <c r="PRQ284" s="6"/>
      <c r="PRR284" s="6"/>
      <c r="PRS284" s="6"/>
      <c r="PRT284" s="6"/>
      <c r="PRU284" s="6"/>
      <c r="PRV284" s="6"/>
      <c r="PRW284" s="6"/>
      <c r="PRX284" s="6"/>
      <c r="PRY284" s="6"/>
      <c r="PRZ284" s="6"/>
      <c r="PSA284" s="6"/>
      <c r="PSB284" s="6"/>
      <c r="PSC284" s="6"/>
      <c r="PSD284" s="6"/>
      <c r="PSE284" s="6"/>
      <c r="PSF284" s="6"/>
      <c r="PSG284" s="6"/>
      <c r="PSH284" s="6"/>
      <c r="PSI284" s="6"/>
      <c r="PSJ284" s="6"/>
      <c r="PSK284" s="6"/>
      <c r="PSL284" s="6"/>
      <c r="PSM284" s="6"/>
      <c r="PSN284" s="6"/>
      <c r="PSO284" s="6"/>
      <c r="PSP284" s="6"/>
      <c r="PSQ284" s="6"/>
      <c r="PSR284" s="6"/>
      <c r="PSS284" s="6"/>
      <c r="PST284" s="6"/>
      <c r="PSU284" s="6"/>
      <c r="PSV284" s="6"/>
      <c r="PSW284" s="6"/>
      <c r="PSX284" s="6"/>
      <c r="PSY284" s="6"/>
      <c r="PSZ284" s="6"/>
      <c r="PTA284" s="6"/>
      <c r="PTB284" s="6"/>
      <c r="PTC284" s="6"/>
      <c r="PTD284" s="6"/>
      <c r="PTE284" s="6"/>
      <c r="PTF284" s="6"/>
      <c r="PTG284" s="6"/>
      <c r="PTH284" s="6"/>
      <c r="PTI284" s="6"/>
      <c r="PTJ284" s="6"/>
      <c r="PTK284" s="6"/>
      <c r="PTL284" s="6"/>
      <c r="PTM284" s="6"/>
      <c r="PTN284" s="6"/>
      <c r="PTO284" s="6"/>
      <c r="PTP284" s="6"/>
      <c r="PTQ284" s="6"/>
      <c r="PTR284" s="6"/>
      <c r="PTS284" s="6"/>
      <c r="PTT284" s="6"/>
      <c r="PTU284" s="6"/>
      <c r="PTV284" s="6"/>
      <c r="PTW284" s="6"/>
      <c r="PTX284" s="6"/>
      <c r="PTY284" s="6"/>
      <c r="PTZ284" s="6"/>
      <c r="PUA284" s="6"/>
      <c r="PUB284" s="6"/>
      <c r="PUC284" s="6"/>
      <c r="PUD284" s="6"/>
      <c r="PUE284" s="6"/>
      <c r="PUF284" s="6"/>
      <c r="PUG284" s="6"/>
      <c r="PUH284" s="6"/>
      <c r="PUI284" s="6"/>
      <c r="PUJ284" s="6"/>
      <c r="PUK284" s="6"/>
      <c r="PUL284" s="6"/>
      <c r="PUM284" s="6"/>
      <c r="PUN284" s="6"/>
      <c r="PUO284" s="6"/>
      <c r="PUP284" s="6"/>
      <c r="PUQ284" s="6"/>
      <c r="PUR284" s="6"/>
      <c r="PUS284" s="6"/>
      <c r="PUT284" s="6"/>
      <c r="PUU284" s="6"/>
      <c r="PUV284" s="6"/>
      <c r="PUW284" s="6"/>
      <c r="PUX284" s="6"/>
      <c r="PUY284" s="6"/>
      <c r="PUZ284" s="6"/>
      <c r="PVA284" s="6"/>
      <c r="PVB284" s="6"/>
      <c r="PVC284" s="6"/>
      <c r="PVD284" s="6"/>
      <c r="PVE284" s="6"/>
      <c r="PVF284" s="6"/>
      <c r="PVG284" s="6"/>
      <c r="PVH284" s="6"/>
      <c r="PVI284" s="6"/>
      <c r="PVJ284" s="6"/>
      <c r="PVK284" s="6"/>
      <c r="PVL284" s="6"/>
      <c r="PVM284" s="6"/>
      <c r="PVN284" s="6"/>
      <c r="PVO284" s="6"/>
      <c r="PVP284" s="6"/>
      <c r="PVQ284" s="6"/>
      <c r="PVR284" s="6"/>
      <c r="PVS284" s="6"/>
      <c r="PVT284" s="6"/>
      <c r="PVU284" s="6"/>
      <c r="PVV284" s="6"/>
      <c r="PVW284" s="6"/>
      <c r="PVX284" s="6"/>
      <c r="PVY284" s="6"/>
      <c r="PVZ284" s="6"/>
      <c r="PWA284" s="6"/>
      <c r="PWB284" s="6"/>
      <c r="PWC284" s="6"/>
      <c r="PWD284" s="6"/>
      <c r="PWE284" s="6"/>
      <c r="PWF284" s="6"/>
      <c r="PWG284" s="6"/>
      <c r="PWH284" s="6"/>
      <c r="PWI284" s="6"/>
      <c r="PWJ284" s="6"/>
      <c r="PWK284" s="6"/>
      <c r="PWL284" s="6"/>
      <c r="PWM284" s="6"/>
      <c r="PWN284" s="6"/>
      <c r="PWO284" s="6"/>
      <c r="PWP284" s="6"/>
      <c r="PWQ284" s="6"/>
      <c r="PWR284" s="6"/>
      <c r="PWS284" s="6"/>
      <c r="PWT284" s="6"/>
      <c r="PWU284" s="6"/>
      <c r="PWV284" s="6"/>
      <c r="PWW284" s="6"/>
      <c r="PWX284" s="6"/>
      <c r="PWY284" s="6"/>
      <c r="PWZ284" s="6"/>
      <c r="PXA284" s="6"/>
      <c r="PXB284" s="6"/>
      <c r="PXC284" s="6"/>
      <c r="PXD284" s="6"/>
      <c r="PXE284" s="6"/>
      <c r="PXF284" s="6"/>
      <c r="PXG284" s="6"/>
      <c r="PXH284" s="6"/>
      <c r="PXI284" s="6"/>
      <c r="PXJ284" s="6"/>
      <c r="PXK284" s="6"/>
      <c r="PXL284" s="6"/>
      <c r="PXM284" s="6"/>
      <c r="PXN284" s="6"/>
      <c r="PXO284" s="6"/>
      <c r="PXP284" s="6"/>
      <c r="PXQ284" s="6"/>
      <c r="PXR284" s="6"/>
      <c r="PXS284" s="6"/>
      <c r="PXT284" s="6"/>
      <c r="PXU284" s="6"/>
      <c r="PXV284" s="6"/>
      <c r="PXW284" s="6"/>
      <c r="PXX284" s="6"/>
      <c r="PXY284" s="6"/>
      <c r="PXZ284" s="6"/>
      <c r="PYA284" s="6"/>
      <c r="PYB284" s="6"/>
      <c r="PYC284" s="6"/>
      <c r="PYD284" s="6"/>
      <c r="PYE284" s="6"/>
      <c r="PYF284" s="6"/>
      <c r="PYG284" s="6"/>
      <c r="PYH284" s="6"/>
      <c r="PYI284" s="6"/>
      <c r="PYJ284" s="6"/>
      <c r="PYK284" s="6"/>
      <c r="PYL284" s="6"/>
      <c r="PYM284" s="6"/>
      <c r="PYN284" s="6"/>
      <c r="PYO284" s="6"/>
      <c r="PYP284" s="6"/>
      <c r="PYQ284" s="6"/>
      <c r="PYR284" s="6"/>
      <c r="PYS284" s="6"/>
      <c r="PYT284" s="6"/>
      <c r="PYU284" s="6"/>
      <c r="PYV284" s="6"/>
      <c r="PYW284" s="6"/>
      <c r="PYX284" s="6"/>
      <c r="PYY284" s="6"/>
      <c r="PYZ284" s="6"/>
      <c r="PZA284" s="6"/>
      <c r="PZB284" s="6"/>
      <c r="PZC284" s="6"/>
      <c r="PZD284" s="6"/>
      <c r="PZE284" s="6"/>
      <c r="PZF284" s="6"/>
      <c r="PZG284" s="6"/>
      <c r="PZH284" s="6"/>
      <c r="PZI284" s="6"/>
      <c r="PZJ284" s="6"/>
      <c r="PZK284" s="6"/>
      <c r="PZL284" s="6"/>
      <c r="PZM284" s="6"/>
      <c r="PZN284" s="6"/>
      <c r="PZO284" s="6"/>
      <c r="PZP284" s="6"/>
      <c r="PZQ284" s="6"/>
      <c r="PZR284" s="6"/>
      <c r="PZS284" s="6"/>
      <c r="PZT284" s="6"/>
      <c r="PZU284" s="6"/>
      <c r="PZV284" s="6"/>
      <c r="PZW284" s="6"/>
      <c r="PZX284" s="6"/>
      <c r="PZY284" s="6"/>
      <c r="PZZ284" s="6"/>
      <c r="QAA284" s="6"/>
      <c r="QAB284" s="6"/>
      <c r="QAC284" s="6"/>
      <c r="QAD284" s="6"/>
      <c r="QAE284" s="6"/>
      <c r="QAF284" s="6"/>
      <c r="QAG284" s="6"/>
      <c r="QAH284" s="6"/>
      <c r="QAI284" s="6"/>
      <c r="QAJ284" s="6"/>
      <c r="QAK284" s="6"/>
      <c r="QAL284" s="6"/>
      <c r="QAM284" s="6"/>
      <c r="QAN284" s="6"/>
      <c r="QAO284" s="6"/>
      <c r="QAP284" s="6"/>
      <c r="QAQ284" s="6"/>
      <c r="QAR284" s="6"/>
      <c r="QAS284" s="6"/>
      <c r="QAT284" s="6"/>
      <c r="QAU284" s="6"/>
      <c r="QAV284" s="6"/>
      <c r="QAW284" s="6"/>
      <c r="QAX284" s="6"/>
      <c r="QAY284" s="6"/>
      <c r="QAZ284" s="6"/>
      <c r="QBA284" s="6"/>
      <c r="QBB284" s="6"/>
      <c r="QBC284" s="6"/>
      <c r="QBD284" s="6"/>
      <c r="QBE284" s="6"/>
      <c r="QBF284" s="6"/>
      <c r="QBG284" s="6"/>
      <c r="QBH284" s="6"/>
      <c r="QBI284" s="6"/>
      <c r="QBJ284" s="6"/>
      <c r="QBK284" s="6"/>
      <c r="QBL284" s="6"/>
      <c r="QBM284" s="6"/>
      <c r="QBN284" s="6"/>
      <c r="QBO284" s="6"/>
      <c r="QBP284" s="6"/>
      <c r="QBQ284" s="6"/>
      <c r="QBR284" s="6"/>
      <c r="QBS284" s="6"/>
      <c r="QBT284" s="6"/>
      <c r="QBU284" s="6"/>
      <c r="QBV284" s="6"/>
      <c r="QBW284" s="6"/>
      <c r="QBX284" s="6"/>
      <c r="QBY284" s="6"/>
      <c r="QBZ284" s="6"/>
      <c r="QCA284" s="6"/>
      <c r="QCB284" s="6"/>
      <c r="QCC284" s="6"/>
      <c r="QCD284" s="6"/>
      <c r="QCE284" s="6"/>
      <c r="QCF284" s="6"/>
      <c r="QCG284" s="6"/>
      <c r="QCH284" s="6"/>
      <c r="QCI284" s="6"/>
      <c r="QCJ284" s="6"/>
      <c r="QCK284" s="6"/>
      <c r="QCL284" s="6"/>
      <c r="QCM284" s="6"/>
      <c r="QCN284" s="6"/>
      <c r="QCO284" s="6"/>
      <c r="QCP284" s="6"/>
      <c r="QCQ284" s="6"/>
      <c r="QCR284" s="6"/>
      <c r="QCS284" s="6"/>
      <c r="QCT284" s="6"/>
      <c r="QCU284" s="6"/>
      <c r="QCV284" s="6"/>
      <c r="QCW284" s="6"/>
      <c r="QCX284" s="6"/>
      <c r="QCY284" s="6"/>
      <c r="QCZ284" s="6"/>
      <c r="QDA284" s="6"/>
      <c r="QDB284" s="6"/>
      <c r="QDC284" s="6"/>
      <c r="QDD284" s="6"/>
      <c r="QDE284" s="6"/>
      <c r="QDF284" s="6"/>
      <c r="QDG284" s="6"/>
      <c r="QDH284" s="6"/>
      <c r="QDI284" s="6"/>
      <c r="QDJ284" s="6"/>
      <c r="QDK284" s="6"/>
      <c r="QDL284" s="6"/>
      <c r="QDM284" s="6"/>
      <c r="QDN284" s="6"/>
      <c r="QDO284" s="6"/>
      <c r="QDP284" s="6"/>
      <c r="QDQ284" s="6"/>
      <c r="QDR284" s="6"/>
      <c r="QDS284" s="6"/>
      <c r="QDT284" s="6"/>
      <c r="QDU284" s="6"/>
      <c r="QDV284" s="6"/>
      <c r="QDW284" s="6"/>
      <c r="QDX284" s="6"/>
      <c r="QDY284" s="6"/>
      <c r="QDZ284" s="6"/>
      <c r="QEA284" s="6"/>
      <c r="QEB284" s="6"/>
      <c r="QEC284" s="6"/>
      <c r="QED284" s="6"/>
      <c r="QEE284" s="6"/>
      <c r="QEF284" s="6"/>
      <c r="QEG284" s="6"/>
      <c r="QEH284" s="6"/>
      <c r="QEI284" s="6"/>
      <c r="QEJ284" s="6"/>
      <c r="QEK284" s="6"/>
      <c r="QEL284" s="6"/>
      <c r="QEM284" s="6"/>
      <c r="QEN284" s="6"/>
      <c r="QEO284" s="6"/>
      <c r="QEP284" s="6"/>
      <c r="QEQ284" s="6"/>
      <c r="QER284" s="6"/>
      <c r="QES284" s="6"/>
      <c r="QET284" s="6"/>
      <c r="QEU284" s="6"/>
      <c r="QEV284" s="6"/>
      <c r="QEW284" s="6"/>
      <c r="QEX284" s="6"/>
      <c r="QEY284" s="6"/>
      <c r="QEZ284" s="6"/>
      <c r="QFA284" s="6"/>
      <c r="QFB284" s="6"/>
      <c r="QFC284" s="6"/>
      <c r="QFD284" s="6"/>
      <c r="QFE284" s="6"/>
      <c r="QFF284" s="6"/>
      <c r="QFG284" s="6"/>
      <c r="QFH284" s="6"/>
      <c r="QFI284" s="6"/>
      <c r="QFJ284" s="6"/>
      <c r="QFK284" s="6"/>
      <c r="QFL284" s="6"/>
      <c r="QFM284" s="6"/>
      <c r="QFN284" s="6"/>
      <c r="QFO284" s="6"/>
      <c r="QFP284" s="6"/>
      <c r="QFQ284" s="6"/>
      <c r="QFR284" s="6"/>
      <c r="QFS284" s="6"/>
      <c r="QFT284" s="6"/>
      <c r="QFU284" s="6"/>
      <c r="QFV284" s="6"/>
      <c r="QFW284" s="6"/>
      <c r="QFX284" s="6"/>
      <c r="QFY284" s="6"/>
      <c r="QFZ284" s="6"/>
      <c r="QGA284" s="6"/>
      <c r="QGB284" s="6"/>
      <c r="QGC284" s="6"/>
      <c r="QGD284" s="6"/>
      <c r="QGE284" s="6"/>
      <c r="QGF284" s="6"/>
      <c r="QGG284" s="6"/>
      <c r="QGH284" s="6"/>
      <c r="QGI284" s="6"/>
      <c r="QGJ284" s="6"/>
      <c r="QGK284" s="6"/>
      <c r="QGL284" s="6"/>
      <c r="QGM284" s="6"/>
      <c r="QGN284" s="6"/>
      <c r="QGO284" s="6"/>
      <c r="QGP284" s="6"/>
      <c r="QGQ284" s="6"/>
      <c r="QGR284" s="6"/>
      <c r="QGS284" s="6"/>
      <c r="QGT284" s="6"/>
      <c r="QGU284" s="6"/>
      <c r="QGV284" s="6"/>
      <c r="QGW284" s="6"/>
      <c r="QGX284" s="6"/>
      <c r="QGY284" s="6"/>
      <c r="QGZ284" s="6"/>
      <c r="QHA284" s="6"/>
      <c r="QHB284" s="6"/>
      <c r="QHC284" s="6"/>
      <c r="QHD284" s="6"/>
      <c r="QHE284" s="6"/>
      <c r="QHF284" s="6"/>
      <c r="QHG284" s="6"/>
      <c r="QHH284" s="6"/>
      <c r="QHI284" s="6"/>
      <c r="QHJ284" s="6"/>
      <c r="QHK284" s="6"/>
      <c r="QHL284" s="6"/>
      <c r="QHM284" s="6"/>
      <c r="QHN284" s="6"/>
      <c r="QHO284" s="6"/>
      <c r="QHP284" s="6"/>
      <c r="QHQ284" s="6"/>
      <c r="QHR284" s="6"/>
      <c r="QHS284" s="6"/>
      <c r="QHT284" s="6"/>
      <c r="QHU284" s="6"/>
      <c r="QHV284" s="6"/>
      <c r="QHW284" s="6"/>
      <c r="QHX284" s="6"/>
      <c r="QHY284" s="6"/>
      <c r="QHZ284" s="6"/>
      <c r="QIA284" s="6"/>
      <c r="QIB284" s="6"/>
      <c r="QIC284" s="6"/>
      <c r="QID284" s="6"/>
      <c r="QIE284" s="6"/>
      <c r="QIF284" s="6"/>
      <c r="QIG284" s="6"/>
      <c r="QIH284" s="6"/>
      <c r="QII284" s="6"/>
      <c r="QIJ284" s="6"/>
      <c r="QIK284" s="6"/>
      <c r="QIL284" s="6"/>
      <c r="QIM284" s="6"/>
      <c r="QIN284" s="6"/>
      <c r="QIO284" s="6"/>
      <c r="QIP284" s="6"/>
      <c r="QIQ284" s="6"/>
      <c r="QIR284" s="6"/>
      <c r="QIS284" s="6"/>
      <c r="QIT284" s="6"/>
      <c r="QIU284" s="6"/>
      <c r="QIV284" s="6"/>
      <c r="QIW284" s="6"/>
      <c r="QIX284" s="6"/>
      <c r="QIY284" s="6"/>
      <c r="QIZ284" s="6"/>
      <c r="QJA284" s="6"/>
      <c r="QJB284" s="6"/>
      <c r="QJC284" s="6"/>
      <c r="QJD284" s="6"/>
      <c r="QJE284" s="6"/>
      <c r="QJF284" s="6"/>
      <c r="QJG284" s="6"/>
      <c r="QJH284" s="6"/>
      <c r="QJI284" s="6"/>
      <c r="QJJ284" s="6"/>
      <c r="QJK284" s="6"/>
      <c r="QJL284" s="6"/>
      <c r="QJM284" s="6"/>
      <c r="QJN284" s="6"/>
      <c r="QJO284" s="6"/>
      <c r="QJP284" s="6"/>
      <c r="QJQ284" s="6"/>
      <c r="QJR284" s="6"/>
      <c r="QJS284" s="6"/>
      <c r="QJT284" s="6"/>
      <c r="QJU284" s="6"/>
      <c r="QJV284" s="6"/>
      <c r="QJW284" s="6"/>
      <c r="QJX284" s="6"/>
      <c r="QJY284" s="6"/>
      <c r="QJZ284" s="6"/>
      <c r="QKA284" s="6"/>
      <c r="QKB284" s="6"/>
      <c r="QKC284" s="6"/>
      <c r="QKD284" s="6"/>
      <c r="QKE284" s="6"/>
      <c r="QKF284" s="6"/>
      <c r="QKG284" s="6"/>
      <c r="QKH284" s="6"/>
      <c r="QKI284" s="6"/>
      <c r="QKJ284" s="6"/>
      <c r="QKK284" s="6"/>
      <c r="QKL284" s="6"/>
      <c r="QKM284" s="6"/>
      <c r="QKN284" s="6"/>
      <c r="QKO284" s="6"/>
      <c r="QKP284" s="6"/>
      <c r="QKQ284" s="6"/>
      <c r="QKR284" s="6"/>
      <c r="QKS284" s="6"/>
      <c r="QKT284" s="6"/>
      <c r="QKU284" s="6"/>
      <c r="QKV284" s="6"/>
      <c r="QKW284" s="6"/>
      <c r="QKX284" s="6"/>
      <c r="QKY284" s="6"/>
      <c r="QKZ284" s="6"/>
      <c r="QLA284" s="6"/>
      <c r="QLB284" s="6"/>
      <c r="QLC284" s="6"/>
      <c r="QLD284" s="6"/>
      <c r="QLE284" s="6"/>
      <c r="QLF284" s="6"/>
      <c r="QLG284" s="6"/>
      <c r="QLH284" s="6"/>
      <c r="QLI284" s="6"/>
      <c r="QLJ284" s="6"/>
      <c r="QLK284" s="6"/>
      <c r="QLL284" s="6"/>
      <c r="QLM284" s="6"/>
      <c r="QLN284" s="6"/>
      <c r="QLO284" s="6"/>
      <c r="QLP284" s="6"/>
      <c r="QLQ284" s="6"/>
      <c r="QLR284" s="6"/>
      <c r="QLS284" s="6"/>
      <c r="QLT284" s="6"/>
      <c r="QLU284" s="6"/>
      <c r="QLV284" s="6"/>
      <c r="QLW284" s="6"/>
      <c r="QLX284" s="6"/>
      <c r="QLY284" s="6"/>
      <c r="QLZ284" s="6"/>
      <c r="QMA284" s="6"/>
      <c r="QMB284" s="6"/>
      <c r="QMC284" s="6"/>
      <c r="QMD284" s="6"/>
      <c r="QME284" s="6"/>
      <c r="QMF284" s="6"/>
      <c r="QMG284" s="6"/>
      <c r="QMH284" s="6"/>
      <c r="QMI284" s="6"/>
      <c r="QMJ284" s="6"/>
      <c r="QMK284" s="6"/>
      <c r="QML284" s="6"/>
      <c r="QMM284" s="6"/>
      <c r="QMN284" s="6"/>
      <c r="QMO284" s="6"/>
      <c r="QMP284" s="6"/>
      <c r="QMQ284" s="6"/>
      <c r="QMR284" s="6"/>
      <c r="QMS284" s="6"/>
      <c r="QMT284" s="6"/>
      <c r="QMU284" s="6"/>
      <c r="QMV284" s="6"/>
      <c r="QMW284" s="6"/>
      <c r="QMX284" s="6"/>
      <c r="QMY284" s="6"/>
      <c r="QMZ284" s="6"/>
      <c r="QNA284" s="6"/>
      <c r="QNB284" s="6"/>
      <c r="QNC284" s="6"/>
      <c r="QND284" s="6"/>
      <c r="QNE284" s="6"/>
      <c r="QNF284" s="6"/>
      <c r="QNG284" s="6"/>
      <c r="QNH284" s="6"/>
      <c r="QNI284" s="6"/>
      <c r="QNJ284" s="6"/>
      <c r="QNK284" s="6"/>
      <c r="QNL284" s="6"/>
      <c r="QNM284" s="6"/>
      <c r="QNN284" s="6"/>
      <c r="QNO284" s="6"/>
      <c r="QNP284" s="6"/>
      <c r="QNQ284" s="6"/>
      <c r="QNR284" s="6"/>
      <c r="QNS284" s="6"/>
      <c r="QNT284" s="6"/>
      <c r="QNU284" s="6"/>
      <c r="QNV284" s="6"/>
      <c r="QNW284" s="6"/>
      <c r="QNX284" s="6"/>
      <c r="QNY284" s="6"/>
      <c r="QNZ284" s="6"/>
      <c r="QOA284" s="6"/>
      <c r="QOB284" s="6"/>
      <c r="QOC284" s="6"/>
      <c r="QOD284" s="6"/>
      <c r="QOE284" s="6"/>
      <c r="QOF284" s="6"/>
      <c r="QOG284" s="6"/>
      <c r="QOH284" s="6"/>
      <c r="QOI284" s="6"/>
      <c r="QOJ284" s="6"/>
      <c r="QOK284" s="6"/>
      <c r="QOL284" s="6"/>
      <c r="QOM284" s="6"/>
      <c r="QON284" s="6"/>
      <c r="QOO284" s="6"/>
      <c r="QOP284" s="6"/>
      <c r="QOQ284" s="6"/>
      <c r="QOR284" s="6"/>
      <c r="QOS284" s="6"/>
      <c r="QOT284" s="6"/>
      <c r="QOU284" s="6"/>
      <c r="QOV284" s="6"/>
      <c r="QOW284" s="6"/>
      <c r="QOX284" s="6"/>
      <c r="QOY284" s="6"/>
      <c r="QOZ284" s="6"/>
      <c r="QPA284" s="6"/>
      <c r="QPB284" s="6"/>
      <c r="QPC284" s="6"/>
      <c r="QPD284" s="6"/>
      <c r="QPE284" s="6"/>
      <c r="QPF284" s="6"/>
      <c r="QPG284" s="6"/>
      <c r="QPH284" s="6"/>
      <c r="QPI284" s="6"/>
      <c r="QPJ284" s="6"/>
      <c r="QPK284" s="6"/>
      <c r="QPL284" s="6"/>
      <c r="QPM284" s="6"/>
      <c r="QPN284" s="6"/>
      <c r="QPO284" s="6"/>
      <c r="QPP284" s="6"/>
      <c r="QPQ284" s="6"/>
      <c r="QPR284" s="6"/>
      <c r="QPS284" s="6"/>
      <c r="QPT284" s="6"/>
      <c r="QPU284" s="6"/>
      <c r="QPV284" s="6"/>
      <c r="QPW284" s="6"/>
      <c r="QPX284" s="6"/>
      <c r="QPY284" s="6"/>
      <c r="QPZ284" s="6"/>
      <c r="QQA284" s="6"/>
      <c r="QQB284" s="6"/>
      <c r="QQC284" s="6"/>
      <c r="QQD284" s="6"/>
      <c r="QQE284" s="6"/>
      <c r="QQF284" s="6"/>
      <c r="QQG284" s="6"/>
      <c r="QQH284" s="6"/>
      <c r="QQI284" s="6"/>
      <c r="QQJ284" s="6"/>
      <c r="QQK284" s="6"/>
      <c r="QQL284" s="6"/>
      <c r="QQM284" s="6"/>
      <c r="QQN284" s="6"/>
      <c r="QQO284" s="6"/>
      <c r="QQP284" s="6"/>
      <c r="QQQ284" s="6"/>
      <c r="QQR284" s="6"/>
      <c r="QQS284" s="6"/>
      <c r="QQT284" s="6"/>
      <c r="QQU284" s="6"/>
      <c r="QQV284" s="6"/>
      <c r="QQW284" s="6"/>
      <c r="QQX284" s="6"/>
      <c r="QQY284" s="6"/>
      <c r="QQZ284" s="6"/>
      <c r="QRA284" s="6"/>
      <c r="QRB284" s="6"/>
      <c r="QRC284" s="6"/>
      <c r="QRD284" s="6"/>
      <c r="QRE284" s="6"/>
      <c r="QRF284" s="6"/>
      <c r="QRG284" s="6"/>
      <c r="QRH284" s="6"/>
      <c r="QRI284" s="6"/>
      <c r="QRJ284" s="6"/>
      <c r="QRK284" s="6"/>
      <c r="QRL284" s="6"/>
      <c r="QRM284" s="6"/>
      <c r="QRN284" s="6"/>
      <c r="QRO284" s="6"/>
      <c r="QRP284" s="6"/>
      <c r="QRQ284" s="6"/>
      <c r="QRR284" s="6"/>
      <c r="QRS284" s="6"/>
      <c r="QRT284" s="6"/>
      <c r="QRU284" s="6"/>
      <c r="QRV284" s="6"/>
      <c r="QRW284" s="6"/>
      <c r="QRX284" s="6"/>
      <c r="QRY284" s="6"/>
      <c r="QRZ284" s="6"/>
      <c r="QSA284" s="6"/>
      <c r="QSB284" s="6"/>
      <c r="QSC284" s="6"/>
      <c r="QSD284" s="6"/>
      <c r="QSE284" s="6"/>
      <c r="QSF284" s="6"/>
      <c r="QSG284" s="6"/>
      <c r="QSH284" s="6"/>
      <c r="QSI284" s="6"/>
      <c r="QSJ284" s="6"/>
      <c r="QSK284" s="6"/>
      <c r="QSL284" s="6"/>
      <c r="QSM284" s="6"/>
      <c r="QSN284" s="6"/>
      <c r="QSO284" s="6"/>
      <c r="QSP284" s="6"/>
      <c r="QSQ284" s="6"/>
      <c r="QSR284" s="6"/>
      <c r="QSS284" s="6"/>
      <c r="QST284" s="6"/>
      <c r="QSU284" s="6"/>
      <c r="QSV284" s="6"/>
      <c r="QSW284" s="6"/>
      <c r="QSX284" s="6"/>
      <c r="QSY284" s="6"/>
      <c r="QSZ284" s="6"/>
      <c r="QTA284" s="6"/>
      <c r="QTB284" s="6"/>
      <c r="QTC284" s="6"/>
      <c r="QTD284" s="6"/>
      <c r="QTE284" s="6"/>
      <c r="QTF284" s="6"/>
      <c r="QTG284" s="6"/>
      <c r="QTH284" s="6"/>
      <c r="QTI284" s="6"/>
      <c r="QTJ284" s="6"/>
      <c r="QTK284" s="6"/>
      <c r="QTL284" s="6"/>
      <c r="QTM284" s="6"/>
      <c r="QTN284" s="6"/>
      <c r="QTO284" s="6"/>
      <c r="QTP284" s="6"/>
      <c r="QTQ284" s="6"/>
      <c r="QTR284" s="6"/>
      <c r="QTS284" s="6"/>
      <c r="QTT284" s="6"/>
      <c r="QTU284" s="6"/>
      <c r="QTV284" s="6"/>
      <c r="QTW284" s="6"/>
      <c r="QTX284" s="6"/>
      <c r="QTY284" s="6"/>
      <c r="QTZ284" s="6"/>
      <c r="QUA284" s="6"/>
      <c r="QUB284" s="6"/>
      <c r="QUC284" s="6"/>
      <c r="QUD284" s="6"/>
      <c r="QUE284" s="6"/>
      <c r="QUF284" s="6"/>
      <c r="QUG284" s="6"/>
      <c r="QUH284" s="6"/>
      <c r="QUI284" s="6"/>
      <c r="QUJ284" s="6"/>
      <c r="QUK284" s="6"/>
      <c r="QUL284" s="6"/>
      <c r="QUM284" s="6"/>
      <c r="QUN284" s="6"/>
      <c r="QUO284" s="6"/>
      <c r="QUP284" s="6"/>
      <c r="QUQ284" s="6"/>
      <c r="QUR284" s="6"/>
      <c r="QUS284" s="6"/>
      <c r="QUT284" s="6"/>
      <c r="QUU284" s="6"/>
      <c r="QUV284" s="6"/>
      <c r="QUW284" s="6"/>
      <c r="QUX284" s="6"/>
      <c r="QUY284" s="6"/>
      <c r="QUZ284" s="6"/>
      <c r="QVA284" s="6"/>
      <c r="QVB284" s="6"/>
      <c r="QVC284" s="6"/>
      <c r="QVD284" s="6"/>
      <c r="QVE284" s="6"/>
      <c r="QVF284" s="6"/>
      <c r="QVG284" s="6"/>
      <c r="QVH284" s="6"/>
      <c r="QVI284" s="6"/>
      <c r="QVJ284" s="6"/>
      <c r="QVK284" s="6"/>
      <c r="QVL284" s="6"/>
      <c r="QVM284" s="6"/>
      <c r="QVN284" s="6"/>
      <c r="QVO284" s="6"/>
      <c r="QVP284" s="6"/>
      <c r="QVQ284" s="6"/>
      <c r="QVR284" s="6"/>
      <c r="QVS284" s="6"/>
      <c r="QVT284" s="6"/>
      <c r="QVU284" s="6"/>
      <c r="QVV284" s="6"/>
      <c r="QVW284" s="6"/>
      <c r="QVX284" s="6"/>
      <c r="QVY284" s="6"/>
      <c r="QVZ284" s="6"/>
      <c r="QWA284" s="6"/>
      <c r="QWB284" s="6"/>
      <c r="QWC284" s="6"/>
      <c r="QWD284" s="6"/>
      <c r="QWE284" s="6"/>
      <c r="QWF284" s="6"/>
      <c r="QWG284" s="6"/>
      <c r="QWH284" s="6"/>
      <c r="QWI284" s="6"/>
      <c r="QWJ284" s="6"/>
      <c r="QWK284" s="6"/>
      <c r="QWL284" s="6"/>
      <c r="QWM284" s="6"/>
      <c r="QWN284" s="6"/>
      <c r="QWO284" s="6"/>
      <c r="QWP284" s="6"/>
      <c r="QWQ284" s="6"/>
      <c r="QWR284" s="6"/>
      <c r="QWS284" s="6"/>
      <c r="QWT284" s="6"/>
      <c r="QWU284" s="6"/>
      <c r="QWV284" s="6"/>
      <c r="QWW284" s="6"/>
      <c r="QWX284" s="6"/>
      <c r="QWY284" s="6"/>
      <c r="QWZ284" s="6"/>
      <c r="QXA284" s="6"/>
      <c r="QXB284" s="6"/>
      <c r="QXC284" s="6"/>
      <c r="QXD284" s="6"/>
      <c r="QXE284" s="6"/>
      <c r="QXF284" s="6"/>
      <c r="QXG284" s="6"/>
      <c r="QXH284" s="6"/>
      <c r="QXI284" s="6"/>
      <c r="QXJ284" s="6"/>
      <c r="QXK284" s="6"/>
      <c r="QXL284" s="6"/>
      <c r="QXM284" s="6"/>
      <c r="QXN284" s="6"/>
      <c r="QXO284" s="6"/>
      <c r="QXP284" s="6"/>
      <c r="QXQ284" s="6"/>
      <c r="QXR284" s="6"/>
      <c r="QXS284" s="6"/>
      <c r="QXT284" s="6"/>
      <c r="QXU284" s="6"/>
      <c r="QXV284" s="6"/>
      <c r="QXW284" s="6"/>
      <c r="QXX284" s="6"/>
      <c r="QXY284" s="6"/>
      <c r="QXZ284" s="6"/>
      <c r="QYA284" s="6"/>
      <c r="QYB284" s="6"/>
      <c r="QYC284" s="6"/>
      <c r="QYD284" s="6"/>
      <c r="QYE284" s="6"/>
      <c r="QYF284" s="6"/>
      <c r="QYG284" s="6"/>
      <c r="QYH284" s="6"/>
      <c r="QYI284" s="6"/>
      <c r="QYJ284" s="6"/>
      <c r="QYK284" s="6"/>
      <c r="QYL284" s="6"/>
      <c r="QYM284" s="6"/>
      <c r="QYN284" s="6"/>
      <c r="QYO284" s="6"/>
      <c r="QYP284" s="6"/>
      <c r="QYQ284" s="6"/>
      <c r="QYR284" s="6"/>
      <c r="QYS284" s="6"/>
      <c r="QYT284" s="6"/>
      <c r="QYU284" s="6"/>
      <c r="QYV284" s="6"/>
      <c r="QYW284" s="6"/>
      <c r="QYX284" s="6"/>
      <c r="QYY284" s="6"/>
      <c r="QYZ284" s="6"/>
      <c r="QZA284" s="6"/>
      <c r="QZB284" s="6"/>
      <c r="QZC284" s="6"/>
      <c r="QZD284" s="6"/>
      <c r="QZE284" s="6"/>
      <c r="QZF284" s="6"/>
      <c r="QZG284" s="6"/>
      <c r="QZH284" s="6"/>
      <c r="QZI284" s="6"/>
      <c r="QZJ284" s="6"/>
      <c r="QZK284" s="6"/>
      <c r="QZL284" s="6"/>
      <c r="QZM284" s="6"/>
      <c r="QZN284" s="6"/>
      <c r="QZO284" s="6"/>
      <c r="QZP284" s="6"/>
      <c r="QZQ284" s="6"/>
      <c r="QZR284" s="6"/>
      <c r="QZS284" s="6"/>
      <c r="QZT284" s="6"/>
      <c r="QZU284" s="6"/>
      <c r="QZV284" s="6"/>
      <c r="QZW284" s="6"/>
      <c r="QZX284" s="6"/>
      <c r="QZY284" s="6"/>
      <c r="QZZ284" s="6"/>
      <c r="RAA284" s="6"/>
      <c r="RAB284" s="6"/>
      <c r="RAC284" s="6"/>
      <c r="RAD284" s="6"/>
      <c r="RAE284" s="6"/>
      <c r="RAF284" s="6"/>
      <c r="RAG284" s="6"/>
      <c r="RAH284" s="6"/>
      <c r="RAI284" s="6"/>
      <c r="RAJ284" s="6"/>
      <c r="RAK284" s="6"/>
      <c r="RAL284" s="6"/>
      <c r="RAM284" s="6"/>
      <c r="RAN284" s="6"/>
      <c r="RAO284" s="6"/>
      <c r="RAP284" s="6"/>
      <c r="RAQ284" s="6"/>
      <c r="RAR284" s="6"/>
      <c r="RAS284" s="6"/>
      <c r="RAT284" s="6"/>
      <c r="RAU284" s="6"/>
      <c r="RAV284" s="6"/>
      <c r="RAW284" s="6"/>
      <c r="RAX284" s="6"/>
      <c r="RAY284" s="6"/>
      <c r="RAZ284" s="6"/>
      <c r="RBA284" s="6"/>
      <c r="RBB284" s="6"/>
      <c r="RBC284" s="6"/>
      <c r="RBD284" s="6"/>
      <c r="RBE284" s="6"/>
      <c r="RBF284" s="6"/>
      <c r="RBG284" s="6"/>
      <c r="RBH284" s="6"/>
      <c r="RBI284" s="6"/>
      <c r="RBJ284" s="6"/>
      <c r="RBK284" s="6"/>
      <c r="RBL284" s="6"/>
      <c r="RBM284" s="6"/>
      <c r="RBN284" s="6"/>
      <c r="RBO284" s="6"/>
      <c r="RBP284" s="6"/>
      <c r="RBQ284" s="6"/>
      <c r="RBR284" s="6"/>
      <c r="RBS284" s="6"/>
      <c r="RBT284" s="6"/>
      <c r="RBU284" s="6"/>
      <c r="RBV284" s="6"/>
      <c r="RBW284" s="6"/>
      <c r="RBX284" s="6"/>
      <c r="RBY284" s="6"/>
      <c r="RBZ284" s="6"/>
      <c r="RCA284" s="6"/>
      <c r="RCB284" s="6"/>
      <c r="RCC284" s="6"/>
      <c r="RCD284" s="6"/>
      <c r="RCE284" s="6"/>
      <c r="RCF284" s="6"/>
      <c r="RCG284" s="6"/>
      <c r="RCH284" s="6"/>
      <c r="RCI284" s="6"/>
      <c r="RCJ284" s="6"/>
      <c r="RCK284" s="6"/>
      <c r="RCL284" s="6"/>
      <c r="RCM284" s="6"/>
      <c r="RCN284" s="6"/>
      <c r="RCO284" s="6"/>
      <c r="RCP284" s="6"/>
      <c r="RCQ284" s="6"/>
      <c r="RCR284" s="6"/>
      <c r="RCS284" s="6"/>
      <c r="RCT284" s="6"/>
      <c r="RCU284" s="6"/>
      <c r="RCV284" s="6"/>
      <c r="RCW284" s="6"/>
      <c r="RCX284" s="6"/>
      <c r="RCY284" s="6"/>
      <c r="RCZ284" s="6"/>
      <c r="RDA284" s="6"/>
      <c r="RDB284" s="6"/>
      <c r="RDC284" s="6"/>
      <c r="RDD284" s="6"/>
      <c r="RDE284" s="6"/>
      <c r="RDF284" s="6"/>
      <c r="RDG284" s="6"/>
      <c r="RDH284" s="6"/>
      <c r="RDI284" s="6"/>
      <c r="RDJ284" s="6"/>
      <c r="RDK284" s="6"/>
      <c r="RDL284" s="6"/>
      <c r="RDM284" s="6"/>
      <c r="RDN284" s="6"/>
      <c r="RDO284" s="6"/>
      <c r="RDP284" s="6"/>
      <c r="RDQ284" s="6"/>
      <c r="RDR284" s="6"/>
      <c r="RDS284" s="6"/>
      <c r="RDT284" s="6"/>
      <c r="RDU284" s="6"/>
      <c r="RDV284" s="6"/>
      <c r="RDW284" s="6"/>
      <c r="RDX284" s="6"/>
      <c r="RDY284" s="6"/>
      <c r="RDZ284" s="6"/>
      <c r="REA284" s="6"/>
      <c r="REB284" s="6"/>
      <c r="REC284" s="6"/>
      <c r="RED284" s="6"/>
      <c r="REE284" s="6"/>
      <c r="REF284" s="6"/>
      <c r="REG284" s="6"/>
      <c r="REH284" s="6"/>
      <c r="REI284" s="6"/>
      <c r="REJ284" s="6"/>
      <c r="REK284" s="6"/>
      <c r="REL284" s="6"/>
      <c r="REM284" s="6"/>
      <c r="REN284" s="6"/>
      <c r="REO284" s="6"/>
      <c r="REP284" s="6"/>
      <c r="REQ284" s="6"/>
      <c r="RER284" s="6"/>
      <c r="RES284" s="6"/>
      <c r="RET284" s="6"/>
      <c r="REU284" s="6"/>
      <c r="REV284" s="6"/>
      <c r="REW284" s="6"/>
      <c r="REX284" s="6"/>
      <c r="REY284" s="6"/>
      <c r="REZ284" s="6"/>
      <c r="RFA284" s="6"/>
      <c r="RFB284" s="6"/>
      <c r="RFC284" s="6"/>
      <c r="RFD284" s="6"/>
      <c r="RFE284" s="6"/>
      <c r="RFF284" s="6"/>
      <c r="RFG284" s="6"/>
      <c r="RFH284" s="6"/>
      <c r="RFI284" s="6"/>
      <c r="RFJ284" s="6"/>
      <c r="RFK284" s="6"/>
      <c r="RFL284" s="6"/>
      <c r="RFM284" s="6"/>
      <c r="RFN284" s="6"/>
      <c r="RFO284" s="6"/>
      <c r="RFP284" s="6"/>
      <c r="RFQ284" s="6"/>
      <c r="RFR284" s="6"/>
      <c r="RFS284" s="6"/>
      <c r="RFT284" s="6"/>
      <c r="RFU284" s="6"/>
      <c r="RFV284" s="6"/>
      <c r="RFW284" s="6"/>
      <c r="RFX284" s="6"/>
      <c r="RFY284" s="6"/>
      <c r="RFZ284" s="6"/>
      <c r="RGA284" s="6"/>
      <c r="RGB284" s="6"/>
      <c r="RGC284" s="6"/>
      <c r="RGD284" s="6"/>
      <c r="RGE284" s="6"/>
      <c r="RGF284" s="6"/>
      <c r="RGG284" s="6"/>
      <c r="RGH284" s="6"/>
      <c r="RGI284" s="6"/>
      <c r="RGJ284" s="6"/>
      <c r="RGK284" s="6"/>
      <c r="RGL284" s="6"/>
      <c r="RGM284" s="6"/>
      <c r="RGN284" s="6"/>
      <c r="RGO284" s="6"/>
      <c r="RGP284" s="6"/>
      <c r="RGQ284" s="6"/>
      <c r="RGR284" s="6"/>
      <c r="RGS284" s="6"/>
      <c r="RGT284" s="6"/>
      <c r="RGU284" s="6"/>
      <c r="RGV284" s="6"/>
      <c r="RGW284" s="6"/>
      <c r="RGX284" s="6"/>
      <c r="RGY284" s="6"/>
      <c r="RGZ284" s="6"/>
      <c r="RHA284" s="6"/>
      <c r="RHB284" s="6"/>
      <c r="RHC284" s="6"/>
      <c r="RHD284" s="6"/>
      <c r="RHE284" s="6"/>
      <c r="RHF284" s="6"/>
      <c r="RHG284" s="6"/>
      <c r="RHH284" s="6"/>
      <c r="RHI284" s="6"/>
      <c r="RHJ284" s="6"/>
      <c r="RHK284" s="6"/>
      <c r="RHL284" s="6"/>
      <c r="RHM284" s="6"/>
      <c r="RHN284" s="6"/>
      <c r="RHO284" s="6"/>
      <c r="RHP284" s="6"/>
      <c r="RHQ284" s="6"/>
      <c r="RHR284" s="6"/>
      <c r="RHS284" s="6"/>
      <c r="RHT284" s="6"/>
      <c r="RHU284" s="6"/>
      <c r="RHV284" s="6"/>
      <c r="RHW284" s="6"/>
      <c r="RHX284" s="6"/>
      <c r="RHY284" s="6"/>
      <c r="RHZ284" s="6"/>
      <c r="RIA284" s="6"/>
      <c r="RIB284" s="6"/>
      <c r="RIC284" s="6"/>
      <c r="RID284" s="6"/>
      <c r="RIE284" s="6"/>
      <c r="RIF284" s="6"/>
      <c r="RIG284" s="6"/>
      <c r="RIH284" s="6"/>
      <c r="RII284" s="6"/>
      <c r="RIJ284" s="6"/>
      <c r="RIK284" s="6"/>
      <c r="RIL284" s="6"/>
      <c r="RIM284" s="6"/>
      <c r="RIN284" s="6"/>
      <c r="RIO284" s="6"/>
      <c r="RIP284" s="6"/>
      <c r="RIQ284" s="6"/>
      <c r="RIR284" s="6"/>
      <c r="RIS284" s="6"/>
      <c r="RIT284" s="6"/>
      <c r="RIU284" s="6"/>
      <c r="RIV284" s="6"/>
      <c r="RIW284" s="6"/>
      <c r="RIX284" s="6"/>
      <c r="RIY284" s="6"/>
      <c r="RIZ284" s="6"/>
      <c r="RJA284" s="6"/>
      <c r="RJB284" s="6"/>
      <c r="RJC284" s="6"/>
      <c r="RJD284" s="6"/>
      <c r="RJE284" s="6"/>
      <c r="RJF284" s="6"/>
      <c r="RJG284" s="6"/>
      <c r="RJH284" s="6"/>
      <c r="RJI284" s="6"/>
      <c r="RJJ284" s="6"/>
      <c r="RJK284" s="6"/>
      <c r="RJL284" s="6"/>
      <c r="RJM284" s="6"/>
      <c r="RJN284" s="6"/>
      <c r="RJO284" s="6"/>
      <c r="RJP284" s="6"/>
      <c r="RJQ284" s="6"/>
      <c r="RJR284" s="6"/>
      <c r="RJS284" s="6"/>
      <c r="RJT284" s="6"/>
      <c r="RJU284" s="6"/>
      <c r="RJV284" s="6"/>
      <c r="RJW284" s="6"/>
      <c r="RJX284" s="6"/>
      <c r="RJY284" s="6"/>
      <c r="RJZ284" s="6"/>
      <c r="RKA284" s="6"/>
      <c r="RKB284" s="6"/>
      <c r="RKC284" s="6"/>
      <c r="RKD284" s="6"/>
      <c r="RKE284" s="6"/>
      <c r="RKF284" s="6"/>
      <c r="RKG284" s="6"/>
      <c r="RKH284" s="6"/>
      <c r="RKI284" s="6"/>
      <c r="RKJ284" s="6"/>
      <c r="RKK284" s="6"/>
      <c r="RKL284" s="6"/>
      <c r="RKM284" s="6"/>
      <c r="RKN284" s="6"/>
      <c r="RKO284" s="6"/>
      <c r="RKP284" s="6"/>
      <c r="RKQ284" s="6"/>
      <c r="RKR284" s="6"/>
      <c r="RKS284" s="6"/>
      <c r="RKT284" s="6"/>
      <c r="RKU284" s="6"/>
      <c r="RKV284" s="6"/>
      <c r="RKW284" s="6"/>
      <c r="RKX284" s="6"/>
      <c r="RKY284" s="6"/>
      <c r="RKZ284" s="6"/>
      <c r="RLA284" s="6"/>
      <c r="RLB284" s="6"/>
      <c r="RLC284" s="6"/>
      <c r="RLD284" s="6"/>
      <c r="RLE284" s="6"/>
      <c r="RLF284" s="6"/>
      <c r="RLG284" s="6"/>
      <c r="RLH284" s="6"/>
      <c r="RLI284" s="6"/>
      <c r="RLJ284" s="6"/>
      <c r="RLK284" s="6"/>
      <c r="RLL284" s="6"/>
      <c r="RLM284" s="6"/>
      <c r="RLN284" s="6"/>
      <c r="RLO284" s="6"/>
      <c r="RLP284" s="6"/>
      <c r="RLQ284" s="6"/>
      <c r="RLR284" s="6"/>
      <c r="RLS284" s="6"/>
      <c r="RLT284" s="6"/>
      <c r="RLU284" s="6"/>
      <c r="RLV284" s="6"/>
      <c r="RLW284" s="6"/>
      <c r="RLX284" s="6"/>
      <c r="RLY284" s="6"/>
      <c r="RLZ284" s="6"/>
      <c r="RMA284" s="6"/>
      <c r="RMB284" s="6"/>
      <c r="RMC284" s="6"/>
      <c r="RMD284" s="6"/>
      <c r="RME284" s="6"/>
      <c r="RMF284" s="6"/>
      <c r="RMG284" s="6"/>
      <c r="RMH284" s="6"/>
      <c r="RMI284" s="6"/>
      <c r="RMJ284" s="6"/>
      <c r="RMK284" s="6"/>
      <c r="RML284" s="6"/>
      <c r="RMM284" s="6"/>
      <c r="RMN284" s="6"/>
      <c r="RMO284" s="6"/>
      <c r="RMP284" s="6"/>
      <c r="RMQ284" s="6"/>
      <c r="RMR284" s="6"/>
      <c r="RMS284" s="6"/>
      <c r="RMT284" s="6"/>
      <c r="RMU284" s="6"/>
      <c r="RMV284" s="6"/>
      <c r="RMW284" s="6"/>
      <c r="RMX284" s="6"/>
      <c r="RMY284" s="6"/>
      <c r="RMZ284" s="6"/>
      <c r="RNA284" s="6"/>
      <c r="RNB284" s="6"/>
      <c r="RNC284" s="6"/>
      <c r="RND284" s="6"/>
      <c r="RNE284" s="6"/>
      <c r="RNF284" s="6"/>
      <c r="RNG284" s="6"/>
      <c r="RNH284" s="6"/>
      <c r="RNI284" s="6"/>
      <c r="RNJ284" s="6"/>
      <c r="RNK284" s="6"/>
      <c r="RNL284" s="6"/>
      <c r="RNM284" s="6"/>
      <c r="RNN284" s="6"/>
      <c r="RNO284" s="6"/>
      <c r="RNP284" s="6"/>
      <c r="RNQ284" s="6"/>
      <c r="RNR284" s="6"/>
      <c r="RNS284" s="6"/>
      <c r="RNT284" s="6"/>
      <c r="RNU284" s="6"/>
      <c r="RNV284" s="6"/>
      <c r="RNW284" s="6"/>
      <c r="RNX284" s="6"/>
      <c r="RNY284" s="6"/>
      <c r="RNZ284" s="6"/>
      <c r="ROA284" s="6"/>
      <c r="ROB284" s="6"/>
      <c r="ROC284" s="6"/>
      <c r="ROD284" s="6"/>
      <c r="ROE284" s="6"/>
      <c r="ROF284" s="6"/>
      <c r="ROG284" s="6"/>
      <c r="ROH284" s="6"/>
      <c r="ROI284" s="6"/>
      <c r="ROJ284" s="6"/>
      <c r="ROK284" s="6"/>
      <c r="ROL284" s="6"/>
      <c r="ROM284" s="6"/>
      <c r="RON284" s="6"/>
      <c r="ROO284" s="6"/>
      <c r="ROP284" s="6"/>
      <c r="ROQ284" s="6"/>
      <c r="ROR284" s="6"/>
      <c r="ROS284" s="6"/>
      <c r="ROT284" s="6"/>
      <c r="ROU284" s="6"/>
      <c r="ROV284" s="6"/>
      <c r="ROW284" s="6"/>
      <c r="ROX284" s="6"/>
      <c r="ROY284" s="6"/>
      <c r="ROZ284" s="6"/>
      <c r="RPA284" s="6"/>
      <c r="RPB284" s="6"/>
      <c r="RPC284" s="6"/>
      <c r="RPD284" s="6"/>
      <c r="RPE284" s="6"/>
      <c r="RPF284" s="6"/>
      <c r="RPG284" s="6"/>
      <c r="RPH284" s="6"/>
      <c r="RPI284" s="6"/>
      <c r="RPJ284" s="6"/>
      <c r="RPK284" s="6"/>
      <c r="RPL284" s="6"/>
      <c r="RPM284" s="6"/>
      <c r="RPN284" s="6"/>
      <c r="RPO284" s="6"/>
      <c r="RPP284" s="6"/>
      <c r="RPQ284" s="6"/>
      <c r="RPR284" s="6"/>
      <c r="RPS284" s="6"/>
      <c r="RPT284" s="6"/>
      <c r="RPU284" s="6"/>
      <c r="RPV284" s="6"/>
      <c r="RPW284" s="6"/>
      <c r="RPX284" s="6"/>
      <c r="RPY284" s="6"/>
      <c r="RPZ284" s="6"/>
      <c r="RQA284" s="6"/>
      <c r="RQB284" s="6"/>
      <c r="RQC284" s="6"/>
      <c r="RQD284" s="6"/>
      <c r="RQE284" s="6"/>
      <c r="RQF284" s="6"/>
      <c r="RQG284" s="6"/>
      <c r="RQH284" s="6"/>
      <c r="RQI284" s="6"/>
      <c r="RQJ284" s="6"/>
      <c r="RQK284" s="6"/>
      <c r="RQL284" s="6"/>
      <c r="RQM284" s="6"/>
      <c r="RQN284" s="6"/>
      <c r="RQO284" s="6"/>
      <c r="RQP284" s="6"/>
      <c r="RQQ284" s="6"/>
      <c r="RQR284" s="6"/>
      <c r="RQS284" s="6"/>
      <c r="RQT284" s="6"/>
      <c r="RQU284" s="6"/>
      <c r="RQV284" s="6"/>
      <c r="RQW284" s="6"/>
      <c r="RQX284" s="6"/>
      <c r="RQY284" s="6"/>
      <c r="RQZ284" s="6"/>
      <c r="RRA284" s="6"/>
      <c r="RRB284" s="6"/>
      <c r="RRC284" s="6"/>
      <c r="RRD284" s="6"/>
      <c r="RRE284" s="6"/>
      <c r="RRF284" s="6"/>
      <c r="RRG284" s="6"/>
      <c r="RRH284" s="6"/>
      <c r="RRI284" s="6"/>
      <c r="RRJ284" s="6"/>
      <c r="RRK284" s="6"/>
      <c r="RRL284" s="6"/>
      <c r="RRM284" s="6"/>
      <c r="RRN284" s="6"/>
      <c r="RRO284" s="6"/>
      <c r="RRP284" s="6"/>
      <c r="RRQ284" s="6"/>
      <c r="RRR284" s="6"/>
      <c r="RRS284" s="6"/>
      <c r="RRT284" s="6"/>
      <c r="RRU284" s="6"/>
      <c r="RRV284" s="6"/>
      <c r="RRW284" s="6"/>
      <c r="RRX284" s="6"/>
      <c r="RRY284" s="6"/>
      <c r="RRZ284" s="6"/>
      <c r="RSA284" s="6"/>
      <c r="RSB284" s="6"/>
      <c r="RSC284" s="6"/>
      <c r="RSD284" s="6"/>
      <c r="RSE284" s="6"/>
      <c r="RSF284" s="6"/>
      <c r="RSG284" s="6"/>
      <c r="RSH284" s="6"/>
      <c r="RSI284" s="6"/>
      <c r="RSJ284" s="6"/>
      <c r="RSK284" s="6"/>
      <c r="RSL284" s="6"/>
      <c r="RSM284" s="6"/>
      <c r="RSN284" s="6"/>
      <c r="RSO284" s="6"/>
      <c r="RSP284" s="6"/>
      <c r="RSQ284" s="6"/>
      <c r="RSR284" s="6"/>
      <c r="RSS284" s="6"/>
      <c r="RST284" s="6"/>
      <c r="RSU284" s="6"/>
      <c r="RSV284" s="6"/>
      <c r="RSW284" s="6"/>
      <c r="RSX284" s="6"/>
      <c r="RSY284" s="6"/>
      <c r="RSZ284" s="6"/>
      <c r="RTA284" s="6"/>
      <c r="RTB284" s="6"/>
      <c r="RTC284" s="6"/>
      <c r="RTD284" s="6"/>
      <c r="RTE284" s="6"/>
      <c r="RTF284" s="6"/>
      <c r="RTG284" s="6"/>
      <c r="RTH284" s="6"/>
      <c r="RTI284" s="6"/>
      <c r="RTJ284" s="6"/>
      <c r="RTK284" s="6"/>
      <c r="RTL284" s="6"/>
      <c r="RTM284" s="6"/>
      <c r="RTN284" s="6"/>
      <c r="RTO284" s="6"/>
      <c r="RTP284" s="6"/>
      <c r="RTQ284" s="6"/>
      <c r="RTR284" s="6"/>
      <c r="RTS284" s="6"/>
      <c r="RTT284" s="6"/>
      <c r="RTU284" s="6"/>
      <c r="RTV284" s="6"/>
      <c r="RTW284" s="6"/>
      <c r="RTX284" s="6"/>
      <c r="RTY284" s="6"/>
      <c r="RTZ284" s="6"/>
      <c r="RUA284" s="6"/>
      <c r="RUB284" s="6"/>
      <c r="RUC284" s="6"/>
      <c r="RUD284" s="6"/>
      <c r="RUE284" s="6"/>
      <c r="RUF284" s="6"/>
      <c r="RUG284" s="6"/>
      <c r="RUH284" s="6"/>
      <c r="RUI284" s="6"/>
      <c r="RUJ284" s="6"/>
      <c r="RUK284" s="6"/>
      <c r="RUL284" s="6"/>
      <c r="RUM284" s="6"/>
      <c r="RUN284" s="6"/>
      <c r="RUO284" s="6"/>
      <c r="RUP284" s="6"/>
      <c r="RUQ284" s="6"/>
      <c r="RUR284" s="6"/>
      <c r="RUS284" s="6"/>
      <c r="RUT284" s="6"/>
      <c r="RUU284" s="6"/>
      <c r="RUV284" s="6"/>
      <c r="RUW284" s="6"/>
      <c r="RUX284" s="6"/>
      <c r="RUY284" s="6"/>
      <c r="RUZ284" s="6"/>
      <c r="RVA284" s="6"/>
      <c r="RVB284" s="6"/>
      <c r="RVC284" s="6"/>
      <c r="RVD284" s="6"/>
      <c r="RVE284" s="6"/>
      <c r="RVF284" s="6"/>
      <c r="RVG284" s="6"/>
      <c r="RVH284" s="6"/>
      <c r="RVI284" s="6"/>
      <c r="RVJ284" s="6"/>
      <c r="RVK284" s="6"/>
      <c r="RVL284" s="6"/>
      <c r="RVM284" s="6"/>
      <c r="RVN284" s="6"/>
      <c r="RVO284" s="6"/>
      <c r="RVP284" s="6"/>
      <c r="RVQ284" s="6"/>
      <c r="RVR284" s="6"/>
      <c r="RVS284" s="6"/>
      <c r="RVT284" s="6"/>
      <c r="RVU284" s="6"/>
      <c r="RVV284" s="6"/>
      <c r="RVW284" s="6"/>
      <c r="RVX284" s="6"/>
      <c r="RVY284" s="6"/>
      <c r="RVZ284" s="6"/>
      <c r="RWA284" s="6"/>
      <c r="RWB284" s="6"/>
      <c r="RWC284" s="6"/>
      <c r="RWD284" s="6"/>
      <c r="RWE284" s="6"/>
      <c r="RWF284" s="6"/>
      <c r="RWG284" s="6"/>
      <c r="RWH284" s="6"/>
      <c r="RWI284" s="6"/>
      <c r="RWJ284" s="6"/>
      <c r="RWK284" s="6"/>
      <c r="RWL284" s="6"/>
      <c r="RWM284" s="6"/>
      <c r="RWN284" s="6"/>
      <c r="RWO284" s="6"/>
      <c r="RWP284" s="6"/>
      <c r="RWQ284" s="6"/>
      <c r="RWR284" s="6"/>
      <c r="RWS284" s="6"/>
      <c r="RWT284" s="6"/>
      <c r="RWU284" s="6"/>
      <c r="RWV284" s="6"/>
      <c r="RWW284" s="6"/>
      <c r="RWX284" s="6"/>
      <c r="RWY284" s="6"/>
      <c r="RWZ284" s="6"/>
      <c r="RXA284" s="6"/>
      <c r="RXB284" s="6"/>
      <c r="RXC284" s="6"/>
      <c r="RXD284" s="6"/>
      <c r="RXE284" s="6"/>
      <c r="RXF284" s="6"/>
      <c r="RXG284" s="6"/>
      <c r="RXH284" s="6"/>
      <c r="RXI284" s="6"/>
      <c r="RXJ284" s="6"/>
      <c r="RXK284" s="6"/>
      <c r="RXL284" s="6"/>
      <c r="RXM284" s="6"/>
      <c r="RXN284" s="6"/>
      <c r="RXO284" s="6"/>
      <c r="RXP284" s="6"/>
      <c r="RXQ284" s="6"/>
      <c r="RXR284" s="6"/>
      <c r="RXS284" s="6"/>
      <c r="RXT284" s="6"/>
      <c r="RXU284" s="6"/>
      <c r="RXV284" s="6"/>
      <c r="RXW284" s="6"/>
      <c r="RXX284" s="6"/>
      <c r="RXY284" s="6"/>
      <c r="RXZ284" s="6"/>
      <c r="RYA284" s="6"/>
      <c r="RYB284" s="6"/>
      <c r="RYC284" s="6"/>
      <c r="RYD284" s="6"/>
      <c r="RYE284" s="6"/>
      <c r="RYF284" s="6"/>
      <c r="RYG284" s="6"/>
      <c r="RYH284" s="6"/>
      <c r="RYI284" s="6"/>
      <c r="RYJ284" s="6"/>
      <c r="RYK284" s="6"/>
      <c r="RYL284" s="6"/>
      <c r="RYM284" s="6"/>
      <c r="RYN284" s="6"/>
      <c r="RYO284" s="6"/>
      <c r="RYP284" s="6"/>
      <c r="RYQ284" s="6"/>
      <c r="RYR284" s="6"/>
      <c r="RYS284" s="6"/>
      <c r="RYT284" s="6"/>
      <c r="RYU284" s="6"/>
      <c r="RYV284" s="6"/>
      <c r="RYW284" s="6"/>
      <c r="RYX284" s="6"/>
      <c r="RYY284" s="6"/>
      <c r="RYZ284" s="6"/>
      <c r="RZA284" s="6"/>
      <c r="RZB284" s="6"/>
      <c r="RZC284" s="6"/>
      <c r="RZD284" s="6"/>
      <c r="RZE284" s="6"/>
      <c r="RZF284" s="6"/>
      <c r="RZG284" s="6"/>
      <c r="RZH284" s="6"/>
      <c r="RZI284" s="6"/>
      <c r="RZJ284" s="6"/>
      <c r="RZK284" s="6"/>
      <c r="RZL284" s="6"/>
      <c r="RZM284" s="6"/>
      <c r="RZN284" s="6"/>
      <c r="RZO284" s="6"/>
      <c r="RZP284" s="6"/>
      <c r="RZQ284" s="6"/>
      <c r="RZR284" s="6"/>
      <c r="RZS284" s="6"/>
      <c r="RZT284" s="6"/>
      <c r="RZU284" s="6"/>
      <c r="RZV284" s="6"/>
      <c r="RZW284" s="6"/>
      <c r="RZX284" s="6"/>
      <c r="RZY284" s="6"/>
      <c r="RZZ284" s="6"/>
      <c r="SAA284" s="6"/>
      <c r="SAB284" s="6"/>
      <c r="SAC284" s="6"/>
      <c r="SAD284" s="6"/>
      <c r="SAE284" s="6"/>
      <c r="SAF284" s="6"/>
      <c r="SAG284" s="6"/>
      <c r="SAH284" s="6"/>
      <c r="SAI284" s="6"/>
      <c r="SAJ284" s="6"/>
      <c r="SAK284" s="6"/>
      <c r="SAL284" s="6"/>
      <c r="SAM284" s="6"/>
      <c r="SAN284" s="6"/>
      <c r="SAO284" s="6"/>
      <c r="SAP284" s="6"/>
      <c r="SAQ284" s="6"/>
      <c r="SAR284" s="6"/>
      <c r="SAS284" s="6"/>
      <c r="SAT284" s="6"/>
      <c r="SAU284" s="6"/>
      <c r="SAV284" s="6"/>
      <c r="SAW284" s="6"/>
      <c r="SAX284" s="6"/>
      <c r="SAY284" s="6"/>
      <c r="SAZ284" s="6"/>
      <c r="SBA284" s="6"/>
      <c r="SBB284" s="6"/>
      <c r="SBC284" s="6"/>
      <c r="SBD284" s="6"/>
      <c r="SBE284" s="6"/>
      <c r="SBF284" s="6"/>
      <c r="SBG284" s="6"/>
      <c r="SBH284" s="6"/>
      <c r="SBI284" s="6"/>
      <c r="SBJ284" s="6"/>
      <c r="SBK284" s="6"/>
      <c r="SBL284" s="6"/>
      <c r="SBM284" s="6"/>
      <c r="SBN284" s="6"/>
      <c r="SBO284" s="6"/>
      <c r="SBP284" s="6"/>
      <c r="SBQ284" s="6"/>
      <c r="SBR284" s="6"/>
      <c r="SBS284" s="6"/>
      <c r="SBT284" s="6"/>
      <c r="SBU284" s="6"/>
      <c r="SBV284" s="6"/>
      <c r="SBW284" s="6"/>
      <c r="SBX284" s="6"/>
      <c r="SBY284" s="6"/>
      <c r="SBZ284" s="6"/>
      <c r="SCA284" s="6"/>
      <c r="SCB284" s="6"/>
      <c r="SCC284" s="6"/>
      <c r="SCD284" s="6"/>
      <c r="SCE284" s="6"/>
      <c r="SCF284" s="6"/>
      <c r="SCG284" s="6"/>
      <c r="SCH284" s="6"/>
      <c r="SCI284" s="6"/>
      <c r="SCJ284" s="6"/>
      <c r="SCK284" s="6"/>
      <c r="SCL284" s="6"/>
      <c r="SCM284" s="6"/>
      <c r="SCN284" s="6"/>
      <c r="SCO284" s="6"/>
      <c r="SCP284" s="6"/>
      <c r="SCQ284" s="6"/>
      <c r="SCR284" s="6"/>
      <c r="SCS284" s="6"/>
      <c r="SCT284" s="6"/>
      <c r="SCU284" s="6"/>
      <c r="SCV284" s="6"/>
      <c r="SCW284" s="6"/>
      <c r="SCX284" s="6"/>
      <c r="SCY284" s="6"/>
      <c r="SCZ284" s="6"/>
      <c r="SDA284" s="6"/>
      <c r="SDB284" s="6"/>
      <c r="SDC284" s="6"/>
      <c r="SDD284" s="6"/>
      <c r="SDE284" s="6"/>
      <c r="SDF284" s="6"/>
      <c r="SDG284" s="6"/>
      <c r="SDH284" s="6"/>
      <c r="SDI284" s="6"/>
      <c r="SDJ284" s="6"/>
      <c r="SDK284" s="6"/>
      <c r="SDL284" s="6"/>
      <c r="SDM284" s="6"/>
      <c r="SDN284" s="6"/>
      <c r="SDO284" s="6"/>
      <c r="SDP284" s="6"/>
      <c r="SDQ284" s="6"/>
      <c r="SDR284" s="6"/>
      <c r="SDS284" s="6"/>
      <c r="SDT284" s="6"/>
      <c r="SDU284" s="6"/>
      <c r="SDV284" s="6"/>
      <c r="SDW284" s="6"/>
      <c r="SDX284" s="6"/>
      <c r="SDY284" s="6"/>
      <c r="SDZ284" s="6"/>
      <c r="SEA284" s="6"/>
      <c r="SEB284" s="6"/>
      <c r="SEC284" s="6"/>
      <c r="SED284" s="6"/>
      <c r="SEE284" s="6"/>
      <c r="SEF284" s="6"/>
      <c r="SEG284" s="6"/>
      <c r="SEH284" s="6"/>
      <c r="SEI284" s="6"/>
      <c r="SEJ284" s="6"/>
      <c r="SEK284" s="6"/>
      <c r="SEL284" s="6"/>
      <c r="SEM284" s="6"/>
      <c r="SEN284" s="6"/>
      <c r="SEO284" s="6"/>
      <c r="SEP284" s="6"/>
      <c r="SEQ284" s="6"/>
      <c r="SER284" s="6"/>
      <c r="SES284" s="6"/>
      <c r="SET284" s="6"/>
      <c r="SEU284" s="6"/>
      <c r="SEV284" s="6"/>
      <c r="SEW284" s="6"/>
      <c r="SEX284" s="6"/>
      <c r="SEY284" s="6"/>
      <c r="SEZ284" s="6"/>
      <c r="SFA284" s="6"/>
      <c r="SFB284" s="6"/>
      <c r="SFC284" s="6"/>
      <c r="SFD284" s="6"/>
      <c r="SFE284" s="6"/>
      <c r="SFF284" s="6"/>
      <c r="SFG284" s="6"/>
      <c r="SFH284" s="6"/>
      <c r="SFI284" s="6"/>
      <c r="SFJ284" s="6"/>
      <c r="SFK284" s="6"/>
      <c r="SFL284" s="6"/>
      <c r="SFM284" s="6"/>
      <c r="SFN284" s="6"/>
      <c r="SFO284" s="6"/>
      <c r="SFP284" s="6"/>
      <c r="SFQ284" s="6"/>
      <c r="SFR284" s="6"/>
      <c r="SFS284" s="6"/>
      <c r="SFT284" s="6"/>
      <c r="SFU284" s="6"/>
      <c r="SFV284" s="6"/>
      <c r="SFW284" s="6"/>
      <c r="SFX284" s="6"/>
      <c r="SFY284" s="6"/>
      <c r="SFZ284" s="6"/>
      <c r="SGA284" s="6"/>
      <c r="SGB284" s="6"/>
      <c r="SGC284" s="6"/>
      <c r="SGD284" s="6"/>
      <c r="SGE284" s="6"/>
      <c r="SGF284" s="6"/>
      <c r="SGG284" s="6"/>
      <c r="SGH284" s="6"/>
      <c r="SGI284" s="6"/>
      <c r="SGJ284" s="6"/>
      <c r="SGK284" s="6"/>
      <c r="SGL284" s="6"/>
      <c r="SGM284" s="6"/>
      <c r="SGN284" s="6"/>
      <c r="SGO284" s="6"/>
      <c r="SGP284" s="6"/>
      <c r="SGQ284" s="6"/>
      <c r="SGR284" s="6"/>
      <c r="SGS284" s="6"/>
      <c r="SGT284" s="6"/>
      <c r="SGU284" s="6"/>
      <c r="SGV284" s="6"/>
      <c r="SGW284" s="6"/>
      <c r="SGX284" s="6"/>
      <c r="SGY284" s="6"/>
      <c r="SGZ284" s="6"/>
      <c r="SHA284" s="6"/>
      <c r="SHB284" s="6"/>
      <c r="SHC284" s="6"/>
      <c r="SHD284" s="6"/>
      <c r="SHE284" s="6"/>
      <c r="SHF284" s="6"/>
      <c r="SHG284" s="6"/>
      <c r="SHH284" s="6"/>
      <c r="SHI284" s="6"/>
      <c r="SHJ284" s="6"/>
      <c r="SHK284" s="6"/>
      <c r="SHL284" s="6"/>
      <c r="SHM284" s="6"/>
      <c r="SHN284" s="6"/>
      <c r="SHO284" s="6"/>
      <c r="SHP284" s="6"/>
      <c r="SHQ284" s="6"/>
      <c r="SHR284" s="6"/>
      <c r="SHS284" s="6"/>
      <c r="SHT284" s="6"/>
      <c r="SHU284" s="6"/>
      <c r="SHV284" s="6"/>
      <c r="SHW284" s="6"/>
      <c r="SHX284" s="6"/>
      <c r="SHY284" s="6"/>
      <c r="SHZ284" s="6"/>
      <c r="SIA284" s="6"/>
      <c r="SIB284" s="6"/>
      <c r="SIC284" s="6"/>
      <c r="SID284" s="6"/>
      <c r="SIE284" s="6"/>
      <c r="SIF284" s="6"/>
      <c r="SIG284" s="6"/>
      <c r="SIH284" s="6"/>
      <c r="SII284" s="6"/>
      <c r="SIJ284" s="6"/>
      <c r="SIK284" s="6"/>
      <c r="SIL284" s="6"/>
      <c r="SIM284" s="6"/>
      <c r="SIN284" s="6"/>
      <c r="SIO284" s="6"/>
      <c r="SIP284" s="6"/>
      <c r="SIQ284" s="6"/>
      <c r="SIR284" s="6"/>
      <c r="SIS284" s="6"/>
      <c r="SIT284" s="6"/>
      <c r="SIU284" s="6"/>
      <c r="SIV284" s="6"/>
      <c r="SIW284" s="6"/>
      <c r="SIX284" s="6"/>
      <c r="SIY284" s="6"/>
      <c r="SIZ284" s="6"/>
      <c r="SJA284" s="6"/>
      <c r="SJB284" s="6"/>
      <c r="SJC284" s="6"/>
      <c r="SJD284" s="6"/>
      <c r="SJE284" s="6"/>
      <c r="SJF284" s="6"/>
      <c r="SJG284" s="6"/>
      <c r="SJH284" s="6"/>
      <c r="SJI284" s="6"/>
      <c r="SJJ284" s="6"/>
      <c r="SJK284" s="6"/>
      <c r="SJL284" s="6"/>
      <c r="SJM284" s="6"/>
      <c r="SJN284" s="6"/>
      <c r="SJO284" s="6"/>
      <c r="SJP284" s="6"/>
      <c r="SJQ284" s="6"/>
      <c r="SJR284" s="6"/>
      <c r="SJS284" s="6"/>
      <c r="SJT284" s="6"/>
      <c r="SJU284" s="6"/>
      <c r="SJV284" s="6"/>
      <c r="SJW284" s="6"/>
      <c r="SJX284" s="6"/>
      <c r="SJY284" s="6"/>
      <c r="SJZ284" s="6"/>
      <c r="SKA284" s="6"/>
      <c r="SKB284" s="6"/>
      <c r="SKC284" s="6"/>
      <c r="SKD284" s="6"/>
      <c r="SKE284" s="6"/>
      <c r="SKF284" s="6"/>
      <c r="SKG284" s="6"/>
      <c r="SKH284" s="6"/>
      <c r="SKI284" s="6"/>
      <c r="SKJ284" s="6"/>
      <c r="SKK284" s="6"/>
      <c r="SKL284" s="6"/>
      <c r="SKM284" s="6"/>
      <c r="SKN284" s="6"/>
      <c r="SKO284" s="6"/>
      <c r="SKP284" s="6"/>
      <c r="SKQ284" s="6"/>
      <c r="SKR284" s="6"/>
      <c r="SKS284" s="6"/>
      <c r="SKT284" s="6"/>
      <c r="SKU284" s="6"/>
      <c r="SKV284" s="6"/>
      <c r="SKW284" s="6"/>
      <c r="SKX284" s="6"/>
      <c r="SKY284" s="6"/>
      <c r="SKZ284" s="6"/>
      <c r="SLA284" s="6"/>
      <c r="SLB284" s="6"/>
      <c r="SLC284" s="6"/>
      <c r="SLD284" s="6"/>
      <c r="SLE284" s="6"/>
      <c r="SLF284" s="6"/>
      <c r="SLG284" s="6"/>
      <c r="SLH284" s="6"/>
      <c r="SLI284" s="6"/>
      <c r="SLJ284" s="6"/>
      <c r="SLK284" s="6"/>
      <c r="SLL284" s="6"/>
      <c r="SLM284" s="6"/>
      <c r="SLN284" s="6"/>
      <c r="SLO284" s="6"/>
      <c r="SLP284" s="6"/>
      <c r="SLQ284" s="6"/>
      <c r="SLR284" s="6"/>
      <c r="SLS284" s="6"/>
      <c r="SLT284" s="6"/>
      <c r="SLU284" s="6"/>
      <c r="SLV284" s="6"/>
      <c r="SLW284" s="6"/>
      <c r="SLX284" s="6"/>
      <c r="SLY284" s="6"/>
      <c r="SLZ284" s="6"/>
      <c r="SMA284" s="6"/>
      <c r="SMB284" s="6"/>
      <c r="SMC284" s="6"/>
      <c r="SMD284" s="6"/>
      <c r="SME284" s="6"/>
      <c r="SMF284" s="6"/>
      <c r="SMG284" s="6"/>
      <c r="SMH284" s="6"/>
      <c r="SMI284" s="6"/>
      <c r="SMJ284" s="6"/>
      <c r="SMK284" s="6"/>
      <c r="SML284" s="6"/>
      <c r="SMM284" s="6"/>
      <c r="SMN284" s="6"/>
      <c r="SMO284" s="6"/>
      <c r="SMP284" s="6"/>
      <c r="SMQ284" s="6"/>
      <c r="SMR284" s="6"/>
      <c r="SMS284" s="6"/>
      <c r="SMT284" s="6"/>
      <c r="SMU284" s="6"/>
      <c r="SMV284" s="6"/>
      <c r="SMW284" s="6"/>
      <c r="SMX284" s="6"/>
      <c r="SMY284" s="6"/>
      <c r="SMZ284" s="6"/>
      <c r="SNA284" s="6"/>
      <c r="SNB284" s="6"/>
      <c r="SNC284" s="6"/>
      <c r="SND284" s="6"/>
      <c r="SNE284" s="6"/>
      <c r="SNF284" s="6"/>
      <c r="SNG284" s="6"/>
      <c r="SNH284" s="6"/>
      <c r="SNI284" s="6"/>
      <c r="SNJ284" s="6"/>
      <c r="SNK284" s="6"/>
      <c r="SNL284" s="6"/>
      <c r="SNM284" s="6"/>
      <c r="SNN284" s="6"/>
      <c r="SNO284" s="6"/>
      <c r="SNP284" s="6"/>
      <c r="SNQ284" s="6"/>
      <c r="SNR284" s="6"/>
      <c r="SNS284" s="6"/>
      <c r="SNT284" s="6"/>
      <c r="SNU284" s="6"/>
      <c r="SNV284" s="6"/>
      <c r="SNW284" s="6"/>
      <c r="SNX284" s="6"/>
      <c r="SNY284" s="6"/>
      <c r="SNZ284" s="6"/>
      <c r="SOA284" s="6"/>
      <c r="SOB284" s="6"/>
      <c r="SOC284" s="6"/>
      <c r="SOD284" s="6"/>
      <c r="SOE284" s="6"/>
      <c r="SOF284" s="6"/>
      <c r="SOG284" s="6"/>
      <c r="SOH284" s="6"/>
      <c r="SOI284" s="6"/>
      <c r="SOJ284" s="6"/>
      <c r="SOK284" s="6"/>
      <c r="SOL284" s="6"/>
      <c r="SOM284" s="6"/>
      <c r="SON284" s="6"/>
      <c r="SOO284" s="6"/>
      <c r="SOP284" s="6"/>
      <c r="SOQ284" s="6"/>
      <c r="SOR284" s="6"/>
      <c r="SOS284" s="6"/>
      <c r="SOT284" s="6"/>
      <c r="SOU284" s="6"/>
      <c r="SOV284" s="6"/>
      <c r="SOW284" s="6"/>
      <c r="SOX284" s="6"/>
      <c r="SOY284" s="6"/>
      <c r="SOZ284" s="6"/>
      <c r="SPA284" s="6"/>
      <c r="SPB284" s="6"/>
      <c r="SPC284" s="6"/>
      <c r="SPD284" s="6"/>
      <c r="SPE284" s="6"/>
      <c r="SPF284" s="6"/>
      <c r="SPG284" s="6"/>
      <c r="SPH284" s="6"/>
      <c r="SPI284" s="6"/>
      <c r="SPJ284" s="6"/>
      <c r="SPK284" s="6"/>
      <c r="SPL284" s="6"/>
      <c r="SPM284" s="6"/>
      <c r="SPN284" s="6"/>
      <c r="SPO284" s="6"/>
      <c r="SPP284" s="6"/>
      <c r="SPQ284" s="6"/>
      <c r="SPR284" s="6"/>
      <c r="SPS284" s="6"/>
      <c r="SPT284" s="6"/>
      <c r="SPU284" s="6"/>
      <c r="SPV284" s="6"/>
      <c r="SPW284" s="6"/>
      <c r="SPX284" s="6"/>
      <c r="SPY284" s="6"/>
      <c r="SPZ284" s="6"/>
      <c r="SQA284" s="6"/>
      <c r="SQB284" s="6"/>
      <c r="SQC284" s="6"/>
      <c r="SQD284" s="6"/>
      <c r="SQE284" s="6"/>
      <c r="SQF284" s="6"/>
      <c r="SQG284" s="6"/>
      <c r="SQH284" s="6"/>
      <c r="SQI284" s="6"/>
      <c r="SQJ284" s="6"/>
      <c r="SQK284" s="6"/>
      <c r="SQL284" s="6"/>
      <c r="SQM284" s="6"/>
      <c r="SQN284" s="6"/>
      <c r="SQO284" s="6"/>
      <c r="SQP284" s="6"/>
      <c r="SQQ284" s="6"/>
      <c r="SQR284" s="6"/>
      <c r="SQS284" s="6"/>
      <c r="SQT284" s="6"/>
      <c r="SQU284" s="6"/>
      <c r="SQV284" s="6"/>
      <c r="SQW284" s="6"/>
      <c r="SQX284" s="6"/>
      <c r="SQY284" s="6"/>
      <c r="SQZ284" s="6"/>
      <c r="SRA284" s="6"/>
      <c r="SRB284" s="6"/>
      <c r="SRC284" s="6"/>
      <c r="SRD284" s="6"/>
      <c r="SRE284" s="6"/>
      <c r="SRF284" s="6"/>
      <c r="SRG284" s="6"/>
      <c r="SRH284" s="6"/>
      <c r="SRI284" s="6"/>
      <c r="SRJ284" s="6"/>
      <c r="SRK284" s="6"/>
      <c r="SRL284" s="6"/>
      <c r="SRM284" s="6"/>
      <c r="SRN284" s="6"/>
      <c r="SRO284" s="6"/>
      <c r="SRP284" s="6"/>
      <c r="SRQ284" s="6"/>
      <c r="SRR284" s="6"/>
      <c r="SRS284" s="6"/>
      <c r="SRT284" s="6"/>
      <c r="SRU284" s="6"/>
      <c r="SRV284" s="6"/>
      <c r="SRW284" s="6"/>
      <c r="SRX284" s="6"/>
      <c r="SRY284" s="6"/>
      <c r="SRZ284" s="6"/>
      <c r="SSA284" s="6"/>
      <c r="SSB284" s="6"/>
      <c r="SSC284" s="6"/>
      <c r="SSD284" s="6"/>
      <c r="SSE284" s="6"/>
      <c r="SSF284" s="6"/>
      <c r="SSG284" s="6"/>
      <c r="SSH284" s="6"/>
      <c r="SSI284" s="6"/>
      <c r="SSJ284" s="6"/>
      <c r="SSK284" s="6"/>
      <c r="SSL284" s="6"/>
      <c r="SSM284" s="6"/>
      <c r="SSN284" s="6"/>
      <c r="SSO284" s="6"/>
      <c r="SSP284" s="6"/>
      <c r="SSQ284" s="6"/>
      <c r="SSR284" s="6"/>
      <c r="SSS284" s="6"/>
      <c r="SST284" s="6"/>
      <c r="SSU284" s="6"/>
      <c r="SSV284" s="6"/>
      <c r="SSW284" s="6"/>
      <c r="SSX284" s="6"/>
      <c r="SSY284" s="6"/>
      <c r="SSZ284" s="6"/>
      <c r="STA284" s="6"/>
      <c r="STB284" s="6"/>
      <c r="STC284" s="6"/>
      <c r="STD284" s="6"/>
      <c r="STE284" s="6"/>
      <c r="STF284" s="6"/>
      <c r="STG284" s="6"/>
      <c r="STH284" s="6"/>
      <c r="STI284" s="6"/>
      <c r="STJ284" s="6"/>
      <c r="STK284" s="6"/>
      <c r="STL284" s="6"/>
      <c r="STM284" s="6"/>
      <c r="STN284" s="6"/>
      <c r="STO284" s="6"/>
      <c r="STP284" s="6"/>
      <c r="STQ284" s="6"/>
      <c r="STR284" s="6"/>
      <c r="STS284" s="6"/>
      <c r="STT284" s="6"/>
      <c r="STU284" s="6"/>
      <c r="STV284" s="6"/>
      <c r="STW284" s="6"/>
      <c r="STX284" s="6"/>
      <c r="STY284" s="6"/>
      <c r="STZ284" s="6"/>
      <c r="SUA284" s="6"/>
      <c r="SUB284" s="6"/>
      <c r="SUC284" s="6"/>
      <c r="SUD284" s="6"/>
      <c r="SUE284" s="6"/>
      <c r="SUF284" s="6"/>
      <c r="SUG284" s="6"/>
      <c r="SUH284" s="6"/>
      <c r="SUI284" s="6"/>
      <c r="SUJ284" s="6"/>
      <c r="SUK284" s="6"/>
      <c r="SUL284" s="6"/>
      <c r="SUM284" s="6"/>
      <c r="SUN284" s="6"/>
      <c r="SUO284" s="6"/>
      <c r="SUP284" s="6"/>
      <c r="SUQ284" s="6"/>
      <c r="SUR284" s="6"/>
      <c r="SUS284" s="6"/>
      <c r="SUT284" s="6"/>
      <c r="SUU284" s="6"/>
      <c r="SUV284" s="6"/>
      <c r="SUW284" s="6"/>
      <c r="SUX284" s="6"/>
      <c r="SUY284" s="6"/>
      <c r="SUZ284" s="6"/>
      <c r="SVA284" s="6"/>
      <c r="SVB284" s="6"/>
      <c r="SVC284" s="6"/>
      <c r="SVD284" s="6"/>
      <c r="SVE284" s="6"/>
      <c r="SVF284" s="6"/>
      <c r="SVG284" s="6"/>
      <c r="SVH284" s="6"/>
      <c r="SVI284" s="6"/>
      <c r="SVJ284" s="6"/>
      <c r="SVK284" s="6"/>
      <c r="SVL284" s="6"/>
      <c r="SVM284" s="6"/>
      <c r="SVN284" s="6"/>
      <c r="SVO284" s="6"/>
      <c r="SVP284" s="6"/>
      <c r="SVQ284" s="6"/>
      <c r="SVR284" s="6"/>
      <c r="SVS284" s="6"/>
      <c r="SVT284" s="6"/>
      <c r="SVU284" s="6"/>
      <c r="SVV284" s="6"/>
      <c r="SVW284" s="6"/>
      <c r="SVX284" s="6"/>
      <c r="SVY284" s="6"/>
      <c r="SVZ284" s="6"/>
      <c r="SWA284" s="6"/>
      <c r="SWB284" s="6"/>
      <c r="SWC284" s="6"/>
      <c r="SWD284" s="6"/>
      <c r="SWE284" s="6"/>
      <c r="SWF284" s="6"/>
      <c r="SWG284" s="6"/>
      <c r="SWH284" s="6"/>
      <c r="SWI284" s="6"/>
      <c r="SWJ284" s="6"/>
      <c r="SWK284" s="6"/>
      <c r="SWL284" s="6"/>
      <c r="SWM284" s="6"/>
      <c r="SWN284" s="6"/>
      <c r="SWO284" s="6"/>
      <c r="SWP284" s="6"/>
      <c r="SWQ284" s="6"/>
      <c r="SWR284" s="6"/>
      <c r="SWS284" s="6"/>
      <c r="SWT284" s="6"/>
      <c r="SWU284" s="6"/>
      <c r="SWV284" s="6"/>
      <c r="SWW284" s="6"/>
      <c r="SWX284" s="6"/>
      <c r="SWY284" s="6"/>
      <c r="SWZ284" s="6"/>
      <c r="SXA284" s="6"/>
      <c r="SXB284" s="6"/>
      <c r="SXC284" s="6"/>
      <c r="SXD284" s="6"/>
      <c r="SXE284" s="6"/>
      <c r="SXF284" s="6"/>
      <c r="SXG284" s="6"/>
      <c r="SXH284" s="6"/>
      <c r="SXI284" s="6"/>
      <c r="SXJ284" s="6"/>
      <c r="SXK284" s="6"/>
      <c r="SXL284" s="6"/>
      <c r="SXM284" s="6"/>
      <c r="SXN284" s="6"/>
      <c r="SXO284" s="6"/>
      <c r="SXP284" s="6"/>
      <c r="SXQ284" s="6"/>
      <c r="SXR284" s="6"/>
      <c r="SXS284" s="6"/>
      <c r="SXT284" s="6"/>
      <c r="SXU284" s="6"/>
      <c r="SXV284" s="6"/>
      <c r="SXW284" s="6"/>
      <c r="SXX284" s="6"/>
      <c r="SXY284" s="6"/>
      <c r="SXZ284" s="6"/>
      <c r="SYA284" s="6"/>
      <c r="SYB284" s="6"/>
      <c r="SYC284" s="6"/>
      <c r="SYD284" s="6"/>
      <c r="SYE284" s="6"/>
      <c r="SYF284" s="6"/>
      <c r="SYG284" s="6"/>
      <c r="SYH284" s="6"/>
      <c r="SYI284" s="6"/>
      <c r="SYJ284" s="6"/>
      <c r="SYK284" s="6"/>
      <c r="SYL284" s="6"/>
      <c r="SYM284" s="6"/>
      <c r="SYN284" s="6"/>
      <c r="SYO284" s="6"/>
      <c r="SYP284" s="6"/>
      <c r="SYQ284" s="6"/>
      <c r="SYR284" s="6"/>
      <c r="SYS284" s="6"/>
      <c r="SYT284" s="6"/>
      <c r="SYU284" s="6"/>
      <c r="SYV284" s="6"/>
      <c r="SYW284" s="6"/>
      <c r="SYX284" s="6"/>
      <c r="SYY284" s="6"/>
      <c r="SYZ284" s="6"/>
      <c r="SZA284" s="6"/>
      <c r="SZB284" s="6"/>
      <c r="SZC284" s="6"/>
      <c r="SZD284" s="6"/>
      <c r="SZE284" s="6"/>
      <c r="SZF284" s="6"/>
      <c r="SZG284" s="6"/>
      <c r="SZH284" s="6"/>
      <c r="SZI284" s="6"/>
      <c r="SZJ284" s="6"/>
      <c r="SZK284" s="6"/>
      <c r="SZL284" s="6"/>
      <c r="SZM284" s="6"/>
      <c r="SZN284" s="6"/>
      <c r="SZO284" s="6"/>
      <c r="SZP284" s="6"/>
      <c r="SZQ284" s="6"/>
      <c r="SZR284" s="6"/>
      <c r="SZS284" s="6"/>
      <c r="SZT284" s="6"/>
      <c r="SZU284" s="6"/>
      <c r="SZV284" s="6"/>
      <c r="SZW284" s="6"/>
      <c r="SZX284" s="6"/>
      <c r="SZY284" s="6"/>
      <c r="SZZ284" s="6"/>
      <c r="TAA284" s="6"/>
      <c r="TAB284" s="6"/>
      <c r="TAC284" s="6"/>
      <c r="TAD284" s="6"/>
      <c r="TAE284" s="6"/>
      <c r="TAF284" s="6"/>
      <c r="TAG284" s="6"/>
      <c r="TAH284" s="6"/>
      <c r="TAI284" s="6"/>
      <c r="TAJ284" s="6"/>
      <c r="TAK284" s="6"/>
      <c r="TAL284" s="6"/>
      <c r="TAM284" s="6"/>
      <c r="TAN284" s="6"/>
      <c r="TAO284" s="6"/>
      <c r="TAP284" s="6"/>
      <c r="TAQ284" s="6"/>
      <c r="TAR284" s="6"/>
      <c r="TAS284" s="6"/>
      <c r="TAT284" s="6"/>
      <c r="TAU284" s="6"/>
      <c r="TAV284" s="6"/>
      <c r="TAW284" s="6"/>
      <c r="TAX284" s="6"/>
      <c r="TAY284" s="6"/>
      <c r="TAZ284" s="6"/>
      <c r="TBA284" s="6"/>
      <c r="TBB284" s="6"/>
      <c r="TBC284" s="6"/>
      <c r="TBD284" s="6"/>
      <c r="TBE284" s="6"/>
      <c r="TBF284" s="6"/>
      <c r="TBG284" s="6"/>
      <c r="TBH284" s="6"/>
      <c r="TBI284" s="6"/>
      <c r="TBJ284" s="6"/>
      <c r="TBK284" s="6"/>
      <c r="TBL284" s="6"/>
      <c r="TBM284" s="6"/>
      <c r="TBN284" s="6"/>
      <c r="TBO284" s="6"/>
      <c r="TBP284" s="6"/>
      <c r="TBQ284" s="6"/>
      <c r="TBR284" s="6"/>
      <c r="TBS284" s="6"/>
      <c r="TBT284" s="6"/>
      <c r="TBU284" s="6"/>
      <c r="TBV284" s="6"/>
      <c r="TBW284" s="6"/>
      <c r="TBX284" s="6"/>
      <c r="TBY284" s="6"/>
      <c r="TBZ284" s="6"/>
      <c r="TCA284" s="6"/>
      <c r="TCB284" s="6"/>
      <c r="TCC284" s="6"/>
      <c r="TCD284" s="6"/>
      <c r="TCE284" s="6"/>
      <c r="TCF284" s="6"/>
      <c r="TCG284" s="6"/>
      <c r="TCH284" s="6"/>
      <c r="TCI284" s="6"/>
      <c r="TCJ284" s="6"/>
      <c r="TCK284" s="6"/>
      <c r="TCL284" s="6"/>
      <c r="TCM284" s="6"/>
      <c r="TCN284" s="6"/>
      <c r="TCO284" s="6"/>
      <c r="TCP284" s="6"/>
      <c r="TCQ284" s="6"/>
      <c r="TCR284" s="6"/>
      <c r="TCS284" s="6"/>
      <c r="TCT284" s="6"/>
      <c r="TCU284" s="6"/>
      <c r="TCV284" s="6"/>
      <c r="TCW284" s="6"/>
      <c r="TCX284" s="6"/>
      <c r="TCY284" s="6"/>
      <c r="TCZ284" s="6"/>
      <c r="TDA284" s="6"/>
      <c r="TDB284" s="6"/>
      <c r="TDC284" s="6"/>
      <c r="TDD284" s="6"/>
      <c r="TDE284" s="6"/>
      <c r="TDF284" s="6"/>
      <c r="TDG284" s="6"/>
      <c r="TDH284" s="6"/>
      <c r="TDI284" s="6"/>
      <c r="TDJ284" s="6"/>
      <c r="TDK284" s="6"/>
      <c r="TDL284" s="6"/>
      <c r="TDM284" s="6"/>
      <c r="TDN284" s="6"/>
      <c r="TDO284" s="6"/>
      <c r="TDP284" s="6"/>
      <c r="TDQ284" s="6"/>
      <c r="TDR284" s="6"/>
      <c r="TDS284" s="6"/>
      <c r="TDT284" s="6"/>
      <c r="TDU284" s="6"/>
      <c r="TDV284" s="6"/>
      <c r="TDW284" s="6"/>
      <c r="TDX284" s="6"/>
      <c r="TDY284" s="6"/>
      <c r="TDZ284" s="6"/>
      <c r="TEA284" s="6"/>
      <c r="TEB284" s="6"/>
      <c r="TEC284" s="6"/>
      <c r="TED284" s="6"/>
      <c r="TEE284" s="6"/>
      <c r="TEF284" s="6"/>
      <c r="TEG284" s="6"/>
      <c r="TEH284" s="6"/>
      <c r="TEI284" s="6"/>
      <c r="TEJ284" s="6"/>
      <c r="TEK284" s="6"/>
      <c r="TEL284" s="6"/>
      <c r="TEM284" s="6"/>
      <c r="TEN284" s="6"/>
      <c r="TEO284" s="6"/>
      <c r="TEP284" s="6"/>
      <c r="TEQ284" s="6"/>
      <c r="TER284" s="6"/>
      <c r="TES284" s="6"/>
      <c r="TET284" s="6"/>
      <c r="TEU284" s="6"/>
      <c r="TEV284" s="6"/>
      <c r="TEW284" s="6"/>
      <c r="TEX284" s="6"/>
      <c r="TEY284" s="6"/>
      <c r="TEZ284" s="6"/>
      <c r="TFA284" s="6"/>
      <c r="TFB284" s="6"/>
      <c r="TFC284" s="6"/>
      <c r="TFD284" s="6"/>
      <c r="TFE284" s="6"/>
      <c r="TFF284" s="6"/>
      <c r="TFG284" s="6"/>
      <c r="TFH284" s="6"/>
      <c r="TFI284" s="6"/>
      <c r="TFJ284" s="6"/>
      <c r="TFK284" s="6"/>
      <c r="TFL284" s="6"/>
      <c r="TFM284" s="6"/>
      <c r="TFN284" s="6"/>
      <c r="TFO284" s="6"/>
      <c r="TFP284" s="6"/>
      <c r="TFQ284" s="6"/>
      <c r="TFR284" s="6"/>
      <c r="TFS284" s="6"/>
      <c r="TFT284" s="6"/>
      <c r="TFU284" s="6"/>
      <c r="TFV284" s="6"/>
      <c r="TFW284" s="6"/>
      <c r="TFX284" s="6"/>
      <c r="TFY284" s="6"/>
      <c r="TFZ284" s="6"/>
      <c r="TGA284" s="6"/>
      <c r="TGB284" s="6"/>
      <c r="TGC284" s="6"/>
      <c r="TGD284" s="6"/>
      <c r="TGE284" s="6"/>
      <c r="TGF284" s="6"/>
      <c r="TGG284" s="6"/>
      <c r="TGH284" s="6"/>
      <c r="TGI284" s="6"/>
      <c r="TGJ284" s="6"/>
      <c r="TGK284" s="6"/>
      <c r="TGL284" s="6"/>
      <c r="TGM284" s="6"/>
      <c r="TGN284" s="6"/>
      <c r="TGO284" s="6"/>
      <c r="TGP284" s="6"/>
      <c r="TGQ284" s="6"/>
      <c r="TGR284" s="6"/>
      <c r="TGS284" s="6"/>
      <c r="TGT284" s="6"/>
      <c r="TGU284" s="6"/>
      <c r="TGV284" s="6"/>
      <c r="TGW284" s="6"/>
      <c r="TGX284" s="6"/>
      <c r="TGY284" s="6"/>
      <c r="TGZ284" s="6"/>
      <c r="THA284" s="6"/>
      <c r="THB284" s="6"/>
      <c r="THC284" s="6"/>
      <c r="THD284" s="6"/>
      <c r="THE284" s="6"/>
      <c r="THF284" s="6"/>
      <c r="THG284" s="6"/>
      <c r="THH284" s="6"/>
      <c r="THI284" s="6"/>
      <c r="THJ284" s="6"/>
      <c r="THK284" s="6"/>
      <c r="THL284" s="6"/>
      <c r="THM284" s="6"/>
      <c r="THN284" s="6"/>
      <c r="THO284" s="6"/>
      <c r="THP284" s="6"/>
      <c r="THQ284" s="6"/>
      <c r="THR284" s="6"/>
      <c r="THS284" s="6"/>
      <c r="THT284" s="6"/>
      <c r="THU284" s="6"/>
      <c r="THV284" s="6"/>
      <c r="THW284" s="6"/>
      <c r="THX284" s="6"/>
      <c r="THY284" s="6"/>
      <c r="THZ284" s="6"/>
      <c r="TIA284" s="6"/>
      <c r="TIB284" s="6"/>
      <c r="TIC284" s="6"/>
      <c r="TID284" s="6"/>
      <c r="TIE284" s="6"/>
      <c r="TIF284" s="6"/>
      <c r="TIG284" s="6"/>
      <c r="TIH284" s="6"/>
      <c r="TII284" s="6"/>
      <c r="TIJ284" s="6"/>
      <c r="TIK284" s="6"/>
      <c r="TIL284" s="6"/>
      <c r="TIM284" s="6"/>
      <c r="TIN284" s="6"/>
      <c r="TIO284" s="6"/>
      <c r="TIP284" s="6"/>
      <c r="TIQ284" s="6"/>
      <c r="TIR284" s="6"/>
      <c r="TIS284" s="6"/>
      <c r="TIT284" s="6"/>
      <c r="TIU284" s="6"/>
      <c r="TIV284" s="6"/>
      <c r="TIW284" s="6"/>
      <c r="TIX284" s="6"/>
      <c r="TIY284" s="6"/>
      <c r="TIZ284" s="6"/>
      <c r="TJA284" s="6"/>
      <c r="TJB284" s="6"/>
      <c r="TJC284" s="6"/>
      <c r="TJD284" s="6"/>
      <c r="TJE284" s="6"/>
      <c r="TJF284" s="6"/>
      <c r="TJG284" s="6"/>
      <c r="TJH284" s="6"/>
      <c r="TJI284" s="6"/>
      <c r="TJJ284" s="6"/>
      <c r="TJK284" s="6"/>
      <c r="TJL284" s="6"/>
      <c r="TJM284" s="6"/>
      <c r="TJN284" s="6"/>
      <c r="TJO284" s="6"/>
      <c r="TJP284" s="6"/>
      <c r="TJQ284" s="6"/>
      <c r="TJR284" s="6"/>
      <c r="TJS284" s="6"/>
      <c r="TJT284" s="6"/>
      <c r="TJU284" s="6"/>
      <c r="TJV284" s="6"/>
      <c r="TJW284" s="6"/>
      <c r="TJX284" s="6"/>
      <c r="TJY284" s="6"/>
      <c r="TJZ284" s="6"/>
      <c r="TKA284" s="6"/>
      <c r="TKB284" s="6"/>
      <c r="TKC284" s="6"/>
      <c r="TKD284" s="6"/>
      <c r="TKE284" s="6"/>
      <c r="TKF284" s="6"/>
      <c r="TKG284" s="6"/>
      <c r="TKH284" s="6"/>
      <c r="TKI284" s="6"/>
      <c r="TKJ284" s="6"/>
      <c r="TKK284" s="6"/>
      <c r="TKL284" s="6"/>
      <c r="TKM284" s="6"/>
      <c r="TKN284" s="6"/>
      <c r="TKO284" s="6"/>
      <c r="TKP284" s="6"/>
      <c r="TKQ284" s="6"/>
      <c r="TKR284" s="6"/>
      <c r="TKS284" s="6"/>
      <c r="TKT284" s="6"/>
      <c r="TKU284" s="6"/>
      <c r="TKV284" s="6"/>
      <c r="TKW284" s="6"/>
      <c r="TKX284" s="6"/>
      <c r="TKY284" s="6"/>
      <c r="TKZ284" s="6"/>
      <c r="TLA284" s="6"/>
      <c r="TLB284" s="6"/>
      <c r="TLC284" s="6"/>
      <c r="TLD284" s="6"/>
      <c r="TLE284" s="6"/>
      <c r="TLF284" s="6"/>
      <c r="TLG284" s="6"/>
      <c r="TLH284" s="6"/>
      <c r="TLI284" s="6"/>
      <c r="TLJ284" s="6"/>
      <c r="TLK284" s="6"/>
      <c r="TLL284" s="6"/>
      <c r="TLM284" s="6"/>
      <c r="TLN284" s="6"/>
      <c r="TLO284" s="6"/>
      <c r="TLP284" s="6"/>
      <c r="TLQ284" s="6"/>
      <c r="TLR284" s="6"/>
      <c r="TLS284" s="6"/>
      <c r="TLT284" s="6"/>
      <c r="TLU284" s="6"/>
      <c r="TLV284" s="6"/>
      <c r="TLW284" s="6"/>
      <c r="TLX284" s="6"/>
      <c r="TLY284" s="6"/>
      <c r="TLZ284" s="6"/>
      <c r="TMA284" s="6"/>
      <c r="TMB284" s="6"/>
      <c r="TMC284" s="6"/>
      <c r="TMD284" s="6"/>
      <c r="TME284" s="6"/>
      <c r="TMF284" s="6"/>
      <c r="TMG284" s="6"/>
      <c r="TMH284" s="6"/>
      <c r="TMI284" s="6"/>
      <c r="TMJ284" s="6"/>
      <c r="TMK284" s="6"/>
      <c r="TML284" s="6"/>
      <c r="TMM284" s="6"/>
      <c r="TMN284" s="6"/>
      <c r="TMO284" s="6"/>
      <c r="TMP284" s="6"/>
      <c r="TMQ284" s="6"/>
      <c r="TMR284" s="6"/>
      <c r="TMS284" s="6"/>
      <c r="TMT284" s="6"/>
      <c r="TMU284" s="6"/>
      <c r="TMV284" s="6"/>
      <c r="TMW284" s="6"/>
      <c r="TMX284" s="6"/>
      <c r="TMY284" s="6"/>
      <c r="TMZ284" s="6"/>
      <c r="TNA284" s="6"/>
      <c r="TNB284" s="6"/>
      <c r="TNC284" s="6"/>
      <c r="TND284" s="6"/>
      <c r="TNE284" s="6"/>
      <c r="TNF284" s="6"/>
      <c r="TNG284" s="6"/>
      <c r="TNH284" s="6"/>
      <c r="TNI284" s="6"/>
      <c r="TNJ284" s="6"/>
      <c r="TNK284" s="6"/>
      <c r="TNL284" s="6"/>
      <c r="TNM284" s="6"/>
      <c r="TNN284" s="6"/>
      <c r="TNO284" s="6"/>
      <c r="TNP284" s="6"/>
      <c r="TNQ284" s="6"/>
      <c r="TNR284" s="6"/>
      <c r="TNS284" s="6"/>
      <c r="TNT284" s="6"/>
      <c r="TNU284" s="6"/>
      <c r="TNV284" s="6"/>
      <c r="TNW284" s="6"/>
      <c r="TNX284" s="6"/>
      <c r="TNY284" s="6"/>
      <c r="TNZ284" s="6"/>
      <c r="TOA284" s="6"/>
      <c r="TOB284" s="6"/>
      <c r="TOC284" s="6"/>
      <c r="TOD284" s="6"/>
      <c r="TOE284" s="6"/>
      <c r="TOF284" s="6"/>
      <c r="TOG284" s="6"/>
      <c r="TOH284" s="6"/>
      <c r="TOI284" s="6"/>
      <c r="TOJ284" s="6"/>
      <c r="TOK284" s="6"/>
      <c r="TOL284" s="6"/>
      <c r="TOM284" s="6"/>
      <c r="TON284" s="6"/>
      <c r="TOO284" s="6"/>
      <c r="TOP284" s="6"/>
      <c r="TOQ284" s="6"/>
      <c r="TOR284" s="6"/>
      <c r="TOS284" s="6"/>
      <c r="TOT284" s="6"/>
      <c r="TOU284" s="6"/>
      <c r="TOV284" s="6"/>
      <c r="TOW284" s="6"/>
      <c r="TOX284" s="6"/>
      <c r="TOY284" s="6"/>
      <c r="TOZ284" s="6"/>
      <c r="TPA284" s="6"/>
      <c r="TPB284" s="6"/>
      <c r="TPC284" s="6"/>
      <c r="TPD284" s="6"/>
      <c r="TPE284" s="6"/>
      <c r="TPF284" s="6"/>
      <c r="TPG284" s="6"/>
      <c r="TPH284" s="6"/>
      <c r="TPI284" s="6"/>
      <c r="TPJ284" s="6"/>
      <c r="TPK284" s="6"/>
      <c r="TPL284" s="6"/>
      <c r="TPM284" s="6"/>
      <c r="TPN284" s="6"/>
      <c r="TPO284" s="6"/>
      <c r="TPP284" s="6"/>
      <c r="TPQ284" s="6"/>
      <c r="TPR284" s="6"/>
      <c r="TPS284" s="6"/>
      <c r="TPT284" s="6"/>
      <c r="TPU284" s="6"/>
      <c r="TPV284" s="6"/>
      <c r="TPW284" s="6"/>
      <c r="TPX284" s="6"/>
      <c r="TPY284" s="6"/>
      <c r="TPZ284" s="6"/>
      <c r="TQA284" s="6"/>
      <c r="TQB284" s="6"/>
      <c r="TQC284" s="6"/>
      <c r="TQD284" s="6"/>
      <c r="TQE284" s="6"/>
      <c r="TQF284" s="6"/>
      <c r="TQG284" s="6"/>
      <c r="TQH284" s="6"/>
      <c r="TQI284" s="6"/>
      <c r="TQJ284" s="6"/>
      <c r="TQK284" s="6"/>
      <c r="TQL284" s="6"/>
      <c r="TQM284" s="6"/>
      <c r="TQN284" s="6"/>
      <c r="TQO284" s="6"/>
      <c r="TQP284" s="6"/>
      <c r="TQQ284" s="6"/>
      <c r="TQR284" s="6"/>
      <c r="TQS284" s="6"/>
      <c r="TQT284" s="6"/>
      <c r="TQU284" s="6"/>
      <c r="TQV284" s="6"/>
      <c r="TQW284" s="6"/>
      <c r="TQX284" s="6"/>
      <c r="TQY284" s="6"/>
      <c r="TQZ284" s="6"/>
      <c r="TRA284" s="6"/>
      <c r="TRB284" s="6"/>
      <c r="TRC284" s="6"/>
      <c r="TRD284" s="6"/>
      <c r="TRE284" s="6"/>
      <c r="TRF284" s="6"/>
      <c r="TRG284" s="6"/>
      <c r="TRH284" s="6"/>
      <c r="TRI284" s="6"/>
      <c r="TRJ284" s="6"/>
      <c r="TRK284" s="6"/>
      <c r="TRL284" s="6"/>
      <c r="TRM284" s="6"/>
      <c r="TRN284" s="6"/>
      <c r="TRO284" s="6"/>
      <c r="TRP284" s="6"/>
      <c r="TRQ284" s="6"/>
      <c r="TRR284" s="6"/>
      <c r="TRS284" s="6"/>
      <c r="TRT284" s="6"/>
      <c r="TRU284" s="6"/>
      <c r="TRV284" s="6"/>
      <c r="TRW284" s="6"/>
      <c r="TRX284" s="6"/>
      <c r="TRY284" s="6"/>
      <c r="TRZ284" s="6"/>
      <c r="TSA284" s="6"/>
      <c r="TSB284" s="6"/>
      <c r="TSC284" s="6"/>
      <c r="TSD284" s="6"/>
      <c r="TSE284" s="6"/>
      <c r="TSF284" s="6"/>
      <c r="TSG284" s="6"/>
      <c r="TSH284" s="6"/>
      <c r="TSI284" s="6"/>
      <c r="TSJ284" s="6"/>
      <c r="TSK284" s="6"/>
      <c r="TSL284" s="6"/>
      <c r="TSM284" s="6"/>
      <c r="TSN284" s="6"/>
      <c r="TSO284" s="6"/>
      <c r="TSP284" s="6"/>
      <c r="TSQ284" s="6"/>
      <c r="TSR284" s="6"/>
      <c r="TSS284" s="6"/>
      <c r="TST284" s="6"/>
      <c r="TSU284" s="6"/>
      <c r="TSV284" s="6"/>
      <c r="TSW284" s="6"/>
      <c r="TSX284" s="6"/>
      <c r="TSY284" s="6"/>
      <c r="TSZ284" s="6"/>
      <c r="TTA284" s="6"/>
      <c r="TTB284" s="6"/>
      <c r="TTC284" s="6"/>
      <c r="TTD284" s="6"/>
      <c r="TTE284" s="6"/>
      <c r="TTF284" s="6"/>
      <c r="TTG284" s="6"/>
      <c r="TTH284" s="6"/>
      <c r="TTI284" s="6"/>
      <c r="TTJ284" s="6"/>
      <c r="TTK284" s="6"/>
      <c r="TTL284" s="6"/>
      <c r="TTM284" s="6"/>
      <c r="TTN284" s="6"/>
      <c r="TTO284" s="6"/>
      <c r="TTP284" s="6"/>
      <c r="TTQ284" s="6"/>
      <c r="TTR284" s="6"/>
      <c r="TTS284" s="6"/>
      <c r="TTT284" s="6"/>
      <c r="TTU284" s="6"/>
      <c r="TTV284" s="6"/>
      <c r="TTW284" s="6"/>
      <c r="TTX284" s="6"/>
      <c r="TTY284" s="6"/>
      <c r="TTZ284" s="6"/>
      <c r="TUA284" s="6"/>
      <c r="TUB284" s="6"/>
      <c r="TUC284" s="6"/>
      <c r="TUD284" s="6"/>
      <c r="TUE284" s="6"/>
      <c r="TUF284" s="6"/>
      <c r="TUG284" s="6"/>
      <c r="TUH284" s="6"/>
      <c r="TUI284" s="6"/>
      <c r="TUJ284" s="6"/>
      <c r="TUK284" s="6"/>
      <c r="TUL284" s="6"/>
      <c r="TUM284" s="6"/>
      <c r="TUN284" s="6"/>
      <c r="TUO284" s="6"/>
      <c r="TUP284" s="6"/>
      <c r="TUQ284" s="6"/>
      <c r="TUR284" s="6"/>
      <c r="TUS284" s="6"/>
      <c r="TUT284" s="6"/>
      <c r="TUU284" s="6"/>
      <c r="TUV284" s="6"/>
      <c r="TUW284" s="6"/>
      <c r="TUX284" s="6"/>
      <c r="TUY284" s="6"/>
      <c r="TUZ284" s="6"/>
      <c r="TVA284" s="6"/>
      <c r="TVB284" s="6"/>
      <c r="TVC284" s="6"/>
      <c r="TVD284" s="6"/>
      <c r="TVE284" s="6"/>
      <c r="TVF284" s="6"/>
      <c r="TVG284" s="6"/>
      <c r="TVH284" s="6"/>
      <c r="TVI284" s="6"/>
      <c r="TVJ284" s="6"/>
      <c r="TVK284" s="6"/>
      <c r="TVL284" s="6"/>
      <c r="TVM284" s="6"/>
      <c r="TVN284" s="6"/>
      <c r="TVO284" s="6"/>
      <c r="TVP284" s="6"/>
      <c r="TVQ284" s="6"/>
      <c r="TVR284" s="6"/>
      <c r="TVS284" s="6"/>
      <c r="TVT284" s="6"/>
      <c r="TVU284" s="6"/>
      <c r="TVV284" s="6"/>
      <c r="TVW284" s="6"/>
      <c r="TVX284" s="6"/>
      <c r="TVY284" s="6"/>
      <c r="TVZ284" s="6"/>
      <c r="TWA284" s="6"/>
      <c r="TWB284" s="6"/>
      <c r="TWC284" s="6"/>
      <c r="TWD284" s="6"/>
      <c r="TWE284" s="6"/>
      <c r="TWF284" s="6"/>
      <c r="TWG284" s="6"/>
      <c r="TWH284" s="6"/>
      <c r="TWI284" s="6"/>
      <c r="TWJ284" s="6"/>
      <c r="TWK284" s="6"/>
      <c r="TWL284" s="6"/>
      <c r="TWM284" s="6"/>
      <c r="TWN284" s="6"/>
      <c r="TWO284" s="6"/>
      <c r="TWP284" s="6"/>
      <c r="TWQ284" s="6"/>
      <c r="TWR284" s="6"/>
      <c r="TWS284" s="6"/>
      <c r="TWT284" s="6"/>
      <c r="TWU284" s="6"/>
      <c r="TWV284" s="6"/>
      <c r="TWW284" s="6"/>
      <c r="TWX284" s="6"/>
      <c r="TWY284" s="6"/>
      <c r="TWZ284" s="6"/>
      <c r="TXA284" s="6"/>
      <c r="TXB284" s="6"/>
      <c r="TXC284" s="6"/>
      <c r="TXD284" s="6"/>
      <c r="TXE284" s="6"/>
      <c r="TXF284" s="6"/>
      <c r="TXG284" s="6"/>
      <c r="TXH284" s="6"/>
      <c r="TXI284" s="6"/>
      <c r="TXJ284" s="6"/>
      <c r="TXK284" s="6"/>
      <c r="TXL284" s="6"/>
      <c r="TXM284" s="6"/>
      <c r="TXN284" s="6"/>
      <c r="TXO284" s="6"/>
      <c r="TXP284" s="6"/>
      <c r="TXQ284" s="6"/>
      <c r="TXR284" s="6"/>
      <c r="TXS284" s="6"/>
      <c r="TXT284" s="6"/>
      <c r="TXU284" s="6"/>
      <c r="TXV284" s="6"/>
      <c r="TXW284" s="6"/>
      <c r="TXX284" s="6"/>
      <c r="TXY284" s="6"/>
      <c r="TXZ284" s="6"/>
      <c r="TYA284" s="6"/>
      <c r="TYB284" s="6"/>
      <c r="TYC284" s="6"/>
      <c r="TYD284" s="6"/>
      <c r="TYE284" s="6"/>
      <c r="TYF284" s="6"/>
      <c r="TYG284" s="6"/>
      <c r="TYH284" s="6"/>
      <c r="TYI284" s="6"/>
      <c r="TYJ284" s="6"/>
      <c r="TYK284" s="6"/>
      <c r="TYL284" s="6"/>
      <c r="TYM284" s="6"/>
      <c r="TYN284" s="6"/>
      <c r="TYO284" s="6"/>
      <c r="TYP284" s="6"/>
      <c r="TYQ284" s="6"/>
      <c r="TYR284" s="6"/>
      <c r="TYS284" s="6"/>
      <c r="TYT284" s="6"/>
      <c r="TYU284" s="6"/>
      <c r="TYV284" s="6"/>
      <c r="TYW284" s="6"/>
      <c r="TYX284" s="6"/>
      <c r="TYY284" s="6"/>
      <c r="TYZ284" s="6"/>
      <c r="TZA284" s="6"/>
      <c r="TZB284" s="6"/>
      <c r="TZC284" s="6"/>
      <c r="TZD284" s="6"/>
      <c r="TZE284" s="6"/>
      <c r="TZF284" s="6"/>
      <c r="TZG284" s="6"/>
      <c r="TZH284" s="6"/>
      <c r="TZI284" s="6"/>
      <c r="TZJ284" s="6"/>
      <c r="TZK284" s="6"/>
      <c r="TZL284" s="6"/>
      <c r="TZM284" s="6"/>
      <c r="TZN284" s="6"/>
      <c r="TZO284" s="6"/>
      <c r="TZP284" s="6"/>
      <c r="TZQ284" s="6"/>
      <c r="TZR284" s="6"/>
      <c r="TZS284" s="6"/>
      <c r="TZT284" s="6"/>
      <c r="TZU284" s="6"/>
      <c r="TZV284" s="6"/>
      <c r="TZW284" s="6"/>
      <c r="TZX284" s="6"/>
      <c r="TZY284" s="6"/>
      <c r="TZZ284" s="6"/>
      <c r="UAA284" s="6"/>
      <c r="UAB284" s="6"/>
      <c r="UAC284" s="6"/>
      <c r="UAD284" s="6"/>
      <c r="UAE284" s="6"/>
      <c r="UAF284" s="6"/>
      <c r="UAG284" s="6"/>
      <c r="UAH284" s="6"/>
      <c r="UAI284" s="6"/>
      <c r="UAJ284" s="6"/>
      <c r="UAK284" s="6"/>
      <c r="UAL284" s="6"/>
      <c r="UAM284" s="6"/>
      <c r="UAN284" s="6"/>
      <c r="UAO284" s="6"/>
      <c r="UAP284" s="6"/>
      <c r="UAQ284" s="6"/>
      <c r="UAR284" s="6"/>
      <c r="UAS284" s="6"/>
      <c r="UAT284" s="6"/>
      <c r="UAU284" s="6"/>
      <c r="UAV284" s="6"/>
      <c r="UAW284" s="6"/>
      <c r="UAX284" s="6"/>
      <c r="UAY284" s="6"/>
      <c r="UAZ284" s="6"/>
      <c r="UBA284" s="6"/>
      <c r="UBB284" s="6"/>
      <c r="UBC284" s="6"/>
      <c r="UBD284" s="6"/>
      <c r="UBE284" s="6"/>
      <c r="UBF284" s="6"/>
      <c r="UBG284" s="6"/>
      <c r="UBH284" s="6"/>
      <c r="UBI284" s="6"/>
      <c r="UBJ284" s="6"/>
      <c r="UBK284" s="6"/>
      <c r="UBL284" s="6"/>
      <c r="UBM284" s="6"/>
      <c r="UBN284" s="6"/>
      <c r="UBO284" s="6"/>
      <c r="UBP284" s="6"/>
      <c r="UBQ284" s="6"/>
      <c r="UBR284" s="6"/>
      <c r="UBS284" s="6"/>
      <c r="UBT284" s="6"/>
      <c r="UBU284" s="6"/>
      <c r="UBV284" s="6"/>
      <c r="UBW284" s="6"/>
      <c r="UBX284" s="6"/>
      <c r="UBY284" s="6"/>
      <c r="UBZ284" s="6"/>
      <c r="UCA284" s="6"/>
      <c r="UCB284" s="6"/>
      <c r="UCC284" s="6"/>
      <c r="UCD284" s="6"/>
      <c r="UCE284" s="6"/>
      <c r="UCF284" s="6"/>
      <c r="UCG284" s="6"/>
      <c r="UCH284" s="6"/>
      <c r="UCI284" s="6"/>
      <c r="UCJ284" s="6"/>
      <c r="UCK284" s="6"/>
      <c r="UCL284" s="6"/>
      <c r="UCM284" s="6"/>
      <c r="UCN284" s="6"/>
      <c r="UCO284" s="6"/>
      <c r="UCP284" s="6"/>
      <c r="UCQ284" s="6"/>
      <c r="UCR284" s="6"/>
      <c r="UCS284" s="6"/>
      <c r="UCT284" s="6"/>
      <c r="UCU284" s="6"/>
      <c r="UCV284" s="6"/>
      <c r="UCW284" s="6"/>
      <c r="UCX284" s="6"/>
      <c r="UCY284" s="6"/>
      <c r="UCZ284" s="6"/>
      <c r="UDA284" s="6"/>
      <c r="UDB284" s="6"/>
      <c r="UDC284" s="6"/>
      <c r="UDD284" s="6"/>
      <c r="UDE284" s="6"/>
      <c r="UDF284" s="6"/>
      <c r="UDG284" s="6"/>
      <c r="UDH284" s="6"/>
      <c r="UDI284" s="6"/>
      <c r="UDJ284" s="6"/>
      <c r="UDK284" s="6"/>
      <c r="UDL284" s="6"/>
      <c r="UDM284" s="6"/>
      <c r="UDN284" s="6"/>
      <c r="UDO284" s="6"/>
      <c r="UDP284" s="6"/>
      <c r="UDQ284" s="6"/>
      <c r="UDR284" s="6"/>
      <c r="UDS284" s="6"/>
      <c r="UDT284" s="6"/>
      <c r="UDU284" s="6"/>
      <c r="UDV284" s="6"/>
      <c r="UDW284" s="6"/>
      <c r="UDX284" s="6"/>
      <c r="UDY284" s="6"/>
      <c r="UDZ284" s="6"/>
      <c r="UEA284" s="6"/>
      <c r="UEB284" s="6"/>
      <c r="UEC284" s="6"/>
      <c r="UED284" s="6"/>
      <c r="UEE284" s="6"/>
      <c r="UEF284" s="6"/>
      <c r="UEG284" s="6"/>
      <c r="UEH284" s="6"/>
      <c r="UEI284" s="6"/>
      <c r="UEJ284" s="6"/>
      <c r="UEK284" s="6"/>
      <c r="UEL284" s="6"/>
      <c r="UEM284" s="6"/>
      <c r="UEN284" s="6"/>
      <c r="UEO284" s="6"/>
      <c r="UEP284" s="6"/>
      <c r="UEQ284" s="6"/>
      <c r="UER284" s="6"/>
      <c r="UES284" s="6"/>
      <c r="UET284" s="6"/>
      <c r="UEU284" s="6"/>
      <c r="UEV284" s="6"/>
      <c r="UEW284" s="6"/>
      <c r="UEX284" s="6"/>
      <c r="UEY284" s="6"/>
      <c r="UEZ284" s="6"/>
      <c r="UFA284" s="6"/>
      <c r="UFB284" s="6"/>
      <c r="UFC284" s="6"/>
      <c r="UFD284" s="6"/>
      <c r="UFE284" s="6"/>
      <c r="UFF284" s="6"/>
      <c r="UFG284" s="6"/>
      <c r="UFH284" s="6"/>
      <c r="UFI284" s="6"/>
      <c r="UFJ284" s="6"/>
      <c r="UFK284" s="6"/>
      <c r="UFL284" s="6"/>
      <c r="UFM284" s="6"/>
      <c r="UFN284" s="6"/>
      <c r="UFO284" s="6"/>
      <c r="UFP284" s="6"/>
      <c r="UFQ284" s="6"/>
      <c r="UFR284" s="6"/>
      <c r="UFS284" s="6"/>
      <c r="UFT284" s="6"/>
      <c r="UFU284" s="6"/>
      <c r="UFV284" s="6"/>
      <c r="UFW284" s="6"/>
      <c r="UFX284" s="6"/>
      <c r="UFY284" s="6"/>
      <c r="UFZ284" s="6"/>
      <c r="UGA284" s="6"/>
      <c r="UGB284" s="6"/>
      <c r="UGC284" s="6"/>
      <c r="UGD284" s="6"/>
      <c r="UGE284" s="6"/>
      <c r="UGF284" s="6"/>
      <c r="UGG284" s="6"/>
      <c r="UGH284" s="6"/>
      <c r="UGI284" s="6"/>
      <c r="UGJ284" s="6"/>
      <c r="UGK284" s="6"/>
      <c r="UGL284" s="6"/>
      <c r="UGM284" s="6"/>
      <c r="UGN284" s="6"/>
      <c r="UGO284" s="6"/>
      <c r="UGP284" s="6"/>
      <c r="UGQ284" s="6"/>
      <c r="UGR284" s="6"/>
      <c r="UGS284" s="6"/>
      <c r="UGT284" s="6"/>
      <c r="UGU284" s="6"/>
      <c r="UGV284" s="6"/>
      <c r="UGW284" s="6"/>
      <c r="UGX284" s="6"/>
      <c r="UGY284" s="6"/>
      <c r="UGZ284" s="6"/>
      <c r="UHA284" s="6"/>
      <c r="UHB284" s="6"/>
      <c r="UHC284" s="6"/>
      <c r="UHD284" s="6"/>
      <c r="UHE284" s="6"/>
      <c r="UHF284" s="6"/>
      <c r="UHG284" s="6"/>
      <c r="UHH284" s="6"/>
      <c r="UHI284" s="6"/>
      <c r="UHJ284" s="6"/>
      <c r="UHK284" s="6"/>
      <c r="UHL284" s="6"/>
      <c r="UHM284" s="6"/>
      <c r="UHN284" s="6"/>
      <c r="UHO284" s="6"/>
      <c r="UHP284" s="6"/>
      <c r="UHQ284" s="6"/>
      <c r="UHR284" s="6"/>
      <c r="UHS284" s="6"/>
      <c r="UHT284" s="6"/>
      <c r="UHU284" s="6"/>
      <c r="UHV284" s="6"/>
      <c r="UHW284" s="6"/>
      <c r="UHX284" s="6"/>
      <c r="UHY284" s="6"/>
      <c r="UHZ284" s="6"/>
      <c r="UIA284" s="6"/>
      <c r="UIB284" s="6"/>
      <c r="UIC284" s="6"/>
      <c r="UID284" s="6"/>
      <c r="UIE284" s="6"/>
      <c r="UIF284" s="6"/>
      <c r="UIG284" s="6"/>
      <c r="UIH284" s="6"/>
      <c r="UII284" s="6"/>
      <c r="UIJ284" s="6"/>
      <c r="UIK284" s="6"/>
      <c r="UIL284" s="6"/>
      <c r="UIM284" s="6"/>
      <c r="UIN284" s="6"/>
      <c r="UIO284" s="6"/>
      <c r="UIP284" s="6"/>
      <c r="UIQ284" s="6"/>
      <c r="UIR284" s="6"/>
      <c r="UIS284" s="6"/>
      <c r="UIT284" s="6"/>
      <c r="UIU284" s="6"/>
      <c r="UIV284" s="6"/>
      <c r="UIW284" s="6"/>
      <c r="UIX284" s="6"/>
      <c r="UIY284" s="6"/>
      <c r="UIZ284" s="6"/>
      <c r="UJA284" s="6"/>
      <c r="UJB284" s="6"/>
      <c r="UJC284" s="6"/>
      <c r="UJD284" s="6"/>
      <c r="UJE284" s="6"/>
      <c r="UJF284" s="6"/>
      <c r="UJG284" s="6"/>
      <c r="UJH284" s="6"/>
      <c r="UJI284" s="6"/>
      <c r="UJJ284" s="6"/>
      <c r="UJK284" s="6"/>
      <c r="UJL284" s="6"/>
      <c r="UJM284" s="6"/>
      <c r="UJN284" s="6"/>
      <c r="UJO284" s="6"/>
      <c r="UJP284" s="6"/>
      <c r="UJQ284" s="6"/>
      <c r="UJR284" s="6"/>
      <c r="UJS284" s="6"/>
      <c r="UJT284" s="6"/>
      <c r="UJU284" s="6"/>
      <c r="UJV284" s="6"/>
      <c r="UJW284" s="6"/>
      <c r="UJX284" s="6"/>
      <c r="UJY284" s="6"/>
      <c r="UJZ284" s="6"/>
      <c r="UKA284" s="6"/>
      <c r="UKB284" s="6"/>
      <c r="UKC284" s="6"/>
      <c r="UKD284" s="6"/>
      <c r="UKE284" s="6"/>
      <c r="UKF284" s="6"/>
      <c r="UKG284" s="6"/>
      <c r="UKH284" s="6"/>
      <c r="UKI284" s="6"/>
      <c r="UKJ284" s="6"/>
      <c r="UKK284" s="6"/>
      <c r="UKL284" s="6"/>
      <c r="UKM284" s="6"/>
      <c r="UKN284" s="6"/>
      <c r="UKO284" s="6"/>
      <c r="UKP284" s="6"/>
      <c r="UKQ284" s="6"/>
      <c r="UKR284" s="6"/>
      <c r="UKS284" s="6"/>
      <c r="UKT284" s="6"/>
      <c r="UKU284" s="6"/>
      <c r="UKV284" s="6"/>
      <c r="UKW284" s="6"/>
      <c r="UKX284" s="6"/>
      <c r="UKY284" s="6"/>
      <c r="UKZ284" s="6"/>
      <c r="ULA284" s="6"/>
      <c r="ULB284" s="6"/>
      <c r="ULC284" s="6"/>
      <c r="ULD284" s="6"/>
      <c r="ULE284" s="6"/>
      <c r="ULF284" s="6"/>
      <c r="ULG284" s="6"/>
      <c r="ULH284" s="6"/>
      <c r="ULI284" s="6"/>
      <c r="ULJ284" s="6"/>
      <c r="ULK284" s="6"/>
      <c r="ULL284" s="6"/>
      <c r="ULM284" s="6"/>
      <c r="ULN284" s="6"/>
      <c r="ULO284" s="6"/>
      <c r="ULP284" s="6"/>
      <c r="ULQ284" s="6"/>
      <c r="ULR284" s="6"/>
      <c r="ULS284" s="6"/>
      <c r="ULT284" s="6"/>
      <c r="ULU284" s="6"/>
      <c r="ULV284" s="6"/>
      <c r="ULW284" s="6"/>
      <c r="ULX284" s="6"/>
      <c r="ULY284" s="6"/>
      <c r="ULZ284" s="6"/>
      <c r="UMA284" s="6"/>
      <c r="UMB284" s="6"/>
      <c r="UMC284" s="6"/>
      <c r="UMD284" s="6"/>
      <c r="UME284" s="6"/>
      <c r="UMF284" s="6"/>
      <c r="UMG284" s="6"/>
      <c r="UMH284" s="6"/>
      <c r="UMI284" s="6"/>
      <c r="UMJ284" s="6"/>
      <c r="UMK284" s="6"/>
      <c r="UML284" s="6"/>
      <c r="UMM284" s="6"/>
      <c r="UMN284" s="6"/>
      <c r="UMO284" s="6"/>
      <c r="UMP284" s="6"/>
      <c r="UMQ284" s="6"/>
      <c r="UMR284" s="6"/>
      <c r="UMS284" s="6"/>
      <c r="UMT284" s="6"/>
      <c r="UMU284" s="6"/>
      <c r="UMV284" s="6"/>
      <c r="UMW284" s="6"/>
      <c r="UMX284" s="6"/>
      <c r="UMY284" s="6"/>
      <c r="UMZ284" s="6"/>
      <c r="UNA284" s="6"/>
      <c r="UNB284" s="6"/>
      <c r="UNC284" s="6"/>
      <c r="UND284" s="6"/>
      <c r="UNE284" s="6"/>
      <c r="UNF284" s="6"/>
      <c r="UNG284" s="6"/>
      <c r="UNH284" s="6"/>
      <c r="UNI284" s="6"/>
      <c r="UNJ284" s="6"/>
      <c r="UNK284" s="6"/>
      <c r="UNL284" s="6"/>
      <c r="UNM284" s="6"/>
      <c r="UNN284" s="6"/>
      <c r="UNO284" s="6"/>
      <c r="UNP284" s="6"/>
      <c r="UNQ284" s="6"/>
      <c r="UNR284" s="6"/>
      <c r="UNS284" s="6"/>
      <c r="UNT284" s="6"/>
      <c r="UNU284" s="6"/>
      <c r="UNV284" s="6"/>
      <c r="UNW284" s="6"/>
      <c r="UNX284" s="6"/>
      <c r="UNY284" s="6"/>
      <c r="UNZ284" s="6"/>
      <c r="UOA284" s="6"/>
      <c r="UOB284" s="6"/>
      <c r="UOC284" s="6"/>
      <c r="UOD284" s="6"/>
      <c r="UOE284" s="6"/>
      <c r="UOF284" s="6"/>
      <c r="UOG284" s="6"/>
      <c r="UOH284" s="6"/>
      <c r="UOI284" s="6"/>
      <c r="UOJ284" s="6"/>
      <c r="UOK284" s="6"/>
      <c r="UOL284" s="6"/>
      <c r="UOM284" s="6"/>
      <c r="UON284" s="6"/>
      <c r="UOO284" s="6"/>
      <c r="UOP284" s="6"/>
      <c r="UOQ284" s="6"/>
      <c r="UOR284" s="6"/>
      <c r="UOS284" s="6"/>
      <c r="UOT284" s="6"/>
      <c r="UOU284" s="6"/>
      <c r="UOV284" s="6"/>
      <c r="UOW284" s="6"/>
      <c r="UOX284" s="6"/>
      <c r="UOY284" s="6"/>
      <c r="UOZ284" s="6"/>
      <c r="UPA284" s="6"/>
      <c r="UPB284" s="6"/>
      <c r="UPC284" s="6"/>
      <c r="UPD284" s="6"/>
      <c r="UPE284" s="6"/>
      <c r="UPF284" s="6"/>
      <c r="UPG284" s="6"/>
      <c r="UPH284" s="6"/>
      <c r="UPI284" s="6"/>
      <c r="UPJ284" s="6"/>
      <c r="UPK284" s="6"/>
      <c r="UPL284" s="6"/>
      <c r="UPM284" s="6"/>
      <c r="UPN284" s="6"/>
      <c r="UPO284" s="6"/>
      <c r="UPP284" s="6"/>
      <c r="UPQ284" s="6"/>
      <c r="UPR284" s="6"/>
      <c r="UPS284" s="6"/>
      <c r="UPT284" s="6"/>
      <c r="UPU284" s="6"/>
      <c r="UPV284" s="6"/>
      <c r="UPW284" s="6"/>
      <c r="UPX284" s="6"/>
      <c r="UPY284" s="6"/>
      <c r="UPZ284" s="6"/>
      <c r="UQA284" s="6"/>
      <c r="UQB284" s="6"/>
      <c r="UQC284" s="6"/>
      <c r="UQD284" s="6"/>
      <c r="UQE284" s="6"/>
      <c r="UQF284" s="6"/>
      <c r="UQG284" s="6"/>
      <c r="UQH284" s="6"/>
      <c r="UQI284" s="6"/>
      <c r="UQJ284" s="6"/>
      <c r="UQK284" s="6"/>
      <c r="UQL284" s="6"/>
      <c r="UQM284" s="6"/>
      <c r="UQN284" s="6"/>
      <c r="UQO284" s="6"/>
      <c r="UQP284" s="6"/>
      <c r="UQQ284" s="6"/>
      <c r="UQR284" s="6"/>
      <c r="UQS284" s="6"/>
      <c r="UQT284" s="6"/>
      <c r="UQU284" s="6"/>
      <c r="UQV284" s="6"/>
      <c r="UQW284" s="6"/>
      <c r="UQX284" s="6"/>
      <c r="UQY284" s="6"/>
      <c r="UQZ284" s="6"/>
      <c r="URA284" s="6"/>
      <c r="URB284" s="6"/>
      <c r="URC284" s="6"/>
      <c r="URD284" s="6"/>
      <c r="URE284" s="6"/>
      <c r="URF284" s="6"/>
      <c r="URG284" s="6"/>
      <c r="URH284" s="6"/>
      <c r="URI284" s="6"/>
      <c r="URJ284" s="6"/>
      <c r="URK284" s="6"/>
      <c r="URL284" s="6"/>
      <c r="URM284" s="6"/>
      <c r="URN284" s="6"/>
      <c r="URO284" s="6"/>
      <c r="URP284" s="6"/>
      <c r="URQ284" s="6"/>
      <c r="URR284" s="6"/>
      <c r="URS284" s="6"/>
      <c r="URT284" s="6"/>
      <c r="URU284" s="6"/>
      <c r="URV284" s="6"/>
      <c r="URW284" s="6"/>
      <c r="URX284" s="6"/>
      <c r="URY284" s="6"/>
      <c r="URZ284" s="6"/>
      <c r="USA284" s="6"/>
      <c r="USB284" s="6"/>
      <c r="USC284" s="6"/>
      <c r="USD284" s="6"/>
      <c r="USE284" s="6"/>
      <c r="USF284" s="6"/>
      <c r="USG284" s="6"/>
      <c r="USH284" s="6"/>
      <c r="USI284" s="6"/>
      <c r="USJ284" s="6"/>
      <c r="USK284" s="6"/>
      <c r="USL284" s="6"/>
      <c r="USM284" s="6"/>
      <c r="USN284" s="6"/>
      <c r="USO284" s="6"/>
      <c r="USP284" s="6"/>
      <c r="USQ284" s="6"/>
      <c r="USR284" s="6"/>
      <c r="USS284" s="6"/>
      <c r="UST284" s="6"/>
      <c r="USU284" s="6"/>
      <c r="USV284" s="6"/>
      <c r="USW284" s="6"/>
      <c r="USX284" s="6"/>
      <c r="USY284" s="6"/>
      <c r="USZ284" s="6"/>
      <c r="UTA284" s="6"/>
      <c r="UTB284" s="6"/>
      <c r="UTC284" s="6"/>
      <c r="UTD284" s="6"/>
      <c r="UTE284" s="6"/>
      <c r="UTF284" s="6"/>
      <c r="UTG284" s="6"/>
      <c r="UTH284" s="6"/>
      <c r="UTI284" s="6"/>
      <c r="UTJ284" s="6"/>
      <c r="UTK284" s="6"/>
      <c r="UTL284" s="6"/>
      <c r="UTM284" s="6"/>
      <c r="UTN284" s="6"/>
      <c r="UTO284" s="6"/>
      <c r="UTP284" s="6"/>
      <c r="UTQ284" s="6"/>
      <c r="UTR284" s="6"/>
      <c r="UTS284" s="6"/>
      <c r="UTT284" s="6"/>
      <c r="UTU284" s="6"/>
      <c r="UTV284" s="6"/>
      <c r="UTW284" s="6"/>
      <c r="UTX284" s="6"/>
      <c r="UTY284" s="6"/>
      <c r="UTZ284" s="6"/>
      <c r="UUA284" s="6"/>
      <c r="UUB284" s="6"/>
      <c r="UUC284" s="6"/>
      <c r="UUD284" s="6"/>
      <c r="UUE284" s="6"/>
      <c r="UUF284" s="6"/>
      <c r="UUG284" s="6"/>
      <c r="UUH284" s="6"/>
      <c r="UUI284" s="6"/>
      <c r="UUJ284" s="6"/>
      <c r="UUK284" s="6"/>
      <c r="UUL284" s="6"/>
      <c r="UUM284" s="6"/>
      <c r="UUN284" s="6"/>
      <c r="UUO284" s="6"/>
      <c r="UUP284" s="6"/>
      <c r="UUQ284" s="6"/>
      <c r="UUR284" s="6"/>
      <c r="UUS284" s="6"/>
      <c r="UUT284" s="6"/>
      <c r="UUU284" s="6"/>
      <c r="UUV284" s="6"/>
      <c r="UUW284" s="6"/>
      <c r="UUX284" s="6"/>
      <c r="UUY284" s="6"/>
      <c r="UUZ284" s="6"/>
      <c r="UVA284" s="6"/>
      <c r="UVB284" s="6"/>
      <c r="UVC284" s="6"/>
      <c r="UVD284" s="6"/>
      <c r="UVE284" s="6"/>
      <c r="UVF284" s="6"/>
      <c r="UVG284" s="6"/>
      <c r="UVH284" s="6"/>
      <c r="UVI284" s="6"/>
      <c r="UVJ284" s="6"/>
      <c r="UVK284" s="6"/>
      <c r="UVL284" s="6"/>
      <c r="UVM284" s="6"/>
      <c r="UVN284" s="6"/>
      <c r="UVO284" s="6"/>
      <c r="UVP284" s="6"/>
      <c r="UVQ284" s="6"/>
      <c r="UVR284" s="6"/>
      <c r="UVS284" s="6"/>
      <c r="UVT284" s="6"/>
      <c r="UVU284" s="6"/>
      <c r="UVV284" s="6"/>
      <c r="UVW284" s="6"/>
      <c r="UVX284" s="6"/>
      <c r="UVY284" s="6"/>
      <c r="UVZ284" s="6"/>
      <c r="UWA284" s="6"/>
      <c r="UWB284" s="6"/>
      <c r="UWC284" s="6"/>
      <c r="UWD284" s="6"/>
      <c r="UWE284" s="6"/>
      <c r="UWF284" s="6"/>
      <c r="UWG284" s="6"/>
      <c r="UWH284" s="6"/>
      <c r="UWI284" s="6"/>
      <c r="UWJ284" s="6"/>
      <c r="UWK284" s="6"/>
      <c r="UWL284" s="6"/>
      <c r="UWM284" s="6"/>
      <c r="UWN284" s="6"/>
      <c r="UWO284" s="6"/>
      <c r="UWP284" s="6"/>
      <c r="UWQ284" s="6"/>
      <c r="UWR284" s="6"/>
      <c r="UWS284" s="6"/>
      <c r="UWT284" s="6"/>
      <c r="UWU284" s="6"/>
      <c r="UWV284" s="6"/>
      <c r="UWW284" s="6"/>
      <c r="UWX284" s="6"/>
      <c r="UWY284" s="6"/>
      <c r="UWZ284" s="6"/>
      <c r="UXA284" s="6"/>
      <c r="UXB284" s="6"/>
      <c r="UXC284" s="6"/>
      <c r="UXD284" s="6"/>
      <c r="UXE284" s="6"/>
      <c r="UXF284" s="6"/>
      <c r="UXG284" s="6"/>
      <c r="UXH284" s="6"/>
      <c r="UXI284" s="6"/>
      <c r="UXJ284" s="6"/>
      <c r="UXK284" s="6"/>
      <c r="UXL284" s="6"/>
      <c r="UXM284" s="6"/>
      <c r="UXN284" s="6"/>
      <c r="UXO284" s="6"/>
      <c r="UXP284" s="6"/>
      <c r="UXQ284" s="6"/>
      <c r="UXR284" s="6"/>
      <c r="UXS284" s="6"/>
      <c r="UXT284" s="6"/>
      <c r="UXU284" s="6"/>
      <c r="UXV284" s="6"/>
      <c r="UXW284" s="6"/>
      <c r="UXX284" s="6"/>
      <c r="UXY284" s="6"/>
      <c r="UXZ284" s="6"/>
      <c r="UYA284" s="6"/>
      <c r="UYB284" s="6"/>
      <c r="UYC284" s="6"/>
      <c r="UYD284" s="6"/>
      <c r="UYE284" s="6"/>
      <c r="UYF284" s="6"/>
      <c r="UYG284" s="6"/>
      <c r="UYH284" s="6"/>
      <c r="UYI284" s="6"/>
      <c r="UYJ284" s="6"/>
      <c r="UYK284" s="6"/>
      <c r="UYL284" s="6"/>
      <c r="UYM284" s="6"/>
      <c r="UYN284" s="6"/>
      <c r="UYO284" s="6"/>
      <c r="UYP284" s="6"/>
      <c r="UYQ284" s="6"/>
      <c r="UYR284" s="6"/>
      <c r="UYS284" s="6"/>
      <c r="UYT284" s="6"/>
      <c r="UYU284" s="6"/>
      <c r="UYV284" s="6"/>
      <c r="UYW284" s="6"/>
      <c r="UYX284" s="6"/>
      <c r="UYY284" s="6"/>
      <c r="UYZ284" s="6"/>
      <c r="UZA284" s="6"/>
      <c r="UZB284" s="6"/>
      <c r="UZC284" s="6"/>
      <c r="UZD284" s="6"/>
      <c r="UZE284" s="6"/>
      <c r="UZF284" s="6"/>
      <c r="UZG284" s="6"/>
      <c r="UZH284" s="6"/>
      <c r="UZI284" s="6"/>
      <c r="UZJ284" s="6"/>
      <c r="UZK284" s="6"/>
      <c r="UZL284" s="6"/>
      <c r="UZM284" s="6"/>
      <c r="UZN284" s="6"/>
      <c r="UZO284" s="6"/>
      <c r="UZP284" s="6"/>
      <c r="UZQ284" s="6"/>
      <c r="UZR284" s="6"/>
      <c r="UZS284" s="6"/>
      <c r="UZT284" s="6"/>
      <c r="UZU284" s="6"/>
      <c r="UZV284" s="6"/>
      <c r="UZW284" s="6"/>
      <c r="UZX284" s="6"/>
      <c r="UZY284" s="6"/>
      <c r="UZZ284" s="6"/>
      <c r="VAA284" s="6"/>
      <c r="VAB284" s="6"/>
      <c r="VAC284" s="6"/>
      <c r="VAD284" s="6"/>
      <c r="VAE284" s="6"/>
      <c r="VAF284" s="6"/>
      <c r="VAG284" s="6"/>
      <c r="VAH284" s="6"/>
      <c r="VAI284" s="6"/>
      <c r="VAJ284" s="6"/>
      <c r="VAK284" s="6"/>
      <c r="VAL284" s="6"/>
      <c r="VAM284" s="6"/>
      <c r="VAN284" s="6"/>
      <c r="VAO284" s="6"/>
      <c r="VAP284" s="6"/>
      <c r="VAQ284" s="6"/>
      <c r="VAR284" s="6"/>
      <c r="VAS284" s="6"/>
      <c r="VAT284" s="6"/>
      <c r="VAU284" s="6"/>
      <c r="VAV284" s="6"/>
      <c r="VAW284" s="6"/>
      <c r="VAX284" s="6"/>
      <c r="VAY284" s="6"/>
      <c r="VAZ284" s="6"/>
      <c r="VBA284" s="6"/>
      <c r="VBB284" s="6"/>
      <c r="VBC284" s="6"/>
      <c r="VBD284" s="6"/>
      <c r="VBE284" s="6"/>
      <c r="VBF284" s="6"/>
      <c r="VBG284" s="6"/>
      <c r="VBH284" s="6"/>
      <c r="VBI284" s="6"/>
      <c r="VBJ284" s="6"/>
      <c r="VBK284" s="6"/>
      <c r="VBL284" s="6"/>
      <c r="VBM284" s="6"/>
      <c r="VBN284" s="6"/>
      <c r="VBO284" s="6"/>
      <c r="VBP284" s="6"/>
      <c r="VBQ284" s="6"/>
      <c r="VBR284" s="6"/>
      <c r="VBS284" s="6"/>
      <c r="VBT284" s="6"/>
      <c r="VBU284" s="6"/>
      <c r="VBV284" s="6"/>
      <c r="VBW284" s="6"/>
      <c r="VBX284" s="6"/>
      <c r="VBY284" s="6"/>
      <c r="VBZ284" s="6"/>
      <c r="VCA284" s="6"/>
      <c r="VCB284" s="6"/>
      <c r="VCC284" s="6"/>
      <c r="VCD284" s="6"/>
      <c r="VCE284" s="6"/>
      <c r="VCF284" s="6"/>
      <c r="VCG284" s="6"/>
      <c r="VCH284" s="6"/>
      <c r="VCI284" s="6"/>
      <c r="VCJ284" s="6"/>
      <c r="VCK284" s="6"/>
      <c r="VCL284" s="6"/>
      <c r="VCM284" s="6"/>
      <c r="VCN284" s="6"/>
      <c r="VCO284" s="6"/>
      <c r="VCP284" s="6"/>
      <c r="VCQ284" s="6"/>
      <c r="VCR284" s="6"/>
      <c r="VCS284" s="6"/>
      <c r="VCT284" s="6"/>
      <c r="VCU284" s="6"/>
      <c r="VCV284" s="6"/>
      <c r="VCW284" s="6"/>
      <c r="VCX284" s="6"/>
      <c r="VCY284" s="6"/>
      <c r="VCZ284" s="6"/>
      <c r="VDA284" s="6"/>
      <c r="VDB284" s="6"/>
      <c r="VDC284" s="6"/>
      <c r="VDD284" s="6"/>
      <c r="VDE284" s="6"/>
      <c r="VDF284" s="6"/>
      <c r="VDG284" s="6"/>
      <c r="VDH284" s="6"/>
      <c r="VDI284" s="6"/>
      <c r="VDJ284" s="6"/>
      <c r="VDK284" s="6"/>
      <c r="VDL284" s="6"/>
      <c r="VDM284" s="6"/>
      <c r="VDN284" s="6"/>
      <c r="VDO284" s="6"/>
      <c r="VDP284" s="6"/>
      <c r="VDQ284" s="6"/>
      <c r="VDR284" s="6"/>
      <c r="VDS284" s="6"/>
      <c r="VDT284" s="6"/>
      <c r="VDU284" s="6"/>
      <c r="VDV284" s="6"/>
      <c r="VDW284" s="6"/>
      <c r="VDX284" s="6"/>
      <c r="VDY284" s="6"/>
      <c r="VDZ284" s="6"/>
      <c r="VEA284" s="6"/>
      <c r="VEB284" s="6"/>
      <c r="VEC284" s="6"/>
      <c r="VED284" s="6"/>
      <c r="VEE284" s="6"/>
      <c r="VEF284" s="6"/>
      <c r="VEG284" s="6"/>
      <c r="VEH284" s="6"/>
      <c r="VEI284" s="6"/>
      <c r="VEJ284" s="6"/>
      <c r="VEK284" s="6"/>
      <c r="VEL284" s="6"/>
      <c r="VEM284" s="6"/>
      <c r="VEN284" s="6"/>
      <c r="VEO284" s="6"/>
      <c r="VEP284" s="6"/>
      <c r="VEQ284" s="6"/>
      <c r="VER284" s="6"/>
      <c r="VES284" s="6"/>
      <c r="VET284" s="6"/>
      <c r="VEU284" s="6"/>
      <c r="VEV284" s="6"/>
      <c r="VEW284" s="6"/>
      <c r="VEX284" s="6"/>
      <c r="VEY284" s="6"/>
      <c r="VEZ284" s="6"/>
      <c r="VFA284" s="6"/>
      <c r="VFB284" s="6"/>
      <c r="VFC284" s="6"/>
      <c r="VFD284" s="6"/>
      <c r="VFE284" s="6"/>
      <c r="VFF284" s="6"/>
      <c r="VFG284" s="6"/>
      <c r="VFH284" s="6"/>
      <c r="VFI284" s="6"/>
      <c r="VFJ284" s="6"/>
      <c r="VFK284" s="6"/>
      <c r="VFL284" s="6"/>
      <c r="VFM284" s="6"/>
      <c r="VFN284" s="6"/>
      <c r="VFO284" s="6"/>
      <c r="VFP284" s="6"/>
      <c r="VFQ284" s="6"/>
      <c r="VFR284" s="6"/>
      <c r="VFS284" s="6"/>
      <c r="VFT284" s="6"/>
      <c r="VFU284" s="6"/>
      <c r="VFV284" s="6"/>
      <c r="VFW284" s="6"/>
      <c r="VFX284" s="6"/>
      <c r="VFY284" s="6"/>
      <c r="VFZ284" s="6"/>
      <c r="VGA284" s="6"/>
      <c r="VGB284" s="6"/>
      <c r="VGC284" s="6"/>
      <c r="VGD284" s="6"/>
      <c r="VGE284" s="6"/>
      <c r="VGF284" s="6"/>
      <c r="VGG284" s="6"/>
      <c r="VGH284" s="6"/>
      <c r="VGI284" s="6"/>
      <c r="VGJ284" s="6"/>
      <c r="VGK284" s="6"/>
      <c r="VGL284" s="6"/>
      <c r="VGM284" s="6"/>
      <c r="VGN284" s="6"/>
      <c r="VGO284" s="6"/>
      <c r="VGP284" s="6"/>
      <c r="VGQ284" s="6"/>
      <c r="VGR284" s="6"/>
      <c r="VGS284" s="6"/>
      <c r="VGT284" s="6"/>
      <c r="VGU284" s="6"/>
      <c r="VGV284" s="6"/>
      <c r="VGW284" s="6"/>
      <c r="VGX284" s="6"/>
      <c r="VGY284" s="6"/>
      <c r="VGZ284" s="6"/>
      <c r="VHA284" s="6"/>
      <c r="VHB284" s="6"/>
      <c r="VHC284" s="6"/>
      <c r="VHD284" s="6"/>
      <c r="VHE284" s="6"/>
      <c r="VHF284" s="6"/>
      <c r="VHG284" s="6"/>
      <c r="VHH284" s="6"/>
      <c r="VHI284" s="6"/>
      <c r="VHJ284" s="6"/>
      <c r="VHK284" s="6"/>
      <c r="VHL284" s="6"/>
      <c r="VHM284" s="6"/>
      <c r="VHN284" s="6"/>
      <c r="VHO284" s="6"/>
      <c r="VHP284" s="6"/>
      <c r="VHQ284" s="6"/>
      <c r="VHR284" s="6"/>
      <c r="VHS284" s="6"/>
      <c r="VHT284" s="6"/>
      <c r="VHU284" s="6"/>
      <c r="VHV284" s="6"/>
      <c r="VHW284" s="6"/>
      <c r="VHX284" s="6"/>
      <c r="VHY284" s="6"/>
      <c r="VHZ284" s="6"/>
      <c r="VIA284" s="6"/>
      <c r="VIB284" s="6"/>
      <c r="VIC284" s="6"/>
      <c r="VID284" s="6"/>
      <c r="VIE284" s="6"/>
      <c r="VIF284" s="6"/>
      <c r="VIG284" s="6"/>
      <c r="VIH284" s="6"/>
      <c r="VII284" s="6"/>
      <c r="VIJ284" s="6"/>
      <c r="VIK284" s="6"/>
      <c r="VIL284" s="6"/>
      <c r="VIM284" s="6"/>
      <c r="VIN284" s="6"/>
      <c r="VIO284" s="6"/>
      <c r="VIP284" s="6"/>
      <c r="VIQ284" s="6"/>
      <c r="VIR284" s="6"/>
      <c r="VIS284" s="6"/>
      <c r="VIT284" s="6"/>
      <c r="VIU284" s="6"/>
      <c r="VIV284" s="6"/>
      <c r="VIW284" s="6"/>
      <c r="VIX284" s="6"/>
      <c r="VIY284" s="6"/>
      <c r="VIZ284" s="6"/>
      <c r="VJA284" s="6"/>
      <c r="VJB284" s="6"/>
      <c r="VJC284" s="6"/>
      <c r="VJD284" s="6"/>
      <c r="VJE284" s="6"/>
      <c r="VJF284" s="6"/>
      <c r="VJG284" s="6"/>
      <c r="VJH284" s="6"/>
      <c r="VJI284" s="6"/>
      <c r="VJJ284" s="6"/>
      <c r="VJK284" s="6"/>
      <c r="VJL284" s="6"/>
      <c r="VJM284" s="6"/>
      <c r="VJN284" s="6"/>
      <c r="VJO284" s="6"/>
      <c r="VJP284" s="6"/>
      <c r="VJQ284" s="6"/>
      <c r="VJR284" s="6"/>
      <c r="VJS284" s="6"/>
      <c r="VJT284" s="6"/>
      <c r="VJU284" s="6"/>
      <c r="VJV284" s="6"/>
      <c r="VJW284" s="6"/>
      <c r="VJX284" s="6"/>
      <c r="VJY284" s="6"/>
      <c r="VJZ284" s="6"/>
      <c r="VKA284" s="6"/>
      <c r="VKB284" s="6"/>
      <c r="VKC284" s="6"/>
      <c r="VKD284" s="6"/>
      <c r="VKE284" s="6"/>
      <c r="VKF284" s="6"/>
      <c r="VKG284" s="6"/>
      <c r="VKH284" s="6"/>
      <c r="VKI284" s="6"/>
      <c r="VKJ284" s="6"/>
      <c r="VKK284" s="6"/>
      <c r="VKL284" s="6"/>
      <c r="VKM284" s="6"/>
      <c r="VKN284" s="6"/>
      <c r="VKO284" s="6"/>
      <c r="VKP284" s="6"/>
      <c r="VKQ284" s="6"/>
      <c r="VKR284" s="6"/>
      <c r="VKS284" s="6"/>
      <c r="VKT284" s="6"/>
      <c r="VKU284" s="6"/>
      <c r="VKV284" s="6"/>
      <c r="VKW284" s="6"/>
      <c r="VKX284" s="6"/>
      <c r="VKY284" s="6"/>
      <c r="VKZ284" s="6"/>
      <c r="VLA284" s="6"/>
      <c r="VLB284" s="6"/>
      <c r="VLC284" s="6"/>
      <c r="VLD284" s="6"/>
      <c r="VLE284" s="6"/>
      <c r="VLF284" s="6"/>
      <c r="VLG284" s="6"/>
      <c r="VLH284" s="6"/>
      <c r="VLI284" s="6"/>
      <c r="VLJ284" s="6"/>
      <c r="VLK284" s="6"/>
      <c r="VLL284" s="6"/>
      <c r="VLM284" s="6"/>
      <c r="VLN284" s="6"/>
      <c r="VLO284" s="6"/>
      <c r="VLP284" s="6"/>
      <c r="VLQ284" s="6"/>
      <c r="VLR284" s="6"/>
      <c r="VLS284" s="6"/>
      <c r="VLT284" s="6"/>
      <c r="VLU284" s="6"/>
      <c r="VLV284" s="6"/>
      <c r="VLW284" s="6"/>
      <c r="VLX284" s="6"/>
      <c r="VLY284" s="6"/>
      <c r="VLZ284" s="6"/>
      <c r="VMA284" s="6"/>
      <c r="VMB284" s="6"/>
      <c r="VMC284" s="6"/>
      <c r="VMD284" s="6"/>
      <c r="VME284" s="6"/>
      <c r="VMF284" s="6"/>
      <c r="VMG284" s="6"/>
      <c r="VMH284" s="6"/>
      <c r="VMI284" s="6"/>
      <c r="VMJ284" s="6"/>
      <c r="VMK284" s="6"/>
      <c r="VML284" s="6"/>
      <c r="VMM284" s="6"/>
      <c r="VMN284" s="6"/>
      <c r="VMO284" s="6"/>
      <c r="VMP284" s="6"/>
      <c r="VMQ284" s="6"/>
      <c r="VMR284" s="6"/>
      <c r="VMS284" s="6"/>
      <c r="VMT284" s="6"/>
      <c r="VMU284" s="6"/>
      <c r="VMV284" s="6"/>
      <c r="VMW284" s="6"/>
      <c r="VMX284" s="6"/>
      <c r="VMY284" s="6"/>
      <c r="VMZ284" s="6"/>
      <c r="VNA284" s="6"/>
      <c r="VNB284" s="6"/>
      <c r="VNC284" s="6"/>
      <c r="VND284" s="6"/>
      <c r="VNE284" s="6"/>
      <c r="VNF284" s="6"/>
      <c r="VNG284" s="6"/>
      <c r="VNH284" s="6"/>
      <c r="VNI284" s="6"/>
      <c r="VNJ284" s="6"/>
      <c r="VNK284" s="6"/>
      <c r="VNL284" s="6"/>
      <c r="VNM284" s="6"/>
      <c r="VNN284" s="6"/>
      <c r="VNO284" s="6"/>
      <c r="VNP284" s="6"/>
      <c r="VNQ284" s="6"/>
      <c r="VNR284" s="6"/>
      <c r="VNS284" s="6"/>
      <c r="VNT284" s="6"/>
      <c r="VNU284" s="6"/>
      <c r="VNV284" s="6"/>
      <c r="VNW284" s="6"/>
      <c r="VNX284" s="6"/>
      <c r="VNY284" s="6"/>
      <c r="VNZ284" s="6"/>
      <c r="VOA284" s="6"/>
      <c r="VOB284" s="6"/>
      <c r="VOC284" s="6"/>
      <c r="VOD284" s="6"/>
      <c r="VOE284" s="6"/>
      <c r="VOF284" s="6"/>
      <c r="VOG284" s="6"/>
      <c r="VOH284" s="6"/>
      <c r="VOI284" s="6"/>
      <c r="VOJ284" s="6"/>
      <c r="VOK284" s="6"/>
      <c r="VOL284" s="6"/>
      <c r="VOM284" s="6"/>
      <c r="VON284" s="6"/>
      <c r="VOO284" s="6"/>
      <c r="VOP284" s="6"/>
      <c r="VOQ284" s="6"/>
      <c r="VOR284" s="6"/>
      <c r="VOS284" s="6"/>
      <c r="VOT284" s="6"/>
      <c r="VOU284" s="6"/>
      <c r="VOV284" s="6"/>
      <c r="VOW284" s="6"/>
      <c r="VOX284" s="6"/>
      <c r="VOY284" s="6"/>
      <c r="VOZ284" s="6"/>
      <c r="VPA284" s="6"/>
      <c r="VPB284" s="6"/>
      <c r="VPC284" s="6"/>
      <c r="VPD284" s="6"/>
      <c r="VPE284" s="6"/>
      <c r="VPF284" s="6"/>
      <c r="VPG284" s="6"/>
      <c r="VPH284" s="6"/>
      <c r="VPI284" s="6"/>
      <c r="VPJ284" s="6"/>
      <c r="VPK284" s="6"/>
      <c r="VPL284" s="6"/>
      <c r="VPM284" s="6"/>
      <c r="VPN284" s="6"/>
      <c r="VPO284" s="6"/>
      <c r="VPP284" s="6"/>
      <c r="VPQ284" s="6"/>
      <c r="VPR284" s="6"/>
      <c r="VPS284" s="6"/>
      <c r="VPT284" s="6"/>
      <c r="VPU284" s="6"/>
      <c r="VPV284" s="6"/>
      <c r="VPW284" s="6"/>
      <c r="VPX284" s="6"/>
      <c r="VPY284" s="6"/>
      <c r="VPZ284" s="6"/>
      <c r="VQA284" s="6"/>
      <c r="VQB284" s="6"/>
      <c r="VQC284" s="6"/>
      <c r="VQD284" s="6"/>
      <c r="VQE284" s="6"/>
      <c r="VQF284" s="6"/>
      <c r="VQG284" s="6"/>
      <c r="VQH284" s="6"/>
      <c r="VQI284" s="6"/>
      <c r="VQJ284" s="6"/>
      <c r="VQK284" s="6"/>
      <c r="VQL284" s="6"/>
      <c r="VQM284" s="6"/>
      <c r="VQN284" s="6"/>
      <c r="VQO284" s="6"/>
      <c r="VQP284" s="6"/>
      <c r="VQQ284" s="6"/>
      <c r="VQR284" s="6"/>
      <c r="VQS284" s="6"/>
      <c r="VQT284" s="6"/>
      <c r="VQU284" s="6"/>
      <c r="VQV284" s="6"/>
      <c r="VQW284" s="6"/>
      <c r="VQX284" s="6"/>
      <c r="VQY284" s="6"/>
      <c r="VQZ284" s="6"/>
      <c r="VRA284" s="6"/>
      <c r="VRB284" s="6"/>
      <c r="VRC284" s="6"/>
      <c r="VRD284" s="6"/>
      <c r="VRE284" s="6"/>
      <c r="VRF284" s="6"/>
      <c r="VRG284" s="6"/>
      <c r="VRH284" s="6"/>
      <c r="VRI284" s="6"/>
      <c r="VRJ284" s="6"/>
      <c r="VRK284" s="6"/>
      <c r="VRL284" s="6"/>
      <c r="VRM284" s="6"/>
      <c r="VRN284" s="6"/>
      <c r="VRO284" s="6"/>
      <c r="VRP284" s="6"/>
      <c r="VRQ284" s="6"/>
      <c r="VRR284" s="6"/>
      <c r="VRS284" s="6"/>
      <c r="VRT284" s="6"/>
      <c r="VRU284" s="6"/>
      <c r="VRV284" s="6"/>
      <c r="VRW284" s="6"/>
      <c r="VRX284" s="6"/>
      <c r="VRY284" s="6"/>
      <c r="VRZ284" s="6"/>
      <c r="VSA284" s="6"/>
      <c r="VSB284" s="6"/>
      <c r="VSC284" s="6"/>
      <c r="VSD284" s="6"/>
      <c r="VSE284" s="6"/>
      <c r="VSF284" s="6"/>
      <c r="VSG284" s="6"/>
      <c r="VSH284" s="6"/>
      <c r="VSI284" s="6"/>
      <c r="VSJ284" s="6"/>
      <c r="VSK284" s="6"/>
      <c r="VSL284" s="6"/>
      <c r="VSM284" s="6"/>
      <c r="VSN284" s="6"/>
      <c r="VSO284" s="6"/>
      <c r="VSP284" s="6"/>
      <c r="VSQ284" s="6"/>
      <c r="VSR284" s="6"/>
      <c r="VSS284" s="6"/>
      <c r="VST284" s="6"/>
      <c r="VSU284" s="6"/>
      <c r="VSV284" s="6"/>
      <c r="VSW284" s="6"/>
      <c r="VSX284" s="6"/>
      <c r="VSY284" s="6"/>
      <c r="VSZ284" s="6"/>
      <c r="VTA284" s="6"/>
      <c r="VTB284" s="6"/>
      <c r="VTC284" s="6"/>
      <c r="VTD284" s="6"/>
      <c r="VTE284" s="6"/>
      <c r="VTF284" s="6"/>
      <c r="VTG284" s="6"/>
      <c r="VTH284" s="6"/>
      <c r="VTI284" s="6"/>
      <c r="VTJ284" s="6"/>
      <c r="VTK284" s="6"/>
      <c r="VTL284" s="6"/>
      <c r="VTM284" s="6"/>
      <c r="VTN284" s="6"/>
      <c r="VTO284" s="6"/>
      <c r="VTP284" s="6"/>
      <c r="VTQ284" s="6"/>
      <c r="VTR284" s="6"/>
      <c r="VTS284" s="6"/>
      <c r="VTT284" s="6"/>
      <c r="VTU284" s="6"/>
      <c r="VTV284" s="6"/>
      <c r="VTW284" s="6"/>
      <c r="VTX284" s="6"/>
      <c r="VTY284" s="6"/>
      <c r="VTZ284" s="6"/>
      <c r="VUA284" s="6"/>
      <c r="VUB284" s="6"/>
      <c r="VUC284" s="6"/>
      <c r="VUD284" s="6"/>
      <c r="VUE284" s="6"/>
      <c r="VUF284" s="6"/>
      <c r="VUG284" s="6"/>
      <c r="VUH284" s="6"/>
      <c r="VUI284" s="6"/>
      <c r="VUJ284" s="6"/>
      <c r="VUK284" s="6"/>
      <c r="VUL284" s="6"/>
      <c r="VUM284" s="6"/>
      <c r="VUN284" s="6"/>
      <c r="VUO284" s="6"/>
      <c r="VUP284" s="6"/>
      <c r="VUQ284" s="6"/>
      <c r="VUR284" s="6"/>
      <c r="VUS284" s="6"/>
      <c r="VUT284" s="6"/>
      <c r="VUU284" s="6"/>
      <c r="VUV284" s="6"/>
      <c r="VUW284" s="6"/>
      <c r="VUX284" s="6"/>
      <c r="VUY284" s="6"/>
      <c r="VUZ284" s="6"/>
      <c r="VVA284" s="6"/>
      <c r="VVB284" s="6"/>
      <c r="VVC284" s="6"/>
      <c r="VVD284" s="6"/>
      <c r="VVE284" s="6"/>
      <c r="VVF284" s="6"/>
      <c r="VVG284" s="6"/>
      <c r="VVH284" s="6"/>
      <c r="VVI284" s="6"/>
      <c r="VVJ284" s="6"/>
      <c r="VVK284" s="6"/>
      <c r="VVL284" s="6"/>
      <c r="VVM284" s="6"/>
      <c r="VVN284" s="6"/>
      <c r="VVO284" s="6"/>
      <c r="VVP284" s="6"/>
      <c r="VVQ284" s="6"/>
      <c r="VVR284" s="6"/>
      <c r="VVS284" s="6"/>
      <c r="VVT284" s="6"/>
      <c r="VVU284" s="6"/>
      <c r="VVV284" s="6"/>
      <c r="VVW284" s="6"/>
      <c r="VVX284" s="6"/>
      <c r="VVY284" s="6"/>
      <c r="VVZ284" s="6"/>
      <c r="VWA284" s="6"/>
      <c r="VWB284" s="6"/>
      <c r="VWC284" s="6"/>
      <c r="VWD284" s="6"/>
      <c r="VWE284" s="6"/>
      <c r="VWF284" s="6"/>
      <c r="VWG284" s="6"/>
      <c r="VWH284" s="6"/>
      <c r="VWI284" s="6"/>
      <c r="VWJ284" s="6"/>
      <c r="VWK284" s="6"/>
      <c r="VWL284" s="6"/>
      <c r="VWM284" s="6"/>
      <c r="VWN284" s="6"/>
      <c r="VWO284" s="6"/>
      <c r="VWP284" s="6"/>
      <c r="VWQ284" s="6"/>
      <c r="VWR284" s="6"/>
      <c r="VWS284" s="6"/>
      <c r="VWT284" s="6"/>
      <c r="VWU284" s="6"/>
      <c r="VWV284" s="6"/>
      <c r="VWW284" s="6"/>
      <c r="VWX284" s="6"/>
      <c r="VWY284" s="6"/>
      <c r="VWZ284" s="6"/>
      <c r="VXA284" s="6"/>
      <c r="VXB284" s="6"/>
      <c r="VXC284" s="6"/>
      <c r="VXD284" s="6"/>
      <c r="VXE284" s="6"/>
      <c r="VXF284" s="6"/>
      <c r="VXG284" s="6"/>
      <c r="VXH284" s="6"/>
      <c r="VXI284" s="6"/>
      <c r="VXJ284" s="6"/>
      <c r="VXK284" s="6"/>
      <c r="VXL284" s="6"/>
      <c r="VXM284" s="6"/>
      <c r="VXN284" s="6"/>
      <c r="VXO284" s="6"/>
      <c r="VXP284" s="6"/>
      <c r="VXQ284" s="6"/>
      <c r="VXR284" s="6"/>
      <c r="VXS284" s="6"/>
      <c r="VXT284" s="6"/>
      <c r="VXU284" s="6"/>
      <c r="VXV284" s="6"/>
      <c r="VXW284" s="6"/>
      <c r="VXX284" s="6"/>
      <c r="VXY284" s="6"/>
      <c r="VXZ284" s="6"/>
      <c r="VYA284" s="6"/>
      <c r="VYB284" s="6"/>
      <c r="VYC284" s="6"/>
      <c r="VYD284" s="6"/>
      <c r="VYE284" s="6"/>
      <c r="VYF284" s="6"/>
      <c r="VYG284" s="6"/>
      <c r="VYH284" s="6"/>
      <c r="VYI284" s="6"/>
      <c r="VYJ284" s="6"/>
      <c r="VYK284" s="6"/>
      <c r="VYL284" s="6"/>
      <c r="VYM284" s="6"/>
      <c r="VYN284" s="6"/>
      <c r="VYO284" s="6"/>
      <c r="VYP284" s="6"/>
      <c r="VYQ284" s="6"/>
      <c r="VYR284" s="6"/>
      <c r="VYS284" s="6"/>
      <c r="VYT284" s="6"/>
      <c r="VYU284" s="6"/>
      <c r="VYV284" s="6"/>
      <c r="VYW284" s="6"/>
      <c r="VYX284" s="6"/>
      <c r="VYY284" s="6"/>
      <c r="VYZ284" s="6"/>
      <c r="VZA284" s="6"/>
      <c r="VZB284" s="6"/>
      <c r="VZC284" s="6"/>
      <c r="VZD284" s="6"/>
      <c r="VZE284" s="6"/>
      <c r="VZF284" s="6"/>
      <c r="VZG284" s="6"/>
      <c r="VZH284" s="6"/>
      <c r="VZI284" s="6"/>
      <c r="VZJ284" s="6"/>
      <c r="VZK284" s="6"/>
      <c r="VZL284" s="6"/>
      <c r="VZM284" s="6"/>
      <c r="VZN284" s="6"/>
      <c r="VZO284" s="6"/>
      <c r="VZP284" s="6"/>
      <c r="VZQ284" s="6"/>
      <c r="VZR284" s="6"/>
      <c r="VZS284" s="6"/>
      <c r="VZT284" s="6"/>
      <c r="VZU284" s="6"/>
      <c r="VZV284" s="6"/>
      <c r="VZW284" s="6"/>
      <c r="VZX284" s="6"/>
      <c r="VZY284" s="6"/>
      <c r="VZZ284" s="6"/>
      <c r="WAA284" s="6"/>
      <c r="WAB284" s="6"/>
      <c r="WAC284" s="6"/>
      <c r="WAD284" s="6"/>
      <c r="WAE284" s="6"/>
      <c r="WAF284" s="6"/>
      <c r="WAG284" s="6"/>
      <c r="WAH284" s="6"/>
      <c r="WAI284" s="6"/>
      <c r="WAJ284" s="6"/>
      <c r="WAK284" s="6"/>
      <c r="WAL284" s="6"/>
      <c r="WAM284" s="6"/>
      <c r="WAN284" s="6"/>
      <c r="WAO284" s="6"/>
      <c r="WAP284" s="6"/>
      <c r="WAQ284" s="6"/>
      <c r="WAR284" s="6"/>
      <c r="WAS284" s="6"/>
      <c r="WAT284" s="6"/>
      <c r="WAU284" s="6"/>
      <c r="WAV284" s="6"/>
      <c r="WAW284" s="6"/>
      <c r="WAX284" s="6"/>
      <c r="WAY284" s="6"/>
      <c r="WAZ284" s="6"/>
      <c r="WBA284" s="6"/>
      <c r="WBB284" s="6"/>
      <c r="WBC284" s="6"/>
      <c r="WBD284" s="6"/>
      <c r="WBE284" s="6"/>
      <c r="WBF284" s="6"/>
      <c r="WBG284" s="6"/>
      <c r="WBH284" s="6"/>
      <c r="WBI284" s="6"/>
      <c r="WBJ284" s="6"/>
      <c r="WBK284" s="6"/>
      <c r="WBL284" s="6"/>
      <c r="WBM284" s="6"/>
      <c r="WBN284" s="6"/>
      <c r="WBO284" s="6"/>
      <c r="WBP284" s="6"/>
      <c r="WBQ284" s="6"/>
      <c r="WBR284" s="6"/>
      <c r="WBS284" s="6"/>
      <c r="WBT284" s="6"/>
      <c r="WBU284" s="6"/>
      <c r="WBV284" s="6"/>
      <c r="WBW284" s="6"/>
      <c r="WBX284" s="6"/>
      <c r="WBY284" s="6"/>
      <c r="WBZ284" s="6"/>
      <c r="WCA284" s="6"/>
      <c r="WCB284" s="6"/>
      <c r="WCC284" s="6"/>
      <c r="WCD284" s="6"/>
      <c r="WCE284" s="6"/>
      <c r="WCF284" s="6"/>
      <c r="WCG284" s="6"/>
      <c r="WCH284" s="6"/>
      <c r="WCI284" s="6"/>
      <c r="WCJ284" s="6"/>
      <c r="WCK284" s="6"/>
      <c r="WCL284" s="6"/>
      <c r="WCM284" s="6"/>
      <c r="WCN284" s="6"/>
      <c r="WCO284" s="6"/>
      <c r="WCP284" s="6"/>
      <c r="WCQ284" s="6"/>
      <c r="WCR284" s="6"/>
      <c r="WCS284" s="6"/>
      <c r="WCT284" s="6"/>
      <c r="WCU284" s="6"/>
      <c r="WCV284" s="6"/>
      <c r="WCW284" s="6"/>
      <c r="WCX284" s="6"/>
      <c r="WCY284" s="6"/>
      <c r="WCZ284" s="6"/>
      <c r="WDA284" s="6"/>
      <c r="WDB284" s="6"/>
      <c r="WDC284" s="6"/>
      <c r="WDD284" s="6"/>
      <c r="WDE284" s="6"/>
      <c r="WDF284" s="6"/>
      <c r="WDG284" s="6"/>
      <c r="WDH284" s="6"/>
      <c r="WDI284" s="6"/>
      <c r="WDJ284" s="6"/>
      <c r="WDK284" s="6"/>
      <c r="WDL284" s="6"/>
      <c r="WDM284" s="6"/>
      <c r="WDN284" s="6"/>
      <c r="WDO284" s="6"/>
      <c r="WDP284" s="6"/>
      <c r="WDQ284" s="6"/>
      <c r="WDR284" s="6"/>
      <c r="WDS284" s="6"/>
      <c r="WDT284" s="6"/>
      <c r="WDU284" s="6"/>
      <c r="WDV284" s="6"/>
      <c r="WDW284" s="6"/>
      <c r="WDX284" s="6"/>
      <c r="WDY284" s="6"/>
      <c r="WDZ284" s="6"/>
      <c r="WEA284" s="6"/>
      <c r="WEB284" s="6"/>
      <c r="WEC284" s="6"/>
      <c r="WED284" s="6"/>
      <c r="WEE284" s="6"/>
      <c r="WEF284" s="6"/>
      <c r="WEG284" s="6"/>
      <c r="WEH284" s="6"/>
      <c r="WEI284" s="6"/>
      <c r="WEJ284" s="6"/>
      <c r="WEK284" s="6"/>
      <c r="WEL284" s="6"/>
      <c r="WEM284" s="6"/>
      <c r="WEN284" s="6"/>
      <c r="WEO284" s="6"/>
      <c r="WEP284" s="6"/>
      <c r="WEQ284" s="6"/>
      <c r="WER284" s="6"/>
      <c r="WES284" s="6"/>
      <c r="WET284" s="6"/>
      <c r="WEU284" s="6"/>
      <c r="WEV284" s="6"/>
      <c r="WEW284" s="6"/>
      <c r="WEX284" s="6"/>
      <c r="WEY284" s="6"/>
      <c r="WEZ284" s="6"/>
      <c r="WFA284" s="6"/>
      <c r="WFB284" s="6"/>
      <c r="WFC284" s="6"/>
      <c r="WFD284" s="6"/>
      <c r="WFE284" s="6"/>
      <c r="WFF284" s="6"/>
      <c r="WFG284" s="6"/>
      <c r="WFH284" s="6"/>
      <c r="WFI284" s="6"/>
      <c r="WFJ284" s="6"/>
      <c r="WFK284" s="6"/>
      <c r="WFL284" s="6"/>
      <c r="WFM284" s="6"/>
      <c r="WFN284" s="6"/>
      <c r="WFO284" s="6"/>
      <c r="WFP284" s="6"/>
      <c r="WFQ284" s="6"/>
      <c r="WFR284" s="6"/>
      <c r="WFS284" s="6"/>
      <c r="WFT284" s="6"/>
      <c r="WFU284" s="6"/>
      <c r="WFV284" s="6"/>
      <c r="WFW284" s="6"/>
      <c r="WFX284" s="6"/>
      <c r="WFY284" s="6"/>
      <c r="WFZ284" s="6"/>
      <c r="WGA284" s="6"/>
      <c r="WGB284" s="6"/>
      <c r="WGC284" s="6"/>
      <c r="WGD284" s="6"/>
      <c r="WGE284" s="6"/>
      <c r="WGF284" s="6"/>
      <c r="WGG284" s="6"/>
      <c r="WGH284" s="6"/>
      <c r="WGI284" s="6"/>
      <c r="WGJ284" s="6"/>
      <c r="WGK284" s="6"/>
      <c r="WGL284" s="6"/>
      <c r="WGM284" s="6"/>
      <c r="WGN284" s="6"/>
      <c r="WGO284" s="6"/>
      <c r="WGP284" s="6"/>
      <c r="WGQ284" s="6"/>
      <c r="WGR284" s="6"/>
      <c r="WGS284" s="6"/>
      <c r="WGT284" s="6"/>
      <c r="WGU284" s="6"/>
      <c r="WGV284" s="6"/>
      <c r="WGW284" s="6"/>
      <c r="WGX284" s="6"/>
      <c r="WGY284" s="6"/>
      <c r="WGZ284" s="6"/>
      <c r="WHA284" s="6"/>
      <c r="WHB284" s="6"/>
      <c r="WHC284" s="6"/>
      <c r="WHD284" s="6"/>
      <c r="WHE284" s="6"/>
      <c r="WHF284" s="6"/>
      <c r="WHG284" s="6"/>
      <c r="WHH284" s="6"/>
      <c r="WHI284" s="6"/>
      <c r="WHJ284" s="6"/>
      <c r="WHK284" s="6"/>
      <c r="WHL284" s="6"/>
      <c r="WHM284" s="6"/>
      <c r="WHN284" s="6"/>
      <c r="WHO284" s="6"/>
      <c r="WHP284" s="6"/>
      <c r="WHQ284" s="6"/>
      <c r="WHR284" s="6"/>
      <c r="WHS284" s="6"/>
      <c r="WHT284" s="6"/>
      <c r="WHU284" s="6"/>
      <c r="WHV284" s="6"/>
      <c r="WHW284" s="6"/>
      <c r="WHX284" s="6"/>
      <c r="WHY284" s="6"/>
      <c r="WHZ284" s="6"/>
      <c r="WIA284" s="6"/>
      <c r="WIB284" s="6"/>
      <c r="WIC284" s="6"/>
      <c r="WID284" s="6"/>
      <c r="WIE284" s="6"/>
      <c r="WIF284" s="6"/>
      <c r="WIG284" s="6"/>
      <c r="WIH284" s="6"/>
      <c r="WII284" s="6"/>
      <c r="WIJ284" s="6"/>
      <c r="WIK284" s="6"/>
      <c r="WIL284" s="6"/>
      <c r="WIM284" s="6"/>
      <c r="WIN284" s="6"/>
      <c r="WIO284" s="6"/>
      <c r="WIP284" s="6"/>
      <c r="WIQ284" s="6"/>
      <c r="WIR284" s="6"/>
      <c r="WIS284" s="6"/>
      <c r="WIT284" s="6"/>
      <c r="WIU284" s="6"/>
      <c r="WIV284" s="6"/>
      <c r="WIW284" s="6"/>
      <c r="WIX284" s="6"/>
      <c r="WIY284" s="6"/>
      <c r="WIZ284" s="6"/>
      <c r="WJA284" s="6"/>
      <c r="WJB284" s="6"/>
      <c r="WJC284" s="6"/>
      <c r="WJD284" s="6"/>
      <c r="WJE284" s="6"/>
      <c r="WJF284" s="6"/>
      <c r="WJG284" s="6"/>
      <c r="WJH284" s="6"/>
      <c r="WJI284" s="6"/>
      <c r="WJJ284" s="6"/>
      <c r="WJK284" s="6"/>
      <c r="WJL284" s="6"/>
      <c r="WJM284" s="6"/>
      <c r="WJN284" s="6"/>
      <c r="WJO284" s="6"/>
      <c r="WJP284" s="6"/>
      <c r="WJQ284" s="6"/>
      <c r="WJR284" s="6"/>
      <c r="WJS284" s="6"/>
      <c r="WJT284" s="6"/>
      <c r="WJU284" s="6"/>
      <c r="WJV284" s="6"/>
      <c r="WJW284" s="6"/>
      <c r="WJX284" s="6"/>
      <c r="WJY284" s="6"/>
      <c r="WJZ284" s="6"/>
      <c r="WKA284" s="6"/>
      <c r="WKB284" s="6"/>
      <c r="WKC284" s="6"/>
      <c r="WKD284" s="6"/>
      <c r="WKE284" s="6"/>
      <c r="WKF284" s="6"/>
      <c r="WKG284" s="6"/>
      <c r="WKH284" s="6"/>
      <c r="WKI284" s="6"/>
      <c r="WKJ284" s="6"/>
      <c r="WKK284" s="6"/>
      <c r="WKL284" s="6"/>
      <c r="WKM284" s="6"/>
      <c r="WKN284" s="6"/>
      <c r="WKO284" s="6"/>
      <c r="WKP284" s="6"/>
      <c r="WKQ284" s="6"/>
      <c r="WKR284" s="6"/>
      <c r="WKS284" s="6"/>
      <c r="WKT284" s="6"/>
      <c r="WKU284" s="6"/>
      <c r="WKV284" s="6"/>
      <c r="WKW284" s="6"/>
      <c r="WKX284" s="6"/>
      <c r="WKY284" s="6"/>
      <c r="WKZ284" s="6"/>
      <c r="WLA284" s="6"/>
      <c r="WLB284" s="6"/>
      <c r="WLC284" s="6"/>
      <c r="WLD284" s="6"/>
      <c r="WLE284" s="6"/>
      <c r="WLF284" s="6"/>
      <c r="WLG284" s="6"/>
      <c r="WLH284" s="6"/>
      <c r="WLI284" s="6"/>
      <c r="WLJ284" s="6"/>
      <c r="WLK284" s="6"/>
      <c r="WLL284" s="6"/>
      <c r="WLM284" s="6"/>
      <c r="WLN284" s="6"/>
      <c r="WLO284" s="6"/>
      <c r="WLP284" s="6"/>
      <c r="WLQ284" s="6"/>
      <c r="WLR284" s="6"/>
      <c r="WLS284" s="6"/>
      <c r="WLT284" s="6"/>
      <c r="WLU284" s="6"/>
      <c r="WLV284" s="6"/>
      <c r="WLW284" s="6"/>
      <c r="WLX284" s="6"/>
      <c r="WLY284" s="6"/>
      <c r="WLZ284" s="6"/>
      <c r="WMA284" s="6"/>
      <c r="WMB284" s="6"/>
      <c r="WMC284" s="6"/>
      <c r="WMD284" s="6"/>
      <c r="WME284" s="6"/>
      <c r="WMF284" s="6"/>
      <c r="WMG284" s="6"/>
      <c r="WMH284" s="6"/>
      <c r="WMI284" s="6"/>
      <c r="WMJ284" s="6"/>
      <c r="WMK284" s="6"/>
      <c r="WML284" s="6"/>
      <c r="WMM284" s="6"/>
      <c r="WMN284" s="6"/>
      <c r="WMO284" s="6"/>
      <c r="WMP284" s="6"/>
      <c r="WMQ284" s="6"/>
      <c r="WMR284" s="6"/>
      <c r="WMS284" s="6"/>
      <c r="WMT284" s="6"/>
      <c r="WMU284" s="6"/>
      <c r="WMV284" s="6"/>
      <c r="WMW284" s="6"/>
      <c r="WMX284" s="6"/>
      <c r="WMY284" s="6"/>
      <c r="WMZ284" s="6"/>
      <c r="WNA284" s="6"/>
      <c r="WNB284" s="6"/>
      <c r="WNC284" s="6"/>
      <c r="WND284" s="6"/>
      <c r="WNE284" s="6"/>
      <c r="WNF284" s="6"/>
      <c r="WNG284" s="6"/>
      <c r="WNH284" s="6"/>
      <c r="WNI284" s="6"/>
      <c r="WNJ284" s="6"/>
      <c r="WNK284" s="6"/>
      <c r="WNL284" s="6"/>
      <c r="WNM284" s="6"/>
      <c r="WNN284" s="6"/>
      <c r="WNO284" s="6"/>
      <c r="WNP284" s="6"/>
      <c r="WNQ284" s="6"/>
      <c r="WNR284" s="6"/>
      <c r="WNS284" s="6"/>
      <c r="WNT284" s="6"/>
      <c r="WNU284" s="6"/>
      <c r="WNV284" s="6"/>
      <c r="WNW284" s="6"/>
      <c r="WNX284" s="6"/>
      <c r="WNY284" s="6"/>
      <c r="WNZ284" s="6"/>
      <c r="WOA284" s="6"/>
      <c r="WOB284" s="6"/>
      <c r="WOC284" s="6"/>
      <c r="WOD284" s="6"/>
      <c r="WOE284" s="6"/>
      <c r="WOF284" s="6"/>
      <c r="WOG284" s="6"/>
      <c r="WOH284" s="6"/>
      <c r="WOI284" s="6"/>
      <c r="WOJ284" s="6"/>
      <c r="WOK284" s="6"/>
      <c r="WOL284" s="6"/>
      <c r="WOM284" s="6"/>
      <c r="WON284" s="6"/>
      <c r="WOO284" s="6"/>
      <c r="WOP284" s="6"/>
      <c r="WOQ284" s="6"/>
      <c r="WOR284" s="6"/>
      <c r="WOS284" s="6"/>
      <c r="WOT284" s="6"/>
      <c r="WOU284" s="6"/>
      <c r="WOV284" s="6"/>
      <c r="WOW284" s="6"/>
      <c r="WOX284" s="6"/>
      <c r="WOY284" s="6"/>
      <c r="WOZ284" s="6"/>
      <c r="WPA284" s="6"/>
      <c r="WPB284" s="6"/>
      <c r="WPC284" s="6"/>
      <c r="WPD284" s="6"/>
      <c r="WPE284" s="6"/>
      <c r="WPF284" s="6"/>
      <c r="WPG284" s="6"/>
      <c r="WPH284" s="6"/>
      <c r="WPI284" s="6"/>
      <c r="WPJ284" s="6"/>
      <c r="WPK284" s="6"/>
      <c r="WPL284" s="6"/>
      <c r="WPM284" s="6"/>
      <c r="WPN284" s="6"/>
      <c r="WPO284" s="6"/>
      <c r="WPP284" s="6"/>
      <c r="WPQ284" s="6"/>
      <c r="WPR284" s="6"/>
      <c r="WPS284" s="6"/>
      <c r="WPT284" s="6"/>
      <c r="WPU284" s="6"/>
      <c r="WPV284" s="6"/>
      <c r="WPW284" s="6"/>
      <c r="WPX284" s="6"/>
      <c r="WPY284" s="6"/>
      <c r="WPZ284" s="6"/>
      <c r="WQA284" s="6"/>
      <c r="WQB284" s="6"/>
      <c r="WQC284" s="6"/>
      <c r="WQD284" s="6"/>
      <c r="WQE284" s="6"/>
      <c r="WQF284" s="6"/>
      <c r="WQG284" s="6"/>
      <c r="WQH284" s="6"/>
      <c r="WQI284" s="6"/>
      <c r="WQJ284" s="6"/>
      <c r="WQK284" s="6"/>
      <c r="WQL284" s="6"/>
      <c r="WQM284" s="6"/>
      <c r="WQN284" s="6"/>
      <c r="WQO284" s="6"/>
      <c r="WQP284" s="6"/>
      <c r="WQQ284" s="6"/>
      <c r="WQR284" s="6"/>
      <c r="WQS284" s="6"/>
      <c r="WQT284" s="6"/>
      <c r="WQU284" s="6"/>
      <c r="WQV284" s="6"/>
      <c r="WQW284" s="6"/>
      <c r="WQX284" s="6"/>
      <c r="WQY284" s="6"/>
      <c r="WQZ284" s="6"/>
      <c r="WRA284" s="6"/>
      <c r="WRB284" s="6"/>
      <c r="WRC284" s="6"/>
      <c r="WRD284" s="6"/>
      <c r="WRE284" s="6"/>
      <c r="WRF284" s="6"/>
      <c r="WRG284" s="6"/>
      <c r="WRH284" s="6"/>
      <c r="WRI284" s="6"/>
      <c r="WRJ284" s="6"/>
      <c r="WRK284" s="6"/>
      <c r="WRL284" s="6"/>
      <c r="WRM284" s="6"/>
      <c r="WRN284" s="6"/>
      <c r="WRO284" s="6"/>
      <c r="WRP284" s="6"/>
      <c r="WRQ284" s="6"/>
      <c r="WRR284" s="6"/>
      <c r="WRS284" s="6"/>
      <c r="WRT284" s="6"/>
      <c r="WRU284" s="6"/>
      <c r="WRV284" s="6"/>
      <c r="WRW284" s="6"/>
      <c r="WRX284" s="6"/>
      <c r="WRY284" s="6"/>
      <c r="WRZ284" s="6"/>
      <c r="WSA284" s="6"/>
      <c r="WSB284" s="6"/>
      <c r="WSC284" s="6"/>
      <c r="WSD284" s="6"/>
      <c r="WSE284" s="6"/>
      <c r="WSF284" s="6"/>
      <c r="WSG284" s="6"/>
      <c r="WSH284" s="6"/>
      <c r="WSI284" s="6"/>
      <c r="WSJ284" s="6"/>
      <c r="WSK284" s="6"/>
      <c r="WSL284" s="6"/>
      <c r="WSM284" s="6"/>
      <c r="WSN284" s="6"/>
      <c r="WSO284" s="6"/>
      <c r="WSP284" s="6"/>
      <c r="WSQ284" s="6"/>
      <c r="WSR284" s="6"/>
      <c r="WSS284" s="6"/>
      <c r="WST284" s="6"/>
      <c r="WSU284" s="6"/>
      <c r="WSV284" s="6"/>
      <c r="WSW284" s="6"/>
      <c r="WSX284" s="6"/>
      <c r="WSY284" s="6"/>
      <c r="WSZ284" s="6"/>
      <c r="WTA284" s="6"/>
      <c r="WTB284" s="6"/>
      <c r="WTC284" s="6"/>
      <c r="WTD284" s="6"/>
      <c r="WTE284" s="6"/>
      <c r="WTF284" s="6"/>
      <c r="WTG284" s="6"/>
      <c r="WTH284" s="6"/>
      <c r="WTI284" s="6"/>
      <c r="WTJ284" s="6"/>
      <c r="WTK284" s="6"/>
      <c r="WTL284" s="6"/>
      <c r="WTM284" s="6"/>
      <c r="WTN284" s="6"/>
      <c r="WTO284" s="6"/>
      <c r="WTP284" s="6"/>
      <c r="WTQ284" s="6"/>
      <c r="WTR284" s="6"/>
      <c r="WTS284" s="6"/>
      <c r="WTT284" s="6"/>
      <c r="WTU284" s="6"/>
      <c r="WTV284" s="6"/>
      <c r="WTW284" s="6"/>
      <c r="WTX284" s="6"/>
      <c r="WTY284" s="6"/>
      <c r="WTZ284" s="6"/>
      <c r="WUA284" s="6"/>
      <c r="WUB284" s="6"/>
      <c r="WUC284" s="6"/>
      <c r="WUD284" s="6"/>
      <c r="WUE284" s="6"/>
      <c r="WUF284" s="6"/>
      <c r="WUG284" s="6"/>
      <c r="WUH284" s="6"/>
      <c r="WUI284" s="6"/>
      <c r="WUJ284" s="6"/>
      <c r="WUK284" s="6"/>
      <c r="WUL284" s="6"/>
      <c r="WUM284" s="6"/>
      <c r="WUN284" s="6"/>
      <c r="WUO284" s="6"/>
      <c r="WUP284" s="6"/>
      <c r="WUQ284" s="6"/>
      <c r="WUR284" s="6"/>
      <c r="WUS284" s="6"/>
      <c r="WUT284" s="6"/>
      <c r="WUU284" s="6"/>
      <c r="WUV284" s="6"/>
      <c r="WUW284" s="6"/>
      <c r="WUX284" s="6"/>
      <c r="WUY284" s="6"/>
      <c r="WUZ284" s="6"/>
      <c r="WVA284" s="6"/>
      <c r="WVB284" s="6"/>
      <c r="WVC284" s="6"/>
      <c r="WVD284" s="6"/>
      <c r="WVE284" s="6"/>
      <c r="WVF284" s="6"/>
      <c r="WVG284" s="6"/>
      <c r="WVH284" s="6"/>
      <c r="WVI284" s="6"/>
      <c r="WVJ284" s="6"/>
      <c r="WVK284" s="6"/>
      <c r="WVL284" s="6"/>
      <c r="WVM284" s="6"/>
      <c r="WVN284" s="6"/>
      <c r="WVO284" s="6"/>
      <c r="WVP284" s="6"/>
      <c r="WVQ284" s="6"/>
      <c r="WVR284" s="6"/>
      <c r="WVS284" s="6"/>
      <c r="WVT284" s="6"/>
      <c r="WVU284" s="6"/>
      <c r="WVV284" s="6"/>
      <c r="WVW284" s="6"/>
      <c r="WVX284" s="6"/>
      <c r="WVY284" s="6"/>
      <c r="WVZ284" s="6"/>
      <c r="WWA284" s="6"/>
      <c r="WWB284" s="6"/>
      <c r="WWC284" s="6"/>
      <c r="WWD284" s="6"/>
      <c r="WWE284" s="6"/>
      <c r="WWF284" s="6"/>
      <c r="WWG284" s="6"/>
      <c r="WWH284" s="6"/>
      <c r="WWI284" s="6"/>
      <c r="WWJ284" s="6"/>
      <c r="WWK284" s="6"/>
      <c r="WWL284" s="6"/>
      <c r="WWM284" s="6"/>
      <c r="WWN284" s="6"/>
      <c r="WWO284" s="6"/>
      <c r="WWP284" s="6"/>
      <c r="WWQ284" s="6"/>
      <c r="WWR284" s="6"/>
      <c r="WWS284" s="6"/>
      <c r="WWT284" s="6"/>
      <c r="WWU284" s="6"/>
      <c r="WWV284" s="6"/>
      <c r="WWW284" s="6"/>
      <c r="WWX284" s="6"/>
      <c r="WWY284" s="6"/>
      <c r="WWZ284" s="6"/>
      <c r="WXA284" s="6"/>
      <c r="WXB284" s="6"/>
      <c r="WXC284" s="6"/>
      <c r="WXD284" s="6"/>
      <c r="WXE284" s="6"/>
      <c r="WXF284" s="6"/>
      <c r="WXG284" s="6"/>
      <c r="WXH284" s="6"/>
      <c r="WXI284" s="6"/>
      <c r="WXJ284" s="6"/>
      <c r="WXK284" s="6"/>
      <c r="WXL284" s="6"/>
      <c r="WXM284" s="6"/>
      <c r="WXN284" s="6"/>
      <c r="WXO284" s="6"/>
      <c r="WXP284" s="6"/>
      <c r="WXQ284" s="6"/>
      <c r="WXR284" s="6"/>
      <c r="WXS284" s="6"/>
      <c r="WXT284" s="6"/>
      <c r="WXU284" s="6"/>
      <c r="WXV284" s="6"/>
      <c r="WXW284" s="6"/>
      <c r="WXX284" s="6"/>
      <c r="WXY284" s="6"/>
      <c r="WXZ284" s="6"/>
      <c r="WYA284" s="6"/>
      <c r="WYB284" s="6"/>
      <c r="WYC284" s="6"/>
      <c r="WYD284" s="6"/>
      <c r="WYE284" s="6"/>
      <c r="WYF284" s="6"/>
      <c r="WYG284" s="6"/>
      <c r="WYH284" s="6"/>
      <c r="WYI284" s="6"/>
      <c r="WYJ284" s="6"/>
      <c r="WYK284" s="6"/>
      <c r="WYL284" s="6"/>
      <c r="WYM284" s="6"/>
      <c r="WYN284" s="6"/>
      <c r="WYO284" s="6"/>
      <c r="WYP284" s="6"/>
      <c r="WYQ284" s="6"/>
      <c r="WYR284" s="6"/>
      <c r="WYS284" s="6"/>
      <c r="WYT284" s="6"/>
      <c r="WYU284" s="6"/>
      <c r="WYV284" s="6"/>
      <c r="WYW284" s="6"/>
      <c r="WYX284" s="6"/>
      <c r="WYY284" s="6"/>
      <c r="WYZ284" s="6"/>
      <c r="WZA284" s="6"/>
      <c r="WZB284" s="6"/>
      <c r="WZC284" s="6"/>
      <c r="WZD284" s="6"/>
      <c r="WZE284" s="6"/>
      <c r="WZF284" s="6"/>
      <c r="WZG284" s="6"/>
      <c r="WZH284" s="6"/>
      <c r="WZI284" s="6"/>
      <c r="WZJ284" s="6"/>
      <c r="WZK284" s="6"/>
      <c r="WZL284" s="6"/>
      <c r="WZM284" s="6"/>
      <c r="WZN284" s="6"/>
      <c r="WZO284" s="6"/>
      <c r="WZP284" s="6"/>
      <c r="WZQ284" s="6"/>
      <c r="WZR284" s="6"/>
      <c r="WZS284" s="6"/>
      <c r="WZT284" s="6"/>
      <c r="WZU284" s="6"/>
      <c r="WZV284" s="6"/>
      <c r="WZW284" s="6"/>
      <c r="WZX284" s="6"/>
      <c r="WZY284" s="6"/>
      <c r="WZZ284" s="6"/>
      <c r="XAA284" s="6"/>
      <c r="XAB284" s="6"/>
      <c r="XAC284" s="6"/>
      <c r="XAD284" s="6"/>
      <c r="XAE284" s="6"/>
      <c r="XAF284" s="6"/>
      <c r="XAG284" s="6"/>
      <c r="XAH284" s="6"/>
      <c r="XAI284" s="6"/>
      <c r="XAJ284" s="6"/>
      <c r="XAK284" s="6"/>
      <c r="XAL284" s="6"/>
      <c r="XAM284" s="6"/>
      <c r="XAN284" s="6"/>
      <c r="XAO284" s="6"/>
      <c r="XAP284" s="6"/>
      <c r="XAQ284" s="6"/>
      <c r="XAR284" s="6"/>
      <c r="XAS284" s="6"/>
      <c r="XAT284" s="6"/>
      <c r="XAU284" s="6"/>
      <c r="XAV284" s="6"/>
      <c r="XAW284" s="6"/>
      <c r="XAX284" s="6"/>
      <c r="XAY284" s="6"/>
      <c r="XAZ284" s="6"/>
      <c r="XBA284" s="6"/>
      <c r="XBB284" s="6"/>
      <c r="XBC284" s="6"/>
      <c r="XBD284" s="6"/>
      <c r="XBE284" s="6"/>
      <c r="XBF284" s="6"/>
      <c r="XBG284" s="6"/>
      <c r="XBH284" s="6"/>
      <c r="XBI284" s="6"/>
      <c r="XBJ284" s="6"/>
      <c r="XBK284" s="6"/>
      <c r="XBL284" s="6"/>
      <c r="XBM284" s="6"/>
      <c r="XBN284" s="6"/>
      <c r="XBO284" s="6"/>
      <c r="XBP284" s="6"/>
      <c r="XBQ284" s="6"/>
      <c r="XBR284" s="6"/>
      <c r="XBS284" s="6"/>
      <c r="XBT284" s="6"/>
      <c r="XBU284" s="6"/>
      <c r="XBV284" s="6"/>
      <c r="XBW284" s="6"/>
      <c r="XBX284" s="6"/>
      <c r="XBY284" s="6"/>
      <c r="XBZ284" s="6"/>
      <c r="XCA284" s="6"/>
      <c r="XCB284" s="6"/>
      <c r="XCC284" s="6"/>
      <c r="XCD284" s="6"/>
      <c r="XCE284" s="6"/>
      <c r="XCF284" s="6"/>
      <c r="XCG284" s="6"/>
      <c r="XCH284" s="6"/>
      <c r="XCI284" s="6"/>
      <c r="XCJ284" s="6"/>
      <c r="XCK284" s="6"/>
      <c r="XCL284" s="6"/>
      <c r="XCM284" s="6"/>
      <c r="XCN284" s="6"/>
      <c r="XCO284" s="6"/>
      <c r="XCP284" s="6"/>
      <c r="XCQ284" s="6"/>
      <c r="XCR284" s="6"/>
      <c r="XCS284" s="6"/>
      <c r="XCT284" s="6"/>
      <c r="XCU284" s="6"/>
      <c r="XCV284" s="6"/>
      <c r="XCW284" s="6"/>
      <c r="XCX284" s="6"/>
      <c r="XCY284" s="6"/>
      <c r="XCZ284" s="6"/>
      <c r="XDA284" s="6"/>
      <c r="XDB284" s="6"/>
      <c r="XDC284" s="6"/>
      <c r="XDD284" s="6"/>
      <c r="XDE284" s="6"/>
      <c r="XDF284" s="6"/>
      <c r="XDG284" s="6"/>
      <c r="XDH284" s="6"/>
      <c r="XDI284" s="6"/>
      <c r="XDJ284" s="6"/>
      <c r="XDK284" s="6"/>
      <c r="XDL284" s="6"/>
      <c r="XDM284" s="6"/>
      <c r="XDN284" s="6"/>
      <c r="XDO284" s="6"/>
      <c r="XDP284" s="6"/>
      <c r="XDQ284" s="6"/>
      <c r="XDR284" s="6"/>
      <c r="XDS284" s="6"/>
      <c r="XDT284" s="6"/>
      <c r="XDU284" s="6"/>
      <c r="XDV284" s="6"/>
      <c r="XDW284" s="6"/>
      <c r="XDX284" s="6"/>
      <c r="XDY284" s="6"/>
      <c r="XDZ284" s="6"/>
      <c r="XEA284" s="6"/>
      <c r="XEB284" s="6"/>
      <c r="XEC284" s="6"/>
      <c r="XED284" s="6"/>
      <c r="XEE284" s="6"/>
      <c r="XEF284" s="6"/>
      <c r="XEG284" s="6"/>
      <c r="XEH284" s="6"/>
      <c r="XEI284" s="6"/>
      <c r="XEJ284" s="6"/>
      <c r="XEK284" s="6"/>
      <c r="XEL284" s="6"/>
      <c r="XEM284" s="6"/>
      <c r="XEN284" s="6"/>
      <c r="XEO284" s="6"/>
      <c r="XEP284" s="6"/>
      <c r="XEQ284" s="6"/>
      <c r="XER284" s="6"/>
      <c r="XES284" s="6"/>
      <c r="XET284" s="6"/>
      <c r="XEU284" s="6"/>
      <c r="XEV284" s="6"/>
      <c r="XEW284" s="6"/>
      <c r="XEX284" s="6"/>
      <c r="XEY284" s="6"/>
      <c r="XEZ284" s="6"/>
      <c r="XFA284" s="6"/>
      <c r="XFB284" s="6"/>
      <c r="XFC284" s="6"/>
    </row>
    <row r="285" spans="1:16383" hidden="1" x14ac:dyDescent="0.2"/>
  </sheetData>
  <mergeCells count="38">
    <mergeCell ref="Y5:Y7"/>
    <mergeCell ref="Z5:AG5"/>
    <mergeCell ref="Z6:AB6"/>
    <mergeCell ref="AC6:AE6"/>
    <mergeCell ref="AF6:AF7"/>
    <mergeCell ref="AG6:AG7"/>
    <mergeCell ref="F4:K4"/>
    <mergeCell ref="L4:W4"/>
    <mergeCell ref="X4:X7"/>
    <mergeCell ref="Y4:AG4"/>
    <mergeCell ref="F5:F7"/>
    <mergeCell ref="G5:G7"/>
    <mergeCell ref="H5:H7"/>
    <mergeCell ref="I5:I7"/>
    <mergeCell ref="J5:J7"/>
    <mergeCell ref="K5:K7"/>
    <mergeCell ref="L5:M6"/>
    <mergeCell ref="N5:O6"/>
    <mergeCell ref="P5:Q6"/>
    <mergeCell ref="R5:S6"/>
    <mergeCell ref="T5:U6"/>
    <mergeCell ref="V5:W6"/>
    <mergeCell ref="Y1:AG1"/>
    <mergeCell ref="C281:G281"/>
    <mergeCell ref="R281:W281"/>
    <mergeCell ref="B284:F284"/>
    <mergeCell ref="Q284:V284"/>
    <mergeCell ref="B282:F282"/>
    <mergeCell ref="Q282:V282"/>
    <mergeCell ref="B283:F283"/>
    <mergeCell ref="Q283:V283"/>
    <mergeCell ref="A2:AG2"/>
    <mergeCell ref="A3:D3"/>
    <mergeCell ref="A4:A7"/>
    <mergeCell ref="B4:B7"/>
    <mergeCell ref="C4:C7"/>
    <mergeCell ref="D4:D7"/>
    <mergeCell ref="E4:E7"/>
  </mergeCells>
  <conditionalFormatting sqref="A3 S3:AG3 E3 D9:D279 K9:K279 Y9:AG279">
    <cfRule type="cellIs" dxfId="31" priority="25" stopIfTrue="1" operator="equal">
      <formula>0</formula>
    </cfRule>
  </conditionalFormatting>
  <conditionalFormatting sqref="A12:G279 A9:F279 G9:G52 A10:G10">
    <cfRule type="cellIs" dxfId="30" priority="19" stopIfTrue="1" operator="equal">
      <formula>0</formula>
    </cfRule>
    <cfRule type="cellIs" dxfId="29" priority="20" stopIfTrue="1" operator="equal">
      <formula>0</formula>
    </cfRule>
  </conditionalFormatting>
  <conditionalFormatting sqref="G11">
    <cfRule type="cellIs" dxfId="28" priority="16" stopIfTrue="1" operator="equal">
      <formula>0</formula>
    </cfRule>
    <cfRule type="cellIs" dxfId="27" priority="17" stopIfTrue="1" operator="equal">
      <formula>0</formula>
    </cfRule>
  </conditionalFormatting>
  <pageMargins left="0.70866141732283472" right="0.27559055118110237" top="0.74803149606299213" bottom="0.74803149606299213" header="0.31496062992125984" footer="0.31496062992125984"/>
  <pageSetup paperSize="9" scale="54" fitToHeight="0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7">
    <pageSetUpPr fitToPage="1"/>
  </sheetPr>
  <dimension ref="A1:U22"/>
  <sheetViews>
    <sheetView workbookViewId="0">
      <selection activeCell="E6" sqref="E6"/>
    </sheetView>
  </sheetViews>
  <sheetFormatPr defaultColWidth="9.140625" defaultRowHeight="12.75" x14ac:dyDescent="0.2"/>
  <cols>
    <col min="1" max="1" width="15.85546875" style="1" customWidth="1"/>
    <col min="2" max="2" width="28.5703125" style="1" customWidth="1"/>
    <col min="3" max="3" width="13.5703125" style="1" customWidth="1"/>
    <col min="4" max="4" width="12.85546875" style="1" customWidth="1"/>
    <col min="5" max="5" width="14.85546875" style="1" customWidth="1"/>
    <col min="6" max="6" width="12.85546875" style="1" customWidth="1"/>
    <col min="7" max="7" width="14.85546875" style="1" customWidth="1"/>
    <col min="8" max="8" width="12.85546875" style="1" customWidth="1"/>
    <col min="9" max="9" width="14.85546875" style="1" customWidth="1"/>
    <col min="10" max="10" width="11.42578125" style="1" customWidth="1"/>
    <col min="11" max="11" width="11.5703125" style="1" bestFit="1" customWidth="1"/>
    <col min="12" max="16384" width="9.140625" style="1"/>
  </cols>
  <sheetData>
    <row r="1" spans="1:15" ht="15.75" x14ac:dyDescent="0.25">
      <c r="G1" s="448" t="s">
        <v>422</v>
      </c>
      <c r="H1" s="448"/>
      <c r="I1" s="448"/>
      <c r="J1" s="448"/>
      <c r="K1" s="286"/>
      <c r="L1" s="286"/>
      <c r="M1" s="286"/>
      <c r="N1" s="286"/>
      <c r="O1" s="286"/>
    </row>
    <row r="2" spans="1:15" ht="24.75" customHeight="1" x14ac:dyDescent="0.2">
      <c r="A2" s="566" t="s">
        <v>410</v>
      </c>
      <c r="B2" s="566"/>
      <c r="C2" s="566"/>
      <c r="D2" s="566"/>
      <c r="E2" s="566"/>
      <c r="F2" s="566"/>
      <c r="G2" s="566"/>
      <c r="H2" s="566"/>
      <c r="I2" s="566"/>
      <c r="J2" s="566"/>
    </row>
    <row r="3" spans="1:15" ht="33.75" customHeight="1" x14ac:dyDescent="0.2">
      <c r="A3" s="568" t="s">
        <v>24</v>
      </c>
      <c r="B3" s="569"/>
      <c r="C3" s="567" t="s">
        <v>26</v>
      </c>
      <c r="D3" s="567" t="s">
        <v>59</v>
      </c>
      <c r="E3" s="567"/>
      <c r="F3" s="567" t="s">
        <v>60</v>
      </c>
      <c r="G3" s="567"/>
      <c r="H3" s="567" t="s">
        <v>53</v>
      </c>
      <c r="I3" s="567"/>
      <c r="J3" s="567" t="s">
        <v>83</v>
      </c>
    </row>
    <row r="4" spans="1:15" ht="33.75" customHeight="1" x14ac:dyDescent="0.2">
      <c r="A4" s="570"/>
      <c r="B4" s="571"/>
      <c r="C4" s="567"/>
      <c r="D4" s="102" t="s">
        <v>51</v>
      </c>
      <c r="E4" s="102" t="s">
        <v>52</v>
      </c>
      <c r="F4" s="102" t="s">
        <v>51</v>
      </c>
      <c r="G4" s="102" t="s">
        <v>52</v>
      </c>
      <c r="H4" s="102" t="s">
        <v>51</v>
      </c>
      <c r="I4" s="102" t="s">
        <v>52</v>
      </c>
      <c r="J4" s="567"/>
    </row>
    <row r="5" spans="1:15" ht="25.5" customHeight="1" x14ac:dyDescent="0.2">
      <c r="A5" s="567" t="str">
        <f>'1_РОЗПОДІЛ ПЕРСОНАЛУ'!Z5</f>
        <v>Ліцензовані послуги:</v>
      </c>
      <c r="B5" s="102" t="str">
        <f>'1_РОЗПОДІЛ ПЕРСОНАЛУ'!Z6</f>
        <v>Виробництво теплової енергії котельнями</v>
      </c>
      <c r="C5" s="56">
        <f>'1_РОЗПОДІЛ ПЕРСОНАЛУ'!AJ281</f>
        <v>2.652173913043478</v>
      </c>
      <c r="D5" s="57">
        <f>'1_РОЗПОДІЛ ПЕРСОНАЛУ'!H279</f>
        <v>41.5</v>
      </c>
      <c r="E5" s="58">
        <f>'3_Розрахунок ФОП(опал)'!Z3</f>
        <v>1534574.28</v>
      </c>
      <c r="F5" s="57">
        <f>'1_РОЗПОДІЛ ПЕРСОНАЛУ'!Q279</f>
        <v>4.5</v>
      </c>
      <c r="G5" s="58">
        <f>'4_Розрахунок ФОП(міжопал)'!Z3</f>
        <v>199009.8</v>
      </c>
      <c r="H5" s="57">
        <f>'1_РОЗПОДІЛ ПЕРСОНАЛУ'!Z279</f>
        <v>23</v>
      </c>
      <c r="I5" s="59">
        <f>E5+G5</f>
        <v>1733584.08</v>
      </c>
      <c r="J5" s="59">
        <f t="shared" ref="J5:J13" si="0">IF(I5&gt;0,I5/H5/12,0)</f>
        <v>6281.1017391304349</v>
      </c>
    </row>
    <row r="6" spans="1:15" ht="25.5" customHeight="1" x14ac:dyDescent="0.2">
      <c r="A6" s="567"/>
      <c r="B6" s="102" t="str">
        <f>'1_РОЗПОДІЛ ПЕРСОНАЛУ'!AA6</f>
        <v>Транспортування теплової енергії</v>
      </c>
      <c r="C6" s="56">
        <f>'1_РОЗПОДІЛ ПЕРСОНАЛУ'!AK281</f>
        <v>4.05</v>
      </c>
      <c r="D6" s="57">
        <f>'1_РОЗПОДІЛ ПЕРСОНАЛУ'!I279</f>
        <v>10.5</v>
      </c>
      <c r="E6" s="58">
        <f>'3_Розрахунок ФОП(опал)'!AA3</f>
        <v>412904.76000000007</v>
      </c>
      <c r="F6" s="57">
        <f>'1_РОЗПОДІЛ ПЕРСОНАЛУ'!R279</f>
        <v>9.5</v>
      </c>
      <c r="G6" s="58">
        <f>'4_Розрахунок ФОП(міжопал)'!AA3</f>
        <v>394020.42000000004</v>
      </c>
      <c r="H6" s="57">
        <f>'1_РОЗПОДІЛ ПЕРСОНАЛУ'!AA279</f>
        <v>10</v>
      </c>
      <c r="I6" s="59">
        <f t="shared" ref="I6:I12" si="1">E6+G6</f>
        <v>806925.18000000017</v>
      </c>
      <c r="J6" s="59">
        <f t="shared" si="0"/>
        <v>6724.3765000000012</v>
      </c>
    </row>
    <row r="7" spans="1:15" ht="25.5" customHeight="1" x14ac:dyDescent="0.2">
      <c r="A7" s="567"/>
      <c r="B7" s="102" t="str">
        <f>'1_РОЗПОДІЛ ПЕРСОНАЛУ'!AB6</f>
        <v>Постачання теплової енергії</v>
      </c>
      <c r="C7" s="56">
        <f>'1_РОЗПОДІЛ ПЕРСОНАЛУ'!AL281</f>
        <v>0</v>
      </c>
      <c r="D7" s="57">
        <f>'1_РОЗПОДІЛ ПЕРСОНАЛУ'!J279</f>
        <v>2</v>
      </c>
      <c r="E7" s="58">
        <f>'3_Розрахунок ФОП(опал)'!AB3</f>
        <v>143307.35999999999</v>
      </c>
      <c r="F7" s="57">
        <f>'1_РОЗПОДІЛ ПЕРСОНАЛУ'!S279</f>
        <v>2</v>
      </c>
      <c r="G7" s="58">
        <f>'4_Розрахунок ФОП(міжопал)'!AB3</f>
        <v>143307.35999999999</v>
      </c>
      <c r="H7" s="57">
        <f>'1_РОЗПОДІЛ ПЕРСОНАЛУ'!AB279</f>
        <v>2</v>
      </c>
      <c r="I7" s="59">
        <f t="shared" si="1"/>
        <v>286614.71999999997</v>
      </c>
      <c r="J7" s="59">
        <f t="shared" si="0"/>
        <v>11942.279999999999</v>
      </c>
    </row>
    <row r="8" spans="1:15" ht="25.5" customHeight="1" x14ac:dyDescent="0.2">
      <c r="A8" s="567" t="str">
        <f>'1_РОЗПОДІЛ ПЕРСОНАЛУ'!AC5</f>
        <v>Неліцензовані послуги:</v>
      </c>
      <c r="B8" s="102" t="str">
        <f>'1_РОЗПОДІЛ ПЕРСОНАЛУ'!AC6</f>
        <v>Послуги з опалення та ГВП</v>
      </c>
      <c r="C8" s="56">
        <f>'1_РОЗПОДІЛ ПЕРСОНАЛУ'!AM281</f>
        <v>0</v>
      </c>
      <c r="D8" s="57">
        <f>'1_РОЗПОДІЛ ПЕРСОНАЛУ'!K279</f>
        <v>1</v>
      </c>
      <c r="E8" s="58">
        <f>'3_Розрахунок ФОП(опал)'!AC3</f>
        <v>26625.06</v>
      </c>
      <c r="F8" s="57">
        <f>'1_РОЗПОДІЛ ПЕРСОНАЛУ'!T279</f>
        <v>1</v>
      </c>
      <c r="G8" s="58">
        <f>'4_Розрахунок ФОП(міжопал)'!AC3</f>
        <v>26625.06</v>
      </c>
      <c r="H8" s="57">
        <f>'1_РОЗПОДІЛ ПЕРСОНАЛУ'!AC279</f>
        <v>1</v>
      </c>
      <c r="I8" s="59">
        <f t="shared" si="1"/>
        <v>53250.12</v>
      </c>
      <c r="J8" s="59">
        <f t="shared" si="0"/>
        <v>4437.51</v>
      </c>
    </row>
    <row r="9" spans="1:15" ht="25.5" customHeight="1" x14ac:dyDescent="0.2">
      <c r="A9" s="567"/>
      <c r="B9" s="102" t="str">
        <f>'1_РОЗПОДІЛ ПЕРСОНАЛУ'!AD6</f>
        <v>Інша діяльність 1</v>
      </c>
      <c r="C9" s="56">
        <f>'1_РОЗПОДІЛ ПЕРСОНАЛУ'!AN281</f>
        <v>0</v>
      </c>
      <c r="D9" s="57">
        <f>'1_РОЗПОДІЛ ПЕРСОНАЛУ'!L279</f>
        <v>0</v>
      </c>
      <c r="E9" s="58">
        <f>'3_Розрахунок ФОП(опал)'!AD3</f>
        <v>0</v>
      </c>
      <c r="F9" s="57">
        <f>'1_РОЗПОДІЛ ПЕРСОНАЛУ'!U279</f>
        <v>0</v>
      </c>
      <c r="G9" s="58">
        <f>'4_Розрахунок ФОП(міжопал)'!AD3</f>
        <v>0</v>
      </c>
      <c r="H9" s="57">
        <f>'1_РОЗПОДІЛ ПЕРСОНАЛУ'!AD279</f>
        <v>0</v>
      </c>
      <c r="I9" s="59">
        <f t="shared" si="1"/>
        <v>0</v>
      </c>
      <c r="J9" s="59">
        <f t="shared" si="0"/>
        <v>0</v>
      </c>
    </row>
    <row r="10" spans="1:15" ht="25.5" customHeight="1" x14ac:dyDescent="0.2">
      <c r="A10" s="567"/>
      <c r="B10" s="102" t="str">
        <f>'1_РОЗПОДІЛ ПЕРСОНАЛУ'!AE6</f>
        <v>Інша діяльність 2</v>
      </c>
      <c r="C10" s="56">
        <f>'1_РОЗПОДІЛ ПЕРСОНАЛУ'!AO281</f>
        <v>0</v>
      </c>
      <c r="D10" s="57">
        <f>'1_РОЗПОДІЛ ПЕРСОНАЛУ'!M279</f>
        <v>0</v>
      </c>
      <c r="E10" s="58">
        <f>'3_Розрахунок ФОП(опал)'!AE3</f>
        <v>0</v>
      </c>
      <c r="F10" s="57">
        <f>'1_РОЗПОДІЛ ПЕРСОНАЛУ'!V279</f>
        <v>0</v>
      </c>
      <c r="G10" s="58">
        <f>'4_Розрахунок ФОП(міжопал)'!AE3</f>
        <v>0</v>
      </c>
      <c r="H10" s="57">
        <f>'1_РОЗПОДІЛ ПЕРСОНАЛУ'!AE279</f>
        <v>0</v>
      </c>
      <c r="I10" s="59">
        <f t="shared" si="1"/>
        <v>0</v>
      </c>
      <c r="J10" s="59">
        <f t="shared" si="0"/>
        <v>0</v>
      </c>
    </row>
    <row r="11" spans="1:15" ht="25.5" customHeight="1" x14ac:dyDescent="0.2">
      <c r="A11" s="567" t="str">
        <f>'1_РОЗПОДІЛ ПЕРСОНАЛУ'!AF5</f>
        <v>Загальновиробничий персонал</v>
      </c>
      <c r="B11" s="567"/>
      <c r="C11" s="56">
        <f>'1_РОЗПОДІЛ ПЕРСОНАЛУ'!AP281</f>
        <v>5</v>
      </c>
      <c r="D11" s="57">
        <f>'1_РОЗПОДІЛ ПЕРСОНАЛУ'!N279</f>
        <v>12.200000000000003</v>
      </c>
      <c r="E11" s="58">
        <f>'3_Розрахунок ФОП(опал)'!AF3</f>
        <v>523769.6399999999</v>
      </c>
      <c r="F11" s="57">
        <f>'1_РОЗПОДІЛ ПЕРСОНАЛУ'!W279</f>
        <v>12.200000000000003</v>
      </c>
      <c r="G11" s="58">
        <f>'4_Розрахунок ФОП(міжопал)'!AF3</f>
        <v>516269.15999999992</v>
      </c>
      <c r="H11" s="57">
        <f>'1_РОЗПОДІЛ ПЕРСОНАЛУ'!AF279</f>
        <v>12.200000000000003</v>
      </c>
      <c r="I11" s="59">
        <f t="shared" si="1"/>
        <v>1040038.7999999998</v>
      </c>
      <c r="J11" s="59">
        <f t="shared" si="0"/>
        <v>7104.0901639344229</v>
      </c>
    </row>
    <row r="12" spans="1:15" ht="25.5" customHeight="1" x14ac:dyDescent="0.2">
      <c r="A12" s="567" t="str">
        <f>'1_РОЗПОДІЛ ПЕРСОНАЛУ'!AG5</f>
        <v>Адміністративний персонал</v>
      </c>
      <c r="B12" s="567"/>
      <c r="C12" s="56">
        <f>'1_РОЗПОДІЛ ПЕРСОНАЛУ'!AQ281</f>
        <v>0</v>
      </c>
      <c r="D12" s="57">
        <f>'1_РОЗПОДІЛ ПЕРСОНАЛУ'!O279</f>
        <v>5.0999999999999996</v>
      </c>
      <c r="E12" s="58">
        <f>'3_Розрахунок ФОП(опал)'!AG3</f>
        <v>405399.12</v>
      </c>
      <c r="F12" s="57">
        <f>'1_РОЗПОДІЛ ПЕРСОНАЛУ'!X279</f>
        <v>5.0999999999999996</v>
      </c>
      <c r="G12" s="58">
        <f>'4_Розрахунок ФОП(міжопал)'!AG3</f>
        <v>405399.12</v>
      </c>
      <c r="H12" s="57">
        <f>'1_РОЗПОДІЛ ПЕРСОНАЛУ'!AG279</f>
        <v>5.0999999999999996</v>
      </c>
      <c r="I12" s="59">
        <f t="shared" si="1"/>
        <v>810798.24</v>
      </c>
      <c r="J12" s="59">
        <f t="shared" si="0"/>
        <v>13248.337254901962</v>
      </c>
    </row>
    <row r="13" spans="1:15" s="41" customFormat="1" ht="27" customHeight="1" x14ac:dyDescent="0.2">
      <c r="A13" s="567" t="s">
        <v>25</v>
      </c>
      <c r="B13" s="567"/>
      <c r="C13" s="59">
        <f>'1_РОЗПОДІЛ ПЕРСОНАЛУ'!AI281</f>
        <v>3.1857142857142855</v>
      </c>
      <c r="D13" s="59">
        <f t="shared" ref="D13:I13" si="2">SUM(D5:D12)</f>
        <v>72.3</v>
      </c>
      <c r="E13" s="59">
        <f t="shared" si="2"/>
        <v>3046580.2199999997</v>
      </c>
      <c r="F13" s="59">
        <f t="shared" si="2"/>
        <v>34.300000000000004</v>
      </c>
      <c r="G13" s="59">
        <f t="shared" si="2"/>
        <v>1684630.92</v>
      </c>
      <c r="H13" s="59">
        <f t="shared" si="2"/>
        <v>53.300000000000004</v>
      </c>
      <c r="I13" s="59">
        <f t="shared" si="2"/>
        <v>4731211.1400000006</v>
      </c>
      <c r="J13" s="59">
        <f t="shared" si="0"/>
        <v>7397.1406191369606</v>
      </c>
    </row>
    <row r="14" spans="1:15" ht="21.75" hidden="1" customHeight="1" x14ac:dyDescent="0.2">
      <c r="A14" s="573" t="s">
        <v>55</v>
      </c>
      <c r="B14" s="573"/>
      <c r="C14" s="573"/>
      <c r="D14" s="573"/>
      <c r="E14" s="573"/>
      <c r="F14" s="573"/>
      <c r="G14" s="573"/>
      <c r="H14" s="573"/>
      <c r="I14" s="573"/>
    </row>
    <row r="15" spans="1:15" ht="25.5" hidden="1" customHeight="1" x14ac:dyDescent="0.2">
      <c r="A15" s="567" t="str">
        <f>A5</f>
        <v>Ліцензовані послуги:</v>
      </c>
      <c r="B15" s="567" t="str">
        <f>B5</f>
        <v>Виробництво теплової енергії котельнями</v>
      </c>
      <c r="C15" s="567"/>
      <c r="D15" s="60">
        <f>IFERROR(D5+(SUM(D$11:D$12)/SUM($E$5:$E$10)*E5),0)</f>
        <v>54.038014243107952</v>
      </c>
      <c r="E15" s="91">
        <f>IFERROR(E5+(SUM(E$11:E$12)/SUM($E$5:$E$10)*E5),0)</f>
        <v>2207980.7046896503</v>
      </c>
      <c r="F15" s="60">
        <f>IFERROR(F5+(SUM(F$11:F$12)/SUM($G$5:$G$10)*G5),0)</f>
        <v>9.0125008217964648</v>
      </c>
      <c r="G15" s="91">
        <f>IFERROR(G5+(SUM(G$11:G$12)/SUM($G$5:$G$10)*G5),0)</f>
        <v>439416.09311697877</v>
      </c>
      <c r="H15" s="61">
        <f>IFERROR(H5+(SUM(H$11:H$12)/SUM($I$5:$I$10)*I5),0)</f>
        <v>33.412190758137982</v>
      </c>
      <c r="I15" s="90">
        <f>IFERROR(I5+(SUM(I$11:I$12)/SUM($I$5:$I$10)*I5),0)</f>
        <v>2847530.2258212399</v>
      </c>
      <c r="J15" s="59">
        <f>IF(I15&gt;0,I15/H15/12,0)</f>
        <v>7102.0241445050169</v>
      </c>
    </row>
    <row r="16" spans="1:15" ht="25.5" hidden="1" customHeight="1" x14ac:dyDescent="0.2">
      <c r="A16" s="567"/>
      <c r="B16" s="567" t="str">
        <f>B6</f>
        <v>Транспортування теплової енергії</v>
      </c>
      <c r="C16" s="567"/>
      <c r="D16" s="60">
        <f>IFERROR(D6+(SUM(D$11:D$12)/SUM($E$5:$E$10)*E6),0)</f>
        <v>13.873577825067596</v>
      </c>
      <c r="E16" s="91">
        <f>IFERROR(E6+(SUM(E$11:E$12)/SUM($E$5:$E$10)*E6),0)</f>
        <v>594096.84812032105</v>
      </c>
      <c r="F16" s="60">
        <f>IFERROR(F6+(SUM(F$11:F$12)/SUM($G$5:$G$10)*G6),0)</f>
        <v>18.434321169382557</v>
      </c>
      <c r="G16" s="91">
        <f>IFERROR(G6+(SUM(G$11:G$12)/SUM($G$5:$G$10)*G6),0)</f>
        <v>870001.94746545702</v>
      </c>
      <c r="H16" s="61">
        <f>IFERROR(H6+(SUM(H$11:H$12)/SUM($I$5:$I$10)*I6),0)</f>
        <v>14.846525183655832</v>
      </c>
      <c r="I16" s="90">
        <f>IFERROR(I6+(SUM(I$11:I$12)/SUM($I$5:$I$10)*I6),0)</f>
        <v>1325429.7074683825</v>
      </c>
      <c r="J16" s="59">
        <f>IF(I16&gt;0,I16/H16/12,0)</f>
        <v>7439.6179749831017</v>
      </c>
    </row>
    <row r="17" spans="1:21" ht="25.5" hidden="1" customHeight="1" x14ac:dyDescent="0.2">
      <c r="A17" s="567"/>
      <c r="B17" s="567" t="str">
        <f>B7</f>
        <v>Постачання теплової енергії</v>
      </c>
      <c r="C17" s="567"/>
      <c r="D17" s="60">
        <f>IFERROR(D7+(SUM(D$11:D$12)/SUM($E$5:$E$10)*E7),0)</f>
        <v>3.1708717813400331</v>
      </c>
      <c r="E17" s="91">
        <f>IFERROR(E7+(SUM(E$11:E$12)/SUM($E$5:$E$10)*E7),0)</f>
        <v>206193.91960616817</v>
      </c>
      <c r="F17" s="60">
        <f>IFERROR(F7+(SUM(F$11:F$12)/SUM($G$5:$G$10)*G7),0)</f>
        <v>5.2494609801601824</v>
      </c>
      <c r="G17" s="91">
        <f>IFERROR(G7+(SUM(G$11:G$12)/SUM($G$5:$G$10)*G7),0)</f>
        <v>316424.41852666752</v>
      </c>
      <c r="H17" s="61">
        <f>IFERROR(H7+(SUM(H$11:H$12)/SUM($I$5:$I$10)*I7),0)</f>
        <v>3.7214550901565184</v>
      </c>
      <c r="I17" s="90">
        <f>IFERROR(I7+(SUM(I$11:I$12)/SUM($I$5:$I$10)*I7),0)</f>
        <v>470784.24852937699</v>
      </c>
      <c r="J17" s="59">
        <f>IF(I17&gt;0,I17/H17/12,0)</f>
        <v>10542.118542435879</v>
      </c>
    </row>
    <row r="18" spans="1:21" ht="25.5" hidden="1" customHeight="1" x14ac:dyDescent="0.2">
      <c r="A18" s="567"/>
      <c r="B18" s="567" t="s">
        <v>54</v>
      </c>
      <c r="C18" s="567"/>
      <c r="D18" s="59">
        <f>IFERROR(SUM(D5:D7)+(SUM(D$11:D$12)/SUM($E$5:$E$10)*SUM(E5:E7)),0)</f>
        <v>71.082463849515577</v>
      </c>
      <c r="E18" s="59">
        <f>IFERROR(SUM(E5:E7)+(SUM(E$11:E$12)/SUM($E$5:$E$10)*SUM(E5:E7)),0)</f>
        <v>3008271.4724161392</v>
      </c>
      <c r="F18" s="59">
        <f>IFERROR(SUM(F5:F7)+(SUM(F$11:F$12)/SUM($G$5:$G$10)*SUM(G5:G7)),0)</f>
        <v>32.696282971339201</v>
      </c>
      <c r="G18" s="59">
        <f>IFERROR(SUM(G5:G7)+(SUM(G$11:G$12)/SUM($G$5:$G$10)*SUM(G5:G7)),0)</f>
        <v>1625842.4591091033</v>
      </c>
      <c r="H18" s="59">
        <f>SUM(H15:H17)</f>
        <v>51.980171031950327</v>
      </c>
      <c r="I18" s="59">
        <f>IFERROR(SUM(I5:I7)+(SUM(I$11:I$12)/SUM($I$5:$I$10)*SUM(I5:I7)),0)</f>
        <v>4643744.1818189994</v>
      </c>
      <c r="J18" s="59">
        <f>IF(I18&gt;0,I18/H18/12,0)</f>
        <v>7444.736601201027</v>
      </c>
    </row>
    <row r="19" spans="1:21" ht="25.5" hidden="1" customHeight="1" x14ac:dyDescent="0.2">
      <c r="A19" s="567"/>
      <c r="B19" s="567" t="s">
        <v>82</v>
      </c>
      <c r="C19" s="567"/>
      <c r="D19" s="59">
        <f>IFERROR(SUM(D8)+(SUM(D$11:D$12)/SUM($E$5:$E$10)*SUM(E8)),0)</f>
        <v>1.2175361504844222</v>
      </c>
      <c r="E19" s="59">
        <f>IFERROR(SUM(E8)+(SUM(E$11:E$12)/SUM($E$5:$E$10)*SUM(E8)),0)</f>
        <v>38308.747583860342</v>
      </c>
      <c r="F19" s="59">
        <f>IFERROR(SUM(F8)+(SUM(F$11:F$12)/SUM($G$5:$G$10)*SUM(G8)),0)</f>
        <v>1.6037170286608007</v>
      </c>
      <c r="G19" s="59">
        <f>IFERROR(SUM(G8)+(SUM(G$11:G$12)/SUM($G$5:$G$10)*SUM(G8)),0)</f>
        <v>58788.460890896575</v>
      </c>
      <c r="H19" s="59">
        <f>IFERROR(SUM(H8)+(SUM(H$11:H$12)/SUM($I$5:$I$10)*SUM(I8)),0)</f>
        <v>1.3198289680496711</v>
      </c>
      <c r="I19" s="59">
        <f>IFERROR(SUM(I8)+(SUM(I$11:I$12)/SUM($I$5:$I$10)*SUM(I8)),0)</f>
        <v>87466.958181000446</v>
      </c>
      <c r="J19" s="59">
        <f>IF(I19&gt;0,I19/H19/12,0)</f>
        <v>5522.6194894941291</v>
      </c>
    </row>
    <row r="20" spans="1:21" ht="30.75" hidden="1" customHeight="1" x14ac:dyDescent="0.2">
      <c r="A20" s="80"/>
      <c r="B20" s="572" t="s">
        <v>66</v>
      </c>
      <c r="C20" s="572"/>
      <c r="D20" s="572"/>
      <c r="E20" s="572"/>
      <c r="F20" s="572"/>
      <c r="G20" s="572"/>
      <c r="H20" s="572"/>
      <c r="I20" s="572"/>
    </row>
    <row r="22" spans="1:21" ht="18.75" x14ac:dyDescent="0.2">
      <c r="A22" s="449" t="s">
        <v>132</v>
      </c>
      <c r="B22" s="449"/>
      <c r="C22" s="449"/>
      <c r="D22" s="449"/>
      <c r="E22" s="449"/>
      <c r="F22" s="110" t="s">
        <v>133</v>
      </c>
      <c r="G22" s="5"/>
      <c r="H22" s="5"/>
      <c r="I22" s="5"/>
      <c r="J22" s="5"/>
      <c r="K22" s="2"/>
      <c r="L22" s="2"/>
      <c r="M22" s="2"/>
      <c r="N22" s="11"/>
      <c r="O22" s="5"/>
      <c r="Q22" s="110"/>
      <c r="R22" s="110"/>
      <c r="S22" s="110"/>
      <c r="T22" s="110"/>
      <c r="U22" s="110"/>
    </row>
  </sheetData>
  <mergeCells count="22">
    <mergeCell ref="B19:C19"/>
    <mergeCell ref="J3:J4"/>
    <mergeCell ref="A5:A7"/>
    <mergeCell ref="A8:A10"/>
    <mergeCell ref="A11:B11"/>
    <mergeCell ref="A12:B12"/>
    <mergeCell ref="G1:J1"/>
    <mergeCell ref="A2:J2"/>
    <mergeCell ref="A22:E22"/>
    <mergeCell ref="A13:B13"/>
    <mergeCell ref="A3:B4"/>
    <mergeCell ref="C3:C4"/>
    <mergeCell ref="D3:E3"/>
    <mergeCell ref="F3:G3"/>
    <mergeCell ref="H3:I3"/>
    <mergeCell ref="B20:I20"/>
    <mergeCell ref="A14:I14"/>
    <mergeCell ref="A15:A19"/>
    <mergeCell ref="B15:C15"/>
    <mergeCell ref="B16:C16"/>
    <mergeCell ref="B17:C17"/>
    <mergeCell ref="B18:C18"/>
  </mergeCells>
  <pageMargins left="0.41" right="0.38" top="1.41" bottom="0.74803149606299213" header="0.31496062992125984" footer="0.31496062992125984"/>
  <pageSetup paperSize="9" scale="93" orientation="landscape" blackAndWhite="1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" filterMode="1">
    <tabColor rgb="FF00B0F0"/>
  </sheetPr>
  <dimension ref="A1:AG284"/>
  <sheetViews>
    <sheetView view="pageBreakPreview" zoomScale="85" zoomScaleSheetLayoutView="85" workbookViewId="0">
      <pane xSplit="6" ySplit="9" topLeftCell="G280" activePane="bottomRight" state="frozen"/>
      <selection activeCell="P12" sqref="P12"/>
      <selection pane="topRight" activeCell="P12" sqref="P12"/>
      <selection pane="bottomLeft" activeCell="P12" sqref="P12"/>
      <selection pane="bottomRight" activeCell="A281" sqref="A281:XFD284"/>
    </sheetView>
  </sheetViews>
  <sheetFormatPr defaultColWidth="9.140625" defaultRowHeight="11.25" x14ac:dyDescent="0.2"/>
  <cols>
    <col min="1" max="1" width="4.28515625" style="49" hidden="1" customWidth="1"/>
    <col min="2" max="2" width="4.28515625" style="49" customWidth="1"/>
    <col min="3" max="3" width="18" style="49" customWidth="1"/>
    <col min="4" max="4" width="16.7109375" style="49" customWidth="1"/>
    <col min="5" max="5" width="6" style="49" customWidth="1"/>
    <col min="6" max="6" width="5.7109375" style="49" customWidth="1"/>
    <col min="7" max="7" width="6.85546875" style="49" customWidth="1"/>
    <col min="8" max="10" width="5.42578125" style="50" customWidth="1"/>
    <col min="11" max="11" width="6.5703125" style="53" customWidth="1"/>
    <col min="12" max="12" width="8" style="51" customWidth="1"/>
    <col min="13" max="13" width="5.85546875" style="50" customWidth="1"/>
    <col min="14" max="14" width="6.85546875" style="49" customWidth="1"/>
    <col min="15" max="15" width="5.85546875" style="50" customWidth="1"/>
    <col min="16" max="16" width="6.85546875" style="49" customWidth="1"/>
    <col min="17" max="17" width="5.85546875" style="50" customWidth="1"/>
    <col min="18" max="18" width="7.28515625" style="49" customWidth="1"/>
    <col min="19" max="19" width="5.85546875" style="50" customWidth="1"/>
    <col min="20" max="20" width="6.85546875" style="49" customWidth="1"/>
    <col min="21" max="21" width="5.85546875" style="50" customWidth="1"/>
    <col min="22" max="22" width="6.85546875" style="49" customWidth="1"/>
    <col min="23" max="23" width="5.85546875" style="50" customWidth="1"/>
    <col min="24" max="24" width="6.85546875" style="49" customWidth="1"/>
    <col min="25" max="25" width="9.7109375" style="51" customWidth="1"/>
    <col min="26" max="26" width="9.140625" style="51"/>
    <col min="27" max="16384" width="9.140625" style="49"/>
  </cols>
  <sheetData>
    <row r="1" spans="1:26" ht="30.75" customHeight="1" x14ac:dyDescent="0.2">
      <c r="A1" s="574" t="s">
        <v>76</v>
      </c>
      <c r="B1" s="574"/>
      <c r="C1" s="574"/>
      <c r="D1" s="574"/>
    </row>
    <row r="2" spans="1:26" ht="30.75" customHeight="1" x14ac:dyDescent="0.2">
      <c r="C2" s="575" t="s">
        <v>84</v>
      </c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</row>
    <row r="3" spans="1:26" ht="33" hidden="1" customHeight="1" x14ac:dyDescent="0.2">
      <c r="A3" s="83"/>
      <c r="B3" s="89">
        <v>1</v>
      </c>
      <c r="H3" s="49"/>
      <c r="I3" s="49"/>
      <c r="J3" s="49"/>
      <c r="K3" s="49"/>
      <c r="L3" s="49"/>
      <c r="M3" s="49"/>
      <c r="O3" s="49"/>
      <c r="Q3" s="49"/>
      <c r="S3" s="49"/>
      <c r="U3" s="49"/>
      <c r="W3" s="49"/>
      <c r="Y3" s="83"/>
      <c r="Z3" s="83"/>
    </row>
    <row r="4" spans="1:26" s="51" customFormat="1" ht="11.25" customHeight="1" x14ac:dyDescent="0.2">
      <c r="A4" s="546" t="s">
        <v>47</v>
      </c>
      <c r="B4" s="547"/>
      <c r="C4" s="547"/>
      <c r="D4" s="547"/>
      <c r="E4" s="547"/>
      <c r="F4" s="70" t="e">
        <f>SUM(F10:F279)</f>
        <v>#REF!</v>
      </c>
      <c r="G4" s="71"/>
      <c r="H4" s="71"/>
      <c r="I4" s="71"/>
      <c r="J4" s="71"/>
      <c r="K4" s="72"/>
      <c r="L4" s="71"/>
      <c r="M4" s="73"/>
      <c r="N4" s="74"/>
      <c r="O4" s="73"/>
      <c r="P4" s="74"/>
      <c r="Q4" s="73"/>
      <c r="R4" s="74"/>
      <c r="S4" s="73"/>
      <c r="T4" s="71"/>
      <c r="U4" s="71"/>
      <c r="V4" s="71"/>
      <c r="W4" s="71"/>
      <c r="X4" s="71"/>
      <c r="Y4" s="70" t="e">
        <f>SUM(Y10:Y279)</f>
        <v>#REF!</v>
      </c>
      <c r="Z4" s="70" t="e">
        <f>SUM(Z10:Z279)</f>
        <v>#REF!</v>
      </c>
    </row>
    <row r="5" spans="1:26" ht="24.75" customHeight="1" x14ac:dyDescent="0.2">
      <c r="A5" s="576" t="s">
        <v>5</v>
      </c>
      <c r="B5" s="541" t="s">
        <v>5</v>
      </c>
      <c r="C5" s="538" t="s">
        <v>4</v>
      </c>
      <c r="D5" s="538" t="s">
        <v>17</v>
      </c>
      <c r="E5" s="548" t="s">
        <v>18</v>
      </c>
      <c r="F5" s="548" t="s">
        <v>19</v>
      </c>
      <c r="G5" s="549" t="s">
        <v>46</v>
      </c>
      <c r="H5" s="550"/>
      <c r="I5" s="550"/>
      <c r="J5" s="550"/>
      <c r="K5" s="550"/>
      <c r="L5" s="551"/>
      <c r="M5" s="552" t="s">
        <v>61</v>
      </c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3" t="s">
        <v>42</v>
      </c>
      <c r="Z5" s="553" t="s">
        <v>43</v>
      </c>
    </row>
    <row r="6" spans="1:26" ht="33" customHeight="1" x14ac:dyDescent="0.2">
      <c r="A6" s="576"/>
      <c r="B6" s="542"/>
      <c r="C6" s="538"/>
      <c r="D6" s="538"/>
      <c r="E6" s="548"/>
      <c r="F6" s="548"/>
      <c r="G6" s="541" t="s">
        <v>81</v>
      </c>
      <c r="H6" s="556" t="s">
        <v>33</v>
      </c>
      <c r="I6" s="556" t="s">
        <v>34</v>
      </c>
      <c r="J6" s="556" t="s">
        <v>35</v>
      </c>
      <c r="K6" s="559" t="s">
        <v>36</v>
      </c>
      <c r="L6" s="541" t="s">
        <v>48</v>
      </c>
      <c r="M6" s="562" t="e">
        <f>#REF!</f>
        <v>#REF!</v>
      </c>
      <c r="N6" s="563"/>
      <c r="O6" s="562" t="e">
        <f>#REF!</f>
        <v>#REF!</v>
      </c>
      <c r="P6" s="563"/>
      <c r="Q6" s="562" t="e">
        <f>#REF!</f>
        <v>#REF!</v>
      </c>
      <c r="R6" s="563"/>
      <c r="S6" s="562" t="e">
        <f>#REF!</f>
        <v>#REF!</v>
      </c>
      <c r="T6" s="563"/>
      <c r="U6" s="562" t="e">
        <f>#REF!</f>
        <v>#REF!</v>
      </c>
      <c r="V6" s="563"/>
      <c r="W6" s="534" t="s">
        <v>41</v>
      </c>
      <c r="X6" s="535"/>
      <c r="Y6" s="554"/>
      <c r="Z6" s="554"/>
    </row>
    <row r="7" spans="1:26" ht="38.25" customHeight="1" x14ac:dyDescent="0.2">
      <c r="A7" s="576"/>
      <c r="B7" s="542"/>
      <c r="C7" s="538"/>
      <c r="D7" s="538"/>
      <c r="E7" s="548"/>
      <c r="F7" s="548"/>
      <c r="G7" s="542"/>
      <c r="H7" s="557"/>
      <c r="I7" s="557"/>
      <c r="J7" s="557"/>
      <c r="K7" s="560"/>
      <c r="L7" s="542"/>
      <c r="M7" s="564"/>
      <c r="N7" s="565"/>
      <c r="O7" s="564"/>
      <c r="P7" s="565"/>
      <c r="Q7" s="564"/>
      <c r="R7" s="565"/>
      <c r="S7" s="564"/>
      <c r="T7" s="565"/>
      <c r="U7" s="564"/>
      <c r="V7" s="565"/>
      <c r="W7" s="536"/>
      <c r="X7" s="537"/>
      <c r="Y7" s="554"/>
      <c r="Z7" s="554"/>
    </row>
    <row r="8" spans="1:26" ht="22.5" x14ac:dyDescent="0.2">
      <c r="A8" s="576"/>
      <c r="B8" s="543"/>
      <c r="C8" s="538"/>
      <c r="D8" s="538"/>
      <c r="E8" s="548"/>
      <c r="F8" s="548"/>
      <c r="G8" s="543"/>
      <c r="H8" s="558"/>
      <c r="I8" s="558"/>
      <c r="J8" s="558"/>
      <c r="K8" s="561"/>
      <c r="L8" s="543"/>
      <c r="M8" s="81" t="s">
        <v>44</v>
      </c>
      <c r="N8" s="75" t="s">
        <v>45</v>
      </c>
      <c r="O8" s="81" t="s">
        <v>44</v>
      </c>
      <c r="P8" s="75" t="s">
        <v>45</v>
      </c>
      <c r="Q8" s="81" t="s">
        <v>44</v>
      </c>
      <c r="R8" s="75" t="s">
        <v>45</v>
      </c>
      <c r="S8" s="81" t="s">
        <v>44</v>
      </c>
      <c r="T8" s="75" t="s">
        <v>45</v>
      </c>
      <c r="U8" s="81" t="s">
        <v>44</v>
      </c>
      <c r="V8" s="75" t="s">
        <v>45</v>
      </c>
      <c r="W8" s="81" t="s">
        <v>44</v>
      </c>
      <c r="X8" s="75" t="s">
        <v>45</v>
      </c>
      <c r="Y8" s="555"/>
      <c r="Z8" s="555"/>
    </row>
    <row r="9" spans="1:26" s="52" customFormat="1" ht="12.75" x14ac:dyDescent="0.2">
      <c r="A9" s="85">
        <v>1</v>
      </c>
      <c r="B9" s="77">
        <v>1</v>
      </c>
      <c r="C9" s="77">
        <v>2</v>
      </c>
      <c r="D9" s="77">
        <v>3</v>
      </c>
      <c r="E9" s="77">
        <v>4</v>
      </c>
      <c r="F9" s="77">
        <v>5</v>
      </c>
      <c r="G9" s="77">
        <v>6</v>
      </c>
      <c r="H9" s="77">
        <v>7</v>
      </c>
      <c r="I9" s="77">
        <v>8</v>
      </c>
      <c r="J9" s="77">
        <v>9</v>
      </c>
      <c r="K9" s="77">
        <v>10</v>
      </c>
      <c r="L9" s="77">
        <v>11</v>
      </c>
      <c r="M9" s="77">
        <v>12</v>
      </c>
      <c r="N9" s="77">
        <v>13</v>
      </c>
      <c r="O9" s="77">
        <v>14</v>
      </c>
      <c r="P9" s="77">
        <v>15</v>
      </c>
      <c r="Q9" s="77">
        <v>16</v>
      </c>
      <c r="R9" s="77">
        <v>17</v>
      </c>
      <c r="S9" s="77">
        <v>18</v>
      </c>
      <c r="T9" s="77">
        <v>19</v>
      </c>
      <c r="U9" s="77">
        <v>20</v>
      </c>
      <c r="V9" s="77">
        <v>21</v>
      </c>
      <c r="W9" s="77">
        <v>22</v>
      </c>
      <c r="X9" s="77">
        <v>23</v>
      </c>
      <c r="Y9" s="77">
        <v>24</v>
      </c>
      <c r="Z9" s="77">
        <v>25</v>
      </c>
    </row>
    <row r="10" spans="1:26" ht="12" x14ac:dyDescent="0.2">
      <c r="A10" s="86" t="e">
        <f>#REF!</f>
        <v>#REF!</v>
      </c>
      <c r="B10" s="78" t="e">
        <f>IF(C10=0,0,COUNTIF($C$10:C10,"&lt;&gt;0"))</f>
        <v>#REF!</v>
      </c>
      <c r="C10" s="78" t="e">
        <f>IF($F10&gt;0,#REF!,0)</f>
        <v>#REF!</v>
      </c>
      <c r="D10" s="78" t="e">
        <f>IF($F10&gt;0,#REF!,"")</f>
        <v>#REF!</v>
      </c>
      <c r="E10" s="78" t="e">
        <f>IF($F10&gt;0,#REF!,0)</f>
        <v>#REF!</v>
      </c>
      <c r="F10" s="78" t="e">
        <f>VLOOKUP($A10,#REF!,6+$B$3,FALSE)</f>
        <v>#REF!</v>
      </c>
      <c r="G10" s="82" t="e">
        <f>IF($B10&gt;0,'2_Вихідні дані'!$B$3,0)</f>
        <v>#REF!</v>
      </c>
      <c r="H10" s="82" t="e">
        <f>IF($B10=0,0,VLOOKUP($A10,#REF!,'Печать(опал)'!H$9,FALSE))</f>
        <v>#REF!</v>
      </c>
      <c r="I10" s="82" t="e">
        <f>IF($B10=0,0,VLOOKUP($A10,#REF!,'Печать(опал)'!I$9,FALSE))</f>
        <v>#REF!</v>
      </c>
      <c r="J10" s="82" t="e">
        <f>IF(B10=0,0,IF(E10&gt;0,VLOOKUP(E10,'2_Вихідні дані'!$A$6:$B$11,2,FALSE),1))</f>
        <v>#REF!</v>
      </c>
      <c r="K10" s="82" t="e">
        <f>IF($B10=0,0,VLOOKUP($A10,#REF!,'Печать(опал)'!K$9,FALSE))</f>
        <v>#REF!</v>
      </c>
      <c r="L10" s="82" t="e">
        <f>ROUND(G10*H10*I10*J10*K10,2)</f>
        <v>#REF!</v>
      </c>
      <c r="M10" s="82" t="e">
        <f>IF($B10=0,0,VLOOKUP($A10,#REF!,'Печать(опал)'!M$9,FALSE))</f>
        <v>#REF!</v>
      </c>
      <c r="N10" s="82" t="e">
        <f>IF(AND($A10&gt;0,M10&gt;0),ROUND($L10*(M10-1),2),0)</f>
        <v>#REF!</v>
      </c>
      <c r="O10" s="82" t="e">
        <f>IF($B10=0,0,VLOOKUP($A10,#REF!,'Печать(опал)'!O$9,FALSE))</f>
        <v>#REF!</v>
      </c>
      <c r="P10" s="82" t="e">
        <f>IF(AND($A10&gt;0,O10&gt;0),ROUND($L10*(O10-1),2),0)</f>
        <v>#REF!</v>
      </c>
      <c r="Q10" s="82" t="e">
        <f>IF($B10=0,0,VLOOKUP($A10,#REF!,'Печать(опал)'!Q$9,FALSE))</f>
        <v>#REF!</v>
      </c>
      <c r="R10" s="82" t="e">
        <f>IF(AND($A10&gt;0,Q10&gt;0),ROUND($L10*(Q10-1),2),0)</f>
        <v>#REF!</v>
      </c>
      <c r="S10" s="82" t="e">
        <f>IF($B10=0,0,VLOOKUP($A10,#REF!,'Печать(опал)'!S$9,FALSE))</f>
        <v>#REF!</v>
      </c>
      <c r="T10" s="82" t="e">
        <f>IF(AND($A10&gt;0,S10&gt;0),ROUND($L10*(S10-1),2),0)</f>
        <v>#REF!</v>
      </c>
      <c r="U10" s="82" t="e">
        <f>IF($B10=0,0,VLOOKUP($A10,#REF!,'Печать(опал)'!U$9,FALSE))</f>
        <v>#REF!</v>
      </c>
      <c r="V10" s="82" t="e">
        <f>IF(AND($A10&gt;0,U10&gt;0),ROUND($L10*(U10-1),2),0)</f>
        <v>#REF!</v>
      </c>
      <c r="W10" s="82" t="e">
        <f>IF($B10=0,0,VLOOKUP($A10,#REF!,'Печать(опал)'!W$9,FALSE))</f>
        <v>#REF!</v>
      </c>
      <c r="X10" s="82" t="e">
        <f>IF(AND($A10&gt;0,W10&gt;0),IF('2_Вихідні дані'!$A$12=1,ROUND($L10*(W10-1),2),ROUND((L10+N10+P10+R10+T10+V10)*(W10-1),2)),0)</f>
        <v>#REF!</v>
      </c>
      <c r="Y10" s="74" t="e">
        <f>ROUND((L10+N10+P10+R10+T10+V10+X10)*F10,2)</f>
        <v>#REF!</v>
      </c>
      <c r="Z10" s="74" t="e">
        <f>Y10*'2_Вихідні дані'!$B$17</f>
        <v>#REF!</v>
      </c>
    </row>
    <row r="11" spans="1:26" ht="12" x14ac:dyDescent="0.2">
      <c r="A11" s="86" t="e">
        <f>#REF!</f>
        <v>#REF!</v>
      </c>
      <c r="B11" s="78" t="e">
        <f>IF(C11=0,0,COUNTIF($C$10:C11,"&lt;&gt;0"))</f>
        <v>#REF!</v>
      </c>
      <c r="C11" s="78" t="e">
        <f>IF($F11&gt;0,#REF!,0)</f>
        <v>#REF!</v>
      </c>
      <c r="D11" s="78" t="e">
        <f>IF($F11&gt;0,#REF!,"")</f>
        <v>#REF!</v>
      </c>
      <c r="E11" s="78" t="e">
        <f>IF($F11&gt;0,#REF!,0)</f>
        <v>#REF!</v>
      </c>
      <c r="F11" s="78" t="e">
        <f>VLOOKUP($A11,#REF!,6+$B$3,FALSE)</f>
        <v>#REF!</v>
      </c>
      <c r="G11" s="82" t="e">
        <f>IF($B11&gt;0,'2_Вихідні дані'!$B$3,0)</f>
        <v>#REF!</v>
      </c>
      <c r="H11" s="82" t="e">
        <f>IF($B11=0,0,VLOOKUP($A11,#REF!,'Печать(опал)'!H$9,FALSE))</f>
        <v>#REF!</v>
      </c>
      <c r="I11" s="82" t="e">
        <f>IF($B11=0,0,VLOOKUP($A11,#REF!,'Печать(опал)'!I$9,FALSE))</f>
        <v>#REF!</v>
      </c>
      <c r="J11" s="82" t="e">
        <f>IF(B11=0,0,IF(E11&gt;0,VLOOKUP(E11,'2_Вихідні дані'!$A$6:$B$11,2,FALSE),1))</f>
        <v>#REF!</v>
      </c>
      <c r="K11" s="82" t="e">
        <f>IF($B11=0,0,VLOOKUP($A11,#REF!,'Печать(опал)'!K$9,FALSE))</f>
        <v>#REF!</v>
      </c>
      <c r="L11" s="82" t="e">
        <f t="shared" ref="L11:L74" si="0">ROUND(G11*H11*I11*J11*K11,2)</f>
        <v>#REF!</v>
      </c>
      <c r="M11" s="82" t="e">
        <f>IF($B11=0,0,VLOOKUP($A11,#REF!,'Печать(опал)'!M$9,FALSE))</f>
        <v>#REF!</v>
      </c>
      <c r="N11" s="82" t="e">
        <f t="shared" ref="N11:N74" si="1">IF(AND($A11&gt;0,M11&gt;0),ROUND($L11*(M11-1),2),0)</f>
        <v>#REF!</v>
      </c>
      <c r="O11" s="82" t="e">
        <f>IF($B11=0,0,VLOOKUP($A11,#REF!,'Печать(опал)'!O$9,FALSE))</f>
        <v>#REF!</v>
      </c>
      <c r="P11" s="82" t="e">
        <f t="shared" ref="P11:P74" si="2">IF(AND($A11&gt;0,O11&gt;0),ROUND($L11*(O11-1),2),0)</f>
        <v>#REF!</v>
      </c>
      <c r="Q11" s="82" t="e">
        <f>IF($B11=0,0,VLOOKUP($A11,#REF!,'Печать(опал)'!Q$9,FALSE))</f>
        <v>#REF!</v>
      </c>
      <c r="R11" s="82" t="e">
        <f t="shared" ref="R11:R74" si="3">IF(AND($A11&gt;0,Q11&gt;0),ROUND($L11*(Q11-1),2),0)</f>
        <v>#REF!</v>
      </c>
      <c r="S11" s="82" t="e">
        <f>IF($B11=0,0,VLOOKUP($A11,#REF!,'Печать(опал)'!S$9,FALSE))</f>
        <v>#REF!</v>
      </c>
      <c r="T11" s="82" t="e">
        <f t="shared" ref="T11:T74" si="4">IF(AND($A11&gt;0,S11&gt;0),ROUND($L11*(S11-1),2),0)</f>
        <v>#REF!</v>
      </c>
      <c r="U11" s="82" t="e">
        <f>IF($B11=0,0,VLOOKUP($A11,#REF!,'Печать(опал)'!U$9,FALSE))</f>
        <v>#REF!</v>
      </c>
      <c r="V11" s="82" t="e">
        <f t="shared" ref="V11:V74" si="5">IF(AND($A11&gt;0,U11&gt;0),ROUND($L11*(U11-1),2),0)</f>
        <v>#REF!</v>
      </c>
      <c r="W11" s="82" t="e">
        <f>IF($B11=0,0,VLOOKUP($A11,#REF!,'Печать(опал)'!W$9,FALSE))</f>
        <v>#REF!</v>
      </c>
      <c r="X11" s="82" t="e">
        <f>IF(AND($A11&gt;0,W11&gt;0),IF('2_Вихідні дані'!$A$12=1,ROUND($L11*(W11-1),2),ROUND((L11+N11+P11+R11+T11+V11)*(W11-1),2)),0)</f>
        <v>#REF!</v>
      </c>
      <c r="Y11" s="74" t="e">
        <f t="shared" ref="Y11:Y74" si="6">ROUND((L11+N11+P11+R11+T11+V11+X11)*F11,2)</f>
        <v>#REF!</v>
      </c>
      <c r="Z11" s="74" t="e">
        <f>Y11*'2_Вихідні дані'!$B$17</f>
        <v>#REF!</v>
      </c>
    </row>
    <row r="12" spans="1:26" ht="12" x14ac:dyDescent="0.2">
      <c r="A12" s="86" t="e">
        <f>#REF!</f>
        <v>#REF!</v>
      </c>
      <c r="B12" s="78" t="e">
        <f>IF(C12=0,0,COUNTIF($C$10:C12,"&lt;&gt;0"))</f>
        <v>#REF!</v>
      </c>
      <c r="C12" s="78" t="e">
        <f>IF($F12&gt;0,#REF!,0)</f>
        <v>#REF!</v>
      </c>
      <c r="D12" s="78" t="e">
        <f>IF($F12&gt;0,#REF!,"")</f>
        <v>#REF!</v>
      </c>
      <c r="E12" s="78" t="e">
        <f>IF($F12&gt;0,#REF!,0)</f>
        <v>#REF!</v>
      </c>
      <c r="F12" s="78" t="e">
        <f>VLOOKUP($A12,#REF!,6+$B$3,FALSE)</f>
        <v>#REF!</v>
      </c>
      <c r="G12" s="82" t="e">
        <f>IF($B12&gt;0,'2_Вихідні дані'!$B$3,0)</f>
        <v>#REF!</v>
      </c>
      <c r="H12" s="82" t="e">
        <f>IF($B12=0,0,VLOOKUP($A12,#REF!,'Печать(опал)'!H$9,FALSE))</f>
        <v>#REF!</v>
      </c>
      <c r="I12" s="82" t="e">
        <f>IF($B12=0,0,VLOOKUP($A12,#REF!,'Печать(опал)'!I$9,FALSE))</f>
        <v>#REF!</v>
      </c>
      <c r="J12" s="82" t="e">
        <f>IF(B12=0,0,IF(E12&gt;0,VLOOKUP(E12,'2_Вихідні дані'!$A$6:$B$11,2,FALSE),1))</f>
        <v>#REF!</v>
      </c>
      <c r="K12" s="82" t="e">
        <f>IF($B12=0,0,VLOOKUP($A12,#REF!,'Печать(опал)'!K$9,FALSE))</f>
        <v>#REF!</v>
      </c>
      <c r="L12" s="82" t="e">
        <f t="shared" si="0"/>
        <v>#REF!</v>
      </c>
      <c r="M12" s="82" t="e">
        <f>IF($B12=0,0,VLOOKUP($A12,#REF!,'Печать(опал)'!M$9,FALSE))</f>
        <v>#REF!</v>
      </c>
      <c r="N12" s="82" t="e">
        <f t="shared" si="1"/>
        <v>#REF!</v>
      </c>
      <c r="O12" s="82" t="e">
        <f>IF($B12=0,0,VLOOKUP($A12,#REF!,'Печать(опал)'!O$9,FALSE))</f>
        <v>#REF!</v>
      </c>
      <c r="P12" s="82" t="e">
        <f t="shared" si="2"/>
        <v>#REF!</v>
      </c>
      <c r="Q12" s="82" t="e">
        <f>IF($B12=0,0,VLOOKUP($A12,#REF!,'Печать(опал)'!Q$9,FALSE))</f>
        <v>#REF!</v>
      </c>
      <c r="R12" s="82" t="e">
        <f t="shared" si="3"/>
        <v>#REF!</v>
      </c>
      <c r="S12" s="82" t="e">
        <f>IF($B12=0,0,VLOOKUP($A12,#REF!,'Печать(опал)'!S$9,FALSE))</f>
        <v>#REF!</v>
      </c>
      <c r="T12" s="82" t="e">
        <f t="shared" si="4"/>
        <v>#REF!</v>
      </c>
      <c r="U12" s="82" t="e">
        <f>IF($B12=0,0,VLOOKUP($A12,#REF!,'Печать(опал)'!U$9,FALSE))</f>
        <v>#REF!</v>
      </c>
      <c r="V12" s="82" t="e">
        <f t="shared" si="5"/>
        <v>#REF!</v>
      </c>
      <c r="W12" s="82" t="e">
        <f>IF($B12=0,0,VLOOKUP($A12,#REF!,'Печать(опал)'!W$9,FALSE))</f>
        <v>#REF!</v>
      </c>
      <c r="X12" s="82" t="e">
        <f>IF(AND($A12&gt;0,W12&gt;0),IF('2_Вихідні дані'!$A$12=1,ROUND($L12*(W12-1),2),ROUND((L12+N12+P12+R12+T12+V12)*(W12-1),2)),0)</f>
        <v>#REF!</v>
      </c>
      <c r="Y12" s="74" t="e">
        <f t="shared" si="6"/>
        <v>#REF!</v>
      </c>
      <c r="Z12" s="74" t="e">
        <f>Y12*'2_Вихідні дані'!$B$17</f>
        <v>#REF!</v>
      </c>
    </row>
    <row r="13" spans="1:26" ht="12" x14ac:dyDescent="0.2">
      <c r="A13" s="86" t="e">
        <f>#REF!</f>
        <v>#REF!</v>
      </c>
      <c r="B13" s="78" t="e">
        <f>IF(C13=0,0,COUNTIF($C$10:C13,"&lt;&gt;0"))</f>
        <v>#REF!</v>
      </c>
      <c r="C13" s="78" t="e">
        <f>IF($F13&gt;0,#REF!,0)</f>
        <v>#REF!</v>
      </c>
      <c r="D13" s="78" t="e">
        <f>IF($F13&gt;0,#REF!,"")</f>
        <v>#REF!</v>
      </c>
      <c r="E13" s="78" t="e">
        <f>IF($F13&gt;0,#REF!,0)</f>
        <v>#REF!</v>
      </c>
      <c r="F13" s="78" t="e">
        <f>VLOOKUP($A13,#REF!,6+$B$3,FALSE)</f>
        <v>#REF!</v>
      </c>
      <c r="G13" s="82" t="e">
        <f>IF($B13&gt;0,'2_Вихідні дані'!$B$3,0)</f>
        <v>#REF!</v>
      </c>
      <c r="H13" s="82" t="e">
        <f>IF($B13=0,0,VLOOKUP($A13,#REF!,'Печать(опал)'!H$9,FALSE))</f>
        <v>#REF!</v>
      </c>
      <c r="I13" s="82" t="e">
        <f>IF($B13=0,0,VLOOKUP($A13,#REF!,'Печать(опал)'!I$9,FALSE))</f>
        <v>#REF!</v>
      </c>
      <c r="J13" s="82" t="e">
        <f>IF(B13=0,0,IF(E13&gt;0,VLOOKUP(E13,'2_Вихідні дані'!$A$6:$B$11,2,FALSE),1))</f>
        <v>#REF!</v>
      </c>
      <c r="K13" s="82" t="e">
        <f>IF($B13=0,0,VLOOKUP($A13,#REF!,'Печать(опал)'!K$9,FALSE))</f>
        <v>#REF!</v>
      </c>
      <c r="L13" s="82" t="e">
        <f t="shared" si="0"/>
        <v>#REF!</v>
      </c>
      <c r="M13" s="82" t="e">
        <f>IF($B13=0,0,VLOOKUP($A13,#REF!,'Печать(опал)'!M$9,FALSE))</f>
        <v>#REF!</v>
      </c>
      <c r="N13" s="82" t="e">
        <f t="shared" si="1"/>
        <v>#REF!</v>
      </c>
      <c r="O13" s="82" t="e">
        <f>IF($B13=0,0,VLOOKUP($A13,#REF!,'Печать(опал)'!O$9,FALSE))</f>
        <v>#REF!</v>
      </c>
      <c r="P13" s="82" t="e">
        <f t="shared" si="2"/>
        <v>#REF!</v>
      </c>
      <c r="Q13" s="82" t="e">
        <f>IF($B13=0,0,VLOOKUP($A13,#REF!,'Печать(опал)'!Q$9,FALSE))</f>
        <v>#REF!</v>
      </c>
      <c r="R13" s="82" t="e">
        <f t="shared" si="3"/>
        <v>#REF!</v>
      </c>
      <c r="S13" s="82" t="e">
        <f>IF($B13=0,0,VLOOKUP($A13,#REF!,'Печать(опал)'!S$9,FALSE))</f>
        <v>#REF!</v>
      </c>
      <c r="T13" s="82" t="e">
        <f t="shared" si="4"/>
        <v>#REF!</v>
      </c>
      <c r="U13" s="82" t="e">
        <f>IF($B13=0,0,VLOOKUP($A13,#REF!,'Печать(опал)'!U$9,FALSE))</f>
        <v>#REF!</v>
      </c>
      <c r="V13" s="82" t="e">
        <f t="shared" si="5"/>
        <v>#REF!</v>
      </c>
      <c r="W13" s="82" t="e">
        <f>IF($B13=0,0,VLOOKUP($A13,#REF!,'Печать(опал)'!W$9,FALSE))</f>
        <v>#REF!</v>
      </c>
      <c r="X13" s="82" t="e">
        <f>IF(AND($A13&gt;0,W13&gt;0),IF('2_Вихідні дані'!$A$12=1,ROUND($L13*(W13-1),2),ROUND((L13+N13+P13+R13+T13+V13)*(W13-1),2)),0)</f>
        <v>#REF!</v>
      </c>
      <c r="Y13" s="74" t="e">
        <f t="shared" si="6"/>
        <v>#REF!</v>
      </c>
      <c r="Z13" s="74" t="e">
        <f>Y13*'2_Вихідні дані'!$B$17</f>
        <v>#REF!</v>
      </c>
    </row>
    <row r="14" spans="1:26" ht="12" x14ac:dyDescent="0.2">
      <c r="A14" s="86" t="e">
        <f>#REF!</f>
        <v>#REF!</v>
      </c>
      <c r="B14" s="78" t="e">
        <f>IF(C14=0,0,COUNTIF($C$10:C14,"&lt;&gt;0"))</f>
        <v>#REF!</v>
      </c>
      <c r="C14" s="78" t="e">
        <f>IF($F14&gt;0,#REF!,0)</f>
        <v>#REF!</v>
      </c>
      <c r="D14" s="78" t="e">
        <f>IF($F14&gt;0,#REF!,"")</f>
        <v>#REF!</v>
      </c>
      <c r="E14" s="78" t="e">
        <f>IF($F14&gt;0,#REF!,0)</f>
        <v>#REF!</v>
      </c>
      <c r="F14" s="78" t="e">
        <f>VLOOKUP($A14,#REF!,6+$B$3,FALSE)</f>
        <v>#REF!</v>
      </c>
      <c r="G14" s="82" t="e">
        <f>IF($B14&gt;0,'2_Вихідні дані'!$B$3,0)</f>
        <v>#REF!</v>
      </c>
      <c r="H14" s="82" t="e">
        <f>IF($B14=0,0,VLOOKUP($A14,#REF!,'Печать(опал)'!H$9,FALSE))</f>
        <v>#REF!</v>
      </c>
      <c r="I14" s="82" t="e">
        <f>IF($B14=0,0,VLOOKUP($A14,#REF!,'Печать(опал)'!I$9,FALSE))</f>
        <v>#REF!</v>
      </c>
      <c r="J14" s="82" t="e">
        <f>IF(B14=0,0,IF(E14&gt;0,VLOOKUP(E14,'2_Вихідні дані'!$A$6:$B$11,2,FALSE),1))</f>
        <v>#REF!</v>
      </c>
      <c r="K14" s="82" t="e">
        <f>IF($B14=0,0,VLOOKUP($A14,#REF!,'Печать(опал)'!K$9,FALSE))</f>
        <v>#REF!</v>
      </c>
      <c r="L14" s="82" t="e">
        <f t="shared" si="0"/>
        <v>#REF!</v>
      </c>
      <c r="M14" s="82" t="e">
        <f>IF($B14=0,0,VLOOKUP($A14,#REF!,'Печать(опал)'!M$9,FALSE))</f>
        <v>#REF!</v>
      </c>
      <c r="N14" s="82" t="e">
        <f t="shared" si="1"/>
        <v>#REF!</v>
      </c>
      <c r="O14" s="82" t="e">
        <f>IF($B14=0,0,VLOOKUP($A14,#REF!,'Печать(опал)'!O$9,FALSE))</f>
        <v>#REF!</v>
      </c>
      <c r="P14" s="82" t="e">
        <f t="shared" si="2"/>
        <v>#REF!</v>
      </c>
      <c r="Q14" s="82" t="e">
        <f>IF($B14=0,0,VLOOKUP($A14,#REF!,'Печать(опал)'!Q$9,FALSE))</f>
        <v>#REF!</v>
      </c>
      <c r="R14" s="82" t="e">
        <f t="shared" si="3"/>
        <v>#REF!</v>
      </c>
      <c r="S14" s="82" t="e">
        <f>IF($B14=0,0,VLOOKUP($A14,#REF!,'Печать(опал)'!S$9,FALSE))</f>
        <v>#REF!</v>
      </c>
      <c r="T14" s="82" t="e">
        <f t="shared" si="4"/>
        <v>#REF!</v>
      </c>
      <c r="U14" s="82" t="e">
        <f>IF($B14=0,0,VLOOKUP($A14,#REF!,'Печать(опал)'!U$9,FALSE))</f>
        <v>#REF!</v>
      </c>
      <c r="V14" s="82" t="e">
        <f t="shared" si="5"/>
        <v>#REF!</v>
      </c>
      <c r="W14" s="82" t="e">
        <f>IF($B14=0,0,VLOOKUP($A14,#REF!,'Печать(опал)'!W$9,FALSE))</f>
        <v>#REF!</v>
      </c>
      <c r="X14" s="82" t="e">
        <f>IF(AND($A14&gt;0,W14&gt;0),IF('2_Вихідні дані'!$A$12=1,ROUND($L14*(W14-1),2),ROUND((L14+N14+P14+R14+T14+V14)*(W14-1),2)),0)</f>
        <v>#REF!</v>
      </c>
      <c r="Y14" s="74" t="e">
        <f t="shared" si="6"/>
        <v>#REF!</v>
      </c>
      <c r="Z14" s="74" t="e">
        <f>Y14*'2_Вихідні дані'!$B$17</f>
        <v>#REF!</v>
      </c>
    </row>
    <row r="15" spans="1:26" ht="12" x14ac:dyDescent="0.2">
      <c r="A15" s="86" t="e">
        <f>#REF!</f>
        <v>#REF!</v>
      </c>
      <c r="B15" s="78" t="e">
        <f>IF(C15=0,0,COUNTIF($C$10:C15,"&lt;&gt;0"))</f>
        <v>#REF!</v>
      </c>
      <c r="C15" s="78" t="e">
        <f>IF($F15&gt;0,#REF!,0)</f>
        <v>#REF!</v>
      </c>
      <c r="D15" s="78" t="e">
        <f>IF($F15&gt;0,#REF!,"")</f>
        <v>#REF!</v>
      </c>
      <c r="E15" s="78" t="e">
        <f>IF($F15&gt;0,#REF!,0)</f>
        <v>#REF!</v>
      </c>
      <c r="F15" s="78" t="e">
        <f>VLOOKUP($A15,#REF!,6+$B$3,FALSE)</f>
        <v>#REF!</v>
      </c>
      <c r="G15" s="82" t="e">
        <f>IF($B15&gt;0,'2_Вихідні дані'!$B$3,0)</f>
        <v>#REF!</v>
      </c>
      <c r="H15" s="82" t="e">
        <f>IF($B15=0,0,VLOOKUP($A15,#REF!,'Печать(опал)'!H$9,FALSE))</f>
        <v>#REF!</v>
      </c>
      <c r="I15" s="82" t="e">
        <f>IF($B15=0,0,VLOOKUP($A15,#REF!,'Печать(опал)'!I$9,FALSE))</f>
        <v>#REF!</v>
      </c>
      <c r="J15" s="82" t="e">
        <f>IF(B15=0,0,IF(E15&gt;0,VLOOKUP(E15,'2_Вихідні дані'!$A$6:$B$11,2,FALSE),1))</f>
        <v>#REF!</v>
      </c>
      <c r="K15" s="82" t="e">
        <f>IF($B15=0,0,VLOOKUP($A15,#REF!,'Печать(опал)'!K$9,FALSE))</f>
        <v>#REF!</v>
      </c>
      <c r="L15" s="82" t="e">
        <f t="shared" si="0"/>
        <v>#REF!</v>
      </c>
      <c r="M15" s="82" t="e">
        <f>IF($B15=0,0,VLOOKUP($A15,#REF!,'Печать(опал)'!M$9,FALSE))</f>
        <v>#REF!</v>
      </c>
      <c r="N15" s="82" t="e">
        <f t="shared" si="1"/>
        <v>#REF!</v>
      </c>
      <c r="O15" s="82" t="e">
        <f>IF($B15=0,0,VLOOKUP($A15,#REF!,'Печать(опал)'!O$9,FALSE))</f>
        <v>#REF!</v>
      </c>
      <c r="P15" s="82" t="e">
        <f t="shared" si="2"/>
        <v>#REF!</v>
      </c>
      <c r="Q15" s="82" t="e">
        <f>IF($B15=0,0,VLOOKUP($A15,#REF!,'Печать(опал)'!Q$9,FALSE))</f>
        <v>#REF!</v>
      </c>
      <c r="R15" s="82" t="e">
        <f t="shared" si="3"/>
        <v>#REF!</v>
      </c>
      <c r="S15" s="82" t="e">
        <f>IF($B15=0,0,VLOOKUP($A15,#REF!,'Печать(опал)'!S$9,FALSE))</f>
        <v>#REF!</v>
      </c>
      <c r="T15" s="82" t="e">
        <f t="shared" si="4"/>
        <v>#REF!</v>
      </c>
      <c r="U15" s="82" t="e">
        <f>IF($B15=0,0,VLOOKUP($A15,#REF!,'Печать(опал)'!U$9,FALSE))</f>
        <v>#REF!</v>
      </c>
      <c r="V15" s="82" t="e">
        <f t="shared" si="5"/>
        <v>#REF!</v>
      </c>
      <c r="W15" s="82" t="e">
        <f>IF($B15=0,0,VLOOKUP($A15,#REF!,'Печать(опал)'!W$9,FALSE))</f>
        <v>#REF!</v>
      </c>
      <c r="X15" s="82" t="e">
        <f>IF(AND($A15&gt;0,W15&gt;0),IF('2_Вихідні дані'!$A$12=1,ROUND($L15*(W15-1),2),ROUND((L15+N15+P15+R15+T15+V15)*(W15-1),2)),0)</f>
        <v>#REF!</v>
      </c>
      <c r="Y15" s="74" t="e">
        <f t="shared" si="6"/>
        <v>#REF!</v>
      </c>
      <c r="Z15" s="74" t="e">
        <f>Y15*'2_Вихідні дані'!$B$17</f>
        <v>#REF!</v>
      </c>
    </row>
    <row r="16" spans="1:26" ht="12" x14ac:dyDescent="0.2">
      <c r="A16" s="86" t="e">
        <f>#REF!</f>
        <v>#REF!</v>
      </c>
      <c r="B16" s="78" t="e">
        <f>IF(C16=0,0,COUNTIF($C$10:C16,"&lt;&gt;0"))</f>
        <v>#REF!</v>
      </c>
      <c r="C16" s="78" t="e">
        <f>IF($F16&gt;0,#REF!,0)</f>
        <v>#REF!</v>
      </c>
      <c r="D16" s="78" t="e">
        <f>IF($F16&gt;0,#REF!,"")</f>
        <v>#REF!</v>
      </c>
      <c r="E16" s="78" t="e">
        <f>IF($F16&gt;0,#REF!,0)</f>
        <v>#REF!</v>
      </c>
      <c r="F16" s="78" t="e">
        <f>VLOOKUP($A16,#REF!,6+$B$3,FALSE)</f>
        <v>#REF!</v>
      </c>
      <c r="G16" s="82" t="e">
        <f>IF($B16&gt;0,'2_Вихідні дані'!$B$3,0)</f>
        <v>#REF!</v>
      </c>
      <c r="H16" s="82" t="e">
        <f>IF($B16=0,0,VLOOKUP($A16,#REF!,'Печать(опал)'!H$9,FALSE))</f>
        <v>#REF!</v>
      </c>
      <c r="I16" s="82" t="e">
        <f>IF($B16=0,0,VLOOKUP($A16,#REF!,'Печать(опал)'!I$9,FALSE))</f>
        <v>#REF!</v>
      </c>
      <c r="J16" s="82" t="e">
        <f>IF(B16=0,0,IF(E16&gt;0,VLOOKUP(E16,'2_Вихідні дані'!$A$6:$B$11,2,FALSE),1))</f>
        <v>#REF!</v>
      </c>
      <c r="K16" s="82" t="e">
        <f>IF($B16=0,0,VLOOKUP($A16,#REF!,'Печать(опал)'!K$9,FALSE))</f>
        <v>#REF!</v>
      </c>
      <c r="L16" s="82" t="e">
        <f t="shared" si="0"/>
        <v>#REF!</v>
      </c>
      <c r="M16" s="82" t="e">
        <f>IF($B16=0,0,VLOOKUP($A16,#REF!,'Печать(опал)'!M$9,FALSE))</f>
        <v>#REF!</v>
      </c>
      <c r="N16" s="82" t="e">
        <f t="shared" si="1"/>
        <v>#REF!</v>
      </c>
      <c r="O16" s="82" t="e">
        <f>IF($B16=0,0,VLOOKUP($A16,#REF!,'Печать(опал)'!O$9,FALSE))</f>
        <v>#REF!</v>
      </c>
      <c r="P16" s="82" t="e">
        <f t="shared" si="2"/>
        <v>#REF!</v>
      </c>
      <c r="Q16" s="82" t="e">
        <f>IF($B16=0,0,VLOOKUP($A16,#REF!,'Печать(опал)'!Q$9,FALSE))</f>
        <v>#REF!</v>
      </c>
      <c r="R16" s="82" t="e">
        <f t="shared" si="3"/>
        <v>#REF!</v>
      </c>
      <c r="S16" s="82" t="e">
        <f>IF($B16=0,0,VLOOKUP($A16,#REF!,'Печать(опал)'!S$9,FALSE))</f>
        <v>#REF!</v>
      </c>
      <c r="T16" s="82" t="e">
        <f t="shared" si="4"/>
        <v>#REF!</v>
      </c>
      <c r="U16" s="82" t="e">
        <f>IF($B16=0,0,VLOOKUP($A16,#REF!,'Печать(опал)'!U$9,FALSE))</f>
        <v>#REF!</v>
      </c>
      <c r="V16" s="82" t="e">
        <f t="shared" si="5"/>
        <v>#REF!</v>
      </c>
      <c r="W16" s="82" t="e">
        <f>IF($B16=0,0,VLOOKUP($A16,#REF!,'Печать(опал)'!W$9,FALSE))</f>
        <v>#REF!</v>
      </c>
      <c r="X16" s="82" t="e">
        <f>IF(AND($A16&gt;0,W16&gt;0),IF('2_Вихідні дані'!$A$12=1,ROUND($L16*(W16-1),2),ROUND((L16+N16+P16+R16+T16+V16)*(W16-1),2)),0)</f>
        <v>#REF!</v>
      </c>
      <c r="Y16" s="74" t="e">
        <f t="shared" si="6"/>
        <v>#REF!</v>
      </c>
      <c r="Z16" s="74" t="e">
        <f>Y16*'2_Вихідні дані'!$B$17</f>
        <v>#REF!</v>
      </c>
    </row>
    <row r="17" spans="1:26" ht="12" x14ac:dyDescent="0.2">
      <c r="A17" s="86" t="e">
        <f>#REF!</f>
        <v>#REF!</v>
      </c>
      <c r="B17" s="78" t="e">
        <f>IF(C17=0,0,COUNTIF($C$10:C17,"&lt;&gt;0"))</f>
        <v>#REF!</v>
      </c>
      <c r="C17" s="78" t="e">
        <f>IF($F17&gt;0,#REF!,0)</f>
        <v>#REF!</v>
      </c>
      <c r="D17" s="78" t="e">
        <f>IF($F17&gt;0,#REF!,"")</f>
        <v>#REF!</v>
      </c>
      <c r="E17" s="78" t="e">
        <f>IF($F17&gt;0,#REF!,0)</f>
        <v>#REF!</v>
      </c>
      <c r="F17" s="78" t="e">
        <f>VLOOKUP($A17,#REF!,6+$B$3,FALSE)</f>
        <v>#REF!</v>
      </c>
      <c r="G17" s="82" t="e">
        <f>IF($B17&gt;0,'2_Вихідні дані'!$B$3,0)</f>
        <v>#REF!</v>
      </c>
      <c r="H17" s="82" t="e">
        <f>IF($B17=0,0,VLOOKUP($A17,#REF!,'Печать(опал)'!H$9,FALSE))</f>
        <v>#REF!</v>
      </c>
      <c r="I17" s="82" t="e">
        <f>IF($B17=0,0,VLOOKUP($A17,#REF!,'Печать(опал)'!I$9,FALSE))</f>
        <v>#REF!</v>
      </c>
      <c r="J17" s="82" t="e">
        <f>IF(B17=0,0,IF(E17&gt;0,VLOOKUP(E17,'2_Вихідні дані'!$A$6:$B$11,2,FALSE),1))</f>
        <v>#REF!</v>
      </c>
      <c r="K17" s="82" t="e">
        <f>IF($B17=0,0,VLOOKUP($A17,#REF!,'Печать(опал)'!K$9,FALSE))</f>
        <v>#REF!</v>
      </c>
      <c r="L17" s="82" t="e">
        <f t="shared" si="0"/>
        <v>#REF!</v>
      </c>
      <c r="M17" s="82" t="e">
        <f>IF($B17=0,0,VLOOKUP($A17,#REF!,'Печать(опал)'!M$9,FALSE))</f>
        <v>#REF!</v>
      </c>
      <c r="N17" s="82" t="e">
        <f t="shared" si="1"/>
        <v>#REF!</v>
      </c>
      <c r="O17" s="82" t="e">
        <f>IF($B17=0,0,VLOOKUP($A17,#REF!,'Печать(опал)'!O$9,FALSE))</f>
        <v>#REF!</v>
      </c>
      <c r="P17" s="82" t="e">
        <f t="shared" si="2"/>
        <v>#REF!</v>
      </c>
      <c r="Q17" s="82" t="e">
        <f>IF($B17=0,0,VLOOKUP($A17,#REF!,'Печать(опал)'!Q$9,FALSE))</f>
        <v>#REF!</v>
      </c>
      <c r="R17" s="82" t="e">
        <f t="shared" si="3"/>
        <v>#REF!</v>
      </c>
      <c r="S17" s="82" t="e">
        <f>IF($B17=0,0,VLOOKUP($A17,#REF!,'Печать(опал)'!S$9,FALSE))</f>
        <v>#REF!</v>
      </c>
      <c r="T17" s="82" t="e">
        <f t="shared" si="4"/>
        <v>#REF!</v>
      </c>
      <c r="U17" s="82" t="e">
        <f>IF($B17=0,0,VLOOKUP($A17,#REF!,'Печать(опал)'!U$9,FALSE))</f>
        <v>#REF!</v>
      </c>
      <c r="V17" s="82" t="e">
        <f t="shared" si="5"/>
        <v>#REF!</v>
      </c>
      <c r="W17" s="82" t="e">
        <f>IF($B17=0,0,VLOOKUP($A17,#REF!,'Печать(опал)'!W$9,FALSE))</f>
        <v>#REF!</v>
      </c>
      <c r="X17" s="82" t="e">
        <f>IF(AND($A17&gt;0,W17&gt;0),IF('2_Вихідні дані'!$A$12=1,ROUND($L17*(W17-1),2),ROUND((L17+N17+P17+R17+T17+V17)*(W17-1),2)),0)</f>
        <v>#REF!</v>
      </c>
      <c r="Y17" s="74" t="e">
        <f t="shared" si="6"/>
        <v>#REF!</v>
      </c>
      <c r="Z17" s="74" t="e">
        <f>Y17*'2_Вихідні дані'!$B$17</f>
        <v>#REF!</v>
      </c>
    </row>
    <row r="18" spans="1:26" ht="12" x14ac:dyDescent="0.2">
      <c r="A18" s="86" t="e">
        <f>#REF!</f>
        <v>#REF!</v>
      </c>
      <c r="B18" s="78" t="e">
        <f>IF(C18=0,0,COUNTIF($C$10:C18,"&lt;&gt;0"))</f>
        <v>#REF!</v>
      </c>
      <c r="C18" s="78" t="e">
        <f>IF($F18&gt;0,#REF!,0)</f>
        <v>#REF!</v>
      </c>
      <c r="D18" s="78" t="e">
        <f>IF($F18&gt;0,#REF!,"")</f>
        <v>#REF!</v>
      </c>
      <c r="E18" s="78" t="e">
        <f>IF($F18&gt;0,#REF!,0)</f>
        <v>#REF!</v>
      </c>
      <c r="F18" s="78" t="e">
        <f>VLOOKUP($A18,#REF!,6+$B$3,FALSE)</f>
        <v>#REF!</v>
      </c>
      <c r="G18" s="82" t="e">
        <f>IF($B18&gt;0,'2_Вихідні дані'!$B$3,0)</f>
        <v>#REF!</v>
      </c>
      <c r="H18" s="82" t="e">
        <f>IF($B18=0,0,VLOOKUP($A18,#REF!,'Печать(опал)'!H$9,FALSE))</f>
        <v>#REF!</v>
      </c>
      <c r="I18" s="82" t="e">
        <f>IF($B18=0,0,VLOOKUP($A18,#REF!,'Печать(опал)'!I$9,FALSE))</f>
        <v>#REF!</v>
      </c>
      <c r="J18" s="82" t="e">
        <f>IF(B18=0,0,IF(E18&gt;0,VLOOKUP(E18,'2_Вихідні дані'!$A$6:$B$11,2,FALSE),1))</f>
        <v>#REF!</v>
      </c>
      <c r="K18" s="82" t="e">
        <f>IF($B18=0,0,VLOOKUP($A18,#REF!,'Печать(опал)'!K$9,FALSE))</f>
        <v>#REF!</v>
      </c>
      <c r="L18" s="82" t="e">
        <f t="shared" si="0"/>
        <v>#REF!</v>
      </c>
      <c r="M18" s="82" t="e">
        <f>IF($B18=0,0,VLOOKUP($A18,#REF!,'Печать(опал)'!M$9,FALSE))</f>
        <v>#REF!</v>
      </c>
      <c r="N18" s="82" t="e">
        <f t="shared" si="1"/>
        <v>#REF!</v>
      </c>
      <c r="O18" s="82" t="e">
        <f>IF($B18=0,0,VLOOKUP($A18,#REF!,'Печать(опал)'!O$9,FALSE))</f>
        <v>#REF!</v>
      </c>
      <c r="P18" s="82" t="e">
        <f t="shared" si="2"/>
        <v>#REF!</v>
      </c>
      <c r="Q18" s="82" t="e">
        <f>IF($B18=0,0,VLOOKUP($A18,#REF!,'Печать(опал)'!Q$9,FALSE))</f>
        <v>#REF!</v>
      </c>
      <c r="R18" s="82" t="e">
        <f t="shared" si="3"/>
        <v>#REF!</v>
      </c>
      <c r="S18" s="82" t="e">
        <f>IF($B18=0,0,VLOOKUP($A18,#REF!,'Печать(опал)'!S$9,FALSE))</f>
        <v>#REF!</v>
      </c>
      <c r="T18" s="82" t="e">
        <f t="shared" si="4"/>
        <v>#REF!</v>
      </c>
      <c r="U18" s="82" t="e">
        <f>IF($B18=0,0,VLOOKUP($A18,#REF!,'Печать(опал)'!U$9,FALSE))</f>
        <v>#REF!</v>
      </c>
      <c r="V18" s="82" t="e">
        <f t="shared" si="5"/>
        <v>#REF!</v>
      </c>
      <c r="W18" s="82" t="e">
        <f>IF($B18=0,0,VLOOKUP($A18,#REF!,'Печать(опал)'!W$9,FALSE))</f>
        <v>#REF!</v>
      </c>
      <c r="X18" s="82" t="e">
        <f>IF(AND($A18&gt;0,W18&gt;0),IF('2_Вихідні дані'!$A$12=1,ROUND($L18*(W18-1),2),ROUND((L18+N18+P18+R18+T18+V18)*(W18-1),2)),0)</f>
        <v>#REF!</v>
      </c>
      <c r="Y18" s="74" t="e">
        <f t="shared" si="6"/>
        <v>#REF!</v>
      </c>
      <c r="Z18" s="74" t="e">
        <f>Y18*'2_Вихідні дані'!$B$17</f>
        <v>#REF!</v>
      </c>
    </row>
    <row r="19" spans="1:26" ht="12" x14ac:dyDescent="0.2">
      <c r="A19" s="86" t="e">
        <f>#REF!</f>
        <v>#REF!</v>
      </c>
      <c r="B19" s="78" t="e">
        <f>IF(C19=0,0,COUNTIF($C$10:C19,"&lt;&gt;0"))</f>
        <v>#REF!</v>
      </c>
      <c r="C19" s="78" t="e">
        <f>IF($F19&gt;0,#REF!,0)</f>
        <v>#REF!</v>
      </c>
      <c r="D19" s="78" t="e">
        <f>IF($F19&gt;0,#REF!,"")</f>
        <v>#REF!</v>
      </c>
      <c r="E19" s="78" t="e">
        <f>IF($F19&gt;0,#REF!,0)</f>
        <v>#REF!</v>
      </c>
      <c r="F19" s="78" t="e">
        <f>VLOOKUP($A19,#REF!,6+$B$3,FALSE)</f>
        <v>#REF!</v>
      </c>
      <c r="G19" s="82" t="e">
        <f>IF($B19&gt;0,'2_Вихідні дані'!$B$3,0)</f>
        <v>#REF!</v>
      </c>
      <c r="H19" s="82" t="e">
        <f>IF($B19=0,0,VLOOKUP($A19,#REF!,'Печать(опал)'!H$9,FALSE))</f>
        <v>#REF!</v>
      </c>
      <c r="I19" s="82" t="e">
        <f>IF($B19=0,0,VLOOKUP($A19,#REF!,'Печать(опал)'!I$9,FALSE))</f>
        <v>#REF!</v>
      </c>
      <c r="J19" s="82" t="e">
        <f>IF(B19=0,0,IF(E19&gt;0,VLOOKUP(E19,'2_Вихідні дані'!$A$6:$B$11,2,FALSE),1))</f>
        <v>#REF!</v>
      </c>
      <c r="K19" s="82" t="e">
        <f>IF($B19=0,0,VLOOKUP($A19,#REF!,'Печать(опал)'!K$9,FALSE))</f>
        <v>#REF!</v>
      </c>
      <c r="L19" s="82" t="e">
        <f t="shared" si="0"/>
        <v>#REF!</v>
      </c>
      <c r="M19" s="82" t="e">
        <f>IF($B19=0,0,VLOOKUP($A19,#REF!,'Печать(опал)'!M$9,FALSE))</f>
        <v>#REF!</v>
      </c>
      <c r="N19" s="82" t="e">
        <f t="shared" si="1"/>
        <v>#REF!</v>
      </c>
      <c r="O19" s="82" t="e">
        <f>IF($B19=0,0,VLOOKUP($A19,#REF!,'Печать(опал)'!O$9,FALSE))</f>
        <v>#REF!</v>
      </c>
      <c r="P19" s="82" t="e">
        <f t="shared" si="2"/>
        <v>#REF!</v>
      </c>
      <c r="Q19" s="82" t="e">
        <f>IF($B19=0,0,VLOOKUP($A19,#REF!,'Печать(опал)'!Q$9,FALSE))</f>
        <v>#REF!</v>
      </c>
      <c r="R19" s="82" t="e">
        <f t="shared" si="3"/>
        <v>#REF!</v>
      </c>
      <c r="S19" s="82" t="e">
        <f>IF($B19=0,0,VLOOKUP($A19,#REF!,'Печать(опал)'!S$9,FALSE))</f>
        <v>#REF!</v>
      </c>
      <c r="T19" s="82" t="e">
        <f t="shared" si="4"/>
        <v>#REF!</v>
      </c>
      <c r="U19" s="82" t="e">
        <f>IF($B19=0,0,VLOOKUP($A19,#REF!,'Печать(опал)'!U$9,FALSE))</f>
        <v>#REF!</v>
      </c>
      <c r="V19" s="82" t="e">
        <f t="shared" si="5"/>
        <v>#REF!</v>
      </c>
      <c r="W19" s="82" t="e">
        <f>IF($B19=0,0,VLOOKUP($A19,#REF!,'Печать(опал)'!W$9,FALSE))</f>
        <v>#REF!</v>
      </c>
      <c r="X19" s="82" t="e">
        <f>IF(AND($A19&gt;0,W19&gt;0),IF('2_Вихідні дані'!$A$12=1,ROUND($L19*(W19-1),2),ROUND((L19+N19+P19+R19+T19+V19)*(W19-1),2)),0)</f>
        <v>#REF!</v>
      </c>
      <c r="Y19" s="74" t="e">
        <f t="shared" si="6"/>
        <v>#REF!</v>
      </c>
      <c r="Z19" s="74" t="e">
        <f>Y19*'2_Вихідні дані'!$B$17</f>
        <v>#REF!</v>
      </c>
    </row>
    <row r="20" spans="1:26" ht="12" x14ac:dyDescent="0.2">
      <c r="A20" s="86" t="e">
        <f>#REF!</f>
        <v>#REF!</v>
      </c>
      <c r="B20" s="78" t="e">
        <f>IF(C20=0,0,COUNTIF($C$10:C20,"&lt;&gt;0"))</f>
        <v>#REF!</v>
      </c>
      <c r="C20" s="78" t="e">
        <f>IF($F20&gt;0,#REF!,0)</f>
        <v>#REF!</v>
      </c>
      <c r="D20" s="78" t="e">
        <f>IF($F20&gt;0,#REF!,"")</f>
        <v>#REF!</v>
      </c>
      <c r="E20" s="78" t="e">
        <f>IF($F20&gt;0,#REF!,0)</f>
        <v>#REF!</v>
      </c>
      <c r="F20" s="78" t="e">
        <f>VLOOKUP($A20,#REF!,6+$B$3,FALSE)</f>
        <v>#REF!</v>
      </c>
      <c r="G20" s="82" t="e">
        <f>IF($B20&gt;0,'2_Вихідні дані'!$B$3,0)</f>
        <v>#REF!</v>
      </c>
      <c r="H20" s="82" t="e">
        <f>IF($B20=0,0,VLOOKUP($A20,#REF!,'Печать(опал)'!H$9,FALSE))</f>
        <v>#REF!</v>
      </c>
      <c r="I20" s="82" t="e">
        <f>IF($B20=0,0,VLOOKUP($A20,#REF!,'Печать(опал)'!I$9,FALSE))</f>
        <v>#REF!</v>
      </c>
      <c r="J20" s="82" t="e">
        <f>IF(B20=0,0,IF(E20&gt;0,VLOOKUP(E20,'2_Вихідні дані'!$A$6:$B$11,2,FALSE),1))</f>
        <v>#REF!</v>
      </c>
      <c r="K20" s="82" t="e">
        <f>IF($B20=0,0,VLOOKUP($A20,#REF!,'Печать(опал)'!K$9,FALSE))</f>
        <v>#REF!</v>
      </c>
      <c r="L20" s="82" t="e">
        <f t="shared" si="0"/>
        <v>#REF!</v>
      </c>
      <c r="M20" s="82" t="e">
        <f>IF($B20=0,0,VLOOKUP($A20,#REF!,'Печать(опал)'!M$9,FALSE))</f>
        <v>#REF!</v>
      </c>
      <c r="N20" s="82" t="e">
        <f t="shared" si="1"/>
        <v>#REF!</v>
      </c>
      <c r="O20" s="82" t="e">
        <f>IF($B20=0,0,VLOOKUP($A20,#REF!,'Печать(опал)'!O$9,FALSE))</f>
        <v>#REF!</v>
      </c>
      <c r="P20" s="82" t="e">
        <f t="shared" si="2"/>
        <v>#REF!</v>
      </c>
      <c r="Q20" s="82" t="e">
        <f>IF($B20=0,0,VLOOKUP($A20,#REF!,'Печать(опал)'!Q$9,FALSE))</f>
        <v>#REF!</v>
      </c>
      <c r="R20" s="82" t="e">
        <f t="shared" si="3"/>
        <v>#REF!</v>
      </c>
      <c r="S20" s="82" t="e">
        <f>IF($B20=0,0,VLOOKUP($A20,#REF!,'Печать(опал)'!S$9,FALSE))</f>
        <v>#REF!</v>
      </c>
      <c r="T20" s="82" t="e">
        <f t="shared" si="4"/>
        <v>#REF!</v>
      </c>
      <c r="U20" s="82" t="e">
        <f>IF($B20=0,0,VLOOKUP($A20,#REF!,'Печать(опал)'!U$9,FALSE))</f>
        <v>#REF!</v>
      </c>
      <c r="V20" s="82" t="e">
        <f t="shared" si="5"/>
        <v>#REF!</v>
      </c>
      <c r="W20" s="82" t="e">
        <f>IF($B20=0,0,VLOOKUP($A20,#REF!,'Печать(опал)'!W$9,FALSE))</f>
        <v>#REF!</v>
      </c>
      <c r="X20" s="82" t="e">
        <f>IF(AND($A20&gt;0,W20&gt;0),IF('2_Вихідні дані'!$A$12=1,ROUND($L20*(W20-1),2),ROUND((L20+N20+P20+R20+T20+V20)*(W20-1),2)),0)</f>
        <v>#REF!</v>
      </c>
      <c r="Y20" s="74" t="e">
        <f t="shared" si="6"/>
        <v>#REF!</v>
      </c>
      <c r="Z20" s="74" t="e">
        <f>Y20*'2_Вихідні дані'!$B$17</f>
        <v>#REF!</v>
      </c>
    </row>
    <row r="21" spans="1:26" ht="12" x14ac:dyDescent="0.2">
      <c r="A21" s="86" t="e">
        <f>#REF!</f>
        <v>#REF!</v>
      </c>
      <c r="B21" s="78" t="e">
        <f>IF(C21=0,0,COUNTIF($C$10:C21,"&lt;&gt;0"))</f>
        <v>#REF!</v>
      </c>
      <c r="C21" s="78" t="e">
        <f>IF($F21&gt;0,#REF!,0)</f>
        <v>#REF!</v>
      </c>
      <c r="D21" s="78" t="e">
        <f>IF($F21&gt;0,#REF!,"")</f>
        <v>#REF!</v>
      </c>
      <c r="E21" s="78" t="e">
        <f>IF($F21&gt;0,#REF!,0)</f>
        <v>#REF!</v>
      </c>
      <c r="F21" s="78" t="e">
        <f>VLOOKUP($A21,#REF!,6+$B$3,FALSE)</f>
        <v>#REF!</v>
      </c>
      <c r="G21" s="82" t="e">
        <f>IF($B21&gt;0,'2_Вихідні дані'!$B$3,0)</f>
        <v>#REF!</v>
      </c>
      <c r="H21" s="82" t="e">
        <f>IF($B21=0,0,VLOOKUP($A21,#REF!,'Печать(опал)'!H$9,FALSE))</f>
        <v>#REF!</v>
      </c>
      <c r="I21" s="82" t="e">
        <f>IF($B21=0,0,VLOOKUP($A21,#REF!,'Печать(опал)'!I$9,FALSE))</f>
        <v>#REF!</v>
      </c>
      <c r="J21" s="82" t="e">
        <f>IF(B21=0,0,IF(E21&gt;0,VLOOKUP(E21,'2_Вихідні дані'!$A$6:$B$11,2,FALSE),1))</f>
        <v>#REF!</v>
      </c>
      <c r="K21" s="82" t="e">
        <f>IF($B21=0,0,VLOOKUP($A21,#REF!,'Печать(опал)'!K$9,FALSE))</f>
        <v>#REF!</v>
      </c>
      <c r="L21" s="82" t="e">
        <f t="shared" si="0"/>
        <v>#REF!</v>
      </c>
      <c r="M21" s="82" t="e">
        <f>IF($B21=0,0,VLOOKUP($A21,#REF!,'Печать(опал)'!M$9,FALSE))</f>
        <v>#REF!</v>
      </c>
      <c r="N21" s="82" t="e">
        <f t="shared" si="1"/>
        <v>#REF!</v>
      </c>
      <c r="O21" s="82" t="e">
        <f>IF($B21=0,0,VLOOKUP($A21,#REF!,'Печать(опал)'!O$9,FALSE))</f>
        <v>#REF!</v>
      </c>
      <c r="P21" s="82" t="e">
        <f t="shared" si="2"/>
        <v>#REF!</v>
      </c>
      <c r="Q21" s="82" t="e">
        <f>IF($B21=0,0,VLOOKUP($A21,#REF!,'Печать(опал)'!Q$9,FALSE))</f>
        <v>#REF!</v>
      </c>
      <c r="R21" s="82" t="e">
        <f t="shared" si="3"/>
        <v>#REF!</v>
      </c>
      <c r="S21" s="82" t="e">
        <f>IF($B21=0,0,VLOOKUP($A21,#REF!,'Печать(опал)'!S$9,FALSE))</f>
        <v>#REF!</v>
      </c>
      <c r="T21" s="82" t="e">
        <f t="shared" si="4"/>
        <v>#REF!</v>
      </c>
      <c r="U21" s="82" t="e">
        <f>IF($B21=0,0,VLOOKUP($A21,#REF!,'Печать(опал)'!U$9,FALSE))</f>
        <v>#REF!</v>
      </c>
      <c r="V21" s="82" t="e">
        <f t="shared" si="5"/>
        <v>#REF!</v>
      </c>
      <c r="W21" s="82" t="e">
        <f>IF($B21=0,0,VLOOKUP($A21,#REF!,'Печать(опал)'!W$9,FALSE))</f>
        <v>#REF!</v>
      </c>
      <c r="X21" s="82" t="e">
        <f>IF(AND($A21&gt;0,W21&gt;0),IF('2_Вихідні дані'!$A$12=1,ROUND($L21*(W21-1),2),ROUND((L21+N21+P21+R21+T21+V21)*(W21-1),2)),0)</f>
        <v>#REF!</v>
      </c>
      <c r="Y21" s="74" t="e">
        <f t="shared" si="6"/>
        <v>#REF!</v>
      </c>
      <c r="Z21" s="74" t="e">
        <f>Y21*'2_Вихідні дані'!$B$17</f>
        <v>#REF!</v>
      </c>
    </row>
    <row r="22" spans="1:26" ht="12" x14ac:dyDescent="0.2">
      <c r="A22" s="86" t="e">
        <f>#REF!</f>
        <v>#REF!</v>
      </c>
      <c r="B22" s="78" t="e">
        <f>IF(C22=0,0,COUNTIF($C$10:C22,"&lt;&gt;0"))</f>
        <v>#REF!</v>
      </c>
      <c r="C22" s="78" t="e">
        <f>IF($F22&gt;0,#REF!,0)</f>
        <v>#REF!</v>
      </c>
      <c r="D22" s="78" t="e">
        <f>IF($F22&gt;0,#REF!,"")</f>
        <v>#REF!</v>
      </c>
      <c r="E22" s="78" t="e">
        <f>IF($F22&gt;0,#REF!,0)</f>
        <v>#REF!</v>
      </c>
      <c r="F22" s="78" t="e">
        <f>VLOOKUP($A22,#REF!,6+$B$3,FALSE)</f>
        <v>#REF!</v>
      </c>
      <c r="G22" s="82" t="e">
        <f>IF($B22&gt;0,'2_Вихідні дані'!$B$3,0)</f>
        <v>#REF!</v>
      </c>
      <c r="H22" s="82" t="e">
        <f>IF($B22=0,0,VLOOKUP($A22,#REF!,'Печать(опал)'!H$9,FALSE))</f>
        <v>#REF!</v>
      </c>
      <c r="I22" s="82" t="e">
        <f>IF($B22=0,0,VLOOKUP($A22,#REF!,'Печать(опал)'!I$9,FALSE))</f>
        <v>#REF!</v>
      </c>
      <c r="J22" s="82" t="e">
        <f>IF(B22=0,0,IF(E22&gt;0,VLOOKUP(E22,'2_Вихідні дані'!$A$6:$B$11,2,FALSE),1))</f>
        <v>#REF!</v>
      </c>
      <c r="K22" s="82" t="e">
        <f>IF($B22=0,0,VLOOKUP($A22,#REF!,'Печать(опал)'!K$9,FALSE))</f>
        <v>#REF!</v>
      </c>
      <c r="L22" s="82" t="e">
        <f t="shared" si="0"/>
        <v>#REF!</v>
      </c>
      <c r="M22" s="82" t="e">
        <f>IF($B22=0,0,VLOOKUP($A22,#REF!,'Печать(опал)'!M$9,FALSE))</f>
        <v>#REF!</v>
      </c>
      <c r="N22" s="82" t="e">
        <f t="shared" si="1"/>
        <v>#REF!</v>
      </c>
      <c r="O22" s="82" t="e">
        <f>IF($B22=0,0,VLOOKUP($A22,#REF!,'Печать(опал)'!O$9,FALSE))</f>
        <v>#REF!</v>
      </c>
      <c r="P22" s="82" t="e">
        <f t="shared" si="2"/>
        <v>#REF!</v>
      </c>
      <c r="Q22" s="82" t="e">
        <f>IF($B22=0,0,VLOOKUP($A22,#REF!,'Печать(опал)'!Q$9,FALSE))</f>
        <v>#REF!</v>
      </c>
      <c r="R22" s="82" t="e">
        <f t="shared" si="3"/>
        <v>#REF!</v>
      </c>
      <c r="S22" s="82" t="e">
        <f>IF($B22=0,0,VLOOKUP($A22,#REF!,'Печать(опал)'!S$9,FALSE))</f>
        <v>#REF!</v>
      </c>
      <c r="T22" s="82" t="e">
        <f t="shared" si="4"/>
        <v>#REF!</v>
      </c>
      <c r="U22" s="82" t="e">
        <f>IF($B22=0,0,VLOOKUP($A22,#REF!,'Печать(опал)'!U$9,FALSE))</f>
        <v>#REF!</v>
      </c>
      <c r="V22" s="82" t="e">
        <f t="shared" si="5"/>
        <v>#REF!</v>
      </c>
      <c r="W22" s="82" t="e">
        <f>IF($B22=0,0,VLOOKUP($A22,#REF!,'Печать(опал)'!W$9,FALSE))</f>
        <v>#REF!</v>
      </c>
      <c r="X22" s="82" t="e">
        <f>IF(AND($A22&gt;0,W22&gt;0),IF('2_Вихідні дані'!$A$12=1,ROUND($L22*(W22-1),2),ROUND((L22+N22+P22+R22+T22+V22)*(W22-1),2)),0)</f>
        <v>#REF!</v>
      </c>
      <c r="Y22" s="74" t="e">
        <f t="shared" si="6"/>
        <v>#REF!</v>
      </c>
      <c r="Z22" s="74" t="e">
        <f>Y22*'2_Вихідні дані'!$B$17</f>
        <v>#REF!</v>
      </c>
    </row>
    <row r="23" spans="1:26" ht="12" x14ac:dyDescent="0.2">
      <c r="A23" s="86" t="e">
        <f>#REF!</f>
        <v>#REF!</v>
      </c>
      <c r="B23" s="78" t="e">
        <f>IF(C23=0,0,COUNTIF($C$10:C23,"&lt;&gt;0"))</f>
        <v>#REF!</v>
      </c>
      <c r="C23" s="78" t="e">
        <f>IF($F23&gt;0,#REF!,0)</f>
        <v>#REF!</v>
      </c>
      <c r="D23" s="78" t="e">
        <f>IF($F23&gt;0,#REF!,"")</f>
        <v>#REF!</v>
      </c>
      <c r="E23" s="78" t="e">
        <f>IF($F23&gt;0,#REF!,0)</f>
        <v>#REF!</v>
      </c>
      <c r="F23" s="78" t="e">
        <f>VLOOKUP($A23,#REF!,6+$B$3,FALSE)</f>
        <v>#REF!</v>
      </c>
      <c r="G23" s="82" t="e">
        <f>IF($B23&gt;0,'2_Вихідні дані'!$B$3,0)</f>
        <v>#REF!</v>
      </c>
      <c r="H23" s="82" t="e">
        <f>IF($B23=0,0,VLOOKUP($A23,#REF!,'Печать(опал)'!H$9,FALSE))</f>
        <v>#REF!</v>
      </c>
      <c r="I23" s="82" t="e">
        <f>IF($B23=0,0,VLOOKUP($A23,#REF!,'Печать(опал)'!I$9,FALSE))</f>
        <v>#REF!</v>
      </c>
      <c r="J23" s="82" t="e">
        <f>IF(B23=0,0,IF(E23&gt;0,VLOOKUP(E23,'2_Вихідні дані'!$A$6:$B$11,2,FALSE),1))</f>
        <v>#REF!</v>
      </c>
      <c r="K23" s="82" t="e">
        <f>IF($B23=0,0,VLOOKUP($A23,#REF!,'Печать(опал)'!K$9,FALSE))</f>
        <v>#REF!</v>
      </c>
      <c r="L23" s="82" t="e">
        <f t="shared" si="0"/>
        <v>#REF!</v>
      </c>
      <c r="M23" s="82" t="e">
        <f>IF($B23=0,0,VLOOKUP($A23,#REF!,'Печать(опал)'!M$9,FALSE))</f>
        <v>#REF!</v>
      </c>
      <c r="N23" s="82" t="e">
        <f t="shared" si="1"/>
        <v>#REF!</v>
      </c>
      <c r="O23" s="82" t="e">
        <f>IF($B23=0,0,VLOOKUP($A23,#REF!,'Печать(опал)'!O$9,FALSE))</f>
        <v>#REF!</v>
      </c>
      <c r="P23" s="82" t="e">
        <f t="shared" si="2"/>
        <v>#REF!</v>
      </c>
      <c r="Q23" s="82" t="e">
        <f>IF($B23=0,0,VLOOKUP($A23,#REF!,'Печать(опал)'!Q$9,FALSE))</f>
        <v>#REF!</v>
      </c>
      <c r="R23" s="82" t="e">
        <f t="shared" si="3"/>
        <v>#REF!</v>
      </c>
      <c r="S23" s="82" t="e">
        <f>IF($B23=0,0,VLOOKUP($A23,#REF!,'Печать(опал)'!S$9,FALSE))</f>
        <v>#REF!</v>
      </c>
      <c r="T23" s="82" t="e">
        <f t="shared" si="4"/>
        <v>#REF!</v>
      </c>
      <c r="U23" s="82" t="e">
        <f>IF($B23=0,0,VLOOKUP($A23,#REF!,'Печать(опал)'!U$9,FALSE))</f>
        <v>#REF!</v>
      </c>
      <c r="V23" s="82" t="e">
        <f t="shared" si="5"/>
        <v>#REF!</v>
      </c>
      <c r="W23" s="82" t="e">
        <f>IF($B23=0,0,VLOOKUP($A23,#REF!,'Печать(опал)'!W$9,FALSE))</f>
        <v>#REF!</v>
      </c>
      <c r="X23" s="82" t="e">
        <f>IF(AND($A23&gt;0,W23&gt;0),IF('2_Вихідні дані'!$A$12=1,ROUND($L23*(W23-1),2),ROUND((L23+N23+P23+R23+T23+V23)*(W23-1),2)),0)</f>
        <v>#REF!</v>
      </c>
      <c r="Y23" s="74" t="e">
        <f t="shared" si="6"/>
        <v>#REF!</v>
      </c>
      <c r="Z23" s="74" t="e">
        <f>Y23*'2_Вихідні дані'!$B$17</f>
        <v>#REF!</v>
      </c>
    </row>
    <row r="24" spans="1:26" ht="12" x14ac:dyDescent="0.2">
      <c r="A24" s="86" t="e">
        <f>#REF!</f>
        <v>#REF!</v>
      </c>
      <c r="B24" s="78" t="e">
        <f>IF(C24=0,0,COUNTIF($C$10:C24,"&lt;&gt;0"))</f>
        <v>#REF!</v>
      </c>
      <c r="C24" s="78" t="e">
        <f>IF($F24&gt;0,#REF!,0)</f>
        <v>#REF!</v>
      </c>
      <c r="D24" s="78" t="e">
        <f>IF($F24&gt;0,#REF!,"")</f>
        <v>#REF!</v>
      </c>
      <c r="E24" s="78" t="e">
        <f>IF($F24&gt;0,#REF!,0)</f>
        <v>#REF!</v>
      </c>
      <c r="F24" s="78" t="e">
        <f>VLOOKUP($A24,#REF!,6+$B$3,FALSE)</f>
        <v>#REF!</v>
      </c>
      <c r="G24" s="82" t="e">
        <f>IF($B24&gt;0,'2_Вихідні дані'!$B$3,0)</f>
        <v>#REF!</v>
      </c>
      <c r="H24" s="82" t="e">
        <f>IF($B24=0,0,VLOOKUP($A24,#REF!,'Печать(опал)'!H$9,FALSE))</f>
        <v>#REF!</v>
      </c>
      <c r="I24" s="82" t="e">
        <f>IF($B24=0,0,VLOOKUP($A24,#REF!,'Печать(опал)'!I$9,FALSE))</f>
        <v>#REF!</v>
      </c>
      <c r="J24" s="82" t="e">
        <f>IF(B24=0,0,IF(E24&gt;0,VLOOKUP(E24,'2_Вихідні дані'!$A$6:$B$11,2,FALSE),1))</f>
        <v>#REF!</v>
      </c>
      <c r="K24" s="82" t="e">
        <f>IF($B24=0,0,VLOOKUP($A24,#REF!,'Печать(опал)'!K$9,FALSE))</f>
        <v>#REF!</v>
      </c>
      <c r="L24" s="82" t="e">
        <f t="shared" si="0"/>
        <v>#REF!</v>
      </c>
      <c r="M24" s="82" t="e">
        <f>IF($B24=0,0,VLOOKUP($A24,#REF!,'Печать(опал)'!M$9,FALSE))</f>
        <v>#REF!</v>
      </c>
      <c r="N24" s="82" t="e">
        <f t="shared" si="1"/>
        <v>#REF!</v>
      </c>
      <c r="O24" s="82" t="e">
        <f>IF($B24=0,0,VLOOKUP($A24,#REF!,'Печать(опал)'!O$9,FALSE))</f>
        <v>#REF!</v>
      </c>
      <c r="P24" s="82" t="e">
        <f t="shared" si="2"/>
        <v>#REF!</v>
      </c>
      <c r="Q24" s="82" t="e">
        <f>IF($B24=0,0,VLOOKUP($A24,#REF!,'Печать(опал)'!Q$9,FALSE))</f>
        <v>#REF!</v>
      </c>
      <c r="R24" s="82" t="e">
        <f t="shared" si="3"/>
        <v>#REF!</v>
      </c>
      <c r="S24" s="82" t="e">
        <f>IF($B24=0,0,VLOOKUP($A24,#REF!,'Печать(опал)'!S$9,FALSE))</f>
        <v>#REF!</v>
      </c>
      <c r="T24" s="82" t="e">
        <f t="shared" si="4"/>
        <v>#REF!</v>
      </c>
      <c r="U24" s="82" t="e">
        <f>IF($B24=0,0,VLOOKUP($A24,#REF!,'Печать(опал)'!U$9,FALSE))</f>
        <v>#REF!</v>
      </c>
      <c r="V24" s="82" t="e">
        <f t="shared" si="5"/>
        <v>#REF!</v>
      </c>
      <c r="W24" s="82" t="e">
        <f>IF($B24=0,0,VLOOKUP($A24,#REF!,'Печать(опал)'!W$9,FALSE))</f>
        <v>#REF!</v>
      </c>
      <c r="X24" s="82" t="e">
        <f>IF(AND($A24&gt;0,W24&gt;0),IF('2_Вихідні дані'!$A$12=1,ROUND($L24*(W24-1),2),ROUND((L24+N24+P24+R24+T24+V24)*(W24-1),2)),0)</f>
        <v>#REF!</v>
      </c>
      <c r="Y24" s="74" t="e">
        <f t="shared" si="6"/>
        <v>#REF!</v>
      </c>
      <c r="Z24" s="74" t="e">
        <f>Y24*'2_Вихідні дані'!$B$17</f>
        <v>#REF!</v>
      </c>
    </row>
    <row r="25" spans="1:26" ht="12" x14ac:dyDescent="0.2">
      <c r="A25" s="86" t="e">
        <f>#REF!</f>
        <v>#REF!</v>
      </c>
      <c r="B25" s="78" t="e">
        <f>IF(C25=0,0,COUNTIF($C$10:C25,"&lt;&gt;0"))</f>
        <v>#REF!</v>
      </c>
      <c r="C25" s="78" t="e">
        <f>IF($F25&gt;0,#REF!,0)</f>
        <v>#REF!</v>
      </c>
      <c r="D25" s="78" t="e">
        <f>IF($F25&gt;0,#REF!,"")</f>
        <v>#REF!</v>
      </c>
      <c r="E25" s="78" t="e">
        <f>IF($F25&gt;0,#REF!,0)</f>
        <v>#REF!</v>
      </c>
      <c r="F25" s="78" t="e">
        <f>VLOOKUP($A25,#REF!,6+$B$3,FALSE)</f>
        <v>#REF!</v>
      </c>
      <c r="G25" s="82" t="e">
        <f>IF($B25&gt;0,'2_Вихідні дані'!$B$3,0)</f>
        <v>#REF!</v>
      </c>
      <c r="H25" s="82" t="e">
        <f>IF($B25=0,0,VLOOKUP($A25,#REF!,'Печать(опал)'!H$9,FALSE))</f>
        <v>#REF!</v>
      </c>
      <c r="I25" s="82" t="e">
        <f>IF($B25=0,0,VLOOKUP($A25,#REF!,'Печать(опал)'!I$9,FALSE))</f>
        <v>#REF!</v>
      </c>
      <c r="J25" s="82" t="e">
        <f>IF(B25=0,0,IF(E25&gt;0,VLOOKUP(E25,'2_Вихідні дані'!$A$6:$B$11,2,FALSE),1))</f>
        <v>#REF!</v>
      </c>
      <c r="K25" s="82" t="e">
        <f>IF($B25=0,0,VLOOKUP($A25,#REF!,'Печать(опал)'!K$9,FALSE))</f>
        <v>#REF!</v>
      </c>
      <c r="L25" s="82" t="e">
        <f t="shared" si="0"/>
        <v>#REF!</v>
      </c>
      <c r="M25" s="82" t="e">
        <f>IF($B25=0,0,VLOOKUP($A25,#REF!,'Печать(опал)'!M$9,FALSE))</f>
        <v>#REF!</v>
      </c>
      <c r="N25" s="82" t="e">
        <f t="shared" si="1"/>
        <v>#REF!</v>
      </c>
      <c r="O25" s="82" t="e">
        <f>IF($B25=0,0,VLOOKUP($A25,#REF!,'Печать(опал)'!O$9,FALSE))</f>
        <v>#REF!</v>
      </c>
      <c r="P25" s="82" t="e">
        <f t="shared" si="2"/>
        <v>#REF!</v>
      </c>
      <c r="Q25" s="82" t="e">
        <f>IF($B25=0,0,VLOOKUP($A25,#REF!,'Печать(опал)'!Q$9,FALSE))</f>
        <v>#REF!</v>
      </c>
      <c r="R25" s="82" t="e">
        <f t="shared" si="3"/>
        <v>#REF!</v>
      </c>
      <c r="S25" s="82" t="e">
        <f>IF($B25=0,0,VLOOKUP($A25,#REF!,'Печать(опал)'!S$9,FALSE))</f>
        <v>#REF!</v>
      </c>
      <c r="T25" s="82" t="e">
        <f t="shared" si="4"/>
        <v>#REF!</v>
      </c>
      <c r="U25" s="82" t="e">
        <f>IF($B25=0,0,VLOOKUP($A25,#REF!,'Печать(опал)'!U$9,FALSE))</f>
        <v>#REF!</v>
      </c>
      <c r="V25" s="82" t="e">
        <f t="shared" si="5"/>
        <v>#REF!</v>
      </c>
      <c r="W25" s="82" t="e">
        <f>IF($B25=0,0,VLOOKUP($A25,#REF!,'Печать(опал)'!W$9,FALSE))</f>
        <v>#REF!</v>
      </c>
      <c r="X25" s="82" t="e">
        <f>IF(AND($A25&gt;0,W25&gt;0),IF('2_Вихідні дані'!$A$12=1,ROUND($L25*(W25-1),2),ROUND((L25+N25+P25+R25+T25+V25)*(W25-1),2)),0)</f>
        <v>#REF!</v>
      </c>
      <c r="Y25" s="74" t="e">
        <f t="shared" si="6"/>
        <v>#REF!</v>
      </c>
      <c r="Z25" s="74" t="e">
        <f>Y25*'2_Вихідні дані'!$B$17</f>
        <v>#REF!</v>
      </c>
    </row>
    <row r="26" spans="1:26" ht="12" x14ac:dyDescent="0.2">
      <c r="A26" s="86" t="e">
        <f>#REF!</f>
        <v>#REF!</v>
      </c>
      <c r="B26" s="78" t="e">
        <f>IF(C26=0,0,COUNTIF($C$10:C26,"&lt;&gt;0"))</f>
        <v>#REF!</v>
      </c>
      <c r="C26" s="78" t="e">
        <f>IF($F26&gt;0,#REF!,0)</f>
        <v>#REF!</v>
      </c>
      <c r="D26" s="78" t="e">
        <f>IF($F26&gt;0,#REF!,"")</f>
        <v>#REF!</v>
      </c>
      <c r="E26" s="78" t="e">
        <f>IF($F26&gt;0,#REF!,0)</f>
        <v>#REF!</v>
      </c>
      <c r="F26" s="78" t="e">
        <f>VLOOKUP($A26,#REF!,6+$B$3,FALSE)</f>
        <v>#REF!</v>
      </c>
      <c r="G26" s="82" t="e">
        <f>IF($B26&gt;0,'2_Вихідні дані'!$B$3,0)</f>
        <v>#REF!</v>
      </c>
      <c r="H26" s="82" t="e">
        <f>IF($B26=0,0,VLOOKUP($A26,#REF!,'Печать(опал)'!H$9,FALSE))</f>
        <v>#REF!</v>
      </c>
      <c r="I26" s="82" t="e">
        <f>IF($B26=0,0,VLOOKUP($A26,#REF!,'Печать(опал)'!I$9,FALSE))</f>
        <v>#REF!</v>
      </c>
      <c r="J26" s="82" t="e">
        <f>IF(B26=0,0,IF(E26&gt;0,VLOOKUP(E26,'2_Вихідні дані'!$A$6:$B$11,2,FALSE),1))</f>
        <v>#REF!</v>
      </c>
      <c r="K26" s="82" t="e">
        <f>IF($B26=0,0,VLOOKUP($A26,#REF!,'Печать(опал)'!K$9,FALSE))</f>
        <v>#REF!</v>
      </c>
      <c r="L26" s="82" t="e">
        <f t="shared" si="0"/>
        <v>#REF!</v>
      </c>
      <c r="M26" s="82" t="e">
        <f>IF($B26=0,0,VLOOKUP($A26,#REF!,'Печать(опал)'!M$9,FALSE))</f>
        <v>#REF!</v>
      </c>
      <c r="N26" s="82" t="e">
        <f t="shared" si="1"/>
        <v>#REF!</v>
      </c>
      <c r="O26" s="82" t="e">
        <f>IF($B26=0,0,VLOOKUP($A26,#REF!,'Печать(опал)'!O$9,FALSE))</f>
        <v>#REF!</v>
      </c>
      <c r="P26" s="82" t="e">
        <f t="shared" si="2"/>
        <v>#REF!</v>
      </c>
      <c r="Q26" s="82" t="e">
        <f>IF($B26=0,0,VLOOKUP($A26,#REF!,'Печать(опал)'!Q$9,FALSE))</f>
        <v>#REF!</v>
      </c>
      <c r="R26" s="82" t="e">
        <f t="shared" si="3"/>
        <v>#REF!</v>
      </c>
      <c r="S26" s="82" t="e">
        <f>IF($B26=0,0,VLOOKUP($A26,#REF!,'Печать(опал)'!S$9,FALSE))</f>
        <v>#REF!</v>
      </c>
      <c r="T26" s="82" t="e">
        <f t="shared" si="4"/>
        <v>#REF!</v>
      </c>
      <c r="U26" s="82" t="e">
        <f>IF($B26=0,0,VLOOKUP($A26,#REF!,'Печать(опал)'!U$9,FALSE))</f>
        <v>#REF!</v>
      </c>
      <c r="V26" s="82" t="e">
        <f t="shared" si="5"/>
        <v>#REF!</v>
      </c>
      <c r="W26" s="82" t="e">
        <f>IF($B26=0,0,VLOOKUP($A26,#REF!,'Печать(опал)'!W$9,FALSE))</f>
        <v>#REF!</v>
      </c>
      <c r="X26" s="82" t="e">
        <f>IF(AND($A26&gt;0,W26&gt;0),IF('2_Вихідні дані'!$A$12=1,ROUND($L26*(W26-1),2),ROUND((L26+N26+P26+R26+T26+V26)*(W26-1),2)),0)</f>
        <v>#REF!</v>
      </c>
      <c r="Y26" s="74" t="e">
        <f t="shared" si="6"/>
        <v>#REF!</v>
      </c>
      <c r="Z26" s="74" t="e">
        <f>Y26*'2_Вихідні дані'!$B$17</f>
        <v>#REF!</v>
      </c>
    </row>
    <row r="27" spans="1:26" ht="12" x14ac:dyDescent="0.2">
      <c r="A27" s="86" t="e">
        <f>#REF!</f>
        <v>#REF!</v>
      </c>
      <c r="B27" s="78" t="e">
        <f>IF(C27=0,0,COUNTIF($C$10:C27,"&lt;&gt;0"))</f>
        <v>#REF!</v>
      </c>
      <c r="C27" s="78" t="e">
        <f>IF($F27&gt;0,#REF!,0)</f>
        <v>#REF!</v>
      </c>
      <c r="D27" s="78" t="e">
        <f>IF($F27&gt;0,#REF!,"")</f>
        <v>#REF!</v>
      </c>
      <c r="E27" s="78" t="e">
        <f>IF($F27&gt;0,#REF!,0)</f>
        <v>#REF!</v>
      </c>
      <c r="F27" s="78" t="e">
        <f>VLOOKUP($A27,#REF!,6+$B$3,FALSE)</f>
        <v>#REF!</v>
      </c>
      <c r="G27" s="82" t="e">
        <f>IF($B27&gt;0,'2_Вихідні дані'!$B$3,0)</f>
        <v>#REF!</v>
      </c>
      <c r="H27" s="82" t="e">
        <f>IF($B27=0,0,VLOOKUP($A27,#REF!,'Печать(опал)'!H$9,FALSE))</f>
        <v>#REF!</v>
      </c>
      <c r="I27" s="82" t="e">
        <f>IF($B27=0,0,VLOOKUP($A27,#REF!,'Печать(опал)'!I$9,FALSE))</f>
        <v>#REF!</v>
      </c>
      <c r="J27" s="82" t="e">
        <f>IF(B27=0,0,IF(E27&gt;0,VLOOKUP(E27,'2_Вихідні дані'!$A$6:$B$11,2,FALSE),1))</f>
        <v>#REF!</v>
      </c>
      <c r="K27" s="82" t="e">
        <f>IF($B27=0,0,VLOOKUP($A27,#REF!,'Печать(опал)'!K$9,FALSE))</f>
        <v>#REF!</v>
      </c>
      <c r="L27" s="82" t="e">
        <f t="shared" si="0"/>
        <v>#REF!</v>
      </c>
      <c r="M27" s="82" t="e">
        <f>IF($B27=0,0,VLOOKUP($A27,#REF!,'Печать(опал)'!M$9,FALSE))</f>
        <v>#REF!</v>
      </c>
      <c r="N27" s="82" t="e">
        <f t="shared" si="1"/>
        <v>#REF!</v>
      </c>
      <c r="O27" s="82" t="e">
        <f>IF($B27=0,0,VLOOKUP($A27,#REF!,'Печать(опал)'!O$9,FALSE))</f>
        <v>#REF!</v>
      </c>
      <c r="P27" s="82" t="e">
        <f t="shared" si="2"/>
        <v>#REF!</v>
      </c>
      <c r="Q27" s="82" t="e">
        <f>IF($B27=0,0,VLOOKUP($A27,#REF!,'Печать(опал)'!Q$9,FALSE))</f>
        <v>#REF!</v>
      </c>
      <c r="R27" s="82" t="e">
        <f t="shared" si="3"/>
        <v>#REF!</v>
      </c>
      <c r="S27" s="82" t="e">
        <f>IF($B27=0,0,VLOOKUP($A27,#REF!,'Печать(опал)'!S$9,FALSE))</f>
        <v>#REF!</v>
      </c>
      <c r="T27" s="82" t="e">
        <f t="shared" si="4"/>
        <v>#REF!</v>
      </c>
      <c r="U27" s="82" t="e">
        <f>IF($B27=0,0,VLOOKUP($A27,#REF!,'Печать(опал)'!U$9,FALSE))</f>
        <v>#REF!</v>
      </c>
      <c r="V27" s="82" t="e">
        <f t="shared" si="5"/>
        <v>#REF!</v>
      </c>
      <c r="W27" s="82" t="e">
        <f>IF($B27=0,0,VLOOKUP($A27,#REF!,'Печать(опал)'!W$9,FALSE))</f>
        <v>#REF!</v>
      </c>
      <c r="X27" s="82" t="e">
        <f>IF(AND($A27&gt;0,W27&gt;0),IF('2_Вихідні дані'!$A$12=1,ROUND($L27*(W27-1),2),ROUND((L27+N27+P27+R27+T27+V27)*(W27-1),2)),0)</f>
        <v>#REF!</v>
      </c>
      <c r="Y27" s="74" t="e">
        <f t="shared" si="6"/>
        <v>#REF!</v>
      </c>
      <c r="Z27" s="74" t="e">
        <f>Y27*'2_Вихідні дані'!$B$17</f>
        <v>#REF!</v>
      </c>
    </row>
    <row r="28" spans="1:26" ht="12" x14ac:dyDescent="0.2">
      <c r="A28" s="86" t="e">
        <f>#REF!</f>
        <v>#REF!</v>
      </c>
      <c r="B28" s="78" t="e">
        <f>IF(C28=0,0,COUNTIF($C$10:C28,"&lt;&gt;0"))</f>
        <v>#REF!</v>
      </c>
      <c r="C28" s="78" t="e">
        <f>IF($F28&gt;0,#REF!,0)</f>
        <v>#REF!</v>
      </c>
      <c r="D28" s="78" t="e">
        <f>IF($F28&gt;0,#REF!,"")</f>
        <v>#REF!</v>
      </c>
      <c r="E28" s="78" t="e">
        <f>IF($F28&gt;0,#REF!,0)</f>
        <v>#REF!</v>
      </c>
      <c r="F28" s="78" t="e">
        <f>VLOOKUP($A28,#REF!,6+$B$3,FALSE)</f>
        <v>#REF!</v>
      </c>
      <c r="G28" s="82" t="e">
        <f>IF($B28&gt;0,'2_Вихідні дані'!$B$3,0)</f>
        <v>#REF!</v>
      </c>
      <c r="H28" s="82" t="e">
        <f>IF($B28=0,0,VLOOKUP($A28,#REF!,'Печать(опал)'!H$9,FALSE))</f>
        <v>#REF!</v>
      </c>
      <c r="I28" s="82" t="e">
        <f>IF($B28=0,0,VLOOKUP($A28,#REF!,'Печать(опал)'!I$9,FALSE))</f>
        <v>#REF!</v>
      </c>
      <c r="J28" s="82" t="e">
        <f>IF(B28=0,0,IF(E28&gt;0,VLOOKUP(E28,'2_Вихідні дані'!$A$6:$B$11,2,FALSE),1))</f>
        <v>#REF!</v>
      </c>
      <c r="K28" s="82" t="e">
        <f>IF($B28=0,0,VLOOKUP($A28,#REF!,'Печать(опал)'!K$9,FALSE))</f>
        <v>#REF!</v>
      </c>
      <c r="L28" s="82" t="e">
        <f t="shared" si="0"/>
        <v>#REF!</v>
      </c>
      <c r="M28" s="82" t="e">
        <f>IF($B28=0,0,VLOOKUP($A28,#REF!,'Печать(опал)'!M$9,FALSE))</f>
        <v>#REF!</v>
      </c>
      <c r="N28" s="82" t="e">
        <f t="shared" si="1"/>
        <v>#REF!</v>
      </c>
      <c r="O28" s="82" t="e">
        <f>IF($B28=0,0,VLOOKUP($A28,#REF!,'Печать(опал)'!O$9,FALSE))</f>
        <v>#REF!</v>
      </c>
      <c r="P28" s="82" t="e">
        <f t="shared" si="2"/>
        <v>#REF!</v>
      </c>
      <c r="Q28" s="82" t="e">
        <f>IF($B28=0,0,VLOOKUP($A28,#REF!,'Печать(опал)'!Q$9,FALSE))</f>
        <v>#REF!</v>
      </c>
      <c r="R28" s="82" t="e">
        <f t="shared" si="3"/>
        <v>#REF!</v>
      </c>
      <c r="S28" s="82" t="e">
        <f>IF($B28=0,0,VLOOKUP($A28,#REF!,'Печать(опал)'!S$9,FALSE))</f>
        <v>#REF!</v>
      </c>
      <c r="T28" s="82" t="e">
        <f t="shared" si="4"/>
        <v>#REF!</v>
      </c>
      <c r="U28" s="82" t="e">
        <f>IF($B28=0,0,VLOOKUP($A28,#REF!,'Печать(опал)'!U$9,FALSE))</f>
        <v>#REF!</v>
      </c>
      <c r="V28" s="82" t="e">
        <f t="shared" si="5"/>
        <v>#REF!</v>
      </c>
      <c r="W28" s="82" t="e">
        <f>IF($B28=0,0,VLOOKUP($A28,#REF!,'Печать(опал)'!W$9,FALSE))</f>
        <v>#REF!</v>
      </c>
      <c r="X28" s="82" t="e">
        <f>IF(AND($A28&gt;0,W28&gt;0),IF('2_Вихідні дані'!$A$12=1,ROUND($L28*(W28-1),2),ROUND((L28+N28+P28+R28+T28+V28)*(W28-1),2)),0)</f>
        <v>#REF!</v>
      </c>
      <c r="Y28" s="74" t="e">
        <f t="shared" si="6"/>
        <v>#REF!</v>
      </c>
      <c r="Z28" s="74" t="e">
        <f>Y28*'2_Вихідні дані'!$B$17</f>
        <v>#REF!</v>
      </c>
    </row>
    <row r="29" spans="1:26" ht="12" x14ac:dyDescent="0.2">
      <c r="A29" s="86" t="e">
        <f>#REF!</f>
        <v>#REF!</v>
      </c>
      <c r="B29" s="78" t="e">
        <f>IF(C29=0,0,COUNTIF($C$10:C29,"&lt;&gt;0"))</f>
        <v>#REF!</v>
      </c>
      <c r="C29" s="78" t="e">
        <f>IF($F29&gt;0,#REF!,0)</f>
        <v>#REF!</v>
      </c>
      <c r="D29" s="78" t="e">
        <f>IF($F29&gt;0,#REF!,"")</f>
        <v>#REF!</v>
      </c>
      <c r="E29" s="78" t="e">
        <f>IF($F29&gt;0,#REF!,0)</f>
        <v>#REF!</v>
      </c>
      <c r="F29" s="78" t="e">
        <f>VLOOKUP($A29,#REF!,6+$B$3,FALSE)</f>
        <v>#REF!</v>
      </c>
      <c r="G29" s="82" t="e">
        <f>IF($B29&gt;0,'2_Вихідні дані'!$B$3,0)</f>
        <v>#REF!</v>
      </c>
      <c r="H29" s="82" t="e">
        <f>IF($B29=0,0,VLOOKUP($A29,#REF!,'Печать(опал)'!H$9,FALSE))</f>
        <v>#REF!</v>
      </c>
      <c r="I29" s="82" t="e">
        <f>IF($B29=0,0,VLOOKUP($A29,#REF!,'Печать(опал)'!I$9,FALSE))</f>
        <v>#REF!</v>
      </c>
      <c r="J29" s="82" t="e">
        <f>IF(B29=0,0,IF(E29&gt;0,VLOOKUP(E29,'2_Вихідні дані'!$A$6:$B$11,2,FALSE),1))</f>
        <v>#REF!</v>
      </c>
      <c r="K29" s="82" t="e">
        <f>IF($B29=0,0,VLOOKUP($A29,#REF!,'Печать(опал)'!K$9,FALSE))</f>
        <v>#REF!</v>
      </c>
      <c r="L29" s="82" t="e">
        <f t="shared" si="0"/>
        <v>#REF!</v>
      </c>
      <c r="M29" s="82" t="e">
        <f>IF($B29=0,0,VLOOKUP($A29,#REF!,'Печать(опал)'!M$9,FALSE))</f>
        <v>#REF!</v>
      </c>
      <c r="N29" s="82" t="e">
        <f t="shared" si="1"/>
        <v>#REF!</v>
      </c>
      <c r="O29" s="82" t="e">
        <f>IF($B29=0,0,VLOOKUP($A29,#REF!,'Печать(опал)'!O$9,FALSE))</f>
        <v>#REF!</v>
      </c>
      <c r="P29" s="82" t="e">
        <f t="shared" si="2"/>
        <v>#REF!</v>
      </c>
      <c r="Q29" s="82" t="e">
        <f>IF($B29=0,0,VLOOKUP($A29,#REF!,'Печать(опал)'!Q$9,FALSE))</f>
        <v>#REF!</v>
      </c>
      <c r="R29" s="82" t="e">
        <f t="shared" si="3"/>
        <v>#REF!</v>
      </c>
      <c r="S29" s="82" t="e">
        <f>IF($B29=0,0,VLOOKUP($A29,#REF!,'Печать(опал)'!S$9,FALSE))</f>
        <v>#REF!</v>
      </c>
      <c r="T29" s="82" t="e">
        <f t="shared" si="4"/>
        <v>#REF!</v>
      </c>
      <c r="U29" s="82" t="e">
        <f>IF($B29=0,0,VLOOKUP($A29,#REF!,'Печать(опал)'!U$9,FALSE))</f>
        <v>#REF!</v>
      </c>
      <c r="V29" s="82" t="e">
        <f t="shared" si="5"/>
        <v>#REF!</v>
      </c>
      <c r="W29" s="82" t="e">
        <f>IF($B29=0,0,VLOOKUP($A29,#REF!,'Печать(опал)'!W$9,FALSE))</f>
        <v>#REF!</v>
      </c>
      <c r="X29" s="82" t="e">
        <f>IF(AND($A29&gt;0,W29&gt;0),IF('2_Вихідні дані'!$A$12=1,ROUND($L29*(W29-1),2),ROUND((L29+N29+P29+R29+T29+V29)*(W29-1),2)),0)</f>
        <v>#REF!</v>
      </c>
      <c r="Y29" s="74" t="e">
        <f t="shared" si="6"/>
        <v>#REF!</v>
      </c>
      <c r="Z29" s="74" t="e">
        <f>Y29*'2_Вихідні дані'!$B$17</f>
        <v>#REF!</v>
      </c>
    </row>
    <row r="30" spans="1:26" ht="12" x14ac:dyDescent="0.2">
      <c r="A30" s="86" t="e">
        <f>#REF!</f>
        <v>#REF!</v>
      </c>
      <c r="B30" s="78" t="e">
        <f>IF(C30=0,0,COUNTIF($C$10:C30,"&lt;&gt;0"))</f>
        <v>#REF!</v>
      </c>
      <c r="C30" s="78" t="e">
        <f>IF($F30&gt;0,#REF!,0)</f>
        <v>#REF!</v>
      </c>
      <c r="D30" s="78" t="e">
        <f>IF($F30&gt;0,#REF!,"")</f>
        <v>#REF!</v>
      </c>
      <c r="E30" s="78" t="e">
        <f>IF($F30&gt;0,#REF!,0)</f>
        <v>#REF!</v>
      </c>
      <c r="F30" s="78" t="e">
        <f>VLOOKUP($A30,#REF!,6+$B$3,FALSE)</f>
        <v>#REF!</v>
      </c>
      <c r="G30" s="82" t="e">
        <f>IF($B30&gt;0,'2_Вихідні дані'!$B$3,0)</f>
        <v>#REF!</v>
      </c>
      <c r="H30" s="82" t="e">
        <f>IF($B30=0,0,VLOOKUP($A30,#REF!,'Печать(опал)'!H$9,FALSE))</f>
        <v>#REF!</v>
      </c>
      <c r="I30" s="82" t="e">
        <f>IF($B30=0,0,VLOOKUP($A30,#REF!,'Печать(опал)'!I$9,FALSE))</f>
        <v>#REF!</v>
      </c>
      <c r="J30" s="82" t="e">
        <f>IF(B30=0,0,IF(E30&gt;0,VLOOKUP(E30,'2_Вихідні дані'!$A$6:$B$11,2,FALSE),1))</f>
        <v>#REF!</v>
      </c>
      <c r="K30" s="82" t="e">
        <f>IF($B30=0,0,VLOOKUP($A30,#REF!,'Печать(опал)'!K$9,FALSE))</f>
        <v>#REF!</v>
      </c>
      <c r="L30" s="82" t="e">
        <f t="shared" si="0"/>
        <v>#REF!</v>
      </c>
      <c r="M30" s="82" t="e">
        <f>IF($B30=0,0,VLOOKUP($A30,#REF!,'Печать(опал)'!M$9,FALSE))</f>
        <v>#REF!</v>
      </c>
      <c r="N30" s="82" t="e">
        <f t="shared" si="1"/>
        <v>#REF!</v>
      </c>
      <c r="O30" s="82" t="e">
        <f>IF($B30=0,0,VLOOKUP($A30,#REF!,'Печать(опал)'!O$9,FALSE))</f>
        <v>#REF!</v>
      </c>
      <c r="P30" s="82" t="e">
        <f t="shared" si="2"/>
        <v>#REF!</v>
      </c>
      <c r="Q30" s="82" t="e">
        <f>IF($B30=0,0,VLOOKUP($A30,#REF!,'Печать(опал)'!Q$9,FALSE))</f>
        <v>#REF!</v>
      </c>
      <c r="R30" s="82" t="e">
        <f t="shared" si="3"/>
        <v>#REF!</v>
      </c>
      <c r="S30" s="82" t="e">
        <f>IF($B30=0,0,VLOOKUP($A30,#REF!,'Печать(опал)'!S$9,FALSE))</f>
        <v>#REF!</v>
      </c>
      <c r="T30" s="82" t="e">
        <f t="shared" si="4"/>
        <v>#REF!</v>
      </c>
      <c r="U30" s="82" t="e">
        <f>IF($B30=0,0,VLOOKUP($A30,#REF!,'Печать(опал)'!U$9,FALSE))</f>
        <v>#REF!</v>
      </c>
      <c r="V30" s="82" t="e">
        <f t="shared" si="5"/>
        <v>#REF!</v>
      </c>
      <c r="W30" s="82" t="e">
        <f>IF($B30=0,0,VLOOKUP($A30,#REF!,'Печать(опал)'!W$9,FALSE))</f>
        <v>#REF!</v>
      </c>
      <c r="X30" s="82" t="e">
        <f>IF(AND($A30&gt;0,W30&gt;0),IF('2_Вихідні дані'!$A$12=1,ROUND($L30*(W30-1),2),ROUND((L30+N30+P30+R30+T30+V30)*(W30-1),2)),0)</f>
        <v>#REF!</v>
      </c>
      <c r="Y30" s="74" t="e">
        <f t="shared" si="6"/>
        <v>#REF!</v>
      </c>
      <c r="Z30" s="74" t="e">
        <f>Y30*'2_Вихідні дані'!$B$17</f>
        <v>#REF!</v>
      </c>
    </row>
    <row r="31" spans="1:26" ht="12" x14ac:dyDescent="0.2">
      <c r="A31" s="86" t="e">
        <f>#REF!</f>
        <v>#REF!</v>
      </c>
      <c r="B31" s="78" t="e">
        <f>IF(C31=0,0,COUNTIF($C$10:C31,"&lt;&gt;0"))</f>
        <v>#REF!</v>
      </c>
      <c r="C31" s="78" t="e">
        <f>IF($F31&gt;0,#REF!,0)</f>
        <v>#REF!</v>
      </c>
      <c r="D31" s="78" t="e">
        <f>IF($F31&gt;0,#REF!,"")</f>
        <v>#REF!</v>
      </c>
      <c r="E31" s="78" t="e">
        <f>IF($F31&gt;0,#REF!,0)</f>
        <v>#REF!</v>
      </c>
      <c r="F31" s="78" t="e">
        <f>VLOOKUP($A31,#REF!,6+$B$3,FALSE)</f>
        <v>#REF!</v>
      </c>
      <c r="G31" s="82" t="e">
        <f>IF($B31&gt;0,'2_Вихідні дані'!$B$3,0)</f>
        <v>#REF!</v>
      </c>
      <c r="H31" s="82" t="e">
        <f>IF($B31=0,0,VLOOKUP($A31,#REF!,'Печать(опал)'!H$9,FALSE))</f>
        <v>#REF!</v>
      </c>
      <c r="I31" s="82" t="e">
        <f>IF($B31=0,0,VLOOKUP($A31,#REF!,'Печать(опал)'!I$9,FALSE))</f>
        <v>#REF!</v>
      </c>
      <c r="J31" s="82" t="e">
        <f>IF(B31=0,0,IF(E31&gt;0,VLOOKUP(E31,'2_Вихідні дані'!$A$6:$B$11,2,FALSE),1))</f>
        <v>#REF!</v>
      </c>
      <c r="K31" s="82" t="e">
        <f>IF($B31=0,0,VLOOKUP($A31,#REF!,'Печать(опал)'!K$9,FALSE))</f>
        <v>#REF!</v>
      </c>
      <c r="L31" s="82" t="e">
        <f t="shared" si="0"/>
        <v>#REF!</v>
      </c>
      <c r="M31" s="82" t="e">
        <f>IF($B31=0,0,VLOOKUP($A31,#REF!,'Печать(опал)'!M$9,FALSE))</f>
        <v>#REF!</v>
      </c>
      <c r="N31" s="82" t="e">
        <f t="shared" si="1"/>
        <v>#REF!</v>
      </c>
      <c r="O31" s="82" t="e">
        <f>IF($B31=0,0,VLOOKUP($A31,#REF!,'Печать(опал)'!O$9,FALSE))</f>
        <v>#REF!</v>
      </c>
      <c r="P31" s="82" t="e">
        <f t="shared" si="2"/>
        <v>#REF!</v>
      </c>
      <c r="Q31" s="82" t="e">
        <f>IF($B31=0,0,VLOOKUP($A31,#REF!,'Печать(опал)'!Q$9,FALSE))</f>
        <v>#REF!</v>
      </c>
      <c r="R31" s="82" t="e">
        <f t="shared" si="3"/>
        <v>#REF!</v>
      </c>
      <c r="S31" s="82" t="e">
        <f>IF($B31=0,0,VLOOKUP($A31,#REF!,'Печать(опал)'!S$9,FALSE))</f>
        <v>#REF!</v>
      </c>
      <c r="T31" s="82" t="e">
        <f t="shared" si="4"/>
        <v>#REF!</v>
      </c>
      <c r="U31" s="82" t="e">
        <f>IF($B31=0,0,VLOOKUP($A31,#REF!,'Печать(опал)'!U$9,FALSE))</f>
        <v>#REF!</v>
      </c>
      <c r="V31" s="82" t="e">
        <f t="shared" si="5"/>
        <v>#REF!</v>
      </c>
      <c r="W31" s="82" t="e">
        <f>IF($B31=0,0,VLOOKUP($A31,#REF!,'Печать(опал)'!W$9,FALSE))</f>
        <v>#REF!</v>
      </c>
      <c r="X31" s="82" t="e">
        <f>IF(AND($A31&gt;0,W31&gt;0),IF('2_Вихідні дані'!$A$12=1,ROUND($L31*(W31-1),2),ROUND((L31+N31+P31+R31+T31+V31)*(W31-1),2)),0)</f>
        <v>#REF!</v>
      </c>
      <c r="Y31" s="74" t="e">
        <f t="shared" si="6"/>
        <v>#REF!</v>
      </c>
      <c r="Z31" s="74" t="e">
        <f>Y31*'2_Вихідні дані'!$B$17</f>
        <v>#REF!</v>
      </c>
    </row>
    <row r="32" spans="1:26" ht="12" x14ac:dyDescent="0.2">
      <c r="A32" s="86" t="e">
        <f>#REF!</f>
        <v>#REF!</v>
      </c>
      <c r="B32" s="78" t="e">
        <f>IF(C32=0,0,COUNTIF($C$10:C32,"&lt;&gt;0"))</f>
        <v>#REF!</v>
      </c>
      <c r="C32" s="78" t="e">
        <f>IF($F32&gt;0,#REF!,0)</f>
        <v>#REF!</v>
      </c>
      <c r="D32" s="78" t="e">
        <f>IF($F32&gt;0,#REF!,"")</f>
        <v>#REF!</v>
      </c>
      <c r="E32" s="78" t="e">
        <f>IF($F32&gt;0,#REF!,0)</f>
        <v>#REF!</v>
      </c>
      <c r="F32" s="78" t="e">
        <f>VLOOKUP($A32,#REF!,6+$B$3,FALSE)</f>
        <v>#REF!</v>
      </c>
      <c r="G32" s="82" t="e">
        <f>IF($B32&gt;0,'2_Вихідні дані'!$B$3,0)</f>
        <v>#REF!</v>
      </c>
      <c r="H32" s="82" t="e">
        <f>IF($B32=0,0,VLOOKUP($A32,#REF!,'Печать(опал)'!H$9,FALSE))</f>
        <v>#REF!</v>
      </c>
      <c r="I32" s="82" t="e">
        <f>IF($B32=0,0,VLOOKUP($A32,#REF!,'Печать(опал)'!I$9,FALSE))</f>
        <v>#REF!</v>
      </c>
      <c r="J32" s="82" t="e">
        <f>IF(B32=0,0,IF(E32&gt;0,VLOOKUP(E32,'2_Вихідні дані'!$A$6:$B$11,2,FALSE),1))</f>
        <v>#REF!</v>
      </c>
      <c r="K32" s="82" t="e">
        <f>IF($B32=0,0,VLOOKUP($A32,#REF!,'Печать(опал)'!K$9,FALSE))</f>
        <v>#REF!</v>
      </c>
      <c r="L32" s="82" t="e">
        <f t="shared" si="0"/>
        <v>#REF!</v>
      </c>
      <c r="M32" s="82" t="e">
        <f>IF($B32=0,0,VLOOKUP($A32,#REF!,'Печать(опал)'!M$9,FALSE))</f>
        <v>#REF!</v>
      </c>
      <c r="N32" s="82" t="e">
        <f t="shared" si="1"/>
        <v>#REF!</v>
      </c>
      <c r="O32" s="82" t="e">
        <f>IF($B32=0,0,VLOOKUP($A32,#REF!,'Печать(опал)'!O$9,FALSE))</f>
        <v>#REF!</v>
      </c>
      <c r="P32" s="82" t="e">
        <f t="shared" si="2"/>
        <v>#REF!</v>
      </c>
      <c r="Q32" s="82" t="e">
        <f>IF($B32=0,0,VLOOKUP($A32,#REF!,'Печать(опал)'!Q$9,FALSE))</f>
        <v>#REF!</v>
      </c>
      <c r="R32" s="82" t="e">
        <f t="shared" si="3"/>
        <v>#REF!</v>
      </c>
      <c r="S32" s="82" t="e">
        <f>IF($B32=0,0,VLOOKUP($A32,#REF!,'Печать(опал)'!S$9,FALSE))</f>
        <v>#REF!</v>
      </c>
      <c r="T32" s="82" t="e">
        <f t="shared" si="4"/>
        <v>#REF!</v>
      </c>
      <c r="U32" s="82" t="e">
        <f>IF($B32=0,0,VLOOKUP($A32,#REF!,'Печать(опал)'!U$9,FALSE))</f>
        <v>#REF!</v>
      </c>
      <c r="V32" s="82" t="e">
        <f t="shared" si="5"/>
        <v>#REF!</v>
      </c>
      <c r="W32" s="82" t="e">
        <f>IF($B32=0,0,VLOOKUP($A32,#REF!,'Печать(опал)'!W$9,FALSE))</f>
        <v>#REF!</v>
      </c>
      <c r="X32" s="82" t="e">
        <f>IF(AND($A32&gt;0,W32&gt;0),IF('2_Вихідні дані'!$A$12=1,ROUND($L32*(W32-1),2),ROUND((L32+N32+P32+R32+T32+V32)*(W32-1),2)),0)</f>
        <v>#REF!</v>
      </c>
      <c r="Y32" s="74" t="e">
        <f t="shared" si="6"/>
        <v>#REF!</v>
      </c>
      <c r="Z32" s="74" t="e">
        <f>Y32*'2_Вихідні дані'!$B$17</f>
        <v>#REF!</v>
      </c>
    </row>
    <row r="33" spans="1:26" ht="12" x14ac:dyDescent="0.2">
      <c r="A33" s="86" t="e">
        <f>#REF!</f>
        <v>#REF!</v>
      </c>
      <c r="B33" s="78" t="e">
        <f>IF(C33=0,0,COUNTIF($C$10:C33,"&lt;&gt;0"))</f>
        <v>#REF!</v>
      </c>
      <c r="C33" s="78" t="e">
        <f>IF($F33&gt;0,#REF!,0)</f>
        <v>#REF!</v>
      </c>
      <c r="D33" s="78" t="e">
        <f>IF($F33&gt;0,#REF!,"")</f>
        <v>#REF!</v>
      </c>
      <c r="E33" s="78" t="e">
        <f>IF($F33&gt;0,#REF!,0)</f>
        <v>#REF!</v>
      </c>
      <c r="F33" s="78" t="e">
        <f>VLOOKUP($A33,#REF!,6+$B$3,FALSE)</f>
        <v>#REF!</v>
      </c>
      <c r="G33" s="82" t="e">
        <f>IF($B33&gt;0,'2_Вихідні дані'!$B$3,0)</f>
        <v>#REF!</v>
      </c>
      <c r="H33" s="82" t="e">
        <f>IF($B33=0,0,VLOOKUP($A33,#REF!,'Печать(опал)'!H$9,FALSE))</f>
        <v>#REF!</v>
      </c>
      <c r="I33" s="82" t="e">
        <f>IF($B33=0,0,VLOOKUP($A33,#REF!,'Печать(опал)'!I$9,FALSE))</f>
        <v>#REF!</v>
      </c>
      <c r="J33" s="82" t="e">
        <f>IF(B33=0,0,IF(E33&gt;0,VLOOKUP(E33,'2_Вихідні дані'!$A$6:$B$11,2,FALSE),1))</f>
        <v>#REF!</v>
      </c>
      <c r="K33" s="82" t="e">
        <f>IF($B33=0,0,VLOOKUP($A33,#REF!,'Печать(опал)'!K$9,FALSE))</f>
        <v>#REF!</v>
      </c>
      <c r="L33" s="82" t="e">
        <f t="shared" si="0"/>
        <v>#REF!</v>
      </c>
      <c r="M33" s="82" t="e">
        <f>IF($B33=0,0,VLOOKUP($A33,#REF!,'Печать(опал)'!M$9,FALSE))</f>
        <v>#REF!</v>
      </c>
      <c r="N33" s="82" t="e">
        <f t="shared" si="1"/>
        <v>#REF!</v>
      </c>
      <c r="O33" s="82" t="e">
        <f>IF($B33=0,0,VLOOKUP($A33,#REF!,'Печать(опал)'!O$9,FALSE))</f>
        <v>#REF!</v>
      </c>
      <c r="P33" s="82" t="e">
        <f t="shared" si="2"/>
        <v>#REF!</v>
      </c>
      <c r="Q33" s="82" t="e">
        <f>IF($B33=0,0,VLOOKUP($A33,#REF!,'Печать(опал)'!Q$9,FALSE))</f>
        <v>#REF!</v>
      </c>
      <c r="R33" s="82" t="e">
        <f t="shared" si="3"/>
        <v>#REF!</v>
      </c>
      <c r="S33" s="82" t="e">
        <f>IF($B33=0,0,VLOOKUP($A33,#REF!,'Печать(опал)'!S$9,FALSE))</f>
        <v>#REF!</v>
      </c>
      <c r="T33" s="82" t="e">
        <f t="shared" si="4"/>
        <v>#REF!</v>
      </c>
      <c r="U33" s="82" t="e">
        <f>IF($B33=0,0,VLOOKUP($A33,#REF!,'Печать(опал)'!U$9,FALSE))</f>
        <v>#REF!</v>
      </c>
      <c r="V33" s="82" t="e">
        <f t="shared" si="5"/>
        <v>#REF!</v>
      </c>
      <c r="W33" s="82" t="e">
        <f>IF($B33=0,0,VLOOKUP($A33,#REF!,'Печать(опал)'!W$9,FALSE))</f>
        <v>#REF!</v>
      </c>
      <c r="X33" s="82" t="e">
        <f>IF(AND($A33&gt;0,W33&gt;0),IF('2_Вихідні дані'!$A$12=1,ROUND($L33*(W33-1),2),ROUND((L33+N33+P33+R33+T33+V33)*(W33-1),2)),0)</f>
        <v>#REF!</v>
      </c>
      <c r="Y33" s="74" t="e">
        <f t="shared" si="6"/>
        <v>#REF!</v>
      </c>
      <c r="Z33" s="74" t="e">
        <f>Y33*'2_Вихідні дані'!$B$17</f>
        <v>#REF!</v>
      </c>
    </row>
    <row r="34" spans="1:26" ht="12" x14ac:dyDescent="0.2">
      <c r="A34" s="86" t="e">
        <f>#REF!</f>
        <v>#REF!</v>
      </c>
      <c r="B34" s="78" t="e">
        <f>IF(C34=0,0,COUNTIF($C$10:C34,"&lt;&gt;0"))</f>
        <v>#REF!</v>
      </c>
      <c r="C34" s="78" t="e">
        <f>IF($F34&gt;0,#REF!,0)</f>
        <v>#REF!</v>
      </c>
      <c r="D34" s="78" t="e">
        <f>IF($F34&gt;0,#REF!,"")</f>
        <v>#REF!</v>
      </c>
      <c r="E34" s="78" t="e">
        <f>IF($F34&gt;0,#REF!,0)</f>
        <v>#REF!</v>
      </c>
      <c r="F34" s="78" t="e">
        <f>VLOOKUP($A34,#REF!,6+$B$3,FALSE)</f>
        <v>#REF!</v>
      </c>
      <c r="G34" s="82" t="e">
        <f>IF($B34&gt;0,'2_Вихідні дані'!$B$3,0)</f>
        <v>#REF!</v>
      </c>
      <c r="H34" s="82" t="e">
        <f>IF($B34=0,0,VLOOKUP($A34,#REF!,'Печать(опал)'!H$9,FALSE))</f>
        <v>#REF!</v>
      </c>
      <c r="I34" s="82" t="e">
        <f>IF($B34=0,0,VLOOKUP($A34,#REF!,'Печать(опал)'!I$9,FALSE))</f>
        <v>#REF!</v>
      </c>
      <c r="J34" s="82" t="e">
        <f>IF(B34=0,0,IF(E34&gt;0,VLOOKUP(E34,'2_Вихідні дані'!$A$6:$B$11,2,FALSE),1))</f>
        <v>#REF!</v>
      </c>
      <c r="K34" s="82" t="e">
        <f>IF($B34=0,0,VLOOKUP($A34,#REF!,'Печать(опал)'!K$9,FALSE))</f>
        <v>#REF!</v>
      </c>
      <c r="L34" s="82" t="e">
        <f t="shared" si="0"/>
        <v>#REF!</v>
      </c>
      <c r="M34" s="82" t="e">
        <f>IF($B34=0,0,VLOOKUP($A34,#REF!,'Печать(опал)'!M$9,FALSE))</f>
        <v>#REF!</v>
      </c>
      <c r="N34" s="82" t="e">
        <f t="shared" si="1"/>
        <v>#REF!</v>
      </c>
      <c r="O34" s="82" t="e">
        <f>IF($B34=0,0,VLOOKUP($A34,#REF!,'Печать(опал)'!O$9,FALSE))</f>
        <v>#REF!</v>
      </c>
      <c r="P34" s="82" t="e">
        <f t="shared" si="2"/>
        <v>#REF!</v>
      </c>
      <c r="Q34" s="82" t="e">
        <f>IF($B34=0,0,VLOOKUP($A34,#REF!,'Печать(опал)'!Q$9,FALSE))</f>
        <v>#REF!</v>
      </c>
      <c r="R34" s="82" t="e">
        <f t="shared" si="3"/>
        <v>#REF!</v>
      </c>
      <c r="S34" s="82" t="e">
        <f>IF($B34=0,0,VLOOKUP($A34,#REF!,'Печать(опал)'!S$9,FALSE))</f>
        <v>#REF!</v>
      </c>
      <c r="T34" s="82" t="e">
        <f t="shared" si="4"/>
        <v>#REF!</v>
      </c>
      <c r="U34" s="82" t="e">
        <f>IF($B34=0,0,VLOOKUP($A34,#REF!,'Печать(опал)'!U$9,FALSE))</f>
        <v>#REF!</v>
      </c>
      <c r="V34" s="82" t="e">
        <f t="shared" si="5"/>
        <v>#REF!</v>
      </c>
      <c r="W34" s="82" t="e">
        <f>IF($B34=0,0,VLOOKUP($A34,#REF!,'Печать(опал)'!W$9,FALSE))</f>
        <v>#REF!</v>
      </c>
      <c r="X34" s="82" t="e">
        <f>IF(AND($A34&gt;0,W34&gt;0),IF('2_Вихідні дані'!$A$12=1,ROUND($L34*(W34-1),2),ROUND((L34+N34+P34+R34+T34+V34)*(W34-1),2)),0)</f>
        <v>#REF!</v>
      </c>
      <c r="Y34" s="74" t="e">
        <f t="shared" si="6"/>
        <v>#REF!</v>
      </c>
      <c r="Z34" s="74" t="e">
        <f>Y34*'2_Вихідні дані'!$B$17</f>
        <v>#REF!</v>
      </c>
    </row>
    <row r="35" spans="1:26" ht="12" x14ac:dyDescent="0.2">
      <c r="A35" s="86" t="e">
        <f>#REF!</f>
        <v>#REF!</v>
      </c>
      <c r="B35" s="78" t="e">
        <f>IF(C35=0,0,COUNTIF($C$10:C35,"&lt;&gt;0"))</f>
        <v>#REF!</v>
      </c>
      <c r="C35" s="78" t="e">
        <f>IF($F35&gt;0,#REF!,0)</f>
        <v>#REF!</v>
      </c>
      <c r="D35" s="78" t="e">
        <f>IF($F35&gt;0,#REF!,"")</f>
        <v>#REF!</v>
      </c>
      <c r="E35" s="78" t="e">
        <f>IF($F35&gt;0,#REF!,0)</f>
        <v>#REF!</v>
      </c>
      <c r="F35" s="78" t="e">
        <f>VLOOKUP($A35,#REF!,6+$B$3,FALSE)</f>
        <v>#REF!</v>
      </c>
      <c r="G35" s="82" t="e">
        <f>IF($B35&gt;0,'2_Вихідні дані'!$B$3,0)</f>
        <v>#REF!</v>
      </c>
      <c r="H35" s="82" t="e">
        <f>IF($B35=0,0,VLOOKUP($A35,#REF!,'Печать(опал)'!H$9,FALSE))</f>
        <v>#REF!</v>
      </c>
      <c r="I35" s="82" t="e">
        <f>IF($B35=0,0,VLOOKUP($A35,#REF!,'Печать(опал)'!I$9,FALSE))</f>
        <v>#REF!</v>
      </c>
      <c r="J35" s="82" t="e">
        <f>IF(B35=0,0,IF(E35&gt;0,VLOOKUP(E35,'2_Вихідні дані'!$A$6:$B$11,2,FALSE),1))</f>
        <v>#REF!</v>
      </c>
      <c r="K35" s="82" t="e">
        <f>IF($B35=0,0,VLOOKUP($A35,#REF!,'Печать(опал)'!K$9,FALSE))</f>
        <v>#REF!</v>
      </c>
      <c r="L35" s="82" t="e">
        <f t="shared" si="0"/>
        <v>#REF!</v>
      </c>
      <c r="M35" s="82" t="e">
        <f>IF($B35=0,0,VLOOKUP($A35,#REF!,'Печать(опал)'!M$9,FALSE))</f>
        <v>#REF!</v>
      </c>
      <c r="N35" s="82" t="e">
        <f t="shared" si="1"/>
        <v>#REF!</v>
      </c>
      <c r="O35" s="82" t="e">
        <f>IF($B35=0,0,VLOOKUP($A35,#REF!,'Печать(опал)'!O$9,FALSE))</f>
        <v>#REF!</v>
      </c>
      <c r="P35" s="82" t="e">
        <f t="shared" si="2"/>
        <v>#REF!</v>
      </c>
      <c r="Q35" s="82" t="e">
        <f>IF($B35=0,0,VLOOKUP($A35,#REF!,'Печать(опал)'!Q$9,FALSE))</f>
        <v>#REF!</v>
      </c>
      <c r="R35" s="82" t="e">
        <f t="shared" si="3"/>
        <v>#REF!</v>
      </c>
      <c r="S35" s="82" t="e">
        <f>IF($B35=0,0,VLOOKUP($A35,#REF!,'Печать(опал)'!S$9,FALSE))</f>
        <v>#REF!</v>
      </c>
      <c r="T35" s="82" t="e">
        <f t="shared" si="4"/>
        <v>#REF!</v>
      </c>
      <c r="U35" s="82" t="e">
        <f>IF($B35=0,0,VLOOKUP($A35,#REF!,'Печать(опал)'!U$9,FALSE))</f>
        <v>#REF!</v>
      </c>
      <c r="V35" s="82" t="e">
        <f t="shared" si="5"/>
        <v>#REF!</v>
      </c>
      <c r="W35" s="82" t="e">
        <f>IF($B35=0,0,VLOOKUP($A35,#REF!,'Печать(опал)'!W$9,FALSE))</f>
        <v>#REF!</v>
      </c>
      <c r="X35" s="82" t="e">
        <f>IF(AND($A35&gt;0,W35&gt;0),IF('2_Вихідні дані'!$A$12=1,ROUND($L35*(W35-1),2),ROUND((L35+N35+P35+R35+T35+V35)*(W35-1),2)),0)</f>
        <v>#REF!</v>
      </c>
      <c r="Y35" s="74" t="e">
        <f t="shared" si="6"/>
        <v>#REF!</v>
      </c>
      <c r="Z35" s="74" t="e">
        <f>Y35*'2_Вихідні дані'!$B$17</f>
        <v>#REF!</v>
      </c>
    </row>
    <row r="36" spans="1:26" ht="12" x14ac:dyDescent="0.2">
      <c r="A36" s="86" t="e">
        <f>#REF!</f>
        <v>#REF!</v>
      </c>
      <c r="B36" s="78" t="e">
        <f>IF(C36=0,0,COUNTIF($C$10:C36,"&lt;&gt;0"))</f>
        <v>#REF!</v>
      </c>
      <c r="C36" s="78" t="e">
        <f>IF($F36&gt;0,#REF!,0)</f>
        <v>#REF!</v>
      </c>
      <c r="D36" s="78" t="e">
        <f>IF($F36&gt;0,#REF!,"")</f>
        <v>#REF!</v>
      </c>
      <c r="E36" s="78" t="e">
        <f>IF($F36&gt;0,#REF!,0)</f>
        <v>#REF!</v>
      </c>
      <c r="F36" s="78" t="e">
        <f>VLOOKUP($A36,#REF!,6+$B$3,FALSE)</f>
        <v>#REF!</v>
      </c>
      <c r="G36" s="82" t="e">
        <f>IF($B36&gt;0,'2_Вихідні дані'!$B$3,0)</f>
        <v>#REF!</v>
      </c>
      <c r="H36" s="82" t="e">
        <f>IF($B36=0,0,VLOOKUP($A36,#REF!,'Печать(опал)'!H$9,FALSE))</f>
        <v>#REF!</v>
      </c>
      <c r="I36" s="82" t="e">
        <f>IF($B36=0,0,VLOOKUP($A36,#REF!,'Печать(опал)'!I$9,FALSE))</f>
        <v>#REF!</v>
      </c>
      <c r="J36" s="82" t="e">
        <f>IF(B36=0,0,IF(E36&gt;0,VLOOKUP(E36,'2_Вихідні дані'!$A$6:$B$11,2,FALSE),1))</f>
        <v>#REF!</v>
      </c>
      <c r="K36" s="82" t="e">
        <f>IF($B36=0,0,VLOOKUP($A36,#REF!,'Печать(опал)'!K$9,FALSE))</f>
        <v>#REF!</v>
      </c>
      <c r="L36" s="82" t="e">
        <f t="shared" si="0"/>
        <v>#REF!</v>
      </c>
      <c r="M36" s="82" t="e">
        <f>IF($B36=0,0,VLOOKUP($A36,#REF!,'Печать(опал)'!M$9,FALSE))</f>
        <v>#REF!</v>
      </c>
      <c r="N36" s="82" t="e">
        <f t="shared" si="1"/>
        <v>#REF!</v>
      </c>
      <c r="O36" s="82" t="e">
        <f>IF($B36=0,0,VLOOKUP($A36,#REF!,'Печать(опал)'!O$9,FALSE))</f>
        <v>#REF!</v>
      </c>
      <c r="P36" s="82" t="e">
        <f t="shared" si="2"/>
        <v>#REF!</v>
      </c>
      <c r="Q36" s="82" t="e">
        <f>IF($B36=0,0,VLOOKUP($A36,#REF!,'Печать(опал)'!Q$9,FALSE))</f>
        <v>#REF!</v>
      </c>
      <c r="R36" s="82" t="e">
        <f t="shared" si="3"/>
        <v>#REF!</v>
      </c>
      <c r="S36" s="82" t="e">
        <f>IF($B36=0,0,VLOOKUP($A36,#REF!,'Печать(опал)'!S$9,FALSE))</f>
        <v>#REF!</v>
      </c>
      <c r="T36" s="82" t="e">
        <f t="shared" si="4"/>
        <v>#REF!</v>
      </c>
      <c r="U36" s="82" t="e">
        <f>IF($B36=0,0,VLOOKUP($A36,#REF!,'Печать(опал)'!U$9,FALSE))</f>
        <v>#REF!</v>
      </c>
      <c r="V36" s="82" t="e">
        <f t="shared" si="5"/>
        <v>#REF!</v>
      </c>
      <c r="W36" s="82" t="e">
        <f>IF($B36=0,0,VLOOKUP($A36,#REF!,'Печать(опал)'!W$9,FALSE))</f>
        <v>#REF!</v>
      </c>
      <c r="X36" s="82" t="e">
        <f>IF(AND($A36&gt;0,W36&gt;0),IF('2_Вихідні дані'!$A$12=1,ROUND($L36*(W36-1),2),ROUND((L36+N36+P36+R36+T36+V36)*(W36-1),2)),0)</f>
        <v>#REF!</v>
      </c>
      <c r="Y36" s="74" t="e">
        <f t="shared" si="6"/>
        <v>#REF!</v>
      </c>
      <c r="Z36" s="74" t="e">
        <f>Y36*'2_Вихідні дані'!$B$17</f>
        <v>#REF!</v>
      </c>
    </row>
    <row r="37" spans="1:26" ht="12" x14ac:dyDescent="0.2">
      <c r="A37" s="86" t="e">
        <f>#REF!</f>
        <v>#REF!</v>
      </c>
      <c r="B37" s="78" t="e">
        <f>IF(C37=0,0,COUNTIF($C$10:C37,"&lt;&gt;0"))</f>
        <v>#REF!</v>
      </c>
      <c r="C37" s="78" t="e">
        <f>IF($F37&gt;0,#REF!,0)</f>
        <v>#REF!</v>
      </c>
      <c r="D37" s="78" t="e">
        <f>IF($F37&gt;0,#REF!,"")</f>
        <v>#REF!</v>
      </c>
      <c r="E37" s="78" t="e">
        <f>IF($F37&gt;0,#REF!,0)</f>
        <v>#REF!</v>
      </c>
      <c r="F37" s="78" t="e">
        <f>VLOOKUP($A37,#REF!,6+$B$3,FALSE)</f>
        <v>#REF!</v>
      </c>
      <c r="G37" s="82" t="e">
        <f>IF($B37&gt;0,'2_Вихідні дані'!$B$3,0)</f>
        <v>#REF!</v>
      </c>
      <c r="H37" s="82" t="e">
        <f>IF($B37=0,0,VLOOKUP($A37,#REF!,'Печать(опал)'!H$9,FALSE))</f>
        <v>#REF!</v>
      </c>
      <c r="I37" s="82" t="e">
        <f>IF($B37=0,0,VLOOKUP($A37,#REF!,'Печать(опал)'!I$9,FALSE))</f>
        <v>#REF!</v>
      </c>
      <c r="J37" s="82" t="e">
        <f>IF(B37=0,0,IF(E37&gt;0,VLOOKUP(E37,'2_Вихідні дані'!$A$6:$B$11,2,FALSE),1))</f>
        <v>#REF!</v>
      </c>
      <c r="K37" s="82" t="e">
        <f>IF($B37=0,0,VLOOKUP($A37,#REF!,'Печать(опал)'!K$9,FALSE))</f>
        <v>#REF!</v>
      </c>
      <c r="L37" s="82" t="e">
        <f t="shared" si="0"/>
        <v>#REF!</v>
      </c>
      <c r="M37" s="82" t="e">
        <f>IF($B37=0,0,VLOOKUP($A37,#REF!,'Печать(опал)'!M$9,FALSE))</f>
        <v>#REF!</v>
      </c>
      <c r="N37" s="82" t="e">
        <f t="shared" si="1"/>
        <v>#REF!</v>
      </c>
      <c r="O37" s="82" t="e">
        <f>IF($B37=0,0,VLOOKUP($A37,#REF!,'Печать(опал)'!O$9,FALSE))</f>
        <v>#REF!</v>
      </c>
      <c r="P37" s="82" t="e">
        <f t="shared" si="2"/>
        <v>#REF!</v>
      </c>
      <c r="Q37" s="82" t="e">
        <f>IF($B37=0,0,VLOOKUP($A37,#REF!,'Печать(опал)'!Q$9,FALSE))</f>
        <v>#REF!</v>
      </c>
      <c r="R37" s="82" t="e">
        <f t="shared" si="3"/>
        <v>#REF!</v>
      </c>
      <c r="S37" s="82" t="e">
        <f>IF($B37=0,0,VLOOKUP($A37,#REF!,'Печать(опал)'!S$9,FALSE))</f>
        <v>#REF!</v>
      </c>
      <c r="T37" s="82" t="e">
        <f t="shared" si="4"/>
        <v>#REF!</v>
      </c>
      <c r="U37" s="82" t="e">
        <f>IF($B37=0,0,VLOOKUP($A37,#REF!,'Печать(опал)'!U$9,FALSE))</f>
        <v>#REF!</v>
      </c>
      <c r="V37" s="82" t="e">
        <f t="shared" si="5"/>
        <v>#REF!</v>
      </c>
      <c r="W37" s="82" t="e">
        <f>IF($B37=0,0,VLOOKUP($A37,#REF!,'Печать(опал)'!W$9,FALSE))</f>
        <v>#REF!</v>
      </c>
      <c r="X37" s="82" t="e">
        <f>IF(AND($A37&gt;0,W37&gt;0),IF('2_Вихідні дані'!$A$12=1,ROUND($L37*(W37-1),2),ROUND((L37+N37+P37+R37+T37+V37)*(W37-1),2)),0)</f>
        <v>#REF!</v>
      </c>
      <c r="Y37" s="74" t="e">
        <f t="shared" si="6"/>
        <v>#REF!</v>
      </c>
      <c r="Z37" s="74" t="e">
        <f>Y37*'2_Вихідні дані'!$B$17</f>
        <v>#REF!</v>
      </c>
    </row>
    <row r="38" spans="1:26" ht="12" x14ac:dyDescent="0.2">
      <c r="A38" s="86" t="e">
        <f>#REF!</f>
        <v>#REF!</v>
      </c>
      <c r="B38" s="78" t="e">
        <f>IF(C38=0,0,COUNTIF($C$10:C38,"&lt;&gt;0"))</f>
        <v>#REF!</v>
      </c>
      <c r="C38" s="78" t="e">
        <f>IF($F38&gt;0,#REF!,0)</f>
        <v>#REF!</v>
      </c>
      <c r="D38" s="78" t="e">
        <f>IF($F38&gt;0,#REF!,"")</f>
        <v>#REF!</v>
      </c>
      <c r="E38" s="78" t="e">
        <f>IF($F38&gt;0,#REF!,0)</f>
        <v>#REF!</v>
      </c>
      <c r="F38" s="78" t="e">
        <f>VLOOKUP($A38,#REF!,6+$B$3,FALSE)</f>
        <v>#REF!</v>
      </c>
      <c r="G38" s="82" t="e">
        <f>IF($B38&gt;0,'2_Вихідні дані'!$B$3,0)</f>
        <v>#REF!</v>
      </c>
      <c r="H38" s="82" t="e">
        <f>IF($B38=0,0,VLOOKUP($A38,#REF!,'Печать(опал)'!H$9,FALSE))</f>
        <v>#REF!</v>
      </c>
      <c r="I38" s="82" t="e">
        <f>IF($B38=0,0,VLOOKUP($A38,#REF!,'Печать(опал)'!I$9,FALSE))</f>
        <v>#REF!</v>
      </c>
      <c r="J38" s="82" t="e">
        <f>IF(B38=0,0,IF(E38&gt;0,VLOOKUP(E38,'2_Вихідні дані'!$A$6:$B$11,2,FALSE),1))</f>
        <v>#REF!</v>
      </c>
      <c r="K38" s="82" t="e">
        <f>IF($B38=0,0,VLOOKUP($A38,#REF!,'Печать(опал)'!K$9,FALSE))</f>
        <v>#REF!</v>
      </c>
      <c r="L38" s="82" t="e">
        <f t="shared" si="0"/>
        <v>#REF!</v>
      </c>
      <c r="M38" s="82" t="e">
        <f>IF($B38=0,0,VLOOKUP($A38,#REF!,'Печать(опал)'!M$9,FALSE))</f>
        <v>#REF!</v>
      </c>
      <c r="N38" s="82" t="e">
        <f t="shared" si="1"/>
        <v>#REF!</v>
      </c>
      <c r="O38" s="82" t="e">
        <f>IF($B38=0,0,VLOOKUP($A38,#REF!,'Печать(опал)'!O$9,FALSE))</f>
        <v>#REF!</v>
      </c>
      <c r="P38" s="82" t="e">
        <f t="shared" si="2"/>
        <v>#REF!</v>
      </c>
      <c r="Q38" s="82" t="e">
        <f>IF($B38=0,0,VLOOKUP($A38,#REF!,'Печать(опал)'!Q$9,FALSE))</f>
        <v>#REF!</v>
      </c>
      <c r="R38" s="82" t="e">
        <f t="shared" si="3"/>
        <v>#REF!</v>
      </c>
      <c r="S38" s="82" t="e">
        <f>IF($B38=0,0,VLOOKUP($A38,#REF!,'Печать(опал)'!S$9,FALSE))</f>
        <v>#REF!</v>
      </c>
      <c r="T38" s="82" t="e">
        <f t="shared" si="4"/>
        <v>#REF!</v>
      </c>
      <c r="U38" s="82" t="e">
        <f>IF($B38=0,0,VLOOKUP($A38,#REF!,'Печать(опал)'!U$9,FALSE))</f>
        <v>#REF!</v>
      </c>
      <c r="V38" s="82" t="e">
        <f t="shared" si="5"/>
        <v>#REF!</v>
      </c>
      <c r="W38" s="82" t="e">
        <f>IF($B38=0,0,VLOOKUP($A38,#REF!,'Печать(опал)'!W$9,FALSE))</f>
        <v>#REF!</v>
      </c>
      <c r="X38" s="82" t="e">
        <f>IF(AND($A38&gt;0,W38&gt;0),IF('2_Вихідні дані'!$A$12=1,ROUND($L38*(W38-1),2),ROUND((L38+N38+P38+R38+T38+V38)*(W38-1),2)),0)</f>
        <v>#REF!</v>
      </c>
      <c r="Y38" s="74" t="e">
        <f t="shared" si="6"/>
        <v>#REF!</v>
      </c>
      <c r="Z38" s="74" t="e">
        <f>Y38*'2_Вихідні дані'!$B$17</f>
        <v>#REF!</v>
      </c>
    </row>
    <row r="39" spans="1:26" ht="12" x14ac:dyDescent="0.2">
      <c r="A39" s="86" t="e">
        <f>#REF!</f>
        <v>#REF!</v>
      </c>
      <c r="B39" s="78" t="e">
        <f>IF(C39=0,0,COUNTIF($C$10:C39,"&lt;&gt;0"))</f>
        <v>#REF!</v>
      </c>
      <c r="C39" s="78" t="e">
        <f>IF($F39&gt;0,#REF!,0)</f>
        <v>#REF!</v>
      </c>
      <c r="D39" s="78" t="e">
        <f>IF($F39&gt;0,#REF!,"")</f>
        <v>#REF!</v>
      </c>
      <c r="E39" s="78" t="e">
        <f>IF($F39&gt;0,#REF!,0)</f>
        <v>#REF!</v>
      </c>
      <c r="F39" s="78" t="e">
        <f>VLOOKUP($A39,#REF!,6+$B$3,FALSE)</f>
        <v>#REF!</v>
      </c>
      <c r="G39" s="82" t="e">
        <f>IF($B39&gt;0,'2_Вихідні дані'!$B$3,0)</f>
        <v>#REF!</v>
      </c>
      <c r="H39" s="82" t="e">
        <f>IF($B39=0,0,VLOOKUP($A39,#REF!,'Печать(опал)'!H$9,FALSE))</f>
        <v>#REF!</v>
      </c>
      <c r="I39" s="82" t="e">
        <f>IF($B39=0,0,VLOOKUP($A39,#REF!,'Печать(опал)'!I$9,FALSE))</f>
        <v>#REF!</v>
      </c>
      <c r="J39" s="82" t="e">
        <f>IF(B39=0,0,IF(E39&gt;0,VLOOKUP(E39,'2_Вихідні дані'!$A$6:$B$11,2,FALSE),1))</f>
        <v>#REF!</v>
      </c>
      <c r="K39" s="82" t="e">
        <f>IF($B39=0,0,VLOOKUP($A39,#REF!,'Печать(опал)'!K$9,FALSE))</f>
        <v>#REF!</v>
      </c>
      <c r="L39" s="82" t="e">
        <f t="shared" si="0"/>
        <v>#REF!</v>
      </c>
      <c r="M39" s="82" t="e">
        <f>IF($B39=0,0,VLOOKUP($A39,#REF!,'Печать(опал)'!M$9,FALSE))</f>
        <v>#REF!</v>
      </c>
      <c r="N39" s="82" t="e">
        <f t="shared" si="1"/>
        <v>#REF!</v>
      </c>
      <c r="O39" s="82" t="e">
        <f>IF($B39=0,0,VLOOKUP($A39,#REF!,'Печать(опал)'!O$9,FALSE))</f>
        <v>#REF!</v>
      </c>
      <c r="P39" s="82" t="e">
        <f t="shared" si="2"/>
        <v>#REF!</v>
      </c>
      <c r="Q39" s="82" t="e">
        <f>IF($B39=0,0,VLOOKUP($A39,#REF!,'Печать(опал)'!Q$9,FALSE))</f>
        <v>#REF!</v>
      </c>
      <c r="R39" s="82" t="e">
        <f t="shared" si="3"/>
        <v>#REF!</v>
      </c>
      <c r="S39" s="82" t="e">
        <f>IF($B39=0,0,VLOOKUP($A39,#REF!,'Печать(опал)'!S$9,FALSE))</f>
        <v>#REF!</v>
      </c>
      <c r="T39" s="82" t="e">
        <f t="shared" si="4"/>
        <v>#REF!</v>
      </c>
      <c r="U39" s="82" t="e">
        <f>IF($B39=0,0,VLOOKUP($A39,#REF!,'Печать(опал)'!U$9,FALSE))</f>
        <v>#REF!</v>
      </c>
      <c r="V39" s="82" t="e">
        <f t="shared" si="5"/>
        <v>#REF!</v>
      </c>
      <c r="W39" s="82" t="e">
        <f>IF($B39=0,0,VLOOKUP($A39,#REF!,'Печать(опал)'!W$9,FALSE))</f>
        <v>#REF!</v>
      </c>
      <c r="X39" s="82" t="e">
        <f>IF(AND($A39&gt;0,W39&gt;0),IF('2_Вихідні дані'!$A$12=1,ROUND($L39*(W39-1),2),ROUND((L39+N39+P39+R39+T39+V39)*(W39-1),2)),0)</f>
        <v>#REF!</v>
      </c>
      <c r="Y39" s="74" t="e">
        <f t="shared" si="6"/>
        <v>#REF!</v>
      </c>
      <c r="Z39" s="74" t="e">
        <f>Y39*'2_Вихідні дані'!$B$17</f>
        <v>#REF!</v>
      </c>
    </row>
    <row r="40" spans="1:26" ht="12" x14ac:dyDescent="0.2">
      <c r="A40" s="86" t="e">
        <f>#REF!</f>
        <v>#REF!</v>
      </c>
      <c r="B40" s="78" t="e">
        <f>IF(C40=0,0,COUNTIF($C$10:C40,"&lt;&gt;0"))</f>
        <v>#REF!</v>
      </c>
      <c r="C40" s="78" t="e">
        <f>IF($F40&gt;0,#REF!,0)</f>
        <v>#REF!</v>
      </c>
      <c r="D40" s="78" t="e">
        <f>IF($F40&gt;0,#REF!,"")</f>
        <v>#REF!</v>
      </c>
      <c r="E40" s="78" t="e">
        <f>IF($F40&gt;0,#REF!,0)</f>
        <v>#REF!</v>
      </c>
      <c r="F40" s="78" t="e">
        <f>VLOOKUP($A40,#REF!,6+$B$3,FALSE)</f>
        <v>#REF!</v>
      </c>
      <c r="G40" s="82" t="e">
        <f>IF($B40&gt;0,'2_Вихідні дані'!$B$3,0)</f>
        <v>#REF!</v>
      </c>
      <c r="H40" s="82" t="e">
        <f>IF($B40=0,0,VLOOKUP($A40,#REF!,'Печать(опал)'!H$9,FALSE))</f>
        <v>#REF!</v>
      </c>
      <c r="I40" s="82" t="e">
        <f>IF($B40=0,0,VLOOKUP($A40,#REF!,'Печать(опал)'!I$9,FALSE))</f>
        <v>#REF!</v>
      </c>
      <c r="J40" s="82" t="e">
        <f>IF(B40=0,0,IF(E40&gt;0,VLOOKUP(E40,'2_Вихідні дані'!$A$6:$B$11,2,FALSE),1))</f>
        <v>#REF!</v>
      </c>
      <c r="K40" s="82" t="e">
        <f>IF($B40=0,0,VLOOKUP($A40,#REF!,'Печать(опал)'!K$9,FALSE))</f>
        <v>#REF!</v>
      </c>
      <c r="L40" s="82" t="e">
        <f t="shared" si="0"/>
        <v>#REF!</v>
      </c>
      <c r="M40" s="82" t="e">
        <f>IF($B40=0,0,VLOOKUP($A40,#REF!,'Печать(опал)'!M$9,FALSE))</f>
        <v>#REF!</v>
      </c>
      <c r="N40" s="82" t="e">
        <f t="shared" si="1"/>
        <v>#REF!</v>
      </c>
      <c r="O40" s="82" t="e">
        <f>IF($B40=0,0,VLOOKUP($A40,#REF!,'Печать(опал)'!O$9,FALSE))</f>
        <v>#REF!</v>
      </c>
      <c r="P40" s="82" t="e">
        <f t="shared" si="2"/>
        <v>#REF!</v>
      </c>
      <c r="Q40" s="82" t="e">
        <f>IF($B40=0,0,VLOOKUP($A40,#REF!,'Печать(опал)'!Q$9,FALSE))</f>
        <v>#REF!</v>
      </c>
      <c r="R40" s="82" t="e">
        <f t="shared" si="3"/>
        <v>#REF!</v>
      </c>
      <c r="S40" s="82" t="e">
        <f>IF($B40=0,0,VLOOKUP($A40,#REF!,'Печать(опал)'!S$9,FALSE))</f>
        <v>#REF!</v>
      </c>
      <c r="T40" s="82" t="e">
        <f t="shared" si="4"/>
        <v>#REF!</v>
      </c>
      <c r="U40" s="82" t="e">
        <f>IF($B40=0,0,VLOOKUP($A40,#REF!,'Печать(опал)'!U$9,FALSE))</f>
        <v>#REF!</v>
      </c>
      <c r="V40" s="82" t="e">
        <f t="shared" si="5"/>
        <v>#REF!</v>
      </c>
      <c r="W40" s="82" t="e">
        <f>IF($B40=0,0,VLOOKUP($A40,#REF!,'Печать(опал)'!W$9,FALSE))</f>
        <v>#REF!</v>
      </c>
      <c r="X40" s="82" t="e">
        <f>IF(AND($A40&gt;0,W40&gt;0),IF('2_Вихідні дані'!$A$12=1,ROUND($L40*(W40-1),2),ROUND((L40+N40+P40+R40+T40+V40)*(W40-1),2)),0)</f>
        <v>#REF!</v>
      </c>
      <c r="Y40" s="74" t="e">
        <f t="shared" si="6"/>
        <v>#REF!</v>
      </c>
      <c r="Z40" s="74" t="e">
        <f>Y40*'2_Вихідні дані'!$B$17</f>
        <v>#REF!</v>
      </c>
    </row>
    <row r="41" spans="1:26" ht="12" x14ac:dyDescent="0.2">
      <c r="A41" s="86" t="e">
        <f>#REF!</f>
        <v>#REF!</v>
      </c>
      <c r="B41" s="78" t="e">
        <f>IF(C41=0,0,COUNTIF($C$10:C41,"&lt;&gt;0"))</f>
        <v>#REF!</v>
      </c>
      <c r="C41" s="78" t="e">
        <f>IF($F41&gt;0,#REF!,0)</f>
        <v>#REF!</v>
      </c>
      <c r="D41" s="78" t="e">
        <f>IF($F41&gt;0,#REF!,"")</f>
        <v>#REF!</v>
      </c>
      <c r="E41" s="78" t="e">
        <f>IF($F41&gt;0,#REF!,0)</f>
        <v>#REF!</v>
      </c>
      <c r="F41" s="78" t="e">
        <f>VLOOKUP($A41,#REF!,6+$B$3,FALSE)</f>
        <v>#REF!</v>
      </c>
      <c r="G41" s="82" t="e">
        <f>IF($B41&gt;0,'2_Вихідні дані'!$B$3,0)</f>
        <v>#REF!</v>
      </c>
      <c r="H41" s="82" t="e">
        <f>IF($B41=0,0,VLOOKUP($A41,#REF!,'Печать(опал)'!H$9,FALSE))</f>
        <v>#REF!</v>
      </c>
      <c r="I41" s="82" t="e">
        <f>IF($B41=0,0,VLOOKUP($A41,#REF!,'Печать(опал)'!I$9,FALSE))</f>
        <v>#REF!</v>
      </c>
      <c r="J41" s="82" t="e">
        <f>IF(B41=0,0,IF(E41&gt;0,VLOOKUP(E41,'2_Вихідні дані'!$A$6:$B$11,2,FALSE),1))</f>
        <v>#REF!</v>
      </c>
      <c r="K41" s="82" t="e">
        <f>IF($B41=0,0,VLOOKUP($A41,#REF!,'Печать(опал)'!K$9,FALSE))</f>
        <v>#REF!</v>
      </c>
      <c r="L41" s="82" t="e">
        <f t="shared" si="0"/>
        <v>#REF!</v>
      </c>
      <c r="M41" s="82" t="e">
        <f>IF($B41=0,0,VLOOKUP($A41,#REF!,'Печать(опал)'!M$9,FALSE))</f>
        <v>#REF!</v>
      </c>
      <c r="N41" s="82" t="e">
        <f t="shared" si="1"/>
        <v>#REF!</v>
      </c>
      <c r="O41" s="82" t="e">
        <f>IF($B41=0,0,VLOOKUP($A41,#REF!,'Печать(опал)'!O$9,FALSE))</f>
        <v>#REF!</v>
      </c>
      <c r="P41" s="82" t="e">
        <f t="shared" si="2"/>
        <v>#REF!</v>
      </c>
      <c r="Q41" s="82" t="e">
        <f>IF($B41=0,0,VLOOKUP($A41,#REF!,'Печать(опал)'!Q$9,FALSE))</f>
        <v>#REF!</v>
      </c>
      <c r="R41" s="82" t="e">
        <f t="shared" si="3"/>
        <v>#REF!</v>
      </c>
      <c r="S41" s="82" t="e">
        <f>IF($B41=0,0,VLOOKUP($A41,#REF!,'Печать(опал)'!S$9,FALSE))</f>
        <v>#REF!</v>
      </c>
      <c r="T41" s="82" t="e">
        <f t="shared" si="4"/>
        <v>#REF!</v>
      </c>
      <c r="U41" s="82" t="e">
        <f>IF($B41=0,0,VLOOKUP($A41,#REF!,'Печать(опал)'!U$9,FALSE))</f>
        <v>#REF!</v>
      </c>
      <c r="V41" s="82" t="e">
        <f t="shared" si="5"/>
        <v>#REF!</v>
      </c>
      <c r="W41" s="82" t="e">
        <f>IF($B41=0,0,VLOOKUP($A41,#REF!,'Печать(опал)'!W$9,FALSE))</f>
        <v>#REF!</v>
      </c>
      <c r="X41" s="82" t="e">
        <f>IF(AND($A41&gt;0,W41&gt;0),IF('2_Вихідні дані'!$A$12=1,ROUND($L41*(W41-1),2),ROUND((L41+N41+P41+R41+T41+V41)*(W41-1),2)),0)</f>
        <v>#REF!</v>
      </c>
      <c r="Y41" s="74" t="e">
        <f t="shared" si="6"/>
        <v>#REF!</v>
      </c>
      <c r="Z41" s="74" t="e">
        <f>Y41*'2_Вихідні дані'!$B$17</f>
        <v>#REF!</v>
      </c>
    </row>
    <row r="42" spans="1:26" ht="12" x14ac:dyDescent="0.2">
      <c r="A42" s="86" t="e">
        <f>#REF!</f>
        <v>#REF!</v>
      </c>
      <c r="B42" s="78" t="e">
        <f>IF(C42=0,0,COUNTIF($C$10:C42,"&lt;&gt;0"))</f>
        <v>#REF!</v>
      </c>
      <c r="C42" s="78" t="e">
        <f>IF($F42&gt;0,#REF!,0)</f>
        <v>#REF!</v>
      </c>
      <c r="D42" s="78" t="e">
        <f>IF($F42&gt;0,#REF!,"")</f>
        <v>#REF!</v>
      </c>
      <c r="E42" s="78" t="e">
        <f>IF($F42&gt;0,#REF!,0)</f>
        <v>#REF!</v>
      </c>
      <c r="F42" s="78" t="e">
        <f>VLOOKUP($A42,#REF!,6+$B$3,FALSE)</f>
        <v>#REF!</v>
      </c>
      <c r="G42" s="82" t="e">
        <f>IF($B42&gt;0,'2_Вихідні дані'!$B$3,0)</f>
        <v>#REF!</v>
      </c>
      <c r="H42" s="82" t="e">
        <f>IF($B42=0,0,VLOOKUP($A42,#REF!,'Печать(опал)'!H$9,FALSE))</f>
        <v>#REF!</v>
      </c>
      <c r="I42" s="82" t="e">
        <f>IF($B42=0,0,VLOOKUP($A42,#REF!,'Печать(опал)'!I$9,FALSE))</f>
        <v>#REF!</v>
      </c>
      <c r="J42" s="82" t="e">
        <f>IF(B42=0,0,IF(E42&gt;0,VLOOKUP(E42,'2_Вихідні дані'!$A$6:$B$11,2,FALSE),1))</f>
        <v>#REF!</v>
      </c>
      <c r="K42" s="82" t="e">
        <f>IF($B42=0,0,VLOOKUP($A42,#REF!,'Печать(опал)'!K$9,FALSE))</f>
        <v>#REF!</v>
      </c>
      <c r="L42" s="82" t="e">
        <f t="shared" si="0"/>
        <v>#REF!</v>
      </c>
      <c r="M42" s="82" t="e">
        <f>IF($B42=0,0,VLOOKUP($A42,#REF!,'Печать(опал)'!M$9,FALSE))</f>
        <v>#REF!</v>
      </c>
      <c r="N42" s="82" t="e">
        <f t="shared" si="1"/>
        <v>#REF!</v>
      </c>
      <c r="O42" s="82" t="e">
        <f>IF($B42=0,0,VLOOKUP($A42,#REF!,'Печать(опал)'!O$9,FALSE))</f>
        <v>#REF!</v>
      </c>
      <c r="P42" s="82" t="e">
        <f t="shared" si="2"/>
        <v>#REF!</v>
      </c>
      <c r="Q42" s="82" t="e">
        <f>IF($B42=0,0,VLOOKUP($A42,#REF!,'Печать(опал)'!Q$9,FALSE))</f>
        <v>#REF!</v>
      </c>
      <c r="R42" s="82" t="e">
        <f t="shared" si="3"/>
        <v>#REF!</v>
      </c>
      <c r="S42" s="82" t="e">
        <f>IF($B42=0,0,VLOOKUP($A42,#REF!,'Печать(опал)'!S$9,FALSE))</f>
        <v>#REF!</v>
      </c>
      <c r="T42" s="82" t="e">
        <f t="shared" si="4"/>
        <v>#REF!</v>
      </c>
      <c r="U42" s="82" t="e">
        <f>IF($B42=0,0,VLOOKUP($A42,#REF!,'Печать(опал)'!U$9,FALSE))</f>
        <v>#REF!</v>
      </c>
      <c r="V42" s="82" t="e">
        <f t="shared" si="5"/>
        <v>#REF!</v>
      </c>
      <c r="W42" s="82" t="e">
        <f>IF($B42=0,0,VLOOKUP($A42,#REF!,'Печать(опал)'!W$9,FALSE))</f>
        <v>#REF!</v>
      </c>
      <c r="X42" s="82" t="e">
        <f>IF(AND($A42&gt;0,W42&gt;0),IF('2_Вихідні дані'!$A$12=1,ROUND($L42*(W42-1),2),ROUND((L42+N42+P42+R42+T42+V42)*(W42-1),2)),0)</f>
        <v>#REF!</v>
      </c>
      <c r="Y42" s="74" t="e">
        <f t="shared" si="6"/>
        <v>#REF!</v>
      </c>
      <c r="Z42" s="74" t="e">
        <f>Y42*'2_Вихідні дані'!$B$17</f>
        <v>#REF!</v>
      </c>
    </row>
    <row r="43" spans="1:26" ht="12" x14ac:dyDescent="0.2">
      <c r="A43" s="86" t="e">
        <f>#REF!</f>
        <v>#REF!</v>
      </c>
      <c r="B43" s="78" t="e">
        <f>IF(C43=0,0,COUNTIF($C$10:C43,"&lt;&gt;0"))</f>
        <v>#REF!</v>
      </c>
      <c r="C43" s="78" t="e">
        <f>IF($F43&gt;0,#REF!,0)</f>
        <v>#REF!</v>
      </c>
      <c r="D43" s="78" t="e">
        <f>IF($F43&gt;0,#REF!,"")</f>
        <v>#REF!</v>
      </c>
      <c r="E43" s="78" t="e">
        <f>IF($F43&gt;0,#REF!,0)</f>
        <v>#REF!</v>
      </c>
      <c r="F43" s="78" t="e">
        <f>VLOOKUP($A43,#REF!,6+$B$3,FALSE)</f>
        <v>#REF!</v>
      </c>
      <c r="G43" s="82" t="e">
        <f>IF($B43&gt;0,'2_Вихідні дані'!$B$3,0)</f>
        <v>#REF!</v>
      </c>
      <c r="H43" s="82" t="e">
        <f>IF($B43=0,0,VLOOKUP($A43,#REF!,'Печать(опал)'!H$9,FALSE))</f>
        <v>#REF!</v>
      </c>
      <c r="I43" s="82" t="e">
        <f>IF($B43=0,0,VLOOKUP($A43,#REF!,'Печать(опал)'!I$9,FALSE))</f>
        <v>#REF!</v>
      </c>
      <c r="J43" s="82" t="e">
        <f>IF(B43=0,0,IF(E43&gt;0,VLOOKUP(E43,'2_Вихідні дані'!$A$6:$B$11,2,FALSE),1))</f>
        <v>#REF!</v>
      </c>
      <c r="K43" s="82" t="e">
        <f>IF($B43=0,0,VLOOKUP($A43,#REF!,'Печать(опал)'!K$9,FALSE))</f>
        <v>#REF!</v>
      </c>
      <c r="L43" s="82" t="e">
        <f t="shared" si="0"/>
        <v>#REF!</v>
      </c>
      <c r="M43" s="82" t="e">
        <f>IF($B43=0,0,VLOOKUP($A43,#REF!,'Печать(опал)'!M$9,FALSE))</f>
        <v>#REF!</v>
      </c>
      <c r="N43" s="82" t="e">
        <f t="shared" si="1"/>
        <v>#REF!</v>
      </c>
      <c r="O43" s="82" t="e">
        <f>IF($B43=0,0,VLOOKUP($A43,#REF!,'Печать(опал)'!O$9,FALSE))</f>
        <v>#REF!</v>
      </c>
      <c r="P43" s="82" t="e">
        <f t="shared" si="2"/>
        <v>#REF!</v>
      </c>
      <c r="Q43" s="82" t="e">
        <f>IF($B43=0,0,VLOOKUP($A43,#REF!,'Печать(опал)'!Q$9,FALSE))</f>
        <v>#REF!</v>
      </c>
      <c r="R43" s="82" t="e">
        <f t="shared" si="3"/>
        <v>#REF!</v>
      </c>
      <c r="S43" s="82" t="e">
        <f>IF($B43=0,0,VLOOKUP($A43,#REF!,'Печать(опал)'!S$9,FALSE))</f>
        <v>#REF!</v>
      </c>
      <c r="T43" s="82" t="e">
        <f t="shared" si="4"/>
        <v>#REF!</v>
      </c>
      <c r="U43" s="82" t="e">
        <f>IF($B43=0,0,VLOOKUP($A43,#REF!,'Печать(опал)'!U$9,FALSE))</f>
        <v>#REF!</v>
      </c>
      <c r="V43" s="82" t="e">
        <f t="shared" si="5"/>
        <v>#REF!</v>
      </c>
      <c r="W43" s="82" t="e">
        <f>IF($B43=0,0,VLOOKUP($A43,#REF!,'Печать(опал)'!W$9,FALSE))</f>
        <v>#REF!</v>
      </c>
      <c r="X43" s="82" t="e">
        <f>IF(AND($A43&gt;0,W43&gt;0),IF('2_Вихідні дані'!$A$12=1,ROUND($L43*(W43-1),2),ROUND((L43+N43+P43+R43+T43+V43)*(W43-1),2)),0)</f>
        <v>#REF!</v>
      </c>
      <c r="Y43" s="74" t="e">
        <f t="shared" si="6"/>
        <v>#REF!</v>
      </c>
      <c r="Z43" s="74" t="e">
        <f>Y43*'2_Вихідні дані'!$B$17</f>
        <v>#REF!</v>
      </c>
    </row>
    <row r="44" spans="1:26" ht="12" x14ac:dyDescent="0.2">
      <c r="A44" s="86" t="e">
        <f>#REF!</f>
        <v>#REF!</v>
      </c>
      <c r="B44" s="78" t="e">
        <f>IF(C44=0,0,COUNTIF($C$10:C44,"&lt;&gt;0"))</f>
        <v>#REF!</v>
      </c>
      <c r="C44" s="78" t="e">
        <f>IF($F44&gt;0,#REF!,0)</f>
        <v>#REF!</v>
      </c>
      <c r="D44" s="78" t="e">
        <f>IF($F44&gt;0,#REF!,"")</f>
        <v>#REF!</v>
      </c>
      <c r="E44" s="78" t="e">
        <f>IF($F44&gt;0,#REF!,0)</f>
        <v>#REF!</v>
      </c>
      <c r="F44" s="78" t="e">
        <f>VLOOKUP($A44,#REF!,6+$B$3,FALSE)</f>
        <v>#REF!</v>
      </c>
      <c r="G44" s="82" t="e">
        <f>IF($B44&gt;0,'2_Вихідні дані'!$B$3,0)</f>
        <v>#REF!</v>
      </c>
      <c r="H44" s="82" t="e">
        <f>IF($B44=0,0,VLOOKUP($A44,#REF!,'Печать(опал)'!H$9,FALSE))</f>
        <v>#REF!</v>
      </c>
      <c r="I44" s="82" t="e">
        <f>IF($B44=0,0,VLOOKUP($A44,#REF!,'Печать(опал)'!I$9,FALSE))</f>
        <v>#REF!</v>
      </c>
      <c r="J44" s="82" t="e">
        <f>IF(B44=0,0,IF(E44&gt;0,VLOOKUP(E44,'2_Вихідні дані'!$A$6:$B$11,2,FALSE),1))</f>
        <v>#REF!</v>
      </c>
      <c r="K44" s="82" t="e">
        <f>IF($B44=0,0,VLOOKUP($A44,#REF!,'Печать(опал)'!K$9,FALSE))</f>
        <v>#REF!</v>
      </c>
      <c r="L44" s="82" t="e">
        <f t="shared" si="0"/>
        <v>#REF!</v>
      </c>
      <c r="M44" s="82" t="e">
        <f>IF($B44=0,0,VLOOKUP($A44,#REF!,'Печать(опал)'!M$9,FALSE))</f>
        <v>#REF!</v>
      </c>
      <c r="N44" s="82" t="e">
        <f t="shared" si="1"/>
        <v>#REF!</v>
      </c>
      <c r="O44" s="82" t="e">
        <f>IF($B44=0,0,VLOOKUP($A44,#REF!,'Печать(опал)'!O$9,FALSE))</f>
        <v>#REF!</v>
      </c>
      <c r="P44" s="82" t="e">
        <f t="shared" si="2"/>
        <v>#REF!</v>
      </c>
      <c r="Q44" s="82" t="e">
        <f>IF($B44=0,0,VLOOKUP($A44,#REF!,'Печать(опал)'!Q$9,FALSE))</f>
        <v>#REF!</v>
      </c>
      <c r="R44" s="82" t="e">
        <f t="shared" si="3"/>
        <v>#REF!</v>
      </c>
      <c r="S44" s="82" t="e">
        <f>IF($B44=0,0,VLOOKUP($A44,#REF!,'Печать(опал)'!S$9,FALSE))</f>
        <v>#REF!</v>
      </c>
      <c r="T44" s="82" t="e">
        <f t="shared" si="4"/>
        <v>#REF!</v>
      </c>
      <c r="U44" s="82" t="e">
        <f>IF($B44=0,0,VLOOKUP($A44,#REF!,'Печать(опал)'!U$9,FALSE))</f>
        <v>#REF!</v>
      </c>
      <c r="V44" s="82" t="e">
        <f t="shared" si="5"/>
        <v>#REF!</v>
      </c>
      <c r="W44" s="82" t="e">
        <f>IF($B44=0,0,VLOOKUP($A44,#REF!,'Печать(опал)'!W$9,FALSE))</f>
        <v>#REF!</v>
      </c>
      <c r="X44" s="82" t="e">
        <f>IF(AND($A44&gt;0,W44&gt;0),IF('2_Вихідні дані'!$A$12=1,ROUND($L44*(W44-1),2),ROUND((L44+N44+P44+R44+T44+V44)*(W44-1),2)),0)</f>
        <v>#REF!</v>
      </c>
      <c r="Y44" s="74" t="e">
        <f t="shared" si="6"/>
        <v>#REF!</v>
      </c>
      <c r="Z44" s="74" t="e">
        <f>Y44*'2_Вихідні дані'!$B$17</f>
        <v>#REF!</v>
      </c>
    </row>
    <row r="45" spans="1:26" ht="12" hidden="1" x14ac:dyDescent="0.2">
      <c r="A45" s="86" t="e">
        <f>#REF!</f>
        <v>#REF!</v>
      </c>
      <c r="B45" s="78" t="e">
        <f>IF(C45=0,0,COUNTIF($C$10:C45,"&lt;&gt;0"))</f>
        <v>#REF!</v>
      </c>
      <c r="C45" s="78" t="e">
        <f>IF($F45&gt;0,#REF!,0)</f>
        <v>#REF!</v>
      </c>
      <c r="D45" s="78" t="e">
        <f>IF($F45&gt;0,#REF!,"")</f>
        <v>#REF!</v>
      </c>
      <c r="E45" s="78" t="e">
        <f>IF($F45&gt;0,#REF!,0)</f>
        <v>#REF!</v>
      </c>
      <c r="F45" s="78" t="e">
        <f>VLOOKUP($A45,#REF!,6+$B$3,FALSE)</f>
        <v>#REF!</v>
      </c>
      <c r="G45" s="82" t="e">
        <f>IF($B45&gt;0,'2_Вихідні дані'!$B$3,0)</f>
        <v>#REF!</v>
      </c>
      <c r="H45" s="82" t="e">
        <f>IF($B45=0,0,VLOOKUP($A45,#REF!,'Печать(опал)'!H$9,FALSE))</f>
        <v>#REF!</v>
      </c>
      <c r="I45" s="82" t="e">
        <f>IF($B45=0,0,VLOOKUP($A45,#REF!,'Печать(опал)'!I$9,FALSE))</f>
        <v>#REF!</v>
      </c>
      <c r="J45" s="82" t="e">
        <f>IF(B45=0,0,IF(E45&gt;0,VLOOKUP(E45,'2_Вихідні дані'!$A$6:$B$11,2,FALSE),1))</f>
        <v>#REF!</v>
      </c>
      <c r="K45" s="82" t="e">
        <f>IF($B45=0,0,VLOOKUP($A45,#REF!,'Печать(опал)'!K$9,FALSE))</f>
        <v>#REF!</v>
      </c>
      <c r="L45" s="82" t="e">
        <f t="shared" si="0"/>
        <v>#REF!</v>
      </c>
      <c r="M45" s="82" t="e">
        <f>IF($B45=0,0,VLOOKUP($A45,#REF!,'Печать(опал)'!M$9,FALSE))</f>
        <v>#REF!</v>
      </c>
      <c r="N45" s="82" t="e">
        <f t="shared" si="1"/>
        <v>#REF!</v>
      </c>
      <c r="O45" s="82" t="e">
        <f>IF($B45=0,0,VLOOKUP($A45,#REF!,'Печать(опал)'!O$9,FALSE))</f>
        <v>#REF!</v>
      </c>
      <c r="P45" s="82" t="e">
        <f t="shared" si="2"/>
        <v>#REF!</v>
      </c>
      <c r="Q45" s="82" t="e">
        <f>IF($B45=0,0,VLOOKUP($A45,#REF!,'Печать(опал)'!Q$9,FALSE))</f>
        <v>#REF!</v>
      </c>
      <c r="R45" s="82" t="e">
        <f t="shared" si="3"/>
        <v>#REF!</v>
      </c>
      <c r="S45" s="82" t="e">
        <f>IF($B45=0,0,VLOOKUP($A45,#REF!,'Печать(опал)'!S$9,FALSE))</f>
        <v>#REF!</v>
      </c>
      <c r="T45" s="82" t="e">
        <f t="shared" si="4"/>
        <v>#REF!</v>
      </c>
      <c r="U45" s="82" t="e">
        <f>IF($B45=0,0,VLOOKUP($A45,#REF!,'Печать(опал)'!U$9,FALSE))</f>
        <v>#REF!</v>
      </c>
      <c r="V45" s="82" t="e">
        <f t="shared" si="5"/>
        <v>#REF!</v>
      </c>
      <c r="W45" s="82" t="e">
        <f>IF($B45=0,0,VLOOKUP($A45,#REF!,'Печать(опал)'!W$9,FALSE))</f>
        <v>#REF!</v>
      </c>
      <c r="X45" s="82" t="e">
        <f>IF(AND($A45&gt;0,W45&gt;0),IF('2_Вихідні дані'!$A$12=1,ROUND($L45*(W45-1),2),ROUND((L45+N45+P45+R45+T45+V45)*(W45-1),2)),0)</f>
        <v>#REF!</v>
      </c>
      <c r="Y45" s="74" t="e">
        <f t="shared" si="6"/>
        <v>#REF!</v>
      </c>
      <c r="Z45" s="74" t="e">
        <f>Y45*'2_Вихідні дані'!$B$17</f>
        <v>#REF!</v>
      </c>
    </row>
    <row r="46" spans="1:26" ht="12" hidden="1" x14ac:dyDescent="0.2">
      <c r="A46" s="86" t="e">
        <f>#REF!</f>
        <v>#REF!</v>
      </c>
      <c r="B46" s="78" t="e">
        <f>IF(C46=0,0,COUNTIF($C$10:C46,"&lt;&gt;0"))</f>
        <v>#REF!</v>
      </c>
      <c r="C46" s="78" t="e">
        <f>IF($F46&gt;0,#REF!,0)</f>
        <v>#REF!</v>
      </c>
      <c r="D46" s="78" t="e">
        <f>IF($F46&gt;0,#REF!,"")</f>
        <v>#REF!</v>
      </c>
      <c r="E46" s="78" t="e">
        <f>IF($F46&gt;0,#REF!,0)</f>
        <v>#REF!</v>
      </c>
      <c r="F46" s="78" t="e">
        <f>VLOOKUP($A46,#REF!,6+$B$3,FALSE)</f>
        <v>#REF!</v>
      </c>
      <c r="G46" s="82" t="e">
        <f>IF($B46&gt;0,'2_Вихідні дані'!$B$3,0)</f>
        <v>#REF!</v>
      </c>
      <c r="H46" s="82" t="e">
        <f>IF($B46=0,0,VLOOKUP($A46,#REF!,'Печать(опал)'!H$9,FALSE))</f>
        <v>#REF!</v>
      </c>
      <c r="I46" s="82" t="e">
        <f>IF($B46=0,0,VLOOKUP($A46,#REF!,'Печать(опал)'!I$9,FALSE))</f>
        <v>#REF!</v>
      </c>
      <c r="J46" s="82" t="e">
        <f>IF(B46=0,0,IF(E46&gt;0,VLOOKUP(E46,'2_Вихідні дані'!$A$6:$B$11,2,FALSE),1))</f>
        <v>#REF!</v>
      </c>
      <c r="K46" s="82" t="e">
        <f>IF($B46=0,0,VLOOKUP($A46,#REF!,'Печать(опал)'!K$9,FALSE))</f>
        <v>#REF!</v>
      </c>
      <c r="L46" s="82" t="e">
        <f t="shared" si="0"/>
        <v>#REF!</v>
      </c>
      <c r="M46" s="82" t="e">
        <f>IF($B46=0,0,VLOOKUP($A46,#REF!,'Печать(опал)'!M$9,FALSE))</f>
        <v>#REF!</v>
      </c>
      <c r="N46" s="82" t="e">
        <f t="shared" si="1"/>
        <v>#REF!</v>
      </c>
      <c r="O46" s="82" t="e">
        <f>IF($B46=0,0,VLOOKUP($A46,#REF!,'Печать(опал)'!O$9,FALSE))</f>
        <v>#REF!</v>
      </c>
      <c r="P46" s="82" t="e">
        <f t="shared" si="2"/>
        <v>#REF!</v>
      </c>
      <c r="Q46" s="82" t="e">
        <f>IF($B46=0,0,VLOOKUP($A46,#REF!,'Печать(опал)'!Q$9,FALSE))</f>
        <v>#REF!</v>
      </c>
      <c r="R46" s="82" t="e">
        <f t="shared" si="3"/>
        <v>#REF!</v>
      </c>
      <c r="S46" s="82" t="e">
        <f>IF($B46=0,0,VLOOKUP($A46,#REF!,'Печать(опал)'!S$9,FALSE))</f>
        <v>#REF!</v>
      </c>
      <c r="T46" s="82" t="e">
        <f t="shared" si="4"/>
        <v>#REF!</v>
      </c>
      <c r="U46" s="82" t="e">
        <f>IF($B46=0,0,VLOOKUP($A46,#REF!,'Печать(опал)'!U$9,FALSE))</f>
        <v>#REF!</v>
      </c>
      <c r="V46" s="82" t="e">
        <f t="shared" si="5"/>
        <v>#REF!</v>
      </c>
      <c r="W46" s="82" t="e">
        <f>IF($B46=0,0,VLOOKUP($A46,#REF!,'Печать(опал)'!W$9,FALSE))</f>
        <v>#REF!</v>
      </c>
      <c r="X46" s="82" t="e">
        <f>IF(AND($A46&gt;0,W46&gt;0),IF('2_Вихідні дані'!$A$12=1,ROUND($L46*(W46-1),2),ROUND((L46+N46+P46+R46+T46+V46)*(W46-1),2)),0)</f>
        <v>#REF!</v>
      </c>
      <c r="Y46" s="74" t="e">
        <f t="shared" si="6"/>
        <v>#REF!</v>
      </c>
      <c r="Z46" s="74" t="e">
        <f>Y46*'2_Вихідні дані'!$B$17</f>
        <v>#REF!</v>
      </c>
    </row>
    <row r="47" spans="1:26" ht="12" hidden="1" x14ac:dyDescent="0.2">
      <c r="A47" s="86" t="e">
        <f>#REF!</f>
        <v>#REF!</v>
      </c>
      <c r="B47" s="78" t="e">
        <f>IF(C47=0,0,COUNTIF($C$10:C47,"&lt;&gt;0"))</f>
        <v>#REF!</v>
      </c>
      <c r="C47" s="78" t="e">
        <f>IF($F47&gt;0,#REF!,0)</f>
        <v>#REF!</v>
      </c>
      <c r="D47" s="78" t="e">
        <f>IF($F47&gt;0,#REF!,"")</f>
        <v>#REF!</v>
      </c>
      <c r="E47" s="78" t="e">
        <f>IF($F47&gt;0,#REF!,0)</f>
        <v>#REF!</v>
      </c>
      <c r="F47" s="78" t="e">
        <f>VLOOKUP($A47,#REF!,6+$B$3,FALSE)</f>
        <v>#REF!</v>
      </c>
      <c r="G47" s="82" t="e">
        <f>IF($B47&gt;0,'2_Вихідні дані'!$B$3,0)</f>
        <v>#REF!</v>
      </c>
      <c r="H47" s="82" t="e">
        <f>IF($B47=0,0,VLOOKUP($A47,#REF!,'Печать(опал)'!H$9,FALSE))</f>
        <v>#REF!</v>
      </c>
      <c r="I47" s="82" t="e">
        <f>IF($B47=0,0,VLOOKUP($A47,#REF!,'Печать(опал)'!I$9,FALSE))</f>
        <v>#REF!</v>
      </c>
      <c r="J47" s="82" t="e">
        <f>IF(B47=0,0,IF(E47&gt;0,VLOOKUP(E47,'2_Вихідні дані'!$A$6:$B$11,2,FALSE),1))</f>
        <v>#REF!</v>
      </c>
      <c r="K47" s="82" t="e">
        <f>IF($B47=0,0,VLOOKUP($A47,#REF!,'Печать(опал)'!K$9,FALSE))</f>
        <v>#REF!</v>
      </c>
      <c r="L47" s="82" t="e">
        <f t="shared" si="0"/>
        <v>#REF!</v>
      </c>
      <c r="M47" s="82" t="e">
        <f>IF($B47=0,0,VLOOKUP($A47,#REF!,'Печать(опал)'!M$9,FALSE))</f>
        <v>#REF!</v>
      </c>
      <c r="N47" s="82" t="e">
        <f t="shared" si="1"/>
        <v>#REF!</v>
      </c>
      <c r="O47" s="82" t="e">
        <f>IF($B47=0,0,VLOOKUP($A47,#REF!,'Печать(опал)'!O$9,FALSE))</f>
        <v>#REF!</v>
      </c>
      <c r="P47" s="82" t="e">
        <f t="shared" si="2"/>
        <v>#REF!</v>
      </c>
      <c r="Q47" s="82" t="e">
        <f>IF($B47=0,0,VLOOKUP($A47,#REF!,'Печать(опал)'!Q$9,FALSE))</f>
        <v>#REF!</v>
      </c>
      <c r="R47" s="82" t="e">
        <f t="shared" si="3"/>
        <v>#REF!</v>
      </c>
      <c r="S47" s="82" t="e">
        <f>IF($B47=0,0,VLOOKUP($A47,#REF!,'Печать(опал)'!S$9,FALSE))</f>
        <v>#REF!</v>
      </c>
      <c r="T47" s="82" t="e">
        <f t="shared" si="4"/>
        <v>#REF!</v>
      </c>
      <c r="U47" s="82" t="e">
        <f>IF($B47=0,0,VLOOKUP($A47,#REF!,'Печать(опал)'!U$9,FALSE))</f>
        <v>#REF!</v>
      </c>
      <c r="V47" s="82" t="e">
        <f t="shared" si="5"/>
        <v>#REF!</v>
      </c>
      <c r="W47" s="82" t="e">
        <f>IF($B47=0,0,VLOOKUP($A47,#REF!,'Печать(опал)'!W$9,FALSE))</f>
        <v>#REF!</v>
      </c>
      <c r="X47" s="82" t="e">
        <f>IF(AND($A47&gt;0,W47&gt;0),IF('2_Вихідні дані'!$A$12=1,ROUND($L47*(W47-1),2),ROUND((L47+N47+P47+R47+T47+V47)*(W47-1),2)),0)</f>
        <v>#REF!</v>
      </c>
      <c r="Y47" s="74" t="e">
        <f t="shared" si="6"/>
        <v>#REF!</v>
      </c>
      <c r="Z47" s="74" t="e">
        <f>Y47*'2_Вихідні дані'!$B$17</f>
        <v>#REF!</v>
      </c>
    </row>
    <row r="48" spans="1:26" ht="12" hidden="1" x14ac:dyDescent="0.2">
      <c r="A48" s="86" t="e">
        <f>#REF!</f>
        <v>#REF!</v>
      </c>
      <c r="B48" s="78" t="e">
        <f>IF(C48=0,0,COUNTIF($C$10:C48,"&lt;&gt;0"))</f>
        <v>#REF!</v>
      </c>
      <c r="C48" s="78" t="e">
        <f>IF($F48&gt;0,#REF!,0)</f>
        <v>#REF!</v>
      </c>
      <c r="D48" s="78" t="e">
        <f>IF($F48&gt;0,#REF!,"")</f>
        <v>#REF!</v>
      </c>
      <c r="E48" s="78" t="e">
        <f>IF($F48&gt;0,#REF!,0)</f>
        <v>#REF!</v>
      </c>
      <c r="F48" s="78" t="e">
        <f>VLOOKUP($A48,#REF!,6+$B$3,FALSE)</f>
        <v>#REF!</v>
      </c>
      <c r="G48" s="82" t="e">
        <f>IF($B48&gt;0,'2_Вихідні дані'!$B$3,0)</f>
        <v>#REF!</v>
      </c>
      <c r="H48" s="82" t="e">
        <f>IF($B48=0,0,VLOOKUP($A48,#REF!,'Печать(опал)'!H$9,FALSE))</f>
        <v>#REF!</v>
      </c>
      <c r="I48" s="82" t="e">
        <f>IF($B48=0,0,VLOOKUP($A48,#REF!,'Печать(опал)'!I$9,FALSE))</f>
        <v>#REF!</v>
      </c>
      <c r="J48" s="82" t="e">
        <f>IF(B48=0,0,IF(E48&gt;0,VLOOKUP(E48,'2_Вихідні дані'!$A$6:$B$11,2,FALSE),1))</f>
        <v>#REF!</v>
      </c>
      <c r="K48" s="82" t="e">
        <f>IF($B48=0,0,VLOOKUP($A48,#REF!,'Печать(опал)'!K$9,FALSE))</f>
        <v>#REF!</v>
      </c>
      <c r="L48" s="82" t="e">
        <f t="shared" si="0"/>
        <v>#REF!</v>
      </c>
      <c r="M48" s="82" t="e">
        <f>IF($B48=0,0,VLOOKUP($A48,#REF!,'Печать(опал)'!M$9,FALSE))</f>
        <v>#REF!</v>
      </c>
      <c r="N48" s="82" t="e">
        <f t="shared" si="1"/>
        <v>#REF!</v>
      </c>
      <c r="O48" s="82" t="e">
        <f>IF($B48=0,0,VLOOKUP($A48,#REF!,'Печать(опал)'!O$9,FALSE))</f>
        <v>#REF!</v>
      </c>
      <c r="P48" s="82" t="e">
        <f t="shared" si="2"/>
        <v>#REF!</v>
      </c>
      <c r="Q48" s="82" t="e">
        <f>IF($B48=0,0,VLOOKUP($A48,#REF!,'Печать(опал)'!Q$9,FALSE))</f>
        <v>#REF!</v>
      </c>
      <c r="R48" s="82" t="e">
        <f t="shared" si="3"/>
        <v>#REF!</v>
      </c>
      <c r="S48" s="82" t="e">
        <f>IF($B48=0,0,VLOOKUP($A48,#REF!,'Печать(опал)'!S$9,FALSE))</f>
        <v>#REF!</v>
      </c>
      <c r="T48" s="82" t="e">
        <f t="shared" si="4"/>
        <v>#REF!</v>
      </c>
      <c r="U48" s="82" t="e">
        <f>IF($B48=0,0,VLOOKUP($A48,#REF!,'Печать(опал)'!U$9,FALSE))</f>
        <v>#REF!</v>
      </c>
      <c r="V48" s="82" t="e">
        <f t="shared" si="5"/>
        <v>#REF!</v>
      </c>
      <c r="W48" s="82" t="e">
        <f>IF($B48=0,0,VLOOKUP($A48,#REF!,'Печать(опал)'!W$9,FALSE))</f>
        <v>#REF!</v>
      </c>
      <c r="X48" s="82" t="e">
        <f>IF(AND($A48&gt;0,W48&gt;0),IF('2_Вихідні дані'!$A$12=1,ROUND($L48*(W48-1),2),ROUND((L48+N48+P48+R48+T48+V48)*(W48-1),2)),0)</f>
        <v>#REF!</v>
      </c>
      <c r="Y48" s="74" t="e">
        <f t="shared" si="6"/>
        <v>#REF!</v>
      </c>
      <c r="Z48" s="74" t="e">
        <f>Y48*'2_Вихідні дані'!$B$17</f>
        <v>#REF!</v>
      </c>
    </row>
    <row r="49" spans="1:26" ht="12" hidden="1" x14ac:dyDescent="0.2">
      <c r="A49" s="86" t="e">
        <f>#REF!</f>
        <v>#REF!</v>
      </c>
      <c r="B49" s="78" t="e">
        <f>IF(C49=0,0,COUNTIF($C$10:C49,"&lt;&gt;0"))</f>
        <v>#REF!</v>
      </c>
      <c r="C49" s="78" t="e">
        <f>IF($F49&gt;0,#REF!,0)</f>
        <v>#REF!</v>
      </c>
      <c r="D49" s="78" t="e">
        <f>IF($F49&gt;0,#REF!,"")</f>
        <v>#REF!</v>
      </c>
      <c r="E49" s="78" t="e">
        <f>IF($F49&gt;0,#REF!,0)</f>
        <v>#REF!</v>
      </c>
      <c r="F49" s="78" t="e">
        <f>VLOOKUP($A49,#REF!,6+$B$3,FALSE)</f>
        <v>#REF!</v>
      </c>
      <c r="G49" s="82" t="e">
        <f>IF($B49&gt;0,'2_Вихідні дані'!$B$3,0)</f>
        <v>#REF!</v>
      </c>
      <c r="H49" s="82" t="e">
        <f>IF($B49=0,0,VLOOKUP($A49,#REF!,'Печать(опал)'!H$9,FALSE))</f>
        <v>#REF!</v>
      </c>
      <c r="I49" s="82" t="e">
        <f>IF($B49=0,0,VLOOKUP($A49,#REF!,'Печать(опал)'!I$9,FALSE))</f>
        <v>#REF!</v>
      </c>
      <c r="J49" s="82" t="e">
        <f>IF(B49=0,0,IF(E49&gt;0,VLOOKUP(E49,'2_Вихідні дані'!$A$6:$B$11,2,FALSE),1))</f>
        <v>#REF!</v>
      </c>
      <c r="K49" s="82" t="e">
        <f>IF($B49=0,0,VLOOKUP($A49,#REF!,'Печать(опал)'!K$9,FALSE))</f>
        <v>#REF!</v>
      </c>
      <c r="L49" s="82" t="e">
        <f t="shared" si="0"/>
        <v>#REF!</v>
      </c>
      <c r="M49" s="82" t="e">
        <f>IF($B49=0,0,VLOOKUP($A49,#REF!,'Печать(опал)'!M$9,FALSE))</f>
        <v>#REF!</v>
      </c>
      <c r="N49" s="82" t="e">
        <f t="shared" si="1"/>
        <v>#REF!</v>
      </c>
      <c r="O49" s="82" t="e">
        <f>IF($B49=0,0,VLOOKUP($A49,#REF!,'Печать(опал)'!O$9,FALSE))</f>
        <v>#REF!</v>
      </c>
      <c r="P49" s="82" t="e">
        <f t="shared" si="2"/>
        <v>#REF!</v>
      </c>
      <c r="Q49" s="82" t="e">
        <f>IF($B49=0,0,VLOOKUP($A49,#REF!,'Печать(опал)'!Q$9,FALSE))</f>
        <v>#REF!</v>
      </c>
      <c r="R49" s="82" t="e">
        <f t="shared" si="3"/>
        <v>#REF!</v>
      </c>
      <c r="S49" s="82" t="e">
        <f>IF($B49=0,0,VLOOKUP($A49,#REF!,'Печать(опал)'!S$9,FALSE))</f>
        <v>#REF!</v>
      </c>
      <c r="T49" s="82" t="e">
        <f t="shared" si="4"/>
        <v>#REF!</v>
      </c>
      <c r="U49" s="82" t="e">
        <f>IF($B49=0,0,VLOOKUP($A49,#REF!,'Печать(опал)'!U$9,FALSE))</f>
        <v>#REF!</v>
      </c>
      <c r="V49" s="82" t="e">
        <f t="shared" si="5"/>
        <v>#REF!</v>
      </c>
      <c r="W49" s="82" t="e">
        <f>IF($B49=0,0,VLOOKUP($A49,#REF!,'Печать(опал)'!W$9,FALSE))</f>
        <v>#REF!</v>
      </c>
      <c r="X49" s="82" t="e">
        <f>IF(AND($A49&gt;0,W49&gt;0),IF('2_Вихідні дані'!$A$12=1,ROUND($L49*(W49-1),2),ROUND((L49+N49+P49+R49+T49+V49)*(W49-1),2)),0)</f>
        <v>#REF!</v>
      </c>
      <c r="Y49" s="74" t="e">
        <f t="shared" si="6"/>
        <v>#REF!</v>
      </c>
      <c r="Z49" s="74" t="e">
        <f>Y49*'2_Вихідні дані'!$B$17</f>
        <v>#REF!</v>
      </c>
    </row>
    <row r="50" spans="1:26" ht="12" hidden="1" x14ac:dyDescent="0.2">
      <c r="A50" s="86" t="e">
        <f>#REF!</f>
        <v>#REF!</v>
      </c>
      <c r="B50" s="78" t="e">
        <f>IF(C50=0,0,COUNTIF($C$10:C50,"&lt;&gt;0"))</f>
        <v>#REF!</v>
      </c>
      <c r="C50" s="78" t="e">
        <f>IF($F50&gt;0,#REF!,0)</f>
        <v>#REF!</v>
      </c>
      <c r="D50" s="78" t="e">
        <f>IF($F50&gt;0,#REF!,"")</f>
        <v>#REF!</v>
      </c>
      <c r="E50" s="78" t="e">
        <f>IF($F50&gt;0,#REF!,0)</f>
        <v>#REF!</v>
      </c>
      <c r="F50" s="78" t="e">
        <f>VLOOKUP($A50,#REF!,6+$B$3,FALSE)</f>
        <v>#REF!</v>
      </c>
      <c r="G50" s="82" t="e">
        <f>IF($B50&gt;0,'2_Вихідні дані'!$B$3,0)</f>
        <v>#REF!</v>
      </c>
      <c r="H50" s="82" t="e">
        <f>IF($B50=0,0,VLOOKUP($A50,#REF!,'Печать(опал)'!H$9,FALSE))</f>
        <v>#REF!</v>
      </c>
      <c r="I50" s="82" t="e">
        <f>IF($B50=0,0,VLOOKUP($A50,#REF!,'Печать(опал)'!I$9,FALSE))</f>
        <v>#REF!</v>
      </c>
      <c r="J50" s="82" t="e">
        <f>IF(B50=0,0,IF(E50&gt;0,VLOOKUP(E50,'2_Вихідні дані'!$A$6:$B$11,2,FALSE),1))</f>
        <v>#REF!</v>
      </c>
      <c r="K50" s="82" t="e">
        <f>IF($B50=0,0,VLOOKUP($A50,#REF!,'Печать(опал)'!K$9,FALSE))</f>
        <v>#REF!</v>
      </c>
      <c r="L50" s="82" t="e">
        <f t="shared" si="0"/>
        <v>#REF!</v>
      </c>
      <c r="M50" s="82" t="e">
        <f>IF($B50=0,0,VLOOKUP($A50,#REF!,'Печать(опал)'!M$9,FALSE))</f>
        <v>#REF!</v>
      </c>
      <c r="N50" s="82" t="e">
        <f t="shared" si="1"/>
        <v>#REF!</v>
      </c>
      <c r="O50" s="82" t="e">
        <f>IF($B50=0,0,VLOOKUP($A50,#REF!,'Печать(опал)'!O$9,FALSE))</f>
        <v>#REF!</v>
      </c>
      <c r="P50" s="82" t="e">
        <f t="shared" si="2"/>
        <v>#REF!</v>
      </c>
      <c r="Q50" s="82" t="e">
        <f>IF($B50=0,0,VLOOKUP($A50,#REF!,'Печать(опал)'!Q$9,FALSE))</f>
        <v>#REF!</v>
      </c>
      <c r="R50" s="82" t="e">
        <f t="shared" si="3"/>
        <v>#REF!</v>
      </c>
      <c r="S50" s="82" t="e">
        <f>IF($B50=0,0,VLOOKUP($A50,#REF!,'Печать(опал)'!S$9,FALSE))</f>
        <v>#REF!</v>
      </c>
      <c r="T50" s="82" t="e">
        <f t="shared" si="4"/>
        <v>#REF!</v>
      </c>
      <c r="U50" s="82" t="e">
        <f>IF($B50=0,0,VLOOKUP($A50,#REF!,'Печать(опал)'!U$9,FALSE))</f>
        <v>#REF!</v>
      </c>
      <c r="V50" s="82" t="e">
        <f t="shared" si="5"/>
        <v>#REF!</v>
      </c>
      <c r="W50" s="82" t="e">
        <f>IF($B50=0,0,VLOOKUP($A50,#REF!,'Печать(опал)'!W$9,FALSE))</f>
        <v>#REF!</v>
      </c>
      <c r="X50" s="82" t="e">
        <f>IF(AND($A50&gt;0,W50&gt;0),IF('2_Вихідні дані'!$A$12=1,ROUND($L50*(W50-1),2),ROUND((L50+N50+P50+R50+T50+V50)*(W50-1),2)),0)</f>
        <v>#REF!</v>
      </c>
      <c r="Y50" s="74" t="e">
        <f t="shared" si="6"/>
        <v>#REF!</v>
      </c>
      <c r="Z50" s="74" t="e">
        <f>Y50*'2_Вихідні дані'!$B$17</f>
        <v>#REF!</v>
      </c>
    </row>
    <row r="51" spans="1:26" ht="12" hidden="1" x14ac:dyDescent="0.2">
      <c r="A51" s="86" t="e">
        <f>#REF!</f>
        <v>#REF!</v>
      </c>
      <c r="B51" s="78" t="e">
        <f>IF(C51=0,0,COUNTIF($C$10:C51,"&lt;&gt;0"))</f>
        <v>#REF!</v>
      </c>
      <c r="C51" s="78" t="e">
        <f>IF($F51&gt;0,#REF!,0)</f>
        <v>#REF!</v>
      </c>
      <c r="D51" s="78" t="e">
        <f>IF($F51&gt;0,#REF!,"")</f>
        <v>#REF!</v>
      </c>
      <c r="E51" s="78" t="e">
        <f>IF($F51&gt;0,#REF!,0)</f>
        <v>#REF!</v>
      </c>
      <c r="F51" s="78" t="e">
        <f>VLOOKUP($A51,#REF!,6+$B$3,FALSE)</f>
        <v>#REF!</v>
      </c>
      <c r="G51" s="82" t="e">
        <f>IF($B51&gt;0,'2_Вихідні дані'!$B$3,0)</f>
        <v>#REF!</v>
      </c>
      <c r="H51" s="82" t="e">
        <f>IF($B51=0,0,VLOOKUP($A51,#REF!,'Печать(опал)'!H$9,FALSE))</f>
        <v>#REF!</v>
      </c>
      <c r="I51" s="82" t="e">
        <f>IF($B51=0,0,VLOOKUP($A51,#REF!,'Печать(опал)'!I$9,FALSE))</f>
        <v>#REF!</v>
      </c>
      <c r="J51" s="82" t="e">
        <f>IF(B51=0,0,IF(E51&gt;0,VLOOKUP(E51,'2_Вихідні дані'!$A$6:$B$11,2,FALSE),1))</f>
        <v>#REF!</v>
      </c>
      <c r="K51" s="82" t="e">
        <f>IF($B51=0,0,VLOOKUP($A51,#REF!,'Печать(опал)'!K$9,FALSE))</f>
        <v>#REF!</v>
      </c>
      <c r="L51" s="82" t="e">
        <f t="shared" si="0"/>
        <v>#REF!</v>
      </c>
      <c r="M51" s="82" t="e">
        <f>IF($B51=0,0,VLOOKUP($A51,#REF!,'Печать(опал)'!M$9,FALSE))</f>
        <v>#REF!</v>
      </c>
      <c r="N51" s="82" t="e">
        <f t="shared" si="1"/>
        <v>#REF!</v>
      </c>
      <c r="O51" s="82" t="e">
        <f>IF($B51=0,0,VLOOKUP($A51,#REF!,'Печать(опал)'!O$9,FALSE))</f>
        <v>#REF!</v>
      </c>
      <c r="P51" s="82" t="e">
        <f t="shared" si="2"/>
        <v>#REF!</v>
      </c>
      <c r="Q51" s="82" t="e">
        <f>IF($B51=0,0,VLOOKUP($A51,#REF!,'Печать(опал)'!Q$9,FALSE))</f>
        <v>#REF!</v>
      </c>
      <c r="R51" s="82" t="e">
        <f t="shared" si="3"/>
        <v>#REF!</v>
      </c>
      <c r="S51" s="82" t="e">
        <f>IF($B51=0,0,VLOOKUP($A51,#REF!,'Печать(опал)'!S$9,FALSE))</f>
        <v>#REF!</v>
      </c>
      <c r="T51" s="82" t="e">
        <f t="shared" si="4"/>
        <v>#REF!</v>
      </c>
      <c r="U51" s="82" t="e">
        <f>IF($B51=0,0,VLOOKUP($A51,#REF!,'Печать(опал)'!U$9,FALSE))</f>
        <v>#REF!</v>
      </c>
      <c r="V51" s="82" t="e">
        <f t="shared" si="5"/>
        <v>#REF!</v>
      </c>
      <c r="W51" s="82" t="e">
        <f>IF($B51=0,0,VLOOKUP($A51,#REF!,'Печать(опал)'!W$9,FALSE))</f>
        <v>#REF!</v>
      </c>
      <c r="X51" s="82" t="e">
        <f>IF(AND($A51&gt;0,W51&gt;0),IF('2_Вихідні дані'!$A$12=1,ROUND($L51*(W51-1),2),ROUND((L51+N51+P51+R51+T51+V51)*(W51-1),2)),0)</f>
        <v>#REF!</v>
      </c>
      <c r="Y51" s="74" t="e">
        <f t="shared" si="6"/>
        <v>#REF!</v>
      </c>
      <c r="Z51" s="74" t="e">
        <f>Y51*'2_Вихідні дані'!$B$17</f>
        <v>#REF!</v>
      </c>
    </row>
    <row r="52" spans="1:26" ht="12" hidden="1" x14ac:dyDescent="0.2">
      <c r="A52" s="86" t="e">
        <f>#REF!</f>
        <v>#REF!</v>
      </c>
      <c r="B52" s="78" t="e">
        <f>IF(C52=0,0,COUNTIF($C$10:C52,"&lt;&gt;0"))</f>
        <v>#REF!</v>
      </c>
      <c r="C52" s="78" t="e">
        <f>IF($F52&gt;0,#REF!,0)</f>
        <v>#REF!</v>
      </c>
      <c r="D52" s="78" t="e">
        <f>IF($F52&gt;0,#REF!,"")</f>
        <v>#REF!</v>
      </c>
      <c r="E52" s="78" t="e">
        <f>IF($F52&gt;0,#REF!,0)</f>
        <v>#REF!</v>
      </c>
      <c r="F52" s="78" t="e">
        <f>VLOOKUP($A52,#REF!,6+$B$3,FALSE)</f>
        <v>#REF!</v>
      </c>
      <c r="G52" s="82" t="e">
        <f>IF($B52&gt;0,'2_Вихідні дані'!$B$3,0)</f>
        <v>#REF!</v>
      </c>
      <c r="H52" s="82" t="e">
        <f>IF($B52=0,0,VLOOKUP($A52,#REF!,'Печать(опал)'!H$9,FALSE))</f>
        <v>#REF!</v>
      </c>
      <c r="I52" s="82" t="e">
        <f>IF($B52=0,0,VLOOKUP($A52,#REF!,'Печать(опал)'!I$9,FALSE))</f>
        <v>#REF!</v>
      </c>
      <c r="J52" s="82" t="e">
        <f>IF(B52=0,0,IF(E52&gt;0,VLOOKUP(E52,'2_Вихідні дані'!$A$6:$B$11,2,FALSE),1))</f>
        <v>#REF!</v>
      </c>
      <c r="K52" s="82" t="e">
        <f>IF($B52=0,0,VLOOKUP($A52,#REF!,'Печать(опал)'!K$9,FALSE))</f>
        <v>#REF!</v>
      </c>
      <c r="L52" s="82" t="e">
        <f t="shared" si="0"/>
        <v>#REF!</v>
      </c>
      <c r="M52" s="82" t="e">
        <f>IF($B52=0,0,VLOOKUP($A52,#REF!,'Печать(опал)'!M$9,FALSE))</f>
        <v>#REF!</v>
      </c>
      <c r="N52" s="82" t="e">
        <f t="shared" si="1"/>
        <v>#REF!</v>
      </c>
      <c r="O52" s="82" t="e">
        <f>IF($B52=0,0,VLOOKUP($A52,#REF!,'Печать(опал)'!O$9,FALSE))</f>
        <v>#REF!</v>
      </c>
      <c r="P52" s="82" t="e">
        <f t="shared" si="2"/>
        <v>#REF!</v>
      </c>
      <c r="Q52" s="82" t="e">
        <f>IF($B52=0,0,VLOOKUP($A52,#REF!,'Печать(опал)'!Q$9,FALSE))</f>
        <v>#REF!</v>
      </c>
      <c r="R52" s="82" t="e">
        <f t="shared" si="3"/>
        <v>#REF!</v>
      </c>
      <c r="S52" s="82" t="e">
        <f>IF($B52=0,0,VLOOKUP($A52,#REF!,'Печать(опал)'!S$9,FALSE))</f>
        <v>#REF!</v>
      </c>
      <c r="T52" s="82" t="e">
        <f t="shared" si="4"/>
        <v>#REF!</v>
      </c>
      <c r="U52" s="82" t="e">
        <f>IF($B52=0,0,VLOOKUP($A52,#REF!,'Печать(опал)'!U$9,FALSE))</f>
        <v>#REF!</v>
      </c>
      <c r="V52" s="82" t="e">
        <f t="shared" si="5"/>
        <v>#REF!</v>
      </c>
      <c r="W52" s="82" t="e">
        <f>IF($B52=0,0,VLOOKUP($A52,#REF!,'Печать(опал)'!W$9,FALSE))</f>
        <v>#REF!</v>
      </c>
      <c r="X52" s="82" t="e">
        <f>IF(AND($A52&gt;0,W52&gt;0),IF('2_Вихідні дані'!$A$12=1,ROUND($L52*(W52-1),2),ROUND((L52+N52+P52+R52+T52+V52)*(W52-1),2)),0)</f>
        <v>#REF!</v>
      </c>
      <c r="Y52" s="74" t="e">
        <f t="shared" si="6"/>
        <v>#REF!</v>
      </c>
      <c r="Z52" s="74" t="e">
        <f>Y52*'2_Вихідні дані'!$B$17</f>
        <v>#REF!</v>
      </c>
    </row>
    <row r="53" spans="1:26" ht="12" hidden="1" x14ac:dyDescent="0.2">
      <c r="A53" s="86" t="e">
        <f>#REF!</f>
        <v>#REF!</v>
      </c>
      <c r="B53" s="78" t="e">
        <f>IF(C53=0,0,COUNTIF($C$10:C53,"&lt;&gt;0"))</f>
        <v>#REF!</v>
      </c>
      <c r="C53" s="78" t="e">
        <f>IF($F53&gt;0,#REF!,0)</f>
        <v>#REF!</v>
      </c>
      <c r="D53" s="78" t="e">
        <f>IF($F53&gt;0,#REF!,"")</f>
        <v>#REF!</v>
      </c>
      <c r="E53" s="78" t="e">
        <f>IF($F53&gt;0,#REF!,0)</f>
        <v>#REF!</v>
      </c>
      <c r="F53" s="78" t="e">
        <f>VLOOKUP($A53,#REF!,6+$B$3,FALSE)</f>
        <v>#REF!</v>
      </c>
      <c r="G53" s="82" t="e">
        <f>IF($B53&gt;0,'2_Вихідні дані'!$B$3,0)</f>
        <v>#REF!</v>
      </c>
      <c r="H53" s="82" t="e">
        <f>IF($B53=0,0,VLOOKUP($A53,#REF!,'Печать(опал)'!H$9,FALSE))</f>
        <v>#REF!</v>
      </c>
      <c r="I53" s="82" t="e">
        <f>IF($B53=0,0,VLOOKUP($A53,#REF!,'Печать(опал)'!I$9,FALSE))</f>
        <v>#REF!</v>
      </c>
      <c r="J53" s="82" t="e">
        <f>IF(B53=0,0,IF(E53&gt;0,VLOOKUP(E53,'2_Вихідні дані'!$A$6:$B$11,2,FALSE),1))</f>
        <v>#REF!</v>
      </c>
      <c r="K53" s="82" t="e">
        <f>IF($B53=0,0,VLOOKUP($A53,#REF!,'Печать(опал)'!K$9,FALSE))</f>
        <v>#REF!</v>
      </c>
      <c r="L53" s="82" t="e">
        <f t="shared" si="0"/>
        <v>#REF!</v>
      </c>
      <c r="M53" s="82" t="e">
        <f>IF($B53=0,0,VLOOKUP($A53,#REF!,'Печать(опал)'!M$9,FALSE))</f>
        <v>#REF!</v>
      </c>
      <c r="N53" s="82" t="e">
        <f t="shared" si="1"/>
        <v>#REF!</v>
      </c>
      <c r="O53" s="82" t="e">
        <f>IF($B53=0,0,VLOOKUP($A53,#REF!,'Печать(опал)'!O$9,FALSE))</f>
        <v>#REF!</v>
      </c>
      <c r="P53" s="82" t="e">
        <f t="shared" si="2"/>
        <v>#REF!</v>
      </c>
      <c r="Q53" s="82" t="e">
        <f>IF($B53=0,0,VLOOKUP($A53,#REF!,'Печать(опал)'!Q$9,FALSE))</f>
        <v>#REF!</v>
      </c>
      <c r="R53" s="82" t="e">
        <f t="shared" si="3"/>
        <v>#REF!</v>
      </c>
      <c r="S53" s="82" t="e">
        <f>IF($B53=0,0,VLOOKUP($A53,#REF!,'Печать(опал)'!S$9,FALSE))</f>
        <v>#REF!</v>
      </c>
      <c r="T53" s="82" t="e">
        <f t="shared" si="4"/>
        <v>#REF!</v>
      </c>
      <c r="U53" s="82" t="e">
        <f>IF($B53=0,0,VLOOKUP($A53,#REF!,'Печать(опал)'!U$9,FALSE))</f>
        <v>#REF!</v>
      </c>
      <c r="V53" s="82" t="e">
        <f t="shared" si="5"/>
        <v>#REF!</v>
      </c>
      <c r="W53" s="82" t="e">
        <f>IF($B53=0,0,VLOOKUP($A53,#REF!,'Печать(опал)'!W$9,FALSE))</f>
        <v>#REF!</v>
      </c>
      <c r="X53" s="82" t="e">
        <f>IF(AND($A53&gt;0,W53&gt;0),IF('2_Вихідні дані'!$A$12=1,ROUND($L53*(W53-1),2),ROUND((L53+N53+P53+R53+T53+V53)*(W53-1),2)),0)</f>
        <v>#REF!</v>
      </c>
      <c r="Y53" s="74" t="e">
        <f t="shared" si="6"/>
        <v>#REF!</v>
      </c>
      <c r="Z53" s="74" t="e">
        <f>Y53*'2_Вихідні дані'!$B$17</f>
        <v>#REF!</v>
      </c>
    </row>
    <row r="54" spans="1:26" ht="12" hidden="1" x14ac:dyDescent="0.2">
      <c r="A54" s="86" t="e">
        <f>#REF!</f>
        <v>#REF!</v>
      </c>
      <c r="B54" s="78" t="e">
        <f>IF(C54=0,0,COUNTIF($C$10:C54,"&lt;&gt;0"))</f>
        <v>#REF!</v>
      </c>
      <c r="C54" s="78" t="e">
        <f>IF($F54&gt;0,#REF!,0)</f>
        <v>#REF!</v>
      </c>
      <c r="D54" s="78" t="e">
        <f>IF($F54&gt;0,#REF!,"")</f>
        <v>#REF!</v>
      </c>
      <c r="E54" s="78" t="e">
        <f>IF($F54&gt;0,#REF!,0)</f>
        <v>#REF!</v>
      </c>
      <c r="F54" s="78" t="e">
        <f>VLOOKUP($A54,#REF!,6+$B$3,FALSE)</f>
        <v>#REF!</v>
      </c>
      <c r="G54" s="82" t="e">
        <f>IF($B54&gt;0,'2_Вихідні дані'!$B$3,0)</f>
        <v>#REF!</v>
      </c>
      <c r="H54" s="82" t="e">
        <f>IF($B54=0,0,VLOOKUP($A54,#REF!,'Печать(опал)'!H$9,FALSE))</f>
        <v>#REF!</v>
      </c>
      <c r="I54" s="82" t="e">
        <f>IF($B54=0,0,VLOOKUP($A54,#REF!,'Печать(опал)'!I$9,FALSE))</f>
        <v>#REF!</v>
      </c>
      <c r="J54" s="82" t="e">
        <f>IF(B54=0,0,IF(E54&gt;0,VLOOKUP(E54,'2_Вихідні дані'!$A$6:$B$11,2,FALSE),1))</f>
        <v>#REF!</v>
      </c>
      <c r="K54" s="82" t="e">
        <f>IF($B54=0,0,VLOOKUP($A54,#REF!,'Печать(опал)'!K$9,FALSE))</f>
        <v>#REF!</v>
      </c>
      <c r="L54" s="82" t="e">
        <f t="shared" si="0"/>
        <v>#REF!</v>
      </c>
      <c r="M54" s="82" t="e">
        <f>IF($B54=0,0,VLOOKUP($A54,#REF!,'Печать(опал)'!M$9,FALSE))</f>
        <v>#REF!</v>
      </c>
      <c r="N54" s="82" t="e">
        <f t="shared" si="1"/>
        <v>#REF!</v>
      </c>
      <c r="O54" s="82" t="e">
        <f>IF($B54=0,0,VLOOKUP($A54,#REF!,'Печать(опал)'!O$9,FALSE))</f>
        <v>#REF!</v>
      </c>
      <c r="P54" s="82" t="e">
        <f t="shared" si="2"/>
        <v>#REF!</v>
      </c>
      <c r="Q54" s="82" t="e">
        <f>IF($B54=0,0,VLOOKUP($A54,#REF!,'Печать(опал)'!Q$9,FALSE))</f>
        <v>#REF!</v>
      </c>
      <c r="R54" s="82" t="e">
        <f t="shared" si="3"/>
        <v>#REF!</v>
      </c>
      <c r="S54" s="82" t="e">
        <f>IF($B54=0,0,VLOOKUP($A54,#REF!,'Печать(опал)'!S$9,FALSE))</f>
        <v>#REF!</v>
      </c>
      <c r="T54" s="82" t="e">
        <f t="shared" si="4"/>
        <v>#REF!</v>
      </c>
      <c r="U54" s="82" t="e">
        <f>IF($B54=0,0,VLOOKUP($A54,#REF!,'Печать(опал)'!U$9,FALSE))</f>
        <v>#REF!</v>
      </c>
      <c r="V54" s="82" t="e">
        <f t="shared" si="5"/>
        <v>#REF!</v>
      </c>
      <c r="W54" s="82" t="e">
        <f>IF($B54=0,0,VLOOKUP($A54,#REF!,'Печать(опал)'!W$9,FALSE))</f>
        <v>#REF!</v>
      </c>
      <c r="X54" s="82" t="e">
        <f>IF(AND($A54&gt;0,W54&gt;0),IF('2_Вихідні дані'!$A$12=1,ROUND($L54*(W54-1),2),ROUND((L54+N54+P54+R54+T54+V54)*(W54-1),2)),0)</f>
        <v>#REF!</v>
      </c>
      <c r="Y54" s="74" t="e">
        <f t="shared" si="6"/>
        <v>#REF!</v>
      </c>
      <c r="Z54" s="74" t="e">
        <f>Y54*'2_Вихідні дані'!$B$17</f>
        <v>#REF!</v>
      </c>
    </row>
    <row r="55" spans="1:26" ht="12" hidden="1" x14ac:dyDescent="0.2">
      <c r="A55" s="86" t="e">
        <f>#REF!</f>
        <v>#REF!</v>
      </c>
      <c r="B55" s="78" t="e">
        <f>IF(C55=0,0,COUNTIF($C$10:C55,"&lt;&gt;0"))</f>
        <v>#REF!</v>
      </c>
      <c r="C55" s="78" t="e">
        <f>IF($F55&gt;0,#REF!,0)</f>
        <v>#REF!</v>
      </c>
      <c r="D55" s="78" t="e">
        <f>IF($F55&gt;0,#REF!,"")</f>
        <v>#REF!</v>
      </c>
      <c r="E55" s="78" t="e">
        <f>IF($F55&gt;0,#REF!,0)</f>
        <v>#REF!</v>
      </c>
      <c r="F55" s="78" t="e">
        <f>VLOOKUP($A55,#REF!,6+$B$3,FALSE)</f>
        <v>#REF!</v>
      </c>
      <c r="G55" s="82" t="e">
        <f>IF($B55&gt;0,'2_Вихідні дані'!$B$3,0)</f>
        <v>#REF!</v>
      </c>
      <c r="H55" s="82" t="e">
        <f>IF($B55=0,0,VLOOKUP($A55,#REF!,'Печать(опал)'!H$9,FALSE))</f>
        <v>#REF!</v>
      </c>
      <c r="I55" s="82" t="e">
        <f>IF($B55=0,0,VLOOKUP($A55,#REF!,'Печать(опал)'!I$9,FALSE))</f>
        <v>#REF!</v>
      </c>
      <c r="J55" s="82" t="e">
        <f>IF(B55=0,0,IF(E55&gt;0,VLOOKUP(E55,'2_Вихідні дані'!$A$6:$B$11,2,FALSE),1))</f>
        <v>#REF!</v>
      </c>
      <c r="K55" s="82" t="e">
        <f>IF($B55=0,0,VLOOKUP($A55,#REF!,'Печать(опал)'!K$9,FALSE))</f>
        <v>#REF!</v>
      </c>
      <c r="L55" s="82" t="e">
        <f t="shared" si="0"/>
        <v>#REF!</v>
      </c>
      <c r="M55" s="82" t="e">
        <f>IF($B55=0,0,VLOOKUP($A55,#REF!,'Печать(опал)'!M$9,FALSE))</f>
        <v>#REF!</v>
      </c>
      <c r="N55" s="82" t="e">
        <f t="shared" si="1"/>
        <v>#REF!</v>
      </c>
      <c r="O55" s="82" t="e">
        <f>IF($B55=0,0,VLOOKUP($A55,#REF!,'Печать(опал)'!O$9,FALSE))</f>
        <v>#REF!</v>
      </c>
      <c r="P55" s="82" t="e">
        <f t="shared" si="2"/>
        <v>#REF!</v>
      </c>
      <c r="Q55" s="82" t="e">
        <f>IF($B55=0,0,VLOOKUP($A55,#REF!,'Печать(опал)'!Q$9,FALSE))</f>
        <v>#REF!</v>
      </c>
      <c r="R55" s="82" t="e">
        <f t="shared" si="3"/>
        <v>#REF!</v>
      </c>
      <c r="S55" s="82" t="e">
        <f>IF($B55=0,0,VLOOKUP($A55,#REF!,'Печать(опал)'!S$9,FALSE))</f>
        <v>#REF!</v>
      </c>
      <c r="T55" s="82" t="e">
        <f t="shared" si="4"/>
        <v>#REF!</v>
      </c>
      <c r="U55" s="82" t="e">
        <f>IF($B55=0,0,VLOOKUP($A55,#REF!,'Печать(опал)'!U$9,FALSE))</f>
        <v>#REF!</v>
      </c>
      <c r="V55" s="82" t="e">
        <f t="shared" si="5"/>
        <v>#REF!</v>
      </c>
      <c r="W55" s="82" t="e">
        <f>IF($B55=0,0,VLOOKUP($A55,#REF!,'Печать(опал)'!W$9,FALSE))</f>
        <v>#REF!</v>
      </c>
      <c r="X55" s="82" t="e">
        <f>IF(AND($A55&gt;0,W55&gt;0),IF('2_Вихідні дані'!$A$12=1,ROUND($L55*(W55-1),2),ROUND((L55+N55+P55+R55+T55+V55)*(W55-1),2)),0)</f>
        <v>#REF!</v>
      </c>
      <c r="Y55" s="74" t="e">
        <f t="shared" si="6"/>
        <v>#REF!</v>
      </c>
      <c r="Z55" s="74" t="e">
        <f>Y55*'2_Вихідні дані'!$B$17</f>
        <v>#REF!</v>
      </c>
    </row>
    <row r="56" spans="1:26" ht="12" hidden="1" x14ac:dyDescent="0.2">
      <c r="A56" s="86" t="e">
        <f>#REF!</f>
        <v>#REF!</v>
      </c>
      <c r="B56" s="78" t="e">
        <f>IF(C56=0,0,COUNTIF($C$10:C56,"&lt;&gt;0"))</f>
        <v>#REF!</v>
      </c>
      <c r="C56" s="78" t="e">
        <f>IF($F56&gt;0,#REF!,0)</f>
        <v>#REF!</v>
      </c>
      <c r="D56" s="78" t="e">
        <f>IF($F56&gt;0,#REF!,"")</f>
        <v>#REF!</v>
      </c>
      <c r="E56" s="78" t="e">
        <f>IF($F56&gt;0,#REF!,0)</f>
        <v>#REF!</v>
      </c>
      <c r="F56" s="78" t="e">
        <f>VLOOKUP($A56,#REF!,6+$B$3,FALSE)</f>
        <v>#REF!</v>
      </c>
      <c r="G56" s="82" t="e">
        <f>IF($B56&gt;0,'2_Вихідні дані'!$B$3,0)</f>
        <v>#REF!</v>
      </c>
      <c r="H56" s="82" t="e">
        <f>IF($B56=0,0,VLOOKUP($A56,#REF!,'Печать(опал)'!H$9,FALSE))</f>
        <v>#REF!</v>
      </c>
      <c r="I56" s="82" t="e">
        <f>IF($B56=0,0,VLOOKUP($A56,#REF!,'Печать(опал)'!I$9,FALSE))</f>
        <v>#REF!</v>
      </c>
      <c r="J56" s="82" t="e">
        <f>IF(B56=0,0,IF(E56&gt;0,VLOOKUP(E56,'2_Вихідні дані'!$A$6:$B$11,2,FALSE),1))</f>
        <v>#REF!</v>
      </c>
      <c r="K56" s="82" t="e">
        <f>IF($B56=0,0,VLOOKUP($A56,#REF!,'Печать(опал)'!K$9,FALSE))</f>
        <v>#REF!</v>
      </c>
      <c r="L56" s="82" t="e">
        <f t="shared" si="0"/>
        <v>#REF!</v>
      </c>
      <c r="M56" s="82" t="e">
        <f>IF($B56=0,0,VLOOKUP($A56,#REF!,'Печать(опал)'!M$9,FALSE))</f>
        <v>#REF!</v>
      </c>
      <c r="N56" s="82" t="e">
        <f t="shared" si="1"/>
        <v>#REF!</v>
      </c>
      <c r="O56" s="82" t="e">
        <f>IF($B56=0,0,VLOOKUP($A56,#REF!,'Печать(опал)'!O$9,FALSE))</f>
        <v>#REF!</v>
      </c>
      <c r="P56" s="82" t="e">
        <f t="shared" si="2"/>
        <v>#REF!</v>
      </c>
      <c r="Q56" s="82" t="e">
        <f>IF($B56=0,0,VLOOKUP($A56,#REF!,'Печать(опал)'!Q$9,FALSE))</f>
        <v>#REF!</v>
      </c>
      <c r="R56" s="82" t="e">
        <f t="shared" si="3"/>
        <v>#REF!</v>
      </c>
      <c r="S56" s="82" t="e">
        <f>IF($B56=0,0,VLOOKUP($A56,#REF!,'Печать(опал)'!S$9,FALSE))</f>
        <v>#REF!</v>
      </c>
      <c r="T56" s="82" t="e">
        <f t="shared" si="4"/>
        <v>#REF!</v>
      </c>
      <c r="U56" s="82" t="e">
        <f>IF($B56=0,0,VLOOKUP($A56,#REF!,'Печать(опал)'!U$9,FALSE))</f>
        <v>#REF!</v>
      </c>
      <c r="V56" s="82" t="e">
        <f t="shared" si="5"/>
        <v>#REF!</v>
      </c>
      <c r="W56" s="82" t="e">
        <f>IF($B56=0,0,VLOOKUP($A56,#REF!,'Печать(опал)'!W$9,FALSE))</f>
        <v>#REF!</v>
      </c>
      <c r="X56" s="82" t="e">
        <f>IF(AND($A56&gt;0,W56&gt;0),IF('2_Вихідні дані'!$A$12=1,ROUND($L56*(W56-1),2),ROUND((L56+N56+P56+R56+T56+V56)*(W56-1),2)),0)</f>
        <v>#REF!</v>
      </c>
      <c r="Y56" s="74" t="e">
        <f t="shared" si="6"/>
        <v>#REF!</v>
      </c>
      <c r="Z56" s="74" t="e">
        <f>Y56*'2_Вихідні дані'!$B$17</f>
        <v>#REF!</v>
      </c>
    </row>
    <row r="57" spans="1:26" ht="12" hidden="1" x14ac:dyDescent="0.2">
      <c r="A57" s="86" t="e">
        <f>#REF!</f>
        <v>#REF!</v>
      </c>
      <c r="B57" s="78" t="e">
        <f>IF(C57=0,0,COUNTIF($C$10:C57,"&lt;&gt;0"))</f>
        <v>#REF!</v>
      </c>
      <c r="C57" s="78" t="e">
        <f>IF($F57&gt;0,#REF!,0)</f>
        <v>#REF!</v>
      </c>
      <c r="D57" s="78" t="e">
        <f>IF($F57&gt;0,#REF!,"")</f>
        <v>#REF!</v>
      </c>
      <c r="E57" s="78" t="e">
        <f>IF($F57&gt;0,#REF!,0)</f>
        <v>#REF!</v>
      </c>
      <c r="F57" s="78" t="e">
        <f>VLOOKUP($A57,#REF!,6+$B$3,FALSE)</f>
        <v>#REF!</v>
      </c>
      <c r="G57" s="82" t="e">
        <f>IF($B57&gt;0,'2_Вихідні дані'!$B$3,0)</f>
        <v>#REF!</v>
      </c>
      <c r="H57" s="82" t="e">
        <f>IF($B57=0,0,VLOOKUP($A57,#REF!,'Печать(опал)'!H$9,FALSE))</f>
        <v>#REF!</v>
      </c>
      <c r="I57" s="82" t="e">
        <f>IF($B57=0,0,VLOOKUP($A57,#REF!,'Печать(опал)'!I$9,FALSE))</f>
        <v>#REF!</v>
      </c>
      <c r="J57" s="82" t="e">
        <f>IF(B57=0,0,IF(E57&gt;0,VLOOKUP(E57,'2_Вихідні дані'!$A$6:$B$11,2,FALSE),1))</f>
        <v>#REF!</v>
      </c>
      <c r="K57" s="82" t="e">
        <f>IF($B57=0,0,VLOOKUP($A57,#REF!,'Печать(опал)'!K$9,FALSE))</f>
        <v>#REF!</v>
      </c>
      <c r="L57" s="82" t="e">
        <f t="shared" si="0"/>
        <v>#REF!</v>
      </c>
      <c r="M57" s="82" t="e">
        <f>IF($B57=0,0,VLOOKUP($A57,#REF!,'Печать(опал)'!M$9,FALSE))</f>
        <v>#REF!</v>
      </c>
      <c r="N57" s="82" t="e">
        <f t="shared" si="1"/>
        <v>#REF!</v>
      </c>
      <c r="O57" s="82" t="e">
        <f>IF($B57=0,0,VLOOKUP($A57,#REF!,'Печать(опал)'!O$9,FALSE))</f>
        <v>#REF!</v>
      </c>
      <c r="P57" s="82" t="e">
        <f t="shared" si="2"/>
        <v>#REF!</v>
      </c>
      <c r="Q57" s="82" t="e">
        <f>IF($B57=0,0,VLOOKUP($A57,#REF!,'Печать(опал)'!Q$9,FALSE))</f>
        <v>#REF!</v>
      </c>
      <c r="R57" s="82" t="e">
        <f t="shared" si="3"/>
        <v>#REF!</v>
      </c>
      <c r="S57" s="82" t="e">
        <f>IF($B57=0,0,VLOOKUP($A57,#REF!,'Печать(опал)'!S$9,FALSE))</f>
        <v>#REF!</v>
      </c>
      <c r="T57" s="82" t="e">
        <f t="shared" si="4"/>
        <v>#REF!</v>
      </c>
      <c r="U57" s="82" t="e">
        <f>IF($B57=0,0,VLOOKUP($A57,#REF!,'Печать(опал)'!U$9,FALSE))</f>
        <v>#REF!</v>
      </c>
      <c r="V57" s="82" t="e">
        <f t="shared" si="5"/>
        <v>#REF!</v>
      </c>
      <c r="W57" s="82" t="e">
        <f>IF($B57=0,0,VLOOKUP($A57,#REF!,'Печать(опал)'!W$9,FALSE))</f>
        <v>#REF!</v>
      </c>
      <c r="X57" s="82" t="e">
        <f>IF(AND($A57&gt;0,W57&gt;0),IF('2_Вихідні дані'!$A$12=1,ROUND($L57*(W57-1),2),ROUND((L57+N57+P57+R57+T57+V57)*(W57-1),2)),0)</f>
        <v>#REF!</v>
      </c>
      <c r="Y57" s="74" t="e">
        <f t="shared" si="6"/>
        <v>#REF!</v>
      </c>
      <c r="Z57" s="74" t="e">
        <f>Y57*'2_Вихідні дані'!$B$17</f>
        <v>#REF!</v>
      </c>
    </row>
    <row r="58" spans="1:26" ht="12" hidden="1" x14ac:dyDescent="0.2">
      <c r="A58" s="86" t="e">
        <f>#REF!</f>
        <v>#REF!</v>
      </c>
      <c r="B58" s="78" t="e">
        <f>IF(C58=0,0,COUNTIF($C$10:C58,"&lt;&gt;0"))</f>
        <v>#REF!</v>
      </c>
      <c r="C58" s="78" t="e">
        <f>IF($F58&gt;0,#REF!,0)</f>
        <v>#REF!</v>
      </c>
      <c r="D58" s="78" t="e">
        <f>IF($F58&gt;0,#REF!,"")</f>
        <v>#REF!</v>
      </c>
      <c r="E58" s="78" t="e">
        <f>IF($F58&gt;0,#REF!,0)</f>
        <v>#REF!</v>
      </c>
      <c r="F58" s="78" t="e">
        <f>VLOOKUP($A58,#REF!,6+$B$3,FALSE)</f>
        <v>#REF!</v>
      </c>
      <c r="G58" s="82" t="e">
        <f>IF($B58&gt;0,'2_Вихідні дані'!$B$3,0)</f>
        <v>#REF!</v>
      </c>
      <c r="H58" s="82" t="e">
        <f>IF($B58=0,0,VLOOKUP($A58,#REF!,'Печать(опал)'!H$9,FALSE))</f>
        <v>#REF!</v>
      </c>
      <c r="I58" s="82" t="e">
        <f>IF($B58=0,0,VLOOKUP($A58,#REF!,'Печать(опал)'!I$9,FALSE))</f>
        <v>#REF!</v>
      </c>
      <c r="J58" s="82" t="e">
        <f>IF(B58=0,0,IF(E58&gt;0,VLOOKUP(E58,'2_Вихідні дані'!$A$6:$B$11,2,FALSE),1))</f>
        <v>#REF!</v>
      </c>
      <c r="K58" s="82" t="e">
        <f>IF($B58=0,0,VLOOKUP($A58,#REF!,'Печать(опал)'!K$9,FALSE))</f>
        <v>#REF!</v>
      </c>
      <c r="L58" s="82" t="e">
        <f t="shared" si="0"/>
        <v>#REF!</v>
      </c>
      <c r="M58" s="82" t="e">
        <f>IF($B58=0,0,VLOOKUP($A58,#REF!,'Печать(опал)'!M$9,FALSE))</f>
        <v>#REF!</v>
      </c>
      <c r="N58" s="82" t="e">
        <f t="shared" si="1"/>
        <v>#REF!</v>
      </c>
      <c r="O58" s="82" t="e">
        <f>IF($B58=0,0,VLOOKUP($A58,#REF!,'Печать(опал)'!O$9,FALSE))</f>
        <v>#REF!</v>
      </c>
      <c r="P58" s="82" t="e">
        <f t="shared" si="2"/>
        <v>#REF!</v>
      </c>
      <c r="Q58" s="82" t="e">
        <f>IF($B58=0,0,VLOOKUP($A58,#REF!,'Печать(опал)'!Q$9,FALSE))</f>
        <v>#REF!</v>
      </c>
      <c r="R58" s="82" t="e">
        <f t="shared" si="3"/>
        <v>#REF!</v>
      </c>
      <c r="S58" s="82" t="e">
        <f>IF($B58=0,0,VLOOKUP($A58,#REF!,'Печать(опал)'!S$9,FALSE))</f>
        <v>#REF!</v>
      </c>
      <c r="T58" s="82" t="e">
        <f t="shared" si="4"/>
        <v>#REF!</v>
      </c>
      <c r="U58" s="82" t="e">
        <f>IF($B58=0,0,VLOOKUP($A58,#REF!,'Печать(опал)'!U$9,FALSE))</f>
        <v>#REF!</v>
      </c>
      <c r="V58" s="82" t="e">
        <f t="shared" si="5"/>
        <v>#REF!</v>
      </c>
      <c r="W58" s="82" t="e">
        <f>IF($B58=0,0,VLOOKUP($A58,#REF!,'Печать(опал)'!W$9,FALSE))</f>
        <v>#REF!</v>
      </c>
      <c r="X58" s="82" t="e">
        <f>IF(AND($A58&gt;0,W58&gt;0),IF('2_Вихідні дані'!$A$12=1,ROUND($L58*(W58-1),2),ROUND((L58+N58+P58+R58+T58+V58)*(W58-1),2)),0)</f>
        <v>#REF!</v>
      </c>
      <c r="Y58" s="74" t="e">
        <f t="shared" si="6"/>
        <v>#REF!</v>
      </c>
      <c r="Z58" s="74" t="e">
        <f>Y58*'2_Вихідні дані'!$B$17</f>
        <v>#REF!</v>
      </c>
    </row>
    <row r="59" spans="1:26" ht="12" hidden="1" x14ac:dyDescent="0.2">
      <c r="A59" s="86" t="e">
        <f>#REF!</f>
        <v>#REF!</v>
      </c>
      <c r="B59" s="78" t="e">
        <f>IF(C59=0,0,COUNTIF($C$10:C59,"&lt;&gt;0"))</f>
        <v>#REF!</v>
      </c>
      <c r="C59" s="78" t="e">
        <f>IF($F59&gt;0,#REF!,0)</f>
        <v>#REF!</v>
      </c>
      <c r="D59" s="78" t="e">
        <f>IF($F59&gt;0,#REF!,"")</f>
        <v>#REF!</v>
      </c>
      <c r="E59" s="78" t="e">
        <f>IF($F59&gt;0,#REF!,0)</f>
        <v>#REF!</v>
      </c>
      <c r="F59" s="78" t="e">
        <f>VLOOKUP($A59,#REF!,6+$B$3,FALSE)</f>
        <v>#REF!</v>
      </c>
      <c r="G59" s="82" t="e">
        <f>IF($B59&gt;0,'2_Вихідні дані'!$B$3,0)</f>
        <v>#REF!</v>
      </c>
      <c r="H59" s="82" t="e">
        <f>IF($B59=0,0,VLOOKUP($A59,#REF!,'Печать(опал)'!H$9,FALSE))</f>
        <v>#REF!</v>
      </c>
      <c r="I59" s="82" t="e">
        <f>IF($B59=0,0,VLOOKUP($A59,#REF!,'Печать(опал)'!I$9,FALSE))</f>
        <v>#REF!</v>
      </c>
      <c r="J59" s="82" t="e">
        <f>IF(B59=0,0,IF(E59&gt;0,VLOOKUP(E59,'2_Вихідні дані'!$A$6:$B$11,2,FALSE),1))</f>
        <v>#REF!</v>
      </c>
      <c r="K59" s="82" t="e">
        <f>IF($B59=0,0,VLOOKUP($A59,#REF!,'Печать(опал)'!K$9,FALSE))</f>
        <v>#REF!</v>
      </c>
      <c r="L59" s="82" t="e">
        <f t="shared" si="0"/>
        <v>#REF!</v>
      </c>
      <c r="M59" s="82" t="e">
        <f>IF($B59=0,0,VLOOKUP($A59,#REF!,'Печать(опал)'!M$9,FALSE))</f>
        <v>#REF!</v>
      </c>
      <c r="N59" s="82" t="e">
        <f t="shared" si="1"/>
        <v>#REF!</v>
      </c>
      <c r="O59" s="82" t="e">
        <f>IF($B59=0,0,VLOOKUP($A59,#REF!,'Печать(опал)'!O$9,FALSE))</f>
        <v>#REF!</v>
      </c>
      <c r="P59" s="82" t="e">
        <f t="shared" si="2"/>
        <v>#REF!</v>
      </c>
      <c r="Q59" s="82" t="e">
        <f>IF($B59=0,0,VLOOKUP($A59,#REF!,'Печать(опал)'!Q$9,FALSE))</f>
        <v>#REF!</v>
      </c>
      <c r="R59" s="82" t="e">
        <f t="shared" si="3"/>
        <v>#REF!</v>
      </c>
      <c r="S59" s="82" t="e">
        <f>IF($B59=0,0,VLOOKUP($A59,#REF!,'Печать(опал)'!S$9,FALSE))</f>
        <v>#REF!</v>
      </c>
      <c r="T59" s="82" t="e">
        <f t="shared" si="4"/>
        <v>#REF!</v>
      </c>
      <c r="U59" s="82" t="e">
        <f>IF($B59=0,0,VLOOKUP($A59,#REF!,'Печать(опал)'!U$9,FALSE))</f>
        <v>#REF!</v>
      </c>
      <c r="V59" s="82" t="e">
        <f t="shared" si="5"/>
        <v>#REF!</v>
      </c>
      <c r="W59" s="82" t="e">
        <f>IF($B59=0,0,VLOOKUP($A59,#REF!,'Печать(опал)'!W$9,FALSE))</f>
        <v>#REF!</v>
      </c>
      <c r="X59" s="82" t="e">
        <f>IF(AND($A59&gt;0,W59&gt;0),IF('2_Вихідні дані'!$A$12=1,ROUND($L59*(W59-1),2),ROUND((L59+N59+P59+R59+T59+V59)*(W59-1),2)),0)</f>
        <v>#REF!</v>
      </c>
      <c r="Y59" s="74" t="e">
        <f t="shared" si="6"/>
        <v>#REF!</v>
      </c>
      <c r="Z59" s="74" t="e">
        <f>Y59*'2_Вихідні дані'!$B$17</f>
        <v>#REF!</v>
      </c>
    </row>
    <row r="60" spans="1:26" ht="12" hidden="1" x14ac:dyDescent="0.2">
      <c r="A60" s="86" t="e">
        <f>#REF!</f>
        <v>#REF!</v>
      </c>
      <c r="B60" s="78" t="e">
        <f>IF(C60=0,0,COUNTIF($C$10:C60,"&lt;&gt;0"))</f>
        <v>#REF!</v>
      </c>
      <c r="C60" s="78" t="e">
        <f>IF($F60&gt;0,#REF!,0)</f>
        <v>#REF!</v>
      </c>
      <c r="D60" s="78" t="e">
        <f>IF($F60&gt;0,#REF!,"")</f>
        <v>#REF!</v>
      </c>
      <c r="E60" s="78" t="e">
        <f>IF($F60&gt;0,#REF!,0)</f>
        <v>#REF!</v>
      </c>
      <c r="F60" s="78" t="e">
        <f>VLOOKUP($A60,#REF!,6+$B$3,FALSE)</f>
        <v>#REF!</v>
      </c>
      <c r="G60" s="82" t="e">
        <f>IF($B60&gt;0,'2_Вихідні дані'!$B$3,0)</f>
        <v>#REF!</v>
      </c>
      <c r="H60" s="82" t="e">
        <f>IF($B60=0,0,VLOOKUP($A60,#REF!,'Печать(опал)'!H$9,FALSE))</f>
        <v>#REF!</v>
      </c>
      <c r="I60" s="82" t="e">
        <f>IF($B60=0,0,VLOOKUP($A60,#REF!,'Печать(опал)'!I$9,FALSE))</f>
        <v>#REF!</v>
      </c>
      <c r="J60" s="82" t="e">
        <f>IF(B60=0,0,IF(E60&gt;0,VLOOKUP(E60,'2_Вихідні дані'!$A$6:$B$11,2,FALSE),1))</f>
        <v>#REF!</v>
      </c>
      <c r="K60" s="82" t="e">
        <f>IF($B60=0,0,VLOOKUP($A60,#REF!,'Печать(опал)'!K$9,FALSE))</f>
        <v>#REF!</v>
      </c>
      <c r="L60" s="82" t="e">
        <f t="shared" si="0"/>
        <v>#REF!</v>
      </c>
      <c r="M60" s="82" t="e">
        <f>IF($B60=0,0,VLOOKUP($A60,#REF!,'Печать(опал)'!M$9,FALSE))</f>
        <v>#REF!</v>
      </c>
      <c r="N60" s="82" t="e">
        <f t="shared" si="1"/>
        <v>#REF!</v>
      </c>
      <c r="O60" s="82" t="e">
        <f>IF($B60=0,0,VLOOKUP($A60,#REF!,'Печать(опал)'!O$9,FALSE))</f>
        <v>#REF!</v>
      </c>
      <c r="P60" s="82" t="e">
        <f t="shared" si="2"/>
        <v>#REF!</v>
      </c>
      <c r="Q60" s="82" t="e">
        <f>IF($B60=0,0,VLOOKUP($A60,#REF!,'Печать(опал)'!Q$9,FALSE))</f>
        <v>#REF!</v>
      </c>
      <c r="R60" s="82" t="e">
        <f t="shared" si="3"/>
        <v>#REF!</v>
      </c>
      <c r="S60" s="82" t="e">
        <f>IF($B60=0,0,VLOOKUP($A60,#REF!,'Печать(опал)'!S$9,FALSE))</f>
        <v>#REF!</v>
      </c>
      <c r="T60" s="82" t="e">
        <f t="shared" si="4"/>
        <v>#REF!</v>
      </c>
      <c r="U60" s="82" t="e">
        <f>IF($B60=0,0,VLOOKUP($A60,#REF!,'Печать(опал)'!U$9,FALSE))</f>
        <v>#REF!</v>
      </c>
      <c r="V60" s="82" t="e">
        <f t="shared" si="5"/>
        <v>#REF!</v>
      </c>
      <c r="W60" s="82" t="e">
        <f>IF($B60=0,0,VLOOKUP($A60,#REF!,'Печать(опал)'!W$9,FALSE))</f>
        <v>#REF!</v>
      </c>
      <c r="X60" s="82" t="e">
        <f>IF(AND($A60&gt;0,W60&gt;0),IF('2_Вихідні дані'!$A$12=1,ROUND($L60*(W60-1),2),ROUND((L60+N60+P60+R60+T60+V60)*(W60-1),2)),0)</f>
        <v>#REF!</v>
      </c>
      <c r="Y60" s="74" t="e">
        <f t="shared" si="6"/>
        <v>#REF!</v>
      </c>
      <c r="Z60" s="74" t="e">
        <f>Y60*'2_Вихідні дані'!$B$17</f>
        <v>#REF!</v>
      </c>
    </row>
    <row r="61" spans="1:26" ht="12" hidden="1" x14ac:dyDescent="0.2">
      <c r="A61" s="86" t="e">
        <f>#REF!</f>
        <v>#REF!</v>
      </c>
      <c r="B61" s="78" t="e">
        <f>IF(C61=0,0,COUNTIF($C$10:C61,"&lt;&gt;0"))</f>
        <v>#REF!</v>
      </c>
      <c r="C61" s="78" t="e">
        <f>IF($F61&gt;0,#REF!,0)</f>
        <v>#REF!</v>
      </c>
      <c r="D61" s="78" t="e">
        <f>IF($F61&gt;0,#REF!,"")</f>
        <v>#REF!</v>
      </c>
      <c r="E61" s="78" t="e">
        <f>IF($F61&gt;0,#REF!,0)</f>
        <v>#REF!</v>
      </c>
      <c r="F61" s="78" t="e">
        <f>VLOOKUP($A61,#REF!,6+$B$3,FALSE)</f>
        <v>#REF!</v>
      </c>
      <c r="G61" s="82" t="e">
        <f>IF($B61&gt;0,'2_Вихідні дані'!$B$3,0)</f>
        <v>#REF!</v>
      </c>
      <c r="H61" s="82" t="e">
        <f>IF($B61=0,0,VLOOKUP($A61,#REF!,'Печать(опал)'!H$9,FALSE))</f>
        <v>#REF!</v>
      </c>
      <c r="I61" s="82" t="e">
        <f>IF($B61=0,0,VLOOKUP($A61,#REF!,'Печать(опал)'!I$9,FALSE))</f>
        <v>#REF!</v>
      </c>
      <c r="J61" s="82" t="e">
        <f>IF(B61=0,0,IF(E61&gt;0,VLOOKUP(E61,'2_Вихідні дані'!$A$6:$B$11,2,FALSE),1))</f>
        <v>#REF!</v>
      </c>
      <c r="K61" s="82" t="e">
        <f>IF($B61=0,0,VLOOKUP($A61,#REF!,'Печать(опал)'!K$9,FALSE))</f>
        <v>#REF!</v>
      </c>
      <c r="L61" s="82" t="e">
        <f t="shared" si="0"/>
        <v>#REF!</v>
      </c>
      <c r="M61" s="82" t="e">
        <f>IF($B61=0,0,VLOOKUP($A61,#REF!,'Печать(опал)'!M$9,FALSE))</f>
        <v>#REF!</v>
      </c>
      <c r="N61" s="82" t="e">
        <f t="shared" si="1"/>
        <v>#REF!</v>
      </c>
      <c r="O61" s="82" t="e">
        <f>IF($B61=0,0,VLOOKUP($A61,#REF!,'Печать(опал)'!O$9,FALSE))</f>
        <v>#REF!</v>
      </c>
      <c r="P61" s="82" t="e">
        <f t="shared" si="2"/>
        <v>#REF!</v>
      </c>
      <c r="Q61" s="82" t="e">
        <f>IF($B61=0,0,VLOOKUP($A61,#REF!,'Печать(опал)'!Q$9,FALSE))</f>
        <v>#REF!</v>
      </c>
      <c r="R61" s="82" t="e">
        <f t="shared" si="3"/>
        <v>#REF!</v>
      </c>
      <c r="S61" s="82" t="e">
        <f>IF($B61=0,0,VLOOKUP($A61,#REF!,'Печать(опал)'!S$9,FALSE))</f>
        <v>#REF!</v>
      </c>
      <c r="T61" s="82" t="e">
        <f t="shared" si="4"/>
        <v>#REF!</v>
      </c>
      <c r="U61" s="82" t="e">
        <f>IF($B61=0,0,VLOOKUP($A61,#REF!,'Печать(опал)'!U$9,FALSE))</f>
        <v>#REF!</v>
      </c>
      <c r="V61" s="82" t="e">
        <f t="shared" si="5"/>
        <v>#REF!</v>
      </c>
      <c r="W61" s="82" t="e">
        <f>IF($B61=0,0,VLOOKUP($A61,#REF!,'Печать(опал)'!W$9,FALSE))</f>
        <v>#REF!</v>
      </c>
      <c r="X61" s="82" t="e">
        <f>IF(AND($A61&gt;0,W61&gt;0),IF('2_Вихідні дані'!$A$12=1,ROUND($L61*(W61-1),2),ROUND((L61+N61+P61+R61+T61+V61)*(W61-1),2)),0)</f>
        <v>#REF!</v>
      </c>
      <c r="Y61" s="74" t="e">
        <f t="shared" si="6"/>
        <v>#REF!</v>
      </c>
      <c r="Z61" s="74" t="e">
        <f>Y61*'2_Вихідні дані'!$B$17</f>
        <v>#REF!</v>
      </c>
    </row>
    <row r="62" spans="1:26" ht="12" hidden="1" x14ac:dyDescent="0.2">
      <c r="A62" s="86" t="e">
        <f>#REF!</f>
        <v>#REF!</v>
      </c>
      <c r="B62" s="78" t="e">
        <f>IF(C62=0,0,COUNTIF($C$10:C62,"&lt;&gt;0"))</f>
        <v>#REF!</v>
      </c>
      <c r="C62" s="78" t="e">
        <f>IF($F62&gt;0,#REF!,0)</f>
        <v>#REF!</v>
      </c>
      <c r="D62" s="78" t="e">
        <f>IF($F62&gt;0,#REF!,"")</f>
        <v>#REF!</v>
      </c>
      <c r="E62" s="78" t="e">
        <f>IF($F62&gt;0,#REF!,0)</f>
        <v>#REF!</v>
      </c>
      <c r="F62" s="78" t="e">
        <f>VLOOKUP($A62,#REF!,6+$B$3,FALSE)</f>
        <v>#REF!</v>
      </c>
      <c r="G62" s="82" t="e">
        <f>IF($B62&gt;0,'2_Вихідні дані'!$B$3,0)</f>
        <v>#REF!</v>
      </c>
      <c r="H62" s="82" t="e">
        <f>IF($B62=0,0,VLOOKUP($A62,#REF!,'Печать(опал)'!H$9,FALSE))</f>
        <v>#REF!</v>
      </c>
      <c r="I62" s="82" t="e">
        <f>IF($B62=0,0,VLOOKUP($A62,#REF!,'Печать(опал)'!I$9,FALSE))</f>
        <v>#REF!</v>
      </c>
      <c r="J62" s="82" t="e">
        <f>IF(B62=0,0,IF(E62&gt;0,VLOOKUP(E62,'2_Вихідні дані'!$A$6:$B$11,2,FALSE),1))</f>
        <v>#REF!</v>
      </c>
      <c r="K62" s="82" t="e">
        <f>IF($B62=0,0,VLOOKUP($A62,#REF!,'Печать(опал)'!K$9,FALSE))</f>
        <v>#REF!</v>
      </c>
      <c r="L62" s="82" t="e">
        <f t="shared" si="0"/>
        <v>#REF!</v>
      </c>
      <c r="M62" s="82" t="e">
        <f>IF($B62=0,0,VLOOKUP($A62,#REF!,'Печать(опал)'!M$9,FALSE))</f>
        <v>#REF!</v>
      </c>
      <c r="N62" s="82" t="e">
        <f t="shared" si="1"/>
        <v>#REF!</v>
      </c>
      <c r="O62" s="82" t="e">
        <f>IF($B62=0,0,VLOOKUP($A62,#REF!,'Печать(опал)'!O$9,FALSE))</f>
        <v>#REF!</v>
      </c>
      <c r="P62" s="82" t="e">
        <f t="shared" si="2"/>
        <v>#REF!</v>
      </c>
      <c r="Q62" s="82" t="e">
        <f>IF($B62=0,0,VLOOKUP($A62,#REF!,'Печать(опал)'!Q$9,FALSE))</f>
        <v>#REF!</v>
      </c>
      <c r="R62" s="82" t="e">
        <f t="shared" si="3"/>
        <v>#REF!</v>
      </c>
      <c r="S62" s="82" t="e">
        <f>IF($B62=0,0,VLOOKUP($A62,#REF!,'Печать(опал)'!S$9,FALSE))</f>
        <v>#REF!</v>
      </c>
      <c r="T62" s="82" t="e">
        <f t="shared" si="4"/>
        <v>#REF!</v>
      </c>
      <c r="U62" s="82" t="e">
        <f>IF($B62=0,0,VLOOKUP($A62,#REF!,'Печать(опал)'!U$9,FALSE))</f>
        <v>#REF!</v>
      </c>
      <c r="V62" s="82" t="e">
        <f t="shared" si="5"/>
        <v>#REF!</v>
      </c>
      <c r="W62" s="82" t="e">
        <f>IF($B62=0,0,VLOOKUP($A62,#REF!,'Печать(опал)'!W$9,FALSE))</f>
        <v>#REF!</v>
      </c>
      <c r="X62" s="82" t="e">
        <f>IF(AND($A62&gt;0,W62&gt;0),IF('2_Вихідні дані'!$A$12=1,ROUND($L62*(W62-1),2),ROUND((L62+N62+P62+R62+T62+V62)*(W62-1),2)),0)</f>
        <v>#REF!</v>
      </c>
      <c r="Y62" s="74" t="e">
        <f t="shared" si="6"/>
        <v>#REF!</v>
      </c>
      <c r="Z62" s="74" t="e">
        <f>Y62*'2_Вихідні дані'!$B$17</f>
        <v>#REF!</v>
      </c>
    </row>
    <row r="63" spans="1:26" ht="12" hidden="1" x14ac:dyDescent="0.2">
      <c r="A63" s="86" t="e">
        <f>#REF!</f>
        <v>#REF!</v>
      </c>
      <c r="B63" s="78" t="e">
        <f>IF(C63=0,0,COUNTIF($C$10:C63,"&lt;&gt;0"))</f>
        <v>#REF!</v>
      </c>
      <c r="C63" s="78" t="e">
        <f>IF($F63&gt;0,#REF!,0)</f>
        <v>#REF!</v>
      </c>
      <c r="D63" s="78" t="e">
        <f>IF($F63&gt;0,#REF!,"")</f>
        <v>#REF!</v>
      </c>
      <c r="E63" s="78" t="e">
        <f>IF($F63&gt;0,#REF!,0)</f>
        <v>#REF!</v>
      </c>
      <c r="F63" s="78" t="e">
        <f>VLOOKUP($A63,#REF!,6+$B$3,FALSE)</f>
        <v>#REF!</v>
      </c>
      <c r="G63" s="82" t="e">
        <f>IF($B63&gt;0,'2_Вихідні дані'!$B$3,0)</f>
        <v>#REF!</v>
      </c>
      <c r="H63" s="82" t="e">
        <f>IF($B63=0,0,VLOOKUP($A63,#REF!,'Печать(опал)'!H$9,FALSE))</f>
        <v>#REF!</v>
      </c>
      <c r="I63" s="82" t="e">
        <f>IF($B63=0,0,VLOOKUP($A63,#REF!,'Печать(опал)'!I$9,FALSE))</f>
        <v>#REF!</v>
      </c>
      <c r="J63" s="82" t="e">
        <f>IF(B63=0,0,IF(E63&gt;0,VLOOKUP(E63,'2_Вихідні дані'!$A$6:$B$11,2,FALSE),1))</f>
        <v>#REF!</v>
      </c>
      <c r="K63" s="82" t="e">
        <f>IF($B63=0,0,VLOOKUP($A63,#REF!,'Печать(опал)'!K$9,FALSE))</f>
        <v>#REF!</v>
      </c>
      <c r="L63" s="82" t="e">
        <f t="shared" si="0"/>
        <v>#REF!</v>
      </c>
      <c r="M63" s="82" t="e">
        <f>IF($B63=0,0,VLOOKUP($A63,#REF!,'Печать(опал)'!M$9,FALSE))</f>
        <v>#REF!</v>
      </c>
      <c r="N63" s="82" t="e">
        <f t="shared" si="1"/>
        <v>#REF!</v>
      </c>
      <c r="O63" s="82" t="e">
        <f>IF($B63=0,0,VLOOKUP($A63,#REF!,'Печать(опал)'!O$9,FALSE))</f>
        <v>#REF!</v>
      </c>
      <c r="P63" s="82" t="e">
        <f t="shared" si="2"/>
        <v>#REF!</v>
      </c>
      <c r="Q63" s="82" t="e">
        <f>IF($B63=0,0,VLOOKUP($A63,#REF!,'Печать(опал)'!Q$9,FALSE))</f>
        <v>#REF!</v>
      </c>
      <c r="R63" s="82" t="e">
        <f t="shared" si="3"/>
        <v>#REF!</v>
      </c>
      <c r="S63" s="82" t="e">
        <f>IF($B63=0,0,VLOOKUP($A63,#REF!,'Печать(опал)'!S$9,FALSE))</f>
        <v>#REF!</v>
      </c>
      <c r="T63" s="82" t="e">
        <f t="shared" si="4"/>
        <v>#REF!</v>
      </c>
      <c r="U63" s="82" t="e">
        <f>IF($B63=0,0,VLOOKUP($A63,#REF!,'Печать(опал)'!U$9,FALSE))</f>
        <v>#REF!</v>
      </c>
      <c r="V63" s="82" t="e">
        <f t="shared" si="5"/>
        <v>#REF!</v>
      </c>
      <c r="W63" s="82" t="e">
        <f>IF($B63=0,0,VLOOKUP($A63,#REF!,'Печать(опал)'!W$9,FALSE))</f>
        <v>#REF!</v>
      </c>
      <c r="X63" s="82" t="e">
        <f>IF(AND($A63&gt;0,W63&gt;0),IF('2_Вихідні дані'!$A$12=1,ROUND($L63*(W63-1),2),ROUND((L63+N63+P63+R63+T63+V63)*(W63-1),2)),0)</f>
        <v>#REF!</v>
      </c>
      <c r="Y63" s="74" t="e">
        <f t="shared" si="6"/>
        <v>#REF!</v>
      </c>
      <c r="Z63" s="74" t="e">
        <f>Y63*'2_Вихідні дані'!$B$17</f>
        <v>#REF!</v>
      </c>
    </row>
    <row r="64" spans="1:26" ht="12" hidden="1" x14ac:dyDescent="0.2">
      <c r="A64" s="86" t="e">
        <f>#REF!</f>
        <v>#REF!</v>
      </c>
      <c r="B64" s="78" t="e">
        <f>IF(C64=0,0,COUNTIF($C$10:C64,"&lt;&gt;0"))</f>
        <v>#REF!</v>
      </c>
      <c r="C64" s="78" t="e">
        <f>IF($F64&gt;0,#REF!,0)</f>
        <v>#REF!</v>
      </c>
      <c r="D64" s="78" t="e">
        <f>IF($F64&gt;0,#REF!,"")</f>
        <v>#REF!</v>
      </c>
      <c r="E64" s="78" t="e">
        <f>IF($F64&gt;0,#REF!,0)</f>
        <v>#REF!</v>
      </c>
      <c r="F64" s="78" t="e">
        <f>VLOOKUP($A64,#REF!,6+$B$3,FALSE)</f>
        <v>#REF!</v>
      </c>
      <c r="G64" s="82" t="e">
        <f>IF($B64&gt;0,'2_Вихідні дані'!$B$3,0)</f>
        <v>#REF!</v>
      </c>
      <c r="H64" s="82" t="e">
        <f>IF($B64=0,0,VLOOKUP($A64,#REF!,'Печать(опал)'!H$9,FALSE))</f>
        <v>#REF!</v>
      </c>
      <c r="I64" s="82" t="e">
        <f>IF($B64=0,0,VLOOKUP($A64,#REF!,'Печать(опал)'!I$9,FALSE))</f>
        <v>#REF!</v>
      </c>
      <c r="J64" s="82" t="e">
        <f>IF(B64=0,0,IF(E64&gt;0,VLOOKUP(E64,'2_Вихідні дані'!$A$6:$B$11,2,FALSE),1))</f>
        <v>#REF!</v>
      </c>
      <c r="K64" s="82" t="e">
        <f>IF($B64=0,0,VLOOKUP($A64,#REF!,'Печать(опал)'!K$9,FALSE))</f>
        <v>#REF!</v>
      </c>
      <c r="L64" s="82" t="e">
        <f t="shared" si="0"/>
        <v>#REF!</v>
      </c>
      <c r="M64" s="82" t="e">
        <f>IF($B64=0,0,VLOOKUP($A64,#REF!,'Печать(опал)'!M$9,FALSE))</f>
        <v>#REF!</v>
      </c>
      <c r="N64" s="82" t="e">
        <f t="shared" si="1"/>
        <v>#REF!</v>
      </c>
      <c r="O64" s="82" t="e">
        <f>IF($B64=0,0,VLOOKUP($A64,#REF!,'Печать(опал)'!O$9,FALSE))</f>
        <v>#REF!</v>
      </c>
      <c r="P64" s="82" t="e">
        <f t="shared" si="2"/>
        <v>#REF!</v>
      </c>
      <c r="Q64" s="82" t="e">
        <f>IF($B64=0,0,VLOOKUP($A64,#REF!,'Печать(опал)'!Q$9,FALSE))</f>
        <v>#REF!</v>
      </c>
      <c r="R64" s="82" t="e">
        <f t="shared" si="3"/>
        <v>#REF!</v>
      </c>
      <c r="S64" s="82" t="e">
        <f>IF($B64=0,0,VLOOKUP($A64,#REF!,'Печать(опал)'!S$9,FALSE))</f>
        <v>#REF!</v>
      </c>
      <c r="T64" s="82" t="e">
        <f t="shared" si="4"/>
        <v>#REF!</v>
      </c>
      <c r="U64" s="82" t="e">
        <f>IF($B64=0,0,VLOOKUP($A64,#REF!,'Печать(опал)'!U$9,FALSE))</f>
        <v>#REF!</v>
      </c>
      <c r="V64" s="82" t="e">
        <f t="shared" si="5"/>
        <v>#REF!</v>
      </c>
      <c r="W64" s="82" t="e">
        <f>IF($B64=0,0,VLOOKUP($A64,#REF!,'Печать(опал)'!W$9,FALSE))</f>
        <v>#REF!</v>
      </c>
      <c r="X64" s="82" t="e">
        <f>IF(AND($A64&gt;0,W64&gt;0),IF('2_Вихідні дані'!$A$12=1,ROUND($L64*(W64-1),2),ROUND((L64+N64+P64+R64+T64+V64)*(W64-1),2)),0)</f>
        <v>#REF!</v>
      </c>
      <c r="Y64" s="74" t="e">
        <f t="shared" si="6"/>
        <v>#REF!</v>
      </c>
      <c r="Z64" s="74" t="e">
        <f>Y64*'2_Вихідні дані'!$B$17</f>
        <v>#REF!</v>
      </c>
    </row>
    <row r="65" spans="1:26" ht="12" hidden="1" x14ac:dyDescent="0.2">
      <c r="A65" s="86" t="e">
        <f>#REF!</f>
        <v>#REF!</v>
      </c>
      <c r="B65" s="78" t="e">
        <f>IF(C65=0,0,COUNTIF($C$10:C65,"&lt;&gt;0"))</f>
        <v>#REF!</v>
      </c>
      <c r="C65" s="78" t="e">
        <f>IF($F65&gt;0,#REF!,0)</f>
        <v>#REF!</v>
      </c>
      <c r="D65" s="78" t="e">
        <f>IF($F65&gt;0,#REF!,"")</f>
        <v>#REF!</v>
      </c>
      <c r="E65" s="78" t="e">
        <f>IF($F65&gt;0,#REF!,0)</f>
        <v>#REF!</v>
      </c>
      <c r="F65" s="78" t="e">
        <f>VLOOKUP($A65,#REF!,6+$B$3,FALSE)</f>
        <v>#REF!</v>
      </c>
      <c r="G65" s="82" t="e">
        <f>IF($B65&gt;0,'2_Вихідні дані'!$B$3,0)</f>
        <v>#REF!</v>
      </c>
      <c r="H65" s="82" t="e">
        <f>IF($B65=0,0,VLOOKUP($A65,#REF!,'Печать(опал)'!H$9,FALSE))</f>
        <v>#REF!</v>
      </c>
      <c r="I65" s="82" t="e">
        <f>IF($B65=0,0,VLOOKUP($A65,#REF!,'Печать(опал)'!I$9,FALSE))</f>
        <v>#REF!</v>
      </c>
      <c r="J65" s="82" t="e">
        <f>IF(B65=0,0,IF(E65&gt;0,VLOOKUP(E65,'2_Вихідні дані'!$A$6:$B$11,2,FALSE),1))</f>
        <v>#REF!</v>
      </c>
      <c r="K65" s="82" t="e">
        <f>IF($B65=0,0,VLOOKUP($A65,#REF!,'Печать(опал)'!K$9,FALSE))</f>
        <v>#REF!</v>
      </c>
      <c r="L65" s="82" t="e">
        <f t="shared" si="0"/>
        <v>#REF!</v>
      </c>
      <c r="M65" s="82" t="e">
        <f>IF($B65=0,0,VLOOKUP($A65,#REF!,'Печать(опал)'!M$9,FALSE))</f>
        <v>#REF!</v>
      </c>
      <c r="N65" s="82" t="e">
        <f t="shared" si="1"/>
        <v>#REF!</v>
      </c>
      <c r="O65" s="82" t="e">
        <f>IF($B65=0,0,VLOOKUP($A65,#REF!,'Печать(опал)'!O$9,FALSE))</f>
        <v>#REF!</v>
      </c>
      <c r="P65" s="82" t="e">
        <f t="shared" si="2"/>
        <v>#REF!</v>
      </c>
      <c r="Q65" s="82" t="e">
        <f>IF($B65=0,0,VLOOKUP($A65,#REF!,'Печать(опал)'!Q$9,FALSE))</f>
        <v>#REF!</v>
      </c>
      <c r="R65" s="82" t="e">
        <f t="shared" si="3"/>
        <v>#REF!</v>
      </c>
      <c r="S65" s="82" t="e">
        <f>IF($B65=0,0,VLOOKUP($A65,#REF!,'Печать(опал)'!S$9,FALSE))</f>
        <v>#REF!</v>
      </c>
      <c r="T65" s="82" t="e">
        <f t="shared" si="4"/>
        <v>#REF!</v>
      </c>
      <c r="U65" s="82" t="e">
        <f>IF($B65=0,0,VLOOKUP($A65,#REF!,'Печать(опал)'!U$9,FALSE))</f>
        <v>#REF!</v>
      </c>
      <c r="V65" s="82" t="e">
        <f t="shared" si="5"/>
        <v>#REF!</v>
      </c>
      <c r="W65" s="82" t="e">
        <f>IF($B65=0,0,VLOOKUP($A65,#REF!,'Печать(опал)'!W$9,FALSE))</f>
        <v>#REF!</v>
      </c>
      <c r="X65" s="82" t="e">
        <f>IF(AND($A65&gt;0,W65&gt;0),IF('2_Вихідні дані'!$A$12=1,ROUND($L65*(W65-1),2),ROUND((L65+N65+P65+R65+T65+V65)*(W65-1),2)),0)</f>
        <v>#REF!</v>
      </c>
      <c r="Y65" s="74" t="e">
        <f t="shared" si="6"/>
        <v>#REF!</v>
      </c>
      <c r="Z65" s="74" t="e">
        <f>Y65*'2_Вихідні дані'!$B$17</f>
        <v>#REF!</v>
      </c>
    </row>
    <row r="66" spans="1:26" ht="12" hidden="1" x14ac:dyDescent="0.2">
      <c r="A66" s="86" t="e">
        <f>#REF!</f>
        <v>#REF!</v>
      </c>
      <c r="B66" s="78" t="e">
        <f>IF(C66=0,0,COUNTIF($C$10:C66,"&lt;&gt;0"))</f>
        <v>#REF!</v>
      </c>
      <c r="C66" s="78" t="e">
        <f>IF($F66&gt;0,#REF!,0)</f>
        <v>#REF!</v>
      </c>
      <c r="D66" s="78" t="e">
        <f>IF($F66&gt;0,#REF!,"")</f>
        <v>#REF!</v>
      </c>
      <c r="E66" s="78" t="e">
        <f>IF($F66&gt;0,#REF!,0)</f>
        <v>#REF!</v>
      </c>
      <c r="F66" s="78" t="e">
        <f>VLOOKUP($A66,#REF!,6+$B$3,FALSE)</f>
        <v>#REF!</v>
      </c>
      <c r="G66" s="82" t="e">
        <f>IF($B66&gt;0,'2_Вихідні дані'!$B$3,0)</f>
        <v>#REF!</v>
      </c>
      <c r="H66" s="82" t="e">
        <f>IF($B66=0,0,VLOOKUP($A66,#REF!,'Печать(опал)'!H$9,FALSE))</f>
        <v>#REF!</v>
      </c>
      <c r="I66" s="82" t="e">
        <f>IF($B66=0,0,VLOOKUP($A66,#REF!,'Печать(опал)'!I$9,FALSE))</f>
        <v>#REF!</v>
      </c>
      <c r="J66" s="82" t="e">
        <f>IF(B66=0,0,IF(E66&gt;0,VLOOKUP(E66,'2_Вихідні дані'!$A$6:$B$11,2,FALSE),1))</f>
        <v>#REF!</v>
      </c>
      <c r="K66" s="82" t="e">
        <f>IF($B66=0,0,VLOOKUP($A66,#REF!,'Печать(опал)'!K$9,FALSE))</f>
        <v>#REF!</v>
      </c>
      <c r="L66" s="82" t="e">
        <f t="shared" si="0"/>
        <v>#REF!</v>
      </c>
      <c r="M66" s="82" t="e">
        <f>IF($B66=0,0,VLOOKUP($A66,#REF!,'Печать(опал)'!M$9,FALSE))</f>
        <v>#REF!</v>
      </c>
      <c r="N66" s="82" t="e">
        <f t="shared" si="1"/>
        <v>#REF!</v>
      </c>
      <c r="O66" s="82" t="e">
        <f>IF($B66=0,0,VLOOKUP($A66,#REF!,'Печать(опал)'!O$9,FALSE))</f>
        <v>#REF!</v>
      </c>
      <c r="P66" s="82" t="e">
        <f t="shared" si="2"/>
        <v>#REF!</v>
      </c>
      <c r="Q66" s="82" t="e">
        <f>IF($B66=0,0,VLOOKUP($A66,#REF!,'Печать(опал)'!Q$9,FALSE))</f>
        <v>#REF!</v>
      </c>
      <c r="R66" s="82" t="e">
        <f t="shared" si="3"/>
        <v>#REF!</v>
      </c>
      <c r="S66" s="82" t="e">
        <f>IF($B66=0,0,VLOOKUP($A66,#REF!,'Печать(опал)'!S$9,FALSE))</f>
        <v>#REF!</v>
      </c>
      <c r="T66" s="82" t="e">
        <f t="shared" si="4"/>
        <v>#REF!</v>
      </c>
      <c r="U66" s="82" t="e">
        <f>IF($B66=0,0,VLOOKUP($A66,#REF!,'Печать(опал)'!U$9,FALSE))</f>
        <v>#REF!</v>
      </c>
      <c r="V66" s="82" t="e">
        <f t="shared" si="5"/>
        <v>#REF!</v>
      </c>
      <c r="W66" s="82" t="e">
        <f>IF($B66=0,0,VLOOKUP($A66,#REF!,'Печать(опал)'!W$9,FALSE))</f>
        <v>#REF!</v>
      </c>
      <c r="X66" s="82" t="e">
        <f>IF(AND($A66&gt;0,W66&gt;0),IF('2_Вихідні дані'!$A$12=1,ROUND($L66*(W66-1),2),ROUND((L66+N66+P66+R66+T66+V66)*(W66-1),2)),0)</f>
        <v>#REF!</v>
      </c>
      <c r="Y66" s="74" t="e">
        <f t="shared" si="6"/>
        <v>#REF!</v>
      </c>
      <c r="Z66" s="74" t="e">
        <f>Y66*'2_Вихідні дані'!$B$17</f>
        <v>#REF!</v>
      </c>
    </row>
    <row r="67" spans="1:26" ht="12" hidden="1" x14ac:dyDescent="0.2">
      <c r="A67" s="86" t="e">
        <f>#REF!</f>
        <v>#REF!</v>
      </c>
      <c r="B67" s="78" t="e">
        <f>IF(C67=0,0,COUNTIF($C$10:C67,"&lt;&gt;0"))</f>
        <v>#REF!</v>
      </c>
      <c r="C67" s="78" t="e">
        <f>IF($F67&gt;0,#REF!,0)</f>
        <v>#REF!</v>
      </c>
      <c r="D67" s="78" t="e">
        <f>IF($F67&gt;0,#REF!,"")</f>
        <v>#REF!</v>
      </c>
      <c r="E67" s="78" t="e">
        <f>IF($F67&gt;0,#REF!,0)</f>
        <v>#REF!</v>
      </c>
      <c r="F67" s="78" t="e">
        <f>VLOOKUP($A67,#REF!,6+$B$3,FALSE)</f>
        <v>#REF!</v>
      </c>
      <c r="G67" s="82" t="e">
        <f>IF($B67&gt;0,'2_Вихідні дані'!$B$3,0)</f>
        <v>#REF!</v>
      </c>
      <c r="H67" s="82" t="e">
        <f>IF($B67=0,0,VLOOKUP($A67,#REF!,'Печать(опал)'!H$9,FALSE))</f>
        <v>#REF!</v>
      </c>
      <c r="I67" s="82" t="e">
        <f>IF($B67=0,0,VLOOKUP($A67,#REF!,'Печать(опал)'!I$9,FALSE))</f>
        <v>#REF!</v>
      </c>
      <c r="J67" s="82" t="e">
        <f>IF(B67=0,0,IF(E67&gt;0,VLOOKUP(E67,'2_Вихідні дані'!$A$6:$B$11,2,FALSE),1))</f>
        <v>#REF!</v>
      </c>
      <c r="K67" s="82" t="e">
        <f>IF($B67=0,0,VLOOKUP($A67,#REF!,'Печать(опал)'!K$9,FALSE))</f>
        <v>#REF!</v>
      </c>
      <c r="L67" s="82" t="e">
        <f t="shared" si="0"/>
        <v>#REF!</v>
      </c>
      <c r="M67" s="82" t="e">
        <f>IF($B67=0,0,VLOOKUP($A67,#REF!,'Печать(опал)'!M$9,FALSE))</f>
        <v>#REF!</v>
      </c>
      <c r="N67" s="82" t="e">
        <f t="shared" si="1"/>
        <v>#REF!</v>
      </c>
      <c r="O67" s="82" t="e">
        <f>IF($B67=0,0,VLOOKUP($A67,#REF!,'Печать(опал)'!O$9,FALSE))</f>
        <v>#REF!</v>
      </c>
      <c r="P67" s="82" t="e">
        <f t="shared" si="2"/>
        <v>#REF!</v>
      </c>
      <c r="Q67" s="82" t="e">
        <f>IF($B67=0,0,VLOOKUP($A67,#REF!,'Печать(опал)'!Q$9,FALSE))</f>
        <v>#REF!</v>
      </c>
      <c r="R67" s="82" t="e">
        <f t="shared" si="3"/>
        <v>#REF!</v>
      </c>
      <c r="S67" s="82" t="e">
        <f>IF($B67=0,0,VLOOKUP($A67,#REF!,'Печать(опал)'!S$9,FALSE))</f>
        <v>#REF!</v>
      </c>
      <c r="T67" s="82" t="e">
        <f t="shared" si="4"/>
        <v>#REF!</v>
      </c>
      <c r="U67" s="82" t="e">
        <f>IF($B67=0,0,VLOOKUP($A67,#REF!,'Печать(опал)'!U$9,FALSE))</f>
        <v>#REF!</v>
      </c>
      <c r="V67" s="82" t="e">
        <f t="shared" si="5"/>
        <v>#REF!</v>
      </c>
      <c r="W67" s="82" t="e">
        <f>IF($B67=0,0,VLOOKUP($A67,#REF!,'Печать(опал)'!W$9,FALSE))</f>
        <v>#REF!</v>
      </c>
      <c r="X67" s="82" t="e">
        <f>IF(AND($A67&gt;0,W67&gt;0),IF('2_Вихідні дані'!$A$12=1,ROUND($L67*(W67-1),2),ROUND((L67+N67+P67+R67+T67+V67)*(W67-1),2)),0)</f>
        <v>#REF!</v>
      </c>
      <c r="Y67" s="74" t="e">
        <f t="shared" si="6"/>
        <v>#REF!</v>
      </c>
      <c r="Z67" s="74" t="e">
        <f>Y67*'2_Вихідні дані'!$B$17</f>
        <v>#REF!</v>
      </c>
    </row>
    <row r="68" spans="1:26" ht="12" hidden="1" x14ac:dyDescent="0.2">
      <c r="A68" s="86" t="e">
        <f>#REF!</f>
        <v>#REF!</v>
      </c>
      <c r="B68" s="78" t="e">
        <f>IF(C68=0,0,COUNTIF($C$10:C68,"&lt;&gt;0"))</f>
        <v>#REF!</v>
      </c>
      <c r="C68" s="78" t="e">
        <f>IF($F68&gt;0,#REF!,0)</f>
        <v>#REF!</v>
      </c>
      <c r="D68" s="78" t="e">
        <f>IF($F68&gt;0,#REF!,"")</f>
        <v>#REF!</v>
      </c>
      <c r="E68" s="78" t="e">
        <f>IF($F68&gt;0,#REF!,0)</f>
        <v>#REF!</v>
      </c>
      <c r="F68" s="78" t="e">
        <f>VLOOKUP($A68,#REF!,6+$B$3,FALSE)</f>
        <v>#REF!</v>
      </c>
      <c r="G68" s="82" t="e">
        <f>IF($B68&gt;0,'2_Вихідні дані'!$B$3,0)</f>
        <v>#REF!</v>
      </c>
      <c r="H68" s="82" t="e">
        <f>IF($B68=0,0,VLOOKUP($A68,#REF!,'Печать(опал)'!H$9,FALSE))</f>
        <v>#REF!</v>
      </c>
      <c r="I68" s="82" t="e">
        <f>IF($B68=0,0,VLOOKUP($A68,#REF!,'Печать(опал)'!I$9,FALSE))</f>
        <v>#REF!</v>
      </c>
      <c r="J68" s="82" t="e">
        <f>IF(B68=0,0,IF(E68&gt;0,VLOOKUP(E68,'2_Вихідні дані'!$A$6:$B$11,2,FALSE),1))</f>
        <v>#REF!</v>
      </c>
      <c r="K68" s="82" t="e">
        <f>IF($B68=0,0,VLOOKUP($A68,#REF!,'Печать(опал)'!K$9,FALSE))</f>
        <v>#REF!</v>
      </c>
      <c r="L68" s="82" t="e">
        <f t="shared" si="0"/>
        <v>#REF!</v>
      </c>
      <c r="M68" s="82" t="e">
        <f>IF($B68=0,0,VLOOKUP($A68,#REF!,'Печать(опал)'!M$9,FALSE))</f>
        <v>#REF!</v>
      </c>
      <c r="N68" s="82" t="e">
        <f t="shared" si="1"/>
        <v>#REF!</v>
      </c>
      <c r="O68" s="82" t="e">
        <f>IF($B68=0,0,VLOOKUP($A68,#REF!,'Печать(опал)'!O$9,FALSE))</f>
        <v>#REF!</v>
      </c>
      <c r="P68" s="82" t="e">
        <f t="shared" si="2"/>
        <v>#REF!</v>
      </c>
      <c r="Q68" s="82" t="e">
        <f>IF($B68=0,0,VLOOKUP($A68,#REF!,'Печать(опал)'!Q$9,FALSE))</f>
        <v>#REF!</v>
      </c>
      <c r="R68" s="82" t="e">
        <f t="shared" si="3"/>
        <v>#REF!</v>
      </c>
      <c r="S68" s="82" t="e">
        <f>IF($B68=0,0,VLOOKUP($A68,#REF!,'Печать(опал)'!S$9,FALSE))</f>
        <v>#REF!</v>
      </c>
      <c r="T68" s="82" t="e">
        <f t="shared" si="4"/>
        <v>#REF!</v>
      </c>
      <c r="U68" s="82" t="e">
        <f>IF($B68=0,0,VLOOKUP($A68,#REF!,'Печать(опал)'!U$9,FALSE))</f>
        <v>#REF!</v>
      </c>
      <c r="V68" s="82" t="e">
        <f t="shared" si="5"/>
        <v>#REF!</v>
      </c>
      <c r="W68" s="82" t="e">
        <f>IF($B68=0,0,VLOOKUP($A68,#REF!,'Печать(опал)'!W$9,FALSE))</f>
        <v>#REF!</v>
      </c>
      <c r="X68" s="82" t="e">
        <f>IF(AND($A68&gt;0,W68&gt;0),IF('2_Вихідні дані'!$A$12=1,ROUND($L68*(W68-1),2),ROUND((L68+N68+P68+R68+T68+V68)*(W68-1),2)),0)</f>
        <v>#REF!</v>
      </c>
      <c r="Y68" s="74" t="e">
        <f t="shared" si="6"/>
        <v>#REF!</v>
      </c>
      <c r="Z68" s="74" t="e">
        <f>Y68*'2_Вихідні дані'!$B$17</f>
        <v>#REF!</v>
      </c>
    </row>
    <row r="69" spans="1:26" ht="12" hidden="1" x14ac:dyDescent="0.2">
      <c r="A69" s="86" t="e">
        <f>#REF!</f>
        <v>#REF!</v>
      </c>
      <c r="B69" s="78" t="e">
        <f>IF(C69=0,0,COUNTIF($C$10:C69,"&lt;&gt;0"))</f>
        <v>#REF!</v>
      </c>
      <c r="C69" s="78" t="e">
        <f>IF($F69&gt;0,#REF!,0)</f>
        <v>#REF!</v>
      </c>
      <c r="D69" s="78" t="e">
        <f>IF($F69&gt;0,#REF!,"")</f>
        <v>#REF!</v>
      </c>
      <c r="E69" s="78" t="e">
        <f>IF($F69&gt;0,#REF!,0)</f>
        <v>#REF!</v>
      </c>
      <c r="F69" s="78" t="e">
        <f>VLOOKUP($A69,#REF!,6+$B$3,FALSE)</f>
        <v>#REF!</v>
      </c>
      <c r="G69" s="82" t="e">
        <f>IF($B69&gt;0,'2_Вихідні дані'!$B$3,0)</f>
        <v>#REF!</v>
      </c>
      <c r="H69" s="82" t="e">
        <f>IF($B69=0,0,VLOOKUP($A69,#REF!,'Печать(опал)'!H$9,FALSE))</f>
        <v>#REF!</v>
      </c>
      <c r="I69" s="82" t="e">
        <f>IF($B69=0,0,VLOOKUP($A69,#REF!,'Печать(опал)'!I$9,FALSE))</f>
        <v>#REF!</v>
      </c>
      <c r="J69" s="82" t="e">
        <f>IF(B69=0,0,IF(E69&gt;0,VLOOKUP(E69,'2_Вихідні дані'!$A$6:$B$11,2,FALSE),1))</f>
        <v>#REF!</v>
      </c>
      <c r="K69" s="82" t="e">
        <f>IF($B69=0,0,VLOOKUP($A69,#REF!,'Печать(опал)'!K$9,FALSE))</f>
        <v>#REF!</v>
      </c>
      <c r="L69" s="82" t="e">
        <f t="shared" si="0"/>
        <v>#REF!</v>
      </c>
      <c r="M69" s="82" t="e">
        <f>IF($B69=0,0,VLOOKUP($A69,#REF!,'Печать(опал)'!M$9,FALSE))</f>
        <v>#REF!</v>
      </c>
      <c r="N69" s="82" t="e">
        <f t="shared" si="1"/>
        <v>#REF!</v>
      </c>
      <c r="O69" s="82" t="e">
        <f>IF($B69=0,0,VLOOKUP($A69,#REF!,'Печать(опал)'!O$9,FALSE))</f>
        <v>#REF!</v>
      </c>
      <c r="P69" s="82" t="e">
        <f t="shared" si="2"/>
        <v>#REF!</v>
      </c>
      <c r="Q69" s="82" t="e">
        <f>IF($B69=0,0,VLOOKUP($A69,#REF!,'Печать(опал)'!Q$9,FALSE))</f>
        <v>#REF!</v>
      </c>
      <c r="R69" s="82" t="e">
        <f t="shared" si="3"/>
        <v>#REF!</v>
      </c>
      <c r="S69" s="82" t="e">
        <f>IF($B69=0,0,VLOOKUP($A69,#REF!,'Печать(опал)'!S$9,FALSE))</f>
        <v>#REF!</v>
      </c>
      <c r="T69" s="82" t="e">
        <f t="shared" si="4"/>
        <v>#REF!</v>
      </c>
      <c r="U69" s="82" t="e">
        <f>IF($B69=0,0,VLOOKUP($A69,#REF!,'Печать(опал)'!U$9,FALSE))</f>
        <v>#REF!</v>
      </c>
      <c r="V69" s="82" t="e">
        <f t="shared" si="5"/>
        <v>#REF!</v>
      </c>
      <c r="W69" s="82" t="e">
        <f>IF($B69=0,0,VLOOKUP($A69,#REF!,'Печать(опал)'!W$9,FALSE))</f>
        <v>#REF!</v>
      </c>
      <c r="X69" s="82" t="e">
        <f>IF(AND($A69&gt;0,W69&gt;0),IF('2_Вихідні дані'!$A$12=1,ROUND($L69*(W69-1),2),ROUND((L69+N69+P69+R69+T69+V69)*(W69-1),2)),0)</f>
        <v>#REF!</v>
      </c>
      <c r="Y69" s="74" t="e">
        <f t="shared" si="6"/>
        <v>#REF!</v>
      </c>
      <c r="Z69" s="74" t="e">
        <f>Y69*'2_Вихідні дані'!$B$17</f>
        <v>#REF!</v>
      </c>
    </row>
    <row r="70" spans="1:26" ht="12" hidden="1" x14ac:dyDescent="0.2">
      <c r="A70" s="86" t="e">
        <f>#REF!</f>
        <v>#REF!</v>
      </c>
      <c r="B70" s="78" t="e">
        <f>IF(C70=0,0,COUNTIF($C$10:C70,"&lt;&gt;0"))</f>
        <v>#REF!</v>
      </c>
      <c r="C70" s="78" t="e">
        <f>IF($F70&gt;0,#REF!,0)</f>
        <v>#REF!</v>
      </c>
      <c r="D70" s="78" t="e">
        <f>IF($F70&gt;0,#REF!,"")</f>
        <v>#REF!</v>
      </c>
      <c r="E70" s="78" t="e">
        <f>IF($F70&gt;0,#REF!,0)</f>
        <v>#REF!</v>
      </c>
      <c r="F70" s="78" t="e">
        <f>VLOOKUP($A70,#REF!,6+$B$3,FALSE)</f>
        <v>#REF!</v>
      </c>
      <c r="G70" s="82" t="e">
        <f>IF($B70&gt;0,'2_Вихідні дані'!$B$3,0)</f>
        <v>#REF!</v>
      </c>
      <c r="H70" s="82" t="e">
        <f>IF($B70=0,0,VLOOKUP($A70,#REF!,'Печать(опал)'!H$9,FALSE))</f>
        <v>#REF!</v>
      </c>
      <c r="I70" s="82" t="e">
        <f>IF($B70=0,0,VLOOKUP($A70,#REF!,'Печать(опал)'!I$9,FALSE))</f>
        <v>#REF!</v>
      </c>
      <c r="J70" s="82" t="e">
        <f>IF(B70=0,0,IF(E70&gt;0,VLOOKUP(E70,'2_Вихідні дані'!$A$6:$B$11,2,FALSE),1))</f>
        <v>#REF!</v>
      </c>
      <c r="K70" s="82" t="e">
        <f>IF($B70=0,0,VLOOKUP($A70,#REF!,'Печать(опал)'!K$9,FALSE))</f>
        <v>#REF!</v>
      </c>
      <c r="L70" s="82" t="e">
        <f t="shared" si="0"/>
        <v>#REF!</v>
      </c>
      <c r="M70" s="82" t="e">
        <f>IF($B70=0,0,VLOOKUP($A70,#REF!,'Печать(опал)'!M$9,FALSE))</f>
        <v>#REF!</v>
      </c>
      <c r="N70" s="82" t="e">
        <f t="shared" si="1"/>
        <v>#REF!</v>
      </c>
      <c r="O70" s="82" t="e">
        <f>IF($B70=0,0,VLOOKUP($A70,#REF!,'Печать(опал)'!O$9,FALSE))</f>
        <v>#REF!</v>
      </c>
      <c r="P70" s="82" t="e">
        <f t="shared" si="2"/>
        <v>#REF!</v>
      </c>
      <c r="Q70" s="82" t="e">
        <f>IF($B70=0,0,VLOOKUP($A70,#REF!,'Печать(опал)'!Q$9,FALSE))</f>
        <v>#REF!</v>
      </c>
      <c r="R70" s="82" t="e">
        <f t="shared" si="3"/>
        <v>#REF!</v>
      </c>
      <c r="S70" s="82" t="e">
        <f>IF($B70=0,0,VLOOKUP($A70,#REF!,'Печать(опал)'!S$9,FALSE))</f>
        <v>#REF!</v>
      </c>
      <c r="T70" s="82" t="e">
        <f t="shared" si="4"/>
        <v>#REF!</v>
      </c>
      <c r="U70" s="82" t="e">
        <f>IF($B70=0,0,VLOOKUP($A70,#REF!,'Печать(опал)'!U$9,FALSE))</f>
        <v>#REF!</v>
      </c>
      <c r="V70" s="82" t="e">
        <f t="shared" si="5"/>
        <v>#REF!</v>
      </c>
      <c r="W70" s="82" t="e">
        <f>IF($B70=0,0,VLOOKUP($A70,#REF!,'Печать(опал)'!W$9,FALSE))</f>
        <v>#REF!</v>
      </c>
      <c r="X70" s="82" t="e">
        <f>IF(AND($A70&gt;0,W70&gt;0),IF('2_Вихідні дані'!$A$12=1,ROUND($L70*(W70-1),2),ROUND((L70+N70+P70+R70+T70+V70)*(W70-1),2)),0)</f>
        <v>#REF!</v>
      </c>
      <c r="Y70" s="74" t="e">
        <f t="shared" si="6"/>
        <v>#REF!</v>
      </c>
      <c r="Z70" s="74" t="e">
        <f>Y70*'2_Вихідні дані'!$B$17</f>
        <v>#REF!</v>
      </c>
    </row>
    <row r="71" spans="1:26" ht="12" hidden="1" x14ac:dyDescent="0.2">
      <c r="A71" s="86" t="e">
        <f>#REF!</f>
        <v>#REF!</v>
      </c>
      <c r="B71" s="78" t="e">
        <f>IF(C71=0,0,COUNTIF($C$10:C71,"&lt;&gt;0"))</f>
        <v>#REF!</v>
      </c>
      <c r="C71" s="78" t="e">
        <f>IF($F71&gt;0,#REF!,0)</f>
        <v>#REF!</v>
      </c>
      <c r="D71" s="78" t="e">
        <f>IF($F71&gt;0,#REF!,"")</f>
        <v>#REF!</v>
      </c>
      <c r="E71" s="78" t="e">
        <f>IF($F71&gt;0,#REF!,0)</f>
        <v>#REF!</v>
      </c>
      <c r="F71" s="78" t="e">
        <f>VLOOKUP($A71,#REF!,6+$B$3,FALSE)</f>
        <v>#REF!</v>
      </c>
      <c r="G71" s="82" t="e">
        <f>IF($B71&gt;0,'2_Вихідні дані'!$B$3,0)</f>
        <v>#REF!</v>
      </c>
      <c r="H71" s="82" t="e">
        <f>IF($B71=0,0,VLOOKUP($A71,#REF!,'Печать(опал)'!H$9,FALSE))</f>
        <v>#REF!</v>
      </c>
      <c r="I71" s="82" t="e">
        <f>IF($B71=0,0,VLOOKUP($A71,#REF!,'Печать(опал)'!I$9,FALSE))</f>
        <v>#REF!</v>
      </c>
      <c r="J71" s="82" t="e">
        <f>IF(B71=0,0,IF(E71&gt;0,VLOOKUP(E71,'2_Вихідні дані'!$A$6:$B$11,2,FALSE),1))</f>
        <v>#REF!</v>
      </c>
      <c r="K71" s="82" t="e">
        <f>IF($B71=0,0,VLOOKUP($A71,#REF!,'Печать(опал)'!K$9,FALSE))</f>
        <v>#REF!</v>
      </c>
      <c r="L71" s="82" t="e">
        <f t="shared" si="0"/>
        <v>#REF!</v>
      </c>
      <c r="M71" s="82" t="e">
        <f>IF($B71=0,0,VLOOKUP($A71,#REF!,'Печать(опал)'!M$9,FALSE))</f>
        <v>#REF!</v>
      </c>
      <c r="N71" s="82" t="e">
        <f t="shared" si="1"/>
        <v>#REF!</v>
      </c>
      <c r="O71" s="82" t="e">
        <f>IF($B71=0,0,VLOOKUP($A71,#REF!,'Печать(опал)'!O$9,FALSE))</f>
        <v>#REF!</v>
      </c>
      <c r="P71" s="82" t="e">
        <f t="shared" si="2"/>
        <v>#REF!</v>
      </c>
      <c r="Q71" s="82" t="e">
        <f>IF($B71=0,0,VLOOKUP($A71,#REF!,'Печать(опал)'!Q$9,FALSE))</f>
        <v>#REF!</v>
      </c>
      <c r="R71" s="82" t="e">
        <f t="shared" si="3"/>
        <v>#REF!</v>
      </c>
      <c r="S71" s="82" t="e">
        <f>IF($B71=0,0,VLOOKUP($A71,#REF!,'Печать(опал)'!S$9,FALSE))</f>
        <v>#REF!</v>
      </c>
      <c r="T71" s="82" t="e">
        <f t="shared" si="4"/>
        <v>#REF!</v>
      </c>
      <c r="U71" s="82" t="e">
        <f>IF($B71=0,0,VLOOKUP($A71,#REF!,'Печать(опал)'!U$9,FALSE))</f>
        <v>#REF!</v>
      </c>
      <c r="V71" s="82" t="e">
        <f t="shared" si="5"/>
        <v>#REF!</v>
      </c>
      <c r="W71" s="82" t="e">
        <f>IF($B71=0,0,VLOOKUP($A71,#REF!,'Печать(опал)'!W$9,FALSE))</f>
        <v>#REF!</v>
      </c>
      <c r="X71" s="82" t="e">
        <f>IF(AND($A71&gt;0,W71&gt;0),IF('2_Вихідні дані'!$A$12=1,ROUND($L71*(W71-1),2),ROUND((L71+N71+P71+R71+T71+V71)*(W71-1),2)),0)</f>
        <v>#REF!</v>
      </c>
      <c r="Y71" s="74" t="e">
        <f t="shared" si="6"/>
        <v>#REF!</v>
      </c>
      <c r="Z71" s="74" t="e">
        <f>Y71*'2_Вихідні дані'!$B$17</f>
        <v>#REF!</v>
      </c>
    </row>
    <row r="72" spans="1:26" ht="12" hidden="1" x14ac:dyDescent="0.2">
      <c r="A72" s="86" t="e">
        <f>#REF!</f>
        <v>#REF!</v>
      </c>
      <c r="B72" s="78" t="e">
        <f>IF(C72=0,0,COUNTIF($C$10:C72,"&lt;&gt;0"))</f>
        <v>#REF!</v>
      </c>
      <c r="C72" s="78" t="e">
        <f>IF($F72&gt;0,#REF!,0)</f>
        <v>#REF!</v>
      </c>
      <c r="D72" s="78" t="e">
        <f>IF($F72&gt;0,#REF!,"")</f>
        <v>#REF!</v>
      </c>
      <c r="E72" s="78" t="e">
        <f>IF($F72&gt;0,#REF!,0)</f>
        <v>#REF!</v>
      </c>
      <c r="F72" s="78" t="e">
        <f>VLOOKUP($A72,#REF!,6+$B$3,FALSE)</f>
        <v>#REF!</v>
      </c>
      <c r="G72" s="82" t="e">
        <f>IF($B72&gt;0,'2_Вихідні дані'!$B$3,0)</f>
        <v>#REF!</v>
      </c>
      <c r="H72" s="82" t="e">
        <f>IF($B72=0,0,VLOOKUP($A72,#REF!,'Печать(опал)'!H$9,FALSE))</f>
        <v>#REF!</v>
      </c>
      <c r="I72" s="82" t="e">
        <f>IF($B72=0,0,VLOOKUP($A72,#REF!,'Печать(опал)'!I$9,FALSE))</f>
        <v>#REF!</v>
      </c>
      <c r="J72" s="82" t="e">
        <f>IF(B72=0,0,IF(E72&gt;0,VLOOKUP(E72,'2_Вихідні дані'!$A$6:$B$11,2,FALSE),1))</f>
        <v>#REF!</v>
      </c>
      <c r="K72" s="82" t="e">
        <f>IF($B72=0,0,VLOOKUP($A72,#REF!,'Печать(опал)'!K$9,FALSE))</f>
        <v>#REF!</v>
      </c>
      <c r="L72" s="82" t="e">
        <f t="shared" si="0"/>
        <v>#REF!</v>
      </c>
      <c r="M72" s="82" t="e">
        <f>IF($B72=0,0,VLOOKUP($A72,#REF!,'Печать(опал)'!M$9,FALSE))</f>
        <v>#REF!</v>
      </c>
      <c r="N72" s="82" t="e">
        <f t="shared" si="1"/>
        <v>#REF!</v>
      </c>
      <c r="O72" s="82" t="e">
        <f>IF($B72=0,0,VLOOKUP($A72,#REF!,'Печать(опал)'!O$9,FALSE))</f>
        <v>#REF!</v>
      </c>
      <c r="P72" s="82" t="e">
        <f t="shared" si="2"/>
        <v>#REF!</v>
      </c>
      <c r="Q72" s="82" t="e">
        <f>IF($B72=0,0,VLOOKUP($A72,#REF!,'Печать(опал)'!Q$9,FALSE))</f>
        <v>#REF!</v>
      </c>
      <c r="R72" s="82" t="e">
        <f t="shared" si="3"/>
        <v>#REF!</v>
      </c>
      <c r="S72" s="82" t="e">
        <f>IF($B72=0,0,VLOOKUP($A72,#REF!,'Печать(опал)'!S$9,FALSE))</f>
        <v>#REF!</v>
      </c>
      <c r="T72" s="82" t="e">
        <f t="shared" si="4"/>
        <v>#REF!</v>
      </c>
      <c r="U72" s="82" t="e">
        <f>IF($B72=0,0,VLOOKUP($A72,#REF!,'Печать(опал)'!U$9,FALSE))</f>
        <v>#REF!</v>
      </c>
      <c r="V72" s="82" t="e">
        <f t="shared" si="5"/>
        <v>#REF!</v>
      </c>
      <c r="W72" s="82" t="e">
        <f>IF($B72=0,0,VLOOKUP($A72,#REF!,'Печать(опал)'!W$9,FALSE))</f>
        <v>#REF!</v>
      </c>
      <c r="X72" s="82" t="e">
        <f>IF(AND($A72&gt;0,W72&gt;0),IF('2_Вихідні дані'!$A$12=1,ROUND($L72*(W72-1),2),ROUND((L72+N72+P72+R72+T72+V72)*(W72-1),2)),0)</f>
        <v>#REF!</v>
      </c>
      <c r="Y72" s="74" t="e">
        <f t="shared" si="6"/>
        <v>#REF!</v>
      </c>
      <c r="Z72" s="74" t="e">
        <f>Y72*'2_Вихідні дані'!$B$17</f>
        <v>#REF!</v>
      </c>
    </row>
    <row r="73" spans="1:26" ht="12" hidden="1" x14ac:dyDescent="0.2">
      <c r="A73" s="86" t="e">
        <f>#REF!</f>
        <v>#REF!</v>
      </c>
      <c r="B73" s="78" t="e">
        <f>IF(C73=0,0,COUNTIF($C$10:C73,"&lt;&gt;0"))</f>
        <v>#REF!</v>
      </c>
      <c r="C73" s="78" t="e">
        <f>IF($F73&gt;0,#REF!,0)</f>
        <v>#REF!</v>
      </c>
      <c r="D73" s="78" t="e">
        <f>IF($F73&gt;0,#REF!,"")</f>
        <v>#REF!</v>
      </c>
      <c r="E73" s="78" t="e">
        <f>IF($F73&gt;0,#REF!,0)</f>
        <v>#REF!</v>
      </c>
      <c r="F73" s="78" t="e">
        <f>VLOOKUP($A73,#REF!,6+$B$3,FALSE)</f>
        <v>#REF!</v>
      </c>
      <c r="G73" s="82" t="e">
        <f>IF($B73&gt;0,'2_Вихідні дані'!$B$3,0)</f>
        <v>#REF!</v>
      </c>
      <c r="H73" s="82" t="e">
        <f>IF($B73=0,0,VLOOKUP($A73,#REF!,'Печать(опал)'!H$9,FALSE))</f>
        <v>#REF!</v>
      </c>
      <c r="I73" s="82" t="e">
        <f>IF($B73=0,0,VLOOKUP($A73,#REF!,'Печать(опал)'!I$9,FALSE))</f>
        <v>#REF!</v>
      </c>
      <c r="J73" s="82" t="e">
        <f>IF(B73=0,0,IF(E73&gt;0,VLOOKUP(E73,'2_Вихідні дані'!$A$6:$B$11,2,FALSE),1))</f>
        <v>#REF!</v>
      </c>
      <c r="K73" s="82" t="e">
        <f>IF($B73=0,0,VLOOKUP($A73,#REF!,'Печать(опал)'!K$9,FALSE))</f>
        <v>#REF!</v>
      </c>
      <c r="L73" s="82" t="e">
        <f t="shared" si="0"/>
        <v>#REF!</v>
      </c>
      <c r="M73" s="82" t="e">
        <f>IF($B73=0,0,VLOOKUP($A73,#REF!,'Печать(опал)'!M$9,FALSE))</f>
        <v>#REF!</v>
      </c>
      <c r="N73" s="82" t="e">
        <f t="shared" si="1"/>
        <v>#REF!</v>
      </c>
      <c r="O73" s="82" t="e">
        <f>IF($B73=0,0,VLOOKUP($A73,#REF!,'Печать(опал)'!O$9,FALSE))</f>
        <v>#REF!</v>
      </c>
      <c r="P73" s="82" t="e">
        <f t="shared" si="2"/>
        <v>#REF!</v>
      </c>
      <c r="Q73" s="82" t="e">
        <f>IF($B73=0,0,VLOOKUP($A73,#REF!,'Печать(опал)'!Q$9,FALSE))</f>
        <v>#REF!</v>
      </c>
      <c r="R73" s="82" t="e">
        <f t="shared" si="3"/>
        <v>#REF!</v>
      </c>
      <c r="S73" s="82" t="e">
        <f>IF($B73=0,0,VLOOKUP($A73,#REF!,'Печать(опал)'!S$9,FALSE))</f>
        <v>#REF!</v>
      </c>
      <c r="T73" s="82" t="e">
        <f t="shared" si="4"/>
        <v>#REF!</v>
      </c>
      <c r="U73" s="82" t="e">
        <f>IF($B73=0,0,VLOOKUP($A73,#REF!,'Печать(опал)'!U$9,FALSE))</f>
        <v>#REF!</v>
      </c>
      <c r="V73" s="82" t="e">
        <f t="shared" si="5"/>
        <v>#REF!</v>
      </c>
      <c r="W73" s="82" t="e">
        <f>IF($B73=0,0,VLOOKUP($A73,#REF!,'Печать(опал)'!W$9,FALSE))</f>
        <v>#REF!</v>
      </c>
      <c r="X73" s="82" t="e">
        <f>IF(AND($A73&gt;0,W73&gt;0),IF('2_Вихідні дані'!$A$12=1,ROUND($L73*(W73-1),2),ROUND((L73+N73+P73+R73+T73+V73)*(W73-1),2)),0)</f>
        <v>#REF!</v>
      </c>
      <c r="Y73" s="74" t="e">
        <f t="shared" si="6"/>
        <v>#REF!</v>
      </c>
      <c r="Z73" s="74" t="e">
        <f>Y73*'2_Вихідні дані'!$B$17</f>
        <v>#REF!</v>
      </c>
    </row>
    <row r="74" spans="1:26" ht="12" hidden="1" x14ac:dyDescent="0.2">
      <c r="A74" s="86" t="e">
        <f>#REF!</f>
        <v>#REF!</v>
      </c>
      <c r="B74" s="78" t="e">
        <f>IF(C74=0,0,COUNTIF($C$10:C74,"&lt;&gt;0"))</f>
        <v>#REF!</v>
      </c>
      <c r="C74" s="78" t="e">
        <f>IF($F74&gt;0,#REF!,0)</f>
        <v>#REF!</v>
      </c>
      <c r="D74" s="78" t="e">
        <f>IF($F74&gt;0,#REF!,"")</f>
        <v>#REF!</v>
      </c>
      <c r="E74" s="78" t="e">
        <f>IF($F74&gt;0,#REF!,0)</f>
        <v>#REF!</v>
      </c>
      <c r="F74" s="78" t="e">
        <f>VLOOKUP($A74,#REF!,6+$B$3,FALSE)</f>
        <v>#REF!</v>
      </c>
      <c r="G74" s="82" t="e">
        <f>IF($B74&gt;0,'2_Вихідні дані'!$B$3,0)</f>
        <v>#REF!</v>
      </c>
      <c r="H74" s="82" t="e">
        <f>IF($B74=0,0,VLOOKUP($A74,#REF!,'Печать(опал)'!H$9,FALSE))</f>
        <v>#REF!</v>
      </c>
      <c r="I74" s="82" t="e">
        <f>IF($B74=0,0,VLOOKUP($A74,#REF!,'Печать(опал)'!I$9,FALSE))</f>
        <v>#REF!</v>
      </c>
      <c r="J74" s="82" t="e">
        <f>IF(B74=0,0,IF(E74&gt;0,VLOOKUP(E74,'2_Вихідні дані'!$A$6:$B$11,2,FALSE),1))</f>
        <v>#REF!</v>
      </c>
      <c r="K74" s="82" t="e">
        <f>IF($B74=0,0,VLOOKUP($A74,#REF!,'Печать(опал)'!K$9,FALSE))</f>
        <v>#REF!</v>
      </c>
      <c r="L74" s="82" t="e">
        <f t="shared" si="0"/>
        <v>#REF!</v>
      </c>
      <c r="M74" s="82" t="e">
        <f>IF($B74=0,0,VLOOKUP($A74,#REF!,'Печать(опал)'!M$9,FALSE))</f>
        <v>#REF!</v>
      </c>
      <c r="N74" s="82" t="e">
        <f t="shared" si="1"/>
        <v>#REF!</v>
      </c>
      <c r="O74" s="82" t="e">
        <f>IF($B74=0,0,VLOOKUP($A74,#REF!,'Печать(опал)'!O$9,FALSE))</f>
        <v>#REF!</v>
      </c>
      <c r="P74" s="82" t="e">
        <f t="shared" si="2"/>
        <v>#REF!</v>
      </c>
      <c r="Q74" s="82" t="e">
        <f>IF($B74=0,0,VLOOKUP($A74,#REF!,'Печать(опал)'!Q$9,FALSE))</f>
        <v>#REF!</v>
      </c>
      <c r="R74" s="82" t="e">
        <f t="shared" si="3"/>
        <v>#REF!</v>
      </c>
      <c r="S74" s="82" t="e">
        <f>IF($B74=0,0,VLOOKUP($A74,#REF!,'Печать(опал)'!S$9,FALSE))</f>
        <v>#REF!</v>
      </c>
      <c r="T74" s="82" t="e">
        <f t="shared" si="4"/>
        <v>#REF!</v>
      </c>
      <c r="U74" s="82" t="e">
        <f>IF($B74=0,0,VLOOKUP($A74,#REF!,'Печать(опал)'!U$9,FALSE))</f>
        <v>#REF!</v>
      </c>
      <c r="V74" s="82" t="e">
        <f t="shared" si="5"/>
        <v>#REF!</v>
      </c>
      <c r="W74" s="82" t="e">
        <f>IF($B74=0,0,VLOOKUP($A74,#REF!,'Печать(опал)'!W$9,FALSE))</f>
        <v>#REF!</v>
      </c>
      <c r="X74" s="82" t="e">
        <f>IF(AND($A74&gt;0,W74&gt;0),IF('2_Вихідні дані'!$A$12=1,ROUND($L74*(W74-1),2),ROUND((L74+N74+P74+R74+T74+V74)*(W74-1),2)),0)</f>
        <v>#REF!</v>
      </c>
      <c r="Y74" s="74" t="e">
        <f t="shared" si="6"/>
        <v>#REF!</v>
      </c>
      <c r="Z74" s="74" t="e">
        <f>Y74*'2_Вихідні дані'!$B$17</f>
        <v>#REF!</v>
      </c>
    </row>
    <row r="75" spans="1:26" ht="12" hidden="1" x14ac:dyDescent="0.2">
      <c r="A75" s="86" t="e">
        <f>#REF!</f>
        <v>#REF!</v>
      </c>
      <c r="B75" s="78" t="e">
        <f>IF(C75=0,0,COUNTIF($C$10:C75,"&lt;&gt;0"))</f>
        <v>#REF!</v>
      </c>
      <c r="C75" s="78" t="e">
        <f>IF($F75&gt;0,#REF!,0)</f>
        <v>#REF!</v>
      </c>
      <c r="D75" s="78" t="e">
        <f>IF($F75&gt;0,#REF!,"")</f>
        <v>#REF!</v>
      </c>
      <c r="E75" s="78" t="e">
        <f>IF($F75&gt;0,#REF!,0)</f>
        <v>#REF!</v>
      </c>
      <c r="F75" s="78" t="e">
        <f>VLOOKUP($A75,#REF!,6+$B$3,FALSE)</f>
        <v>#REF!</v>
      </c>
      <c r="G75" s="82" t="e">
        <f>IF($B75&gt;0,'2_Вихідні дані'!$B$3,0)</f>
        <v>#REF!</v>
      </c>
      <c r="H75" s="82" t="e">
        <f>IF($B75=0,0,VLOOKUP($A75,#REF!,'Печать(опал)'!H$9,FALSE))</f>
        <v>#REF!</v>
      </c>
      <c r="I75" s="82" t="e">
        <f>IF($B75=0,0,VLOOKUP($A75,#REF!,'Печать(опал)'!I$9,FALSE))</f>
        <v>#REF!</v>
      </c>
      <c r="J75" s="82" t="e">
        <f>IF(B75=0,0,IF(E75&gt;0,VLOOKUP(E75,'2_Вихідні дані'!$A$6:$B$11,2,FALSE),1))</f>
        <v>#REF!</v>
      </c>
      <c r="K75" s="82" t="e">
        <f>IF($B75=0,0,VLOOKUP($A75,#REF!,'Печать(опал)'!K$9,FALSE))</f>
        <v>#REF!</v>
      </c>
      <c r="L75" s="82" t="e">
        <f t="shared" ref="L75:L138" si="7">ROUND(G75*H75*I75*J75*K75,2)</f>
        <v>#REF!</v>
      </c>
      <c r="M75" s="82" t="e">
        <f>IF($B75=0,0,VLOOKUP($A75,#REF!,'Печать(опал)'!M$9,FALSE))</f>
        <v>#REF!</v>
      </c>
      <c r="N75" s="82" t="e">
        <f t="shared" ref="N75:N138" si="8">IF(AND($A75&gt;0,M75&gt;0),ROUND($L75*(M75-1),2),0)</f>
        <v>#REF!</v>
      </c>
      <c r="O75" s="82" t="e">
        <f>IF($B75=0,0,VLOOKUP($A75,#REF!,'Печать(опал)'!O$9,FALSE))</f>
        <v>#REF!</v>
      </c>
      <c r="P75" s="82" t="e">
        <f t="shared" ref="P75:P138" si="9">IF(AND($A75&gt;0,O75&gt;0),ROUND($L75*(O75-1),2),0)</f>
        <v>#REF!</v>
      </c>
      <c r="Q75" s="82" t="e">
        <f>IF($B75=0,0,VLOOKUP($A75,#REF!,'Печать(опал)'!Q$9,FALSE))</f>
        <v>#REF!</v>
      </c>
      <c r="R75" s="82" t="e">
        <f t="shared" ref="R75:R138" si="10">IF(AND($A75&gt;0,Q75&gt;0),ROUND($L75*(Q75-1),2),0)</f>
        <v>#REF!</v>
      </c>
      <c r="S75" s="82" t="e">
        <f>IF($B75=0,0,VLOOKUP($A75,#REF!,'Печать(опал)'!S$9,FALSE))</f>
        <v>#REF!</v>
      </c>
      <c r="T75" s="82" t="e">
        <f t="shared" ref="T75:T138" si="11">IF(AND($A75&gt;0,S75&gt;0),ROUND($L75*(S75-1),2),0)</f>
        <v>#REF!</v>
      </c>
      <c r="U75" s="82" t="e">
        <f>IF($B75=0,0,VLOOKUP($A75,#REF!,'Печать(опал)'!U$9,FALSE))</f>
        <v>#REF!</v>
      </c>
      <c r="V75" s="82" t="e">
        <f t="shared" ref="V75:V138" si="12">IF(AND($A75&gt;0,U75&gt;0),ROUND($L75*(U75-1),2),0)</f>
        <v>#REF!</v>
      </c>
      <c r="W75" s="82" t="e">
        <f>IF($B75=0,0,VLOOKUP($A75,#REF!,'Печать(опал)'!W$9,FALSE))</f>
        <v>#REF!</v>
      </c>
      <c r="X75" s="82" t="e">
        <f>IF(AND($A75&gt;0,W75&gt;0),IF('2_Вихідні дані'!$A$12=1,ROUND($L75*(W75-1),2),ROUND((L75+N75+P75+R75+T75+V75)*(W75-1),2)),0)</f>
        <v>#REF!</v>
      </c>
      <c r="Y75" s="74" t="e">
        <f t="shared" ref="Y75:Y138" si="13">ROUND((L75+N75+P75+R75+T75+V75+X75)*F75,2)</f>
        <v>#REF!</v>
      </c>
      <c r="Z75" s="74" t="e">
        <f>Y75*'2_Вихідні дані'!$B$17</f>
        <v>#REF!</v>
      </c>
    </row>
    <row r="76" spans="1:26" ht="12" hidden="1" x14ac:dyDescent="0.2">
      <c r="A76" s="86" t="e">
        <f>#REF!</f>
        <v>#REF!</v>
      </c>
      <c r="B76" s="78" t="e">
        <f>IF(C76=0,0,COUNTIF($C$10:C76,"&lt;&gt;0"))</f>
        <v>#REF!</v>
      </c>
      <c r="C76" s="78" t="e">
        <f>IF($F76&gt;0,#REF!,0)</f>
        <v>#REF!</v>
      </c>
      <c r="D76" s="78" t="e">
        <f>IF($F76&gt;0,#REF!,"")</f>
        <v>#REF!</v>
      </c>
      <c r="E76" s="78" t="e">
        <f>IF($F76&gt;0,#REF!,0)</f>
        <v>#REF!</v>
      </c>
      <c r="F76" s="78" t="e">
        <f>VLOOKUP($A76,#REF!,6+$B$3,FALSE)</f>
        <v>#REF!</v>
      </c>
      <c r="G76" s="82" t="e">
        <f>IF($B76&gt;0,'2_Вихідні дані'!$B$3,0)</f>
        <v>#REF!</v>
      </c>
      <c r="H76" s="82" t="e">
        <f>IF($B76=0,0,VLOOKUP($A76,#REF!,'Печать(опал)'!H$9,FALSE))</f>
        <v>#REF!</v>
      </c>
      <c r="I76" s="82" t="e">
        <f>IF($B76=0,0,VLOOKUP($A76,#REF!,'Печать(опал)'!I$9,FALSE))</f>
        <v>#REF!</v>
      </c>
      <c r="J76" s="82" t="e">
        <f>IF(B76=0,0,IF(E76&gt;0,VLOOKUP(E76,'2_Вихідні дані'!$A$6:$B$11,2,FALSE),1))</f>
        <v>#REF!</v>
      </c>
      <c r="K76" s="82" t="e">
        <f>IF($B76=0,0,VLOOKUP($A76,#REF!,'Печать(опал)'!K$9,FALSE))</f>
        <v>#REF!</v>
      </c>
      <c r="L76" s="82" t="e">
        <f t="shared" si="7"/>
        <v>#REF!</v>
      </c>
      <c r="M76" s="82" t="e">
        <f>IF($B76=0,0,VLOOKUP($A76,#REF!,'Печать(опал)'!M$9,FALSE))</f>
        <v>#REF!</v>
      </c>
      <c r="N76" s="82" t="e">
        <f t="shared" si="8"/>
        <v>#REF!</v>
      </c>
      <c r="O76" s="82" t="e">
        <f>IF($B76=0,0,VLOOKUP($A76,#REF!,'Печать(опал)'!O$9,FALSE))</f>
        <v>#REF!</v>
      </c>
      <c r="P76" s="82" t="e">
        <f t="shared" si="9"/>
        <v>#REF!</v>
      </c>
      <c r="Q76" s="82" t="e">
        <f>IF($B76=0,0,VLOOKUP($A76,#REF!,'Печать(опал)'!Q$9,FALSE))</f>
        <v>#REF!</v>
      </c>
      <c r="R76" s="82" t="e">
        <f t="shared" si="10"/>
        <v>#REF!</v>
      </c>
      <c r="S76" s="82" t="e">
        <f>IF($B76=0,0,VLOOKUP($A76,#REF!,'Печать(опал)'!S$9,FALSE))</f>
        <v>#REF!</v>
      </c>
      <c r="T76" s="82" t="e">
        <f t="shared" si="11"/>
        <v>#REF!</v>
      </c>
      <c r="U76" s="82" t="e">
        <f>IF($B76=0,0,VLOOKUP($A76,#REF!,'Печать(опал)'!U$9,FALSE))</f>
        <v>#REF!</v>
      </c>
      <c r="V76" s="82" t="e">
        <f t="shared" si="12"/>
        <v>#REF!</v>
      </c>
      <c r="W76" s="82" t="e">
        <f>IF($B76=0,0,VLOOKUP($A76,#REF!,'Печать(опал)'!W$9,FALSE))</f>
        <v>#REF!</v>
      </c>
      <c r="X76" s="82" t="e">
        <f>IF(AND($A76&gt;0,W76&gt;0),IF('2_Вихідні дані'!$A$12=1,ROUND($L76*(W76-1),2),ROUND((L76+N76+P76+R76+T76+V76)*(W76-1),2)),0)</f>
        <v>#REF!</v>
      </c>
      <c r="Y76" s="74" t="e">
        <f t="shared" si="13"/>
        <v>#REF!</v>
      </c>
      <c r="Z76" s="74" t="e">
        <f>Y76*'2_Вихідні дані'!$B$17</f>
        <v>#REF!</v>
      </c>
    </row>
    <row r="77" spans="1:26" ht="12" hidden="1" x14ac:dyDescent="0.2">
      <c r="A77" s="86" t="e">
        <f>#REF!</f>
        <v>#REF!</v>
      </c>
      <c r="B77" s="78" t="e">
        <f>IF(C77=0,0,COUNTIF($C$10:C77,"&lt;&gt;0"))</f>
        <v>#REF!</v>
      </c>
      <c r="C77" s="78" t="e">
        <f>IF($F77&gt;0,#REF!,0)</f>
        <v>#REF!</v>
      </c>
      <c r="D77" s="78" t="e">
        <f>IF($F77&gt;0,#REF!,"")</f>
        <v>#REF!</v>
      </c>
      <c r="E77" s="78" t="e">
        <f>IF($F77&gt;0,#REF!,0)</f>
        <v>#REF!</v>
      </c>
      <c r="F77" s="78" t="e">
        <f>VLOOKUP($A77,#REF!,6+$B$3,FALSE)</f>
        <v>#REF!</v>
      </c>
      <c r="G77" s="82" t="e">
        <f>IF($B77&gt;0,'2_Вихідні дані'!$B$3,0)</f>
        <v>#REF!</v>
      </c>
      <c r="H77" s="82" t="e">
        <f>IF($B77=0,0,VLOOKUP($A77,#REF!,'Печать(опал)'!H$9,FALSE))</f>
        <v>#REF!</v>
      </c>
      <c r="I77" s="82" t="e">
        <f>IF($B77=0,0,VLOOKUP($A77,#REF!,'Печать(опал)'!I$9,FALSE))</f>
        <v>#REF!</v>
      </c>
      <c r="J77" s="82" t="e">
        <f>IF(B77=0,0,IF(E77&gt;0,VLOOKUP(E77,'2_Вихідні дані'!$A$6:$B$11,2,FALSE),1))</f>
        <v>#REF!</v>
      </c>
      <c r="K77" s="82" t="e">
        <f>IF($B77=0,0,VLOOKUP($A77,#REF!,'Печать(опал)'!K$9,FALSE))</f>
        <v>#REF!</v>
      </c>
      <c r="L77" s="82" t="e">
        <f t="shared" si="7"/>
        <v>#REF!</v>
      </c>
      <c r="M77" s="82" t="e">
        <f>IF($B77=0,0,VLOOKUP($A77,#REF!,'Печать(опал)'!M$9,FALSE))</f>
        <v>#REF!</v>
      </c>
      <c r="N77" s="82" t="e">
        <f t="shared" si="8"/>
        <v>#REF!</v>
      </c>
      <c r="O77" s="82" t="e">
        <f>IF($B77=0,0,VLOOKUP($A77,#REF!,'Печать(опал)'!O$9,FALSE))</f>
        <v>#REF!</v>
      </c>
      <c r="P77" s="82" t="e">
        <f t="shared" si="9"/>
        <v>#REF!</v>
      </c>
      <c r="Q77" s="82" t="e">
        <f>IF($B77=0,0,VLOOKUP($A77,#REF!,'Печать(опал)'!Q$9,FALSE))</f>
        <v>#REF!</v>
      </c>
      <c r="R77" s="82" t="e">
        <f t="shared" si="10"/>
        <v>#REF!</v>
      </c>
      <c r="S77" s="82" t="e">
        <f>IF($B77=0,0,VLOOKUP($A77,#REF!,'Печать(опал)'!S$9,FALSE))</f>
        <v>#REF!</v>
      </c>
      <c r="T77" s="82" t="e">
        <f t="shared" si="11"/>
        <v>#REF!</v>
      </c>
      <c r="U77" s="82" t="e">
        <f>IF($B77=0,0,VLOOKUP($A77,#REF!,'Печать(опал)'!U$9,FALSE))</f>
        <v>#REF!</v>
      </c>
      <c r="V77" s="82" t="e">
        <f t="shared" si="12"/>
        <v>#REF!</v>
      </c>
      <c r="W77" s="82" t="e">
        <f>IF($B77=0,0,VLOOKUP($A77,#REF!,'Печать(опал)'!W$9,FALSE))</f>
        <v>#REF!</v>
      </c>
      <c r="X77" s="82" t="e">
        <f>IF(AND($A77&gt;0,W77&gt;0),IF('2_Вихідні дані'!$A$12=1,ROUND($L77*(W77-1),2),ROUND((L77+N77+P77+R77+T77+V77)*(W77-1),2)),0)</f>
        <v>#REF!</v>
      </c>
      <c r="Y77" s="74" t="e">
        <f t="shared" si="13"/>
        <v>#REF!</v>
      </c>
      <c r="Z77" s="74" t="e">
        <f>Y77*'2_Вихідні дані'!$B$17</f>
        <v>#REF!</v>
      </c>
    </row>
    <row r="78" spans="1:26" ht="12" hidden="1" x14ac:dyDescent="0.2">
      <c r="A78" s="86" t="e">
        <f>#REF!</f>
        <v>#REF!</v>
      </c>
      <c r="B78" s="78" t="e">
        <f>IF(C78=0,0,COUNTIF($C$10:C78,"&lt;&gt;0"))</f>
        <v>#REF!</v>
      </c>
      <c r="C78" s="78" t="e">
        <f>IF($F78&gt;0,#REF!,0)</f>
        <v>#REF!</v>
      </c>
      <c r="D78" s="78" t="e">
        <f>IF($F78&gt;0,#REF!,"")</f>
        <v>#REF!</v>
      </c>
      <c r="E78" s="78" t="e">
        <f>IF($F78&gt;0,#REF!,0)</f>
        <v>#REF!</v>
      </c>
      <c r="F78" s="78" t="e">
        <f>VLOOKUP($A78,#REF!,6+$B$3,FALSE)</f>
        <v>#REF!</v>
      </c>
      <c r="G78" s="82" t="e">
        <f>IF($B78&gt;0,'2_Вихідні дані'!$B$3,0)</f>
        <v>#REF!</v>
      </c>
      <c r="H78" s="82" t="e">
        <f>IF($B78=0,0,VLOOKUP($A78,#REF!,'Печать(опал)'!H$9,FALSE))</f>
        <v>#REF!</v>
      </c>
      <c r="I78" s="82" t="e">
        <f>IF($B78=0,0,VLOOKUP($A78,#REF!,'Печать(опал)'!I$9,FALSE))</f>
        <v>#REF!</v>
      </c>
      <c r="J78" s="82" t="e">
        <f>IF(B78=0,0,IF(E78&gt;0,VLOOKUP(E78,'2_Вихідні дані'!$A$6:$B$11,2,FALSE),1))</f>
        <v>#REF!</v>
      </c>
      <c r="K78" s="82" t="e">
        <f>IF($B78=0,0,VLOOKUP($A78,#REF!,'Печать(опал)'!K$9,FALSE))</f>
        <v>#REF!</v>
      </c>
      <c r="L78" s="82" t="e">
        <f t="shared" si="7"/>
        <v>#REF!</v>
      </c>
      <c r="M78" s="82" t="e">
        <f>IF($B78=0,0,VLOOKUP($A78,#REF!,'Печать(опал)'!M$9,FALSE))</f>
        <v>#REF!</v>
      </c>
      <c r="N78" s="82" t="e">
        <f t="shared" si="8"/>
        <v>#REF!</v>
      </c>
      <c r="O78" s="82" t="e">
        <f>IF($B78=0,0,VLOOKUP($A78,#REF!,'Печать(опал)'!O$9,FALSE))</f>
        <v>#REF!</v>
      </c>
      <c r="P78" s="82" t="e">
        <f t="shared" si="9"/>
        <v>#REF!</v>
      </c>
      <c r="Q78" s="82" t="e">
        <f>IF($B78=0,0,VLOOKUP($A78,#REF!,'Печать(опал)'!Q$9,FALSE))</f>
        <v>#REF!</v>
      </c>
      <c r="R78" s="82" t="e">
        <f t="shared" si="10"/>
        <v>#REF!</v>
      </c>
      <c r="S78" s="82" t="e">
        <f>IF($B78=0,0,VLOOKUP($A78,#REF!,'Печать(опал)'!S$9,FALSE))</f>
        <v>#REF!</v>
      </c>
      <c r="T78" s="82" t="e">
        <f t="shared" si="11"/>
        <v>#REF!</v>
      </c>
      <c r="U78" s="82" t="e">
        <f>IF($B78=0,0,VLOOKUP($A78,#REF!,'Печать(опал)'!U$9,FALSE))</f>
        <v>#REF!</v>
      </c>
      <c r="V78" s="82" t="e">
        <f t="shared" si="12"/>
        <v>#REF!</v>
      </c>
      <c r="W78" s="82" t="e">
        <f>IF($B78=0,0,VLOOKUP($A78,#REF!,'Печать(опал)'!W$9,FALSE))</f>
        <v>#REF!</v>
      </c>
      <c r="X78" s="82" t="e">
        <f>IF(AND($A78&gt;0,W78&gt;0),IF('2_Вихідні дані'!$A$12=1,ROUND($L78*(W78-1),2),ROUND((L78+N78+P78+R78+T78+V78)*(W78-1),2)),0)</f>
        <v>#REF!</v>
      </c>
      <c r="Y78" s="74" t="e">
        <f t="shared" si="13"/>
        <v>#REF!</v>
      </c>
      <c r="Z78" s="74" t="e">
        <f>Y78*'2_Вихідні дані'!$B$17</f>
        <v>#REF!</v>
      </c>
    </row>
    <row r="79" spans="1:26" ht="12" hidden="1" x14ac:dyDescent="0.2">
      <c r="A79" s="86" t="e">
        <f>#REF!</f>
        <v>#REF!</v>
      </c>
      <c r="B79" s="78" t="e">
        <f>IF(C79=0,0,COUNTIF($C$10:C79,"&lt;&gt;0"))</f>
        <v>#REF!</v>
      </c>
      <c r="C79" s="78" t="e">
        <f>IF($F79&gt;0,#REF!,0)</f>
        <v>#REF!</v>
      </c>
      <c r="D79" s="78" t="e">
        <f>IF($F79&gt;0,#REF!,"")</f>
        <v>#REF!</v>
      </c>
      <c r="E79" s="78" t="e">
        <f>IF($F79&gt;0,#REF!,0)</f>
        <v>#REF!</v>
      </c>
      <c r="F79" s="78" t="e">
        <f>VLOOKUP($A79,#REF!,6+$B$3,FALSE)</f>
        <v>#REF!</v>
      </c>
      <c r="G79" s="82" t="e">
        <f>IF($B79&gt;0,'2_Вихідні дані'!$B$3,0)</f>
        <v>#REF!</v>
      </c>
      <c r="H79" s="82" t="e">
        <f>IF($B79=0,0,VLOOKUP($A79,#REF!,'Печать(опал)'!H$9,FALSE))</f>
        <v>#REF!</v>
      </c>
      <c r="I79" s="82" t="e">
        <f>IF($B79=0,0,VLOOKUP($A79,#REF!,'Печать(опал)'!I$9,FALSE))</f>
        <v>#REF!</v>
      </c>
      <c r="J79" s="82" t="e">
        <f>IF(B79=0,0,IF(E79&gt;0,VLOOKUP(E79,'2_Вихідні дані'!$A$6:$B$11,2,FALSE),1))</f>
        <v>#REF!</v>
      </c>
      <c r="K79" s="82" t="e">
        <f>IF($B79=0,0,VLOOKUP($A79,#REF!,'Печать(опал)'!K$9,FALSE))</f>
        <v>#REF!</v>
      </c>
      <c r="L79" s="82" t="e">
        <f t="shared" si="7"/>
        <v>#REF!</v>
      </c>
      <c r="M79" s="82" t="e">
        <f>IF($B79=0,0,VLOOKUP($A79,#REF!,'Печать(опал)'!M$9,FALSE))</f>
        <v>#REF!</v>
      </c>
      <c r="N79" s="82" t="e">
        <f t="shared" si="8"/>
        <v>#REF!</v>
      </c>
      <c r="O79" s="82" t="e">
        <f>IF($B79=0,0,VLOOKUP($A79,#REF!,'Печать(опал)'!O$9,FALSE))</f>
        <v>#REF!</v>
      </c>
      <c r="P79" s="82" t="e">
        <f t="shared" si="9"/>
        <v>#REF!</v>
      </c>
      <c r="Q79" s="82" t="e">
        <f>IF($B79=0,0,VLOOKUP($A79,#REF!,'Печать(опал)'!Q$9,FALSE))</f>
        <v>#REF!</v>
      </c>
      <c r="R79" s="82" t="e">
        <f t="shared" si="10"/>
        <v>#REF!</v>
      </c>
      <c r="S79" s="82" t="e">
        <f>IF($B79=0,0,VLOOKUP($A79,#REF!,'Печать(опал)'!S$9,FALSE))</f>
        <v>#REF!</v>
      </c>
      <c r="T79" s="82" t="e">
        <f t="shared" si="11"/>
        <v>#REF!</v>
      </c>
      <c r="U79" s="82" t="e">
        <f>IF($B79=0,0,VLOOKUP($A79,#REF!,'Печать(опал)'!U$9,FALSE))</f>
        <v>#REF!</v>
      </c>
      <c r="V79" s="82" t="e">
        <f t="shared" si="12"/>
        <v>#REF!</v>
      </c>
      <c r="W79" s="82" t="e">
        <f>IF($B79=0,0,VLOOKUP($A79,#REF!,'Печать(опал)'!W$9,FALSE))</f>
        <v>#REF!</v>
      </c>
      <c r="X79" s="82" t="e">
        <f>IF(AND($A79&gt;0,W79&gt;0),IF('2_Вихідні дані'!$A$12=1,ROUND($L79*(W79-1),2),ROUND((L79+N79+P79+R79+T79+V79)*(W79-1),2)),0)</f>
        <v>#REF!</v>
      </c>
      <c r="Y79" s="74" t="e">
        <f t="shared" si="13"/>
        <v>#REF!</v>
      </c>
      <c r="Z79" s="74" t="e">
        <f>Y79*'2_Вихідні дані'!$B$17</f>
        <v>#REF!</v>
      </c>
    </row>
    <row r="80" spans="1:26" ht="12" hidden="1" x14ac:dyDescent="0.2">
      <c r="A80" s="86" t="e">
        <f>#REF!</f>
        <v>#REF!</v>
      </c>
      <c r="B80" s="78" t="e">
        <f>IF(C80=0,0,COUNTIF($C$10:C80,"&lt;&gt;0"))</f>
        <v>#REF!</v>
      </c>
      <c r="C80" s="78" t="e">
        <f>IF($F80&gt;0,#REF!,0)</f>
        <v>#REF!</v>
      </c>
      <c r="D80" s="78" t="e">
        <f>IF($F80&gt;0,#REF!,"")</f>
        <v>#REF!</v>
      </c>
      <c r="E80" s="78" t="e">
        <f>IF($F80&gt;0,#REF!,0)</f>
        <v>#REF!</v>
      </c>
      <c r="F80" s="78" t="e">
        <f>VLOOKUP($A80,#REF!,6+$B$3,FALSE)</f>
        <v>#REF!</v>
      </c>
      <c r="G80" s="82" t="e">
        <f>IF($B80&gt;0,'2_Вихідні дані'!$B$3,0)</f>
        <v>#REF!</v>
      </c>
      <c r="H80" s="82" t="e">
        <f>IF($B80=0,0,VLOOKUP($A80,#REF!,'Печать(опал)'!H$9,FALSE))</f>
        <v>#REF!</v>
      </c>
      <c r="I80" s="82" t="e">
        <f>IF($B80=0,0,VLOOKUP($A80,#REF!,'Печать(опал)'!I$9,FALSE))</f>
        <v>#REF!</v>
      </c>
      <c r="J80" s="82" t="e">
        <f>IF(B80=0,0,IF(E80&gt;0,VLOOKUP(E80,'2_Вихідні дані'!$A$6:$B$11,2,FALSE),1))</f>
        <v>#REF!</v>
      </c>
      <c r="K80" s="82" t="e">
        <f>IF($B80=0,0,VLOOKUP($A80,#REF!,'Печать(опал)'!K$9,FALSE))</f>
        <v>#REF!</v>
      </c>
      <c r="L80" s="82" t="e">
        <f t="shared" si="7"/>
        <v>#REF!</v>
      </c>
      <c r="M80" s="82" t="e">
        <f>IF($B80=0,0,VLOOKUP($A80,#REF!,'Печать(опал)'!M$9,FALSE))</f>
        <v>#REF!</v>
      </c>
      <c r="N80" s="82" t="e">
        <f t="shared" si="8"/>
        <v>#REF!</v>
      </c>
      <c r="O80" s="82" t="e">
        <f>IF($B80=0,0,VLOOKUP($A80,#REF!,'Печать(опал)'!O$9,FALSE))</f>
        <v>#REF!</v>
      </c>
      <c r="P80" s="82" t="e">
        <f t="shared" si="9"/>
        <v>#REF!</v>
      </c>
      <c r="Q80" s="82" t="e">
        <f>IF($B80=0,0,VLOOKUP($A80,#REF!,'Печать(опал)'!Q$9,FALSE))</f>
        <v>#REF!</v>
      </c>
      <c r="R80" s="82" t="e">
        <f t="shared" si="10"/>
        <v>#REF!</v>
      </c>
      <c r="S80" s="82" t="e">
        <f>IF($B80=0,0,VLOOKUP($A80,#REF!,'Печать(опал)'!S$9,FALSE))</f>
        <v>#REF!</v>
      </c>
      <c r="T80" s="82" t="e">
        <f t="shared" si="11"/>
        <v>#REF!</v>
      </c>
      <c r="U80" s="82" t="e">
        <f>IF($B80=0,0,VLOOKUP($A80,#REF!,'Печать(опал)'!U$9,FALSE))</f>
        <v>#REF!</v>
      </c>
      <c r="V80" s="82" t="e">
        <f t="shared" si="12"/>
        <v>#REF!</v>
      </c>
      <c r="W80" s="82" t="e">
        <f>IF($B80=0,0,VLOOKUP($A80,#REF!,'Печать(опал)'!W$9,FALSE))</f>
        <v>#REF!</v>
      </c>
      <c r="X80" s="82" t="e">
        <f>IF(AND($A80&gt;0,W80&gt;0),IF('2_Вихідні дані'!$A$12=1,ROUND($L80*(W80-1),2),ROUND((L80+N80+P80+R80+T80+V80)*(W80-1),2)),0)</f>
        <v>#REF!</v>
      </c>
      <c r="Y80" s="74" t="e">
        <f t="shared" si="13"/>
        <v>#REF!</v>
      </c>
      <c r="Z80" s="74" t="e">
        <f>Y80*'2_Вихідні дані'!$B$17</f>
        <v>#REF!</v>
      </c>
    </row>
    <row r="81" spans="1:26" ht="12" hidden="1" x14ac:dyDescent="0.2">
      <c r="A81" s="86" t="e">
        <f>#REF!</f>
        <v>#REF!</v>
      </c>
      <c r="B81" s="78" t="e">
        <f>IF(C81=0,0,COUNTIF($C$10:C81,"&lt;&gt;0"))</f>
        <v>#REF!</v>
      </c>
      <c r="C81" s="78" t="e">
        <f>IF($F81&gt;0,#REF!,0)</f>
        <v>#REF!</v>
      </c>
      <c r="D81" s="78" t="e">
        <f>IF($F81&gt;0,#REF!,"")</f>
        <v>#REF!</v>
      </c>
      <c r="E81" s="78" t="e">
        <f>IF($F81&gt;0,#REF!,0)</f>
        <v>#REF!</v>
      </c>
      <c r="F81" s="78" t="e">
        <f>VLOOKUP($A81,#REF!,6+$B$3,FALSE)</f>
        <v>#REF!</v>
      </c>
      <c r="G81" s="82" t="e">
        <f>IF($B81&gt;0,'2_Вихідні дані'!$B$3,0)</f>
        <v>#REF!</v>
      </c>
      <c r="H81" s="82" t="e">
        <f>IF($B81=0,0,VLOOKUP($A81,#REF!,'Печать(опал)'!H$9,FALSE))</f>
        <v>#REF!</v>
      </c>
      <c r="I81" s="82" t="e">
        <f>IF($B81=0,0,VLOOKUP($A81,#REF!,'Печать(опал)'!I$9,FALSE))</f>
        <v>#REF!</v>
      </c>
      <c r="J81" s="82" t="e">
        <f>IF(B81=0,0,IF(E81&gt;0,VLOOKUP(E81,'2_Вихідні дані'!$A$6:$B$11,2,FALSE),1))</f>
        <v>#REF!</v>
      </c>
      <c r="K81" s="82" t="e">
        <f>IF($B81=0,0,VLOOKUP($A81,#REF!,'Печать(опал)'!K$9,FALSE))</f>
        <v>#REF!</v>
      </c>
      <c r="L81" s="82" t="e">
        <f t="shared" si="7"/>
        <v>#REF!</v>
      </c>
      <c r="M81" s="82" t="e">
        <f>IF($B81=0,0,VLOOKUP($A81,#REF!,'Печать(опал)'!M$9,FALSE))</f>
        <v>#REF!</v>
      </c>
      <c r="N81" s="82" t="e">
        <f t="shared" si="8"/>
        <v>#REF!</v>
      </c>
      <c r="O81" s="82" t="e">
        <f>IF($B81=0,0,VLOOKUP($A81,#REF!,'Печать(опал)'!O$9,FALSE))</f>
        <v>#REF!</v>
      </c>
      <c r="P81" s="82" t="e">
        <f t="shared" si="9"/>
        <v>#REF!</v>
      </c>
      <c r="Q81" s="82" t="e">
        <f>IF($B81=0,0,VLOOKUP($A81,#REF!,'Печать(опал)'!Q$9,FALSE))</f>
        <v>#REF!</v>
      </c>
      <c r="R81" s="82" t="e">
        <f t="shared" si="10"/>
        <v>#REF!</v>
      </c>
      <c r="S81" s="82" t="e">
        <f>IF($B81=0,0,VLOOKUP($A81,#REF!,'Печать(опал)'!S$9,FALSE))</f>
        <v>#REF!</v>
      </c>
      <c r="T81" s="82" t="e">
        <f t="shared" si="11"/>
        <v>#REF!</v>
      </c>
      <c r="U81" s="82" t="e">
        <f>IF($B81=0,0,VLOOKUP($A81,#REF!,'Печать(опал)'!U$9,FALSE))</f>
        <v>#REF!</v>
      </c>
      <c r="V81" s="82" t="e">
        <f t="shared" si="12"/>
        <v>#REF!</v>
      </c>
      <c r="W81" s="82" t="e">
        <f>IF($B81=0,0,VLOOKUP($A81,#REF!,'Печать(опал)'!W$9,FALSE))</f>
        <v>#REF!</v>
      </c>
      <c r="X81" s="82" t="e">
        <f>IF(AND($A81&gt;0,W81&gt;0),IF('2_Вихідні дані'!$A$12=1,ROUND($L81*(W81-1),2),ROUND((L81+N81+P81+R81+T81+V81)*(W81-1),2)),0)</f>
        <v>#REF!</v>
      </c>
      <c r="Y81" s="74" t="e">
        <f t="shared" si="13"/>
        <v>#REF!</v>
      </c>
      <c r="Z81" s="74" t="e">
        <f>Y81*'2_Вихідні дані'!$B$17</f>
        <v>#REF!</v>
      </c>
    </row>
    <row r="82" spans="1:26" ht="12" hidden="1" x14ac:dyDescent="0.2">
      <c r="A82" s="86" t="e">
        <f>#REF!</f>
        <v>#REF!</v>
      </c>
      <c r="B82" s="78" t="e">
        <f>IF(C82=0,0,COUNTIF($C$10:C82,"&lt;&gt;0"))</f>
        <v>#REF!</v>
      </c>
      <c r="C82" s="78" t="e">
        <f>IF($F82&gt;0,#REF!,0)</f>
        <v>#REF!</v>
      </c>
      <c r="D82" s="78" t="e">
        <f>IF($F82&gt;0,#REF!,"")</f>
        <v>#REF!</v>
      </c>
      <c r="E82" s="78" t="e">
        <f>IF($F82&gt;0,#REF!,0)</f>
        <v>#REF!</v>
      </c>
      <c r="F82" s="78" t="e">
        <f>VLOOKUP($A82,#REF!,6+$B$3,FALSE)</f>
        <v>#REF!</v>
      </c>
      <c r="G82" s="82" t="e">
        <f>IF($B82&gt;0,'2_Вихідні дані'!$B$3,0)</f>
        <v>#REF!</v>
      </c>
      <c r="H82" s="82" t="e">
        <f>IF($B82=0,0,VLOOKUP($A82,#REF!,'Печать(опал)'!H$9,FALSE))</f>
        <v>#REF!</v>
      </c>
      <c r="I82" s="82" t="e">
        <f>IF($B82=0,0,VLOOKUP($A82,#REF!,'Печать(опал)'!I$9,FALSE))</f>
        <v>#REF!</v>
      </c>
      <c r="J82" s="82" t="e">
        <f>IF(B82=0,0,IF(E82&gt;0,VLOOKUP(E82,'2_Вихідні дані'!$A$6:$B$11,2,FALSE),1))</f>
        <v>#REF!</v>
      </c>
      <c r="K82" s="82" t="e">
        <f>IF($B82=0,0,VLOOKUP($A82,#REF!,'Печать(опал)'!K$9,FALSE))</f>
        <v>#REF!</v>
      </c>
      <c r="L82" s="82" t="e">
        <f t="shared" si="7"/>
        <v>#REF!</v>
      </c>
      <c r="M82" s="82" t="e">
        <f>IF($B82=0,0,VLOOKUP($A82,#REF!,'Печать(опал)'!M$9,FALSE))</f>
        <v>#REF!</v>
      </c>
      <c r="N82" s="82" t="e">
        <f t="shared" si="8"/>
        <v>#REF!</v>
      </c>
      <c r="O82" s="82" t="e">
        <f>IF($B82=0,0,VLOOKUP($A82,#REF!,'Печать(опал)'!O$9,FALSE))</f>
        <v>#REF!</v>
      </c>
      <c r="P82" s="82" t="e">
        <f t="shared" si="9"/>
        <v>#REF!</v>
      </c>
      <c r="Q82" s="82" t="e">
        <f>IF($B82=0,0,VLOOKUP($A82,#REF!,'Печать(опал)'!Q$9,FALSE))</f>
        <v>#REF!</v>
      </c>
      <c r="R82" s="82" t="e">
        <f t="shared" si="10"/>
        <v>#REF!</v>
      </c>
      <c r="S82" s="82" t="e">
        <f>IF($B82=0,0,VLOOKUP($A82,#REF!,'Печать(опал)'!S$9,FALSE))</f>
        <v>#REF!</v>
      </c>
      <c r="T82" s="82" t="e">
        <f t="shared" si="11"/>
        <v>#REF!</v>
      </c>
      <c r="U82" s="82" t="e">
        <f>IF($B82=0,0,VLOOKUP($A82,#REF!,'Печать(опал)'!U$9,FALSE))</f>
        <v>#REF!</v>
      </c>
      <c r="V82" s="82" t="e">
        <f t="shared" si="12"/>
        <v>#REF!</v>
      </c>
      <c r="W82" s="82" t="e">
        <f>IF($B82=0,0,VLOOKUP($A82,#REF!,'Печать(опал)'!W$9,FALSE))</f>
        <v>#REF!</v>
      </c>
      <c r="X82" s="82" t="e">
        <f>IF(AND($A82&gt;0,W82&gt;0),IF('2_Вихідні дані'!$A$12=1,ROUND($L82*(W82-1),2),ROUND((L82+N82+P82+R82+T82+V82)*(W82-1),2)),0)</f>
        <v>#REF!</v>
      </c>
      <c r="Y82" s="74" t="e">
        <f t="shared" si="13"/>
        <v>#REF!</v>
      </c>
      <c r="Z82" s="74" t="e">
        <f>Y82*'2_Вихідні дані'!$B$17</f>
        <v>#REF!</v>
      </c>
    </row>
    <row r="83" spans="1:26" ht="12" hidden="1" x14ac:dyDescent="0.2">
      <c r="A83" s="86" t="e">
        <f>#REF!</f>
        <v>#REF!</v>
      </c>
      <c r="B83" s="78" t="e">
        <f>IF(C83=0,0,COUNTIF($C$10:C83,"&lt;&gt;0"))</f>
        <v>#REF!</v>
      </c>
      <c r="C83" s="78" t="e">
        <f>IF($F83&gt;0,#REF!,0)</f>
        <v>#REF!</v>
      </c>
      <c r="D83" s="78" t="e">
        <f>IF($F83&gt;0,#REF!,"")</f>
        <v>#REF!</v>
      </c>
      <c r="E83" s="78" t="e">
        <f>IF($F83&gt;0,#REF!,0)</f>
        <v>#REF!</v>
      </c>
      <c r="F83" s="78" t="e">
        <f>VLOOKUP($A83,#REF!,6+$B$3,FALSE)</f>
        <v>#REF!</v>
      </c>
      <c r="G83" s="82" t="e">
        <f>IF($B83&gt;0,'2_Вихідні дані'!$B$3,0)</f>
        <v>#REF!</v>
      </c>
      <c r="H83" s="82" t="e">
        <f>IF($B83=0,0,VLOOKUP($A83,#REF!,'Печать(опал)'!H$9,FALSE))</f>
        <v>#REF!</v>
      </c>
      <c r="I83" s="82" t="e">
        <f>IF($B83=0,0,VLOOKUP($A83,#REF!,'Печать(опал)'!I$9,FALSE))</f>
        <v>#REF!</v>
      </c>
      <c r="J83" s="82" t="e">
        <f>IF(B83=0,0,IF(E83&gt;0,VLOOKUP(E83,'2_Вихідні дані'!$A$6:$B$11,2,FALSE),1))</f>
        <v>#REF!</v>
      </c>
      <c r="K83" s="82" t="e">
        <f>IF($B83=0,0,VLOOKUP($A83,#REF!,'Печать(опал)'!K$9,FALSE))</f>
        <v>#REF!</v>
      </c>
      <c r="L83" s="82" t="e">
        <f t="shared" si="7"/>
        <v>#REF!</v>
      </c>
      <c r="M83" s="82" t="e">
        <f>IF($B83=0,0,VLOOKUP($A83,#REF!,'Печать(опал)'!M$9,FALSE))</f>
        <v>#REF!</v>
      </c>
      <c r="N83" s="82" t="e">
        <f t="shared" si="8"/>
        <v>#REF!</v>
      </c>
      <c r="O83" s="82" t="e">
        <f>IF($B83=0,0,VLOOKUP($A83,#REF!,'Печать(опал)'!O$9,FALSE))</f>
        <v>#REF!</v>
      </c>
      <c r="P83" s="82" t="e">
        <f t="shared" si="9"/>
        <v>#REF!</v>
      </c>
      <c r="Q83" s="82" t="e">
        <f>IF($B83=0,0,VLOOKUP($A83,#REF!,'Печать(опал)'!Q$9,FALSE))</f>
        <v>#REF!</v>
      </c>
      <c r="R83" s="82" t="e">
        <f t="shared" si="10"/>
        <v>#REF!</v>
      </c>
      <c r="S83" s="82" t="e">
        <f>IF($B83=0,0,VLOOKUP($A83,#REF!,'Печать(опал)'!S$9,FALSE))</f>
        <v>#REF!</v>
      </c>
      <c r="T83" s="82" t="e">
        <f t="shared" si="11"/>
        <v>#REF!</v>
      </c>
      <c r="U83" s="82" t="e">
        <f>IF($B83=0,0,VLOOKUP($A83,#REF!,'Печать(опал)'!U$9,FALSE))</f>
        <v>#REF!</v>
      </c>
      <c r="V83" s="82" t="e">
        <f t="shared" si="12"/>
        <v>#REF!</v>
      </c>
      <c r="W83" s="82" t="e">
        <f>IF($B83=0,0,VLOOKUP($A83,#REF!,'Печать(опал)'!W$9,FALSE))</f>
        <v>#REF!</v>
      </c>
      <c r="X83" s="82" t="e">
        <f>IF(AND($A83&gt;0,W83&gt;0),IF('2_Вихідні дані'!$A$12=1,ROUND($L83*(W83-1),2),ROUND((L83+N83+P83+R83+T83+V83)*(W83-1),2)),0)</f>
        <v>#REF!</v>
      </c>
      <c r="Y83" s="74" t="e">
        <f t="shared" si="13"/>
        <v>#REF!</v>
      </c>
      <c r="Z83" s="74" t="e">
        <f>Y83*'2_Вихідні дані'!$B$17</f>
        <v>#REF!</v>
      </c>
    </row>
    <row r="84" spans="1:26" ht="12" hidden="1" x14ac:dyDescent="0.2">
      <c r="A84" s="86" t="e">
        <f>#REF!</f>
        <v>#REF!</v>
      </c>
      <c r="B84" s="78" t="e">
        <f>IF(C84=0,0,COUNTIF($C$10:C84,"&lt;&gt;0"))</f>
        <v>#REF!</v>
      </c>
      <c r="C84" s="78" t="e">
        <f>IF($F84&gt;0,#REF!,0)</f>
        <v>#REF!</v>
      </c>
      <c r="D84" s="78" t="e">
        <f>IF($F84&gt;0,#REF!,"")</f>
        <v>#REF!</v>
      </c>
      <c r="E84" s="78" t="e">
        <f>IF($F84&gt;0,#REF!,0)</f>
        <v>#REF!</v>
      </c>
      <c r="F84" s="78" t="e">
        <f>VLOOKUP($A84,#REF!,6+$B$3,FALSE)</f>
        <v>#REF!</v>
      </c>
      <c r="G84" s="82" t="e">
        <f>IF($B84&gt;0,'2_Вихідні дані'!$B$3,0)</f>
        <v>#REF!</v>
      </c>
      <c r="H84" s="82" t="e">
        <f>IF($B84=0,0,VLOOKUP($A84,#REF!,'Печать(опал)'!H$9,FALSE))</f>
        <v>#REF!</v>
      </c>
      <c r="I84" s="82" t="e">
        <f>IF($B84=0,0,VLOOKUP($A84,#REF!,'Печать(опал)'!I$9,FALSE))</f>
        <v>#REF!</v>
      </c>
      <c r="J84" s="82" t="e">
        <f>IF(B84=0,0,IF(E84&gt;0,VLOOKUP(E84,'2_Вихідні дані'!$A$6:$B$11,2,FALSE),1))</f>
        <v>#REF!</v>
      </c>
      <c r="K84" s="82" t="e">
        <f>IF($B84=0,0,VLOOKUP($A84,#REF!,'Печать(опал)'!K$9,FALSE))</f>
        <v>#REF!</v>
      </c>
      <c r="L84" s="82" t="e">
        <f t="shared" si="7"/>
        <v>#REF!</v>
      </c>
      <c r="M84" s="82" t="e">
        <f>IF($B84=0,0,VLOOKUP($A84,#REF!,'Печать(опал)'!M$9,FALSE))</f>
        <v>#REF!</v>
      </c>
      <c r="N84" s="82" t="e">
        <f t="shared" si="8"/>
        <v>#REF!</v>
      </c>
      <c r="O84" s="82" t="e">
        <f>IF($B84=0,0,VLOOKUP($A84,#REF!,'Печать(опал)'!O$9,FALSE))</f>
        <v>#REF!</v>
      </c>
      <c r="P84" s="82" t="e">
        <f t="shared" si="9"/>
        <v>#REF!</v>
      </c>
      <c r="Q84" s="82" t="e">
        <f>IF($B84=0,0,VLOOKUP($A84,#REF!,'Печать(опал)'!Q$9,FALSE))</f>
        <v>#REF!</v>
      </c>
      <c r="R84" s="82" t="e">
        <f t="shared" si="10"/>
        <v>#REF!</v>
      </c>
      <c r="S84" s="82" t="e">
        <f>IF($B84=0,0,VLOOKUP($A84,#REF!,'Печать(опал)'!S$9,FALSE))</f>
        <v>#REF!</v>
      </c>
      <c r="T84" s="82" t="e">
        <f t="shared" si="11"/>
        <v>#REF!</v>
      </c>
      <c r="U84" s="82" t="e">
        <f>IF($B84=0,0,VLOOKUP($A84,#REF!,'Печать(опал)'!U$9,FALSE))</f>
        <v>#REF!</v>
      </c>
      <c r="V84" s="82" t="e">
        <f t="shared" si="12"/>
        <v>#REF!</v>
      </c>
      <c r="W84" s="82" t="e">
        <f>IF($B84=0,0,VLOOKUP($A84,#REF!,'Печать(опал)'!W$9,FALSE))</f>
        <v>#REF!</v>
      </c>
      <c r="X84" s="82" t="e">
        <f>IF(AND($A84&gt;0,W84&gt;0),IF('2_Вихідні дані'!$A$12=1,ROUND($L84*(W84-1),2),ROUND((L84+N84+P84+R84+T84+V84)*(W84-1),2)),0)</f>
        <v>#REF!</v>
      </c>
      <c r="Y84" s="74" t="e">
        <f t="shared" si="13"/>
        <v>#REF!</v>
      </c>
      <c r="Z84" s="74" t="e">
        <f>Y84*'2_Вихідні дані'!$B$17</f>
        <v>#REF!</v>
      </c>
    </row>
    <row r="85" spans="1:26" ht="12" hidden="1" x14ac:dyDescent="0.2">
      <c r="A85" s="86" t="e">
        <f>#REF!</f>
        <v>#REF!</v>
      </c>
      <c r="B85" s="78" t="e">
        <f>IF(C85=0,0,COUNTIF($C$10:C85,"&lt;&gt;0"))</f>
        <v>#REF!</v>
      </c>
      <c r="C85" s="78" t="e">
        <f>IF($F85&gt;0,#REF!,0)</f>
        <v>#REF!</v>
      </c>
      <c r="D85" s="78" t="e">
        <f>IF($F85&gt;0,#REF!,"")</f>
        <v>#REF!</v>
      </c>
      <c r="E85" s="78" t="e">
        <f>IF($F85&gt;0,#REF!,0)</f>
        <v>#REF!</v>
      </c>
      <c r="F85" s="78" t="e">
        <f>VLOOKUP($A85,#REF!,6+$B$3,FALSE)</f>
        <v>#REF!</v>
      </c>
      <c r="G85" s="82" t="e">
        <f>IF($B85&gt;0,'2_Вихідні дані'!$B$3,0)</f>
        <v>#REF!</v>
      </c>
      <c r="H85" s="82" t="e">
        <f>IF($B85=0,0,VLOOKUP($A85,#REF!,'Печать(опал)'!H$9,FALSE))</f>
        <v>#REF!</v>
      </c>
      <c r="I85" s="82" t="e">
        <f>IF($B85=0,0,VLOOKUP($A85,#REF!,'Печать(опал)'!I$9,FALSE))</f>
        <v>#REF!</v>
      </c>
      <c r="J85" s="82" t="e">
        <f>IF(B85=0,0,IF(E85&gt;0,VLOOKUP(E85,'2_Вихідні дані'!$A$6:$B$11,2,FALSE),1))</f>
        <v>#REF!</v>
      </c>
      <c r="K85" s="82" t="e">
        <f>IF($B85=0,0,VLOOKUP($A85,#REF!,'Печать(опал)'!K$9,FALSE))</f>
        <v>#REF!</v>
      </c>
      <c r="L85" s="82" t="e">
        <f t="shared" si="7"/>
        <v>#REF!</v>
      </c>
      <c r="M85" s="82" t="e">
        <f>IF($B85=0,0,VLOOKUP($A85,#REF!,'Печать(опал)'!M$9,FALSE))</f>
        <v>#REF!</v>
      </c>
      <c r="N85" s="82" t="e">
        <f t="shared" si="8"/>
        <v>#REF!</v>
      </c>
      <c r="O85" s="82" t="e">
        <f>IF($B85=0,0,VLOOKUP($A85,#REF!,'Печать(опал)'!O$9,FALSE))</f>
        <v>#REF!</v>
      </c>
      <c r="P85" s="82" t="e">
        <f t="shared" si="9"/>
        <v>#REF!</v>
      </c>
      <c r="Q85" s="82" t="e">
        <f>IF($B85=0,0,VLOOKUP($A85,#REF!,'Печать(опал)'!Q$9,FALSE))</f>
        <v>#REF!</v>
      </c>
      <c r="R85" s="82" t="e">
        <f t="shared" si="10"/>
        <v>#REF!</v>
      </c>
      <c r="S85" s="82" t="e">
        <f>IF($B85=0,0,VLOOKUP($A85,#REF!,'Печать(опал)'!S$9,FALSE))</f>
        <v>#REF!</v>
      </c>
      <c r="T85" s="82" t="e">
        <f t="shared" si="11"/>
        <v>#REF!</v>
      </c>
      <c r="U85" s="82" t="e">
        <f>IF($B85=0,0,VLOOKUP($A85,#REF!,'Печать(опал)'!U$9,FALSE))</f>
        <v>#REF!</v>
      </c>
      <c r="V85" s="82" t="e">
        <f t="shared" si="12"/>
        <v>#REF!</v>
      </c>
      <c r="W85" s="82" t="e">
        <f>IF($B85=0,0,VLOOKUP($A85,#REF!,'Печать(опал)'!W$9,FALSE))</f>
        <v>#REF!</v>
      </c>
      <c r="X85" s="82" t="e">
        <f>IF(AND($A85&gt;0,W85&gt;0),IF('2_Вихідні дані'!$A$12=1,ROUND($L85*(W85-1),2),ROUND((L85+N85+P85+R85+T85+V85)*(W85-1),2)),0)</f>
        <v>#REF!</v>
      </c>
      <c r="Y85" s="74" t="e">
        <f t="shared" si="13"/>
        <v>#REF!</v>
      </c>
      <c r="Z85" s="74" t="e">
        <f>Y85*'2_Вихідні дані'!$B$17</f>
        <v>#REF!</v>
      </c>
    </row>
    <row r="86" spans="1:26" ht="12" hidden="1" x14ac:dyDescent="0.2">
      <c r="A86" s="86" t="e">
        <f>#REF!</f>
        <v>#REF!</v>
      </c>
      <c r="B86" s="78" t="e">
        <f>IF(C86=0,0,COUNTIF($C$10:C86,"&lt;&gt;0"))</f>
        <v>#REF!</v>
      </c>
      <c r="C86" s="78" t="e">
        <f>IF($F86&gt;0,#REF!,0)</f>
        <v>#REF!</v>
      </c>
      <c r="D86" s="78" t="e">
        <f>IF($F86&gt;0,#REF!,"")</f>
        <v>#REF!</v>
      </c>
      <c r="E86" s="78" t="e">
        <f>IF($F86&gt;0,#REF!,0)</f>
        <v>#REF!</v>
      </c>
      <c r="F86" s="78" t="e">
        <f>VLOOKUP($A86,#REF!,6+$B$3,FALSE)</f>
        <v>#REF!</v>
      </c>
      <c r="G86" s="82" t="e">
        <f>IF($B86&gt;0,'2_Вихідні дані'!$B$3,0)</f>
        <v>#REF!</v>
      </c>
      <c r="H86" s="82" t="e">
        <f>IF($B86=0,0,VLOOKUP($A86,#REF!,'Печать(опал)'!H$9,FALSE))</f>
        <v>#REF!</v>
      </c>
      <c r="I86" s="82" t="e">
        <f>IF($B86=0,0,VLOOKUP($A86,#REF!,'Печать(опал)'!I$9,FALSE))</f>
        <v>#REF!</v>
      </c>
      <c r="J86" s="82" t="e">
        <f>IF(B86=0,0,IF(E86&gt;0,VLOOKUP(E86,'2_Вихідні дані'!$A$6:$B$11,2,FALSE),1))</f>
        <v>#REF!</v>
      </c>
      <c r="K86" s="82" t="e">
        <f>IF($B86=0,0,VLOOKUP($A86,#REF!,'Печать(опал)'!K$9,FALSE))</f>
        <v>#REF!</v>
      </c>
      <c r="L86" s="82" t="e">
        <f t="shared" si="7"/>
        <v>#REF!</v>
      </c>
      <c r="M86" s="82" t="e">
        <f>IF($B86=0,0,VLOOKUP($A86,#REF!,'Печать(опал)'!M$9,FALSE))</f>
        <v>#REF!</v>
      </c>
      <c r="N86" s="82" t="e">
        <f t="shared" si="8"/>
        <v>#REF!</v>
      </c>
      <c r="O86" s="82" t="e">
        <f>IF($B86=0,0,VLOOKUP($A86,#REF!,'Печать(опал)'!O$9,FALSE))</f>
        <v>#REF!</v>
      </c>
      <c r="P86" s="82" t="e">
        <f t="shared" si="9"/>
        <v>#REF!</v>
      </c>
      <c r="Q86" s="82" t="e">
        <f>IF($B86=0,0,VLOOKUP($A86,#REF!,'Печать(опал)'!Q$9,FALSE))</f>
        <v>#REF!</v>
      </c>
      <c r="R86" s="82" t="e">
        <f t="shared" si="10"/>
        <v>#REF!</v>
      </c>
      <c r="S86" s="82" t="e">
        <f>IF($B86=0,0,VLOOKUP($A86,#REF!,'Печать(опал)'!S$9,FALSE))</f>
        <v>#REF!</v>
      </c>
      <c r="T86" s="82" t="e">
        <f t="shared" si="11"/>
        <v>#REF!</v>
      </c>
      <c r="U86" s="82" t="e">
        <f>IF($B86=0,0,VLOOKUP($A86,#REF!,'Печать(опал)'!U$9,FALSE))</f>
        <v>#REF!</v>
      </c>
      <c r="V86" s="82" t="e">
        <f t="shared" si="12"/>
        <v>#REF!</v>
      </c>
      <c r="W86" s="82" t="e">
        <f>IF($B86=0,0,VLOOKUP($A86,#REF!,'Печать(опал)'!W$9,FALSE))</f>
        <v>#REF!</v>
      </c>
      <c r="X86" s="82" t="e">
        <f>IF(AND($A86&gt;0,W86&gt;0),IF('2_Вихідні дані'!$A$12=1,ROUND($L86*(W86-1),2),ROUND((L86+N86+P86+R86+T86+V86)*(W86-1),2)),0)</f>
        <v>#REF!</v>
      </c>
      <c r="Y86" s="74" t="e">
        <f t="shared" si="13"/>
        <v>#REF!</v>
      </c>
      <c r="Z86" s="74" t="e">
        <f>Y86*'2_Вихідні дані'!$B$17</f>
        <v>#REF!</v>
      </c>
    </row>
    <row r="87" spans="1:26" ht="12" hidden="1" x14ac:dyDescent="0.2">
      <c r="A87" s="86" t="e">
        <f>#REF!</f>
        <v>#REF!</v>
      </c>
      <c r="B87" s="78" t="e">
        <f>IF(C87=0,0,COUNTIF($C$10:C87,"&lt;&gt;0"))</f>
        <v>#REF!</v>
      </c>
      <c r="C87" s="78" t="e">
        <f>IF($F87&gt;0,#REF!,0)</f>
        <v>#REF!</v>
      </c>
      <c r="D87" s="78" t="e">
        <f>IF($F87&gt;0,#REF!,"")</f>
        <v>#REF!</v>
      </c>
      <c r="E87" s="78" t="e">
        <f>IF($F87&gt;0,#REF!,0)</f>
        <v>#REF!</v>
      </c>
      <c r="F87" s="78" t="e">
        <f>VLOOKUP($A87,#REF!,6+$B$3,FALSE)</f>
        <v>#REF!</v>
      </c>
      <c r="G87" s="82" t="e">
        <f>IF($B87&gt;0,'2_Вихідні дані'!$B$3,0)</f>
        <v>#REF!</v>
      </c>
      <c r="H87" s="82" t="e">
        <f>IF($B87=0,0,VLOOKUP($A87,#REF!,'Печать(опал)'!H$9,FALSE))</f>
        <v>#REF!</v>
      </c>
      <c r="I87" s="82" t="e">
        <f>IF($B87=0,0,VLOOKUP($A87,#REF!,'Печать(опал)'!I$9,FALSE))</f>
        <v>#REF!</v>
      </c>
      <c r="J87" s="82" t="e">
        <f>IF(B87=0,0,IF(E87&gt;0,VLOOKUP(E87,'2_Вихідні дані'!$A$6:$B$11,2,FALSE),1))</f>
        <v>#REF!</v>
      </c>
      <c r="K87" s="82" t="e">
        <f>IF($B87=0,0,VLOOKUP($A87,#REF!,'Печать(опал)'!K$9,FALSE))</f>
        <v>#REF!</v>
      </c>
      <c r="L87" s="82" t="e">
        <f t="shared" si="7"/>
        <v>#REF!</v>
      </c>
      <c r="M87" s="82" t="e">
        <f>IF($B87=0,0,VLOOKUP($A87,#REF!,'Печать(опал)'!M$9,FALSE))</f>
        <v>#REF!</v>
      </c>
      <c r="N87" s="82" t="e">
        <f t="shared" si="8"/>
        <v>#REF!</v>
      </c>
      <c r="O87" s="82" t="e">
        <f>IF($B87=0,0,VLOOKUP($A87,#REF!,'Печать(опал)'!O$9,FALSE))</f>
        <v>#REF!</v>
      </c>
      <c r="P87" s="82" t="e">
        <f t="shared" si="9"/>
        <v>#REF!</v>
      </c>
      <c r="Q87" s="82" t="e">
        <f>IF($B87=0,0,VLOOKUP($A87,#REF!,'Печать(опал)'!Q$9,FALSE))</f>
        <v>#REF!</v>
      </c>
      <c r="R87" s="82" t="e">
        <f t="shared" si="10"/>
        <v>#REF!</v>
      </c>
      <c r="S87" s="82" t="e">
        <f>IF($B87=0,0,VLOOKUP($A87,#REF!,'Печать(опал)'!S$9,FALSE))</f>
        <v>#REF!</v>
      </c>
      <c r="T87" s="82" t="e">
        <f t="shared" si="11"/>
        <v>#REF!</v>
      </c>
      <c r="U87" s="82" t="e">
        <f>IF($B87=0,0,VLOOKUP($A87,#REF!,'Печать(опал)'!U$9,FALSE))</f>
        <v>#REF!</v>
      </c>
      <c r="V87" s="82" t="e">
        <f t="shared" si="12"/>
        <v>#REF!</v>
      </c>
      <c r="W87" s="82" t="e">
        <f>IF($B87=0,0,VLOOKUP($A87,#REF!,'Печать(опал)'!W$9,FALSE))</f>
        <v>#REF!</v>
      </c>
      <c r="X87" s="82" t="e">
        <f>IF(AND($A87&gt;0,W87&gt;0),IF('2_Вихідні дані'!$A$12=1,ROUND($L87*(W87-1),2),ROUND((L87+N87+P87+R87+T87+V87)*(W87-1),2)),0)</f>
        <v>#REF!</v>
      </c>
      <c r="Y87" s="74" t="e">
        <f t="shared" si="13"/>
        <v>#REF!</v>
      </c>
      <c r="Z87" s="74" t="e">
        <f>Y87*'2_Вихідні дані'!$B$17</f>
        <v>#REF!</v>
      </c>
    </row>
    <row r="88" spans="1:26" ht="12" hidden="1" x14ac:dyDescent="0.2">
      <c r="A88" s="86" t="e">
        <f>#REF!</f>
        <v>#REF!</v>
      </c>
      <c r="B88" s="78" t="e">
        <f>IF(C88=0,0,COUNTIF($C$10:C88,"&lt;&gt;0"))</f>
        <v>#REF!</v>
      </c>
      <c r="C88" s="78" t="e">
        <f>IF($F88&gt;0,#REF!,0)</f>
        <v>#REF!</v>
      </c>
      <c r="D88" s="78" t="e">
        <f>IF($F88&gt;0,#REF!,"")</f>
        <v>#REF!</v>
      </c>
      <c r="E88" s="78" t="e">
        <f>IF($F88&gt;0,#REF!,0)</f>
        <v>#REF!</v>
      </c>
      <c r="F88" s="78" t="e">
        <f>VLOOKUP($A88,#REF!,6+$B$3,FALSE)</f>
        <v>#REF!</v>
      </c>
      <c r="G88" s="82" t="e">
        <f>IF($B88&gt;0,'2_Вихідні дані'!$B$3,0)</f>
        <v>#REF!</v>
      </c>
      <c r="H88" s="82" t="e">
        <f>IF($B88=0,0,VLOOKUP($A88,#REF!,'Печать(опал)'!H$9,FALSE))</f>
        <v>#REF!</v>
      </c>
      <c r="I88" s="82" t="e">
        <f>IF($B88=0,0,VLOOKUP($A88,#REF!,'Печать(опал)'!I$9,FALSE))</f>
        <v>#REF!</v>
      </c>
      <c r="J88" s="82" t="e">
        <f>IF(B88=0,0,IF(E88&gt;0,VLOOKUP(E88,'2_Вихідні дані'!$A$6:$B$11,2,FALSE),1))</f>
        <v>#REF!</v>
      </c>
      <c r="K88" s="82" t="e">
        <f>IF($B88=0,0,VLOOKUP($A88,#REF!,'Печать(опал)'!K$9,FALSE))</f>
        <v>#REF!</v>
      </c>
      <c r="L88" s="82" t="e">
        <f t="shared" si="7"/>
        <v>#REF!</v>
      </c>
      <c r="M88" s="82" t="e">
        <f>IF($B88=0,0,VLOOKUP($A88,#REF!,'Печать(опал)'!M$9,FALSE))</f>
        <v>#REF!</v>
      </c>
      <c r="N88" s="82" t="e">
        <f t="shared" si="8"/>
        <v>#REF!</v>
      </c>
      <c r="O88" s="82" t="e">
        <f>IF($B88=0,0,VLOOKUP($A88,#REF!,'Печать(опал)'!O$9,FALSE))</f>
        <v>#REF!</v>
      </c>
      <c r="P88" s="82" t="e">
        <f t="shared" si="9"/>
        <v>#REF!</v>
      </c>
      <c r="Q88" s="82" t="e">
        <f>IF($B88=0,0,VLOOKUP($A88,#REF!,'Печать(опал)'!Q$9,FALSE))</f>
        <v>#REF!</v>
      </c>
      <c r="R88" s="82" t="e">
        <f t="shared" si="10"/>
        <v>#REF!</v>
      </c>
      <c r="S88" s="82" t="e">
        <f>IF($B88=0,0,VLOOKUP($A88,#REF!,'Печать(опал)'!S$9,FALSE))</f>
        <v>#REF!</v>
      </c>
      <c r="T88" s="82" t="e">
        <f t="shared" si="11"/>
        <v>#REF!</v>
      </c>
      <c r="U88" s="82" t="e">
        <f>IF($B88=0,0,VLOOKUP($A88,#REF!,'Печать(опал)'!U$9,FALSE))</f>
        <v>#REF!</v>
      </c>
      <c r="V88" s="82" t="e">
        <f t="shared" si="12"/>
        <v>#REF!</v>
      </c>
      <c r="W88" s="82" t="e">
        <f>IF($B88=0,0,VLOOKUP($A88,#REF!,'Печать(опал)'!W$9,FALSE))</f>
        <v>#REF!</v>
      </c>
      <c r="X88" s="82" t="e">
        <f>IF(AND($A88&gt;0,W88&gt;0),IF('2_Вихідні дані'!$A$12=1,ROUND($L88*(W88-1),2),ROUND((L88+N88+P88+R88+T88+V88)*(W88-1),2)),0)</f>
        <v>#REF!</v>
      </c>
      <c r="Y88" s="74" t="e">
        <f t="shared" si="13"/>
        <v>#REF!</v>
      </c>
      <c r="Z88" s="74" t="e">
        <f>Y88*'2_Вихідні дані'!$B$17</f>
        <v>#REF!</v>
      </c>
    </row>
    <row r="89" spans="1:26" ht="12" hidden="1" x14ac:dyDescent="0.2">
      <c r="A89" s="86" t="e">
        <f>#REF!</f>
        <v>#REF!</v>
      </c>
      <c r="B89" s="78" t="e">
        <f>IF(C89=0,0,COUNTIF($C$10:C89,"&lt;&gt;0"))</f>
        <v>#REF!</v>
      </c>
      <c r="C89" s="78" t="e">
        <f>IF($F89&gt;0,#REF!,0)</f>
        <v>#REF!</v>
      </c>
      <c r="D89" s="78" t="e">
        <f>IF($F89&gt;0,#REF!,"")</f>
        <v>#REF!</v>
      </c>
      <c r="E89" s="78" t="e">
        <f>IF($F89&gt;0,#REF!,0)</f>
        <v>#REF!</v>
      </c>
      <c r="F89" s="78" t="e">
        <f>VLOOKUP($A89,#REF!,6+$B$3,FALSE)</f>
        <v>#REF!</v>
      </c>
      <c r="G89" s="82" t="e">
        <f>IF($B89&gt;0,'2_Вихідні дані'!$B$3,0)</f>
        <v>#REF!</v>
      </c>
      <c r="H89" s="82" t="e">
        <f>IF($B89=0,0,VLOOKUP($A89,#REF!,'Печать(опал)'!H$9,FALSE))</f>
        <v>#REF!</v>
      </c>
      <c r="I89" s="82" t="e">
        <f>IF($B89=0,0,VLOOKUP($A89,#REF!,'Печать(опал)'!I$9,FALSE))</f>
        <v>#REF!</v>
      </c>
      <c r="J89" s="82" t="e">
        <f>IF(B89=0,0,IF(E89&gt;0,VLOOKUP(E89,'2_Вихідні дані'!$A$6:$B$11,2,FALSE),1))</f>
        <v>#REF!</v>
      </c>
      <c r="K89" s="82" t="e">
        <f>IF($B89=0,0,VLOOKUP($A89,#REF!,'Печать(опал)'!K$9,FALSE))</f>
        <v>#REF!</v>
      </c>
      <c r="L89" s="82" t="e">
        <f t="shared" si="7"/>
        <v>#REF!</v>
      </c>
      <c r="M89" s="82" t="e">
        <f>IF($B89=0,0,VLOOKUP($A89,#REF!,'Печать(опал)'!M$9,FALSE))</f>
        <v>#REF!</v>
      </c>
      <c r="N89" s="82" t="e">
        <f t="shared" si="8"/>
        <v>#REF!</v>
      </c>
      <c r="O89" s="82" t="e">
        <f>IF($B89=0,0,VLOOKUP($A89,#REF!,'Печать(опал)'!O$9,FALSE))</f>
        <v>#REF!</v>
      </c>
      <c r="P89" s="82" t="e">
        <f t="shared" si="9"/>
        <v>#REF!</v>
      </c>
      <c r="Q89" s="82" t="e">
        <f>IF($B89=0,0,VLOOKUP($A89,#REF!,'Печать(опал)'!Q$9,FALSE))</f>
        <v>#REF!</v>
      </c>
      <c r="R89" s="82" t="e">
        <f t="shared" si="10"/>
        <v>#REF!</v>
      </c>
      <c r="S89" s="82" t="e">
        <f>IF($B89=0,0,VLOOKUP($A89,#REF!,'Печать(опал)'!S$9,FALSE))</f>
        <v>#REF!</v>
      </c>
      <c r="T89" s="82" t="e">
        <f t="shared" si="11"/>
        <v>#REF!</v>
      </c>
      <c r="U89" s="82" t="e">
        <f>IF($B89=0,0,VLOOKUP($A89,#REF!,'Печать(опал)'!U$9,FALSE))</f>
        <v>#REF!</v>
      </c>
      <c r="V89" s="82" t="e">
        <f t="shared" si="12"/>
        <v>#REF!</v>
      </c>
      <c r="W89" s="82" t="e">
        <f>IF($B89=0,0,VLOOKUP($A89,#REF!,'Печать(опал)'!W$9,FALSE))</f>
        <v>#REF!</v>
      </c>
      <c r="X89" s="82" t="e">
        <f>IF(AND($A89&gt;0,W89&gt;0),IF('2_Вихідні дані'!$A$12=1,ROUND($L89*(W89-1),2),ROUND((L89+N89+P89+R89+T89+V89)*(W89-1),2)),0)</f>
        <v>#REF!</v>
      </c>
      <c r="Y89" s="74" t="e">
        <f t="shared" si="13"/>
        <v>#REF!</v>
      </c>
      <c r="Z89" s="74" t="e">
        <f>Y89*'2_Вихідні дані'!$B$17</f>
        <v>#REF!</v>
      </c>
    </row>
    <row r="90" spans="1:26" ht="12" hidden="1" x14ac:dyDescent="0.2">
      <c r="A90" s="86" t="e">
        <f>#REF!</f>
        <v>#REF!</v>
      </c>
      <c r="B90" s="78" t="e">
        <f>IF(C90=0,0,COUNTIF($C$10:C90,"&lt;&gt;0"))</f>
        <v>#REF!</v>
      </c>
      <c r="C90" s="78" t="e">
        <f>IF($F90&gt;0,#REF!,0)</f>
        <v>#REF!</v>
      </c>
      <c r="D90" s="78" t="e">
        <f>IF($F90&gt;0,#REF!,"")</f>
        <v>#REF!</v>
      </c>
      <c r="E90" s="78" t="e">
        <f>IF($F90&gt;0,#REF!,0)</f>
        <v>#REF!</v>
      </c>
      <c r="F90" s="78" t="e">
        <f>VLOOKUP($A90,#REF!,6+$B$3,FALSE)</f>
        <v>#REF!</v>
      </c>
      <c r="G90" s="82" t="e">
        <f>IF($B90&gt;0,'2_Вихідні дані'!$B$3,0)</f>
        <v>#REF!</v>
      </c>
      <c r="H90" s="82" t="e">
        <f>IF($B90=0,0,VLOOKUP($A90,#REF!,'Печать(опал)'!H$9,FALSE))</f>
        <v>#REF!</v>
      </c>
      <c r="I90" s="82" t="e">
        <f>IF($B90=0,0,VLOOKUP($A90,#REF!,'Печать(опал)'!I$9,FALSE))</f>
        <v>#REF!</v>
      </c>
      <c r="J90" s="82" t="e">
        <f>IF(B90=0,0,IF(E90&gt;0,VLOOKUP(E90,'2_Вихідні дані'!$A$6:$B$11,2,FALSE),1))</f>
        <v>#REF!</v>
      </c>
      <c r="K90" s="82" t="e">
        <f>IF($B90=0,0,VLOOKUP($A90,#REF!,'Печать(опал)'!K$9,FALSE))</f>
        <v>#REF!</v>
      </c>
      <c r="L90" s="82" t="e">
        <f t="shared" si="7"/>
        <v>#REF!</v>
      </c>
      <c r="M90" s="82" t="e">
        <f>IF($B90=0,0,VLOOKUP($A90,#REF!,'Печать(опал)'!M$9,FALSE))</f>
        <v>#REF!</v>
      </c>
      <c r="N90" s="82" t="e">
        <f t="shared" si="8"/>
        <v>#REF!</v>
      </c>
      <c r="O90" s="82" t="e">
        <f>IF($B90=0,0,VLOOKUP($A90,#REF!,'Печать(опал)'!O$9,FALSE))</f>
        <v>#REF!</v>
      </c>
      <c r="P90" s="82" t="e">
        <f t="shared" si="9"/>
        <v>#REF!</v>
      </c>
      <c r="Q90" s="82" t="e">
        <f>IF($B90=0,0,VLOOKUP($A90,#REF!,'Печать(опал)'!Q$9,FALSE))</f>
        <v>#REF!</v>
      </c>
      <c r="R90" s="82" t="e">
        <f t="shared" si="10"/>
        <v>#REF!</v>
      </c>
      <c r="S90" s="82" t="e">
        <f>IF($B90=0,0,VLOOKUP($A90,#REF!,'Печать(опал)'!S$9,FALSE))</f>
        <v>#REF!</v>
      </c>
      <c r="T90" s="82" t="e">
        <f t="shared" si="11"/>
        <v>#REF!</v>
      </c>
      <c r="U90" s="82" t="e">
        <f>IF($B90=0,0,VLOOKUP($A90,#REF!,'Печать(опал)'!U$9,FALSE))</f>
        <v>#REF!</v>
      </c>
      <c r="V90" s="82" t="e">
        <f t="shared" si="12"/>
        <v>#REF!</v>
      </c>
      <c r="W90" s="82" t="e">
        <f>IF($B90=0,0,VLOOKUP($A90,#REF!,'Печать(опал)'!W$9,FALSE))</f>
        <v>#REF!</v>
      </c>
      <c r="X90" s="82" t="e">
        <f>IF(AND($A90&gt;0,W90&gt;0),IF('2_Вихідні дані'!$A$12=1,ROUND($L90*(W90-1),2),ROUND((L90+N90+P90+R90+T90+V90)*(W90-1),2)),0)</f>
        <v>#REF!</v>
      </c>
      <c r="Y90" s="74" t="e">
        <f t="shared" si="13"/>
        <v>#REF!</v>
      </c>
      <c r="Z90" s="74" t="e">
        <f>Y90*'2_Вихідні дані'!$B$17</f>
        <v>#REF!</v>
      </c>
    </row>
    <row r="91" spans="1:26" ht="12" hidden="1" x14ac:dyDescent="0.2">
      <c r="A91" s="86" t="e">
        <f>#REF!</f>
        <v>#REF!</v>
      </c>
      <c r="B91" s="78" t="e">
        <f>IF(C91=0,0,COUNTIF($C$10:C91,"&lt;&gt;0"))</f>
        <v>#REF!</v>
      </c>
      <c r="C91" s="78" t="e">
        <f>IF($F91&gt;0,#REF!,0)</f>
        <v>#REF!</v>
      </c>
      <c r="D91" s="78" t="e">
        <f>IF($F91&gt;0,#REF!,"")</f>
        <v>#REF!</v>
      </c>
      <c r="E91" s="78" t="e">
        <f>IF($F91&gt;0,#REF!,0)</f>
        <v>#REF!</v>
      </c>
      <c r="F91" s="78" t="e">
        <f>VLOOKUP($A91,#REF!,6+$B$3,FALSE)</f>
        <v>#REF!</v>
      </c>
      <c r="G91" s="82" t="e">
        <f>IF($B91&gt;0,'2_Вихідні дані'!$B$3,0)</f>
        <v>#REF!</v>
      </c>
      <c r="H91" s="82" t="e">
        <f>IF($B91=0,0,VLOOKUP($A91,#REF!,'Печать(опал)'!H$9,FALSE))</f>
        <v>#REF!</v>
      </c>
      <c r="I91" s="82" t="e">
        <f>IF($B91=0,0,VLOOKUP($A91,#REF!,'Печать(опал)'!I$9,FALSE))</f>
        <v>#REF!</v>
      </c>
      <c r="J91" s="82" t="e">
        <f>IF(B91=0,0,IF(E91&gt;0,VLOOKUP(E91,'2_Вихідні дані'!$A$6:$B$11,2,FALSE),1))</f>
        <v>#REF!</v>
      </c>
      <c r="K91" s="82" t="e">
        <f>IF($B91=0,0,VLOOKUP($A91,#REF!,'Печать(опал)'!K$9,FALSE))</f>
        <v>#REF!</v>
      </c>
      <c r="L91" s="82" t="e">
        <f t="shared" si="7"/>
        <v>#REF!</v>
      </c>
      <c r="M91" s="82" t="e">
        <f>IF($B91=0,0,VLOOKUP($A91,#REF!,'Печать(опал)'!M$9,FALSE))</f>
        <v>#REF!</v>
      </c>
      <c r="N91" s="82" t="e">
        <f t="shared" si="8"/>
        <v>#REF!</v>
      </c>
      <c r="O91" s="82" t="e">
        <f>IF($B91=0,0,VLOOKUP($A91,#REF!,'Печать(опал)'!O$9,FALSE))</f>
        <v>#REF!</v>
      </c>
      <c r="P91" s="82" t="e">
        <f t="shared" si="9"/>
        <v>#REF!</v>
      </c>
      <c r="Q91" s="82" t="e">
        <f>IF($B91=0,0,VLOOKUP($A91,#REF!,'Печать(опал)'!Q$9,FALSE))</f>
        <v>#REF!</v>
      </c>
      <c r="R91" s="82" t="e">
        <f t="shared" si="10"/>
        <v>#REF!</v>
      </c>
      <c r="S91" s="82" t="e">
        <f>IF($B91=0,0,VLOOKUP($A91,#REF!,'Печать(опал)'!S$9,FALSE))</f>
        <v>#REF!</v>
      </c>
      <c r="T91" s="82" t="e">
        <f t="shared" si="11"/>
        <v>#REF!</v>
      </c>
      <c r="U91" s="82" t="e">
        <f>IF($B91=0,0,VLOOKUP($A91,#REF!,'Печать(опал)'!U$9,FALSE))</f>
        <v>#REF!</v>
      </c>
      <c r="V91" s="82" t="e">
        <f t="shared" si="12"/>
        <v>#REF!</v>
      </c>
      <c r="W91" s="82" t="e">
        <f>IF($B91=0,0,VLOOKUP($A91,#REF!,'Печать(опал)'!W$9,FALSE))</f>
        <v>#REF!</v>
      </c>
      <c r="X91" s="82" t="e">
        <f>IF(AND($A91&gt;0,W91&gt;0),IF('2_Вихідні дані'!$A$12=1,ROUND($L91*(W91-1),2),ROUND((L91+N91+P91+R91+T91+V91)*(W91-1),2)),0)</f>
        <v>#REF!</v>
      </c>
      <c r="Y91" s="74" t="e">
        <f t="shared" si="13"/>
        <v>#REF!</v>
      </c>
      <c r="Z91" s="74" t="e">
        <f>Y91*'2_Вихідні дані'!$B$17</f>
        <v>#REF!</v>
      </c>
    </row>
    <row r="92" spans="1:26" ht="12" hidden="1" x14ac:dyDescent="0.2">
      <c r="A92" s="86" t="e">
        <f>#REF!</f>
        <v>#REF!</v>
      </c>
      <c r="B92" s="78" t="e">
        <f>IF(C92=0,0,COUNTIF($C$10:C92,"&lt;&gt;0"))</f>
        <v>#REF!</v>
      </c>
      <c r="C92" s="78" t="e">
        <f>IF($F92&gt;0,#REF!,0)</f>
        <v>#REF!</v>
      </c>
      <c r="D92" s="78" t="e">
        <f>IF($F92&gt;0,#REF!,"")</f>
        <v>#REF!</v>
      </c>
      <c r="E92" s="78" t="e">
        <f>IF($F92&gt;0,#REF!,0)</f>
        <v>#REF!</v>
      </c>
      <c r="F92" s="78" t="e">
        <f>VLOOKUP($A92,#REF!,6+$B$3,FALSE)</f>
        <v>#REF!</v>
      </c>
      <c r="G92" s="82" t="e">
        <f>IF($B92&gt;0,'2_Вихідні дані'!$B$3,0)</f>
        <v>#REF!</v>
      </c>
      <c r="H92" s="82" t="e">
        <f>IF($B92=0,0,VLOOKUP($A92,#REF!,'Печать(опал)'!H$9,FALSE))</f>
        <v>#REF!</v>
      </c>
      <c r="I92" s="82" t="e">
        <f>IF($B92=0,0,VLOOKUP($A92,#REF!,'Печать(опал)'!I$9,FALSE))</f>
        <v>#REF!</v>
      </c>
      <c r="J92" s="82" t="e">
        <f>IF(B92=0,0,IF(E92&gt;0,VLOOKUP(E92,'2_Вихідні дані'!$A$6:$B$11,2,FALSE),1))</f>
        <v>#REF!</v>
      </c>
      <c r="K92" s="82" t="e">
        <f>IF($B92=0,0,VLOOKUP($A92,#REF!,'Печать(опал)'!K$9,FALSE))</f>
        <v>#REF!</v>
      </c>
      <c r="L92" s="82" t="e">
        <f t="shared" si="7"/>
        <v>#REF!</v>
      </c>
      <c r="M92" s="82" t="e">
        <f>IF($B92=0,0,VLOOKUP($A92,#REF!,'Печать(опал)'!M$9,FALSE))</f>
        <v>#REF!</v>
      </c>
      <c r="N92" s="82" t="e">
        <f t="shared" si="8"/>
        <v>#REF!</v>
      </c>
      <c r="O92" s="82" t="e">
        <f>IF($B92=0,0,VLOOKUP($A92,#REF!,'Печать(опал)'!O$9,FALSE))</f>
        <v>#REF!</v>
      </c>
      <c r="P92" s="82" t="e">
        <f t="shared" si="9"/>
        <v>#REF!</v>
      </c>
      <c r="Q92" s="82" t="e">
        <f>IF($B92=0,0,VLOOKUP($A92,#REF!,'Печать(опал)'!Q$9,FALSE))</f>
        <v>#REF!</v>
      </c>
      <c r="R92" s="82" t="e">
        <f t="shared" si="10"/>
        <v>#REF!</v>
      </c>
      <c r="S92" s="82" t="e">
        <f>IF($B92=0,0,VLOOKUP($A92,#REF!,'Печать(опал)'!S$9,FALSE))</f>
        <v>#REF!</v>
      </c>
      <c r="T92" s="82" t="e">
        <f t="shared" si="11"/>
        <v>#REF!</v>
      </c>
      <c r="U92" s="82" t="e">
        <f>IF($B92=0,0,VLOOKUP($A92,#REF!,'Печать(опал)'!U$9,FALSE))</f>
        <v>#REF!</v>
      </c>
      <c r="V92" s="82" t="e">
        <f t="shared" si="12"/>
        <v>#REF!</v>
      </c>
      <c r="W92" s="82" t="e">
        <f>IF($B92=0,0,VLOOKUP($A92,#REF!,'Печать(опал)'!W$9,FALSE))</f>
        <v>#REF!</v>
      </c>
      <c r="X92" s="82" t="e">
        <f>IF(AND($A92&gt;0,W92&gt;0),IF('2_Вихідні дані'!$A$12=1,ROUND($L92*(W92-1),2),ROUND((L92+N92+P92+R92+T92+V92)*(W92-1),2)),0)</f>
        <v>#REF!</v>
      </c>
      <c r="Y92" s="74" t="e">
        <f t="shared" si="13"/>
        <v>#REF!</v>
      </c>
      <c r="Z92" s="74" t="e">
        <f>Y92*'2_Вихідні дані'!$B$17</f>
        <v>#REF!</v>
      </c>
    </row>
    <row r="93" spans="1:26" ht="12" hidden="1" x14ac:dyDescent="0.2">
      <c r="A93" s="86" t="e">
        <f>#REF!</f>
        <v>#REF!</v>
      </c>
      <c r="B93" s="78" t="e">
        <f>IF(C93=0,0,COUNTIF($C$10:C93,"&lt;&gt;0"))</f>
        <v>#REF!</v>
      </c>
      <c r="C93" s="78" t="e">
        <f>IF($F93&gt;0,#REF!,0)</f>
        <v>#REF!</v>
      </c>
      <c r="D93" s="78" t="e">
        <f>IF($F93&gt;0,#REF!,"")</f>
        <v>#REF!</v>
      </c>
      <c r="E93" s="78" t="e">
        <f>IF($F93&gt;0,#REF!,0)</f>
        <v>#REF!</v>
      </c>
      <c r="F93" s="78" t="e">
        <f>VLOOKUP($A93,#REF!,6+$B$3,FALSE)</f>
        <v>#REF!</v>
      </c>
      <c r="G93" s="82" t="e">
        <f>IF($B93&gt;0,'2_Вихідні дані'!$B$3,0)</f>
        <v>#REF!</v>
      </c>
      <c r="H93" s="82" t="e">
        <f>IF($B93=0,0,VLOOKUP($A93,#REF!,'Печать(опал)'!H$9,FALSE))</f>
        <v>#REF!</v>
      </c>
      <c r="I93" s="82" t="e">
        <f>IF($B93=0,0,VLOOKUP($A93,#REF!,'Печать(опал)'!I$9,FALSE))</f>
        <v>#REF!</v>
      </c>
      <c r="J93" s="82" t="e">
        <f>IF(B93=0,0,IF(E93&gt;0,VLOOKUP(E93,'2_Вихідні дані'!$A$6:$B$11,2,FALSE),1))</f>
        <v>#REF!</v>
      </c>
      <c r="K93" s="82" t="e">
        <f>IF($B93=0,0,VLOOKUP($A93,#REF!,'Печать(опал)'!K$9,FALSE))</f>
        <v>#REF!</v>
      </c>
      <c r="L93" s="82" t="e">
        <f t="shared" si="7"/>
        <v>#REF!</v>
      </c>
      <c r="M93" s="82" t="e">
        <f>IF($B93=0,0,VLOOKUP($A93,#REF!,'Печать(опал)'!M$9,FALSE))</f>
        <v>#REF!</v>
      </c>
      <c r="N93" s="82" t="e">
        <f t="shared" si="8"/>
        <v>#REF!</v>
      </c>
      <c r="O93" s="82" t="e">
        <f>IF($B93=0,0,VLOOKUP($A93,#REF!,'Печать(опал)'!O$9,FALSE))</f>
        <v>#REF!</v>
      </c>
      <c r="P93" s="82" t="e">
        <f t="shared" si="9"/>
        <v>#REF!</v>
      </c>
      <c r="Q93" s="82" t="e">
        <f>IF($B93=0,0,VLOOKUP($A93,#REF!,'Печать(опал)'!Q$9,FALSE))</f>
        <v>#REF!</v>
      </c>
      <c r="R93" s="82" t="e">
        <f t="shared" si="10"/>
        <v>#REF!</v>
      </c>
      <c r="S93" s="82" t="e">
        <f>IF($B93=0,0,VLOOKUP($A93,#REF!,'Печать(опал)'!S$9,FALSE))</f>
        <v>#REF!</v>
      </c>
      <c r="T93" s="82" t="e">
        <f t="shared" si="11"/>
        <v>#REF!</v>
      </c>
      <c r="U93" s="82" t="e">
        <f>IF($B93=0,0,VLOOKUP($A93,#REF!,'Печать(опал)'!U$9,FALSE))</f>
        <v>#REF!</v>
      </c>
      <c r="V93" s="82" t="e">
        <f t="shared" si="12"/>
        <v>#REF!</v>
      </c>
      <c r="W93" s="82" t="e">
        <f>IF($B93=0,0,VLOOKUP($A93,#REF!,'Печать(опал)'!W$9,FALSE))</f>
        <v>#REF!</v>
      </c>
      <c r="X93" s="82" t="e">
        <f>IF(AND($A93&gt;0,W93&gt;0),IF('2_Вихідні дані'!$A$12=1,ROUND($L93*(W93-1),2),ROUND((L93+N93+P93+R93+T93+V93)*(W93-1),2)),0)</f>
        <v>#REF!</v>
      </c>
      <c r="Y93" s="74" t="e">
        <f t="shared" si="13"/>
        <v>#REF!</v>
      </c>
      <c r="Z93" s="74" t="e">
        <f>Y93*'2_Вихідні дані'!$B$17</f>
        <v>#REF!</v>
      </c>
    </row>
    <row r="94" spans="1:26" ht="12" hidden="1" x14ac:dyDescent="0.2">
      <c r="A94" s="86" t="e">
        <f>#REF!</f>
        <v>#REF!</v>
      </c>
      <c r="B94" s="78" t="e">
        <f>IF(C94=0,0,COUNTIF($C$10:C94,"&lt;&gt;0"))</f>
        <v>#REF!</v>
      </c>
      <c r="C94" s="78" t="e">
        <f>IF($F94&gt;0,#REF!,0)</f>
        <v>#REF!</v>
      </c>
      <c r="D94" s="78" t="e">
        <f>IF($F94&gt;0,#REF!,"")</f>
        <v>#REF!</v>
      </c>
      <c r="E94" s="78" t="e">
        <f>IF($F94&gt;0,#REF!,0)</f>
        <v>#REF!</v>
      </c>
      <c r="F94" s="78" t="e">
        <f>VLOOKUP($A94,#REF!,6+$B$3,FALSE)</f>
        <v>#REF!</v>
      </c>
      <c r="G94" s="82" t="e">
        <f>IF($B94&gt;0,'2_Вихідні дані'!$B$3,0)</f>
        <v>#REF!</v>
      </c>
      <c r="H94" s="82" t="e">
        <f>IF($B94=0,0,VLOOKUP($A94,#REF!,'Печать(опал)'!H$9,FALSE))</f>
        <v>#REF!</v>
      </c>
      <c r="I94" s="82" t="e">
        <f>IF($B94=0,0,VLOOKUP($A94,#REF!,'Печать(опал)'!I$9,FALSE))</f>
        <v>#REF!</v>
      </c>
      <c r="J94" s="82" t="e">
        <f>IF(B94=0,0,IF(E94&gt;0,VLOOKUP(E94,'2_Вихідні дані'!$A$6:$B$11,2,FALSE),1))</f>
        <v>#REF!</v>
      </c>
      <c r="K94" s="82" t="e">
        <f>IF($B94=0,0,VLOOKUP($A94,#REF!,'Печать(опал)'!K$9,FALSE))</f>
        <v>#REF!</v>
      </c>
      <c r="L94" s="82" t="e">
        <f t="shared" si="7"/>
        <v>#REF!</v>
      </c>
      <c r="M94" s="82" t="e">
        <f>IF($B94=0,0,VLOOKUP($A94,#REF!,'Печать(опал)'!M$9,FALSE))</f>
        <v>#REF!</v>
      </c>
      <c r="N94" s="82" t="e">
        <f t="shared" si="8"/>
        <v>#REF!</v>
      </c>
      <c r="O94" s="82" t="e">
        <f>IF($B94=0,0,VLOOKUP($A94,#REF!,'Печать(опал)'!O$9,FALSE))</f>
        <v>#REF!</v>
      </c>
      <c r="P94" s="82" t="e">
        <f t="shared" si="9"/>
        <v>#REF!</v>
      </c>
      <c r="Q94" s="82" t="e">
        <f>IF($B94=0,0,VLOOKUP($A94,#REF!,'Печать(опал)'!Q$9,FALSE))</f>
        <v>#REF!</v>
      </c>
      <c r="R94" s="82" t="e">
        <f t="shared" si="10"/>
        <v>#REF!</v>
      </c>
      <c r="S94" s="82" t="e">
        <f>IF($B94=0,0,VLOOKUP($A94,#REF!,'Печать(опал)'!S$9,FALSE))</f>
        <v>#REF!</v>
      </c>
      <c r="T94" s="82" t="e">
        <f t="shared" si="11"/>
        <v>#REF!</v>
      </c>
      <c r="U94" s="82" t="e">
        <f>IF($B94=0,0,VLOOKUP($A94,#REF!,'Печать(опал)'!U$9,FALSE))</f>
        <v>#REF!</v>
      </c>
      <c r="V94" s="82" t="e">
        <f t="shared" si="12"/>
        <v>#REF!</v>
      </c>
      <c r="W94" s="82" t="e">
        <f>IF($B94=0,0,VLOOKUP($A94,#REF!,'Печать(опал)'!W$9,FALSE))</f>
        <v>#REF!</v>
      </c>
      <c r="X94" s="82" t="e">
        <f>IF(AND($A94&gt;0,W94&gt;0),IF('2_Вихідні дані'!$A$12=1,ROUND($L94*(W94-1),2),ROUND((L94+N94+P94+R94+T94+V94)*(W94-1),2)),0)</f>
        <v>#REF!</v>
      </c>
      <c r="Y94" s="74" t="e">
        <f t="shared" si="13"/>
        <v>#REF!</v>
      </c>
      <c r="Z94" s="74" t="e">
        <f>Y94*'2_Вихідні дані'!$B$17</f>
        <v>#REF!</v>
      </c>
    </row>
    <row r="95" spans="1:26" ht="12" hidden="1" x14ac:dyDescent="0.2">
      <c r="A95" s="86" t="e">
        <f>#REF!</f>
        <v>#REF!</v>
      </c>
      <c r="B95" s="78" t="e">
        <f>IF(C95=0,0,COUNTIF($C$10:C95,"&lt;&gt;0"))</f>
        <v>#REF!</v>
      </c>
      <c r="C95" s="78" t="e">
        <f>IF($F95&gt;0,#REF!,0)</f>
        <v>#REF!</v>
      </c>
      <c r="D95" s="78" t="e">
        <f>IF($F95&gt;0,#REF!,"")</f>
        <v>#REF!</v>
      </c>
      <c r="E95" s="78" t="e">
        <f>IF($F95&gt;0,#REF!,0)</f>
        <v>#REF!</v>
      </c>
      <c r="F95" s="78" t="e">
        <f>VLOOKUP($A95,#REF!,6+$B$3,FALSE)</f>
        <v>#REF!</v>
      </c>
      <c r="G95" s="82" t="e">
        <f>IF($B95&gt;0,'2_Вихідні дані'!$B$3,0)</f>
        <v>#REF!</v>
      </c>
      <c r="H95" s="82" t="e">
        <f>IF($B95=0,0,VLOOKUP($A95,#REF!,'Печать(опал)'!H$9,FALSE))</f>
        <v>#REF!</v>
      </c>
      <c r="I95" s="82" t="e">
        <f>IF($B95=0,0,VLOOKUP($A95,#REF!,'Печать(опал)'!I$9,FALSE))</f>
        <v>#REF!</v>
      </c>
      <c r="J95" s="82" t="e">
        <f>IF(B95=0,0,IF(E95&gt;0,VLOOKUP(E95,'2_Вихідні дані'!$A$6:$B$11,2,FALSE),1))</f>
        <v>#REF!</v>
      </c>
      <c r="K95" s="82" t="e">
        <f>IF($B95=0,0,VLOOKUP($A95,#REF!,'Печать(опал)'!K$9,FALSE))</f>
        <v>#REF!</v>
      </c>
      <c r="L95" s="82" t="e">
        <f t="shared" si="7"/>
        <v>#REF!</v>
      </c>
      <c r="M95" s="82" t="e">
        <f>IF($B95=0,0,VLOOKUP($A95,#REF!,'Печать(опал)'!M$9,FALSE))</f>
        <v>#REF!</v>
      </c>
      <c r="N95" s="82" t="e">
        <f t="shared" si="8"/>
        <v>#REF!</v>
      </c>
      <c r="O95" s="82" t="e">
        <f>IF($B95=0,0,VLOOKUP($A95,#REF!,'Печать(опал)'!O$9,FALSE))</f>
        <v>#REF!</v>
      </c>
      <c r="P95" s="82" t="e">
        <f t="shared" si="9"/>
        <v>#REF!</v>
      </c>
      <c r="Q95" s="82" t="e">
        <f>IF($B95=0,0,VLOOKUP($A95,#REF!,'Печать(опал)'!Q$9,FALSE))</f>
        <v>#REF!</v>
      </c>
      <c r="R95" s="82" t="e">
        <f t="shared" si="10"/>
        <v>#REF!</v>
      </c>
      <c r="S95" s="82" t="e">
        <f>IF($B95=0,0,VLOOKUP($A95,#REF!,'Печать(опал)'!S$9,FALSE))</f>
        <v>#REF!</v>
      </c>
      <c r="T95" s="82" t="e">
        <f t="shared" si="11"/>
        <v>#REF!</v>
      </c>
      <c r="U95" s="82" t="e">
        <f>IF($B95=0,0,VLOOKUP($A95,#REF!,'Печать(опал)'!U$9,FALSE))</f>
        <v>#REF!</v>
      </c>
      <c r="V95" s="82" t="e">
        <f t="shared" si="12"/>
        <v>#REF!</v>
      </c>
      <c r="W95" s="82" t="e">
        <f>IF($B95=0,0,VLOOKUP($A95,#REF!,'Печать(опал)'!W$9,FALSE))</f>
        <v>#REF!</v>
      </c>
      <c r="X95" s="82" t="e">
        <f>IF(AND($A95&gt;0,W95&gt;0),IF('2_Вихідні дані'!$A$12=1,ROUND($L95*(W95-1),2),ROUND((L95+N95+P95+R95+T95+V95)*(W95-1),2)),0)</f>
        <v>#REF!</v>
      </c>
      <c r="Y95" s="74" t="e">
        <f t="shared" si="13"/>
        <v>#REF!</v>
      </c>
      <c r="Z95" s="74" t="e">
        <f>Y95*'2_Вихідні дані'!$B$17</f>
        <v>#REF!</v>
      </c>
    </row>
    <row r="96" spans="1:26" ht="12" hidden="1" x14ac:dyDescent="0.2">
      <c r="A96" s="86" t="e">
        <f>#REF!</f>
        <v>#REF!</v>
      </c>
      <c r="B96" s="78" t="e">
        <f>IF(C96=0,0,COUNTIF($C$10:C96,"&lt;&gt;0"))</f>
        <v>#REF!</v>
      </c>
      <c r="C96" s="78" t="e">
        <f>IF($F96&gt;0,#REF!,0)</f>
        <v>#REF!</v>
      </c>
      <c r="D96" s="78" t="e">
        <f>IF($F96&gt;0,#REF!,"")</f>
        <v>#REF!</v>
      </c>
      <c r="E96" s="78" t="e">
        <f>IF($F96&gt;0,#REF!,0)</f>
        <v>#REF!</v>
      </c>
      <c r="F96" s="78" t="e">
        <f>VLOOKUP($A96,#REF!,6+$B$3,FALSE)</f>
        <v>#REF!</v>
      </c>
      <c r="G96" s="82" t="e">
        <f>IF($B96&gt;0,'2_Вихідні дані'!$B$3,0)</f>
        <v>#REF!</v>
      </c>
      <c r="H96" s="82" t="e">
        <f>IF($B96=0,0,VLOOKUP($A96,#REF!,'Печать(опал)'!H$9,FALSE))</f>
        <v>#REF!</v>
      </c>
      <c r="I96" s="82" t="e">
        <f>IF($B96=0,0,VLOOKUP($A96,#REF!,'Печать(опал)'!I$9,FALSE))</f>
        <v>#REF!</v>
      </c>
      <c r="J96" s="82" t="e">
        <f>IF(B96=0,0,IF(E96&gt;0,VLOOKUP(E96,'2_Вихідні дані'!$A$6:$B$11,2,FALSE),1))</f>
        <v>#REF!</v>
      </c>
      <c r="K96" s="82" t="e">
        <f>IF($B96=0,0,VLOOKUP($A96,#REF!,'Печать(опал)'!K$9,FALSE))</f>
        <v>#REF!</v>
      </c>
      <c r="L96" s="82" t="e">
        <f t="shared" si="7"/>
        <v>#REF!</v>
      </c>
      <c r="M96" s="82" t="e">
        <f>IF($B96=0,0,VLOOKUP($A96,#REF!,'Печать(опал)'!M$9,FALSE))</f>
        <v>#REF!</v>
      </c>
      <c r="N96" s="82" t="e">
        <f t="shared" si="8"/>
        <v>#REF!</v>
      </c>
      <c r="O96" s="82" t="e">
        <f>IF($B96=0,0,VLOOKUP($A96,#REF!,'Печать(опал)'!O$9,FALSE))</f>
        <v>#REF!</v>
      </c>
      <c r="P96" s="82" t="e">
        <f t="shared" si="9"/>
        <v>#REF!</v>
      </c>
      <c r="Q96" s="82" t="e">
        <f>IF($B96=0,0,VLOOKUP($A96,#REF!,'Печать(опал)'!Q$9,FALSE))</f>
        <v>#REF!</v>
      </c>
      <c r="R96" s="82" t="e">
        <f t="shared" si="10"/>
        <v>#REF!</v>
      </c>
      <c r="S96" s="82" t="e">
        <f>IF($B96=0,0,VLOOKUP($A96,#REF!,'Печать(опал)'!S$9,FALSE))</f>
        <v>#REF!</v>
      </c>
      <c r="T96" s="82" t="e">
        <f t="shared" si="11"/>
        <v>#REF!</v>
      </c>
      <c r="U96" s="82" t="e">
        <f>IF($B96=0,0,VLOOKUP($A96,#REF!,'Печать(опал)'!U$9,FALSE))</f>
        <v>#REF!</v>
      </c>
      <c r="V96" s="82" t="e">
        <f t="shared" si="12"/>
        <v>#REF!</v>
      </c>
      <c r="W96" s="82" t="e">
        <f>IF($B96=0,0,VLOOKUP($A96,#REF!,'Печать(опал)'!W$9,FALSE))</f>
        <v>#REF!</v>
      </c>
      <c r="X96" s="82" t="e">
        <f>IF(AND($A96&gt;0,W96&gt;0),IF('2_Вихідні дані'!$A$12=1,ROUND($L96*(W96-1),2),ROUND((L96+N96+P96+R96+T96+V96)*(W96-1),2)),0)</f>
        <v>#REF!</v>
      </c>
      <c r="Y96" s="74" t="e">
        <f t="shared" si="13"/>
        <v>#REF!</v>
      </c>
      <c r="Z96" s="74" t="e">
        <f>Y96*'2_Вихідні дані'!$B$17</f>
        <v>#REF!</v>
      </c>
    </row>
    <row r="97" spans="1:26" ht="12" hidden="1" x14ac:dyDescent="0.2">
      <c r="A97" s="86" t="e">
        <f>#REF!</f>
        <v>#REF!</v>
      </c>
      <c r="B97" s="78" t="e">
        <f>IF(C97=0,0,COUNTIF($C$10:C97,"&lt;&gt;0"))</f>
        <v>#REF!</v>
      </c>
      <c r="C97" s="78" t="e">
        <f>IF($F97&gt;0,#REF!,0)</f>
        <v>#REF!</v>
      </c>
      <c r="D97" s="78" t="e">
        <f>IF($F97&gt;0,#REF!,"")</f>
        <v>#REF!</v>
      </c>
      <c r="E97" s="78" t="e">
        <f>IF($F97&gt;0,#REF!,0)</f>
        <v>#REF!</v>
      </c>
      <c r="F97" s="78" t="e">
        <f>VLOOKUP($A97,#REF!,6+$B$3,FALSE)</f>
        <v>#REF!</v>
      </c>
      <c r="G97" s="82" t="e">
        <f>IF($B97&gt;0,'2_Вихідні дані'!$B$3,0)</f>
        <v>#REF!</v>
      </c>
      <c r="H97" s="82" t="e">
        <f>IF($B97=0,0,VLOOKUP($A97,#REF!,'Печать(опал)'!H$9,FALSE))</f>
        <v>#REF!</v>
      </c>
      <c r="I97" s="82" t="e">
        <f>IF($B97=0,0,VLOOKUP($A97,#REF!,'Печать(опал)'!I$9,FALSE))</f>
        <v>#REF!</v>
      </c>
      <c r="J97" s="82" t="e">
        <f>IF(B97=0,0,IF(E97&gt;0,VLOOKUP(E97,'2_Вихідні дані'!$A$6:$B$11,2,FALSE),1))</f>
        <v>#REF!</v>
      </c>
      <c r="K97" s="82" t="e">
        <f>IF($B97=0,0,VLOOKUP($A97,#REF!,'Печать(опал)'!K$9,FALSE))</f>
        <v>#REF!</v>
      </c>
      <c r="L97" s="82" t="e">
        <f t="shared" si="7"/>
        <v>#REF!</v>
      </c>
      <c r="M97" s="82" t="e">
        <f>IF($B97=0,0,VLOOKUP($A97,#REF!,'Печать(опал)'!M$9,FALSE))</f>
        <v>#REF!</v>
      </c>
      <c r="N97" s="82" t="e">
        <f t="shared" si="8"/>
        <v>#REF!</v>
      </c>
      <c r="O97" s="82" t="e">
        <f>IF($B97=0,0,VLOOKUP($A97,#REF!,'Печать(опал)'!O$9,FALSE))</f>
        <v>#REF!</v>
      </c>
      <c r="P97" s="82" t="e">
        <f t="shared" si="9"/>
        <v>#REF!</v>
      </c>
      <c r="Q97" s="82" t="e">
        <f>IF($B97=0,0,VLOOKUP($A97,#REF!,'Печать(опал)'!Q$9,FALSE))</f>
        <v>#REF!</v>
      </c>
      <c r="R97" s="82" t="e">
        <f t="shared" si="10"/>
        <v>#REF!</v>
      </c>
      <c r="S97" s="82" t="e">
        <f>IF($B97=0,0,VLOOKUP($A97,#REF!,'Печать(опал)'!S$9,FALSE))</f>
        <v>#REF!</v>
      </c>
      <c r="T97" s="82" t="e">
        <f t="shared" si="11"/>
        <v>#REF!</v>
      </c>
      <c r="U97" s="82" t="e">
        <f>IF($B97=0,0,VLOOKUP($A97,#REF!,'Печать(опал)'!U$9,FALSE))</f>
        <v>#REF!</v>
      </c>
      <c r="V97" s="82" t="e">
        <f t="shared" si="12"/>
        <v>#REF!</v>
      </c>
      <c r="W97" s="82" t="e">
        <f>IF($B97=0,0,VLOOKUP($A97,#REF!,'Печать(опал)'!W$9,FALSE))</f>
        <v>#REF!</v>
      </c>
      <c r="X97" s="82" t="e">
        <f>IF(AND($A97&gt;0,W97&gt;0),IF('2_Вихідні дані'!$A$12=1,ROUND($L97*(W97-1),2),ROUND((L97+N97+P97+R97+T97+V97)*(W97-1),2)),0)</f>
        <v>#REF!</v>
      </c>
      <c r="Y97" s="74" t="e">
        <f t="shared" si="13"/>
        <v>#REF!</v>
      </c>
      <c r="Z97" s="74" t="e">
        <f>Y97*'2_Вихідні дані'!$B$17</f>
        <v>#REF!</v>
      </c>
    </row>
    <row r="98" spans="1:26" ht="12" hidden="1" x14ac:dyDescent="0.2">
      <c r="A98" s="86" t="e">
        <f>#REF!</f>
        <v>#REF!</v>
      </c>
      <c r="B98" s="78" t="e">
        <f>IF(C98=0,0,COUNTIF($C$10:C98,"&lt;&gt;0"))</f>
        <v>#REF!</v>
      </c>
      <c r="C98" s="78" t="e">
        <f>IF($F98&gt;0,#REF!,0)</f>
        <v>#REF!</v>
      </c>
      <c r="D98" s="78" t="e">
        <f>IF($F98&gt;0,#REF!,"")</f>
        <v>#REF!</v>
      </c>
      <c r="E98" s="78" t="e">
        <f>IF($F98&gt;0,#REF!,0)</f>
        <v>#REF!</v>
      </c>
      <c r="F98" s="78" t="e">
        <f>VLOOKUP($A98,#REF!,6+$B$3,FALSE)</f>
        <v>#REF!</v>
      </c>
      <c r="G98" s="82" t="e">
        <f>IF($B98&gt;0,'2_Вихідні дані'!$B$3,0)</f>
        <v>#REF!</v>
      </c>
      <c r="H98" s="82" t="e">
        <f>IF($B98=0,0,VLOOKUP($A98,#REF!,'Печать(опал)'!H$9,FALSE))</f>
        <v>#REF!</v>
      </c>
      <c r="I98" s="82" t="e">
        <f>IF($B98=0,0,VLOOKUP($A98,#REF!,'Печать(опал)'!I$9,FALSE))</f>
        <v>#REF!</v>
      </c>
      <c r="J98" s="82" t="e">
        <f>IF(B98=0,0,IF(E98&gt;0,VLOOKUP(E98,'2_Вихідні дані'!$A$6:$B$11,2,FALSE),1))</f>
        <v>#REF!</v>
      </c>
      <c r="K98" s="82" t="e">
        <f>IF($B98=0,0,VLOOKUP($A98,#REF!,'Печать(опал)'!K$9,FALSE))</f>
        <v>#REF!</v>
      </c>
      <c r="L98" s="82" t="e">
        <f t="shared" si="7"/>
        <v>#REF!</v>
      </c>
      <c r="M98" s="82" t="e">
        <f>IF($B98=0,0,VLOOKUP($A98,#REF!,'Печать(опал)'!M$9,FALSE))</f>
        <v>#REF!</v>
      </c>
      <c r="N98" s="82" t="e">
        <f t="shared" si="8"/>
        <v>#REF!</v>
      </c>
      <c r="O98" s="82" t="e">
        <f>IF($B98=0,0,VLOOKUP($A98,#REF!,'Печать(опал)'!O$9,FALSE))</f>
        <v>#REF!</v>
      </c>
      <c r="P98" s="82" t="e">
        <f t="shared" si="9"/>
        <v>#REF!</v>
      </c>
      <c r="Q98" s="82" t="e">
        <f>IF($B98=0,0,VLOOKUP($A98,#REF!,'Печать(опал)'!Q$9,FALSE))</f>
        <v>#REF!</v>
      </c>
      <c r="R98" s="82" t="e">
        <f t="shared" si="10"/>
        <v>#REF!</v>
      </c>
      <c r="S98" s="82" t="e">
        <f>IF($B98=0,0,VLOOKUP($A98,#REF!,'Печать(опал)'!S$9,FALSE))</f>
        <v>#REF!</v>
      </c>
      <c r="T98" s="82" t="e">
        <f t="shared" si="11"/>
        <v>#REF!</v>
      </c>
      <c r="U98" s="82" t="e">
        <f>IF($B98=0,0,VLOOKUP($A98,#REF!,'Печать(опал)'!U$9,FALSE))</f>
        <v>#REF!</v>
      </c>
      <c r="V98" s="82" t="e">
        <f t="shared" si="12"/>
        <v>#REF!</v>
      </c>
      <c r="W98" s="82" t="e">
        <f>IF($B98=0,0,VLOOKUP($A98,#REF!,'Печать(опал)'!W$9,FALSE))</f>
        <v>#REF!</v>
      </c>
      <c r="X98" s="82" t="e">
        <f>IF(AND($A98&gt;0,W98&gt;0),IF('2_Вихідні дані'!$A$12=1,ROUND($L98*(W98-1),2),ROUND((L98+N98+P98+R98+T98+V98)*(W98-1),2)),0)</f>
        <v>#REF!</v>
      </c>
      <c r="Y98" s="74" t="e">
        <f t="shared" si="13"/>
        <v>#REF!</v>
      </c>
      <c r="Z98" s="74" t="e">
        <f>Y98*'2_Вихідні дані'!$B$17</f>
        <v>#REF!</v>
      </c>
    </row>
    <row r="99" spans="1:26" ht="12" hidden="1" x14ac:dyDescent="0.2">
      <c r="A99" s="86" t="e">
        <f>#REF!</f>
        <v>#REF!</v>
      </c>
      <c r="B99" s="78" t="e">
        <f>IF(C99=0,0,COUNTIF($C$10:C99,"&lt;&gt;0"))</f>
        <v>#REF!</v>
      </c>
      <c r="C99" s="78" t="e">
        <f>IF($F99&gt;0,#REF!,0)</f>
        <v>#REF!</v>
      </c>
      <c r="D99" s="78" t="e">
        <f>IF($F99&gt;0,#REF!,"")</f>
        <v>#REF!</v>
      </c>
      <c r="E99" s="78" t="e">
        <f>IF($F99&gt;0,#REF!,0)</f>
        <v>#REF!</v>
      </c>
      <c r="F99" s="78" t="e">
        <f>VLOOKUP($A99,#REF!,6+$B$3,FALSE)</f>
        <v>#REF!</v>
      </c>
      <c r="G99" s="82" t="e">
        <f>IF($B99&gt;0,'2_Вихідні дані'!$B$3,0)</f>
        <v>#REF!</v>
      </c>
      <c r="H99" s="82" t="e">
        <f>IF($B99=0,0,VLOOKUP($A99,#REF!,'Печать(опал)'!H$9,FALSE))</f>
        <v>#REF!</v>
      </c>
      <c r="I99" s="82" t="e">
        <f>IF($B99=0,0,VLOOKUP($A99,#REF!,'Печать(опал)'!I$9,FALSE))</f>
        <v>#REF!</v>
      </c>
      <c r="J99" s="82" t="e">
        <f>IF(B99=0,0,IF(E99&gt;0,VLOOKUP(E99,'2_Вихідні дані'!$A$6:$B$11,2,FALSE),1))</f>
        <v>#REF!</v>
      </c>
      <c r="K99" s="82" t="e">
        <f>IF($B99=0,0,VLOOKUP($A99,#REF!,'Печать(опал)'!K$9,FALSE))</f>
        <v>#REF!</v>
      </c>
      <c r="L99" s="82" t="e">
        <f t="shared" si="7"/>
        <v>#REF!</v>
      </c>
      <c r="M99" s="82" t="e">
        <f>IF($B99=0,0,VLOOKUP($A99,#REF!,'Печать(опал)'!M$9,FALSE))</f>
        <v>#REF!</v>
      </c>
      <c r="N99" s="82" t="e">
        <f t="shared" si="8"/>
        <v>#REF!</v>
      </c>
      <c r="O99" s="82" t="e">
        <f>IF($B99=0,0,VLOOKUP($A99,#REF!,'Печать(опал)'!O$9,FALSE))</f>
        <v>#REF!</v>
      </c>
      <c r="P99" s="82" t="e">
        <f t="shared" si="9"/>
        <v>#REF!</v>
      </c>
      <c r="Q99" s="82" t="e">
        <f>IF($B99=0,0,VLOOKUP($A99,#REF!,'Печать(опал)'!Q$9,FALSE))</f>
        <v>#REF!</v>
      </c>
      <c r="R99" s="82" t="e">
        <f t="shared" si="10"/>
        <v>#REF!</v>
      </c>
      <c r="S99" s="82" t="e">
        <f>IF($B99=0,0,VLOOKUP($A99,#REF!,'Печать(опал)'!S$9,FALSE))</f>
        <v>#REF!</v>
      </c>
      <c r="T99" s="82" t="e">
        <f t="shared" si="11"/>
        <v>#REF!</v>
      </c>
      <c r="U99" s="82" t="e">
        <f>IF($B99=0,0,VLOOKUP($A99,#REF!,'Печать(опал)'!U$9,FALSE))</f>
        <v>#REF!</v>
      </c>
      <c r="V99" s="82" t="e">
        <f t="shared" si="12"/>
        <v>#REF!</v>
      </c>
      <c r="W99" s="82" t="e">
        <f>IF($B99=0,0,VLOOKUP($A99,#REF!,'Печать(опал)'!W$9,FALSE))</f>
        <v>#REF!</v>
      </c>
      <c r="X99" s="82" t="e">
        <f>IF(AND($A99&gt;0,W99&gt;0),IF('2_Вихідні дані'!$A$12=1,ROUND($L99*(W99-1),2),ROUND((L99+N99+P99+R99+T99+V99)*(W99-1),2)),0)</f>
        <v>#REF!</v>
      </c>
      <c r="Y99" s="74" t="e">
        <f t="shared" si="13"/>
        <v>#REF!</v>
      </c>
      <c r="Z99" s="74" t="e">
        <f>Y99*'2_Вихідні дані'!$B$17</f>
        <v>#REF!</v>
      </c>
    </row>
    <row r="100" spans="1:26" ht="12" hidden="1" x14ac:dyDescent="0.2">
      <c r="A100" s="86" t="e">
        <f>#REF!</f>
        <v>#REF!</v>
      </c>
      <c r="B100" s="78" t="e">
        <f>IF(C100=0,0,COUNTIF($C$10:C100,"&lt;&gt;0"))</f>
        <v>#REF!</v>
      </c>
      <c r="C100" s="78" t="e">
        <f>IF($F100&gt;0,#REF!,0)</f>
        <v>#REF!</v>
      </c>
      <c r="D100" s="78" t="e">
        <f>IF($F100&gt;0,#REF!,"")</f>
        <v>#REF!</v>
      </c>
      <c r="E100" s="78" t="e">
        <f>IF($F100&gt;0,#REF!,0)</f>
        <v>#REF!</v>
      </c>
      <c r="F100" s="78" t="e">
        <f>VLOOKUP($A100,#REF!,6+$B$3,FALSE)</f>
        <v>#REF!</v>
      </c>
      <c r="G100" s="82" t="e">
        <f>IF($B100&gt;0,'2_Вихідні дані'!$B$3,0)</f>
        <v>#REF!</v>
      </c>
      <c r="H100" s="82" t="e">
        <f>IF($B100=0,0,VLOOKUP($A100,#REF!,'Печать(опал)'!H$9,FALSE))</f>
        <v>#REF!</v>
      </c>
      <c r="I100" s="82" t="e">
        <f>IF($B100=0,0,VLOOKUP($A100,#REF!,'Печать(опал)'!I$9,FALSE))</f>
        <v>#REF!</v>
      </c>
      <c r="J100" s="82" t="e">
        <f>IF(B100=0,0,IF(E100&gt;0,VLOOKUP(E100,'2_Вихідні дані'!$A$6:$B$11,2,FALSE),1))</f>
        <v>#REF!</v>
      </c>
      <c r="K100" s="82" t="e">
        <f>IF($B100=0,0,VLOOKUP($A100,#REF!,'Печать(опал)'!K$9,FALSE))</f>
        <v>#REF!</v>
      </c>
      <c r="L100" s="82" t="e">
        <f t="shared" si="7"/>
        <v>#REF!</v>
      </c>
      <c r="M100" s="82" t="e">
        <f>IF($B100=0,0,VLOOKUP($A100,#REF!,'Печать(опал)'!M$9,FALSE))</f>
        <v>#REF!</v>
      </c>
      <c r="N100" s="82" t="e">
        <f t="shared" si="8"/>
        <v>#REF!</v>
      </c>
      <c r="O100" s="82" t="e">
        <f>IF($B100=0,0,VLOOKUP($A100,#REF!,'Печать(опал)'!O$9,FALSE))</f>
        <v>#REF!</v>
      </c>
      <c r="P100" s="82" t="e">
        <f t="shared" si="9"/>
        <v>#REF!</v>
      </c>
      <c r="Q100" s="82" t="e">
        <f>IF($B100=0,0,VLOOKUP($A100,#REF!,'Печать(опал)'!Q$9,FALSE))</f>
        <v>#REF!</v>
      </c>
      <c r="R100" s="82" t="e">
        <f t="shared" si="10"/>
        <v>#REF!</v>
      </c>
      <c r="S100" s="82" t="e">
        <f>IF($B100=0,0,VLOOKUP($A100,#REF!,'Печать(опал)'!S$9,FALSE))</f>
        <v>#REF!</v>
      </c>
      <c r="T100" s="82" t="e">
        <f t="shared" si="11"/>
        <v>#REF!</v>
      </c>
      <c r="U100" s="82" t="e">
        <f>IF($B100=0,0,VLOOKUP($A100,#REF!,'Печать(опал)'!U$9,FALSE))</f>
        <v>#REF!</v>
      </c>
      <c r="V100" s="82" t="e">
        <f t="shared" si="12"/>
        <v>#REF!</v>
      </c>
      <c r="W100" s="82" t="e">
        <f>IF($B100=0,0,VLOOKUP($A100,#REF!,'Печать(опал)'!W$9,FALSE))</f>
        <v>#REF!</v>
      </c>
      <c r="X100" s="82" t="e">
        <f>IF(AND($A100&gt;0,W100&gt;0),IF('2_Вихідні дані'!$A$12=1,ROUND($L100*(W100-1),2),ROUND((L100+N100+P100+R100+T100+V100)*(W100-1),2)),0)</f>
        <v>#REF!</v>
      </c>
      <c r="Y100" s="74" t="e">
        <f t="shared" si="13"/>
        <v>#REF!</v>
      </c>
      <c r="Z100" s="74" t="e">
        <f>Y100*'2_Вихідні дані'!$B$17</f>
        <v>#REF!</v>
      </c>
    </row>
    <row r="101" spans="1:26" ht="12" hidden="1" x14ac:dyDescent="0.2">
      <c r="A101" s="86" t="e">
        <f>#REF!</f>
        <v>#REF!</v>
      </c>
      <c r="B101" s="78" t="e">
        <f>IF(C101=0,0,COUNTIF($C$10:C101,"&lt;&gt;0"))</f>
        <v>#REF!</v>
      </c>
      <c r="C101" s="78" t="e">
        <f>IF($F101&gt;0,#REF!,0)</f>
        <v>#REF!</v>
      </c>
      <c r="D101" s="78" t="e">
        <f>IF($F101&gt;0,#REF!,"")</f>
        <v>#REF!</v>
      </c>
      <c r="E101" s="78" t="e">
        <f>IF($F101&gt;0,#REF!,0)</f>
        <v>#REF!</v>
      </c>
      <c r="F101" s="78" t="e">
        <f>VLOOKUP($A101,#REF!,6+$B$3,FALSE)</f>
        <v>#REF!</v>
      </c>
      <c r="G101" s="82" t="e">
        <f>IF($B101&gt;0,'2_Вихідні дані'!$B$3,0)</f>
        <v>#REF!</v>
      </c>
      <c r="H101" s="82" t="e">
        <f>IF($B101=0,0,VLOOKUP($A101,#REF!,'Печать(опал)'!H$9,FALSE))</f>
        <v>#REF!</v>
      </c>
      <c r="I101" s="82" t="e">
        <f>IF($B101=0,0,VLOOKUP($A101,#REF!,'Печать(опал)'!I$9,FALSE))</f>
        <v>#REF!</v>
      </c>
      <c r="J101" s="82" t="e">
        <f>IF(B101=0,0,IF(E101&gt;0,VLOOKUP(E101,'2_Вихідні дані'!$A$6:$B$11,2,FALSE),1))</f>
        <v>#REF!</v>
      </c>
      <c r="K101" s="82" t="e">
        <f>IF($B101=0,0,VLOOKUP($A101,#REF!,'Печать(опал)'!K$9,FALSE))</f>
        <v>#REF!</v>
      </c>
      <c r="L101" s="82" t="e">
        <f t="shared" si="7"/>
        <v>#REF!</v>
      </c>
      <c r="M101" s="82" t="e">
        <f>IF($B101=0,0,VLOOKUP($A101,#REF!,'Печать(опал)'!M$9,FALSE))</f>
        <v>#REF!</v>
      </c>
      <c r="N101" s="82" t="e">
        <f t="shared" si="8"/>
        <v>#REF!</v>
      </c>
      <c r="O101" s="82" t="e">
        <f>IF($B101=0,0,VLOOKUP($A101,#REF!,'Печать(опал)'!O$9,FALSE))</f>
        <v>#REF!</v>
      </c>
      <c r="P101" s="82" t="e">
        <f t="shared" si="9"/>
        <v>#REF!</v>
      </c>
      <c r="Q101" s="82" t="e">
        <f>IF($B101=0,0,VLOOKUP($A101,#REF!,'Печать(опал)'!Q$9,FALSE))</f>
        <v>#REF!</v>
      </c>
      <c r="R101" s="82" t="e">
        <f t="shared" si="10"/>
        <v>#REF!</v>
      </c>
      <c r="S101" s="82" t="e">
        <f>IF($B101=0,0,VLOOKUP($A101,#REF!,'Печать(опал)'!S$9,FALSE))</f>
        <v>#REF!</v>
      </c>
      <c r="T101" s="82" t="e">
        <f t="shared" si="11"/>
        <v>#REF!</v>
      </c>
      <c r="U101" s="82" t="e">
        <f>IF($B101=0,0,VLOOKUP($A101,#REF!,'Печать(опал)'!U$9,FALSE))</f>
        <v>#REF!</v>
      </c>
      <c r="V101" s="82" t="e">
        <f t="shared" si="12"/>
        <v>#REF!</v>
      </c>
      <c r="W101" s="82" t="e">
        <f>IF($B101=0,0,VLOOKUP($A101,#REF!,'Печать(опал)'!W$9,FALSE))</f>
        <v>#REF!</v>
      </c>
      <c r="X101" s="82" t="e">
        <f>IF(AND($A101&gt;0,W101&gt;0),IF('2_Вихідні дані'!$A$12=1,ROUND($L101*(W101-1),2),ROUND((L101+N101+P101+R101+T101+V101)*(W101-1),2)),0)</f>
        <v>#REF!</v>
      </c>
      <c r="Y101" s="74" t="e">
        <f t="shared" si="13"/>
        <v>#REF!</v>
      </c>
      <c r="Z101" s="74" t="e">
        <f>Y101*'2_Вихідні дані'!$B$17</f>
        <v>#REF!</v>
      </c>
    </row>
    <row r="102" spans="1:26" ht="12" hidden="1" x14ac:dyDescent="0.2">
      <c r="A102" s="86" t="e">
        <f>#REF!</f>
        <v>#REF!</v>
      </c>
      <c r="B102" s="78" t="e">
        <f>IF(C102=0,0,COUNTIF($C$10:C102,"&lt;&gt;0"))</f>
        <v>#REF!</v>
      </c>
      <c r="C102" s="78" t="e">
        <f>IF($F102&gt;0,#REF!,0)</f>
        <v>#REF!</v>
      </c>
      <c r="D102" s="78" t="e">
        <f>IF($F102&gt;0,#REF!,"")</f>
        <v>#REF!</v>
      </c>
      <c r="E102" s="78" t="e">
        <f>IF($F102&gt;0,#REF!,0)</f>
        <v>#REF!</v>
      </c>
      <c r="F102" s="78" t="e">
        <f>VLOOKUP($A102,#REF!,6+$B$3,FALSE)</f>
        <v>#REF!</v>
      </c>
      <c r="G102" s="82" t="e">
        <f>IF($B102&gt;0,'2_Вихідні дані'!$B$3,0)</f>
        <v>#REF!</v>
      </c>
      <c r="H102" s="82" t="e">
        <f>IF($B102=0,0,VLOOKUP($A102,#REF!,'Печать(опал)'!H$9,FALSE))</f>
        <v>#REF!</v>
      </c>
      <c r="I102" s="82" t="e">
        <f>IF($B102=0,0,VLOOKUP($A102,#REF!,'Печать(опал)'!I$9,FALSE))</f>
        <v>#REF!</v>
      </c>
      <c r="J102" s="82" t="e">
        <f>IF(B102=0,0,IF(E102&gt;0,VLOOKUP(E102,'2_Вихідні дані'!$A$6:$B$11,2,FALSE),1))</f>
        <v>#REF!</v>
      </c>
      <c r="K102" s="82" t="e">
        <f>IF($B102=0,0,VLOOKUP($A102,#REF!,'Печать(опал)'!K$9,FALSE))</f>
        <v>#REF!</v>
      </c>
      <c r="L102" s="82" t="e">
        <f t="shared" si="7"/>
        <v>#REF!</v>
      </c>
      <c r="M102" s="82" t="e">
        <f>IF($B102=0,0,VLOOKUP($A102,#REF!,'Печать(опал)'!M$9,FALSE))</f>
        <v>#REF!</v>
      </c>
      <c r="N102" s="82" t="e">
        <f t="shared" si="8"/>
        <v>#REF!</v>
      </c>
      <c r="O102" s="82" t="e">
        <f>IF($B102=0,0,VLOOKUP($A102,#REF!,'Печать(опал)'!O$9,FALSE))</f>
        <v>#REF!</v>
      </c>
      <c r="P102" s="82" t="e">
        <f t="shared" si="9"/>
        <v>#REF!</v>
      </c>
      <c r="Q102" s="82" t="e">
        <f>IF($B102=0,0,VLOOKUP($A102,#REF!,'Печать(опал)'!Q$9,FALSE))</f>
        <v>#REF!</v>
      </c>
      <c r="R102" s="82" t="e">
        <f t="shared" si="10"/>
        <v>#REF!</v>
      </c>
      <c r="S102" s="82" t="e">
        <f>IF($B102=0,0,VLOOKUP($A102,#REF!,'Печать(опал)'!S$9,FALSE))</f>
        <v>#REF!</v>
      </c>
      <c r="T102" s="82" t="e">
        <f t="shared" si="11"/>
        <v>#REF!</v>
      </c>
      <c r="U102" s="82" t="e">
        <f>IF($B102=0,0,VLOOKUP($A102,#REF!,'Печать(опал)'!U$9,FALSE))</f>
        <v>#REF!</v>
      </c>
      <c r="V102" s="82" t="e">
        <f t="shared" si="12"/>
        <v>#REF!</v>
      </c>
      <c r="W102" s="82" t="e">
        <f>IF($B102=0,0,VLOOKUP($A102,#REF!,'Печать(опал)'!W$9,FALSE))</f>
        <v>#REF!</v>
      </c>
      <c r="X102" s="82" t="e">
        <f>IF(AND($A102&gt;0,W102&gt;0),IF('2_Вихідні дані'!$A$12=1,ROUND($L102*(W102-1),2),ROUND((L102+N102+P102+R102+T102+V102)*(W102-1),2)),0)</f>
        <v>#REF!</v>
      </c>
      <c r="Y102" s="74" t="e">
        <f t="shared" si="13"/>
        <v>#REF!</v>
      </c>
      <c r="Z102" s="74" t="e">
        <f>Y102*'2_Вихідні дані'!$B$17</f>
        <v>#REF!</v>
      </c>
    </row>
    <row r="103" spans="1:26" ht="12" hidden="1" x14ac:dyDescent="0.2">
      <c r="A103" s="86" t="e">
        <f>#REF!</f>
        <v>#REF!</v>
      </c>
      <c r="B103" s="78" t="e">
        <f>IF(C103=0,0,COUNTIF($C$10:C103,"&lt;&gt;0"))</f>
        <v>#REF!</v>
      </c>
      <c r="C103" s="78" t="e">
        <f>IF($F103&gt;0,#REF!,0)</f>
        <v>#REF!</v>
      </c>
      <c r="D103" s="78" t="e">
        <f>IF($F103&gt;0,#REF!,"")</f>
        <v>#REF!</v>
      </c>
      <c r="E103" s="78" t="e">
        <f>IF($F103&gt;0,#REF!,0)</f>
        <v>#REF!</v>
      </c>
      <c r="F103" s="78" t="e">
        <f>VLOOKUP($A103,#REF!,6+$B$3,FALSE)</f>
        <v>#REF!</v>
      </c>
      <c r="G103" s="82" t="e">
        <f>IF($B103&gt;0,'2_Вихідні дані'!$B$3,0)</f>
        <v>#REF!</v>
      </c>
      <c r="H103" s="82" t="e">
        <f>IF($B103=0,0,VLOOKUP($A103,#REF!,'Печать(опал)'!H$9,FALSE))</f>
        <v>#REF!</v>
      </c>
      <c r="I103" s="82" t="e">
        <f>IF($B103=0,0,VLOOKUP($A103,#REF!,'Печать(опал)'!I$9,FALSE))</f>
        <v>#REF!</v>
      </c>
      <c r="J103" s="82" t="e">
        <f>IF(B103=0,0,IF(E103&gt;0,VLOOKUP(E103,'2_Вихідні дані'!$A$6:$B$11,2,FALSE),1))</f>
        <v>#REF!</v>
      </c>
      <c r="K103" s="82" t="e">
        <f>IF($B103=0,0,VLOOKUP($A103,#REF!,'Печать(опал)'!K$9,FALSE))</f>
        <v>#REF!</v>
      </c>
      <c r="L103" s="82" t="e">
        <f t="shared" si="7"/>
        <v>#REF!</v>
      </c>
      <c r="M103" s="82" t="e">
        <f>IF($B103=0,0,VLOOKUP($A103,#REF!,'Печать(опал)'!M$9,FALSE))</f>
        <v>#REF!</v>
      </c>
      <c r="N103" s="82" t="e">
        <f t="shared" si="8"/>
        <v>#REF!</v>
      </c>
      <c r="O103" s="82" t="e">
        <f>IF($B103=0,0,VLOOKUP($A103,#REF!,'Печать(опал)'!O$9,FALSE))</f>
        <v>#REF!</v>
      </c>
      <c r="P103" s="82" t="e">
        <f t="shared" si="9"/>
        <v>#REF!</v>
      </c>
      <c r="Q103" s="82" t="e">
        <f>IF($B103=0,0,VLOOKUP($A103,#REF!,'Печать(опал)'!Q$9,FALSE))</f>
        <v>#REF!</v>
      </c>
      <c r="R103" s="82" t="e">
        <f t="shared" si="10"/>
        <v>#REF!</v>
      </c>
      <c r="S103" s="82" t="e">
        <f>IF($B103=0,0,VLOOKUP($A103,#REF!,'Печать(опал)'!S$9,FALSE))</f>
        <v>#REF!</v>
      </c>
      <c r="T103" s="82" t="e">
        <f t="shared" si="11"/>
        <v>#REF!</v>
      </c>
      <c r="U103" s="82" t="e">
        <f>IF($B103=0,0,VLOOKUP($A103,#REF!,'Печать(опал)'!U$9,FALSE))</f>
        <v>#REF!</v>
      </c>
      <c r="V103" s="82" t="e">
        <f t="shared" si="12"/>
        <v>#REF!</v>
      </c>
      <c r="W103" s="82" t="e">
        <f>IF($B103=0,0,VLOOKUP($A103,#REF!,'Печать(опал)'!W$9,FALSE))</f>
        <v>#REF!</v>
      </c>
      <c r="X103" s="82" t="e">
        <f>IF(AND($A103&gt;0,W103&gt;0),IF('2_Вихідні дані'!$A$12=1,ROUND($L103*(W103-1),2),ROUND((L103+N103+P103+R103+T103+V103)*(W103-1),2)),0)</f>
        <v>#REF!</v>
      </c>
      <c r="Y103" s="74" t="e">
        <f t="shared" si="13"/>
        <v>#REF!</v>
      </c>
      <c r="Z103" s="74" t="e">
        <f>Y103*'2_Вихідні дані'!$B$17</f>
        <v>#REF!</v>
      </c>
    </row>
    <row r="104" spans="1:26" ht="12" hidden="1" x14ac:dyDescent="0.2">
      <c r="A104" s="86" t="e">
        <f>#REF!</f>
        <v>#REF!</v>
      </c>
      <c r="B104" s="78" t="e">
        <f>IF(C104=0,0,COUNTIF($C$10:C104,"&lt;&gt;0"))</f>
        <v>#REF!</v>
      </c>
      <c r="C104" s="78" t="e">
        <f>IF($F104&gt;0,#REF!,0)</f>
        <v>#REF!</v>
      </c>
      <c r="D104" s="78" t="e">
        <f>IF($F104&gt;0,#REF!,"")</f>
        <v>#REF!</v>
      </c>
      <c r="E104" s="78" t="e">
        <f>IF($F104&gt;0,#REF!,0)</f>
        <v>#REF!</v>
      </c>
      <c r="F104" s="78" t="e">
        <f>VLOOKUP($A104,#REF!,6+$B$3,FALSE)</f>
        <v>#REF!</v>
      </c>
      <c r="G104" s="82" t="e">
        <f>IF($B104&gt;0,'2_Вихідні дані'!$B$3,0)</f>
        <v>#REF!</v>
      </c>
      <c r="H104" s="82" t="e">
        <f>IF($B104=0,0,VLOOKUP($A104,#REF!,'Печать(опал)'!H$9,FALSE))</f>
        <v>#REF!</v>
      </c>
      <c r="I104" s="82" t="e">
        <f>IF($B104=0,0,VLOOKUP($A104,#REF!,'Печать(опал)'!I$9,FALSE))</f>
        <v>#REF!</v>
      </c>
      <c r="J104" s="82" t="e">
        <f>IF(B104=0,0,IF(E104&gt;0,VLOOKUP(E104,'2_Вихідні дані'!$A$6:$B$11,2,FALSE),1))</f>
        <v>#REF!</v>
      </c>
      <c r="K104" s="82" t="e">
        <f>IF($B104=0,0,VLOOKUP($A104,#REF!,'Печать(опал)'!K$9,FALSE))</f>
        <v>#REF!</v>
      </c>
      <c r="L104" s="82" t="e">
        <f t="shared" si="7"/>
        <v>#REF!</v>
      </c>
      <c r="M104" s="82" t="e">
        <f>IF($B104=0,0,VLOOKUP($A104,#REF!,'Печать(опал)'!M$9,FALSE))</f>
        <v>#REF!</v>
      </c>
      <c r="N104" s="82" t="e">
        <f t="shared" si="8"/>
        <v>#REF!</v>
      </c>
      <c r="O104" s="82" t="e">
        <f>IF($B104=0,0,VLOOKUP($A104,#REF!,'Печать(опал)'!O$9,FALSE))</f>
        <v>#REF!</v>
      </c>
      <c r="P104" s="82" t="e">
        <f t="shared" si="9"/>
        <v>#REF!</v>
      </c>
      <c r="Q104" s="82" t="e">
        <f>IF($B104=0,0,VLOOKUP($A104,#REF!,'Печать(опал)'!Q$9,FALSE))</f>
        <v>#REF!</v>
      </c>
      <c r="R104" s="82" t="e">
        <f t="shared" si="10"/>
        <v>#REF!</v>
      </c>
      <c r="S104" s="82" t="e">
        <f>IF($B104=0,0,VLOOKUP($A104,#REF!,'Печать(опал)'!S$9,FALSE))</f>
        <v>#REF!</v>
      </c>
      <c r="T104" s="82" t="e">
        <f t="shared" si="11"/>
        <v>#REF!</v>
      </c>
      <c r="U104" s="82" t="e">
        <f>IF($B104=0,0,VLOOKUP($A104,#REF!,'Печать(опал)'!U$9,FALSE))</f>
        <v>#REF!</v>
      </c>
      <c r="V104" s="82" t="e">
        <f t="shared" si="12"/>
        <v>#REF!</v>
      </c>
      <c r="W104" s="82" t="e">
        <f>IF($B104=0,0,VLOOKUP($A104,#REF!,'Печать(опал)'!W$9,FALSE))</f>
        <v>#REF!</v>
      </c>
      <c r="X104" s="82" t="e">
        <f>IF(AND($A104&gt;0,W104&gt;0),IF('2_Вихідні дані'!$A$12=1,ROUND($L104*(W104-1),2),ROUND((L104+N104+P104+R104+T104+V104)*(W104-1),2)),0)</f>
        <v>#REF!</v>
      </c>
      <c r="Y104" s="74" t="e">
        <f t="shared" si="13"/>
        <v>#REF!</v>
      </c>
      <c r="Z104" s="74" t="e">
        <f>Y104*'2_Вихідні дані'!$B$17</f>
        <v>#REF!</v>
      </c>
    </row>
    <row r="105" spans="1:26" ht="12" hidden="1" x14ac:dyDescent="0.2">
      <c r="A105" s="86" t="e">
        <f>#REF!</f>
        <v>#REF!</v>
      </c>
      <c r="B105" s="78" t="e">
        <f>IF(C105=0,0,COUNTIF($C$10:C105,"&lt;&gt;0"))</f>
        <v>#REF!</v>
      </c>
      <c r="C105" s="78" t="e">
        <f>IF($F105&gt;0,#REF!,0)</f>
        <v>#REF!</v>
      </c>
      <c r="D105" s="78" t="e">
        <f>IF($F105&gt;0,#REF!,"")</f>
        <v>#REF!</v>
      </c>
      <c r="E105" s="78" t="e">
        <f>IF($F105&gt;0,#REF!,0)</f>
        <v>#REF!</v>
      </c>
      <c r="F105" s="78" t="e">
        <f>VLOOKUP($A105,#REF!,6+$B$3,FALSE)</f>
        <v>#REF!</v>
      </c>
      <c r="G105" s="82" t="e">
        <f>IF($B105&gt;0,'2_Вихідні дані'!$B$3,0)</f>
        <v>#REF!</v>
      </c>
      <c r="H105" s="82" t="e">
        <f>IF($B105=0,0,VLOOKUP($A105,#REF!,'Печать(опал)'!H$9,FALSE))</f>
        <v>#REF!</v>
      </c>
      <c r="I105" s="82" t="e">
        <f>IF($B105=0,0,VLOOKUP($A105,#REF!,'Печать(опал)'!I$9,FALSE))</f>
        <v>#REF!</v>
      </c>
      <c r="J105" s="82" t="e">
        <f>IF(B105=0,0,IF(E105&gt;0,VLOOKUP(E105,'2_Вихідні дані'!$A$6:$B$11,2,FALSE),1))</f>
        <v>#REF!</v>
      </c>
      <c r="K105" s="82" t="e">
        <f>IF($B105=0,0,VLOOKUP($A105,#REF!,'Печать(опал)'!K$9,FALSE))</f>
        <v>#REF!</v>
      </c>
      <c r="L105" s="82" t="e">
        <f t="shared" si="7"/>
        <v>#REF!</v>
      </c>
      <c r="M105" s="82" t="e">
        <f>IF($B105=0,0,VLOOKUP($A105,#REF!,'Печать(опал)'!M$9,FALSE))</f>
        <v>#REF!</v>
      </c>
      <c r="N105" s="82" t="e">
        <f t="shared" si="8"/>
        <v>#REF!</v>
      </c>
      <c r="O105" s="82" t="e">
        <f>IF($B105=0,0,VLOOKUP($A105,#REF!,'Печать(опал)'!O$9,FALSE))</f>
        <v>#REF!</v>
      </c>
      <c r="P105" s="82" t="e">
        <f t="shared" si="9"/>
        <v>#REF!</v>
      </c>
      <c r="Q105" s="82" t="e">
        <f>IF($B105=0,0,VLOOKUP($A105,#REF!,'Печать(опал)'!Q$9,FALSE))</f>
        <v>#REF!</v>
      </c>
      <c r="R105" s="82" t="e">
        <f t="shared" si="10"/>
        <v>#REF!</v>
      </c>
      <c r="S105" s="82" t="e">
        <f>IF($B105=0,0,VLOOKUP($A105,#REF!,'Печать(опал)'!S$9,FALSE))</f>
        <v>#REF!</v>
      </c>
      <c r="T105" s="82" t="e">
        <f t="shared" si="11"/>
        <v>#REF!</v>
      </c>
      <c r="U105" s="82" t="e">
        <f>IF($B105=0,0,VLOOKUP($A105,#REF!,'Печать(опал)'!U$9,FALSE))</f>
        <v>#REF!</v>
      </c>
      <c r="V105" s="82" t="e">
        <f t="shared" si="12"/>
        <v>#REF!</v>
      </c>
      <c r="W105" s="82" t="e">
        <f>IF($B105=0,0,VLOOKUP($A105,#REF!,'Печать(опал)'!W$9,FALSE))</f>
        <v>#REF!</v>
      </c>
      <c r="X105" s="82" t="e">
        <f>IF(AND($A105&gt;0,W105&gt;0),IF('2_Вихідні дані'!$A$12=1,ROUND($L105*(W105-1),2),ROUND((L105+N105+P105+R105+T105+V105)*(W105-1),2)),0)</f>
        <v>#REF!</v>
      </c>
      <c r="Y105" s="74" t="e">
        <f t="shared" si="13"/>
        <v>#REF!</v>
      </c>
      <c r="Z105" s="74" t="e">
        <f>Y105*'2_Вихідні дані'!$B$17</f>
        <v>#REF!</v>
      </c>
    </row>
    <row r="106" spans="1:26" ht="12" hidden="1" x14ac:dyDescent="0.2">
      <c r="A106" s="86" t="e">
        <f>#REF!</f>
        <v>#REF!</v>
      </c>
      <c r="B106" s="78" t="e">
        <f>IF(C106=0,0,COUNTIF($C$10:C106,"&lt;&gt;0"))</f>
        <v>#REF!</v>
      </c>
      <c r="C106" s="78" t="e">
        <f>IF($F106&gt;0,#REF!,0)</f>
        <v>#REF!</v>
      </c>
      <c r="D106" s="78" t="e">
        <f>IF($F106&gt;0,#REF!,"")</f>
        <v>#REF!</v>
      </c>
      <c r="E106" s="78" t="e">
        <f>IF($F106&gt;0,#REF!,0)</f>
        <v>#REF!</v>
      </c>
      <c r="F106" s="78" t="e">
        <f>VLOOKUP($A106,#REF!,6+$B$3,FALSE)</f>
        <v>#REF!</v>
      </c>
      <c r="G106" s="82" t="e">
        <f>IF($B106&gt;0,'2_Вихідні дані'!$B$3,0)</f>
        <v>#REF!</v>
      </c>
      <c r="H106" s="82" t="e">
        <f>IF($B106=0,0,VLOOKUP($A106,#REF!,'Печать(опал)'!H$9,FALSE))</f>
        <v>#REF!</v>
      </c>
      <c r="I106" s="82" t="e">
        <f>IF($B106=0,0,VLOOKUP($A106,#REF!,'Печать(опал)'!I$9,FALSE))</f>
        <v>#REF!</v>
      </c>
      <c r="J106" s="82" t="e">
        <f>IF(B106=0,0,IF(E106&gt;0,VLOOKUP(E106,'2_Вихідні дані'!$A$6:$B$11,2,FALSE),1))</f>
        <v>#REF!</v>
      </c>
      <c r="K106" s="82" t="e">
        <f>IF($B106=0,0,VLOOKUP($A106,#REF!,'Печать(опал)'!K$9,FALSE))</f>
        <v>#REF!</v>
      </c>
      <c r="L106" s="82" t="e">
        <f t="shared" si="7"/>
        <v>#REF!</v>
      </c>
      <c r="M106" s="82" t="e">
        <f>IF($B106=0,0,VLOOKUP($A106,#REF!,'Печать(опал)'!M$9,FALSE))</f>
        <v>#REF!</v>
      </c>
      <c r="N106" s="82" t="e">
        <f t="shared" si="8"/>
        <v>#REF!</v>
      </c>
      <c r="O106" s="82" t="e">
        <f>IF($B106=0,0,VLOOKUP($A106,#REF!,'Печать(опал)'!O$9,FALSE))</f>
        <v>#REF!</v>
      </c>
      <c r="P106" s="82" t="e">
        <f t="shared" si="9"/>
        <v>#REF!</v>
      </c>
      <c r="Q106" s="82" t="e">
        <f>IF($B106=0,0,VLOOKUP($A106,#REF!,'Печать(опал)'!Q$9,FALSE))</f>
        <v>#REF!</v>
      </c>
      <c r="R106" s="82" t="e">
        <f t="shared" si="10"/>
        <v>#REF!</v>
      </c>
      <c r="S106" s="82" t="e">
        <f>IF($B106=0,0,VLOOKUP($A106,#REF!,'Печать(опал)'!S$9,FALSE))</f>
        <v>#REF!</v>
      </c>
      <c r="T106" s="82" t="e">
        <f t="shared" si="11"/>
        <v>#REF!</v>
      </c>
      <c r="U106" s="82" t="e">
        <f>IF($B106=0,0,VLOOKUP($A106,#REF!,'Печать(опал)'!U$9,FALSE))</f>
        <v>#REF!</v>
      </c>
      <c r="V106" s="82" t="e">
        <f t="shared" si="12"/>
        <v>#REF!</v>
      </c>
      <c r="W106" s="82" t="e">
        <f>IF($B106=0,0,VLOOKUP($A106,#REF!,'Печать(опал)'!W$9,FALSE))</f>
        <v>#REF!</v>
      </c>
      <c r="X106" s="82" t="e">
        <f>IF(AND($A106&gt;0,W106&gt;0),IF('2_Вихідні дані'!$A$12=1,ROUND($L106*(W106-1),2),ROUND((L106+N106+P106+R106+T106+V106)*(W106-1),2)),0)</f>
        <v>#REF!</v>
      </c>
      <c r="Y106" s="74" t="e">
        <f t="shared" si="13"/>
        <v>#REF!</v>
      </c>
      <c r="Z106" s="74" t="e">
        <f>Y106*'2_Вихідні дані'!$B$17</f>
        <v>#REF!</v>
      </c>
    </row>
    <row r="107" spans="1:26" ht="12" hidden="1" x14ac:dyDescent="0.2">
      <c r="A107" s="86" t="e">
        <f>#REF!</f>
        <v>#REF!</v>
      </c>
      <c r="B107" s="78" t="e">
        <f>IF(C107=0,0,COUNTIF($C$10:C107,"&lt;&gt;0"))</f>
        <v>#REF!</v>
      </c>
      <c r="C107" s="78" t="e">
        <f>IF($F107&gt;0,#REF!,0)</f>
        <v>#REF!</v>
      </c>
      <c r="D107" s="78" t="e">
        <f>IF($F107&gt;0,#REF!,"")</f>
        <v>#REF!</v>
      </c>
      <c r="E107" s="78" t="e">
        <f>IF($F107&gt;0,#REF!,0)</f>
        <v>#REF!</v>
      </c>
      <c r="F107" s="78" t="e">
        <f>VLOOKUP($A107,#REF!,6+$B$3,FALSE)</f>
        <v>#REF!</v>
      </c>
      <c r="G107" s="82" t="e">
        <f>IF($B107&gt;0,'2_Вихідні дані'!$B$3,0)</f>
        <v>#REF!</v>
      </c>
      <c r="H107" s="82" t="e">
        <f>IF($B107=0,0,VLOOKUP($A107,#REF!,'Печать(опал)'!H$9,FALSE))</f>
        <v>#REF!</v>
      </c>
      <c r="I107" s="82" t="e">
        <f>IF($B107=0,0,VLOOKUP($A107,#REF!,'Печать(опал)'!I$9,FALSE))</f>
        <v>#REF!</v>
      </c>
      <c r="J107" s="82" t="e">
        <f>IF(B107=0,0,IF(E107&gt;0,VLOOKUP(E107,'2_Вихідні дані'!$A$6:$B$11,2,FALSE),1))</f>
        <v>#REF!</v>
      </c>
      <c r="K107" s="82" t="e">
        <f>IF($B107=0,0,VLOOKUP($A107,#REF!,'Печать(опал)'!K$9,FALSE))</f>
        <v>#REF!</v>
      </c>
      <c r="L107" s="82" t="e">
        <f t="shared" si="7"/>
        <v>#REF!</v>
      </c>
      <c r="M107" s="82" t="e">
        <f>IF($B107=0,0,VLOOKUP($A107,#REF!,'Печать(опал)'!M$9,FALSE))</f>
        <v>#REF!</v>
      </c>
      <c r="N107" s="82" t="e">
        <f t="shared" si="8"/>
        <v>#REF!</v>
      </c>
      <c r="O107" s="82" t="e">
        <f>IF($B107=0,0,VLOOKUP($A107,#REF!,'Печать(опал)'!O$9,FALSE))</f>
        <v>#REF!</v>
      </c>
      <c r="P107" s="82" t="e">
        <f t="shared" si="9"/>
        <v>#REF!</v>
      </c>
      <c r="Q107" s="82" t="e">
        <f>IF($B107=0,0,VLOOKUP($A107,#REF!,'Печать(опал)'!Q$9,FALSE))</f>
        <v>#REF!</v>
      </c>
      <c r="R107" s="82" t="e">
        <f t="shared" si="10"/>
        <v>#REF!</v>
      </c>
      <c r="S107" s="82" t="e">
        <f>IF($B107=0,0,VLOOKUP($A107,#REF!,'Печать(опал)'!S$9,FALSE))</f>
        <v>#REF!</v>
      </c>
      <c r="T107" s="82" t="e">
        <f t="shared" si="11"/>
        <v>#REF!</v>
      </c>
      <c r="U107" s="82" t="e">
        <f>IF($B107=0,0,VLOOKUP($A107,#REF!,'Печать(опал)'!U$9,FALSE))</f>
        <v>#REF!</v>
      </c>
      <c r="V107" s="82" t="e">
        <f t="shared" si="12"/>
        <v>#REF!</v>
      </c>
      <c r="W107" s="82" t="e">
        <f>IF($B107=0,0,VLOOKUP($A107,#REF!,'Печать(опал)'!W$9,FALSE))</f>
        <v>#REF!</v>
      </c>
      <c r="X107" s="82" t="e">
        <f>IF(AND($A107&gt;0,W107&gt;0),IF('2_Вихідні дані'!$A$12=1,ROUND($L107*(W107-1),2),ROUND((L107+N107+P107+R107+T107+V107)*(W107-1),2)),0)</f>
        <v>#REF!</v>
      </c>
      <c r="Y107" s="74" t="e">
        <f t="shared" si="13"/>
        <v>#REF!</v>
      </c>
      <c r="Z107" s="74" t="e">
        <f>Y107*'2_Вихідні дані'!$B$17</f>
        <v>#REF!</v>
      </c>
    </row>
    <row r="108" spans="1:26" ht="12" hidden="1" x14ac:dyDescent="0.2">
      <c r="A108" s="86" t="e">
        <f>#REF!</f>
        <v>#REF!</v>
      </c>
      <c r="B108" s="78" t="e">
        <f>IF(C108=0,0,COUNTIF($C$10:C108,"&lt;&gt;0"))</f>
        <v>#REF!</v>
      </c>
      <c r="C108" s="78" t="e">
        <f>IF($F108&gt;0,#REF!,0)</f>
        <v>#REF!</v>
      </c>
      <c r="D108" s="78" t="e">
        <f>IF($F108&gt;0,#REF!,"")</f>
        <v>#REF!</v>
      </c>
      <c r="E108" s="78" t="e">
        <f>IF($F108&gt;0,#REF!,0)</f>
        <v>#REF!</v>
      </c>
      <c r="F108" s="78" t="e">
        <f>VLOOKUP($A108,#REF!,6+$B$3,FALSE)</f>
        <v>#REF!</v>
      </c>
      <c r="G108" s="82" t="e">
        <f>IF($B108&gt;0,'2_Вихідні дані'!$B$3,0)</f>
        <v>#REF!</v>
      </c>
      <c r="H108" s="82" t="e">
        <f>IF($B108=0,0,VLOOKUP($A108,#REF!,'Печать(опал)'!H$9,FALSE))</f>
        <v>#REF!</v>
      </c>
      <c r="I108" s="82" t="e">
        <f>IF($B108=0,0,VLOOKUP($A108,#REF!,'Печать(опал)'!I$9,FALSE))</f>
        <v>#REF!</v>
      </c>
      <c r="J108" s="82" t="e">
        <f>IF(B108=0,0,IF(E108&gt;0,VLOOKUP(E108,'2_Вихідні дані'!$A$6:$B$11,2,FALSE),1))</f>
        <v>#REF!</v>
      </c>
      <c r="K108" s="82" t="e">
        <f>IF($B108=0,0,VLOOKUP($A108,#REF!,'Печать(опал)'!K$9,FALSE))</f>
        <v>#REF!</v>
      </c>
      <c r="L108" s="82" t="e">
        <f t="shared" si="7"/>
        <v>#REF!</v>
      </c>
      <c r="M108" s="82" t="e">
        <f>IF($B108=0,0,VLOOKUP($A108,#REF!,'Печать(опал)'!M$9,FALSE))</f>
        <v>#REF!</v>
      </c>
      <c r="N108" s="82" t="e">
        <f t="shared" si="8"/>
        <v>#REF!</v>
      </c>
      <c r="O108" s="82" t="e">
        <f>IF($B108=0,0,VLOOKUP($A108,#REF!,'Печать(опал)'!O$9,FALSE))</f>
        <v>#REF!</v>
      </c>
      <c r="P108" s="82" t="e">
        <f t="shared" si="9"/>
        <v>#REF!</v>
      </c>
      <c r="Q108" s="82" t="e">
        <f>IF($B108=0,0,VLOOKUP($A108,#REF!,'Печать(опал)'!Q$9,FALSE))</f>
        <v>#REF!</v>
      </c>
      <c r="R108" s="82" t="e">
        <f t="shared" si="10"/>
        <v>#REF!</v>
      </c>
      <c r="S108" s="82" t="e">
        <f>IF($B108=0,0,VLOOKUP($A108,#REF!,'Печать(опал)'!S$9,FALSE))</f>
        <v>#REF!</v>
      </c>
      <c r="T108" s="82" t="e">
        <f t="shared" si="11"/>
        <v>#REF!</v>
      </c>
      <c r="U108" s="82" t="e">
        <f>IF($B108=0,0,VLOOKUP($A108,#REF!,'Печать(опал)'!U$9,FALSE))</f>
        <v>#REF!</v>
      </c>
      <c r="V108" s="82" t="e">
        <f t="shared" si="12"/>
        <v>#REF!</v>
      </c>
      <c r="W108" s="82" t="e">
        <f>IF($B108=0,0,VLOOKUP($A108,#REF!,'Печать(опал)'!W$9,FALSE))</f>
        <v>#REF!</v>
      </c>
      <c r="X108" s="82" t="e">
        <f>IF(AND($A108&gt;0,W108&gt;0),IF('2_Вихідні дані'!$A$12=1,ROUND($L108*(W108-1),2),ROUND((L108+N108+P108+R108+T108+V108)*(W108-1),2)),0)</f>
        <v>#REF!</v>
      </c>
      <c r="Y108" s="74" t="e">
        <f t="shared" si="13"/>
        <v>#REF!</v>
      </c>
      <c r="Z108" s="74" t="e">
        <f>Y108*'2_Вихідні дані'!$B$17</f>
        <v>#REF!</v>
      </c>
    </row>
    <row r="109" spans="1:26" ht="12" hidden="1" x14ac:dyDescent="0.2">
      <c r="A109" s="86" t="e">
        <f>#REF!</f>
        <v>#REF!</v>
      </c>
      <c r="B109" s="78" t="e">
        <f>IF(C109=0,0,COUNTIF($C$10:C109,"&lt;&gt;0"))</f>
        <v>#REF!</v>
      </c>
      <c r="C109" s="78" t="e">
        <f>IF($F109&gt;0,#REF!,0)</f>
        <v>#REF!</v>
      </c>
      <c r="D109" s="78" t="e">
        <f>IF($F109&gt;0,#REF!,"")</f>
        <v>#REF!</v>
      </c>
      <c r="E109" s="78" t="e">
        <f>IF($F109&gt;0,#REF!,0)</f>
        <v>#REF!</v>
      </c>
      <c r="F109" s="78" t="e">
        <f>VLOOKUP($A109,#REF!,6+$B$3,FALSE)</f>
        <v>#REF!</v>
      </c>
      <c r="G109" s="82" t="e">
        <f>IF($B109&gt;0,'2_Вихідні дані'!$B$3,0)</f>
        <v>#REF!</v>
      </c>
      <c r="H109" s="82" t="e">
        <f>IF($B109=0,0,VLOOKUP($A109,#REF!,'Печать(опал)'!H$9,FALSE))</f>
        <v>#REF!</v>
      </c>
      <c r="I109" s="82" t="e">
        <f>IF($B109=0,0,VLOOKUP($A109,#REF!,'Печать(опал)'!I$9,FALSE))</f>
        <v>#REF!</v>
      </c>
      <c r="J109" s="82" t="e">
        <f>IF(B109=0,0,IF(E109&gt;0,VLOOKUP(E109,'2_Вихідні дані'!$A$6:$B$11,2,FALSE),1))</f>
        <v>#REF!</v>
      </c>
      <c r="K109" s="82" t="e">
        <f>IF($B109=0,0,VLOOKUP($A109,#REF!,'Печать(опал)'!K$9,FALSE))</f>
        <v>#REF!</v>
      </c>
      <c r="L109" s="82" t="e">
        <f t="shared" si="7"/>
        <v>#REF!</v>
      </c>
      <c r="M109" s="82" t="e">
        <f>IF($B109=0,0,VLOOKUP($A109,#REF!,'Печать(опал)'!M$9,FALSE))</f>
        <v>#REF!</v>
      </c>
      <c r="N109" s="82" t="e">
        <f t="shared" si="8"/>
        <v>#REF!</v>
      </c>
      <c r="O109" s="82" t="e">
        <f>IF($B109=0,0,VLOOKUP($A109,#REF!,'Печать(опал)'!O$9,FALSE))</f>
        <v>#REF!</v>
      </c>
      <c r="P109" s="82" t="e">
        <f t="shared" si="9"/>
        <v>#REF!</v>
      </c>
      <c r="Q109" s="82" t="e">
        <f>IF($B109=0,0,VLOOKUP($A109,#REF!,'Печать(опал)'!Q$9,FALSE))</f>
        <v>#REF!</v>
      </c>
      <c r="R109" s="82" t="e">
        <f t="shared" si="10"/>
        <v>#REF!</v>
      </c>
      <c r="S109" s="82" t="e">
        <f>IF($B109=0,0,VLOOKUP($A109,#REF!,'Печать(опал)'!S$9,FALSE))</f>
        <v>#REF!</v>
      </c>
      <c r="T109" s="82" t="e">
        <f t="shared" si="11"/>
        <v>#REF!</v>
      </c>
      <c r="U109" s="82" t="e">
        <f>IF($B109=0,0,VLOOKUP($A109,#REF!,'Печать(опал)'!U$9,FALSE))</f>
        <v>#REF!</v>
      </c>
      <c r="V109" s="82" t="e">
        <f t="shared" si="12"/>
        <v>#REF!</v>
      </c>
      <c r="W109" s="82" t="e">
        <f>IF($B109=0,0,VLOOKUP($A109,#REF!,'Печать(опал)'!W$9,FALSE))</f>
        <v>#REF!</v>
      </c>
      <c r="X109" s="82" t="e">
        <f>IF(AND($A109&gt;0,W109&gt;0),IF('2_Вихідні дані'!$A$12=1,ROUND($L109*(W109-1),2),ROUND((L109+N109+P109+R109+T109+V109)*(W109-1),2)),0)</f>
        <v>#REF!</v>
      </c>
      <c r="Y109" s="74" t="e">
        <f t="shared" si="13"/>
        <v>#REF!</v>
      </c>
      <c r="Z109" s="74" t="e">
        <f>Y109*'2_Вихідні дані'!$B$17</f>
        <v>#REF!</v>
      </c>
    </row>
    <row r="110" spans="1:26" ht="12" hidden="1" x14ac:dyDescent="0.2">
      <c r="A110" s="86" t="e">
        <f>#REF!</f>
        <v>#REF!</v>
      </c>
      <c r="B110" s="78" t="e">
        <f>IF(C110=0,0,COUNTIF($C$10:C110,"&lt;&gt;0"))</f>
        <v>#REF!</v>
      </c>
      <c r="C110" s="78" t="e">
        <f>IF($F110&gt;0,#REF!,0)</f>
        <v>#REF!</v>
      </c>
      <c r="D110" s="78" t="e">
        <f>IF($F110&gt;0,#REF!,"")</f>
        <v>#REF!</v>
      </c>
      <c r="E110" s="78" t="e">
        <f>IF($F110&gt;0,#REF!,0)</f>
        <v>#REF!</v>
      </c>
      <c r="F110" s="78" t="e">
        <f>VLOOKUP($A110,#REF!,6+$B$3,FALSE)</f>
        <v>#REF!</v>
      </c>
      <c r="G110" s="82" t="e">
        <f>IF($B110&gt;0,'2_Вихідні дані'!$B$3,0)</f>
        <v>#REF!</v>
      </c>
      <c r="H110" s="82" t="e">
        <f>IF($B110=0,0,VLOOKUP($A110,#REF!,'Печать(опал)'!H$9,FALSE))</f>
        <v>#REF!</v>
      </c>
      <c r="I110" s="82" t="e">
        <f>IF($B110=0,0,VLOOKUP($A110,#REF!,'Печать(опал)'!I$9,FALSE))</f>
        <v>#REF!</v>
      </c>
      <c r="J110" s="82" t="e">
        <f>IF(B110=0,0,IF(E110&gt;0,VLOOKUP(E110,'2_Вихідні дані'!$A$6:$B$11,2,FALSE),1))</f>
        <v>#REF!</v>
      </c>
      <c r="K110" s="82" t="e">
        <f>IF($B110=0,0,VLOOKUP($A110,#REF!,'Печать(опал)'!K$9,FALSE))</f>
        <v>#REF!</v>
      </c>
      <c r="L110" s="82" t="e">
        <f t="shared" si="7"/>
        <v>#REF!</v>
      </c>
      <c r="M110" s="82" t="e">
        <f>IF($B110=0,0,VLOOKUP($A110,#REF!,'Печать(опал)'!M$9,FALSE))</f>
        <v>#REF!</v>
      </c>
      <c r="N110" s="82" t="e">
        <f t="shared" si="8"/>
        <v>#REF!</v>
      </c>
      <c r="O110" s="82" t="e">
        <f>IF($B110=0,0,VLOOKUP($A110,#REF!,'Печать(опал)'!O$9,FALSE))</f>
        <v>#REF!</v>
      </c>
      <c r="P110" s="82" t="e">
        <f t="shared" si="9"/>
        <v>#REF!</v>
      </c>
      <c r="Q110" s="82" t="e">
        <f>IF($B110=0,0,VLOOKUP($A110,#REF!,'Печать(опал)'!Q$9,FALSE))</f>
        <v>#REF!</v>
      </c>
      <c r="R110" s="82" t="e">
        <f t="shared" si="10"/>
        <v>#REF!</v>
      </c>
      <c r="S110" s="82" t="e">
        <f>IF($B110=0,0,VLOOKUP($A110,#REF!,'Печать(опал)'!S$9,FALSE))</f>
        <v>#REF!</v>
      </c>
      <c r="T110" s="82" t="e">
        <f t="shared" si="11"/>
        <v>#REF!</v>
      </c>
      <c r="U110" s="82" t="e">
        <f>IF($B110=0,0,VLOOKUP($A110,#REF!,'Печать(опал)'!U$9,FALSE))</f>
        <v>#REF!</v>
      </c>
      <c r="V110" s="82" t="e">
        <f t="shared" si="12"/>
        <v>#REF!</v>
      </c>
      <c r="W110" s="82" t="e">
        <f>IF($B110=0,0,VLOOKUP($A110,#REF!,'Печать(опал)'!W$9,FALSE))</f>
        <v>#REF!</v>
      </c>
      <c r="X110" s="82" t="e">
        <f>IF(AND($A110&gt;0,W110&gt;0),IF('2_Вихідні дані'!$A$12=1,ROUND($L110*(W110-1),2),ROUND((L110+N110+P110+R110+T110+V110)*(W110-1),2)),0)</f>
        <v>#REF!</v>
      </c>
      <c r="Y110" s="74" t="e">
        <f t="shared" si="13"/>
        <v>#REF!</v>
      </c>
      <c r="Z110" s="74" t="e">
        <f>Y110*'2_Вихідні дані'!$B$17</f>
        <v>#REF!</v>
      </c>
    </row>
    <row r="111" spans="1:26" ht="12" hidden="1" x14ac:dyDescent="0.2">
      <c r="A111" s="86" t="e">
        <f>#REF!</f>
        <v>#REF!</v>
      </c>
      <c r="B111" s="78" t="e">
        <f>IF(C111=0,0,COUNTIF($C$10:C111,"&lt;&gt;0"))</f>
        <v>#REF!</v>
      </c>
      <c r="C111" s="78" t="e">
        <f>IF($F111&gt;0,#REF!,0)</f>
        <v>#REF!</v>
      </c>
      <c r="D111" s="78" t="e">
        <f>IF($F111&gt;0,#REF!,"")</f>
        <v>#REF!</v>
      </c>
      <c r="E111" s="78" t="e">
        <f>IF($F111&gt;0,#REF!,0)</f>
        <v>#REF!</v>
      </c>
      <c r="F111" s="78" t="e">
        <f>VLOOKUP($A111,#REF!,6+$B$3,FALSE)</f>
        <v>#REF!</v>
      </c>
      <c r="G111" s="82" t="e">
        <f>IF($B111&gt;0,'2_Вихідні дані'!$B$3,0)</f>
        <v>#REF!</v>
      </c>
      <c r="H111" s="82" t="e">
        <f>IF($B111=0,0,VLOOKUP($A111,#REF!,'Печать(опал)'!H$9,FALSE))</f>
        <v>#REF!</v>
      </c>
      <c r="I111" s="82" t="e">
        <f>IF($B111=0,0,VLOOKUP($A111,#REF!,'Печать(опал)'!I$9,FALSE))</f>
        <v>#REF!</v>
      </c>
      <c r="J111" s="82" t="e">
        <f>IF(B111=0,0,IF(E111&gt;0,VLOOKUP(E111,'2_Вихідні дані'!$A$6:$B$11,2,FALSE),1))</f>
        <v>#REF!</v>
      </c>
      <c r="K111" s="82" t="e">
        <f>IF($B111=0,0,VLOOKUP($A111,#REF!,'Печать(опал)'!K$9,FALSE))</f>
        <v>#REF!</v>
      </c>
      <c r="L111" s="82" t="e">
        <f t="shared" si="7"/>
        <v>#REF!</v>
      </c>
      <c r="M111" s="82" t="e">
        <f>IF($B111=0,0,VLOOKUP($A111,#REF!,'Печать(опал)'!M$9,FALSE))</f>
        <v>#REF!</v>
      </c>
      <c r="N111" s="82" t="e">
        <f t="shared" si="8"/>
        <v>#REF!</v>
      </c>
      <c r="O111" s="82" t="e">
        <f>IF($B111=0,0,VLOOKUP($A111,#REF!,'Печать(опал)'!O$9,FALSE))</f>
        <v>#REF!</v>
      </c>
      <c r="P111" s="82" t="e">
        <f t="shared" si="9"/>
        <v>#REF!</v>
      </c>
      <c r="Q111" s="82" t="e">
        <f>IF($B111=0,0,VLOOKUP($A111,#REF!,'Печать(опал)'!Q$9,FALSE))</f>
        <v>#REF!</v>
      </c>
      <c r="R111" s="82" t="e">
        <f t="shared" si="10"/>
        <v>#REF!</v>
      </c>
      <c r="S111" s="82" t="e">
        <f>IF($B111=0,0,VLOOKUP($A111,#REF!,'Печать(опал)'!S$9,FALSE))</f>
        <v>#REF!</v>
      </c>
      <c r="T111" s="82" t="e">
        <f t="shared" si="11"/>
        <v>#REF!</v>
      </c>
      <c r="U111" s="82" t="e">
        <f>IF($B111=0,0,VLOOKUP($A111,#REF!,'Печать(опал)'!U$9,FALSE))</f>
        <v>#REF!</v>
      </c>
      <c r="V111" s="82" t="e">
        <f t="shared" si="12"/>
        <v>#REF!</v>
      </c>
      <c r="W111" s="82" t="e">
        <f>IF($B111=0,0,VLOOKUP($A111,#REF!,'Печать(опал)'!W$9,FALSE))</f>
        <v>#REF!</v>
      </c>
      <c r="X111" s="82" t="e">
        <f>IF(AND($A111&gt;0,W111&gt;0),IF('2_Вихідні дані'!$A$12=1,ROUND($L111*(W111-1),2),ROUND((L111+N111+P111+R111+T111+V111)*(W111-1),2)),0)</f>
        <v>#REF!</v>
      </c>
      <c r="Y111" s="74" t="e">
        <f t="shared" si="13"/>
        <v>#REF!</v>
      </c>
      <c r="Z111" s="74" t="e">
        <f>Y111*'2_Вихідні дані'!$B$17</f>
        <v>#REF!</v>
      </c>
    </row>
    <row r="112" spans="1:26" ht="12" hidden="1" x14ac:dyDescent="0.2">
      <c r="A112" s="86" t="e">
        <f>#REF!</f>
        <v>#REF!</v>
      </c>
      <c r="B112" s="78" t="e">
        <f>IF(C112=0,0,COUNTIF($C$10:C112,"&lt;&gt;0"))</f>
        <v>#REF!</v>
      </c>
      <c r="C112" s="78" t="e">
        <f>IF($F112&gt;0,#REF!,0)</f>
        <v>#REF!</v>
      </c>
      <c r="D112" s="78" t="e">
        <f>IF($F112&gt;0,#REF!,"")</f>
        <v>#REF!</v>
      </c>
      <c r="E112" s="78" t="e">
        <f>IF($F112&gt;0,#REF!,0)</f>
        <v>#REF!</v>
      </c>
      <c r="F112" s="78" t="e">
        <f>VLOOKUP($A112,#REF!,6+$B$3,FALSE)</f>
        <v>#REF!</v>
      </c>
      <c r="G112" s="82" t="e">
        <f>IF($B112&gt;0,'2_Вихідні дані'!$B$3,0)</f>
        <v>#REF!</v>
      </c>
      <c r="H112" s="82" t="e">
        <f>IF($B112=0,0,VLOOKUP($A112,#REF!,'Печать(опал)'!H$9,FALSE))</f>
        <v>#REF!</v>
      </c>
      <c r="I112" s="82" t="e">
        <f>IF($B112=0,0,VLOOKUP($A112,#REF!,'Печать(опал)'!I$9,FALSE))</f>
        <v>#REF!</v>
      </c>
      <c r="J112" s="82" t="e">
        <f>IF(B112=0,0,IF(E112&gt;0,VLOOKUP(E112,'2_Вихідні дані'!$A$6:$B$11,2,FALSE),1))</f>
        <v>#REF!</v>
      </c>
      <c r="K112" s="82" t="e">
        <f>IF($B112=0,0,VLOOKUP($A112,#REF!,'Печать(опал)'!K$9,FALSE))</f>
        <v>#REF!</v>
      </c>
      <c r="L112" s="82" t="e">
        <f t="shared" si="7"/>
        <v>#REF!</v>
      </c>
      <c r="M112" s="82" t="e">
        <f>IF($B112=0,0,VLOOKUP($A112,#REF!,'Печать(опал)'!M$9,FALSE))</f>
        <v>#REF!</v>
      </c>
      <c r="N112" s="82" t="e">
        <f t="shared" si="8"/>
        <v>#REF!</v>
      </c>
      <c r="O112" s="82" t="e">
        <f>IF($B112=0,0,VLOOKUP($A112,#REF!,'Печать(опал)'!O$9,FALSE))</f>
        <v>#REF!</v>
      </c>
      <c r="P112" s="82" t="e">
        <f t="shared" si="9"/>
        <v>#REF!</v>
      </c>
      <c r="Q112" s="82" t="e">
        <f>IF($B112=0,0,VLOOKUP($A112,#REF!,'Печать(опал)'!Q$9,FALSE))</f>
        <v>#REF!</v>
      </c>
      <c r="R112" s="82" t="e">
        <f t="shared" si="10"/>
        <v>#REF!</v>
      </c>
      <c r="S112" s="82" t="e">
        <f>IF($B112=0,0,VLOOKUP($A112,#REF!,'Печать(опал)'!S$9,FALSE))</f>
        <v>#REF!</v>
      </c>
      <c r="T112" s="82" t="e">
        <f t="shared" si="11"/>
        <v>#REF!</v>
      </c>
      <c r="U112" s="82" t="e">
        <f>IF($B112=0,0,VLOOKUP($A112,#REF!,'Печать(опал)'!U$9,FALSE))</f>
        <v>#REF!</v>
      </c>
      <c r="V112" s="82" t="e">
        <f t="shared" si="12"/>
        <v>#REF!</v>
      </c>
      <c r="W112" s="82" t="e">
        <f>IF($B112=0,0,VLOOKUP($A112,#REF!,'Печать(опал)'!W$9,FALSE))</f>
        <v>#REF!</v>
      </c>
      <c r="X112" s="82" t="e">
        <f>IF(AND($A112&gt;0,W112&gt;0),IF('2_Вихідні дані'!$A$12=1,ROUND($L112*(W112-1),2),ROUND((L112+N112+P112+R112+T112+V112)*(W112-1),2)),0)</f>
        <v>#REF!</v>
      </c>
      <c r="Y112" s="74" t="e">
        <f t="shared" si="13"/>
        <v>#REF!</v>
      </c>
      <c r="Z112" s="74" t="e">
        <f>Y112*'2_Вихідні дані'!$B$17</f>
        <v>#REF!</v>
      </c>
    </row>
    <row r="113" spans="1:26" ht="12" hidden="1" x14ac:dyDescent="0.2">
      <c r="A113" s="86" t="e">
        <f>#REF!</f>
        <v>#REF!</v>
      </c>
      <c r="B113" s="78" t="e">
        <f>IF(C113=0,0,COUNTIF($C$10:C113,"&lt;&gt;0"))</f>
        <v>#REF!</v>
      </c>
      <c r="C113" s="78" t="e">
        <f>IF($F113&gt;0,#REF!,0)</f>
        <v>#REF!</v>
      </c>
      <c r="D113" s="78" t="e">
        <f>IF($F113&gt;0,#REF!,"")</f>
        <v>#REF!</v>
      </c>
      <c r="E113" s="78" t="e">
        <f>IF($F113&gt;0,#REF!,0)</f>
        <v>#REF!</v>
      </c>
      <c r="F113" s="78" t="e">
        <f>VLOOKUP($A113,#REF!,6+$B$3,FALSE)</f>
        <v>#REF!</v>
      </c>
      <c r="G113" s="82" t="e">
        <f>IF($B113&gt;0,'2_Вихідні дані'!$B$3,0)</f>
        <v>#REF!</v>
      </c>
      <c r="H113" s="82" t="e">
        <f>IF($B113=0,0,VLOOKUP($A113,#REF!,'Печать(опал)'!H$9,FALSE))</f>
        <v>#REF!</v>
      </c>
      <c r="I113" s="82" t="e">
        <f>IF($B113=0,0,VLOOKUP($A113,#REF!,'Печать(опал)'!I$9,FALSE))</f>
        <v>#REF!</v>
      </c>
      <c r="J113" s="82" t="e">
        <f>IF(B113=0,0,IF(E113&gt;0,VLOOKUP(E113,'2_Вихідні дані'!$A$6:$B$11,2,FALSE),1))</f>
        <v>#REF!</v>
      </c>
      <c r="K113" s="82" t="e">
        <f>IF($B113=0,0,VLOOKUP($A113,#REF!,'Печать(опал)'!K$9,FALSE))</f>
        <v>#REF!</v>
      </c>
      <c r="L113" s="82" t="e">
        <f t="shared" si="7"/>
        <v>#REF!</v>
      </c>
      <c r="M113" s="82" t="e">
        <f>IF($B113=0,0,VLOOKUP($A113,#REF!,'Печать(опал)'!M$9,FALSE))</f>
        <v>#REF!</v>
      </c>
      <c r="N113" s="82" t="e">
        <f t="shared" si="8"/>
        <v>#REF!</v>
      </c>
      <c r="O113" s="82" t="e">
        <f>IF($B113=0,0,VLOOKUP($A113,#REF!,'Печать(опал)'!O$9,FALSE))</f>
        <v>#REF!</v>
      </c>
      <c r="P113" s="82" t="e">
        <f t="shared" si="9"/>
        <v>#REF!</v>
      </c>
      <c r="Q113" s="82" t="e">
        <f>IF($B113=0,0,VLOOKUP($A113,#REF!,'Печать(опал)'!Q$9,FALSE))</f>
        <v>#REF!</v>
      </c>
      <c r="R113" s="82" t="e">
        <f t="shared" si="10"/>
        <v>#REF!</v>
      </c>
      <c r="S113" s="82" t="e">
        <f>IF($B113=0,0,VLOOKUP($A113,#REF!,'Печать(опал)'!S$9,FALSE))</f>
        <v>#REF!</v>
      </c>
      <c r="T113" s="82" t="e">
        <f t="shared" si="11"/>
        <v>#REF!</v>
      </c>
      <c r="U113" s="82" t="e">
        <f>IF($B113=0,0,VLOOKUP($A113,#REF!,'Печать(опал)'!U$9,FALSE))</f>
        <v>#REF!</v>
      </c>
      <c r="V113" s="82" t="e">
        <f t="shared" si="12"/>
        <v>#REF!</v>
      </c>
      <c r="W113" s="82" t="e">
        <f>IF($B113=0,0,VLOOKUP($A113,#REF!,'Печать(опал)'!W$9,FALSE))</f>
        <v>#REF!</v>
      </c>
      <c r="X113" s="82" t="e">
        <f>IF(AND($A113&gt;0,W113&gt;0),IF('2_Вихідні дані'!$A$12=1,ROUND($L113*(W113-1),2),ROUND((L113+N113+P113+R113+T113+V113)*(W113-1),2)),0)</f>
        <v>#REF!</v>
      </c>
      <c r="Y113" s="74" t="e">
        <f t="shared" si="13"/>
        <v>#REF!</v>
      </c>
      <c r="Z113" s="74" t="e">
        <f>Y113*'2_Вихідні дані'!$B$17</f>
        <v>#REF!</v>
      </c>
    </row>
    <row r="114" spans="1:26" ht="12" hidden="1" x14ac:dyDescent="0.2">
      <c r="A114" s="86" t="e">
        <f>#REF!</f>
        <v>#REF!</v>
      </c>
      <c r="B114" s="78" t="e">
        <f>IF(C114=0,0,COUNTIF($C$10:C114,"&lt;&gt;0"))</f>
        <v>#REF!</v>
      </c>
      <c r="C114" s="78" t="e">
        <f>IF($F114&gt;0,#REF!,0)</f>
        <v>#REF!</v>
      </c>
      <c r="D114" s="78" t="e">
        <f>IF($F114&gt;0,#REF!,"")</f>
        <v>#REF!</v>
      </c>
      <c r="E114" s="78" t="e">
        <f>IF($F114&gt;0,#REF!,0)</f>
        <v>#REF!</v>
      </c>
      <c r="F114" s="78" t="e">
        <f>VLOOKUP($A114,#REF!,6+$B$3,FALSE)</f>
        <v>#REF!</v>
      </c>
      <c r="G114" s="82" t="e">
        <f>IF($B114&gt;0,'2_Вихідні дані'!$B$3,0)</f>
        <v>#REF!</v>
      </c>
      <c r="H114" s="82" t="e">
        <f>IF($B114=0,0,VLOOKUP($A114,#REF!,'Печать(опал)'!H$9,FALSE))</f>
        <v>#REF!</v>
      </c>
      <c r="I114" s="82" t="e">
        <f>IF($B114=0,0,VLOOKUP($A114,#REF!,'Печать(опал)'!I$9,FALSE))</f>
        <v>#REF!</v>
      </c>
      <c r="J114" s="82" t="e">
        <f>IF(B114=0,0,IF(E114&gt;0,VLOOKUP(E114,'2_Вихідні дані'!$A$6:$B$11,2,FALSE),1))</f>
        <v>#REF!</v>
      </c>
      <c r="K114" s="82" t="e">
        <f>IF($B114=0,0,VLOOKUP($A114,#REF!,'Печать(опал)'!K$9,FALSE))</f>
        <v>#REF!</v>
      </c>
      <c r="L114" s="82" t="e">
        <f t="shared" si="7"/>
        <v>#REF!</v>
      </c>
      <c r="M114" s="82" t="e">
        <f>IF($B114=0,0,VLOOKUP($A114,#REF!,'Печать(опал)'!M$9,FALSE))</f>
        <v>#REF!</v>
      </c>
      <c r="N114" s="82" t="e">
        <f t="shared" si="8"/>
        <v>#REF!</v>
      </c>
      <c r="O114" s="82" t="e">
        <f>IF($B114=0,0,VLOOKUP($A114,#REF!,'Печать(опал)'!O$9,FALSE))</f>
        <v>#REF!</v>
      </c>
      <c r="P114" s="82" t="e">
        <f t="shared" si="9"/>
        <v>#REF!</v>
      </c>
      <c r="Q114" s="82" t="e">
        <f>IF($B114=0,0,VLOOKUP($A114,#REF!,'Печать(опал)'!Q$9,FALSE))</f>
        <v>#REF!</v>
      </c>
      <c r="R114" s="82" t="e">
        <f t="shared" si="10"/>
        <v>#REF!</v>
      </c>
      <c r="S114" s="82" t="e">
        <f>IF($B114=0,0,VLOOKUP($A114,#REF!,'Печать(опал)'!S$9,FALSE))</f>
        <v>#REF!</v>
      </c>
      <c r="T114" s="82" t="e">
        <f t="shared" si="11"/>
        <v>#REF!</v>
      </c>
      <c r="U114" s="82" t="e">
        <f>IF($B114=0,0,VLOOKUP($A114,#REF!,'Печать(опал)'!U$9,FALSE))</f>
        <v>#REF!</v>
      </c>
      <c r="V114" s="82" t="e">
        <f t="shared" si="12"/>
        <v>#REF!</v>
      </c>
      <c r="W114" s="82" t="e">
        <f>IF($B114=0,0,VLOOKUP($A114,#REF!,'Печать(опал)'!W$9,FALSE))</f>
        <v>#REF!</v>
      </c>
      <c r="X114" s="82" t="e">
        <f>IF(AND($A114&gt;0,W114&gt;0),IF('2_Вихідні дані'!$A$12=1,ROUND($L114*(W114-1),2),ROUND((L114+N114+P114+R114+T114+V114)*(W114-1),2)),0)</f>
        <v>#REF!</v>
      </c>
      <c r="Y114" s="74" t="e">
        <f t="shared" si="13"/>
        <v>#REF!</v>
      </c>
      <c r="Z114" s="74" t="e">
        <f>Y114*'2_Вихідні дані'!$B$17</f>
        <v>#REF!</v>
      </c>
    </row>
    <row r="115" spans="1:26" ht="12" hidden="1" x14ac:dyDescent="0.2">
      <c r="A115" s="86" t="e">
        <f>#REF!</f>
        <v>#REF!</v>
      </c>
      <c r="B115" s="78" t="e">
        <f>IF(C115=0,0,COUNTIF($C$10:C115,"&lt;&gt;0"))</f>
        <v>#REF!</v>
      </c>
      <c r="C115" s="78" t="e">
        <f>IF($F115&gt;0,#REF!,0)</f>
        <v>#REF!</v>
      </c>
      <c r="D115" s="78" t="e">
        <f>IF($F115&gt;0,#REF!,"")</f>
        <v>#REF!</v>
      </c>
      <c r="E115" s="78" t="e">
        <f>IF($F115&gt;0,#REF!,0)</f>
        <v>#REF!</v>
      </c>
      <c r="F115" s="78" t="e">
        <f>VLOOKUP($A115,#REF!,6+$B$3,FALSE)</f>
        <v>#REF!</v>
      </c>
      <c r="G115" s="82" t="e">
        <f>IF($B115&gt;0,'2_Вихідні дані'!$B$3,0)</f>
        <v>#REF!</v>
      </c>
      <c r="H115" s="82" t="e">
        <f>IF($B115=0,0,VLOOKUP($A115,#REF!,'Печать(опал)'!H$9,FALSE))</f>
        <v>#REF!</v>
      </c>
      <c r="I115" s="82" t="e">
        <f>IF($B115=0,0,VLOOKUP($A115,#REF!,'Печать(опал)'!I$9,FALSE))</f>
        <v>#REF!</v>
      </c>
      <c r="J115" s="82" t="e">
        <f>IF(B115=0,0,IF(E115&gt;0,VLOOKUP(E115,'2_Вихідні дані'!$A$6:$B$11,2,FALSE),1))</f>
        <v>#REF!</v>
      </c>
      <c r="K115" s="82" t="e">
        <f>IF($B115=0,0,VLOOKUP($A115,#REF!,'Печать(опал)'!K$9,FALSE))</f>
        <v>#REF!</v>
      </c>
      <c r="L115" s="82" t="e">
        <f t="shared" si="7"/>
        <v>#REF!</v>
      </c>
      <c r="M115" s="82" t="e">
        <f>IF($B115=0,0,VLOOKUP($A115,#REF!,'Печать(опал)'!M$9,FALSE))</f>
        <v>#REF!</v>
      </c>
      <c r="N115" s="82" t="e">
        <f t="shared" si="8"/>
        <v>#REF!</v>
      </c>
      <c r="O115" s="82" t="e">
        <f>IF($B115=0,0,VLOOKUP($A115,#REF!,'Печать(опал)'!O$9,FALSE))</f>
        <v>#REF!</v>
      </c>
      <c r="P115" s="82" t="e">
        <f t="shared" si="9"/>
        <v>#REF!</v>
      </c>
      <c r="Q115" s="82" t="e">
        <f>IF($B115=0,0,VLOOKUP($A115,#REF!,'Печать(опал)'!Q$9,FALSE))</f>
        <v>#REF!</v>
      </c>
      <c r="R115" s="82" t="e">
        <f t="shared" si="10"/>
        <v>#REF!</v>
      </c>
      <c r="S115" s="82" t="e">
        <f>IF($B115=0,0,VLOOKUP($A115,#REF!,'Печать(опал)'!S$9,FALSE))</f>
        <v>#REF!</v>
      </c>
      <c r="T115" s="82" t="e">
        <f t="shared" si="11"/>
        <v>#REF!</v>
      </c>
      <c r="U115" s="82" t="e">
        <f>IF($B115=0,0,VLOOKUP($A115,#REF!,'Печать(опал)'!U$9,FALSE))</f>
        <v>#REF!</v>
      </c>
      <c r="V115" s="82" t="e">
        <f t="shared" si="12"/>
        <v>#REF!</v>
      </c>
      <c r="W115" s="82" t="e">
        <f>IF($B115=0,0,VLOOKUP($A115,#REF!,'Печать(опал)'!W$9,FALSE))</f>
        <v>#REF!</v>
      </c>
      <c r="X115" s="82" t="e">
        <f>IF(AND($A115&gt;0,W115&gt;0),IF('2_Вихідні дані'!$A$12=1,ROUND($L115*(W115-1),2),ROUND((L115+N115+P115+R115+T115+V115)*(W115-1),2)),0)</f>
        <v>#REF!</v>
      </c>
      <c r="Y115" s="74" t="e">
        <f t="shared" si="13"/>
        <v>#REF!</v>
      </c>
      <c r="Z115" s="74" t="e">
        <f>Y115*'2_Вихідні дані'!$B$17</f>
        <v>#REF!</v>
      </c>
    </row>
    <row r="116" spans="1:26" ht="12" hidden="1" x14ac:dyDescent="0.2">
      <c r="A116" s="86" t="e">
        <f>#REF!</f>
        <v>#REF!</v>
      </c>
      <c r="B116" s="78" t="e">
        <f>IF(C116=0,0,COUNTIF($C$10:C116,"&lt;&gt;0"))</f>
        <v>#REF!</v>
      </c>
      <c r="C116" s="78" t="e">
        <f>IF($F116&gt;0,#REF!,0)</f>
        <v>#REF!</v>
      </c>
      <c r="D116" s="78" t="e">
        <f>IF($F116&gt;0,#REF!,"")</f>
        <v>#REF!</v>
      </c>
      <c r="E116" s="78" t="e">
        <f>IF($F116&gt;0,#REF!,0)</f>
        <v>#REF!</v>
      </c>
      <c r="F116" s="78" t="e">
        <f>VLOOKUP($A116,#REF!,6+$B$3,FALSE)</f>
        <v>#REF!</v>
      </c>
      <c r="G116" s="82" t="e">
        <f>IF($B116&gt;0,'2_Вихідні дані'!$B$3,0)</f>
        <v>#REF!</v>
      </c>
      <c r="H116" s="82" t="e">
        <f>IF($B116=0,0,VLOOKUP($A116,#REF!,'Печать(опал)'!H$9,FALSE))</f>
        <v>#REF!</v>
      </c>
      <c r="I116" s="82" t="e">
        <f>IF($B116=0,0,VLOOKUP($A116,#REF!,'Печать(опал)'!I$9,FALSE))</f>
        <v>#REF!</v>
      </c>
      <c r="J116" s="82" t="e">
        <f>IF(B116=0,0,IF(E116&gt;0,VLOOKUP(E116,'2_Вихідні дані'!$A$6:$B$11,2,FALSE),1))</f>
        <v>#REF!</v>
      </c>
      <c r="K116" s="82" t="e">
        <f>IF($B116=0,0,VLOOKUP($A116,#REF!,'Печать(опал)'!K$9,FALSE))</f>
        <v>#REF!</v>
      </c>
      <c r="L116" s="82" t="e">
        <f t="shared" si="7"/>
        <v>#REF!</v>
      </c>
      <c r="M116" s="82" t="e">
        <f>IF($B116=0,0,VLOOKUP($A116,#REF!,'Печать(опал)'!M$9,FALSE))</f>
        <v>#REF!</v>
      </c>
      <c r="N116" s="82" t="e">
        <f t="shared" si="8"/>
        <v>#REF!</v>
      </c>
      <c r="O116" s="82" t="e">
        <f>IF($B116=0,0,VLOOKUP($A116,#REF!,'Печать(опал)'!O$9,FALSE))</f>
        <v>#REF!</v>
      </c>
      <c r="P116" s="82" t="e">
        <f t="shared" si="9"/>
        <v>#REF!</v>
      </c>
      <c r="Q116" s="82" t="e">
        <f>IF($B116=0,0,VLOOKUP($A116,#REF!,'Печать(опал)'!Q$9,FALSE))</f>
        <v>#REF!</v>
      </c>
      <c r="R116" s="82" t="e">
        <f t="shared" si="10"/>
        <v>#REF!</v>
      </c>
      <c r="S116" s="82" t="e">
        <f>IF($B116=0,0,VLOOKUP($A116,#REF!,'Печать(опал)'!S$9,FALSE))</f>
        <v>#REF!</v>
      </c>
      <c r="T116" s="82" t="e">
        <f t="shared" si="11"/>
        <v>#REF!</v>
      </c>
      <c r="U116" s="82" t="e">
        <f>IF($B116=0,0,VLOOKUP($A116,#REF!,'Печать(опал)'!U$9,FALSE))</f>
        <v>#REF!</v>
      </c>
      <c r="V116" s="82" t="e">
        <f t="shared" si="12"/>
        <v>#REF!</v>
      </c>
      <c r="W116" s="82" t="e">
        <f>IF($B116=0,0,VLOOKUP($A116,#REF!,'Печать(опал)'!W$9,FALSE))</f>
        <v>#REF!</v>
      </c>
      <c r="X116" s="82" t="e">
        <f>IF(AND($A116&gt;0,W116&gt;0),IF('2_Вихідні дані'!$A$12=1,ROUND($L116*(W116-1),2),ROUND((L116+N116+P116+R116+T116+V116)*(W116-1),2)),0)</f>
        <v>#REF!</v>
      </c>
      <c r="Y116" s="74" t="e">
        <f t="shared" si="13"/>
        <v>#REF!</v>
      </c>
      <c r="Z116" s="74" t="e">
        <f>Y116*'2_Вихідні дані'!$B$17</f>
        <v>#REF!</v>
      </c>
    </row>
    <row r="117" spans="1:26" ht="12" hidden="1" x14ac:dyDescent="0.2">
      <c r="A117" s="86" t="e">
        <f>#REF!</f>
        <v>#REF!</v>
      </c>
      <c r="B117" s="78" t="e">
        <f>IF(C117=0,0,COUNTIF($C$10:C117,"&lt;&gt;0"))</f>
        <v>#REF!</v>
      </c>
      <c r="C117" s="78" t="e">
        <f>IF($F117&gt;0,#REF!,0)</f>
        <v>#REF!</v>
      </c>
      <c r="D117" s="78" t="e">
        <f>IF($F117&gt;0,#REF!,"")</f>
        <v>#REF!</v>
      </c>
      <c r="E117" s="78" t="e">
        <f>IF($F117&gt;0,#REF!,0)</f>
        <v>#REF!</v>
      </c>
      <c r="F117" s="78" t="e">
        <f>VLOOKUP($A117,#REF!,6+$B$3,FALSE)</f>
        <v>#REF!</v>
      </c>
      <c r="G117" s="82" t="e">
        <f>IF($B117&gt;0,'2_Вихідні дані'!$B$3,0)</f>
        <v>#REF!</v>
      </c>
      <c r="H117" s="82" t="e">
        <f>IF($B117=0,0,VLOOKUP($A117,#REF!,'Печать(опал)'!H$9,FALSE))</f>
        <v>#REF!</v>
      </c>
      <c r="I117" s="82" t="e">
        <f>IF($B117=0,0,VLOOKUP($A117,#REF!,'Печать(опал)'!I$9,FALSE))</f>
        <v>#REF!</v>
      </c>
      <c r="J117" s="82" t="e">
        <f>IF(B117=0,0,IF(E117&gt;0,VLOOKUP(E117,'2_Вихідні дані'!$A$6:$B$11,2,FALSE),1))</f>
        <v>#REF!</v>
      </c>
      <c r="K117" s="82" t="e">
        <f>IF($B117=0,0,VLOOKUP($A117,#REF!,'Печать(опал)'!K$9,FALSE))</f>
        <v>#REF!</v>
      </c>
      <c r="L117" s="82" t="e">
        <f t="shared" si="7"/>
        <v>#REF!</v>
      </c>
      <c r="M117" s="82" t="e">
        <f>IF($B117=0,0,VLOOKUP($A117,#REF!,'Печать(опал)'!M$9,FALSE))</f>
        <v>#REF!</v>
      </c>
      <c r="N117" s="82" t="e">
        <f t="shared" si="8"/>
        <v>#REF!</v>
      </c>
      <c r="O117" s="82" t="e">
        <f>IF($B117=0,0,VLOOKUP($A117,#REF!,'Печать(опал)'!O$9,FALSE))</f>
        <v>#REF!</v>
      </c>
      <c r="P117" s="82" t="e">
        <f t="shared" si="9"/>
        <v>#REF!</v>
      </c>
      <c r="Q117" s="82" t="e">
        <f>IF($B117=0,0,VLOOKUP($A117,#REF!,'Печать(опал)'!Q$9,FALSE))</f>
        <v>#REF!</v>
      </c>
      <c r="R117" s="82" t="e">
        <f t="shared" si="10"/>
        <v>#REF!</v>
      </c>
      <c r="S117" s="82" t="e">
        <f>IF($B117=0,0,VLOOKUP($A117,#REF!,'Печать(опал)'!S$9,FALSE))</f>
        <v>#REF!</v>
      </c>
      <c r="T117" s="82" t="e">
        <f t="shared" si="11"/>
        <v>#REF!</v>
      </c>
      <c r="U117" s="82" t="e">
        <f>IF($B117=0,0,VLOOKUP($A117,#REF!,'Печать(опал)'!U$9,FALSE))</f>
        <v>#REF!</v>
      </c>
      <c r="V117" s="82" t="e">
        <f t="shared" si="12"/>
        <v>#REF!</v>
      </c>
      <c r="W117" s="82" t="e">
        <f>IF($B117=0,0,VLOOKUP($A117,#REF!,'Печать(опал)'!W$9,FALSE))</f>
        <v>#REF!</v>
      </c>
      <c r="X117" s="82" t="e">
        <f>IF(AND($A117&gt;0,W117&gt;0),IF('2_Вихідні дані'!$A$12=1,ROUND($L117*(W117-1),2),ROUND((L117+N117+P117+R117+T117+V117)*(W117-1),2)),0)</f>
        <v>#REF!</v>
      </c>
      <c r="Y117" s="74" t="e">
        <f t="shared" si="13"/>
        <v>#REF!</v>
      </c>
      <c r="Z117" s="74" t="e">
        <f>Y117*'2_Вихідні дані'!$B$17</f>
        <v>#REF!</v>
      </c>
    </row>
    <row r="118" spans="1:26" ht="12" hidden="1" x14ac:dyDescent="0.2">
      <c r="A118" s="86" t="e">
        <f>#REF!</f>
        <v>#REF!</v>
      </c>
      <c r="B118" s="78" t="e">
        <f>IF(C118=0,0,COUNTIF($C$10:C118,"&lt;&gt;0"))</f>
        <v>#REF!</v>
      </c>
      <c r="C118" s="78" t="e">
        <f>IF($F118&gt;0,#REF!,0)</f>
        <v>#REF!</v>
      </c>
      <c r="D118" s="78" t="e">
        <f>IF($F118&gt;0,#REF!,"")</f>
        <v>#REF!</v>
      </c>
      <c r="E118" s="78" t="e">
        <f>IF($F118&gt;0,#REF!,0)</f>
        <v>#REF!</v>
      </c>
      <c r="F118" s="78" t="e">
        <f>VLOOKUP($A118,#REF!,6+$B$3,FALSE)</f>
        <v>#REF!</v>
      </c>
      <c r="G118" s="82" t="e">
        <f>IF($B118&gt;0,'2_Вихідні дані'!$B$3,0)</f>
        <v>#REF!</v>
      </c>
      <c r="H118" s="82" t="e">
        <f>IF($B118=0,0,VLOOKUP($A118,#REF!,'Печать(опал)'!H$9,FALSE))</f>
        <v>#REF!</v>
      </c>
      <c r="I118" s="82" t="e">
        <f>IF($B118=0,0,VLOOKUP($A118,#REF!,'Печать(опал)'!I$9,FALSE))</f>
        <v>#REF!</v>
      </c>
      <c r="J118" s="82" t="e">
        <f>IF(B118=0,0,IF(E118&gt;0,VLOOKUP(E118,'2_Вихідні дані'!$A$6:$B$11,2,FALSE),1))</f>
        <v>#REF!</v>
      </c>
      <c r="K118" s="82" t="e">
        <f>IF($B118=0,0,VLOOKUP($A118,#REF!,'Печать(опал)'!K$9,FALSE))</f>
        <v>#REF!</v>
      </c>
      <c r="L118" s="82" t="e">
        <f t="shared" si="7"/>
        <v>#REF!</v>
      </c>
      <c r="M118" s="82" t="e">
        <f>IF($B118=0,0,VLOOKUP($A118,#REF!,'Печать(опал)'!M$9,FALSE))</f>
        <v>#REF!</v>
      </c>
      <c r="N118" s="82" t="e">
        <f t="shared" si="8"/>
        <v>#REF!</v>
      </c>
      <c r="O118" s="82" t="e">
        <f>IF($B118=0,0,VLOOKUP($A118,#REF!,'Печать(опал)'!O$9,FALSE))</f>
        <v>#REF!</v>
      </c>
      <c r="P118" s="82" t="e">
        <f t="shared" si="9"/>
        <v>#REF!</v>
      </c>
      <c r="Q118" s="82" t="e">
        <f>IF($B118=0,0,VLOOKUP($A118,#REF!,'Печать(опал)'!Q$9,FALSE))</f>
        <v>#REF!</v>
      </c>
      <c r="R118" s="82" t="e">
        <f t="shared" si="10"/>
        <v>#REF!</v>
      </c>
      <c r="S118" s="82" t="e">
        <f>IF($B118=0,0,VLOOKUP($A118,#REF!,'Печать(опал)'!S$9,FALSE))</f>
        <v>#REF!</v>
      </c>
      <c r="T118" s="82" t="e">
        <f t="shared" si="11"/>
        <v>#REF!</v>
      </c>
      <c r="U118" s="82" t="e">
        <f>IF($B118=0,0,VLOOKUP($A118,#REF!,'Печать(опал)'!U$9,FALSE))</f>
        <v>#REF!</v>
      </c>
      <c r="V118" s="82" t="e">
        <f t="shared" si="12"/>
        <v>#REF!</v>
      </c>
      <c r="W118" s="82" t="e">
        <f>IF($B118=0,0,VLOOKUP($A118,#REF!,'Печать(опал)'!W$9,FALSE))</f>
        <v>#REF!</v>
      </c>
      <c r="X118" s="82" t="e">
        <f>IF(AND($A118&gt;0,W118&gt;0),IF('2_Вихідні дані'!$A$12=1,ROUND($L118*(W118-1),2),ROUND((L118+N118+P118+R118+T118+V118)*(W118-1),2)),0)</f>
        <v>#REF!</v>
      </c>
      <c r="Y118" s="74" t="e">
        <f t="shared" si="13"/>
        <v>#REF!</v>
      </c>
      <c r="Z118" s="74" t="e">
        <f>Y118*'2_Вихідні дані'!$B$17</f>
        <v>#REF!</v>
      </c>
    </row>
    <row r="119" spans="1:26" ht="12" hidden="1" x14ac:dyDescent="0.2">
      <c r="A119" s="86" t="e">
        <f>#REF!</f>
        <v>#REF!</v>
      </c>
      <c r="B119" s="78" t="e">
        <f>IF(C119=0,0,COUNTIF($C$10:C119,"&lt;&gt;0"))</f>
        <v>#REF!</v>
      </c>
      <c r="C119" s="78" t="e">
        <f>IF($F119&gt;0,#REF!,0)</f>
        <v>#REF!</v>
      </c>
      <c r="D119" s="78" t="e">
        <f>IF($F119&gt;0,#REF!,"")</f>
        <v>#REF!</v>
      </c>
      <c r="E119" s="78" t="e">
        <f>IF($F119&gt;0,#REF!,0)</f>
        <v>#REF!</v>
      </c>
      <c r="F119" s="78" t="e">
        <f>VLOOKUP($A119,#REF!,6+$B$3,FALSE)</f>
        <v>#REF!</v>
      </c>
      <c r="G119" s="82" t="e">
        <f>IF($B119&gt;0,'2_Вихідні дані'!$B$3,0)</f>
        <v>#REF!</v>
      </c>
      <c r="H119" s="82" t="e">
        <f>IF($B119=0,0,VLOOKUP($A119,#REF!,'Печать(опал)'!H$9,FALSE))</f>
        <v>#REF!</v>
      </c>
      <c r="I119" s="82" t="e">
        <f>IF($B119=0,0,VLOOKUP($A119,#REF!,'Печать(опал)'!I$9,FALSE))</f>
        <v>#REF!</v>
      </c>
      <c r="J119" s="82" t="e">
        <f>IF(B119=0,0,IF(E119&gt;0,VLOOKUP(E119,'2_Вихідні дані'!$A$6:$B$11,2,FALSE),1))</f>
        <v>#REF!</v>
      </c>
      <c r="K119" s="82" t="e">
        <f>IF($B119=0,0,VLOOKUP($A119,#REF!,'Печать(опал)'!K$9,FALSE))</f>
        <v>#REF!</v>
      </c>
      <c r="L119" s="82" t="e">
        <f t="shared" si="7"/>
        <v>#REF!</v>
      </c>
      <c r="M119" s="82" t="e">
        <f>IF($B119=0,0,VLOOKUP($A119,#REF!,'Печать(опал)'!M$9,FALSE))</f>
        <v>#REF!</v>
      </c>
      <c r="N119" s="82" t="e">
        <f t="shared" si="8"/>
        <v>#REF!</v>
      </c>
      <c r="O119" s="82" t="e">
        <f>IF($B119=0,0,VLOOKUP($A119,#REF!,'Печать(опал)'!O$9,FALSE))</f>
        <v>#REF!</v>
      </c>
      <c r="P119" s="82" t="e">
        <f t="shared" si="9"/>
        <v>#REF!</v>
      </c>
      <c r="Q119" s="82" t="e">
        <f>IF($B119=0,0,VLOOKUP($A119,#REF!,'Печать(опал)'!Q$9,FALSE))</f>
        <v>#REF!</v>
      </c>
      <c r="R119" s="82" t="e">
        <f t="shared" si="10"/>
        <v>#REF!</v>
      </c>
      <c r="S119" s="82" t="e">
        <f>IF($B119=0,0,VLOOKUP($A119,#REF!,'Печать(опал)'!S$9,FALSE))</f>
        <v>#REF!</v>
      </c>
      <c r="T119" s="82" t="e">
        <f t="shared" si="11"/>
        <v>#REF!</v>
      </c>
      <c r="U119" s="82" t="e">
        <f>IF($B119=0,0,VLOOKUP($A119,#REF!,'Печать(опал)'!U$9,FALSE))</f>
        <v>#REF!</v>
      </c>
      <c r="V119" s="82" t="e">
        <f t="shared" si="12"/>
        <v>#REF!</v>
      </c>
      <c r="W119" s="82" t="e">
        <f>IF($B119=0,0,VLOOKUP($A119,#REF!,'Печать(опал)'!W$9,FALSE))</f>
        <v>#REF!</v>
      </c>
      <c r="X119" s="82" t="e">
        <f>IF(AND($A119&gt;0,W119&gt;0),IF('2_Вихідні дані'!$A$12=1,ROUND($L119*(W119-1),2),ROUND((L119+N119+P119+R119+T119+V119)*(W119-1),2)),0)</f>
        <v>#REF!</v>
      </c>
      <c r="Y119" s="74" t="e">
        <f t="shared" si="13"/>
        <v>#REF!</v>
      </c>
      <c r="Z119" s="74" t="e">
        <f>Y119*'2_Вихідні дані'!$B$17</f>
        <v>#REF!</v>
      </c>
    </row>
    <row r="120" spans="1:26" ht="12" hidden="1" x14ac:dyDescent="0.2">
      <c r="A120" s="86" t="e">
        <f>#REF!</f>
        <v>#REF!</v>
      </c>
      <c r="B120" s="78" t="e">
        <f>IF(C120=0,0,COUNTIF($C$10:C120,"&lt;&gt;0"))</f>
        <v>#REF!</v>
      </c>
      <c r="C120" s="78" t="e">
        <f>IF($F120&gt;0,#REF!,0)</f>
        <v>#REF!</v>
      </c>
      <c r="D120" s="78" t="e">
        <f>IF($F120&gt;0,#REF!,"")</f>
        <v>#REF!</v>
      </c>
      <c r="E120" s="78" t="e">
        <f>IF($F120&gt;0,#REF!,0)</f>
        <v>#REF!</v>
      </c>
      <c r="F120" s="78" t="e">
        <f>VLOOKUP($A120,#REF!,6+$B$3,FALSE)</f>
        <v>#REF!</v>
      </c>
      <c r="G120" s="82" t="e">
        <f>IF($B120&gt;0,'2_Вихідні дані'!$B$3,0)</f>
        <v>#REF!</v>
      </c>
      <c r="H120" s="82" t="e">
        <f>IF($B120=0,0,VLOOKUP($A120,#REF!,'Печать(опал)'!H$9,FALSE))</f>
        <v>#REF!</v>
      </c>
      <c r="I120" s="82" t="e">
        <f>IF($B120=0,0,VLOOKUP($A120,#REF!,'Печать(опал)'!I$9,FALSE))</f>
        <v>#REF!</v>
      </c>
      <c r="J120" s="82" t="e">
        <f>IF(B120=0,0,IF(E120&gt;0,VLOOKUP(E120,'2_Вихідні дані'!$A$6:$B$11,2,FALSE),1))</f>
        <v>#REF!</v>
      </c>
      <c r="K120" s="82" t="e">
        <f>IF($B120=0,0,VLOOKUP($A120,#REF!,'Печать(опал)'!K$9,FALSE))</f>
        <v>#REF!</v>
      </c>
      <c r="L120" s="82" t="e">
        <f t="shared" si="7"/>
        <v>#REF!</v>
      </c>
      <c r="M120" s="82" t="e">
        <f>IF($B120=0,0,VLOOKUP($A120,#REF!,'Печать(опал)'!M$9,FALSE))</f>
        <v>#REF!</v>
      </c>
      <c r="N120" s="82" t="e">
        <f t="shared" si="8"/>
        <v>#REF!</v>
      </c>
      <c r="O120" s="82" t="e">
        <f>IF($B120=0,0,VLOOKUP($A120,#REF!,'Печать(опал)'!O$9,FALSE))</f>
        <v>#REF!</v>
      </c>
      <c r="P120" s="82" t="e">
        <f t="shared" si="9"/>
        <v>#REF!</v>
      </c>
      <c r="Q120" s="82" t="e">
        <f>IF($B120=0,0,VLOOKUP($A120,#REF!,'Печать(опал)'!Q$9,FALSE))</f>
        <v>#REF!</v>
      </c>
      <c r="R120" s="82" t="e">
        <f t="shared" si="10"/>
        <v>#REF!</v>
      </c>
      <c r="S120" s="82" t="e">
        <f>IF($B120=0,0,VLOOKUP($A120,#REF!,'Печать(опал)'!S$9,FALSE))</f>
        <v>#REF!</v>
      </c>
      <c r="T120" s="82" t="e">
        <f t="shared" si="11"/>
        <v>#REF!</v>
      </c>
      <c r="U120" s="82" t="e">
        <f>IF($B120=0,0,VLOOKUP($A120,#REF!,'Печать(опал)'!U$9,FALSE))</f>
        <v>#REF!</v>
      </c>
      <c r="V120" s="82" t="e">
        <f t="shared" si="12"/>
        <v>#REF!</v>
      </c>
      <c r="W120" s="82" t="e">
        <f>IF($B120=0,0,VLOOKUP($A120,#REF!,'Печать(опал)'!W$9,FALSE))</f>
        <v>#REF!</v>
      </c>
      <c r="X120" s="82" t="e">
        <f>IF(AND($A120&gt;0,W120&gt;0),IF('2_Вихідні дані'!$A$12=1,ROUND($L120*(W120-1),2),ROUND((L120+N120+P120+R120+T120+V120)*(W120-1),2)),0)</f>
        <v>#REF!</v>
      </c>
      <c r="Y120" s="74" t="e">
        <f t="shared" si="13"/>
        <v>#REF!</v>
      </c>
      <c r="Z120" s="74" t="e">
        <f>Y120*'2_Вихідні дані'!$B$17</f>
        <v>#REF!</v>
      </c>
    </row>
    <row r="121" spans="1:26" ht="12" hidden="1" x14ac:dyDescent="0.2">
      <c r="A121" s="86" t="e">
        <f>#REF!</f>
        <v>#REF!</v>
      </c>
      <c r="B121" s="78" t="e">
        <f>IF(C121=0,0,COUNTIF($C$10:C121,"&lt;&gt;0"))</f>
        <v>#REF!</v>
      </c>
      <c r="C121" s="78" t="e">
        <f>IF($F121&gt;0,#REF!,0)</f>
        <v>#REF!</v>
      </c>
      <c r="D121" s="78" t="e">
        <f>IF($F121&gt;0,#REF!,"")</f>
        <v>#REF!</v>
      </c>
      <c r="E121" s="78" t="e">
        <f>IF($F121&gt;0,#REF!,0)</f>
        <v>#REF!</v>
      </c>
      <c r="F121" s="78" t="e">
        <f>VLOOKUP($A121,#REF!,6+$B$3,FALSE)</f>
        <v>#REF!</v>
      </c>
      <c r="G121" s="82" t="e">
        <f>IF($B121&gt;0,'2_Вихідні дані'!$B$3,0)</f>
        <v>#REF!</v>
      </c>
      <c r="H121" s="82" t="e">
        <f>IF($B121=0,0,VLOOKUP($A121,#REF!,'Печать(опал)'!H$9,FALSE))</f>
        <v>#REF!</v>
      </c>
      <c r="I121" s="82" t="e">
        <f>IF($B121=0,0,VLOOKUP($A121,#REF!,'Печать(опал)'!I$9,FALSE))</f>
        <v>#REF!</v>
      </c>
      <c r="J121" s="82" t="e">
        <f>IF(B121=0,0,IF(E121&gt;0,VLOOKUP(E121,'2_Вихідні дані'!$A$6:$B$11,2,FALSE),1))</f>
        <v>#REF!</v>
      </c>
      <c r="K121" s="82" t="e">
        <f>IF($B121=0,0,VLOOKUP($A121,#REF!,'Печать(опал)'!K$9,FALSE))</f>
        <v>#REF!</v>
      </c>
      <c r="L121" s="82" t="e">
        <f t="shared" si="7"/>
        <v>#REF!</v>
      </c>
      <c r="M121" s="82" t="e">
        <f>IF($B121=0,0,VLOOKUP($A121,#REF!,'Печать(опал)'!M$9,FALSE))</f>
        <v>#REF!</v>
      </c>
      <c r="N121" s="82" t="e">
        <f t="shared" si="8"/>
        <v>#REF!</v>
      </c>
      <c r="O121" s="82" t="e">
        <f>IF($B121=0,0,VLOOKUP($A121,#REF!,'Печать(опал)'!O$9,FALSE))</f>
        <v>#REF!</v>
      </c>
      <c r="P121" s="82" t="e">
        <f t="shared" si="9"/>
        <v>#REF!</v>
      </c>
      <c r="Q121" s="82" t="e">
        <f>IF($B121=0,0,VLOOKUP($A121,#REF!,'Печать(опал)'!Q$9,FALSE))</f>
        <v>#REF!</v>
      </c>
      <c r="R121" s="82" t="e">
        <f t="shared" si="10"/>
        <v>#REF!</v>
      </c>
      <c r="S121" s="82" t="e">
        <f>IF($B121=0,0,VLOOKUP($A121,#REF!,'Печать(опал)'!S$9,FALSE))</f>
        <v>#REF!</v>
      </c>
      <c r="T121" s="82" t="e">
        <f t="shared" si="11"/>
        <v>#REF!</v>
      </c>
      <c r="U121" s="82" t="e">
        <f>IF($B121=0,0,VLOOKUP($A121,#REF!,'Печать(опал)'!U$9,FALSE))</f>
        <v>#REF!</v>
      </c>
      <c r="V121" s="82" t="e">
        <f t="shared" si="12"/>
        <v>#REF!</v>
      </c>
      <c r="W121" s="82" t="e">
        <f>IF($B121=0,0,VLOOKUP($A121,#REF!,'Печать(опал)'!W$9,FALSE))</f>
        <v>#REF!</v>
      </c>
      <c r="X121" s="82" t="e">
        <f>IF(AND($A121&gt;0,W121&gt;0),IF('2_Вихідні дані'!$A$12=1,ROUND($L121*(W121-1),2),ROUND((L121+N121+P121+R121+T121+V121)*(W121-1),2)),0)</f>
        <v>#REF!</v>
      </c>
      <c r="Y121" s="74" t="e">
        <f t="shared" si="13"/>
        <v>#REF!</v>
      </c>
      <c r="Z121" s="74" t="e">
        <f>Y121*'2_Вихідні дані'!$B$17</f>
        <v>#REF!</v>
      </c>
    </row>
    <row r="122" spans="1:26" ht="12" hidden="1" x14ac:dyDescent="0.2">
      <c r="A122" s="86" t="e">
        <f>#REF!</f>
        <v>#REF!</v>
      </c>
      <c r="B122" s="78" t="e">
        <f>IF(C122=0,0,COUNTIF($C$10:C122,"&lt;&gt;0"))</f>
        <v>#REF!</v>
      </c>
      <c r="C122" s="78" t="e">
        <f>IF($F122&gt;0,#REF!,0)</f>
        <v>#REF!</v>
      </c>
      <c r="D122" s="78" t="e">
        <f>IF($F122&gt;0,#REF!,"")</f>
        <v>#REF!</v>
      </c>
      <c r="E122" s="78" t="e">
        <f>IF($F122&gt;0,#REF!,0)</f>
        <v>#REF!</v>
      </c>
      <c r="F122" s="78" t="e">
        <f>VLOOKUP($A122,#REF!,6+$B$3,FALSE)</f>
        <v>#REF!</v>
      </c>
      <c r="G122" s="82" t="e">
        <f>IF($B122&gt;0,'2_Вихідні дані'!$B$3,0)</f>
        <v>#REF!</v>
      </c>
      <c r="H122" s="82" t="e">
        <f>IF($B122=0,0,VLOOKUP($A122,#REF!,'Печать(опал)'!H$9,FALSE))</f>
        <v>#REF!</v>
      </c>
      <c r="I122" s="82" t="e">
        <f>IF($B122=0,0,VLOOKUP($A122,#REF!,'Печать(опал)'!I$9,FALSE))</f>
        <v>#REF!</v>
      </c>
      <c r="J122" s="82" t="e">
        <f>IF(B122=0,0,IF(E122&gt;0,VLOOKUP(E122,'2_Вихідні дані'!$A$6:$B$11,2,FALSE),1))</f>
        <v>#REF!</v>
      </c>
      <c r="K122" s="82" t="e">
        <f>IF($B122=0,0,VLOOKUP($A122,#REF!,'Печать(опал)'!K$9,FALSE))</f>
        <v>#REF!</v>
      </c>
      <c r="L122" s="82" t="e">
        <f t="shared" si="7"/>
        <v>#REF!</v>
      </c>
      <c r="M122" s="82" t="e">
        <f>IF($B122=0,0,VLOOKUP($A122,#REF!,'Печать(опал)'!M$9,FALSE))</f>
        <v>#REF!</v>
      </c>
      <c r="N122" s="82" t="e">
        <f t="shared" si="8"/>
        <v>#REF!</v>
      </c>
      <c r="O122" s="82" t="e">
        <f>IF($B122=0,0,VLOOKUP($A122,#REF!,'Печать(опал)'!O$9,FALSE))</f>
        <v>#REF!</v>
      </c>
      <c r="P122" s="82" t="e">
        <f t="shared" si="9"/>
        <v>#REF!</v>
      </c>
      <c r="Q122" s="82" t="e">
        <f>IF($B122=0,0,VLOOKUP($A122,#REF!,'Печать(опал)'!Q$9,FALSE))</f>
        <v>#REF!</v>
      </c>
      <c r="R122" s="82" t="e">
        <f t="shared" si="10"/>
        <v>#REF!</v>
      </c>
      <c r="S122" s="82" t="e">
        <f>IF($B122=0,0,VLOOKUP($A122,#REF!,'Печать(опал)'!S$9,FALSE))</f>
        <v>#REF!</v>
      </c>
      <c r="T122" s="82" t="e">
        <f t="shared" si="11"/>
        <v>#REF!</v>
      </c>
      <c r="U122" s="82" t="e">
        <f>IF($B122=0,0,VLOOKUP($A122,#REF!,'Печать(опал)'!U$9,FALSE))</f>
        <v>#REF!</v>
      </c>
      <c r="V122" s="82" t="e">
        <f t="shared" si="12"/>
        <v>#REF!</v>
      </c>
      <c r="W122" s="82" t="e">
        <f>IF($B122=0,0,VLOOKUP($A122,#REF!,'Печать(опал)'!W$9,FALSE))</f>
        <v>#REF!</v>
      </c>
      <c r="X122" s="82" t="e">
        <f>IF(AND($A122&gt;0,W122&gt;0),IF('2_Вихідні дані'!$A$12=1,ROUND($L122*(W122-1),2),ROUND((L122+N122+P122+R122+T122+V122)*(W122-1),2)),0)</f>
        <v>#REF!</v>
      </c>
      <c r="Y122" s="74" t="e">
        <f t="shared" si="13"/>
        <v>#REF!</v>
      </c>
      <c r="Z122" s="74" t="e">
        <f>Y122*'2_Вихідні дані'!$B$17</f>
        <v>#REF!</v>
      </c>
    </row>
    <row r="123" spans="1:26" ht="12" hidden="1" x14ac:dyDescent="0.2">
      <c r="A123" s="86" t="e">
        <f>#REF!</f>
        <v>#REF!</v>
      </c>
      <c r="B123" s="78" t="e">
        <f>IF(C123=0,0,COUNTIF($C$10:C123,"&lt;&gt;0"))</f>
        <v>#REF!</v>
      </c>
      <c r="C123" s="78" t="e">
        <f>IF($F123&gt;0,#REF!,0)</f>
        <v>#REF!</v>
      </c>
      <c r="D123" s="78" t="e">
        <f>IF($F123&gt;0,#REF!,"")</f>
        <v>#REF!</v>
      </c>
      <c r="E123" s="78" t="e">
        <f>IF($F123&gt;0,#REF!,0)</f>
        <v>#REF!</v>
      </c>
      <c r="F123" s="78" t="e">
        <f>VLOOKUP($A123,#REF!,6+$B$3,FALSE)</f>
        <v>#REF!</v>
      </c>
      <c r="G123" s="82" t="e">
        <f>IF($B123&gt;0,'2_Вихідні дані'!$B$3,0)</f>
        <v>#REF!</v>
      </c>
      <c r="H123" s="82" t="e">
        <f>IF($B123=0,0,VLOOKUP($A123,#REF!,'Печать(опал)'!H$9,FALSE))</f>
        <v>#REF!</v>
      </c>
      <c r="I123" s="82" t="e">
        <f>IF($B123=0,0,VLOOKUP($A123,#REF!,'Печать(опал)'!I$9,FALSE))</f>
        <v>#REF!</v>
      </c>
      <c r="J123" s="82" t="e">
        <f>IF(B123=0,0,IF(E123&gt;0,VLOOKUP(E123,'2_Вихідні дані'!$A$6:$B$11,2,FALSE),1))</f>
        <v>#REF!</v>
      </c>
      <c r="K123" s="82" t="e">
        <f>IF($B123=0,0,VLOOKUP($A123,#REF!,'Печать(опал)'!K$9,FALSE))</f>
        <v>#REF!</v>
      </c>
      <c r="L123" s="82" t="e">
        <f t="shared" si="7"/>
        <v>#REF!</v>
      </c>
      <c r="M123" s="82" t="e">
        <f>IF($B123=0,0,VLOOKUP($A123,#REF!,'Печать(опал)'!M$9,FALSE))</f>
        <v>#REF!</v>
      </c>
      <c r="N123" s="82" t="e">
        <f t="shared" si="8"/>
        <v>#REF!</v>
      </c>
      <c r="O123" s="82" t="e">
        <f>IF($B123=0,0,VLOOKUP($A123,#REF!,'Печать(опал)'!O$9,FALSE))</f>
        <v>#REF!</v>
      </c>
      <c r="P123" s="82" t="e">
        <f t="shared" si="9"/>
        <v>#REF!</v>
      </c>
      <c r="Q123" s="82" t="e">
        <f>IF($B123=0,0,VLOOKUP($A123,#REF!,'Печать(опал)'!Q$9,FALSE))</f>
        <v>#REF!</v>
      </c>
      <c r="R123" s="82" t="e">
        <f t="shared" si="10"/>
        <v>#REF!</v>
      </c>
      <c r="S123" s="82" t="e">
        <f>IF($B123=0,0,VLOOKUP($A123,#REF!,'Печать(опал)'!S$9,FALSE))</f>
        <v>#REF!</v>
      </c>
      <c r="T123" s="82" t="e">
        <f t="shared" si="11"/>
        <v>#REF!</v>
      </c>
      <c r="U123" s="82" t="e">
        <f>IF($B123=0,0,VLOOKUP($A123,#REF!,'Печать(опал)'!U$9,FALSE))</f>
        <v>#REF!</v>
      </c>
      <c r="V123" s="82" t="e">
        <f t="shared" si="12"/>
        <v>#REF!</v>
      </c>
      <c r="W123" s="82" t="e">
        <f>IF($B123=0,0,VLOOKUP($A123,#REF!,'Печать(опал)'!W$9,FALSE))</f>
        <v>#REF!</v>
      </c>
      <c r="X123" s="82" t="e">
        <f>IF(AND($A123&gt;0,W123&gt;0),IF('2_Вихідні дані'!$A$12=1,ROUND($L123*(W123-1),2),ROUND((L123+N123+P123+R123+T123+V123)*(W123-1),2)),0)</f>
        <v>#REF!</v>
      </c>
      <c r="Y123" s="74" t="e">
        <f t="shared" si="13"/>
        <v>#REF!</v>
      </c>
      <c r="Z123" s="74" t="e">
        <f>Y123*'2_Вихідні дані'!$B$17</f>
        <v>#REF!</v>
      </c>
    </row>
    <row r="124" spans="1:26" ht="12" hidden="1" x14ac:dyDescent="0.2">
      <c r="A124" s="86" t="e">
        <f>#REF!</f>
        <v>#REF!</v>
      </c>
      <c r="B124" s="78" t="e">
        <f>IF(C124=0,0,COUNTIF($C$10:C124,"&lt;&gt;0"))</f>
        <v>#REF!</v>
      </c>
      <c r="C124" s="78" t="e">
        <f>IF($F124&gt;0,#REF!,0)</f>
        <v>#REF!</v>
      </c>
      <c r="D124" s="78" t="e">
        <f>IF($F124&gt;0,#REF!,"")</f>
        <v>#REF!</v>
      </c>
      <c r="E124" s="78" t="e">
        <f>IF($F124&gt;0,#REF!,0)</f>
        <v>#REF!</v>
      </c>
      <c r="F124" s="78" t="e">
        <f>VLOOKUP($A124,#REF!,6+$B$3,FALSE)</f>
        <v>#REF!</v>
      </c>
      <c r="G124" s="82" t="e">
        <f>IF($B124&gt;0,'2_Вихідні дані'!$B$3,0)</f>
        <v>#REF!</v>
      </c>
      <c r="H124" s="82" t="e">
        <f>IF($B124=0,0,VLOOKUP($A124,#REF!,'Печать(опал)'!H$9,FALSE))</f>
        <v>#REF!</v>
      </c>
      <c r="I124" s="82" t="e">
        <f>IF($B124=0,0,VLOOKUP($A124,#REF!,'Печать(опал)'!I$9,FALSE))</f>
        <v>#REF!</v>
      </c>
      <c r="J124" s="82" t="e">
        <f>IF(B124=0,0,IF(E124&gt;0,VLOOKUP(E124,'2_Вихідні дані'!$A$6:$B$11,2,FALSE),1))</f>
        <v>#REF!</v>
      </c>
      <c r="K124" s="82" t="e">
        <f>IF($B124=0,0,VLOOKUP($A124,#REF!,'Печать(опал)'!K$9,FALSE))</f>
        <v>#REF!</v>
      </c>
      <c r="L124" s="82" t="e">
        <f t="shared" si="7"/>
        <v>#REF!</v>
      </c>
      <c r="M124" s="82" t="e">
        <f>IF($B124=0,0,VLOOKUP($A124,#REF!,'Печать(опал)'!M$9,FALSE))</f>
        <v>#REF!</v>
      </c>
      <c r="N124" s="82" t="e">
        <f t="shared" si="8"/>
        <v>#REF!</v>
      </c>
      <c r="O124" s="82" t="e">
        <f>IF($B124=0,0,VLOOKUP($A124,#REF!,'Печать(опал)'!O$9,FALSE))</f>
        <v>#REF!</v>
      </c>
      <c r="P124" s="82" t="e">
        <f t="shared" si="9"/>
        <v>#REF!</v>
      </c>
      <c r="Q124" s="82" t="e">
        <f>IF($B124=0,0,VLOOKUP($A124,#REF!,'Печать(опал)'!Q$9,FALSE))</f>
        <v>#REF!</v>
      </c>
      <c r="R124" s="82" t="e">
        <f t="shared" si="10"/>
        <v>#REF!</v>
      </c>
      <c r="S124" s="82" t="e">
        <f>IF($B124=0,0,VLOOKUP($A124,#REF!,'Печать(опал)'!S$9,FALSE))</f>
        <v>#REF!</v>
      </c>
      <c r="T124" s="82" t="e">
        <f t="shared" si="11"/>
        <v>#REF!</v>
      </c>
      <c r="U124" s="82" t="e">
        <f>IF($B124=0,0,VLOOKUP($A124,#REF!,'Печать(опал)'!U$9,FALSE))</f>
        <v>#REF!</v>
      </c>
      <c r="V124" s="82" t="e">
        <f t="shared" si="12"/>
        <v>#REF!</v>
      </c>
      <c r="W124" s="82" t="e">
        <f>IF($B124=0,0,VLOOKUP($A124,#REF!,'Печать(опал)'!W$9,FALSE))</f>
        <v>#REF!</v>
      </c>
      <c r="X124" s="82" t="e">
        <f>IF(AND($A124&gt;0,W124&gt;0),IF('2_Вихідні дані'!$A$12=1,ROUND($L124*(W124-1),2),ROUND((L124+N124+P124+R124+T124+V124)*(W124-1),2)),0)</f>
        <v>#REF!</v>
      </c>
      <c r="Y124" s="74" t="e">
        <f t="shared" si="13"/>
        <v>#REF!</v>
      </c>
      <c r="Z124" s="74" t="e">
        <f>Y124*'2_Вихідні дані'!$B$17</f>
        <v>#REF!</v>
      </c>
    </row>
    <row r="125" spans="1:26" ht="12" hidden="1" x14ac:dyDescent="0.2">
      <c r="A125" s="86" t="e">
        <f>#REF!</f>
        <v>#REF!</v>
      </c>
      <c r="B125" s="78" t="e">
        <f>IF(C125=0,0,COUNTIF($C$10:C125,"&lt;&gt;0"))</f>
        <v>#REF!</v>
      </c>
      <c r="C125" s="78" t="e">
        <f>IF($F125&gt;0,#REF!,0)</f>
        <v>#REF!</v>
      </c>
      <c r="D125" s="78" t="e">
        <f>IF($F125&gt;0,#REF!,"")</f>
        <v>#REF!</v>
      </c>
      <c r="E125" s="78" t="e">
        <f>IF($F125&gt;0,#REF!,0)</f>
        <v>#REF!</v>
      </c>
      <c r="F125" s="78" t="e">
        <f>VLOOKUP($A125,#REF!,6+$B$3,FALSE)</f>
        <v>#REF!</v>
      </c>
      <c r="G125" s="82" t="e">
        <f>IF($B125&gt;0,'2_Вихідні дані'!$B$3,0)</f>
        <v>#REF!</v>
      </c>
      <c r="H125" s="82" t="e">
        <f>IF($B125=0,0,VLOOKUP($A125,#REF!,'Печать(опал)'!H$9,FALSE))</f>
        <v>#REF!</v>
      </c>
      <c r="I125" s="82" t="e">
        <f>IF($B125=0,0,VLOOKUP($A125,#REF!,'Печать(опал)'!I$9,FALSE))</f>
        <v>#REF!</v>
      </c>
      <c r="J125" s="82" t="e">
        <f>IF(B125=0,0,IF(E125&gt;0,VLOOKUP(E125,'2_Вихідні дані'!$A$6:$B$11,2,FALSE),1))</f>
        <v>#REF!</v>
      </c>
      <c r="K125" s="82" t="e">
        <f>IF($B125=0,0,VLOOKUP($A125,#REF!,'Печать(опал)'!K$9,FALSE))</f>
        <v>#REF!</v>
      </c>
      <c r="L125" s="82" t="e">
        <f t="shared" si="7"/>
        <v>#REF!</v>
      </c>
      <c r="M125" s="82" t="e">
        <f>IF($B125=0,0,VLOOKUP($A125,#REF!,'Печать(опал)'!M$9,FALSE))</f>
        <v>#REF!</v>
      </c>
      <c r="N125" s="82" t="e">
        <f t="shared" si="8"/>
        <v>#REF!</v>
      </c>
      <c r="O125" s="82" t="e">
        <f>IF($B125=0,0,VLOOKUP($A125,#REF!,'Печать(опал)'!O$9,FALSE))</f>
        <v>#REF!</v>
      </c>
      <c r="P125" s="82" t="e">
        <f t="shared" si="9"/>
        <v>#REF!</v>
      </c>
      <c r="Q125" s="82" t="e">
        <f>IF($B125=0,0,VLOOKUP($A125,#REF!,'Печать(опал)'!Q$9,FALSE))</f>
        <v>#REF!</v>
      </c>
      <c r="R125" s="82" t="e">
        <f t="shared" si="10"/>
        <v>#REF!</v>
      </c>
      <c r="S125" s="82" t="e">
        <f>IF($B125=0,0,VLOOKUP($A125,#REF!,'Печать(опал)'!S$9,FALSE))</f>
        <v>#REF!</v>
      </c>
      <c r="T125" s="82" t="e">
        <f t="shared" si="11"/>
        <v>#REF!</v>
      </c>
      <c r="U125" s="82" t="e">
        <f>IF($B125=0,0,VLOOKUP($A125,#REF!,'Печать(опал)'!U$9,FALSE))</f>
        <v>#REF!</v>
      </c>
      <c r="V125" s="82" t="e">
        <f t="shared" si="12"/>
        <v>#REF!</v>
      </c>
      <c r="W125" s="82" t="e">
        <f>IF($B125=0,0,VLOOKUP($A125,#REF!,'Печать(опал)'!W$9,FALSE))</f>
        <v>#REF!</v>
      </c>
      <c r="X125" s="82" t="e">
        <f>IF(AND($A125&gt;0,W125&gt;0),IF('2_Вихідні дані'!$A$12=1,ROUND($L125*(W125-1),2),ROUND((L125+N125+P125+R125+T125+V125)*(W125-1),2)),0)</f>
        <v>#REF!</v>
      </c>
      <c r="Y125" s="74" t="e">
        <f t="shared" si="13"/>
        <v>#REF!</v>
      </c>
      <c r="Z125" s="74" t="e">
        <f>Y125*'2_Вихідні дані'!$B$17</f>
        <v>#REF!</v>
      </c>
    </row>
    <row r="126" spans="1:26" ht="12" hidden="1" x14ac:dyDescent="0.2">
      <c r="A126" s="86" t="e">
        <f>#REF!</f>
        <v>#REF!</v>
      </c>
      <c r="B126" s="78" t="e">
        <f>IF(C126=0,0,COUNTIF($C$10:C126,"&lt;&gt;0"))</f>
        <v>#REF!</v>
      </c>
      <c r="C126" s="78" t="e">
        <f>IF($F126&gt;0,#REF!,0)</f>
        <v>#REF!</v>
      </c>
      <c r="D126" s="78" t="e">
        <f>IF($F126&gt;0,#REF!,"")</f>
        <v>#REF!</v>
      </c>
      <c r="E126" s="78" t="e">
        <f>IF($F126&gt;0,#REF!,0)</f>
        <v>#REF!</v>
      </c>
      <c r="F126" s="78" t="e">
        <f>VLOOKUP($A126,#REF!,6+$B$3,FALSE)</f>
        <v>#REF!</v>
      </c>
      <c r="G126" s="82" t="e">
        <f>IF($B126&gt;0,'2_Вихідні дані'!$B$3,0)</f>
        <v>#REF!</v>
      </c>
      <c r="H126" s="82" t="e">
        <f>IF($B126=0,0,VLOOKUP($A126,#REF!,'Печать(опал)'!H$9,FALSE))</f>
        <v>#REF!</v>
      </c>
      <c r="I126" s="82" t="e">
        <f>IF($B126=0,0,VLOOKUP($A126,#REF!,'Печать(опал)'!I$9,FALSE))</f>
        <v>#REF!</v>
      </c>
      <c r="J126" s="82" t="e">
        <f>IF(B126=0,0,IF(E126&gt;0,VLOOKUP(E126,'2_Вихідні дані'!$A$6:$B$11,2,FALSE),1))</f>
        <v>#REF!</v>
      </c>
      <c r="K126" s="82" t="e">
        <f>IF($B126=0,0,VLOOKUP($A126,#REF!,'Печать(опал)'!K$9,FALSE))</f>
        <v>#REF!</v>
      </c>
      <c r="L126" s="82" t="e">
        <f t="shared" si="7"/>
        <v>#REF!</v>
      </c>
      <c r="M126" s="82" t="e">
        <f>IF($B126=0,0,VLOOKUP($A126,#REF!,'Печать(опал)'!M$9,FALSE))</f>
        <v>#REF!</v>
      </c>
      <c r="N126" s="82" t="e">
        <f t="shared" si="8"/>
        <v>#REF!</v>
      </c>
      <c r="O126" s="82" t="e">
        <f>IF($B126=0,0,VLOOKUP($A126,#REF!,'Печать(опал)'!O$9,FALSE))</f>
        <v>#REF!</v>
      </c>
      <c r="P126" s="82" t="e">
        <f t="shared" si="9"/>
        <v>#REF!</v>
      </c>
      <c r="Q126" s="82" t="e">
        <f>IF($B126=0,0,VLOOKUP($A126,#REF!,'Печать(опал)'!Q$9,FALSE))</f>
        <v>#REF!</v>
      </c>
      <c r="R126" s="82" t="e">
        <f t="shared" si="10"/>
        <v>#REF!</v>
      </c>
      <c r="S126" s="82" t="e">
        <f>IF($B126=0,0,VLOOKUP($A126,#REF!,'Печать(опал)'!S$9,FALSE))</f>
        <v>#REF!</v>
      </c>
      <c r="T126" s="82" t="e">
        <f t="shared" si="11"/>
        <v>#REF!</v>
      </c>
      <c r="U126" s="82" t="e">
        <f>IF($B126=0,0,VLOOKUP($A126,#REF!,'Печать(опал)'!U$9,FALSE))</f>
        <v>#REF!</v>
      </c>
      <c r="V126" s="82" t="e">
        <f t="shared" si="12"/>
        <v>#REF!</v>
      </c>
      <c r="W126" s="82" t="e">
        <f>IF($B126=0,0,VLOOKUP($A126,#REF!,'Печать(опал)'!W$9,FALSE))</f>
        <v>#REF!</v>
      </c>
      <c r="X126" s="82" t="e">
        <f>IF(AND($A126&gt;0,W126&gt;0),IF('2_Вихідні дані'!$A$12=1,ROUND($L126*(W126-1),2),ROUND((L126+N126+P126+R126+T126+V126)*(W126-1),2)),0)</f>
        <v>#REF!</v>
      </c>
      <c r="Y126" s="74" t="e">
        <f t="shared" si="13"/>
        <v>#REF!</v>
      </c>
      <c r="Z126" s="74" t="e">
        <f>Y126*'2_Вихідні дані'!$B$17</f>
        <v>#REF!</v>
      </c>
    </row>
    <row r="127" spans="1:26" ht="12" hidden="1" x14ac:dyDescent="0.2">
      <c r="A127" s="86" t="e">
        <f>#REF!</f>
        <v>#REF!</v>
      </c>
      <c r="B127" s="78" t="e">
        <f>IF(C127=0,0,COUNTIF($C$10:C127,"&lt;&gt;0"))</f>
        <v>#REF!</v>
      </c>
      <c r="C127" s="78" t="e">
        <f>IF($F127&gt;0,#REF!,0)</f>
        <v>#REF!</v>
      </c>
      <c r="D127" s="78" t="e">
        <f>IF($F127&gt;0,#REF!,"")</f>
        <v>#REF!</v>
      </c>
      <c r="E127" s="78" t="e">
        <f>IF($F127&gt;0,#REF!,0)</f>
        <v>#REF!</v>
      </c>
      <c r="F127" s="78" t="e">
        <f>VLOOKUP($A127,#REF!,6+$B$3,FALSE)</f>
        <v>#REF!</v>
      </c>
      <c r="G127" s="82" t="e">
        <f>IF($B127&gt;0,'2_Вихідні дані'!$B$3,0)</f>
        <v>#REF!</v>
      </c>
      <c r="H127" s="82" t="e">
        <f>IF($B127=0,0,VLOOKUP($A127,#REF!,'Печать(опал)'!H$9,FALSE))</f>
        <v>#REF!</v>
      </c>
      <c r="I127" s="82" t="e">
        <f>IF($B127=0,0,VLOOKUP($A127,#REF!,'Печать(опал)'!I$9,FALSE))</f>
        <v>#REF!</v>
      </c>
      <c r="J127" s="82" t="e">
        <f>IF(B127=0,0,IF(E127&gt;0,VLOOKUP(E127,'2_Вихідні дані'!$A$6:$B$11,2,FALSE),1))</f>
        <v>#REF!</v>
      </c>
      <c r="K127" s="82" t="e">
        <f>IF($B127=0,0,VLOOKUP($A127,#REF!,'Печать(опал)'!K$9,FALSE))</f>
        <v>#REF!</v>
      </c>
      <c r="L127" s="82" t="e">
        <f t="shared" si="7"/>
        <v>#REF!</v>
      </c>
      <c r="M127" s="82" t="e">
        <f>IF($B127=0,0,VLOOKUP($A127,#REF!,'Печать(опал)'!M$9,FALSE))</f>
        <v>#REF!</v>
      </c>
      <c r="N127" s="82" t="e">
        <f t="shared" si="8"/>
        <v>#REF!</v>
      </c>
      <c r="O127" s="82" t="e">
        <f>IF($B127=0,0,VLOOKUP($A127,#REF!,'Печать(опал)'!O$9,FALSE))</f>
        <v>#REF!</v>
      </c>
      <c r="P127" s="82" t="e">
        <f t="shared" si="9"/>
        <v>#REF!</v>
      </c>
      <c r="Q127" s="82" t="e">
        <f>IF($B127=0,0,VLOOKUP($A127,#REF!,'Печать(опал)'!Q$9,FALSE))</f>
        <v>#REF!</v>
      </c>
      <c r="R127" s="82" t="e">
        <f t="shared" si="10"/>
        <v>#REF!</v>
      </c>
      <c r="S127" s="82" t="e">
        <f>IF($B127=0,0,VLOOKUP($A127,#REF!,'Печать(опал)'!S$9,FALSE))</f>
        <v>#REF!</v>
      </c>
      <c r="T127" s="82" t="e">
        <f t="shared" si="11"/>
        <v>#REF!</v>
      </c>
      <c r="U127" s="82" t="e">
        <f>IF($B127=0,0,VLOOKUP($A127,#REF!,'Печать(опал)'!U$9,FALSE))</f>
        <v>#REF!</v>
      </c>
      <c r="V127" s="82" t="e">
        <f t="shared" si="12"/>
        <v>#REF!</v>
      </c>
      <c r="W127" s="82" t="e">
        <f>IF($B127=0,0,VLOOKUP($A127,#REF!,'Печать(опал)'!W$9,FALSE))</f>
        <v>#REF!</v>
      </c>
      <c r="X127" s="82" t="e">
        <f>IF(AND($A127&gt;0,W127&gt;0),IF('2_Вихідні дані'!$A$12=1,ROUND($L127*(W127-1),2),ROUND((L127+N127+P127+R127+T127+V127)*(W127-1),2)),0)</f>
        <v>#REF!</v>
      </c>
      <c r="Y127" s="74" t="e">
        <f t="shared" si="13"/>
        <v>#REF!</v>
      </c>
      <c r="Z127" s="74" t="e">
        <f>Y127*'2_Вихідні дані'!$B$17</f>
        <v>#REF!</v>
      </c>
    </row>
    <row r="128" spans="1:26" ht="12" hidden="1" x14ac:dyDescent="0.2">
      <c r="A128" s="86" t="e">
        <f>#REF!</f>
        <v>#REF!</v>
      </c>
      <c r="B128" s="78" t="e">
        <f>IF(C128=0,0,COUNTIF($C$10:C128,"&lt;&gt;0"))</f>
        <v>#REF!</v>
      </c>
      <c r="C128" s="78" t="e">
        <f>IF($F128&gt;0,#REF!,0)</f>
        <v>#REF!</v>
      </c>
      <c r="D128" s="78" t="e">
        <f>IF($F128&gt;0,#REF!,"")</f>
        <v>#REF!</v>
      </c>
      <c r="E128" s="78" t="e">
        <f>IF($F128&gt;0,#REF!,0)</f>
        <v>#REF!</v>
      </c>
      <c r="F128" s="78" t="e">
        <f>VLOOKUP($A128,#REF!,6+$B$3,FALSE)</f>
        <v>#REF!</v>
      </c>
      <c r="G128" s="82" t="e">
        <f>IF($B128&gt;0,'2_Вихідні дані'!$B$3,0)</f>
        <v>#REF!</v>
      </c>
      <c r="H128" s="82" t="e">
        <f>IF($B128=0,0,VLOOKUP($A128,#REF!,'Печать(опал)'!H$9,FALSE))</f>
        <v>#REF!</v>
      </c>
      <c r="I128" s="82" t="e">
        <f>IF($B128=0,0,VLOOKUP($A128,#REF!,'Печать(опал)'!I$9,FALSE))</f>
        <v>#REF!</v>
      </c>
      <c r="J128" s="82" t="e">
        <f>IF(B128=0,0,IF(E128&gt;0,VLOOKUP(E128,'2_Вихідні дані'!$A$6:$B$11,2,FALSE),1))</f>
        <v>#REF!</v>
      </c>
      <c r="K128" s="82" t="e">
        <f>IF($B128=0,0,VLOOKUP($A128,#REF!,'Печать(опал)'!K$9,FALSE))</f>
        <v>#REF!</v>
      </c>
      <c r="L128" s="82" t="e">
        <f t="shared" si="7"/>
        <v>#REF!</v>
      </c>
      <c r="M128" s="82" t="e">
        <f>IF($B128=0,0,VLOOKUP($A128,#REF!,'Печать(опал)'!M$9,FALSE))</f>
        <v>#REF!</v>
      </c>
      <c r="N128" s="82" t="e">
        <f t="shared" si="8"/>
        <v>#REF!</v>
      </c>
      <c r="O128" s="82" t="e">
        <f>IF($B128=0,0,VLOOKUP($A128,#REF!,'Печать(опал)'!O$9,FALSE))</f>
        <v>#REF!</v>
      </c>
      <c r="P128" s="82" t="e">
        <f t="shared" si="9"/>
        <v>#REF!</v>
      </c>
      <c r="Q128" s="82" t="e">
        <f>IF($B128=0,0,VLOOKUP($A128,#REF!,'Печать(опал)'!Q$9,FALSE))</f>
        <v>#REF!</v>
      </c>
      <c r="R128" s="82" t="e">
        <f t="shared" si="10"/>
        <v>#REF!</v>
      </c>
      <c r="S128" s="82" t="e">
        <f>IF($B128=0,0,VLOOKUP($A128,#REF!,'Печать(опал)'!S$9,FALSE))</f>
        <v>#REF!</v>
      </c>
      <c r="T128" s="82" t="e">
        <f t="shared" si="11"/>
        <v>#REF!</v>
      </c>
      <c r="U128" s="82" t="e">
        <f>IF($B128=0,0,VLOOKUP($A128,#REF!,'Печать(опал)'!U$9,FALSE))</f>
        <v>#REF!</v>
      </c>
      <c r="V128" s="82" t="e">
        <f t="shared" si="12"/>
        <v>#REF!</v>
      </c>
      <c r="W128" s="82" t="e">
        <f>IF($B128=0,0,VLOOKUP($A128,#REF!,'Печать(опал)'!W$9,FALSE))</f>
        <v>#REF!</v>
      </c>
      <c r="X128" s="82" t="e">
        <f>IF(AND($A128&gt;0,W128&gt;0),IF('2_Вихідні дані'!$A$12=1,ROUND($L128*(W128-1),2),ROUND((L128+N128+P128+R128+T128+V128)*(W128-1),2)),0)</f>
        <v>#REF!</v>
      </c>
      <c r="Y128" s="74" t="e">
        <f t="shared" si="13"/>
        <v>#REF!</v>
      </c>
      <c r="Z128" s="74" t="e">
        <f>Y128*'2_Вихідні дані'!$B$17</f>
        <v>#REF!</v>
      </c>
    </row>
    <row r="129" spans="1:26" ht="12" hidden="1" x14ac:dyDescent="0.2">
      <c r="A129" s="86" t="e">
        <f>#REF!</f>
        <v>#REF!</v>
      </c>
      <c r="B129" s="78" t="e">
        <f>IF(C129=0,0,COUNTIF($C$10:C129,"&lt;&gt;0"))</f>
        <v>#REF!</v>
      </c>
      <c r="C129" s="78" t="e">
        <f>IF($F129&gt;0,#REF!,0)</f>
        <v>#REF!</v>
      </c>
      <c r="D129" s="78" t="e">
        <f>IF($F129&gt;0,#REF!,"")</f>
        <v>#REF!</v>
      </c>
      <c r="E129" s="78" t="e">
        <f>IF($F129&gt;0,#REF!,0)</f>
        <v>#REF!</v>
      </c>
      <c r="F129" s="78" t="e">
        <f>VLOOKUP($A129,#REF!,6+$B$3,FALSE)</f>
        <v>#REF!</v>
      </c>
      <c r="G129" s="82" t="e">
        <f>IF($B129&gt;0,'2_Вихідні дані'!$B$3,0)</f>
        <v>#REF!</v>
      </c>
      <c r="H129" s="82" t="e">
        <f>IF($B129=0,0,VLOOKUP($A129,#REF!,'Печать(опал)'!H$9,FALSE))</f>
        <v>#REF!</v>
      </c>
      <c r="I129" s="82" t="e">
        <f>IF($B129=0,0,VLOOKUP($A129,#REF!,'Печать(опал)'!I$9,FALSE))</f>
        <v>#REF!</v>
      </c>
      <c r="J129" s="82" t="e">
        <f>IF(B129=0,0,IF(E129&gt;0,VLOOKUP(E129,'2_Вихідні дані'!$A$6:$B$11,2,FALSE),1))</f>
        <v>#REF!</v>
      </c>
      <c r="K129" s="82" t="e">
        <f>IF($B129=0,0,VLOOKUP($A129,#REF!,'Печать(опал)'!K$9,FALSE))</f>
        <v>#REF!</v>
      </c>
      <c r="L129" s="82" t="e">
        <f t="shared" si="7"/>
        <v>#REF!</v>
      </c>
      <c r="M129" s="82" t="e">
        <f>IF($B129=0,0,VLOOKUP($A129,#REF!,'Печать(опал)'!M$9,FALSE))</f>
        <v>#REF!</v>
      </c>
      <c r="N129" s="82" t="e">
        <f t="shared" si="8"/>
        <v>#REF!</v>
      </c>
      <c r="O129" s="82" t="e">
        <f>IF($B129=0,0,VLOOKUP($A129,#REF!,'Печать(опал)'!O$9,FALSE))</f>
        <v>#REF!</v>
      </c>
      <c r="P129" s="82" t="e">
        <f t="shared" si="9"/>
        <v>#REF!</v>
      </c>
      <c r="Q129" s="82" t="e">
        <f>IF($B129=0,0,VLOOKUP($A129,#REF!,'Печать(опал)'!Q$9,FALSE))</f>
        <v>#REF!</v>
      </c>
      <c r="R129" s="82" t="e">
        <f t="shared" si="10"/>
        <v>#REF!</v>
      </c>
      <c r="S129" s="82" t="e">
        <f>IF($B129=0,0,VLOOKUP($A129,#REF!,'Печать(опал)'!S$9,FALSE))</f>
        <v>#REF!</v>
      </c>
      <c r="T129" s="82" t="e">
        <f t="shared" si="11"/>
        <v>#REF!</v>
      </c>
      <c r="U129" s="82" t="e">
        <f>IF($B129=0,0,VLOOKUP($A129,#REF!,'Печать(опал)'!U$9,FALSE))</f>
        <v>#REF!</v>
      </c>
      <c r="V129" s="82" t="e">
        <f t="shared" si="12"/>
        <v>#REF!</v>
      </c>
      <c r="W129" s="82" t="e">
        <f>IF($B129=0,0,VLOOKUP($A129,#REF!,'Печать(опал)'!W$9,FALSE))</f>
        <v>#REF!</v>
      </c>
      <c r="X129" s="82" t="e">
        <f>IF(AND($A129&gt;0,W129&gt;0),IF('2_Вихідні дані'!$A$12=1,ROUND($L129*(W129-1),2),ROUND((L129+N129+P129+R129+T129+V129)*(W129-1),2)),0)</f>
        <v>#REF!</v>
      </c>
      <c r="Y129" s="74" t="e">
        <f t="shared" si="13"/>
        <v>#REF!</v>
      </c>
      <c r="Z129" s="74" t="e">
        <f>Y129*'2_Вихідні дані'!$B$17</f>
        <v>#REF!</v>
      </c>
    </row>
    <row r="130" spans="1:26" ht="12" hidden="1" x14ac:dyDescent="0.2">
      <c r="A130" s="86" t="e">
        <f>#REF!</f>
        <v>#REF!</v>
      </c>
      <c r="B130" s="78" t="e">
        <f>IF(C130=0,0,COUNTIF($C$10:C130,"&lt;&gt;0"))</f>
        <v>#REF!</v>
      </c>
      <c r="C130" s="78" t="e">
        <f>IF($F130&gt;0,#REF!,0)</f>
        <v>#REF!</v>
      </c>
      <c r="D130" s="78" t="e">
        <f>IF($F130&gt;0,#REF!,"")</f>
        <v>#REF!</v>
      </c>
      <c r="E130" s="78" t="e">
        <f>IF($F130&gt;0,#REF!,0)</f>
        <v>#REF!</v>
      </c>
      <c r="F130" s="78" t="e">
        <f>VLOOKUP($A130,#REF!,6+$B$3,FALSE)</f>
        <v>#REF!</v>
      </c>
      <c r="G130" s="82" t="e">
        <f>IF($B130&gt;0,'2_Вихідні дані'!$B$3,0)</f>
        <v>#REF!</v>
      </c>
      <c r="H130" s="82" t="e">
        <f>IF($B130=0,0,VLOOKUP($A130,#REF!,'Печать(опал)'!H$9,FALSE))</f>
        <v>#REF!</v>
      </c>
      <c r="I130" s="82" t="e">
        <f>IF($B130=0,0,VLOOKUP($A130,#REF!,'Печать(опал)'!I$9,FALSE))</f>
        <v>#REF!</v>
      </c>
      <c r="J130" s="82" t="e">
        <f>IF(B130=0,0,IF(E130&gt;0,VLOOKUP(E130,'2_Вихідні дані'!$A$6:$B$11,2,FALSE),1))</f>
        <v>#REF!</v>
      </c>
      <c r="K130" s="82" t="e">
        <f>IF($B130=0,0,VLOOKUP($A130,#REF!,'Печать(опал)'!K$9,FALSE))</f>
        <v>#REF!</v>
      </c>
      <c r="L130" s="82" t="e">
        <f t="shared" si="7"/>
        <v>#REF!</v>
      </c>
      <c r="M130" s="82" t="e">
        <f>IF($B130=0,0,VLOOKUP($A130,#REF!,'Печать(опал)'!M$9,FALSE))</f>
        <v>#REF!</v>
      </c>
      <c r="N130" s="82" t="e">
        <f t="shared" si="8"/>
        <v>#REF!</v>
      </c>
      <c r="O130" s="82" t="e">
        <f>IF($B130=0,0,VLOOKUP($A130,#REF!,'Печать(опал)'!O$9,FALSE))</f>
        <v>#REF!</v>
      </c>
      <c r="P130" s="82" t="e">
        <f t="shared" si="9"/>
        <v>#REF!</v>
      </c>
      <c r="Q130" s="82" t="e">
        <f>IF($B130=0,0,VLOOKUP($A130,#REF!,'Печать(опал)'!Q$9,FALSE))</f>
        <v>#REF!</v>
      </c>
      <c r="R130" s="82" t="e">
        <f t="shared" si="10"/>
        <v>#REF!</v>
      </c>
      <c r="S130" s="82" t="e">
        <f>IF($B130=0,0,VLOOKUP($A130,#REF!,'Печать(опал)'!S$9,FALSE))</f>
        <v>#REF!</v>
      </c>
      <c r="T130" s="82" t="e">
        <f t="shared" si="11"/>
        <v>#REF!</v>
      </c>
      <c r="U130" s="82" t="e">
        <f>IF($B130=0,0,VLOOKUP($A130,#REF!,'Печать(опал)'!U$9,FALSE))</f>
        <v>#REF!</v>
      </c>
      <c r="V130" s="82" t="e">
        <f t="shared" si="12"/>
        <v>#REF!</v>
      </c>
      <c r="W130" s="82" t="e">
        <f>IF($B130=0,0,VLOOKUP($A130,#REF!,'Печать(опал)'!W$9,FALSE))</f>
        <v>#REF!</v>
      </c>
      <c r="X130" s="82" t="e">
        <f>IF(AND($A130&gt;0,W130&gt;0),IF('2_Вихідні дані'!$A$12=1,ROUND($L130*(W130-1),2),ROUND((L130+N130+P130+R130+T130+V130)*(W130-1),2)),0)</f>
        <v>#REF!</v>
      </c>
      <c r="Y130" s="74" t="e">
        <f t="shared" si="13"/>
        <v>#REF!</v>
      </c>
      <c r="Z130" s="74" t="e">
        <f>Y130*'2_Вихідні дані'!$B$17</f>
        <v>#REF!</v>
      </c>
    </row>
    <row r="131" spans="1:26" ht="12" hidden="1" x14ac:dyDescent="0.2">
      <c r="A131" s="86" t="e">
        <f>#REF!</f>
        <v>#REF!</v>
      </c>
      <c r="B131" s="78" t="e">
        <f>IF(C131=0,0,COUNTIF($C$10:C131,"&lt;&gt;0"))</f>
        <v>#REF!</v>
      </c>
      <c r="C131" s="78" t="e">
        <f>IF($F131&gt;0,#REF!,0)</f>
        <v>#REF!</v>
      </c>
      <c r="D131" s="78" t="e">
        <f>IF($F131&gt;0,#REF!,"")</f>
        <v>#REF!</v>
      </c>
      <c r="E131" s="78" t="e">
        <f>IF($F131&gt;0,#REF!,0)</f>
        <v>#REF!</v>
      </c>
      <c r="F131" s="78" t="e">
        <f>VLOOKUP($A131,#REF!,6+$B$3,FALSE)</f>
        <v>#REF!</v>
      </c>
      <c r="G131" s="82" t="e">
        <f>IF($B131&gt;0,'2_Вихідні дані'!$B$3,0)</f>
        <v>#REF!</v>
      </c>
      <c r="H131" s="82" t="e">
        <f>IF($B131=0,0,VLOOKUP($A131,#REF!,'Печать(опал)'!H$9,FALSE))</f>
        <v>#REF!</v>
      </c>
      <c r="I131" s="82" t="e">
        <f>IF($B131=0,0,VLOOKUP($A131,#REF!,'Печать(опал)'!I$9,FALSE))</f>
        <v>#REF!</v>
      </c>
      <c r="J131" s="82" t="e">
        <f>IF(B131=0,0,IF(E131&gt;0,VLOOKUP(E131,'2_Вихідні дані'!$A$6:$B$11,2,FALSE),1))</f>
        <v>#REF!</v>
      </c>
      <c r="K131" s="82" t="e">
        <f>IF($B131=0,0,VLOOKUP($A131,#REF!,'Печать(опал)'!K$9,FALSE))</f>
        <v>#REF!</v>
      </c>
      <c r="L131" s="82" t="e">
        <f t="shared" si="7"/>
        <v>#REF!</v>
      </c>
      <c r="M131" s="82" t="e">
        <f>IF($B131=0,0,VLOOKUP($A131,#REF!,'Печать(опал)'!M$9,FALSE))</f>
        <v>#REF!</v>
      </c>
      <c r="N131" s="82" t="e">
        <f t="shared" si="8"/>
        <v>#REF!</v>
      </c>
      <c r="O131" s="82" t="e">
        <f>IF($B131=0,0,VLOOKUP($A131,#REF!,'Печать(опал)'!O$9,FALSE))</f>
        <v>#REF!</v>
      </c>
      <c r="P131" s="82" t="e">
        <f t="shared" si="9"/>
        <v>#REF!</v>
      </c>
      <c r="Q131" s="82" t="e">
        <f>IF($B131=0,0,VLOOKUP($A131,#REF!,'Печать(опал)'!Q$9,FALSE))</f>
        <v>#REF!</v>
      </c>
      <c r="R131" s="82" t="e">
        <f t="shared" si="10"/>
        <v>#REF!</v>
      </c>
      <c r="S131" s="82" t="e">
        <f>IF($B131=0,0,VLOOKUP($A131,#REF!,'Печать(опал)'!S$9,FALSE))</f>
        <v>#REF!</v>
      </c>
      <c r="T131" s="82" t="e">
        <f t="shared" si="11"/>
        <v>#REF!</v>
      </c>
      <c r="U131" s="82" t="e">
        <f>IF($B131=0,0,VLOOKUP($A131,#REF!,'Печать(опал)'!U$9,FALSE))</f>
        <v>#REF!</v>
      </c>
      <c r="V131" s="82" t="e">
        <f t="shared" si="12"/>
        <v>#REF!</v>
      </c>
      <c r="W131" s="82" t="e">
        <f>IF($B131=0,0,VLOOKUP($A131,#REF!,'Печать(опал)'!W$9,FALSE))</f>
        <v>#REF!</v>
      </c>
      <c r="X131" s="82" t="e">
        <f>IF(AND($A131&gt;0,W131&gt;0),IF('2_Вихідні дані'!$A$12=1,ROUND($L131*(W131-1),2),ROUND((L131+N131+P131+R131+T131+V131)*(W131-1),2)),0)</f>
        <v>#REF!</v>
      </c>
      <c r="Y131" s="74" t="e">
        <f t="shared" si="13"/>
        <v>#REF!</v>
      </c>
      <c r="Z131" s="74" t="e">
        <f>Y131*'2_Вихідні дані'!$B$17</f>
        <v>#REF!</v>
      </c>
    </row>
    <row r="132" spans="1:26" ht="12" hidden="1" x14ac:dyDescent="0.2">
      <c r="A132" s="86" t="e">
        <f>#REF!</f>
        <v>#REF!</v>
      </c>
      <c r="B132" s="78" t="e">
        <f>IF(C132=0,0,COUNTIF($C$10:C132,"&lt;&gt;0"))</f>
        <v>#REF!</v>
      </c>
      <c r="C132" s="78" t="e">
        <f>IF($F132&gt;0,#REF!,0)</f>
        <v>#REF!</v>
      </c>
      <c r="D132" s="78" t="e">
        <f>IF($F132&gt;0,#REF!,"")</f>
        <v>#REF!</v>
      </c>
      <c r="E132" s="78" t="e">
        <f>IF($F132&gt;0,#REF!,0)</f>
        <v>#REF!</v>
      </c>
      <c r="F132" s="78" t="e">
        <f>VLOOKUP($A132,#REF!,6+$B$3,FALSE)</f>
        <v>#REF!</v>
      </c>
      <c r="G132" s="82" t="e">
        <f>IF($B132&gt;0,'2_Вихідні дані'!$B$3,0)</f>
        <v>#REF!</v>
      </c>
      <c r="H132" s="82" t="e">
        <f>IF($B132=0,0,VLOOKUP($A132,#REF!,'Печать(опал)'!H$9,FALSE))</f>
        <v>#REF!</v>
      </c>
      <c r="I132" s="82" t="e">
        <f>IF($B132=0,0,VLOOKUP($A132,#REF!,'Печать(опал)'!I$9,FALSE))</f>
        <v>#REF!</v>
      </c>
      <c r="J132" s="82" t="e">
        <f>IF(B132=0,0,IF(E132&gt;0,VLOOKUP(E132,'2_Вихідні дані'!$A$6:$B$11,2,FALSE),1))</f>
        <v>#REF!</v>
      </c>
      <c r="K132" s="82" t="e">
        <f>IF($B132=0,0,VLOOKUP($A132,#REF!,'Печать(опал)'!K$9,FALSE))</f>
        <v>#REF!</v>
      </c>
      <c r="L132" s="82" t="e">
        <f t="shared" si="7"/>
        <v>#REF!</v>
      </c>
      <c r="M132" s="82" t="e">
        <f>IF($B132=0,0,VLOOKUP($A132,#REF!,'Печать(опал)'!M$9,FALSE))</f>
        <v>#REF!</v>
      </c>
      <c r="N132" s="82" t="e">
        <f t="shared" si="8"/>
        <v>#REF!</v>
      </c>
      <c r="O132" s="82" t="e">
        <f>IF($B132=0,0,VLOOKUP($A132,#REF!,'Печать(опал)'!O$9,FALSE))</f>
        <v>#REF!</v>
      </c>
      <c r="P132" s="82" t="e">
        <f t="shared" si="9"/>
        <v>#REF!</v>
      </c>
      <c r="Q132" s="82" t="e">
        <f>IF($B132=0,0,VLOOKUP($A132,#REF!,'Печать(опал)'!Q$9,FALSE))</f>
        <v>#REF!</v>
      </c>
      <c r="R132" s="82" t="e">
        <f t="shared" si="10"/>
        <v>#REF!</v>
      </c>
      <c r="S132" s="82" t="e">
        <f>IF($B132=0,0,VLOOKUP($A132,#REF!,'Печать(опал)'!S$9,FALSE))</f>
        <v>#REF!</v>
      </c>
      <c r="T132" s="82" t="e">
        <f t="shared" si="11"/>
        <v>#REF!</v>
      </c>
      <c r="U132" s="82" t="e">
        <f>IF($B132=0,0,VLOOKUP($A132,#REF!,'Печать(опал)'!U$9,FALSE))</f>
        <v>#REF!</v>
      </c>
      <c r="V132" s="82" t="e">
        <f t="shared" si="12"/>
        <v>#REF!</v>
      </c>
      <c r="W132" s="82" t="e">
        <f>IF($B132=0,0,VLOOKUP($A132,#REF!,'Печать(опал)'!W$9,FALSE))</f>
        <v>#REF!</v>
      </c>
      <c r="X132" s="82" t="e">
        <f>IF(AND($A132&gt;0,W132&gt;0),IF('2_Вихідні дані'!$A$12=1,ROUND($L132*(W132-1),2),ROUND((L132+N132+P132+R132+T132+V132)*(W132-1),2)),0)</f>
        <v>#REF!</v>
      </c>
      <c r="Y132" s="74" t="e">
        <f t="shared" si="13"/>
        <v>#REF!</v>
      </c>
      <c r="Z132" s="74" t="e">
        <f>Y132*'2_Вихідні дані'!$B$17</f>
        <v>#REF!</v>
      </c>
    </row>
    <row r="133" spans="1:26" ht="12" hidden="1" x14ac:dyDescent="0.2">
      <c r="A133" s="86" t="e">
        <f>#REF!</f>
        <v>#REF!</v>
      </c>
      <c r="B133" s="78" t="e">
        <f>IF(C133=0,0,COUNTIF($C$10:C133,"&lt;&gt;0"))</f>
        <v>#REF!</v>
      </c>
      <c r="C133" s="78" t="e">
        <f>IF($F133&gt;0,#REF!,0)</f>
        <v>#REF!</v>
      </c>
      <c r="D133" s="78" t="e">
        <f>IF($F133&gt;0,#REF!,"")</f>
        <v>#REF!</v>
      </c>
      <c r="E133" s="78" t="e">
        <f>IF($F133&gt;0,#REF!,0)</f>
        <v>#REF!</v>
      </c>
      <c r="F133" s="78" t="e">
        <f>VLOOKUP($A133,#REF!,6+$B$3,FALSE)</f>
        <v>#REF!</v>
      </c>
      <c r="G133" s="82" t="e">
        <f>IF($B133&gt;0,'2_Вихідні дані'!$B$3,0)</f>
        <v>#REF!</v>
      </c>
      <c r="H133" s="82" t="e">
        <f>IF($B133=0,0,VLOOKUP($A133,#REF!,'Печать(опал)'!H$9,FALSE))</f>
        <v>#REF!</v>
      </c>
      <c r="I133" s="82" t="e">
        <f>IF($B133=0,0,VLOOKUP($A133,#REF!,'Печать(опал)'!I$9,FALSE))</f>
        <v>#REF!</v>
      </c>
      <c r="J133" s="82" t="e">
        <f>IF(B133=0,0,IF(E133&gt;0,VLOOKUP(E133,'2_Вихідні дані'!$A$6:$B$11,2,FALSE),1))</f>
        <v>#REF!</v>
      </c>
      <c r="K133" s="82" t="e">
        <f>IF($B133=0,0,VLOOKUP($A133,#REF!,'Печать(опал)'!K$9,FALSE))</f>
        <v>#REF!</v>
      </c>
      <c r="L133" s="82" t="e">
        <f t="shared" si="7"/>
        <v>#REF!</v>
      </c>
      <c r="M133" s="82" t="e">
        <f>IF($B133=0,0,VLOOKUP($A133,#REF!,'Печать(опал)'!M$9,FALSE))</f>
        <v>#REF!</v>
      </c>
      <c r="N133" s="82" t="e">
        <f t="shared" si="8"/>
        <v>#REF!</v>
      </c>
      <c r="O133" s="82" t="e">
        <f>IF($B133=0,0,VLOOKUP($A133,#REF!,'Печать(опал)'!O$9,FALSE))</f>
        <v>#REF!</v>
      </c>
      <c r="P133" s="82" t="e">
        <f t="shared" si="9"/>
        <v>#REF!</v>
      </c>
      <c r="Q133" s="82" t="e">
        <f>IF($B133=0,0,VLOOKUP($A133,#REF!,'Печать(опал)'!Q$9,FALSE))</f>
        <v>#REF!</v>
      </c>
      <c r="R133" s="82" t="e">
        <f t="shared" si="10"/>
        <v>#REF!</v>
      </c>
      <c r="S133" s="82" t="e">
        <f>IF($B133=0,0,VLOOKUP($A133,#REF!,'Печать(опал)'!S$9,FALSE))</f>
        <v>#REF!</v>
      </c>
      <c r="T133" s="82" t="e">
        <f t="shared" si="11"/>
        <v>#REF!</v>
      </c>
      <c r="U133" s="82" t="e">
        <f>IF($B133=0,0,VLOOKUP($A133,#REF!,'Печать(опал)'!U$9,FALSE))</f>
        <v>#REF!</v>
      </c>
      <c r="V133" s="82" t="e">
        <f t="shared" si="12"/>
        <v>#REF!</v>
      </c>
      <c r="W133" s="82" t="e">
        <f>IF($B133=0,0,VLOOKUP($A133,#REF!,'Печать(опал)'!W$9,FALSE))</f>
        <v>#REF!</v>
      </c>
      <c r="X133" s="82" t="e">
        <f>IF(AND($A133&gt;0,W133&gt;0),IF('2_Вихідні дані'!$A$12=1,ROUND($L133*(W133-1),2),ROUND((L133+N133+P133+R133+T133+V133)*(W133-1),2)),0)</f>
        <v>#REF!</v>
      </c>
      <c r="Y133" s="74" t="e">
        <f t="shared" si="13"/>
        <v>#REF!</v>
      </c>
      <c r="Z133" s="74" t="e">
        <f>Y133*'2_Вихідні дані'!$B$17</f>
        <v>#REF!</v>
      </c>
    </row>
    <row r="134" spans="1:26" ht="12" hidden="1" x14ac:dyDescent="0.2">
      <c r="A134" s="86" t="e">
        <f>#REF!</f>
        <v>#REF!</v>
      </c>
      <c r="B134" s="78" t="e">
        <f>IF(C134=0,0,COUNTIF($C$10:C134,"&lt;&gt;0"))</f>
        <v>#REF!</v>
      </c>
      <c r="C134" s="78" t="e">
        <f>IF($F134&gt;0,#REF!,0)</f>
        <v>#REF!</v>
      </c>
      <c r="D134" s="78" t="e">
        <f>IF($F134&gt;0,#REF!,"")</f>
        <v>#REF!</v>
      </c>
      <c r="E134" s="78" t="e">
        <f>IF($F134&gt;0,#REF!,0)</f>
        <v>#REF!</v>
      </c>
      <c r="F134" s="78" t="e">
        <f>VLOOKUP($A134,#REF!,6+$B$3,FALSE)</f>
        <v>#REF!</v>
      </c>
      <c r="G134" s="82" t="e">
        <f>IF($B134&gt;0,'2_Вихідні дані'!$B$3,0)</f>
        <v>#REF!</v>
      </c>
      <c r="H134" s="82" t="e">
        <f>IF($B134=0,0,VLOOKUP($A134,#REF!,'Печать(опал)'!H$9,FALSE))</f>
        <v>#REF!</v>
      </c>
      <c r="I134" s="82" t="e">
        <f>IF($B134=0,0,VLOOKUP($A134,#REF!,'Печать(опал)'!I$9,FALSE))</f>
        <v>#REF!</v>
      </c>
      <c r="J134" s="82" t="e">
        <f>IF(B134=0,0,IF(E134&gt;0,VLOOKUP(E134,'2_Вихідні дані'!$A$6:$B$11,2,FALSE),1))</f>
        <v>#REF!</v>
      </c>
      <c r="K134" s="82" t="e">
        <f>IF($B134=0,0,VLOOKUP($A134,#REF!,'Печать(опал)'!K$9,FALSE))</f>
        <v>#REF!</v>
      </c>
      <c r="L134" s="82" t="e">
        <f t="shared" si="7"/>
        <v>#REF!</v>
      </c>
      <c r="M134" s="82" t="e">
        <f>IF($B134=0,0,VLOOKUP($A134,#REF!,'Печать(опал)'!M$9,FALSE))</f>
        <v>#REF!</v>
      </c>
      <c r="N134" s="82" t="e">
        <f t="shared" si="8"/>
        <v>#REF!</v>
      </c>
      <c r="O134" s="82" t="e">
        <f>IF($B134=0,0,VLOOKUP($A134,#REF!,'Печать(опал)'!O$9,FALSE))</f>
        <v>#REF!</v>
      </c>
      <c r="P134" s="82" t="e">
        <f t="shared" si="9"/>
        <v>#REF!</v>
      </c>
      <c r="Q134" s="82" t="e">
        <f>IF($B134=0,0,VLOOKUP($A134,#REF!,'Печать(опал)'!Q$9,FALSE))</f>
        <v>#REF!</v>
      </c>
      <c r="R134" s="82" t="e">
        <f t="shared" si="10"/>
        <v>#REF!</v>
      </c>
      <c r="S134" s="82" t="e">
        <f>IF($B134=0,0,VLOOKUP($A134,#REF!,'Печать(опал)'!S$9,FALSE))</f>
        <v>#REF!</v>
      </c>
      <c r="T134" s="82" t="e">
        <f t="shared" si="11"/>
        <v>#REF!</v>
      </c>
      <c r="U134" s="82" t="e">
        <f>IF($B134=0,0,VLOOKUP($A134,#REF!,'Печать(опал)'!U$9,FALSE))</f>
        <v>#REF!</v>
      </c>
      <c r="V134" s="82" t="e">
        <f t="shared" si="12"/>
        <v>#REF!</v>
      </c>
      <c r="W134" s="82" t="e">
        <f>IF($B134=0,0,VLOOKUP($A134,#REF!,'Печать(опал)'!W$9,FALSE))</f>
        <v>#REF!</v>
      </c>
      <c r="X134" s="82" t="e">
        <f>IF(AND($A134&gt;0,W134&gt;0),IF('2_Вихідні дані'!$A$12=1,ROUND($L134*(W134-1),2),ROUND((L134+N134+P134+R134+T134+V134)*(W134-1),2)),0)</f>
        <v>#REF!</v>
      </c>
      <c r="Y134" s="74" t="e">
        <f t="shared" si="13"/>
        <v>#REF!</v>
      </c>
      <c r="Z134" s="74" t="e">
        <f>Y134*'2_Вихідні дані'!$B$17</f>
        <v>#REF!</v>
      </c>
    </row>
    <row r="135" spans="1:26" ht="12" hidden="1" x14ac:dyDescent="0.2">
      <c r="A135" s="86" t="e">
        <f>#REF!</f>
        <v>#REF!</v>
      </c>
      <c r="B135" s="78" t="e">
        <f>IF(C135=0,0,COUNTIF($C$10:C135,"&lt;&gt;0"))</f>
        <v>#REF!</v>
      </c>
      <c r="C135" s="78" t="e">
        <f>IF($F135&gt;0,#REF!,0)</f>
        <v>#REF!</v>
      </c>
      <c r="D135" s="78" t="e">
        <f>IF($F135&gt;0,#REF!,"")</f>
        <v>#REF!</v>
      </c>
      <c r="E135" s="78" t="e">
        <f>IF($F135&gt;0,#REF!,0)</f>
        <v>#REF!</v>
      </c>
      <c r="F135" s="78" t="e">
        <f>VLOOKUP($A135,#REF!,6+$B$3,FALSE)</f>
        <v>#REF!</v>
      </c>
      <c r="G135" s="82" t="e">
        <f>IF($B135&gt;0,'2_Вихідні дані'!$B$3,0)</f>
        <v>#REF!</v>
      </c>
      <c r="H135" s="82" t="e">
        <f>IF($B135=0,0,VLOOKUP($A135,#REF!,'Печать(опал)'!H$9,FALSE))</f>
        <v>#REF!</v>
      </c>
      <c r="I135" s="82" t="e">
        <f>IF($B135=0,0,VLOOKUP($A135,#REF!,'Печать(опал)'!I$9,FALSE))</f>
        <v>#REF!</v>
      </c>
      <c r="J135" s="82" t="e">
        <f>IF(B135=0,0,IF(E135&gt;0,VLOOKUP(E135,'2_Вихідні дані'!$A$6:$B$11,2,FALSE),1))</f>
        <v>#REF!</v>
      </c>
      <c r="K135" s="82" t="e">
        <f>IF($B135=0,0,VLOOKUP($A135,#REF!,'Печать(опал)'!K$9,FALSE))</f>
        <v>#REF!</v>
      </c>
      <c r="L135" s="82" t="e">
        <f t="shared" si="7"/>
        <v>#REF!</v>
      </c>
      <c r="M135" s="82" t="e">
        <f>IF($B135=0,0,VLOOKUP($A135,#REF!,'Печать(опал)'!M$9,FALSE))</f>
        <v>#REF!</v>
      </c>
      <c r="N135" s="82" t="e">
        <f t="shared" si="8"/>
        <v>#REF!</v>
      </c>
      <c r="O135" s="82" t="e">
        <f>IF($B135=0,0,VLOOKUP($A135,#REF!,'Печать(опал)'!O$9,FALSE))</f>
        <v>#REF!</v>
      </c>
      <c r="P135" s="82" t="e">
        <f t="shared" si="9"/>
        <v>#REF!</v>
      </c>
      <c r="Q135" s="82" t="e">
        <f>IF($B135=0,0,VLOOKUP($A135,#REF!,'Печать(опал)'!Q$9,FALSE))</f>
        <v>#REF!</v>
      </c>
      <c r="R135" s="82" t="e">
        <f t="shared" si="10"/>
        <v>#REF!</v>
      </c>
      <c r="S135" s="82" t="e">
        <f>IF($B135=0,0,VLOOKUP($A135,#REF!,'Печать(опал)'!S$9,FALSE))</f>
        <v>#REF!</v>
      </c>
      <c r="T135" s="82" t="e">
        <f t="shared" si="11"/>
        <v>#REF!</v>
      </c>
      <c r="U135" s="82" t="e">
        <f>IF($B135=0,0,VLOOKUP($A135,#REF!,'Печать(опал)'!U$9,FALSE))</f>
        <v>#REF!</v>
      </c>
      <c r="V135" s="82" t="e">
        <f t="shared" si="12"/>
        <v>#REF!</v>
      </c>
      <c r="W135" s="82" t="e">
        <f>IF($B135=0,0,VLOOKUP($A135,#REF!,'Печать(опал)'!W$9,FALSE))</f>
        <v>#REF!</v>
      </c>
      <c r="X135" s="82" t="e">
        <f>IF(AND($A135&gt;0,W135&gt;0),IF('2_Вихідні дані'!$A$12=1,ROUND($L135*(W135-1),2),ROUND((L135+N135+P135+R135+T135+V135)*(W135-1),2)),0)</f>
        <v>#REF!</v>
      </c>
      <c r="Y135" s="74" t="e">
        <f t="shared" si="13"/>
        <v>#REF!</v>
      </c>
      <c r="Z135" s="74" t="e">
        <f>Y135*'2_Вихідні дані'!$B$17</f>
        <v>#REF!</v>
      </c>
    </row>
    <row r="136" spans="1:26" ht="12" hidden="1" x14ac:dyDescent="0.2">
      <c r="A136" s="86" t="e">
        <f>#REF!</f>
        <v>#REF!</v>
      </c>
      <c r="B136" s="78" t="e">
        <f>IF(C136=0,0,COUNTIF($C$10:C136,"&lt;&gt;0"))</f>
        <v>#REF!</v>
      </c>
      <c r="C136" s="78" t="e">
        <f>IF($F136&gt;0,#REF!,0)</f>
        <v>#REF!</v>
      </c>
      <c r="D136" s="78" t="e">
        <f>IF($F136&gt;0,#REF!,"")</f>
        <v>#REF!</v>
      </c>
      <c r="E136" s="78" t="e">
        <f>IF($F136&gt;0,#REF!,0)</f>
        <v>#REF!</v>
      </c>
      <c r="F136" s="78" t="e">
        <f>VLOOKUP($A136,#REF!,6+$B$3,FALSE)</f>
        <v>#REF!</v>
      </c>
      <c r="G136" s="82" t="e">
        <f>IF($B136&gt;0,'2_Вихідні дані'!$B$3,0)</f>
        <v>#REF!</v>
      </c>
      <c r="H136" s="82" t="e">
        <f>IF($B136=0,0,VLOOKUP($A136,#REF!,'Печать(опал)'!H$9,FALSE))</f>
        <v>#REF!</v>
      </c>
      <c r="I136" s="82" t="e">
        <f>IF($B136=0,0,VLOOKUP($A136,#REF!,'Печать(опал)'!I$9,FALSE))</f>
        <v>#REF!</v>
      </c>
      <c r="J136" s="82" t="e">
        <f>IF(B136=0,0,IF(E136&gt;0,VLOOKUP(E136,'2_Вихідні дані'!$A$6:$B$11,2,FALSE),1))</f>
        <v>#REF!</v>
      </c>
      <c r="K136" s="82" t="e">
        <f>IF($B136=0,0,VLOOKUP($A136,#REF!,'Печать(опал)'!K$9,FALSE))</f>
        <v>#REF!</v>
      </c>
      <c r="L136" s="82" t="e">
        <f t="shared" si="7"/>
        <v>#REF!</v>
      </c>
      <c r="M136" s="82" t="e">
        <f>IF($B136=0,0,VLOOKUP($A136,#REF!,'Печать(опал)'!M$9,FALSE))</f>
        <v>#REF!</v>
      </c>
      <c r="N136" s="82" t="e">
        <f t="shared" si="8"/>
        <v>#REF!</v>
      </c>
      <c r="O136" s="82" t="e">
        <f>IF($B136=0,0,VLOOKUP($A136,#REF!,'Печать(опал)'!O$9,FALSE))</f>
        <v>#REF!</v>
      </c>
      <c r="P136" s="82" t="e">
        <f t="shared" si="9"/>
        <v>#REF!</v>
      </c>
      <c r="Q136" s="82" t="e">
        <f>IF($B136=0,0,VLOOKUP($A136,#REF!,'Печать(опал)'!Q$9,FALSE))</f>
        <v>#REF!</v>
      </c>
      <c r="R136" s="82" t="e">
        <f t="shared" si="10"/>
        <v>#REF!</v>
      </c>
      <c r="S136" s="82" t="e">
        <f>IF($B136=0,0,VLOOKUP($A136,#REF!,'Печать(опал)'!S$9,FALSE))</f>
        <v>#REF!</v>
      </c>
      <c r="T136" s="82" t="e">
        <f t="shared" si="11"/>
        <v>#REF!</v>
      </c>
      <c r="U136" s="82" t="e">
        <f>IF($B136=0,0,VLOOKUP($A136,#REF!,'Печать(опал)'!U$9,FALSE))</f>
        <v>#REF!</v>
      </c>
      <c r="V136" s="82" t="e">
        <f t="shared" si="12"/>
        <v>#REF!</v>
      </c>
      <c r="W136" s="82" t="e">
        <f>IF($B136=0,0,VLOOKUP($A136,#REF!,'Печать(опал)'!W$9,FALSE))</f>
        <v>#REF!</v>
      </c>
      <c r="X136" s="82" t="e">
        <f>IF(AND($A136&gt;0,W136&gt;0),IF('2_Вихідні дані'!$A$12=1,ROUND($L136*(W136-1),2),ROUND((L136+N136+P136+R136+T136+V136)*(W136-1),2)),0)</f>
        <v>#REF!</v>
      </c>
      <c r="Y136" s="74" t="e">
        <f t="shared" si="13"/>
        <v>#REF!</v>
      </c>
      <c r="Z136" s="74" t="e">
        <f>Y136*'2_Вихідні дані'!$B$17</f>
        <v>#REF!</v>
      </c>
    </row>
    <row r="137" spans="1:26" ht="12" hidden="1" x14ac:dyDescent="0.2">
      <c r="A137" s="86" t="e">
        <f>#REF!</f>
        <v>#REF!</v>
      </c>
      <c r="B137" s="78" t="e">
        <f>IF(C137=0,0,COUNTIF($C$10:C137,"&lt;&gt;0"))</f>
        <v>#REF!</v>
      </c>
      <c r="C137" s="78" t="e">
        <f>IF($F137&gt;0,#REF!,0)</f>
        <v>#REF!</v>
      </c>
      <c r="D137" s="78" t="e">
        <f>IF($F137&gt;0,#REF!,"")</f>
        <v>#REF!</v>
      </c>
      <c r="E137" s="78" t="e">
        <f>IF($F137&gt;0,#REF!,0)</f>
        <v>#REF!</v>
      </c>
      <c r="F137" s="78" t="e">
        <f>VLOOKUP($A137,#REF!,6+$B$3,FALSE)</f>
        <v>#REF!</v>
      </c>
      <c r="G137" s="82" t="e">
        <f>IF($B137&gt;0,'2_Вихідні дані'!$B$3,0)</f>
        <v>#REF!</v>
      </c>
      <c r="H137" s="82" t="e">
        <f>IF($B137=0,0,VLOOKUP($A137,#REF!,'Печать(опал)'!H$9,FALSE))</f>
        <v>#REF!</v>
      </c>
      <c r="I137" s="82" t="e">
        <f>IF($B137=0,0,VLOOKUP($A137,#REF!,'Печать(опал)'!I$9,FALSE))</f>
        <v>#REF!</v>
      </c>
      <c r="J137" s="82" t="e">
        <f>IF(B137=0,0,IF(E137&gt;0,VLOOKUP(E137,'2_Вихідні дані'!$A$6:$B$11,2,FALSE),1))</f>
        <v>#REF!</v>
      </c>
      <c r="K137" s="82" t="e">
        <f>IF($B137=0,0,VLOOKUP($A137,#REF!,'Печать(опал)'!K$9,FALSE))</f>
        <v>#REF!</v>
      </c>
      <c r="L137" s="82" t="e">
        <f t="shared" si="7"/>
        <v>#REF!</v>
      </c>
      <c r="M137" s="82" t="e">
        <f>IF($B137=0,0,VLOOKUP($A137,#REF!,'Печать(опал)'!M$9,FALSE))</f>
        <v>#REF!</v>
      </c>
      <c r="N137" s="82" t="e">
        <f t="shared" si="8"/>
        <v>#REF!</v>
      </c>
      <c r="O137" s="82" t="e">
        <f>IF($B137=0,0,VLOOKUP($A137,#REF!,'Печать(опал)'!O$9,FALSE))</f>
        <v>#REF!</v>
      </c>
      <c r="P137" s="82" t="e">
        <f t="shared" si="9"/>
        <v>#REF!</v>
      </c>
      <c r="Q137" s="82" t="e">
        <f>IF($B137=0,0,VLOOKUP($A137,#REF!,'Печать(опал)'!Q$9,FALSE))</f>
        <v>#REF!</v>
      </c>
      <c r="R137" s="82" t="e">
        <f t="shared" si="10"/>
        <v>#REF!</v>
      </c>
      <c r="S137" s="82" t="e">
        <f>IF($B137=0,0,VLOOKUP($A137,#REF!,'Печать(опал)'!S$9,FALSE))</f>
        <v>#REF!</v>
      </c>
      <c r="T137" s="82" t="e">
        <f t="shared" si="11"/>
        <v>#REF!</v>
      </c>
      <c r="U137" s="82" t="e">
        <f>IF($B137=0,0,VLOOKUP($A137,#REF!,'Печать(опал)'!U$9,FALSE))</f>
        <v>#REF!</v>
      </c>
      <c r="V137" s="82" t="e">
        <f t="shared" si="12"/>
        <v>#REF!</v>
      </c>
      <c r="W137" s="82" t="e">
        <f>IF($B137=0,0,VLOOKUP($A137,#REF!,'Печать(опал)'!W$9,FALSE))</f>
        <v>#REF!</v>
      </c>
      <c r="X137" s="82" t="e">
        <f>IF(AND($A137&gt;0,W137&gt;0),IF('2_Вихідні дані'!$A$12=1,ROUND($L137*(W137-1),2),ROUND((L137+N137+P137+R137+T137+V137)*(W137-1),2)),0)</f>
        <v>#REF!</v>
      </c>
      <c r="Y137" s="74" t="e">
        <f t="shared" si="13"/>
        <v>#REF!</v>
      </c>
      <c r="Z137" s="74" t="e">
        <f>Y137*'2_Вихідні дані'!$B$17</f>
        <v>#REF!</v>
      </c>
    </row>
    <row r="138" spans="1:26" ht="12" hidden="1" x14ac:dyDescent="0.2">
      <c r="A138" s="86" t="e">
        <f>#REF!</f>
        <v>#REF!</v>
      </c>
      <c r="B138" s="78" t="e">
        <f>IF(C138=0,0,COUNTIF($C$10:C138,"&lt;&gt;0"))</f>
        <v>#REF!</v>
      </c>
      <c r="C138" s="78" t="e">
        <f>IF($F138&gt;0,#REF!,0)</f>
        <v>#REF!</v>
      </c>
      <c r="D138" s="78" t="e">
        <f>IF($F138&gt;0,#REF!,"")</f>
        <v>#REF!</v>
      </c>
      <c r="E138" s="78" t="e">
        <f>IF($F138&gt;0,#REF!,0)</f>
        <v>#REF!</v>
      </c>
      <c r="F138" s="78" t="e">
        <f>VLOOKUP($A138,#REF!,6+$B$3,FALSE)</f>
        <v>#REF!</v>
      </c>
      <c r="G138" s="82" t="e">
        <f>IF($B138&gt;0,'2_Вихідні дані'!$B$3,0)</f>
        <v>#REF!</v>
      </c>
      <c r="H138" s="82" t="e">
        <f>IF($B138=0,0,VLOOKUP($A138,#REF!,'Печать(опал)'!H$9,FALSE))</f>
        <v>#REF!</v>
      </c>
      <c r="I138" s="82" t="e">
        <f>IF($B138=0,0,VLOOKUP($A138,#REF!,'Печать(опал)'!I$9,FALSE))</f>
        <v>#REF!</v>
      </c>
      <c r="J138" s="82" t="e">
        <f>IF(B138=0,0,IF(E138&gt;0,VLOOKUP(E138,'2_Вихідні дані'!$A$6:$B$11,2,FALSE),1))</f>
        <v>#REF!</v>
      </c>
      <c r="K138" s="82" t="e">
        <f>IF($B138=0,0,VLOOKUP($A138,#REF!,'Печать(опал)'!K$9,FALSE))</f>
        <v>#REF!</v>
      </c>
      <c r="L138" s="82" t="e">
        <f t="shared" si="7"/>
        <v>#REF!</v>
      </c>
      <c r="M138" s="82" t="e">
        <f>IF($B138=0,0,VLOOKUP($A138,#REF!,'Печать(опал)'!M$9,FALSE))</f>
        <v>#REF!</v>
      </c>
      <c r="N138" s="82" t="e">
        <f t="shared" si="8"/>
        <v>#REF!</v>
      </c>
      <c r="O138" s="82" t="e">
        <f>IF($B138=0,0,VLOOKUP($A138,#REF!,'Печать(опал)'!O$9,FALSE))</f>
        <v>#REF!</v>
      </c>
      <c r="P138" s="82" t="e">
        <f t="shared" si="9"/>
        <v>#REF!</v>
      </c>
      <c r="Q138" s="82" t="e">
        <f>IF($B138=0,0,VLOOKUP($A138,#REF!,'Печать(опал)'!Q$9,FALSE))</f>
        <v>#REF!</v>
      </c>
      <c r="R138" s="82" t="e">
        <f t="shared" si="10"/>
        <v>#REF!</v>
      </c>
      <c r="S138" s="82" t="e">
        <f>IF($B138=0,0,VLOOKUP($A138,#REF!,'Печать(опал)'!S$9,FALSE))</f>
        <v>#REF!</v>
      </c>
      <c r="T138" s="82" t="e">
        <f t="shared" si="11"/>
        <v>#REF!</v>
      </c>
      <c r="U138" s="82" t="e">
        <f>IF($B138=0,0,VLOOKUP($A138,#REF!,'Печать(опал)'!U$9,FALSE))</f>
        <v>#REF!</v>
      </c>
      <c r="V138" s="82" t="e">
        <f t="shared" si="12"/>
        <v>#REF!</v>
      </c>
      <c r="W138" s="82" t="e">
        <f>IF($B138=0,0,VLOOKUP($A138,#REF!,'Печать(опал)'!W$9,FALSE))</f>
        <v>#REF!</v>
      </c>
      <c r="X138" s="82" t="e">
        <f>IF(AND($A138&gt;0,W138&gt;0),IF('2_Вихідні дані'!$A$12=1,ROUND($L138*(W138-1),2),ROUND((L138+N138+P138+R138+T138+V138)*(W138-1),2)),0)</f>
        <v>#REF!</v>
      </c>
      <c r="Y138" s="74" t="e">
        <f t="shared" si="13"/>
        <v>#REF!</v>
      </c>
      <c r="Z138" s="74" t="e">
        <f>Y138*'2_Вихідні дані'!$B$17</f>
        <v>#REF!</v>
      </c>
    </row>
    <row r="139" spans="1:26" ht="12" hidden="1" x14ac:dyDescent="0.2">
      <c r="A139" s="86" t="e">
        <f>#REF!</f>
        <v>#REF!</v>
      </c>
      <c r="B139" s="78" t="e">
        <f>IF(C139=0,0,COUNTIF($C$10:C139,"&lt;&gt;0"))</f>
        <v>#REF!</v>
      </c>
      <c r="C139" s="78" t="e">
        <f>IF($F139&gt;0,#REF!,0)</f>
        <v>#REF!</v>
      </c>
      <c r="D139" s="78" t="e">
        <f>IF($F139&gt;0,#REF!,"")</f>
        <v>#REF!</v>
      </c>
      <c r="E139" s="78" t="e">
        <f>IF($F139&gt;0,#REF!,0)</f>
        <v>#REF!</v>
      </c>
      <c r="F139" s="78" t="e">
        <f>VLOOKUP($A139,#REF!,6+$B$3,FALSE)</f>
        <v>#REF!</v>
      </c>
      <c r="G139" s="82" t="e">
        <f>IF($B139&gt;0,'2_Вихідні дані'!$B$3,0)</f>
        <v>#REF!</v>
      </c>
      <c r="H139" s="82" t="e">
        <f>IF($B139=0,0,VLOOKUP($A139,#REF!,'Печать(опал)'!H$9,FALSE))</f>
        <v>#REF!</v>
      </c>
      <c r="I139" s="82" t="e">
        <f>IF($B139=0,0,VLOOKUP($A139,#REF!,'Печать(опал)'!I$9,FALSE))</f>
        <v>#REF!</v>
      </c>
      <c r="J139" s="82" t="e">
        <f>IF(B139=0,0,IF(E139&gt;0,VLOOKUP(E139,'2_Вихідні дані'!$A$6:$B$11,2,FALSE),1))</f>
        <v>#REF!</v>
      </c>
      <c r="K139" s="82" t="e">
        <f>IF($B139=0,0,VLOOKUP($A139,#REF!,'Печать(опал)'!K$9,FALSE))</f>
        <v>#REF!</v>
      </c>
      <c r="L139" s="82" t="e">
        <f t="shared" ref="L139:L202" si="14">ROUND(G139*H139*I139*J139*K139,2)</f>
        <v>#REF!</v>
      </c>
      <c r="M139" s="82" t="e">
        <f>IF($B139=0,0,VLOOKUP($A139,#REF!,'Печать(опал)'!M$9,FALSE))</f>
        <v>#REF!</v>
      </c>
      <c r="N139" s="82" t="e">
        <f t="shared" ref="N139:N202" si="15">IF(AND($A139&gt;0,M139&gt;0),ROUND($L139*(M139-1),2),0)</f>
        <v>#REF!</v>
      </c>
      <c r="O139" s="82" t="e">
        <f>IF($B139=0,0,VLOOKUP($A139,#REF!,'Печать(опал)'!O$9,FALSE))</f>
        <v>#REF!</v>
      </c>
      <c r="P139" s="82" t="e">
        <f t="shared" ref="P139:P202" si="16">IF(AND($A139&gt;0,O139&gt;0),ROUND($L139*(O139-1),2),0)</f>
        <v>#REF!</v>
      </c>
      <c r="Q139" s="82" t="e">
        <f>IF($B139=0,0,VLOOKUP($A139,#REF!,'Печать(опал)'!Q$9,FALSE))</f>
        <v>#REF!</v>
      </c>
      <c r="R139" s="82" t="e">
        <f t="shared" ref="R139:R202" si="17">IF(AND($A139&gt;0,Q139&gt;0),ROUND($L139*(Q139-1),2),0)</f>
        <v>#REF!</v>
      </c>
      <c r="S139" s="82" t="e">
        <f>IF($B139=0,0,VLOOKUP($A139,#REF!,'Печать(опал)'!S$9,FALSE))</f>
        <v>#REF!</v>
      </c>
      <c r="T139" s="82" t="e">
        <f t="shared" ref="T139:T202" si="18">IF(AND($A139&gt;0,S139&gt;0),ROUND($L139*(S139-1),2),0)</f>
        <v>#REF!</v>
      </c>
      <c r="U139" s="82" t="e">
        <f>IF($B139=0,0,VLOOKUP($A139,#REF!,'Печать(опал)'!U$9,FALSE))</f>
        <v>#REF!</v>
      </c>
      <c r="V139" s="82" t="e">
        <f t="shared" ref="V139:V202" si="19">IF(AND($A139&gt;0,U139&gt;0),ROUND($L139*(U139-1),2),0)</f>
        <v>#REF!</v>
      </c>
      <c r="W139" s="82" t="e">
        <f>IF($B139=0,0,VLOOKUP($A139,#REF!,'Печать(опал)'!W$9,FALSE))</f>
        <v>#REF!</v>
      </c>
      <c r="X139" s="82" t="e">
        <f>IF(AND($A139&gt;0,W139&gt;0),IF('2_Вихідні дані'!$A$12=1,ROUND($L139*(W139-1),2),ROUND((L139+N139+P139+R139+T139+V139)*(W139-1),2)),0)</f>
        <v>#REF!</v>
      </c>
      <c r="Y139" s="74" t="e">
        <f t="shared" ref="Y139:Y202" si="20">ROUND((L139+N139+P139+R139+T139+V139+X139)*F139,2)</f>
        <v>#REF!</v>
      </c>
      <c r="Z139" s="74" t="e">
        <f>Y139*'2_Вихідні дані'!$B$17</f>
        <v>#REF!</v>
      </c>
    </row>
    <row r="140" spans="1:26" ht="12" hidden="1" x14ac:dyDescent="0.2">
      <c r="A140" s="86" t="e">
        <f>#REF!</f>
        <v>#REF!</v>
      </c>
      <c r="B140" s="78" t="e">
        <f>IF(C140=0,0,COUNTIF($C$10:C140,"&lt;&gt;0"))</f>
        <v>#REF!</v>
      </c>
      <c r="C140" s="78" t="e">
        <f>IF($F140&gt;0,#REF!,0)</f>
        <v>#REF!</v>
      </c>
      <c r="D140" s="78" t="e">
        <f>IF($F140&gt;0,#REF!,"")</f>
        <v>#REF!</v>
      </c>
      <c r="E140" s="78" t="e">
        <f>IF($F140&gt;0,#REF!,0)</f>
        <v>#REF!</v>
      </c>
      <c r="F140" s="78" t="e">
        <f>VLOOKUP($A140,#REF!,6+$B$3,FALSE)</f>
        <v>#REF!</v>
      </c>
      <c r="G140" s="82" t="e">
        <f>IF($B140&gt;0,'2_Вихідні дані'!$B$3,0)</f>
        <v>#REF!</v>
      </c>
      <c r="H140" s="82" t="e">
        <f>IF($B140=0,0,VLOOKUP($A140,#REF!,'Печать(опал)'!H$9,FALSE))</f>
        <v>#REF!</v>
      </c>
      <c r="I140" s="82" t="e">
        <f>IF($B140=0,0,VLOOKUP($A140,#REF!,'Печать(опал)'!I$9,FALSE))</f>
        <v>#REF!</v>
      </c>
      <c r="J140" s="82" t="e">
        <f>IF(B140=0,0,IF(E140&gt;0,VLOOKUP(E140,'2_Вихідні дані'!$A$6:$B$11,2,FALSE),1))</f>
        <v>#REF!</v>
      </c>
      <c r="K140" s="82" t="e">
        <f>IF($B140=0,0,VLOOKUP($A140,#REF!,'Печать(опал)'!K$9,FALSE))</f>
        <v>#REF!</v>
      </c>
      <c r="L140" s="82" t="e">
        <f t="shared" si="14"/>
        <v>#REF!</v>
      </c>
      <c r="M140" s="82" t="e">
        <f>IF($B140=0,0,VLOOKUP($A140,#REF!,'Печать(опал)'!M$9,FALSE))</f>
        <v>#REF!</v>
      </c>
      <c r="N140" s="82" t="e">
        <f t="shared" si="15"/>
        <v>#REF!</v>
      </c>
      <c r="O140" s="82" t="e">
        <f>IF($B140=0,0,VLOOKUP($A140,#REF!,'Печать(опал)'!O$9,FALSE))</f>
        <v>#REF!</v>
      </c>
      <c r="P140" s="82" t="e">
        <f t="shared" si="16"/>
        <v>#REF!</v>
      </c>
      <c r="Q140" s="82" t="e">
        <f>IF($B140=0,0,VLOOKUP($A140,#REF!,'Печать(опал)'!Q$9,FALSE))</f>
        <v>#REF!</v>
      </c>
      <c r="R140" s="82" t="e">
        <f t="shared" si="17"/>
        <v>#REF!</v>
      </c>
      <c r="S140" s="82" t="e">
        <f>IF($B140=0,0,VLOOKUP($A140,#REF!,'Печать(опал)'!S$9,FALSE))</f>
        <v>#REF!</v>
      </c>
      <c r="T140" s="82" t="e">
        <f t="shared" si="18"/>
        <v>#REF!</v>
      </c>
      <c r="U140" s="82" t="e">
        <f>IF($B140=0,0,VLOOKUP($A140,#REF!,'Печать(опал)'!U$9,FALSE))</f>
        <v>#REF!</v>
      </c>
      <c r="V140" s="82" t="e">
        <f t="shared" si="19"/>
        <v>#REF!</v>
      </c>
      <c r="W140" s="82" t="e">
        <f>IF($B140=0,0,VLOOKUP($A140,#REF!,'Печать(опал)'!W$9,FALSE))</f>
        <v>#REF!</v>
      </c>
      <c r="X140" s="82" t="e">
        <f>IF(AND($A140&gt;0,W140&gt;0),IF('2_Вихідні дані'!$A$12=1,ROUND($L140*(W140-1),2),ROUND((L140+N140+P140+R140+T140+V140)*(W140-1),2)),0)</f>
        <v>#REF!</v>
      </c>
      <c r="Y140" s="74" t="e">
        <f t="shared" si="20"/>
        <v>#REF!</v>
      </c>
      <c r="Z140" s="74" t="e">
        <f>Y140*'2_Вихідні дані'!$B$17</f>
        <v>#REF!</v>
      </c>
    </row>
    <row r="141" spans="1:26" ht="12" hidden="1" x14ac:dyDescent="0.2">
      <c r="A141" s="86" t="e">
        <f>#REF!</f>
        <v>#REF!</v>
      </c>
      <c r="B141" s="78" t="e">
        <f>IF(C141=0,0,COUNTIF($C$10:C141,"&lt;&gt;0"))</f>
        <v>#REF!</v>
      </c>
      <c r="C141" s="78" t="e">
        <f>IF($F141&gt;0,#REF!,0)</f>
        <v>#REF!</v>
      </c>
      <c r="D141" s="78" t="e">
        <f>IF($F141&gt;0,#REF!,"")</f>
        <v>#REF!</v>
      </c>
      <c r="E141" s="78" t="e">
        <f>IF($F141&gt;0,#REF!,0)</f>
        <v>#REF!</v>
      </c>
      <c r="F141" s="78" t="e">
        <f>VLOOKUP($A141,#REF!,6+$B$3,FALSE)</f>
        <v>#REF!</v>
      </c>
      <c r="G141" s="82" t="e">
        <f>IF($B141&gt;0,'2_Вихідні дані'!$B$3,0)</f>
        <v>#REF!</v>
      </c>
      <c r="H141" s="82" t="e">
        <f>IF($B141=0,0,VLOOKUP($A141,#REF!,'Печать(опал)'!H$9,FALSE))</f>
        <v>#REF!</v>
      </c>
      <c r="I141" s="82" t="e">
        <f>IF($B141=0,0,VLOOKUP($A141,#REF!,'Печать(опал)'!I$9,FALSE))</f>
        <v>#REF!</v>
      </c>
      <c r="J141" s="82" t="e">
        <f>IF(B141=0,0,IF(E141&gt;0,VLOOKUP(E141,'2_Вихідні дані'!$A$6:$B$11,2,FALSE),1))</f>
        <v>#REF!</v>
      </c>
      <c r="K141" s="82" t="e">
        <f>IF($B141=0,0,VLOOKUP($A141,#REF!,'Печать(опал)'!K$9,FALSE))</f>
        <v>#REF!</v>
      </c>
      <c r="L141" s="82" t="e">
        <f t="shared" si="14"/>
        <v>#REF!</v>
      </c>
      <c r="M141" s="82" t="e">
        <f>IF($B141=0,0,VLOOKUP($A141,#REF!,'Печать(опал)'!M$9,FALSE))</f>
        <v>#REF!</v>
      </c>
      <c r="N141" s="82" t="e">
        <f t="shared" si="15"/>
        <v>#REF!</v>
      </c>
      <c r="O141" s="82" t="e">
        <f>IF($B141=0,0,VLOOKUP($A141,#REF!,'Печать(опал)'!O$9,FALSE))</f>
        <v>#REF!</v>
      </c>
      <c r="P141" s="82" t="e">
        <f t="shared" si="16"/>
        <v>#REF!</v>
      </c>
      <c r="Q141" s="82" t="e">
        <f>IF($B141=0,0,VLOOKUP($A141,#REF!,'Печать(опал)'!Q$9,FALSE))</f>
        <v>#REF!</v>
      </c>
      <c r="R141" s="82" t="e">
        <f t="shared" si="17"/>
        <v>#REF!</v>
      </c>
      <c r="S141" s="82" t="e">
        <f>IF($B141=0,0,VLOOKUP($A141,#REF!,'Печать(опал)'!S$9,FALSE))</f>
        <v>#REF!</v>
      </c>
      <c r="T141" s="82" t="e">
        <f t="shared" si="18"/>
        <v>#REF!</v>
      </c>
      <c r="U141" s="82" t="e">
        <f>IF($B141=0,0,VLOOKUP($A141,#REF!,'Печать(опал)'!U$9,FALSE))</f>
        <v>#REF!</v>
      </c>
      <c r="V141" s="82" t="e">
        <f t="shared" si="19"/>
        <v>#REF!</v>
      </c>
      <c r="W141" s="82" t="e">
        <f>IF($B141=0,0,VLOOKUP($A141,#REF!,'Печать(опал)'!W$9,FALSE))</f>
        <v>#REF!</v>
      </c>
      <c r="X141" s="82" t="e">
        <f>IF(AND($A141&gt;0,W141&gt;0),IF('2_Вихідні дані'!$A$12=1,ROUND($L141*(W141-1),2),ROUND((L141+N141+P141+R141+T141+V141)*(W141-1),2)),0)</f>
        <v>#REF!</v>
      </c>
      <c r="Y141" s="74" t="e">
        <f t="shared" si="20"/>
        <v>#REF!</v>
      </c>
      <c r="Z141" s="74" t="e">
        <f>Y141*'2_Вихідні дані'!$B$17</f>
        <v>#REF!</v>
      </c>
    </row>
    <row r="142" spans="1:26" ht="12" hidden="1" x14ac:dyDescent="0.2">
      <c r="A142" s="86" t="e">
        <f>#REF!</f>
        <v>#REF!</v>
      </c>
      <c r="B142" s="78" t="e">
        <f>IF(C142=0,0,COUNTIF($C$10:C142,"&lt;&gt;0"))</f>
        <v>#REF!</v>
      </c>
      <c r="C142" s="78" t="e">
        <f>IF($F142&gt;0,#REF!,0)</f>
        <v>#REF!</v>
      </c>
      <c r="D142" s="78" t="e">
        <f>IF($F142&gt;0,#REF!,"")</f>
        <v>#REF!</v>
      </c>
      <c r="E142" s="78" t="e">
        <f>IF($F142&gt;0,#REF!,0)</f>
        <v>#REF!</v>
      </c>
      <c r="F142" s="78" t="e">
        <f>VLOOKUP($A142,#REF!,6+$B$3,FALSE)</f>
        <v>#REF!</v>
      </c>
      <c r="G142" s="82" t="e">
        <f>IF($B142&gt;0,'2_Вихідні дані'!$B$3,0)</f>
        <v>#REF!</v>
      </c>
      <c r="H142" s="82" t="e">
        <f>IF($B142=0,0,VLOOKUP($A142,#REF!,'Печать(опал)'!H$9,FALSE))</f>
        <v>#REF!</v>
      </c>
      <c r="I142" s="82" t="e">
        <f>IF($B142=0,0,VLOOKUP($A142,#REF!,'Печать(опал)'!I$9,FALSE))</f>
        <v>#REF!</v>
      </c>
      <c r="J142" s="82" t="e">
        <f>IF(B142=0,0,IF(E142&gt;0,VLOOKUP(E142,'2_Вихідні дані'!$A$6:$B$11,2,FALSE),1))</f>
        <v>#REF!</v>
      </c>
      <c r="K142" s="82" t="e">
        <f>IF($B142=0,0,VLOOKUP($A142,#REF!,'Печать(опал)'!K$9,FALSE))</f>
        <v>#REF!</v>
      </c>
      <c r="L142" s="82" t="e">
        <f t="shared" si="14"/>
        <v>#REF!</v>
      </c>
      <c r="M142" s="82" t="e">
        <f>IF($B142=0,0,VLOOKUP($A142,#REF!,'Печать(опал)'!M$9,FALSE))</f>
        <v>#REF!</v>
      </c>
      <c r="N142" s="82" t="e">
        <f t="shared" si="15"/>
        <v>#REF!</v>
      </c>
      <c r="O142" s="82" t="e">
        <f>IF($B142=0,0,VLOOKUP($A142,#REF!,'Печать(опал)'!O$9,FALSE))</f>
        <v>#REF!</v>
      </c>
      <c r="P142" s="82" t="e">
        <f t="shared" si="16"/>
        <v>#REF!</v>
      </c>
      <c r="Q142" s="82" t="e">
        <f>IF($B142=0,0,VLOOKUP($A142,#REF!,'Печать(опал)'!Q$9,FALSE))</f>
        <v>#REF!</v>
      </c>
      <c r="R142" s="82" t="e">
        <f t="shared" si="17"/>
        <v>#REF!</v>
      </c>
      <c r="S142" s="82" t="e">
        <f>IF($B142=0,0,VLOOKUP($A142,#REF!,'Печать(опал)'!S$9,FALSE))</f>
        <v>#REF!</v>
      </c>
      <c r="T142" s="82" t="e">
        <f t="shared" si="18"/>
        <v>#REF!</v>
      </c>
      <c r="U142" s="82" t="e">
        <f>IF($B142=0,0,VLOOKUP($A142,#REF!,'Печать(опал)'!U$9,FALSE))</f>
        <v>#REF!</v>
      </c>
      <c r="V142" s="82" t="e">
        <f t="shared" si="19"/>
        <v>#REF!</v>
      </c>
      <c r="W142" s="82" t="e">
        <f>IF($B142=0,0,VLOOKUP($A142,#REF!,'Печать(опал)'!W$9,FALSE))</f>
        <v>#REF!</v>
      </c>
      <c r="X142" s="82" t="e">
        <f>IF(AND($A142&gt;0,W142&gt;0),IF('2_Вихідні дані'!$A$12=1,ROUND($L142*(W142-1),2),ROUND((L142+N142+P142+R142+T142+V142)*(W142-1),2)),0)</f>
        <v>#REF!</v>
      </c>
      <c r="Y142" s="74" t="e">
        <f t="shared" si="20"/>
        <v>#REF!</v>
      </c>
      <c r="Z142" s="74" t="e">
        <f>Y142*'2_Вихідні дані'!$B$17</f>
        <v>#REF!</v>
      </c>
    </row>
    <row r="143" spans="1:26" ht="12" hidden="1" x14ac:dyDescent="0.2">
      <c r="A143" s="86" t="e">
        <f>#REF!</f>
        <v>#REF!</v>
      </c>
      <c r="B143" s="78" t="e">
        <f>IF(C143=0,0,COUNTIF($C$10:C143,"&lt;&gt;0"))</f>
        <v>#REF!</v>
      </c>
      <c r="C143" s="78" t="e">
        <f>IF($F143&gt;0,#REF!,0)</f>
        <v>#REF!</v>
      </c>
      <c r="D143" s="78" t="e">
        <f>IF($F143&gt;0,#REF!,"")</f>
        <v>#REF!</v>
      </c>
      <c r="E143" s="78" t="e">
        <f>IF($F143&gt;0,#REF!,0)</f>
        <v>#REF!</v>
      </c>
      <c r="F143" s="78" t="e">
        <f>VLOOKUP($A143,#REF!,6+$B$3,FALSE)</f>
        <v>#REF!</v>
      </c>
      <c r="G143" s="82" t="e">
        <f>IF($B143&gt;0,'2_Вихідні дані'!$B$3,0)</f>
        <v>#REF!</v>
      </c>
      <c r="H143" s="82" t="e">
        <f>IF($B143=0,0,VLOOKUP($A143,#REF!,'Печать(опал)'!H$9,FALSE))</f>
        <v>#REF!</v>
      </c>
      <c r="I143" s="82" t="e">
        <f>IF($B143=0,0,VLOOKUP($A143,#REF!,'Печать(опал)'!I$9,FALSE))</f>
        <v>#REF!</v>
      </c>
      <c r="J143" s="82" t="e">
        <f>IF(B143=0,0,IF(E143&gt;0,VLOOKUP(E143,'2_Вихідні дані'!$A$6:$B$11,2,FALSE),1))</f>
        <v>#REF!</v>
      </c>
      <c r="K143" s="82" t="e">
        <f>IF($B143=0,0,VLOOKUP($A143,#REF!,'Печать(опал)'!K$9,FALSE))</f>
        <v>#REF!</v>
      </c>
      <c r="L143" s="82" t="e">
        <f t="shared" si="14"/>
        <v>#REF!</v>
      </c>
      <c r="M143" s="82" t="e">
        <f>IF($B143=0,0,VLOOKUP($A143,#REF!,'Печать(опал)'!M$9,FALSE))</f>
        <v>#REF!</v>
      </c>
      <c r="N143" s="82" t="e">
        <f t="shared" si="15"/>
        <v>#REF!</v>
      </c>
      <c r="O143" s="82" t="e">
        <f>IF($B143=0,0,VLOOKUP($A143,#REF!,'Печать(опал)'!O$9,FALSE))</f>
        <v>#REF!</v>
      </c>
      <c r="P143" s="82" t="e">
        <f t="shared" si="16"/>
        <v>#REF!</v>
      </c>
      <c r="Q143" s="82" t="e">
        <f>IF($B143=0,0,VLOOKUP($A143,#REF!,'Печать(опал)'!Q$9,FALSE))</f>
        <v>#REF!</v>
      </c>
      <c r="R143" s="82" t="e">
        <f t="shared" si="17"/>
        <v>#REF!</v>
      </c>
      <c r="S143" s="82" t="e">
        <f>IF($B143=0,0,VLOOKUP($A143,#REF!,'Печать(опал)'!S$9,FALSE))</f>
        <v>#REF!</v>
      </c>
      <c r="T143" s="82" t="e">
        <f t="shared" si="18"/>
        <v>#REF!</v>
      </c>
      <c r="U143" s="82" t="e">
        <f>IF($B143=0,0,VLOOKUP($A143,#REF!,'Печать(опал)'!U$9,FALSE))</f>
        <v>#REF!</v>
      </c>
      <c r="V143" s="82" t="e">
        <f t="shared" si="19"/>
        <v>#REF!</v>
      </c>
      <c r="W143" s="82" t="e">
        <f>IF($B143=0,0,VLOOKUP($A143,#REF!,'Печать(опал)'!W$9,FALSE))</f>
        <v>#REF!</v>
      </c>
      <c r="X143" s="82" t="e">
        <f>IF(AND($A143&gt;0,W143&gt;0),IF('2_Вихідні дані'!$A$12=1,ROUND($L143*(W143-1),2),ROUND((L143+N143+P143+R143+T143+V143)*(W143-1),2)),0)</f>
        <v>#REF!</v>
      </c>
      <c r="Y143" s="74" t="e">
        <f t="shared" si="20"/>
        <v>#REF!</v>
      </c>
      <c r="Z143" s="74" t="e">
        <f>Y143*'2_Вихідні дані'!$B$17</f>
        <v>#REF!</v>
      </c>
    </row>
    <row r="144" spans="1:26" ht="12" hidden="1" x14ac:dyDescent="0.2">
      <c r="A144" s="86" t="e">
        <f>#REF!</f>
        <v>#REF!</v>
      </c>
      <c r="B144" s="78" t="e">
        <f>IF(C144=0,0,COUNTIF($C$10:C144,"&lt;&gt;0"))</f>
        <v>#REF!</v>
      </c>
      <c r="C144" s="78" t="e">
        <f>IF($F144&gt;0,#REF!,0)</f>
        <v>#REF!</v>
      </c>
      <c r="D144" s="78" t="e">
        <f>IF($F144&gt;0,#REF!,"")</f>
        <v>#REF!</v>
      </c>
      <c r="E144" s="78" t="e">
        <f>IF($F144&gt;0,#REF!,0)</f>
        <v>#REF!</v>
      </c>
      <c r="F144" s="78" t="e">
        <f>VLOOKUP($A144,#REF!,6+$B$3,FALSE)</f>
        <v>#REF!</v>
      </c>
      <c r="G144" s="82" t="e">
        <f>IF($B144&gt;0,'2_Вихідні дані'!$B$3,0)</f>
        <v>#REF!</v>
      </c>
      <c r="H144" s="82" t="e">
        <f>IF($B144=0,0,VLOOKUP($A144,#REF!,'Печать(опал)'!H$9,FALSE))</f>
        <v>#REF!</v>
      </c>
      <c r="I144" s="82" t="e">
        <f>IF($B144=0,0,VLOOKUP($A144,#REF!,'Печать(опал)'!I$9,FALSE))</f>
        <v>#REF!</v>
      </c>
      <c r="J144" s="82" t="e">
        <f>IF(B144=0,0,IF(E144&gt;0,VLOOKUP(E144,'2_Вихідні дані'!$A$6:$B$11,2,FALSE),1))</f>
        <v>#REF!</v>
      </c>
      <c r="K144" s="82" t="e">
        <f>IF($B144=0,0,VLOOKUP($A144,#REF!,'Печать(опал)'!K$9,FALSE))</f>
        <v>#REF!</v>
      </c>
      <c r="L144" s="82" t="e">
        <f t="shared" si="14"/>
        <v>#REF!</v>
      </c>
      <c r="M144" s="82" t="e">
        <f>IF($B144=0,0,VLOOKUP($A144,#REF!,'Печать(опал)'!M$9,FALSE))</f>
        <v>#REF!</v>
      </c>
      <c r="N144" s="82" t="e">
        <f t="shared" si="15"/>
        <v>#REF!</v>
      </c>
      <c r="O144" s="82" t="e">
        <f>IF($B144=0,0,VLOOKUP($A144,#REF!,'Печать(опал)'!O$9,FALSE))</f>
        <v>#REF!</v>
      </c>
      <c r="P144" s="82" t="e">
        <f t="shared" si="16"/>
        <v>#REF!</v>
      </c>
      <c r="Q144" s="82" t="e">
        <f>IF($B144=0,0,VLOOKUP($A144,#REF!,'Печать(опал)'!Q$9,FALSE))</f>
        <v>#REF!</v>
      </c>
      <c r="R144" s="82" t="e">
        <f t="shared" si="17"/>
        <v>#REF!</v>
      </c>
      <c r="S144" s="82" t="e">
        <f>IF($B144=0,0,VLOOKUP($A144,#REF!,'Печать(опал)'!S$9,FALSE))</f>
        <v>#REF!</v>
      </c>
      <c r="T144" s="82" t="e">
        <f t="shared" si="18"/>
        <v>#REF!</v>
      </c>
      <c r="U144" s="82" t="e">
        <f>IF($B144=0,0,VLOOKUP($A144,#REF!,'Печать(опал)'!U$9,FALSE))</f>
        <v>#REF!</v>
      </c>
      <c r="V144" s="82" t="e">
        <f t="shared" si="19"/>
        <v>#REF!</v>
      </c>
      <c r="W144" s="82" t="e">
        <f>IF($B144=0,0,VLOOKUP($A144,#REF!,'Печать(опал)'!W$9,FALSE))</f>
        <v>#REF!</v>
      </c>
      <c r="X144" s="82" t="e">
        <f>IF(AND($A144&gt;0,W144&gt;0),IF('2_Вихідні дані'!$A$12=1,ROUND($L144*(W144-1),2),ROUND((L144+N144+P144+R144+T144+V144)*(W144-1),2)),0)</f>
        <v>#REF!</v>
      </c>
      <c r="Y144" s="74" t="e">
        <f t="shared" si="20"/>
        <v>#REF!</v>
      </c>
      <c r="Z144" s="74" t="e">
        <f>Y144*'2_Вихідні дані'!$B$17</f>
        <v>#REF!</v>
      </c>
    </row>
    <row r="145" spans="1:26" ht="12" hidden="1" x14ac:dyDescent="0.2">
      <c r="A145" s="86" t="e">
        <f>#REF!</f>
        <v>#REF!</v>
      </c>
      <c r="B145" s="78" t="e">
        <f>IF(C145=0,0,COUNTIF($C$10:C145,"&lt;&gt;0"))</f>
        <v>#REF!</v>
      </c>
      <c r="C145" s="78" t="e">
        <f>IF($F145&gt;0,#REF!,0)</f>
        <v>#REF!</v>
      </c>
      <c r="D145" s="78" t="e">
        <f>IF($F145&gt;0,#REF!,"")</f>
        <v>#REF!</v>
      </c>
      <c r="E145" s="78" t="e">
        <f>IF($F145&gt;0,#REF!,0)</f>
        <v>#REF!</v>
      </c>
      <c r="F145" s="78" t="e">
        <f>VLOOKUP($A145,#REF!,6+$B$3,FALSE)</f>
        <v>#REF!</v>
      </c>
      <c r="G145" s="82" t="e">
        <f>IF($B145&gt;0,'2_Вихідні дані'!$B$3,0)</f>
        <v>#REF!</v>
      </c>
      <c r="H145" s="82" t="e">
        <f>IF($B145=0,0,VLOOKUP($A145,#REF!,'Печать(опал)'!H$9,FALSE))</f>
        <v>#REF!</v>
      </c>
      <c r="I145" s="82" t="e">
        <f>IF($B145=0,0,VLOOKUP($A145,#REF!,'Печать(опал)'!I$9,FALSE))</f>
        <v>#REF!</v>
      </c>
      <c r="J145" s="82" t="e">
        <f>IF(B145=0,0,IF(E145&gt;0,VLOOKUP(E145,'2_Вихідні дані'!$A$6:$B$11,2,FALSE),1))</f>
        <v>#REF!</v>
      </c>
      <c r="K145" s="82" t="e">
        <f>IF($B145=0,0,VLOOKUP($A145,#REF!,'Печать(опал)'!K$9,FALSE))</f>
        <v>#REF!</v>
      </c>
      <c r="L145" s="82" t="e">
        <f t="shared" si="14"/>
        <v>#REF!</v>
      </c>
      <c r="M145" s="82" t="e">
        <f>IF($B145=0,0,VLOOKUP($A145,#REF!,'Печать(опал)'!M$9,FALSE))</f>
        <v>#REF!</v>
      </c>
      <c r="N145" s="82" t="e">
        <f t="shared" si="15"/>
        <v>#REF!</v>
      </c>
      <c r="O145" s="82" t="e">
        <f>IF($B145=0,0,VLOOKUP($A145,#REF!,'Печать(опал)'!O$9,FALSE))</f>
        <v>#REF!</v>
      </c>
      <c r="P145" s="82" t="e">
        <f t="shared" si="16"/>
        <v>#REF!</v>
      </c>
      <c r="Q145" s="82" t="e">
        <f>IF($B145=0,0,VLOOKUP($A145,#REF!,'Печать(опал)'!Q$9,FALSE))</f>
        <v>#REF!</v>
      </c>
      <c r="R145" s="82" t="e">
        <f t="shared" si="17"/>
        <v>#REF!</v>
      </c>
      <c r="S145" s="82" t="e">
        <f>IF($B145=0,0,VLOOKUP($A145,#REF!,'Печать(опал)'!S$9,FALSE))</f>
        <v>#REF!</v>
      </c>
      <c r="T145" s="82" t="e">
        <f t="shared" si="18"/>
        <v>#REF!</v>
      </c>
      <c r="U145" s="82" t="e">
        <f>IF($B145=0,0,VLOOKUP($A145,#REF!,'Печать(опал)'!U$9,FALSE))</f>
        <v>#REF!</v>
      </c>
      <c r="V145" s="82" t="e">
        <f t="shared" si="19"/>
        <v>#REF!</v>
      </c>
      <c r="W145" s="82" t="e">
        <f>IF($B145=0,0,VLOOKUP($A145,#REF!,'Печать(опал)'!W$9,FALSE))</f>
        <v>#REF!</v>
      </c>
      <c r="X145" s="82" t="e">
        <f>IF(AND($A145&gt;0,W145&gt;0),IF('2_Вихідні дані'!$A$12=1,ROUND($L145*(W145-1),2),ROUND((L145+N145+P145+R145+T145+V145)*(W145-1),2)),0)</f>
        <v>#REF!</v>
      </c>
      <c r="Y145" s="74" t="e">
        <f t="shared" si="20"/>
        <v>#REF!</v>
      </c>
      <c r="Z145" s="74" t="e">
        <f>Y145*'2_Вихідні дані'!$B$17</f>
        <v>#REF!</v>
      </c>
    </row>
    <row r="146" spans="1:26" ht="12" hidden="1" x14ac:dyDescent="0.2">
      <c r="A146" s="86" t="e">
        <f>#REF!</f>
        <v>#REF!</v>
      </c>
      <c r="B146" s="78" t="e">
        <f>IF(C146=0,0,COUNTIF($C$10:C146,"&lt;&gt;0"))</f>
        <v>#REF!</v>
      </c>
      <c r="C146" s="78" t="e">
        <f>IF($F146&gt;0,#REF!,0)</f>
        <v>#REF!</v>
      </c>
      <c r="D146" s="78" t="e">
        <f>IF($F146&gt;0,#REF!,"")</f>
        <v>#REF!</v>
      </c>
      <c r="E146" s="78" t="e">
        <f>IF($F146&gt;0,#REF!,0)</f>
        <v>#REF!</v>
      </c>
      <c r="F146" s="78" t="e">
        <f>VLOOKUP($A146,#REF!,6+$B$3,FALSE)</f>
        <v>#REF!</v>
      </c>
      <c r="G146" s="82" t="e">
        <f>IF($B146&gt;0,'2_Вихідні дані'!$B$3,0)</f>
        <v>#REF!</v>
      </c>
      <c r="H146" s="82" t="e">
        <f>IF($B146=0,0,VLOOKUP($A146,#REF!,'Печать(опал)'!H$9,FALSE))</f>
        <v>#REF!</v>
      </c>
      <c r="I146" s="82" t="e">
        <f>IF($B146=0,0,VLOOKUP($A146,#REF!,'Печать(опал)'!I$9,FALSE))</f>
        <v>#REF!</v>
      </c>
      <c r="J146" s="82" t="e">
        <f>IF(B146=0,0,IF(E146&gt;0,VLOOKUP(E146,'2_Вихідні дані'!$A$6:$B$11,2,FALSE),1))</f>
        <v>#REF!</v>
      </c>
      <c r="K146" s="82" t="e">
        <f>IF($B146=0,0,VLOOKUP($A146,#REF!,'Печать(опал)'!K$9,FALSE))</f>
        <v>#REF!</v>
      </c>
      <c r="L146" s="82" t="e">
        <f t="shared" si="14"/>
        <v>#REF!</v>
      </c>
      <c r="M146" s="82" t="e">
        <f>IF($B146=0,0,VLOOKUP($A146,#REF!,'Печать(опал)'!M$9,FALSE))</f>
        <v>#REF!</v>
      </c>
      <c r="N146" s="82" t="e">
        <f t="shared" si="15"/>
        <v>#REF!</v>
      </c>
      <c r="O146" s="82" t="e">
        <f>IF($B146=0,0,VLOOKUP($A146,#REF!,'Печать(опал)'!O$9,FALSE))</f>
        <v>#REF!</v>
      </c>
      <c r="P146" s="82" t="e">
        <f t="shared" si="16"/>
        <v>#REF!</v>
      </c>
      <c r="Q146" s="82" t="e">
        <f>IF($B146=0,0,VLOOKUP($A146,#REF!,'Печать(опал)'!Q$9,FALSE))</f>
        <v>#REF!</v>
      </c>
      <c r="R146" s="82" t="e">
        <f t="shared" si="17"/>
        <v>#REF!</v>
      </c>
      <c r="S146" s="82" t="e">
        <f>IF($B146=0,0,VLOOKUP($A146,#REF!,'Печать(опал)'!S$9,FALSE))</f>
        <v>#REF!</v>
      </c>
      <c r="T146" s="82" t="e">
        <f t="shared" si="18"/>
        <v>#REF!</v>
      </c>
      <c r="U146" s="82" t="e">
        <f>IF($B146=0,0,VLOOKUP($A146,#REF!,'Печать(опал)'!U$9,FALSE))</f>
        <v>#REF!</v>
      </c>
      <c r="V146" s="82" t="e">
        <f t="shared" si="19"/>
        <v>#REF!</v>
      </c>
      <c r="W146" s="82" t="e">
        <f>IF($B146=0,0,VLOOKUP($A146,#REF!,'Печать(опал)'!W$9,FALSE))</f>
        <v>#REF!</v>
      </c>
      <c r="X146" s="82" t="e">
        <f>IF(AND($A146&gt;0,W146&gt;0),IF('2_Вихідні дані'!$A$12=1,ROUND($L146*(W146-1),2),ROUND((L146+N146+P146+R146+T146+V146)*(W146-1),2)),0)</f>
        <v>#REF!</v>
      </c>
      <c r="Y146" s="74" t="e">
        <f t="shared" si="20"/>
        <v>#REF!</v>
      </c>
      <c r="Z146" s="74" t="e">
        <f>Y146*'2_Вихідні дані'!$B$17</f>
        <v>#REF!</v>
      </c>
    </row>
    <row r="147" spans="1:26" ht="12" hidden="1" x14ac:dyDescent="0.2">
      <c r="A147" s="86" t="e">
        <f>#REF!</f>
        <v>#REF!</v>
      </c>
      <c r="B147" s="78" t="e">
        <f>IF(C147=0,0,COUNTIF($C$10:C147,"&lt;&gt;0"))</f>
        <v>#REF!</v>
      </c>
      <c r="C147" s="78" t="e">
        <f>IF($F147&gt;0,#REF!,0)</f>
        <v>#REF!</v>
      </c>
      <c r="D147" s="78" t="e">
        <f>IF($F147&gt;0,#REF!,"")</f>
        <v>#REF!</v>
      </c>
      <c r="E147" s="78" t="e">
        <f>IF($F147&gt;0,#REF!,0)</f>
        <v>#REF!</v>
      </c>
      <c r="F147" s="78" t="e">
        <f>VLOOKUP($A147,#REF!,6+$B$3,FALSE)</f>
        <v>#REF!</v>
      </c>
      <c r="G147" s="82" t="e">
        <f>IF($B147&gt;0,'2_Вихідні дані'!$B$3,0)</f>
        <v>#REF!</v>
      </c>
      <c r="H147" s="82" t="e">
        <f>IF($B147=0,0,VLOOKUP($A147,#REF!,'Печать(опал)'!H$9,FALSE))</f>
        <v>#REF!</v>
      </c>
      <c r="I147" s="82" t="e">
        <f>IF($B147=0,0,VLOOKUP($A147,#REF!,'Печать(опал)'!I$9,FALSE))</f>
        <v>#REF!</v>
      </c>
      <c r="J147" s="82" t="e">
        <f>IF(B147=0,0,IF(E147&gt;0,VLOOKUP(E147,'2_Вихідні дані'!$A$6:$B$11,2,FALSE),1))</f>
        <v>#REF!</v>
      </c>
      <c r="K147" s="82" t="e">
        <f>IF($B147=0,0,VLOOKUP($A147,#REF!,'Печать(опал)'!K$9,FALSE))</f>
        <v>#REF!</v>
      </c>
      <c r="L147" s="82" t="e">
        <f t="shared" si="14"/>
        <v>#REF!</v>
      </c>
      <c r="M147" s="82" t="e">
        <f>IF($B147=0,0,VLOOKUP($A147,#REF!,'Печать(опал)'!M$9,FALSE))</f>
        <v>#REF!</v>
      </c>
      <c r="N147" s="82" t="e">
        <f t="shared" si="15"/>
        <v>#REF!</v>
      </c>
      <c r="O147" s="82" t="e">
        <f>IF($B147=0,0,VLOOKUP($A147,#REF!,'Печать(опал)'!O$9,FALSE))</f>
        <v>#REF!</v>
      </c>
      <c r="P147" s="82" t="e">
        <f t="shared" si="16"/>
        <v>#REF!</v>
      </c>
      <c r="Q147" s="82" t="e">
        <f>IF($B147=0,0,VLOOKUP($A147,#REF!,'Печать(опал)'!Q$9,FALSE))</f>
        <v>#REF!</v>
      </c>
      <c r="R147" s="82" t="e">
        <f t="shared" si="17"/>
        <v>#REF!</v>
      </c>
      <c r="S147" s="82" t="e">
        <f>IF($B147=0,0,VLOOKUP($A147,#REF!,'Печать(опал)'!S$9,FALSE))</f>
        <v>#REF!</v>
      </c>
      <c r="T147" s="82" t="e">
        <f t="shared" si="18"/>
        <v>#REF!</v>
      </c>
      <c r="U147" s="82" t="e">
        <f>IF($B147=0,0,VLOOKUP($A147,#REF!,'Печать(опал)'!U$9,FALSE))</f>
        <v>#REF!</v>
      </c>
      <c r="V147" s="82" t="e">
        <f t="shared" si="19"/>
        <v>#REF!</v>
      </c>
      <c r="W147" s="82" t="e">
        <f>IF($B147=0,0,VLOOKUP($A147,#REF!,'Печать(опал)'!W$9,FALSE))</f>
        <v>#REF!</v>
      </c>
      <c r="X147" s="82" t="e">
        <f>IF(AND($A147&gt;0,W147&gt;0),IF('2_Вихідні дані'!$A$12=1,ROUND($L147*(W147-1),2),ROUND((L147+N147+P147+R147+T147+V147)*(W147-1),2)),0)</f>
        <v>#REF!</v>
      </c>
      <c r="Y147" s="74" t="e">
        <f t="shared" si="20"/>
        <v>#REF!</v>
      </c>
      <c r="Z147" s="74" t="e">
        <f>Y147*'2_Вихідні дані'!$B$17</f>
        <v>#REF!</v>
      </c>
    </row>
    <row r="148" spans="1:26" ht="12" hidden="1" x14ac:dyDescent="0.2">
      <c r="A148" s="86" t="e">
        <f>#REF!</f>
        <v>#REF!</v>
      </c>
      <c r="B148" s="78" t="e">
        <f>IF(C148=0,0,COUNTIF($C$10:C148,"&lt;&gt;0"))</f>
        <v>#REF!</v>
      </c>
      <c r="C148" s="78" t="e">
        <f>IF($F148&gt;0,#REF!,0)</f>
        <v>#REF!</v>
      </c>
      <c r="D148" s="78" t="e">
        <f>IF($F148&gt;0,#REF!,"")</f>
        <v>#REF!</v>
      </c>
      <c r="E148" s="78" t="e">
        <f>IF($F148&gt;0,#REF!,0)</f>
        <v>#REF!</v>
      </c>
      <c r="F148" s="78" t="e">
        <f>VLOOKUP($A148,#REF!,6+$B$3,FALSE)</f>
        <v>#REF!</v>
      </c>
      <c r="G148" s="82" t="e">
        <f>IF($B148&gt;0,'2_Вихідні дані'!$B$3,0)</f>
        <v>#REF!</v>
      </c>
      <c r="H148" s="82" t="e">
        <f>IF($B148=0,0,VLOOKUP($A148,#REF!,'Печать(опал)'!H$9,FALSE))</f>
        <v>#REF!</v>
      </c>
      <c r="I148" s="82" t="e">
        <f>IF($B148=0,0,VLOOKUP($A148,#REF!,'Печать(опал)'!I$9,FALSE))</f>
        <v>#REF!</v>
      </c>
      <c r="J148" s="82" t="e">
        <f>IF(B148=0,0,IF(E148&gt;0,VLOOKUP(E148,'2_Вихідні дані'!$A$6:$B$11,2,FALSE),1))</f>
        <v>#REF!</v>
      </c>
      <c r="K148" s="82" t="e">
        <f>IF($B148=0,0,VLOOKUP($A148,#REF!,'Печать(опал)'!K$9,FALSE))</f>
        <v>#REF!</v>
      </c>
      <c r="L148" s="82" t="e">
        <f t="shared" si="14"/>
        <v>#REF!</v>
      </c>
      <c r="M148" s="82" t="e">
        <f>IF($B148=0,0,VLOOKUP($A148,#REF!,'Печать(опал)'!M$9,FALSE))</f>
        <v>#REF!</v>
      </c>
      <c r="N148" s="82" t="e">
        <f t="shared" si="15"/>
        <v>#REF!</v>
      </c>
      <c r="O148" s="82" t="e">
        <f>IF($B148=0,0,VLOOKUP($A148,#REF!,'Печать(опал)'!O$9,FALSE))</f>
        <v>#REF!</v>
      </c>
      <c r="P148" s="82" t="e">
        <f t="shared" si="16"/>
        <v>#REF!</v>
      </c>
      <c r="Q148" s="82" t="e">
        <f>IF($B148=0,0,VLOOKUP($A148,#REF!,'Печать(опал)'!Q$9,FALSE))</f>
        <v>#REF!</v>
      </c>
      <c r="R148" s="82" t="e">
        <f t="shared" si="17"/>
        <v>#REF!</v>
      </c>
      <c r="S148" s="82" t="e">
        <f>IF($B148=0,0,VLOOKUP($A148,#REF!,'Печать(опал)'!S$9,FALSE))</f>
        <v>#REF!</v>
      </c>
      <c r="T148" s="82" t="e">
        <f t="shared" si="18"/>
        <v>#REF!</v>
      </c>
      <c r="U148" s="82" t="e">
        <f>IF($B148=0,0,VLOOKUP($A148,#REF!,'Печать(опал)'!U$9,FALSE))</f>
        <v>#REF!</v>
      </c>
      <c r="V148" s="82" t="e">
        <f t="shared" si="19"/>
        <v>#REF!</v>
      </c>
      <c r="W148" s="82" t="e">
        <f>IF($B148=0,0,VLOOKUP($A148,#REF!,'Печать(опал)'!W$9,FALSE))</f>
        <v>#REF!</v>
      </c>
      <c r="X148" s="82" t="e">
        <f>IF(AND($A148&gt;0,W148&gt;0),IF('2_Вихідні дані'!$A$12=1,ROUND($L148*(W148-1),2),ROUND((L148+N148+P148+R148+T148+V148)*(W148-1),2)),0)</f>
        <v>#REF!</v>
      </c>
      <c r="Y148" s="74" t="e">
        <f t="shared" si="20"/>
        <v>#REF!</v>
      </c>
      <c r="Z148" s="74" t="e">
        <f>Y148*'2_Вихідні дані'!$B$17</f>
        <v>#REF!</v>
      </c>
    </row>
    <row r="149" spans="1:26" ht="12" hidden="1" x14ac:dyDescent="0.2">
      <c r="A149" s="86" t="e">
        <f>#REF!</f>
        <v>#REF!</v>
      </c>
      <c r="B149" s="78" t="e">
        <f>IF(C149=0,0,COUNTIF($C$10:C149,"&lt;&gt;0"))</f>
        <v>#REF!</v>
      </c>
      <c r="C149" s="78" t="e">
        <f>IF($F149&gt;0,#REF!,0)</f>
        <v>#REF!</v>
      </c>
      <c r="D149" s="78" t="e">
        <f>IF($F149&gt;0,#REF!,"")</f>
        <v>#REF!</v>
      </c>
      <c r="E149" s="78" t="e">
        <f>IF($F149&gt;0,#REF!,0)</f>
        <v>#REF!</v>
      </c>
      <c r="F149" s="78" t="e">
        <f>VLOOKUP($A149,#REF!,6+$B$3,FALSE)</f>
        <v>#REF!</v>
      </c>
      <c r="G149" s="82" t="e">
        <f>IF($B149&gt;0,'2_Вихідні дані'!$B$3,0)</f>
        <v>#REF!</v>
      </c>
      <c r="H149" s="82" t="e">
        <f>IF($B149=0,0,VLOOKUP($A149,#REF!,'Печать(опал)'!H$9,FALSE))</f>
        <v>#REF!</v>
      </c>
      <c r="I149" s="82" t="e">
        <f>IF($B149=0,0,VLOOKUP($A149,#REF!,'Печать(опал)'!I$9,FALSE))</f>
        <v>#REF!</v>
      </c>
      <c r="J149" s="82" t="e">
        <f>IF(B149=0,0,IF(E149&gt;0,VLOOKUP(E149,'2_Вихідні дані'!$A$6:$B$11,2,FALSE),1))</f>
        <v>#REF!</v>
      </c>
      <c r="K149" s="82" t="e">
        <f>IF($B149=0,0,VLOOKUP($A149,#REF!,'Печать(опал)'!K$9,FALSE))</f>
        <v>#REF!</v>
      </c>
      <c r="L149" s="82" t="e">
        <f t="shared" si="14"/>
        <v>#REF!</v>
      </c>
      <c r="M149" s="82" t="e">
        <f>IF($B149=0,0,VLOOKUP($A149,#REF!,'Печать(опал)'!M$9,FALSE))</f>
        <v>#REF!</v>
      </c>
      <c r="N149" s="82" t="e">
        <f t="shared" si="15"/>
        <v>#REF!</v>
      </c>
      <c r="O149" s="82" t="e">
        <f>IF($B149=0,0,VLOOKUP($A149,#REF!,'Печать(опал)'!O$9,FALSE))</f>
        <v>#REF!</v>
      </c>
      <c r="P149" s="82" t="e">
        <f t="shared" si="16"/>
        <v>#REF!</v>
      </c>
      <c r="Q149" s="82" t="e">
        <f>IF($B149=0,0,VLOOKUP($A149,#REF!,'Печать(опал)'!Q$9,FALSE))</f>
        <v>#REF!</v>
      </c>
      <c r="R149" s="82" t="e">
        <f t="shared" si="17"/>
        <v>#REF!</v>
      </c>
      <c r="S149" s="82" t="e">
        <f>IF($B149=0,0,VLOOKUP($A149,#REF!,'Печать(опал)'!S$9,FALSE))</f>
        <v>#REF!</v>
      </c>
      <c r="T149" s="82" t="e">
        <f t="shared" si="18"/>
        <v>#REF!</v>
      </c>
      <c r="U149" s="82" t="e">
        <f>IF($B149=0,0,VLOOKUP($A149,#REF!,'Печать(опал)'!U$9,FALSE))</f>
        <v>#REF!</v>
      </c>
      <c r="V149" s="82" t="e">
        <f t="shared" si="19"/>
        <v>#REF!</v>
      </c>
      <c r="W149" s="82" t="e">
        <f>IF($B149=0,0,VLOOKUP($A149,#REF!,'Печать(опал)'!W$9,FALSE))</f>
        <v>#REF!</v>
      </c>
      <c r="X149" s="82" t="e">
        <f>IF(AND($A149&gt;0,W149&gt;0),IF('2_Вихідні дані'!$A$12=1,ROUND($L149*(W149-1),2),ROUND((L149+N149+P149+R149+T149+V149)*(W149-1),2)),0)</f>
        <v>#REF!</v>
      </c>
      <c r="Y149" s="74" t="e">
        <f t="shared" si="20"/>
        <v>#REF!</v>
      </c>
      <c r="Z149" s="74" t="e">
        <f>Y149*'2_Вихідні дані'!$B$17</f>
        <v>#REF!</v>
      </c>
    </row>
    <row r="150" spans="1:26" ht="12" hidden="1" x14ac:dyDescent="0.2">
      <c r="A150" s="86" t="e">
        <f>#REF!</f>
        <v>#REF!</v>
      </c>
      <c r="B150" s="78" t="e">
        <f>IF(C150=0,0,COUNTIF($C$10:C150,"&lt;&gt;0"))</f>
        <v>#REF!</v>
      </c>
      <c r="C150" s="78" t="e">
        <f>IF($F150&gt;0,#REF!,0)</f>
        <v>#REF!</v>
      </c>
      <c r="D150" s="78" t="e">
        <f>IF($F150&gt;0,#REF!,"")</f>
        <v>#REF!</v>
      </c>
      <c r="E150" s="78" t="e">
        <f>IF($F150&gt;0,#REF!,0)</f>
        <v>#REF!</v>
      </c>
      <c r="F150" s="78" t="e">
        <f>VLOOKUP($A150,#REF!,6+$B$3,FALSE)</f>
        <v>#REF!</v>
      </c>
      <c r="G150" s="82" t="e">
        <f>IF($B150&gt;0,'2_Вихідні дані'!$B$3,0)</f>
        <v>#REF!</v>
      </c>
      <c r="H150" s="82" t="e">
        <f>IF($B150=0,0,VLOOKUP($A150,#REF!,'Печать(опал)'!H$9,FALSE))</f>
        <v>#REF!</v>
      </c>
      <c r="I150" s="82" t="e">
        <f>IF($B150=0,0,VLOOKUP($A150,#REF!,'Печать(опал)'!I$9,FALSE))</f>
        <v>#REF!</v>
      </c>
      <c r="J150" s="82" t="e">
        <f>IF(B150=0,0,IF(E150&gt;0,VLOOKUP(E150,'2_Вихідні дані'!$A$6:$B$11,2,FALSE),1))</f>
        <v>#REF!</v>
      </c>
      <c r="K150" s="82" t="e">
        <f>IF($B150=0,0,VLOOKUP($A150,#REF!,'Печать(опал)'!K$9,FALSE))</f>
        <v>#REF!</v>
      </c>
      <c r="L150" s="82" t="e">
        <f t="shared" si="14"/>
        <v>#REF!</v>
      </c>
      <c r="M150" s="82" t="e">
        <f>IF($B150=0,0,VLOOKUP($A150,#REF!,'Печать(опал)'!M$9,FALSE))</f>
        <v>#REF!</v>
      </c>
      <c r="N150" s="82" t="e">
        <f t="shared" si="15"/>
        <v>#REF!</v>
      </c>
      <c r="O150" s="82" t="e">
        <f>IF($B150=0,0,VLOOKUP($A150,#REF!,'Печать(опал)'!O$9,FALSE))</f>
        <v>#REF!</v>
      </c>
      <c r="P150" s="82" t="e">
        <f t="shared" si="16"/>
        <v>#REF!</v>
      </c>
      <c r="Q150" s="82" t="e">
        <f>IF($B150=0,0,VLOOKUP($A150,#REF!,'Печать(опал)'!Q$9,FALSE))</f>
        <v>#REF!</v>
      </c>
      <c r="R150" s="82" t="e">
        <f t="shared" si="17"/>
        <v>#REF!</v>
      </c>
      <c r="S150" s="82" t="e">
        <f>IF($B150=0,0,VLOOKUP($A150,#REF!,'Печать(опал)'!S$9,FALSE))</f>
        <v>#REF!</v>
      </c>
      <c r="T150" s="82" t="e">
        <f t="shared" si="18"/>
        <v>#REF!</v>
      </c>
      <c r="U150" s="82" t="e">
        <f>IF($B150=0,0,VLOOKUP($A150,#REF!,'Печать(опал)'!U$9,FALSE))</f>
        <v>#REF!</v>
      </c>
      <c r="V150" s="82" t="e">
        <f t="shared" si="19"/>
        <v>#REF!</v>
      </c>
      <c r="W150" s="82" t="e">
        <f>IF($B150=0,0,VLOOKUP($A150,#REF!,'Печать(опал)'!W$9,FALSE))</f>
        <v>#REF!</v>
      </c>
      <c r="X150" s="82" t="e">
        <f>IF(AND($A150&gt;0,W150&gt;0),IF('2_Вихідні дані'!$A$12=1,ROUND($L150*(W150-1),2),ROUND((L150+N150+P150+R150+T150+V150)*(W150-1),2)),0)</f>
        <v>#REF!</v>
      </c>
      <c r="Y150" s="74" t="e">
        <f t="shared" si="20"/>
        <v>#REF!</v>
      </c>
      <c r="Z150" s="74" t="e">
        <f>Y150*'2_Вихідні дані'!$B$17</f>
        <v>#REF!</v>
      </c>
    </row>
    <row r="151" spans="1:26" ht="12" hidden="1" x14ac:dyDescent="0.2">
      <c r="A151" s="86" t="e">
        <f>#REF!</f>
        <v>#REF!</v>
      </c>
      <c r="B151" s="78" t="e">
        <f>IF(C151=0,0,COUNTIF($C$10:C151,"&lt;&gt;0"))</f>
        <v>#REF!</v>
      </c>
      <c r="C151" s="78" t="e">
        <f>IF($F151&gt;0,#REF!,0)</f>
        <v>#REF!</v>
      </c>
      <c r="D151" s="78" t="e">
        <f>IF($F151&gt;0,#REF!,"")</f>
        <v>#REF!</v>
      </c>
      <c r="E151" s="78" t="e">
        <f>IF($F151&gt;0,#REF!,0)</f>
        <v>#REF!</v>
      </c>
      <c r="F151" s="78" t="e">
        <f>VLOOKUP($A151,#REF!,6+$B$3,FALSE)</f>
        <v>#REF!</v>
      </c>
      <c r="G151" s="82" t="e">
        <f>IF($B151&gt;0,'2_Вихідні дані'!$B$3,0)</f>
        <v>#REF!</v>
      </c>
      <c r="H151" s="82" t="e">
        <f>IF($B151=0,0,VLOOKUP($A151,#REF!,'Печать(опал)'!H$9,FALSE))</f>
        <v>#REF!</v>
      </c>
      <c r="I151" s="82" t="e">
        <f>IF($B151=0,0,VLOOKUP($A151,#REF!,'Печать(опал)'!I$9,FALSE))</f>
        <v>#REF!</v>
      </c>
      <c r="J151" s="82" t="e">
        <f>IF(B151=0,0,IF(E151&gt;0,VLOOKUP(E151,'2_Вихідні дані'!$A$6:$B$11,2,FALSE),1))</f>
        <v>#REF!</v>
      </c>
      <c r="K151" s="82" t="e">
        <f>IF($B151=0,0,VLOOKUP($A151,#REF!,'Печать(опал)'!K$9,FALSE))</f>
        <v>#REF!</v>
      </c>
      <c r="L151" s="82" t="e">
        <f t="shared" si="14"/>
        <v>#REF!</v>
      </c>
      <c r="M151" s="82" t="e">
        <f>IF($B151=0,0,VLOOKUP($A151,#REF!,'Печать(опал)'!M$9,FALSE))</f>
        <v>#REF!</v>
      </c>
      <c r="N151" s="82" t="e">
        <f t="shared" si="15"/>
        <v>#REF!</v>
      </c>
      <c r="O151" s="82" t="e">
        <f>IF($B151=0,0,VLOOKUP($A151,#REF!,'Печать(опал)'!O$9,FALSE))</f>
        <v>#REF!</v>
      </c>
      <c r="P151" s="82" t="e">
        <f t="shared" si="16"/>
        <v>#REF!</v>
      </c>
      <c r="Q151" s="82" t="e">
        <f>IF($B151=0,0,VLOOKUP($A151,#REF!,'Печать(опал)'!Q$9,FALSE))</f>
        <v>#REF!</v>
      </c>
      <c r="R151" s="82" t="e">
        <f t="shared" si="17"/>
        <v>#REF!</v>
      </c>
      <c r="S151" s="82" t="e">
        <f>IF($B151=0,0,VLOOKUP($A151,#REF!,'Печать(опал)'!S$9,FALSE))</f>
        <v>#REF!</v>
      </c>
      <c r="T151" s="82" t="e">
        <f t="shared" si="18"/>
        <v>#REF!</v>
      </c>
      <c r="U151" s="82" t="e">
        <f>IF($B151=0,0,VLOOKUP($A151,#REF!,'Печать(опал)'!U$9,FALSE))</f>
        <v>#REF!</v>
      </c>
      <c r="V151" s="82" t="e">
        <f t="shared" si="19"/>
        <v>#REF!</v>
      </c>
      <c r="W151" s="82" t="e">
        <f>IF($B151=0,0,VLOOKUP($A151,#REF!,'Печать(опал)'!W$9,FALSE))</f>
        <v>#REF!</v>
      </c>
      <c r="X151" s="82" t="e">
        <f>IF(AND($A151&gt;0,W151&gt;0),IF('2_Вихідні дані'!$A$12=1,ROUND($L151*(W151-1),2),ROUND((L151+N151+P151+R151+T151+V151)*(W151-1),2)),0)</f>
        <v>#REF!</v>
      </c>
      <c r="Y151" s="74" t="e">
        <f t="shared" si="20"/>
        <v>#REF!</v>
      </c>
      <c r="Z151" s="74" t="e">
        <f>Y151*'2_Вихідні дані'!$B$17</f>
        <v>#REF!</v>
      </c>
    </row>
    <row r="152" spans="1:26" ht="12" hidden="1" x14ac:dyDescent="0.2">
      <c r="A152" s="86" t="e">
        <f>#REF!</f>
        <v>#REF!</v>
      </c>
      <c r="B152" s="78" t="e">
        <f>IF(C152=0,0,COUNTIF($C$10:C152,"&lt;&gt;0"))</f>
        <v>#REF!</v>
      </c>
      <c r="C152" s="78" t="e">
        <f>IF($F152&gt;0,#REF!,0)</f>
        <v>#REF!</v>
      </c>
      <c r="D152" s="78" t="e">
        <f>IF($F152&gt;0,#REF!,"")</f>
        <v>#REF!</v>
      </c>
      <c r="E152" s="78" t="e">
        <f>IF($F152&gt;0,#REF!,0)</f>
        <v>#REF!</v>
      </c>
      <c r="F152" s="78" t="e">
        <f>VLOOKUP($A152,#REF!,6+$B$3,FALSE)</f>
        <v>#REF!</v>
      </c>
      <c r="G152" s="82" t="e">
        <f>IF($B152&gt;0,'2_Вихідні дані'!$B$3,0)</f>
        <v>#REF!</v>
      </c>
      <c r="H152" s="82" t="e">
        <f>IF($B152=0,0,VLOOKUP($A152,#REF!,'Печать(опал)'!H$9,FALSE))</f>
        <v>#REF!</v>
      </c>
      <c r="I152" s="82" t="e">
        <f>IF($B152=0,0,VLOOKUP($A152,#REF!,'Печать(опал)'!I$9,FALSE))</f>
        <v>#REF!</v>
      </c>
      <c r="J152" s="82" t="e">
        <f>IF(B152=0,0,IF(E152&gt;0,VLOOKUP(E152,'2_Вихідні дані'!$A$6:$B$11,2,FALSE),1))</f>
        <v>#REF!</v>
      </c>
      <c r="K152" s="82" t="e">
        <f>IF($B152=0,0,VLOOKUP($A152,#REF!,'Печать(опал)'!K$9,FALSE))</f>
        <v>#REF!</v>
      </c>
      <c r="L152" s="82" t="e">
        <f t="shared" si="14"/>
        <v>#REF!</v>
      </c>
      <c r="M152" s="82" t="e">
        <f>IF($B152=0,0,VLOOKUP($A152,#REF!,'Печать(опал)'!M$9,FALSE))</f>
        <v>#REF!</v>
      </c>
      <c r="N152" s="82" t="e">
        <f t="shared" si="15"/>
        <v>#REF!</v>
      </c>
      <c r="O152" s="82" t="e">
        <f>IF($B152=0,0,VLOOKUP($A152,#REF!,'Печать(опал)'!O$9,FALSE))</f>
        <v>#REF!</v>
      </c>
      <c r="P152" s="82" t="e">
        <f t="shared" si="16"/>
        <v>#REF!</v>
      </c>
      <c r="Q152" s="82" t="e">
        <f>IF($B152=0,0,VLOOKUP($A152,#REF!,'Печать(опал)'!Q$9,FALSE))</f>
        <v>#REF!</v>
      </c>
      <c r="R152" s="82" t="e">
        <f t="shared" si="17"/>
        <v>#REF!</v>
      </c>
      <c r="S152" s="82" t="e">
        <f>IF($B152=0,0,VLOOKUP($A152,#REF!,'Печать(опал)'!S$9,FALSE))</f>
        <v>#REF!</v>
      </c>
      <c r="T152" s="82" t="e">
        <f t="shared" si="18"/>
        <v>#REF!</v>
      </c>
      <c r="U152" s="82" t="e">
        <f>IF($B152=0,0,VLOOKUP($A152,#REF!,'Печать(опал)'!U$9,FALSE))</f>
        <v>#REF!</v>
      </c>
      <c r="V152" s="82" t="e">
        <f t="shared" si="19"/>
        <v>#REF!</v>
      </c>
      <c r="W152" s="82" t="e">
        <f>IF($B152=0,0,VLOOKUP($A152,#REF!,'Печать(опал)'!W$9,FALSE))</f>
        <v>#REF!</v>
      </c>
      <c r="X152" s="82" t="e">
        <f>IF(AND($A152&gt;0,W152&gt;0),IF('2_Вихідні дані'!$A$12=1,ROUND($L152*(W152-1),2),ROUND((L152+N152+P152+R152+T152+V152)*(W152-1),2)),0)</f>
        <v>#REF!</v>
      </c>
      <c r="Y152" s="74" t="e">
        <f t="shared" si="20"/>
        <v>#REF!</v>
      </c>
      <c r="Z152" s="74" t="e">
        <f>Y152*'2_Вихідні дані'!$B$17</f>
        <v>#REF!</v>
      </c>
    </row>
    <row r="153" spans="1:26" ht="12" hidden="1" x14ac:dyDescent="0.2">
      <c r="A153" s="86" t="e">
        <f>#REF!</f>
        <v>#REF!</v>
      </c>
      <c r="B153" s="78" t="e">
        <f>IF(C153=0,0,COUNTIF($C$10:C153,"&lt;&gt;0"))</f>
        <v>#REF!</v>
      </c>
      <c r="C153" s="78" t="e">
        <f>IF($F153&gt;0,#REF!,0)</f>
        <v>#REF!</v>
      </c>
      <c r="D153" s="78" t="e">
        <f>IF($F153&gt;0,#REF!,"")</f>
        <v>#REF!</v>
      </c>
      <c r="E153" s="78" t="e">
        <f>IF($F153&gt;0,#REF!,0)</f>
        <v>#REF!</v>
      </c>
      <c r="F153" s="78" t="e">
        <f>VLOOKUP($A153,#REF!,6+$B$3,FALSE)</f>
        <v>#REF!</v>
      </c>
      <c r="G153" s="82" t="e">
        <f>IF($B153&gt;0,'2_Вихідні дані'!$B$3,0)</f>
        <v>#REF!</v>
      </c>
      <c r="H153" s="82" t="e">
        <f>IF($B153=0,0,VLOOKUP($A153,#REF!,'Печать(опал)'!H$9,FALSE))</f>
        <v>#REF!</v>
      </c>
      <c r="I153" s="82" t="e">
        <f>IF($B153=0,0,VLOOKUP($A153,#REF!,'Печать(опал)'!I$9,FALSE))</f>
        <v>#REF!</v>
      </c>
      <c r="J153" s="82" t="e">
        <f>IF(B153=0,0,IF(E153&gt;0,VLOOKUP(E153,'2_Вихідні дані'!$A$6:$B$11,2,FALSE),1))</f>
        <v>#REF!</v>
      </c>
      <c r="K153" s="82" t="e">
        <f>IF($B153=0,0,VLOOKUP($A153,#REF!,'Печать(опал)'!K$9,FALSE))</f>
        <v>#REF!</v>
      </c>
      <c r="L153" s="82" t="e">
        <f t="shared" si="14"/>
        <v>#REF!</v>
      </c>
      <c r="M153" s="82" t="e">
        <f>IF($B153=0,0,VLOOKUP($A153,#REF!,'Печать(опал)'!M$9,FALSE))</f>
        <v>#REF!</v>
      </c>
      <c r="N153" s="82" t="e">
        <f t="shared" si="15"/>
        <v>#REF!</v>
      </c>
      <c r="O153" s="82" t="e">
        <f>IF($B153=0,0,VLOOKUP($A153,#REF!,'Печать(опал)'!O$9,FALSE))</f>
        <v>#REF!</v>
      </c>
      <c r="P153" s="82" t="e">
        <f t="shared" si="16"/>
        <v>#REF!</v>
      </c>
      <c r="Q153" s="82" t="e">
        <f>IF($B153=0,0,VLOOKUP($A153,#REF!,'Печать(опал)'!Q$9,FALSE))</f>
        <v>#REF!</v>
      </c>
      <c r="R153" s="82" t="e">
        <f t="shared" si="17"/>
        <v>#REF!</v>
      </c>
      <c r="S153" s="82" t="e">
        <f>IF($B153=0,0,VLOOKUP($A153,#REF!,'Печать(опал)'!S$9,FALSE))</f>
        <v>#REF!</v>
      </c>
      <c r="T153" s="82" t="e">
        <f t="shared" si="18"/>
        <v>#REF!</v>
      </c>
      <c r="U153" s="82" t="e">
        <f>IF($B153=0,0,VLOOKUP($A153,#REF!,'Печать(опал)'!U$9,FALSE))</f>
        <v>#REF!</v>
      </c>
      <c r="V153" s="82" t="e">
        <f t="shared" si="19"/>
        <v>#REF!</v>
      </c>
      <c r="W153" s="82" t="e">
        <f>IF($B153=0,0,VLOOKUP($A153,#REF!,'Печать(опал)'!W$9,FALSE))</f>
        <v>#REF!</v>
      </c>
      <c r="X153" s="82" t="e">
        <f>IF(AND($A153&gt;0,W153&gt;0),IF('2_Вихідні дані'!$A$12=1,ROUND($L153*(W153-1),2),ROUND((L153+N153+P153+R153+T153+V153)*(W153-1),2)),0)</f>
        <v>#REF!</v>
      </c>
      <c r="Y153" s="74" t="e">
        <f t="shared" si="20"/>
        <v>#REF!</v>
      </c>
      <c r="Z153" s="74" t="e">
        <f>Y153*'2_Вихідні дані'!$B$17</f>
        <v>#REF!</v>
      </c>
    </row>
    <row r="154" spans="1:26" ht="12" hidden="1" x14ac:dyDescent="0.2">
      <c r="A154" s="86" t="e">
        <f>#REF!</f>
        <v>#REF!</v>
      </c>
      <c r="B154" s="78" t="e">
        <f>IF(C154=0,0,COUNTIF($C$10:C154,"&lt;&gt;0"))</f>
        <v>#REF!</v>
      </c>
      <c r="C154" s="78" t="e">
        <f>IF($F154&gt;0,#REF!,0)</f>
        <v>#REF!</v>
      </c>
      <c r="D154" s="78" t="e">
        <f>IF($F154&gt;0,#REF!,"")</f>
        <v>#REF!</v>
      </c>
      <c r="E154" s="78" t="e">
        <f>IF($F154&gt;0,#REF!,0)</f>
        <v>#REF!</v>
      </c>
      <c r="F154" s="78" t="e">
        <f>VLOOKUP($A154,#REF!,6+$B$3,FALSE)</f>
        <v>#REF!</v>
      </c>
      <c r="G154" s="82" t="e">
        <f>IF($B154&gt;0,'2_Вихідні дані'!$B$3,0)</f>
        <v>#REF!</v>
      </c>
      <c r="H154" s="82" t="e">
        <f>IF($B154=0,0,VLOOKUP($A154,#REF!,'Печать(опал)'!H$9,FALSE))</f>
        <v>#REF!</v>
      </c>
      <c r="I154" s="82" t="e">
        <f>IF($B154=0,0,VLOOKUP($A154,#REF!,'Печать(опал)'!I$9,FALSE))</f>
        <v>#REF!</v>
      </c>
      <c r="J154" s="82" t="e">
        <f>IF(B154=0,0,IF(E154&gt;0,VLOOKUP(E154,'2_Вихідні дані'!$A$6:$B$11,2,FALSE),1))</f>
        <v>#REF!</v>
      </c>
      <c r="K154" s="82" t="e">
        <f>IF($B154=0,0,VLOOKUP($A154,#REF!,'Печать(опал)'!K$9,FALSE))</f>
        <v>#REF!</v>
      </c>
      <c r="L154" s="82" t="e">
        <f t="shared" si="14"/>
        <v>#REF!</v>
      </c>
      <c r="M154" s="82" t="e">
        <f>IF($B154=0,0,VLOOKUP($A154,#REF!,'Печать(опал)'!M$9,FALSE))</f>
        <v>#REF!</v>
      </c>
      <c r="N154" s="82" t="e">
        <f t="shared" si="15"/>
        <v>#REF!</v>
      </c>
      <c r="O154" s="82" t="e">
        <f>IF($B154=0,0,VLOOKUP($A154,#REF!,'Печать(опал)'!O$9,FALSE))</f>
        <v>#REF!</v>
      </c>
      <c r="P154" s="82" t="e">
        <f t="shared" si="16"/>
        <v>#REF!</v>
      </c>
      <c r="Q154" s="82" t="e">
        <f>IF($B154=0,0,VLOOKUP($A154,#REF!,'Печать(опал)'!Q$9,FALSE))</f>
        <v>#REF!</v>
      </c>
      <c r="R154" s="82" t="e">
        <f t="shared" si="17"/>
        <v>#REF!</v>
      </c>
      <c r="S154" s="82" t="e">
        <f>IF($B154=0,0,VLOOKUP($A154,#REF!,'Печать(опал)'!S$9,FALSE))</f>
        <v>#REF!</v>
      </c>
      <c r="T154" s="82" t="e">
        <f t="shared" si="18"/>
        <v>#REF!</v>
      </c>
      <c r="U154" s="82" t="e">
        <f>IF($B154=0,0,VLOOKUP($A154,#REF!,'Печать(опал)'!U$9,FALSE))</f>
        <v>#REF!</v>
      </c>
      <c r="V154" s="82" t="e">
        <f t="shared" si="19"/>
        <v>#REF!</v>
      </c>
      <c r="W154" s="82" t="e">
        <f>IF($B154=0,0,VLOOKUP($A154,#REF!,'Печать(опал)'!W$9,FALSE))</f>
        <v>#REF!</v>
      </c>
      <c r="X154" s="82" t="e">
        <f>IF(AND($A154&gt;0,W154&gt;0),IF('2_Вихідні дані'!$A$12=1,ROUND($L154*(W154-1),2),ROUND((L154+N154+P154+R154+T154+V154)*(W154-1),2)),0)</f>
        <v>#REF!</v>
      </c>
      <c r="Y154" s="74" t="e">
        <f t="shared" si="20"/>
        <v>#REF!</v>
      </c>
      <c r="Z154" s="74" t="e">
        <f>Y154*'2_Вихідні дані'!$B$17</f>
        <v>#REF!</v>
      </c>
    </row>
    <row r="155" spans="1:26" ht="12" hidden="1" x14ac:dyDescent="0.2">
      <c r="A155" s="86" t="e">
        <f>#REF!</f>
        <v>#REF!</v>
      </c>
      <c r="B155" s="78" t="e">
        <f>IF(C155=0,0,COUNTIF($C$10:C155,"&lt;&gt;0"))</f>
        <v>#REF!</v>
      </c>
      <c r="C155" s="78" t="e">
        <f>IF($F155&gt;0,#REF!,0)</f>
        <v>#REF!</v>
      </c>
      <c r="D155" s="78" t="e">
        <f>IF($F155&gt;0,#REF!,"")</f>
        <v>#REF!</v>
      </c>
      <c r="E155" s="78" t="e">
        <f>IF($F155&gt;0,#REF!,0)</f>
        <v>#REF!</v>
      </c>
      <c r="F155" s="78" t="e">
        <f>VLOOKUP($A155,#REF!,6+$B$3,FALSE)</f>
        <v>#REF!</v>
      </c>
      <c r="G155" s="82" t="e">
        <f>IF($B155&gt;0,'2_Вихідні дані'!$B$3,0)</f>
        <v>#REF!</v>
      </c>
      <c r="H155" s="82" t="e">
        <f>IF($B155=0,0,VLOOKUP($A155,#REF!,'Печать(опал)'!H$9,FALSE))</f>
        <v>#REF!</v>
      </c>
      <c r="I155" s="82" t="e">
        <f>IF($B155=0,0,VLOOKUP($A155,#REF!,'Печать(опал)'!I$9,FALSE))</f>
        <v>#REF!</v>
      </c>
      <c r="J155" s="82" t="e">
        <f>IF(B155=0,0,IF(E155&gt;0,VLOOKUP(E155,'2_Вихідні дані'!$A$6:$B$11,2,FALSE),1))</f>
        <v>#REF!</v>
      </c>
      <c r="K155" s="82" t="e">
        <f>IF($B155=0,0,VLOOKUP($A155,#REF!,'Печать(опал)'!K$9,FALSE))</f>
        <v>#REF!</v>
      </c>
      <c r="L155" s="82" t="e">
        <f t="shared" si="14"/>
        <v>#REF!</v>
      </c>
      <c r="M155" s="82" t="e">
        <f>IF($B155=0,0,VLOOKUP($A155,#REF!,'Печать(опал)'!M$9,FALSE))</f>
        <v>#REF!</v>
      </c>
      <c r="N155" s="82" t="e">
        <f t="shared" si="15"/>
        <v>#REF!</v>
      </c>
      <c r="O155" s="82" t="e">
        <f>IF($B155=0,0,VLOOKUP($A155,#REF!,'Печать(опал)'!O$9,FALSE))</f>
        <v>#REF!</v>
      </c>
      <c r="P155" s="82" t="e">
        <f t="shared" si="16"/>
        <v>#REF!</v>
      </c>
      <c r="Q155" s="82" t="e">
        <f>IF($B155=0,0,VLOOKUP($A155,#REF!,'Печать(опал)'!Q$9,FALSE))</f>
        <v>#REF!</v>
      </c>
      <c r="R155" s="82" t="e">
        <f t="shared" si="17"/>
        <v>#REF!</v>
      </c>
      <c r="S155" s="82" t="e">
        <f>IF($B155=0,0,VLOOKUP($A155,#REF!,'Печать(опал)'!S$9,FALSE))</f>
        <v>#REF!</v>
      </c>
      <c r="T155" s="82" t="e">
        <f t="shared" si="18"/>
        <v>#REF!</v>
      </c>
      <c r="U155" s="82" t="e">
        <f>IF($B155=0,0,VLOOKUP($A155,#REF!,'Печать(опал)'!U$9,FALSE))</f>
        <v>#REF!</v>
      </c>
      <c r="V155" s="82" t="e">
        <f t="shared" si="19"/>
        <v>#REF!</v>
      </c>
      <c r="W155" s="82" t="e">
        <f>IF($B155=0,0,VLOOKUP($A155,#REF!,'Печать(опал)'!W$9,FALSE))</f>
        <v>#REF!</v>
      </c>
      <c r="X155" s="82" t="e">
        <f>IF(AND($A155&gt;0,W155&gt;0),IF('2_Вихідні дані'!$A$12=1,ROUND($L155*(W155-1),2),ROUND((L155+N155+P155+R155+T155+V155)*(W155-1),2)),0)</f>
        <v>#REF!</v>
      </c>
      <c r="Y155" s="74" t="e">
        <f t="shared" si="20"/>
        <v>#REF!</v>
      </c>
      <c r="Z155" s="74" t="e">
        <f>Y155*'2_Вихідні дані'!$B$17</f>
        <v>#REF!</v>
      </c>
    </row>
    <row r="156" spans="1:26" ht="12" hidden="1" x14ac:dyDescent="0.2">
      <c r="A156" s="86" t="e">
        <f>#REF!</f>
        <v>#REF!</v>
      </c>
      <c r="B156" s="78" t="e">
        <f>IF(C156=0,0,COUNTIF($C$10:C156,"&lt;&gt;0"))</f>
        <v>#REF!</v>
      </c>
      <c r="C156" s="78" t="e">
        <f>IF($F156&gt;0,#REF!,0)</f>
        <v>#REF!</v>
      </c>
      <c r="D156" s="78" t="e">
        <f>IF($F156&gt;0,#REF!,"")</f>
        <v>#REF!</v>
      </c>
      <c r="E156" s="78" t="e">
        <f>IF($F156&gt;0,#REF!,0)</f>
        <v>#REF!</v>
      </c>
      <c r="F156" s="78" t="e">
        <f>VLOOKUP($A156,#REF!,6+$B$3,FALSE)</f>
        <v>#REF!</v>
      </c>
      <c r="G156" s="82" t="e">
        <f>IF($B156&gt;0,'2_Вихідні дані'!$B$3,0)</f>
        <v>#REF!</v>
      </c>
      <c r="H156" s="82" t="e">
        <f>IF($B156=0,0,VLOOKUP($A156,#REF!,'Печать(опал)'!H$9,FALSE))</f>
        <v>#REF!</v>
      </c>
      <c r="I156" s="82" t="e">
        <f>IF($B156=0,0,VLOOKUP($A156,#REF!,'Печать(опал)'!I$9,FALSE))</f>
        <v>#REF!</v>
      </c>
      <c r="J156" s="82" t="e">
        <f>IF(B156=0,0,IF(E156&gt;0,VLOOKUP(E156,'2_Вихідні дані'!$A$6:$B$11,2,FALSE),1))</f>
        <v>#REF!</v>
      </c>
      <c r="K156" s="82" t="e">
        <f>IF($B156=0,0,VLOOKUP($A156,#REF!,'Печать(опал)'!K$9,FALSE))</f>
        <v>#REF!</v>
      </c>
      <c r="L156" s="82" t="e">
        <f t="shared" si="14"/>
        <v>#REF!</v>
      </c>
      <c r="M156" s="82" t="e">
        <f>IF($B156=0,0,VLOOKUP($A156,#REF!,'Печать(опал)'!M$9,FALSE))</f>
        <v>#REF!</v>
      </c>
      <c r="N156" s="82" t="e">
        <f t="shared" si="15"/>
        <v>#REF!</v>
      </c>
      <c r="O156" s="82" t="e">
        <f>IF($B156=0,0,VLOOKUP($A156,#REF!,'Печать(опал)'!O$9,FALSE))</f>
        <v>#REF!</v>
      </c>
      <c r="P156" s="82" t="e">
        <f t="shared" si="16"/>
        <v>#REF!</v>
      </c>
      <c r="Q156" s="82" t="e">
        <f>IF($B156=0,0,VLOOKUP($A156,#REF!,'Печать(опал)'!Q$9,FALSE))</f>
        <v>#REF!</v>
      </c>
      <c r="R156" s="82" t="e">
        <f t="shared" si="17"/>
        <v>#REF!</v>
      </c>
      <c r="S156" s="82" t="e">
        <f>IF($B156=0,0,VLOOKUP($A156,#REF!,'Печать(опал)'!S$9,FALSE))</f>
        <v>#REF!</v>
      </c>
      <c r="T156" s="82" t="e">
        <f t="shared" si="18"/>
        <v>#REF!</v>
      </c>
      <c r="U156" s="82" t="e">
        <f>IF($B156=0,0,VLOOKUP($A156,#REF!,'Печать(опал)'!U$9,FALSE))</f>
        <v>#REF!</v>
      </c>
      <c r="V156" s="82" t="e">
        <f t="shared" si="19"/>
        <v>#REF!</v>
      </c>
      <c r="W156" s="82" t="e">
        <f>IF($B156=0,0,VLOOKUP($A156,#REF!,'Печать(опал)'!W$9,FALSE))</f>
        <v>#REF!</v>
      </c>
      <c r="X156" s="82" t="e">
        <f>IF(AND($A156&gt;0,W156&gt;0),IF('2_Вихідні дані'!$A$12=1,ROUND($L156*(W156-1),2),ROUND((L156+N156+P156+R156+T156+V156)*(W156-1),2)),0)</f>
        <v>#REF!</v>
      </c>
      <c r="Y156" s="74" t="e">
        <f t="shared" si="20"/>
        <v>#REF!</v>
      </c>
      <c r="Z156" s="74" t="e">
        <f>Y156*'2_Вихідні дані'!$B$17</f>
        <v>#REF!</v>
      </c>
    </row>
    <row r="157" spans="1:26" ht="12" hidden="1" x14ac:dyDescent="0.2">
      <c r="A157" s="86" t="e">
        <f>#REF!</f>
        <v>#REF!</v>
      </c>
      <c r="B157" s="78" t="e">
        <f>IF(C157=0,0,COUNTIF($C$10:C157,"&lt;&gt;0"))</f>
        <v>#REF!</v>
      </c>
      <c r="C157" s="78" t="e">
        <f>IF($F157&gt;0,#REF!,0)</f>
        <v>#REF!</v>
      </c>
      <c r="D157" s="78" t="e">
        <f>IF($F157&gt;0,#REF!,"")</f>
        <v>#REF!</v>
      </c>
      <c r="E157" s="78" t="e">
        <f>IF($F157&gt;0,#REF!,0)</f>
        <v>#REF!</v>
      </c>
      <c r="F157" s="78" t="e">
        <f>VLOOKUP($A157,#REF!,6+$B$3,FALSE)</f>
        <v>#REF!</v>
      </c>
      <c r="G157" s="82" t="e">
        <f>IF($B157&gt;0,'2_Вихідні дані'!$B$3,0)</f>
        <v>#REF!</v>
      </c>
      <c r="H157" s="82" t="e">
        <f>IF($B157=0,0,VLOOKUP($A157,#REF!,'Печать(опал)'!H$9,FALSE))</f>
        <v>#REF!</v>
      </c>
      <c r="I157" s="82" t="e">
        <f>IF($B157=0,0,VLOOKUP($A157,#REF!,'Печать(опал)'!I$9,FALSE))</f>
        <v>#REF!</v>
      </c>
      <c r="J157" s="82" t="e">
        <f>IF(B157=0,0,IF(E157&gt;0,VLOOKUP(E157,'2_Вихідні дані'!$A$6:$B$11,2,FALSE),1))</f>
        <v>#REF!</v>
      </c>
      <c r="K157" s="82" t="e">
        <f>IF($B157=0,0,VLOOKUP($A157,#REF!,'Печать(опал)'!K$9,FALSE))</f>
        <v>#REF!</v>
      </c>
      <c r="L157" s="82" t="e">
        <f t="shared" si="14"/>
        <v>#REF!</v>
      </c>
      <c r="M157" s="82" t="e">
        <f>IF($B157=0,0,VLOOKUP($A157,#REF!,'Печать(опал)'!M$9,FALSE))</f>
        <v>#REF!</v>
      </c>
      <c r="N157" s="82" t="e">
        <f t="shared" si="15"/>
        <v>#REF!</v>
      </c>
      <c r="O157" s="82" t="e">
        <f>IF($B157=0,0,VLOOKUP($A157,#REF!,'Печать(опал)'!O$9,FALSE))</f>
        <v>#REF!</v>
      </c>
      <c r="P157" s="82" t="e">
        <f t="shared" si="16"/>
        <v>#REF!</v>
      </c>
      <c r="Q157" s="82" t="e">
        <f>IF($B157=0,0,VLOOKUP($A157,#REF!,'Печать(опал)'!Q$9,FALSE))</f>
        <v>#REF!</v>
      </c>
      <c r="R157" s="82" t="e">
        <f t="shared" si="17"/>
        <v>#REF!</v>
      </c>
      <c r="S157" s="82" t="e">
        <f>IF($B157=0,0,VLOOKUP($A157,#REF!,'Печать(опал)'!S$9,FALSE))</f>
        <v>#REF!</v>
      </c>
      <c r="T157" s="82" t="e">
        <f t="shared" si="18"/>
        <v>#REF!</v>
      </c>
      <c r="U157" s="82" t="e">
        <f>IF($B157=0,0,VLOOKUP($A157,#REF!,'Печать(опал)'!U$9,FALSE))</f>
        <v>#REF!</v>
      </c>
      <c r="V157" s="82" t="e">
        <f t="shared" si="19"/>
        <v>#REF!</v>
      </c>
      <c r="W157" s="82" t="e">
        <f>IF($B157=0,0,VLOOKUP($A157,#REF!,'Печать(опал)'!W$9,FALSE))</f>
        <v>#REF!</v>
      </c>
      <c r="X157" s="82" t="e">
        <f>IF(AND($A157&gt;0,W157&gt;0),IF('2_Вихідні дані'!$A$12=1,ROUND($L157*(W157-1),2),ROUND((L157+N157+P157+R157+T157+V157)*(W157-1),2)),0)</f>
        <v>#REF!</v>
      </c>
      <c r="Y157" s="74" t="e">
        <f t="shared" si="20"/>
        <v>#REF!</v>
      </c>
      <c r="Z157" s="74" t="e">
        <f>Y157*'2_Вихідні дані'!$B$17</f>
        <v>#REF!</v>
      </c>
    </row>
    <row r="158" spans="1:26" ht="12" hidden="1" x14ac:dyDescent="0.2">
      <c r="A158" s="86" t="e">
        <f>#REF!</f>
        <v>#REF!</v>
      </c>
      <c r="B158" s="78" t="e">
        <f>IF(C158=0,0,COUNTIF($C$10:C158,"&lt;&gt;0"))</f>
        <v>#REF!</v>
      </c>
      <c r="C158" s="78" t="e">
        <f>IF($F158&gt;0,#REF!,0)</f>
        <v>#REF!</v>
      </c>
      <c r="D158" s="78" t="e">
        <f>IF($F158&gt;0,#REF!,"")</f>
        <v>#REF!</v>
      </c>
      <c r="E158" s="78" t="e">
        <f>IF($F158&gt;0,#REF!,0)</f>
        <v>#REF!</v>
      </c>
      <c r="F158" s="78" t="e">
        <f>VLOOKUP($A158,#REF!,6+$B$3,FALSE)</f>
        <v>#REF!</v>
      </c>
      <c r="G158" s="82" t="e">
        <f>IF($B158&gt;0,'2_Вихідні дані'!$B$3,0)</f>
        <v>#REF!</v>
      </c>
      <c r="H158" s="82" t="e">
        <f>IF($B158=0,0,VLOOKUP($A158,#REF!,'Печать(опал)'!H$9,FALSE))</f>
        <v>#REF!</v>
      </c>
      <c r="I158" s="82" t="e">
        <f>IF($B158=0,0,VLOOKUP($A158,#REF!,'Печать(опал)'!I$9,FALSE))</f>
        <v>#REF!</v>
      </c>
      <c r="J158" s="82" t="e">
        <f>IF(B158=0,0,IF(E158&gt;0,VLOOKUP(E158,'2_Вихідні дані'!$A$6:$B$11,2,FALSE),1))</f>
        <v>#REF!</v>
      </c>
      <c r="K158" s="82" t="e">
        <f>IF($B158=0,0,VLOOKUP($A158,#REF!,'Печать(опал)'!K$9,FALSE))</f>
        <v>#REF!</v>
      </c>
      <c r="L158" s="82" t="e">
        <f t="shared" si="14"/>
        <v>#REF!</v>
      </c>
      <c r="M158" s="82" t="e">
        <f>IF($B158=0,0,VLOOKUP($A158,#REF!,'Печать(опал)'!M$9,FALSE))</f>
        <v>#REF!</v>
      </c>
      <c r="N158" s="82" t="e">
        <f t="shared" si="15"/>
        <v>#REF!</v>
      </c>
      <c r="O158" s="82" t="e">
        <f>IF($B158=0,0,VLOOKUP($A158,#REF!,'Печать(опал)'!O$9,FALSE))</f>
        <v>#REF!</v>
      </c>
      <c r="P158" s="82" t="e">
        <f t="shared" si="16"/>
        <v>#REF!</v>
      </c>
      <c r="Q158" s="82" t="e">
        <f>IF($B158=0,0,VLOOKUP($A158,#REF!,'Печать(опал)'!Q$9,FALSE))</f>
        <v>#REF!</v>
      </c>
      <c r="R158" s="82" t="e">
        <f t="shared" si="17"/>
        <v>#REF!</v>
      </c>
      <c r="S158" s="82" t="e">
        <f>IF($B158=0,0,VLOOKUP($A158,#REF!,'Печать(опал)'!S$9,FALSE))</f>
        <v>#REF!</v>
      </c>
      <c r="T158" s="82" t="e">
        <f t="shared" si="18"/>
        <v>#REF!</v>
      </c>
      <c r="U158" s="82" t="e">
        <f>IF($B158=0,0,VLOOKUP($A158,#REF!,'Печать(опал)'!U$9,FALSE))</f>
        <v>#REF!</v>
      </c>
      <c r="V158" s="82" t="e">
        <f t="shared" si="19"/>
        <v>#REF!</v>
      </c>
      <c r="W158" s="82" t="e">
        <f>IF($B158=0,0,VLOOKUP($A158,#REF!,'Печать(опал)'!W$9,FALSE))</f>
        <v>#REF!</v>
      </c>
      <c r="X158" s="82" t="e">
        <f>IF(AND($A158&gt;0,W158&gt;0),IF('2_Вихідні дані'!$A$12=1,ROUND($L158*(W158-1),2),ROUND((L158+N158+P158+R158+T158+V158)*(W158-1),2)),0)</f>
        <v>#REF!</v>
      </c>
      <c r="Y158" s="74" t="e">
        <f t="shared" si="20"/>
        <v>#REF!</v>
      </c>
      <c r="Z158" s="74" t="e">
        <f>Y158*'2_Вихідні дані'!$B$17</f>
        <v>#REF!</v>
      </c>
    </row>
    <row r="159" spans="1:26" ht="12" hidden="1" x14ac:dyDescent="0.2">
      <c r="A159" s="86" t="e">
        <f>#REF!</f>
        <v>#REF!</v>
      </c>
      <c r="B159" s="78" t="e">
        <f>IF(C159=0,0,COUNTIF($C$10:C159,"&lt;&gt;0"))</f>
        <v>#REF!</v>
      </c>
      <c r="C159" s="78" t="e">
        <f>IF($F159&gt;0,#REF!,0)</f>
        <v>#REF!</v>
      </c>
      <c r="D159" s="78" t="e">
        <f>IF($F159&gt;0,#REF!,"")</f>
        <v>#REF!</v>
      </c>
      <c r="E159" s="78" t="e">
        <f>IF($F159&gt;0,#REF!,0)</f>
        <v>#REF!</v>
      </c>
      <c r="F159" s="78" t="e">
        <f>VLOOKUP($A159,#REF!,6+$B$3,FALSE)</f>
        <v>#REF!</v>
      </c>
      <c r="G159" s="82" t="e">
        <f>IF($B159&gt;0,'2_Вихідні дані'!$B$3,0)</f>
        <v>#REF!</v>
      </c>
      <c r="H159" s="82" t="e">
        <f>IF($B159=0,0,VLOOKUP($A159,#REF!,'Печать(опал)'!H$9,FALSE))</f>
        <v>#REF!</v>
      </c>
      <c r="I159" s="82" t="e">
        <f>IF($B159=0,0,VLOOKUP($A159,#REF!,'Печать(опал)'!I$9,FALSE))</f>
        <v>#REF!</v>
      </c>
      <c r="J159" s="82" t="e">
        <f>IF(B159=0,0,IF(E159&gt;0,VLOOKUP(E159,'2_Вихідні дані'!$A$6:$B$11,2,FALSE),1))</f>
        <v>#REF!</v>
      </c>
      <c r="K159" s="82" t="e">
        <f>IF($B159=0,0,VLOOKUP($A159,#REF!,'Печать(опал)'!K$9,FALSE))</f>
        <v>#REF!</v>
      </c>
      <c r="L159" s="82" t="e">
        <f t="shared" si="14"/>
        <v>#REF!</v>
      </c>
      <c r="M159" s="82" t="e">
        <f>IF($B159=0,0,VLOOKUP($A159,#REF!,'Печать(опал)'!M$9,FALSE))</f>
        <v>#REF!</v>
      </c>
      <c r="N159" s="82" t="e">
        <f t="shared" si="15"/>
        <v>#REF!</v>
      </c>
      <c r="O159" s="82" t="e">
        <f>IF($B159=0,0,VLOOKUP($A159,#REF!,'Печать(опал)'!O$9,FALSE))</f>
        <v>#REF!</v>
      </c>
      <c r="P159" s="82" t="e">
        <f t="shared" si="16"/>
        <v>#REF!</v>
      </c>
      <c r="Q159" s="82" t="e">
        <f>IF($B159=0,0,VLOOKUP($A159,#REF!,'Печать(опал)'!Q$9,FALSE))</f>
        <v>#REF!</v>
      </c>
      <c r="R159" s="82" t="e">
        <f t="shared" si="17"/>
        <v>#REF!</v>
      </c>
      <c r="S159" s="82" t="e">
        <f>IF($B159=0,0,VLOOKUP($A159,#REF!,'Печать(опал)'!S$9,FALSE))</f>
        <v>#REF!</v>
      </c>
      <c r="T159" s="82" t="e">
        <f t="shared" si="18"/>
        <v>#REF!</v>
      </c>
      <c r="U159" s="82" t="e">
        <f>IF($B159=0,0,VLOOKUP($A159,#REF!,'Печать(опал)'!U$9,FALSE))</f>
        <v>#REF!</v>
      </c>
      <c r="V159" s="82" t="e">
        <f t="shared" si="19"/>
        <v>#REF!</v>
      </c>
      <c r="W159" s="82" t="e">
        <f>IF($B159=0,0,VLOOKUP($A159,#REF!,'Печать(опал)'!W$9,FALSE))</f>
        <v>#REF!</v>
      </c>
      <c r="X159" s="82" t="e">
        <f>IF(AND($A159&gt;0,W159&gt;0),IF('2_Вихідні дані'!$A$12=1,ROUND($L159*(W159-1),2),ROUND((L159+N159+P159+R159+T159+V159)*(W159-1),2)),0)</f>
        <v>#REF!</v>
      </c>
      <c r="Y159" s="74" t="e">
        <f t="shared" si="20"/>
        <v>#REF!</v>
      </c>
      <c r="Z159" s="74" t="e">
        <f>Y159*'2_Вихідні дані'!$B$17</f>
        <v>#REF!</v>
      </c>
    </row>
    <row r="160" spans="1:26" ht="12" hidden="1" x14ac:dyDescent="0.2">
      <c r="A160" s="86" t="e">
        <f>#REF!</f>
        <v>#REF!</v>
      </c>
      <c r="B160" s="78" t="e">
        <f>IF(C160=0,0,COUNTIF($C$10:C160,"&lt;&gt;0"))</f>
        <v>#REF!</v>
      </c>
      <c r="C160" s="78" t="e">
        <f>IF($F160&gt;0,#REF!,0)</f>
        <v>#REF!</v>
      </c>
      <c r="D160" s="78" t="e">
        <f>IF($F160&gt;0,#REF!,"")</f>
        <v>#REF!</v>
      </c>
      <c r="E160" s="78" t="e">
        <f>IF($F160&gt;0,#REF!,0)</f>
        <v>#REF!</v>
      </c>
      <c r="F160" s="78" t="e">
        <f>VLOOKUP($A160,#REF!,6+$B$3,FALSE)</f>
        <v>#REF!</v>
      </c>
      <c r="G160" s="82" t="e">
        <f>IF($B160&gt;0,'2_Вихідні дані'!$B$3,0)</f>
        <v>#REF!</v>
      </c>
      <c r="H160" s="82" t="e">
        <f>IF($B160=0,0,VLOOKUP($A160,#REF!,'Печать(опал)'!H$9,FALSE))</f>
        <v>#REF!</v>
      </c>
      <c r="I160" s="82" t="e">
        <f>IF($B160=0,0,VLOOKUP($A160,#REF!,'Печать(опал)'!I$9,FALSE))</f>
        <v>#REF!</v>
      </c>
      <c r="J160" s="82" t="e">
        <f>IF(B160=0,0,IF(E160&gt;0,VLOOKUP(E160,'2_Вихідні дані'!$A$6:$B$11,2,FALSE),1))</f>
        <v>#REF!</v>
      </c>
      <c r="K160" s="82" t="e">
        <f>IF($B160=0,0,VLOOKUP($A160,#REF!,'Печать(опал)'!K$9,FALSE))</f>
        <v>#REF!</v>
      </c>
      <c r="L160" s="82" t="e">
        <f t="shared" si="14"/>
        <v>#REF!</v>
      </c>
      <c r="M160" s="82" t="e">
        <f>IF($B160=0,0,VLOOKUP($A160,#REF!,'Печать(опал)'!M$9,FALSE))</f>
        <v>#REF!</v>
      </c>
      <c r="N160" s="82" t="e">
        <f t="shared" si="15"/>
        <v>#REF!</v>
      </c>
      <c r="O160" s="82" t="e">
        <f>IF($B160=0,0,VLOOKUP($A160,#REF!,'Печать(опал)'!O$9,FALSE))</f>
        <v>#REF!</v>
      </c>
      <c r="P160" s="82" t="e">
        <f t="shared" si="16"/>
        <v>#REF!</v>
      </c>
      <c r="Q160" s="82" t="e">
        <f>IF($B160=0,0,VLOOKUP($A160,#REF!,'Печать(опал)'!Q$9,FALSE))</f>
        <v>#REF!</v>
      </c>
      <c r="R160" s="82" t="e">
        <f t="shared" si="17"/>
        <v>#REF!</v>
      </c>
      <c r="S160" s="82" t="e">
        <f>IF($B160=0,0,VLOOKUP($A160,#REF!,'Печать(опал)'!S$9,FALSE))</f>
        <v>#REF!</v>
      </c>
      <c r="T160" s="82" t="e">
        <f t="shared" si="18"/>
        <v>#REF!</v>
      </c>
      <c r="U160" s="82" t="e">
        <f>IF($B160=0,0,VLOOKUP($A160,#REF!,'Печать(опал)'!U$9,FALSE))</f>
        <v>#REF!</v>
      </c>
      <c r="V160" s="82" t="e">
        <f t="shared" si="19"/>
        <v>#REF!</v>
      </c>
      <c r="W160" s="82" t="e">
        <f>IF($B160=0,0,VLOOKUP($A160,#REF!,'Печать(опал)'!W$9,FALSE))</f>
        <v>#REF!</v>
      </c>
      <c r="X160" s="82" t="e">
        <f>IF(AND($A160&gt;0,W160&gt;0),IF('2_Вихідні дані'!$A$12=1,ROUND($L160*(W160-1),2),ROUND((L160+N160+P160+R160+T160+V160)*(W160-1),2)),0)</f>
        <v>#REF!</v>
      </c>
      <c r="Y160" s="74" t="e">
        <f t="shared" si="20"/>
        <v>#REF!</v>
      </c>
      <c r="Z160" s="74" t="e">
        <f>Y160*'2_Вихідні дані'!$B$17</f>
        <v>#REF!</v>
      </c>
    </row>
    <row r="161" spans="1:26" ht="12" hidden="1" x14ac:dyDescent="0.2">
      <c r="A161" s="86" t="e">
        <f>#REF!</f>
        <v>#REF!</v>
      </c>
      <c r="B161" s="78" t="e">
        <f>IF(C161=0,0,COUNTIF($C$10:C161,"&lt;&gt;0"))</f>
        <v>#REF!</v>
      </c>
      <c r="C161" s="78" t="e">
        <f>IF($F161&gt;0,#REF!,0)</f>
        <v>#REF!</v>
      </c>
      <c r="D161" s="78" t="e">
        <f>IF($F161&gt;0,#REF!,"")</f>
        <v>#REF!</v>
      </c>
      <c r="E161" s="78" t="e">
        <f>IF($F161&gt;0,#REF!,0)</f>
        <v>#REF!</v>
      </c>
      <c r="F161" s="78" t="e">
        <f>VLOOKUP($A161,#REF!,6+$B$3,FALSE)</f>
        <v>#REF!</v>
      </c>
      <c r="G161" s="82" t="e">
        <f>IF($B161&gt;0,'2_Вихідні дані'!$B$3,0)</f>
        <v>#REF!</v>
      </c>
      <c r="H161" s="82" t="e">
        <f>IF($B161=0,0,VLOOKUP($A161,#REF!,'Печать(опал)'!H$9,FALSE))</f>
        <v>#REF!</v>
      </c>
      <c r="I161" s="82" t="e">
        <f>IF($B161=0,0,VLOOKUP($A161,#REF!,'Печать(опал)'!I$9,FALSE))</f>
        <v>#REF!</v>
      </c>
      <c r="J161" s="82" t="e">
        <f>IF(B161=0,0,IF(E161&gt;0,VLOOKUP(E161,'2_Вихідні дані'!$A$6:$B$11,2,FALSE),1))</f>
        <v>#REF!</v>
      </c>
      <c r="K161" s="82" t="e">
        <f>IF($B161=0,0,VLOOKUP($A161,#REF!,'Печать(опал)'!K$9,FALSE))</f>
        <v>#REF!</v>
      </c>
      <c r="L161" s="82" t="e">
        <f t="shared" si="14"/>
        <v>#REF!</v>
      </c>
      <c r="M161" s="82" t="e">
        <f>IF($B161=0,0,VLOOKUP($A161,#REF!,'Печать(опал)'!M$9,FALSE))</f>
        <v>#REF!</v>
      </c>
      <c r="N161" s="82" t="e">
        <f t="shared" si="15"/>
        <v>#REF!</v>
      </c>
      <c r="O161" s="82" t="e">
        <f>IF($B161=0,0,VLOOKUP($A161,#REF!,'Печать(опал)'!O$9,FALSE))</f>
        <v>#REF!</v>
      </c>
      <c r="P161" s="82" t="e">
        <f t="shared" si="16"/>
        <v>#REF!</v>
      </c>
      <c r="Q161" s="82" t="e">
        <f>IF($B161=0,0,VLOOKUP($A161,#REF!,'Печать(опал)'!Q$9,FALSE))</f>
        <v>#REF!</v>
      </c>
      <c r="R161" s="82" t="e">
        <f t="shared" si="17"/>
        <v>#REF!</v>
      </c>
      <c r="S161" s="82" t="e">
        <f>IF($B161=0,0,VLOOKUP($A161,#REF!,'Печать(опал)'!S$9,FALSE))</f>
        <v>#REF!</v>
      </c>
      <c r="T161" s="82" t="e">
        <f t="shared" si="18"/>
        <v>#REF!</v>
      </c>
      <c r="U161" s="82" t="e">
        <f>IF($B161=0,0,VLOOKUP($A161,#REF!,'Печать(опал)'!U$9,FALSE))</f>
        <v>#REF!</v>
      </c>
      <c r="V161" s="82" t="e">
        <f t="shared" si="19"/>
        <v>#REF!</v>
      </c>
      <c r="W161" s="82" t="e">
        <f>IF($B161=0,0,VLOOKUP($A161,#REF!,'Печать(опал)'!W$9,FALSE))</f>
        <v>#REF!</v>
      </c>
      <c r="X161" s="82" t="e">
        <f>IF(AND($A161&gt;0,W161&gt;0),IF('2_Вихідні дані'!$A$12=1,ROUND($L161*(W161-1),2),ROUND((L161+N161+P161+R161+T161+V161)*(W161-1),2)),0)</f>
        <v>#REF!</v>
      </c>
      <c r="Y161" s="74" t="e">
        <f t="shared" si="20"/>
        <v>#REF!</v>
      </c>
      <c r="Z161" s="74" t="e">
        <f>Y161*'2_Вихідні дані'!$B$17</f>
        <v>#REF!</v>
      </c>
    </row>
    <row r="162" spans="1:26" ht="12" hidden="1" x14ac:dyDescent="0.2">
      <c r="A162" s="86" t="e">
        <f>#REF!</f>
        <v>#REF!</v>
      </c>
      <c r="B162" s="78" t="e">
        <f>IF(C162=0,0,COUNTIF($C$10:C162,"&lt;&gt;0"))</f>
        <v>#REF!</v>
      </c>
      <c r="C162" s="78" t="e">
        <f>IF($F162&gt;0,#REF!,0)</f>
        <v>#REF!</v>
      </c>
      <c r="D162" s="78" t="e">
        <f>IF($F162&gt;0,#REF!,"")</f>
        <v>#REF!</v>
      </c>
      <c r="E162" s="78" t="e">
        <f>IF($F162&gt;0,#REF!,0)</f>
        <v>#REF!</v>
      </c>
      <c r="F162" s="78" t="e">
        <f>VLOOKUP($A162,#REF!,6+$B$3,FALSE)</f>
        <v>#REF!</v>
      </c>
      <c r="G162" s="82" t="e">
        <f>IF($B162&gt;0,'2_Вихідні дані'!$B$3,0)</f>
        <v>#REF!</v>
      </c>
      <c r="H162" s="82" t="e">
        <f>IF($B162=0,0,VLOOKUP($A162,#REF!,'Печать(опал)'!H$9,FALSE))</f>
        <v>#REF!</v>
      </c>
      <c r="I162" s="82" t="e">
        <f>IF($B162=0,0,VLOOKUP($A162,#REF!,'Печать(опал)'!I$9,FALSE))</f>
        <v>#REF!</v>
      </c>
      <c r="J162" s="82" t="e">
        <f>IF(B162=0,0,IF(E162&gt;0,VLOOKUP(E162,'2_Вихідні дані'!$A$6:$B$11,2,FALSE),1))</f>
        <v>#REF!</v>
      </c>
      <c r="K162" s="82" t="e">
        <f>IF($B162=0,0,VLOOKUP($A162,#REF!,'Печать(опал)'!K$9,FALSE))</f>
        <v>#REF!</v>
      </c>
      <c r="L162" s="82" t="e">
        <f t="shared" si="14"/>
        <v>#REF!</v>
      </c>
      <c r="M162" s="82" t="e">
        <f>IF($B162=0,0,VLOOKUP($A162,#REF!,'Печать(опал)'!M$9,FALSE))</f>
        <v>#REF!</v>
      </c>
      <c r="N162" s="82" t="e">
        <f t="shared" si="15"/>
        <v>#REF!</v>
      </c>
      <c r="O162" s="82" t="e">
        <f>IF($B162=0,0,VLOOKUP($A162,#REF!,'Печать(опал)'!O$9,FALSE))</f>
        <v>#REF!</v>
      </c>
      <c r="P162" s="82" t="e">
        <f t="shared" si="16"/>
        <v>#REF!</v>
      </c>
      <c r="Q162" s="82" t="e">
        <f>IF($B162=0,0,VLOOKUP($A162,#REF!,'Печать(опал)'!Q$9,FALSE))</f>
        <v>#REF!</v>
      </c>
      <c r="R162" s="82" t="e">
        <f t="shared" si="17"/>
        <v>#REF!</v>
      </c>
      <c r="S162" s="82" t="e">
        <f>IF($B162=0,0,VLOOKUP($A162,#REF!,'Печать(опал)'!S$9,FALSE))</f>
        <v>#REF!</v>
      </c>
      <c r="T162" s="82" t="e">
        <f t="shared" si="18"/>
        <v>#REF!</v>
      </c>
      <c r="U162" s="82" t="e">
        <f>IF($B162=0,0,VLOOKUP($A162,#REF!,'Печать(опал)'!U$9,FALSE))</f>
        <v>#REF!</v>
      </c>
      <c r="V162" s="82" t="e">
        <f t="shared" si="19"/>
        <v>#REF!</v>
      </c>
      <c r="W162" s="82" t="e">
        <f>IF($B162=0,0,VLOOKUP($A162,#REF!,'Печать(опал)'!W$9,FALSE))</f>
        <v>#REF!</v>
      </c>
      <c r="X162" s="82" t="e">
        <f>IF(AND($A162&gt;0,W162&gt;0),IF('2_Вихідні дані'!$A$12=1,ROUND($L162*(W162-1),2),ROUND((L162+N162+P162+R162+T162+V162)*(W162-1),2)),0)</f>
        <v>#REF!</v>
      </c>
      <c r="Y162" s="74" t="e">
        <f t="shared" si="20"/>
        <v>#REF!</v>
      </c>
      <c r="Z162" s="74" t="e">
        <f>Y162*'2_Вихідні дані'!$B$17</f>
        <v>#REF!</v>
      </c>
    </row>
    <row r="163" spans="1:26" ht="12" hidden="1" x14ac:dyDescent="0.2">
      <c r="A163" s="86" t="e">
        <f>#REF!</f>
        <v>#REF!</v>
      </c>
      <c r="B163" s="78" t="e">
        <f>IF(C163=0,0,COUNTIF($C$10:C163,"&lt;&gt;0"))</f>
        <v>#REF!</v>
      </c>
      <c r="C163" s="78" t="e">
        <f>IF($F163&gt;0,#REF!,0)</f>
        <v>#REF!</v>
      </c>
      <c r="D163" s="78" t="e">
        <f>IF($F163&gt;0,#REF!,"")</f>
        <v>#REF!</v>
      </c>
      <c r="E163" s="78" t="e">
        <f>IF($F163&gt;0,#REF!,0)</f>
        <v>#REF!</v>
      </c>
      <c r="F163" s="78" t="e">
        <f>VLOOKUP($A163,#REF!,6+$B$3,FALSE)</f>
        <v>#REF!</v>
      </c>
      <c r="G163" s="82" t="e">
        <f>IF($B163&gt;0,'2_Вихідні дані'!$B$3,0)</f>
        <v>#REF!</v>
      </c>
      <c r="H163" s="82" t="e">
        <f>IF($B163=0,0,VLOOKUP($A163,#REF!,'Печать(опал)'!H$9,FALSE))</f>
        <v>#REF!</v>
      </c>
      <c r="I163" s="82" t="e">
        <f>IF($B163=0,0,VLOOKUP($A163,#REF!,'Печать(опал)'!I$9,FALSE))</f>
        <v>#REF!</v>
      </c>
      <c r="J163" s="82" t="e">
        <f>IF(B163=0,0,IF(E163&gt;0,VLOOKUP(E163,'2_Вихідні дані'!$A$6:$B$11,2,FALSE),1))</f>
        <v>#REF!</v>
      </c>
      <c r="K163" s="82" t="e">
        <f>IF($B163=0,0,VLOOKUP($A163,#REF!,'Печать(опал)'!K$9,FALSE))</f>
        <v>#REF!</v>
      </c>
      <c r="L163" s="82" t="e">
        <f t="shared" si="14"/>
        <v>#REF!</v>
      </c>
      <c r="M163" s="82" t="e">
        <f>IF($B163=0,0,VLOOKUP($A163,#REF!,'Печать(опал)'!M$9,FALSE))</f>
        <v>#REF!</v>
      </c>
      <c r="N163" s="82" t="e">
        <f t="shared" si="15"/>
        <v>#REF!</v>
      </c>
      <c r="O163" s="82" t="e">
        <f>IF($B163=0,0,VLOOKUP($A163,#REF!,'Печать(опал)'!O$9,FALSE))</f>
        <v>#REF!</v>
      </c>
      <c r="P163" s="82" t="e">
        <f t="shared" si="16"/>
        <v>#REF!</v>
      </c>
      <c r="Q163" s="82" t="e">
        <f>IF($B163=0,0,VLOOKUP($A163,#REF!,'Печать(опал)'!Q$9,FALSE))</f>
        <v>#REF!</v>
      </c>
      <c r="R163" s="82" t="e">
        <f t="shared" si="17"/>
        <v>#REF!</v>
      </c>
      <c r="S163" s="82" t="e">
        <f>IF($B163=0,0,VLOOKUP($A163,#REF!,'Печать(опал)'!S$9,FALSE))</f>
        <v>#REF!</v>
      </c>
      <c r="T163" s="82" t="e">
        <f t="shared" si="18"/>
        <v>#REF!</v>
      </c>
      <c r="U163" s="82" t="e">
        <f>IF($B163=0,0,VLOOKUP($A163,#REF!,'Печать(опал)'!U$9,FALSE))</f>
        <v>#REF!</v>
      </c>
      <c r="V163" s="82" t="e">
        <f t="shared" si="19"/>
        <v>#REF!</v>
      </c>
      <c r="W163" s="82" t="e">
        <f>IF($B163=0,0,VLOOKUP($A163,#REF!,'Печать(опал)'!W$9,FALSE))</f>
        <v>#REF!</v>
      </c>
      <c r="X163" s="82" t="e">
        <f>IF(AND($A163&gt;0,W163&gt;0),IF('2_Вихідні дані'!$A$12=1,ROUND($L163*(W163-1),2),ROUND((L163+N163+P163+R163+T163+V163)*(W163-1),2)),0)</f>
        <v>#REF!</v>
      </c>
      <c r="Y163" s="74" t="e">
        <f t="shared" si="20"/>
        <v>#REF!</v>
      </c>
      <c r="Z163" s="74" t="e">
        <f>Y163*'2_Вихідні дані'!$B$17</f>
        <v>#REF!</v>
      </c>
    </row>
    <row r="164" spans="1:26" ht="12" hidden="1" x14ac:dyDescent="0.2">
      <c r="A164" s="86" t="e">
        <f>#REF!</f>
        <v>#REF!</v>
      </c>
      <c r="B164" s="78" t="e">
        <f>IF(C164=0,0,COUNTIF($C$10:C164,"&lt;&gt;0"))</f>
        <v>#REF!</v>
      </c>
      <c r="C164" s="78" t="e">
        <f>IF($F164&gt;0,#REF!,0)</f>
        <v>#REF!</v>
      </c>
      <c r="D164" s="78" t="e">
        <f>IF($F164&gt;0,#REF!,"")</f>
        <v>#REF!</v>
      </c>
      <c r="E164" s="78" t="e">
        <f>IF($F164&gt;0,#REF!,0)</f>
        <v>#REF!</v>
      </c>
      <c r="F164" s="78" t="e">
        <f>VLOOKUP($A164,#REF!,6+$B$3,FALSE)</f>
        <v>#REF!</v>
      </c>
      <c r="G164" s="82" t="e">
        <f>IF($B164&gt;0,'2_Вихідні дані'!$B$3,0)</f>
        <v>#REF!</v>
      </c>
      <c r="H164" s="82" t="e">
        <f>IF($B164=0,0,VLOOKUP($A164,#REF!,'Печать(опал)'!H$9,FALSE))</f>
        <v>#REF!</v>
      </c>
      <c r="I164" s="82" t="e">
        <f>IF($B164=0,0,VLOOKUP($A164,#REF!,'Печать(опал)'!I$9,FALSE))</f>
        <v>#REF!</v>
      </c>
      <c r="J164" s="82" t="e">
        <f>IF(B164=0,0,IF(E164&gt;0,VLOOKUP(E164,'2_Вихідні дані'!$A$6:$B$11,2,FALSE),1))</f>
        <v>#REF!</v>
      </c>
      <c r="K164" s="82" t="e">
        <f>IF($B164=0,0,VLOOKUP($A164,#REF!,'Печать(опал)'!K$9,FALSE))</f>
        <v>#REF!</v>
      </c>
      <c r="L164" s="82" t="e">
        <f t="shared" si="14"/>
        <v>#REF!</v>
      </c>
      <c r="M164" s="82" t="e">
        <f>IF($B164=0,0,VLOOKUP($A164,#REF!,'Печать(опал)'!M$9,FALSE))</f>
        <v>#REF!</v>
      </c>
      <c r="N164" s="82" t="e">
        <f t="shared" si="15"/>
        <v>#REF!</v>
      </c>
      <c r="O164" s="82" t="e">
        <f>IF($B164=0,0,VLOOKUP($A164,#REF!,'Печать(опал)'!O$9,FALSE))</f>
        <v>#REF!</v>
      </c>
      <c r="P164" s="82" t="e">
        <f t="shared" si="16"/>
        <v>#REF!</v>
      </c>
      <c r="Q164" s="82" t="e">
        <f>IF($B164=0,0,VLOOKUP($A164,#REF!,'Печать(опал)'!Q$9,FALSE))</f>
        <v>#REF!</v>
      </c>
      <c r="R164" s="82" t="e">
        <f t="shared" si="17"/>
        <v>#REF!</v>
      </c>
      <c r="S164" s="82" t="e">
        <f>IF($B164=0,0,VLOOKUP($A164,#REF!,'Печать(опал)'!S$9,FALSE))</f>
        <v>#REF!</v>
      </c>
      <c r="T164" s="82" t="e">
        <f t="shared" si="18"/>
        <v>#REF!</v>
      </c>
      <c r="U164" s="82" t="e">
        <f>IF($B164=0,0,VLOOKUP($A164,#REF!,'Печать(опал)'!U$9,FALSE))</f>
        <v>#REF!</v>
      </c>
      <c r="V164" s="82" t="e">
        <f t="shared" si="19"/>
        <v>#REF!</v>
      </c>
      <c r="W164" s="82" t="e">
        <f>IF($B164=0,0,VLOOKUP($A164,#REF!,'Печать(опал)'!W$9,FALSE))</f>
        <v>#REF!</v>
      </c>
      <c r="X164" s="82" t="e">
        <f>IF(AND($A164&gt;0,W164&gt;0),IF('2_Вихідні дані'!$A$12=1,ROUND($L164*(W164-1),2),ROUND((L164+N164+P164+R164+T164+V164)*(W164-1),2)),0)</f>
        <v>#REF!</v>
      </c>
      <c r="Y164" s="74" t="e">
        <f t="shared" si="20"/>
        <v>#REF!</v>
      </c>
      <c r="Z164" s="74" t="e">
        <f>Y164*'2_Вихідні дані'!$B$17</f>
        <v>#REF!</v>
      </c>
    </row>
    <row r="165" spans="1:26" ht="12" hidden="1" x14ac:dyDescent="0.2">
      <c r="A165" s="86" t="e">
        <f>#REF!</f>
        <v>#REF!</v>
      </c>
      <c r="B165" s="78" t="e">
        <f>IF(C165=0,0,COUNTIF($C$10:C165,"&lt;&gt;0"))</f>
        <v>#REF!</v>
      </c>
      <c r="C165" s="78" t="e">
        <f>IF($F165&gt;0,#REF!,0)</f>
        <v>#REF!</v>
      </c>
      <c r="D165" s="78" t="e">
        <f>IF($F165&gt;0,#REF!,"")</f>
        <v>#REF!</v>
      </c>
      <c r="E165" s="78" t="e">
        <f>IF($F165&gt;0,#REF!,0)</f>
        <v>#REF!</v>
      </c>
      <c r="F165" s="78" t="e">
        <f>VLOOKUP($A165,#REF!,6+$B$3,FALSE)</f>
        <v>#REF!</v>
      </c>
      <c r="G165" s="82" t="e">
        <f>IF($B165&gt;0,'2_Вихідні дані'!$B$3,0)</f>
        <v>#REF!</v>
      </c>
      <c r="H165" s="82" t="e">
        <f>IF($B165=0,0,VLOOKUP($A165,#REF!,'Печать(опал)'!H$9,FALSE))</f>
        <v>#REF!</v>
      </c>
      <c r="I165" s="82" t="e">
        <f>IF($B165=0,0,VLOOKUP($A165,#REF!,'Печать(опал)'!I$9,FALSE))</f>
        <v>#REF!</v>
      </c>
      <c r="J165" s="82" t="e">
        <f>IF(B165=0,0,IF(E165&gt;0,VLOOKUP(E165,'2_Вихідні дані'!$A$6:$B$11,2,FALSE),1))</f>
        <v>#REF!</v>
      </c>
      <c r="K165" s="82" t="e">
        <f>IF($B165=0,0,VLOOKUP($A165,#REF!,'Печать(опал)'!K$9,FALSE))</f>
        <v>#REF!</v>
      </c>
      <c r="L165" s="82" t="e">
        <f t="shared" si="14"/>
        <v>#REF!</v>
      </c>
      <c r="M165" s="82" t="e">
        <f>IF($B165=0,0,VLOOKUP($A165,#REF!,'Печать(опал)'!M$9,FALSE))</f>
        <v>#REF!</v>
      </c>
      <c r="N165" s="82" t="e">
        <f t="shared" si="15"/>
        <v>#REF!</v>
      </c>
      <c r="O165" s="82" t="e">
        <f>IF($B165=0,0,VLOOKUP($A165,#REF!,'Печать(опал)'!O$9,FALSE))</f>
        <v>#REF!</v>
      </c>
      <c r="P165" s="82" t="e">
        <f t="shared" si="16"/>
        <v>#REF!</v>
      </c>
      <c r="Q165" s="82" t="e">
        <f>IF($B165=0,0,VLOOKUP($A165,#REF!,'Печать(опал)'!Q$9,FALSE))</f>
        <v>#REF!</v>
      </c>
      <c r="R165" s="82" t="e">
        <f t="shared" si="17"/>
        <v>#REF!</v>
      </c>
      <c r="S165" s="82" t="e">
        <f>IF($B165=0,0,VLOOKUP($A165,#REF!,'Печать(опал)'!S$9,FALSE))</f>
        <v>#REF!</v>
      </c>
      <c r="T165" s="82" t="e">
        <f t="shared" si="18"/>
        <v>#REF!</v>
      </c>
      <c r="U165" s="82" t="e">
        <f>IF($B165=0,0,VLOOKUP($A165,#REF!,'Печать(опал)'!U$9,FALSE))</f>
        <v>#REF!</v>
      </c>
      <c r="V165" s="82" t="e">
        <f t="shared" si="19"/>
        <v>#REF!</v>
      </c>
      <c r="W165" s="82" t="e">
        <f>IF($B165=0,0,VLOOKUP($A165,#REF!,'Печать(опал)'!W$9,FALSE))</f>
        <v>#REF!</v>
      </c>
      <c r="X165" s="82" t="e">
        <f>IF(AND($A165&gt;0,W165&gt;0),IF('2_Вихідні дані'!$A$12=1,ROUND($L165*(W165-1),2),ROUND((L165+N165+P165+R165+T165+V165)*(W165-1),2)),0)</f>
        <v>#REF!</v>
      </c>
      <c r="Y165" s="74" t="e">
        <f t="shared" si="20"/>
        <v>#REF!</v>
      </c>
      <c r="Z165" s="74" t="e">
        <f>Y165*'2_Вихідні дані'!$B$17</f>
        <v>#REF!</v>
      </c>
    </row>
    <row r="166" spans="1:26" ht="12" hidden="1" x14ac:dyDescent="0.2">
      <c r="A166" s="86" t="e">
        <f>#REF!</f>
        <v>#REF!</v>
      </c>
      <c r="B166" s="78" t="e">
        <f>IF(C166=0,0,COUNTIF($C$10:C166,"&lt;&gt;0"))</f>
        <v>#REF!</v>
      </c>
      <c r="C166" s="78" t="e">
        <f>IF($F166&gt;0,#REF!,0)</f>
        <v>#REF!</v>
      </c>
      <c r="D166" s="78" t="e">
        <f>IF($F166&gt;0,#REF!,"")</f>
        <v>#REF!</v>
      </c>
      <c r="E166" s="78" t="e">
        <f>IF($F166&gt;0,#REF!,0)</f>
        <v>#REF!</v>
      </c>
      <c r="F166" s="78" t="e">
        <f>VLOOKUP($A166,#REF!,6+$B$3,FALSE)</f>
        <v>#REF!</v>
      </c>
      <c r="G166" s="82" t="e">
        <f>IF($B166&gt;0,'2_Вихідні дані'!$B$3,0)</f>
        <v>#REF!</v>
      </c>
      <c r="H166" s="82" t="e">
        <f>IF($B166=0,0,VLOOKUP($A166,#REF!,'Печать(опал)'!H$9,FALSE))</f>
        <v>#REF!</v>
      </c>
      <c r="I166" s="82" t="e">
        <f>IF($B166=0,0,VLOOKUP($A166,#REF!,'Печать(опал)'!I$9,FALSE))</f>
        <v>#REF!</v>
      </c>
      <c r="J166" s="82" t="e">
        <f>IF(B166=0,0,IF(E166&gt;0,VLOOKUP(E166,'2_Вихідні дані'!$A$6:$B$11,2,FALSE),1))</f>
        <v>#REF!</v>
      </c>
      <c r="K166" s="82" t="e">
        <f>IF($B166=0,0,VLOOKUP($A166,#REF!,'Печать(опал)'!K$9,FALSE))</f>
        <v>#REF!</v>
      </c>
      <c r="L166" s="82" t="e">
        <f t="shared" si="14"/>
        <v>#REF!</v>
      </c>
      <c r="M166" s="82" t="e">
        <f>IF($B166=0,0,VLOOKUP($A166,#REF!,'Печать(опал)'!M$9,FALSE))</f>
        <v>#REF!</v>
      </c>
      <c r="N166" s="82" t="e">
        <f t="shared" si="15"/>
        <v>#REF!</v>
      </c>
      <c r="O166" s="82" t="e">
        <f>IF($B166=0,0,VLOOKUP($A166,#REF!,'Печать(опал)'!O$9,FALSE))</f>
        <v>#REF!</v>
      </c>
      <c r="P166" s="82" t="e">
        <f t="shared" si="16"/>
        <v>#REF!</v>
      </c>
      <c r="Q166" s="82" t="e">
        <f>IF($B166=0,0,VLOOKUP($A166,#REF!,'Печать(опал)'!Q$9,FALSE))</f>
        <v>#REF!</v>
      </c>
      <c r="R166" s="82" t="e">
        <f t="shared" si="17"/>
        <v>#REF!</v>
      </c>
      <c r="S166" s="82" t="e">
        <f>IF($B166=0,0,VLOOKUP($A166,#REF!,'Печать(опал)'!S$9,FALSE))</f>
        <v>#REF!</v>
      </c>
      <c r="T166" s="82" t="e">
        <f t="shared" si="18"/>
        <v>#REF!</v>
      </c>
      <c r="U166" s="82" t="e">
        <f>IF($B166=0,0,VLOOKUP($A166,#REF!,'Печать(опал)'!U$9,FALSE))</f>
        <v>#REF!</v>
      </c>
      <c r="V166" s="82" t="e">
        <f t="shared" si="19"/>
        <v>#REF!</v>
      </c>
      <c r="W166" s="82" t="e">
        <f>IF($B166=0,0,VLOOKUP($A166,#REF!,'Печать(опал)'!W$9,FALSE))</f>
        <v>#REF!</v>
      </c>
      <c r="X166" s="82" t="e">
        <f>IF(AND($A166&gt;0,W166&gt;0),IF('2_Вихідні дані'!$A$12=1,ROUND($L166*(W166-1),2),ROUND((L166+N166+P166+R166+T166+V166)*(W166-1),2)),0)</f>
        <v>#REF!</v>
      </c>
      <c r="Y166" s="74" t="e">
        <f t="shared" si="20"/>
        <v>#REF!</v>
      </c>
      <c r="Z166" s="74" t="e">
        <f>Y166*'2_Вихідні дані'!$B$17</f>
        <v>#REF!</v>
      </c>
    </row>
    <row r="167" spans="1:26" ht="12" hidden="1" x14ac:dyDescent="0.2">
      <c r="A167" s="86" t="e">
        <f>#REF!</f>
        <v>#REF!</v>
      </c>
      <c r="B167" s="78" t="e">
        <f>IF(C167=0,0,COUNTIF($C$10:C167,"&lt;&gt;0"))</f>
        <v>#REF!</v>
      </c>
      <c r="C167" s="78" t="e">
        <f>IF($F167&gt;0,#REF!,0)</f>
        <v>#REF!</v>
      </c>
      <c r="D167" s="78" t="e">
        <f>IF($F167&gt;0,#REF!,"")</f>
        <v>#REF!</v>
      </c>
      <c r="E167" s="78" t="e">
        <f>IF($F167&gt;0,#REF!,0)</f>
        <v>#REF!</v>
      </c>
      <c r="F167" s="78" t="e">
        <f>VLOOKUP($A167,#REF!,6+$B$3,FALSE)</f>
        <v>#REF!</v>
      </c>
      <c r="G167" s="82" t="e">
        <f>IF($B167&gt;0,'2_Вихідні дані'!$B$3,0)</f>
        <v>#REF!</v>
      </c>
      <c r="H167" s="82" t="e">
        <f>IF($B167=0,0,VLOOKUP($A167,#REF!,'Печать(опал)'!H$9,FALSE))</f>
        <v>#REF!</v>
      </c>
      <c r="I167" s="82" t="e">
        <f>IF($B167=0,0,VLOOKUP($A167,#REF!,'Печать(опал)'!I$9,FALSE))</f>
        <v>#REF!</v>
      </c>
      <c r="J167" s="82" t="e">
        <f>IF(B167=0,0,IF(E167&gt;0,VLOOKUP(E167,'2_Вихідні дані'!$A$6:$B$11,2,FALSE),1))</f>
        <v>#REF!</v>
      </c>
      <c r="K167" s="82" t="e">
        <f>IF($B167=0,0,VLOOKUP($A167,#REF!,'Печать(опал)'!K$9,FALSE))</f>
        <v>#REF!</v>
      </c>
      <c r="L167" s="82" t="e">
        <f t="shared" si="14"/>
        <v>#REF!</v>
      </c>
      <c r="M167" s="82" t="e">
        <f>IF($B167=0,0,VLOOKUP($A167,#REF!,'Печать(опал)'!M$9,FALSE))</f>
        <v>#REF!</v>
      </c>
      <c r="N167" s="82" t="e">
        <f t="shared" si="15"/>
        <v>#REF!</v>
      </c>
      <c r="O167" s="82" t="e">
        <f>IF($B167=0,0,VLOOKUP($A167,#REF!,'Печать(опал)'!O$9,FALSE))</f>
        <v>#REF!</v>
      </c>
      <c r="P167" s="82" t="e">
        <f t="shared" si="16"/>
        <v>#REF!</v>
      </c>
      <c r="Q167" s="82" t="e">
        <f>IF($B167=0,0,VLOOKUP($A167,#REF!,'Печать(опал)'!Q$9,FALSE))</f>
        <v>#REF!</v>
      </c>
      <c r="R167" s="82" t="e">
        <f t="shared" si="17"/>
        <v>#REF!</v>
      </c>
      <c r="S167" s="82" t="e">
        <f>IF($B167=0,0,VLOOKUP($A167,#REF!,'Печать(опал)'!S$9,FALSE))</f>
        <v>#REF!</v>
      </c>
      <c r="T167" s="82" t="e">
        <f t="shared" si="18"/>
        <v>#REF!</v>
      </c>
      <c r="U167" s="82" t="e">
        <f>IF($B167=0,0,VLOOKUP($A167,#REF!,'Печать(опал)'!U$9,FALSE))</f>
        <v>#REF!</v>
      </c>
      <c r="V167" s="82" t="e">
        <f t="shared" si="19"/>
        <v>#REF!</v>
      </c>
      <c r="W167" s="82" t="e">
        <f>IF($B167=0,0,VLOOKUP($A167,#REF!,'Печать(опал)'!W$9,FALSE))</f>
        <v>#REF!</v>
      </c>
      <c r="X167" s="82" t="e">
        <f>IF(AND($A167&gt;0,W167&gt;0),IF('2_Вихідні дані'!$A$12=1,ROUND($L167*(W167-1),2),ROUND((L167+N167+P167+R167+T167+V167)*(W167-1),2)),0)</f>
        <v>#REF!</v>
      </c>
      <c r="Y167" s="74" t="e">
        <f t="shared" si="20"/>
        <v>#REF!</v>
      </c>
      <c r="Z167" s="74" t="e">
        <f>Y167*'2_Вихідні дані'!$B$17</f>
        <v>#REF!</v>
      </c>
    </row>
    <row r="168" spans="1:26" ht="12" hidden="1" x14ac:dyDescent="0.2">
      <c r="A168" s="86" t="e">
        <f>#REF!</f>
        <v>#REF!</v>
      </c>
      <c r="B168" s="78" t="e">
        <f>IF(C168=0,0,COUNTIF($C$10:C168,"&lt;&gt;0"))</f>
        <v>#REF!</v>
      </c>
      <c r="C168" s="78" t="e">
        <f>IF($F168&gt;0,#REF!,0)</f>
        <v>#REF!</v>
      </c>
      <c r="D168" s="78" t="e">
        <f>IF($F168&gt;0,#REF!,"")</f>
        <v>#REF!</v>
      </c>
      <c r="E168" s="78" t="e">
        <f>IF($F168&gt;0,#REF!,0)</f>
        <v>#REF!</v>
      </c>
      <c r="F168" s="78" t="e">
        <f>VLOOKUP($A168,#REF!,6+$B$3,FALSE)</f>
        <v>#REF!</v>
      </c>
      <c r="G168" s="82" t="e">
        <f>IF($B168&gt;0,'2_Вихідні дані'!$B$3,0)</f>
        <v>#REF!</v>
      </c>
      <c r="H168" s="82" t="e">
        <f>IF($B168=0,0,VLOOKUP($A168,#REF!,'Печать(опал)'!H$9,FALSE))</f>
        <v>#REF!</v>
      </c>
      <c r="I168" s="82" t="e">
        <f>IF($B168=0,0,VLOOKUP($A168,#REF!,'Печать(опал)'!I$9,FALSE))</f>
        <v>#REF!</v>
      </c>
      <c r="J168" s="82" t="e">
        <f>IF(B168=0,0,IF(E168&gt;0,VLOOKUP(E168,'2_Вихідні дані'!$A$6:$B$11,2,FALSE),1))</f>
        <v>#REF!</v>
      </c>
      <c r="K168" s="82" t="e">
        <f>IF($B168=0,0,VLOOKUP($A168,#REF!,'Печать(опал)'!K$9,FALSE))</f>
        <v>#REF!</v>
      </c>
      <c r="L168" s="82" t="e">
        <f t="shared" si="14"/>
        <v>#REF!</v>
      </c>
      <c r="M168" s="82" t="e">
        <f>IF($B168=0,0,VLOOKUP($A168,#REF!,'Печать(опал)'!M$9,FALSE))</f>
        <v>#REF!</v>
      </c>
      <c r="N168" s="82" t="e">
        <f t="shared" si="15"/>
        <v>#REF!</v>
      </c>
      <c r="O168" s="82" t="e">
        <f>IF($B168=0,0,VLOOKUP($A168,#REF!,'Печать(опал)'!O$9,FALSE))</f>
        <v>#REF!</v>
      </c>
      <c r="P168" s="82" t="e">
        <f t="shared" si="16"/>
        <v>#REF!</v>
      </c>
      <c r="Q168" s="82" t="e">
        <f>IF($B168=0,0,VLOOKUP($A168,#REF!,'Печать(опал)'!Q$9,FALSE))</f>
        <v>#REF!</v>
      </c>
      <c r="R168" s="82" t="e">
        <f t="shared" si="17"/>
        <v>#REF!</v>
      </c>
      <c r="S168" s="82" t="e">
        <f>IF($B168=0,0,VLOOKUP($A168,#REF!,'Печать(опал)'!S$9,FALSE))</f>
        <v>#REF!</v>
      </c>
      <c r="T168" s="82" t="e">
        <f t="shared" si="18"/>
        <v>#REF!</v>
      </c>
      <c r="U168" s="82" t="e">
        <f>IF($B168=0,0,VLOOKUP($A168,#REF!,'Печать(опал)'!U$9,FALSE))</f>
        <v>#REF!</v>
      </c>
      <c r="V168" s="82" t="e">
        <f t="shared" si="19"/>
        <v>#REF!</v>
      </c>
      <c r="W168" s="82" t="e">
        <f>IF($B168=0,0,VLOOKUP($A168,#REF!,'Печать(опал)'!W$9,FALSE))</f>
        <v>#REF!</v>
      </c>
      <c r="X168" s="82" t="e">
        <f>IF(AND($A168&gt;0,W168&gt;0),IF('2_Вихідні дані'!$A$12=1,ROUND($L168*(W168-1),2),ROUND((L168+N168+P168+R168+T168+V168)*(W168-1),2)),0)</f>
        <v>#REF!</v>
      </c>
      <c r="Y168" s="74" t="e">
        <f t="shared" si="20"/>
        <v>#REF!</v>
      </c>
      <c r="Z168" s="74" t="e">
        <f>Y168*'2_Вихідні дані'!$B$17</f>
        <v>#REF!</v>
      </c>
    </row>
    <row r="169" spans="1:26" ht="12" hidden="1" x14ac:dyDescent="0.2">
      <c r="A169" s="86" t="e">
        <f>#REF!</f>
        <v>#REF!</v>
      </c>
      <c r="B169" s="78" t="e">
        <f>IF(C169=0,0,COUNTIF($C$10:C169,"&lt;&gt;0"))</f>
        <v>#REF!</v>
      </c>
      <c r="C169" s="78" t="e">
        <f>IF($F169&gt;0,#REF!,0)</f>
        <v>#REF!</v>
      </c>
      <c r="D169" s="78" t="e">
        <f>IF($F169&gt;0,#REF!,"")</f>
        <v>#REF!</v>
      </c>
      <c r="E169" s="78" t="e">
        <f>IF($F169&gt;0,#REF!,0)</f>
        <v>#REF!</v>
      </c>
      <c r="F169" s="78" t="e">
        <f>VLOOKUP($A169,#REF!,6+$B$3,FALSE)</f>
        <v>#REF!</v>
      </c>
      <c r="G169" s="82" t="e">
        <f>IF($B169&gt;0,'2_Вихідні дані'!$B$3,0)</f>
        <v>#REF!</v>
      </c>
      <c r="H169" s="82" t="e">
        <f>IF($B169=0,0,VLOOKUP($A169,#REF!,'Печать(опал)'!H$9,FALSE))</f>
        <v>#REF!</v>
      </c>
      <c r="I169" s="82" t="e">
        <f>IF($B169=0,0,VLOOKUP($A169,#REF!,'Печать(опал)'!I$9,FALSE))</f>
        <v>#REF!</v>
      </c>
      <c r="J169" s="82" t="e">
        <f>IF(B169=0,0,IF(E169&gt;0,VLOOKUP(E169,'2_Вихідні дані'!$A$6:$B$11,2,FALSE),1))</f>
        <v>#REF!</v>
      </c>
      <c r="K169" s="82" t="e">
        <f>IF($B169=0,0,VLOOKUP($A169,#REF!,'Печать(опал)'!K$9,FALSE))</f>
        <v>#REF!</v>
      </c>
      <c r="L169" s="82" t="e">
        <f t="shared" si="14"/>
        <v>#REF!</v>
      </c>
      <c r="M169" s="82" t="e">
        <f>IF($B169=0,0,VLOOKUP($A169,#REF!,'Печать(опал)'!M$9,FALSE))</f>
        <v>#REF!</v>
      </c>
      <c r="N169" s="82" t="e">
        <f t="shared" si="15"/>
        <v>#REF!</v>
      </c>
      <c r="O169" s="82" t="e">
        <f>IF($B169=0,0,VLOOKUP($A169,#REF!,'Печать(опал)'!O$9,FALSE))</f>
        <v>#REF!</v>
      </c>
      <c r="P169" s="82" t="e">
        <f t="shared" si="16"/>
        <v>#REF!</v>
      </c>
      <c r="Q169" s="82" t="e">
        <f>IF($B169=0,0,VLOOKUP($A169,#REF!,'Печать(опал)'!Q$9,FALSE))</f>
        <v>#REF!</v>
      </c>
      <c r="R169" s="82" t="e">
        <f t="shared" si="17"/>
        <v>#REF!</v>
      </c>
      <c r="S169" s="82" t="e">
        <f>IF($B169=0,0,VLOOKUP($A169,#REF!,'Печать(опал)'!S$9,FALSE))</f>
        <v>#REF!</v>
      </c>
      <c r="T169" s="82" t="e">
        <f t="shared" si="18"/>
        <v>#REF!</v>
      </c>
      <c r="U169" s="82" t="e">
        <f>IF($B169=0,0,VLOOKUP($A169,#REF!,'Печать(опал)'!U$9,FALSE))</f>
        <v>#REF!</v>
      </c>
      <c r="V169" s="82" t="e">
        <f t="shared" si="19"/>
        <v>#REF!</v>
      </c>
      <c r="W169" s="82" t="e">
        <f>IF($B169=0,0,VLOOKUP($A169,#REF!,'Печать(опал)'!W$9,FALSE))</f>
        <v>#REF!</v>
      </c>
      <c r="X169" s="82" t="e">
        <f>IF(AND($A169&gt;0,W169&gt;0),IF('2_Вихідні дані'!$A$12=1,ROUND($L169*(W169-1),2),ROUND((L169+N169+P169+R169+T169+V169)*(W169-1),2)),0)</f>
        <v>#REF!</v>
      </c>
      <c r="Y169" s="74" t="e">
        <f t="shared" si="20"/>
        <v>#REF!</v>
      </c>
      <c r="Z169" s="74" t="e">
        <f>Y169*'2_Вихідні дані'!$B$17</f>
        <v>#REF!</v>
      </c>
    </row>
    <row r="170" spans="1:26" ht="12" hidden="1" x14ac:dyDescent="0.2">
      <c r="A170" s="86" t="e">
        <f>#REF!</f>
        <v>#REF!</v>
      </c>
      <c r="B170" s="78" t="e">
        <f>IF(C170=0,0,COUNTIF($C$10:C170,"&lt;&gt;0"))</f>
        <v>#REF!</v>
      </c>
      <c r="C170" s="78" t="e">
        <f>IF($F170&gt;0,#REF!,0)</f>
        <v>#REF!</v>
      </c>
      <c r="D170" s="78" t="e">
        <f>IF($F170&gt;0,#REF!,"")</f>
        <v>#REF!</v>
      </c>
      <c r="E170" s="78" t="e">
        <f>IF($F170&gt;0,#REF!,0)</f>
        <v>#REF!</v>
      </c>
      <c r="F170" s="78" t="e">
        <f>VLOOKUP($A170,#REF!,6+$B$3,FALSE)</f>
        <v>#REF!</v>
      </c>
      <c r="G170" s="82" t="e">
        <f>IF($B170&gt;0,'2_Вихідні дані'!$B$3,0)</f>
        <v>#REF!</v>
      </c>
      <c r="H170" s="82" t="e">
        <f>IF($B170=0,0,VLOOKUP($A170,#REF!,'Печать(опал)'!H$9,FALSE))</f>
        <v>#REF!</v>
      </c>
      <c r="I170" s="82" t="e">
        <f>IF($B170=0,0,VLOOKUP($A170,#REF!,'Печать(опал)'!I$9,FALSE))</f>
        <v>#REF!</v>
      </c>
      <c r="J170" s="82" t="e">
        <f>IF(B170=0,0,IF(E170&gt;0,VLOOKUP(E170,'2_Вихідні дані'!$A$6:$B$11,2,FALSE),1))</f>
        <v>#REF!</v>
      </c>
      <c r="K170" s="82" t="e">
        <f>IF($B170=0,0,VLOOKUP($A170,#REF!,'Печать(опал)'!K$9,FALSE))</f>
        <v>#REF!</v>
      </c>
      <c r="L170" s="82" t="e">
        <f t="shared" si="14"/>
        <v>#REF!</v>
      </c>
      <c r="M170" s="82" t="e">
        <f>IF($B170=0,0,VLOOKUP($A170,#REF!,'Печать(опал)'!M$9,FALSE))</f>
        <v>#REF!</v>
      </c>
      <c r="N170" s="82" t="e">
        <f t="shared" si="15"/>
        <v>#REF!</v>
      </c>
      <c r="O170" s="82" t="e">
        <f>IF($B170=0,0,VLOOKUP($A170,#REF!,'Печать(опал)'!O$9,FALSE))</f>
        <v>#REF!</v>
      </c>
      <c r="P170" s="82" t="e">
        <f t="shared" si="16"/>
        <v>#REF!</v>
      </c>
      <c r="Q170" s="82" t="e">
        <f>IF($B170=0,0,VLOOKUP($A170,#REF!,'Печать(опал)'!Q$9,FALSE))</f>
        <v>#REF!</v>
      </c>
      <c r="R170" s="82" t="e">
        <f t="shared" si="17"/>
        <v>#REF!</v>
      </c>
      <c r="S170" s="82" t="e">
        <f>IF($B170=0,0,VLOOKUP($A170,#REF!,'Печать(опал)'!S$9,FALSE))</f>
        <v>#REF!</v>
      </c>
      <c r="T170" s="82" t="e">
        <f t="shared" si="18"/>
        <v>#REF!</v>
      </c>
      <c r="U170" s="82" t="e">
        <f>IF($B170=0,0,VLOOKUP($A170,#REF!,'Печать(опал)'!U$9,FALSE))</f>
        <v>#REF!</v>
      </c>
      <c r="V170" s="82" t="e">
        <f t="shared" si="19"/>
        <v>#REF!</v>
      </c>
      <c r="W170" s="82" t="e">
        <f>IF($B170=0,0,VLOOKUP($A170,#REF!,'Печать(опал)'!W$9,FALSE))</f>
        <v>#REF!</v>
      </c>
      <c r="X170" s="82" t="e">
        <f>IF(AND($A170&gt;0,W170&gt;0),IF('2_Вихідні дані'!$A$12=1,ROUND($L170*(W170-1),2),ROUND((L170+N170+P170+R170+T170+V170)*(W170-1),2)),0)</f>
        <v>#REF!</v>
      </c>
      <c r="Y170" s="74" t="e">
        <f t="shared" si="20"/>
        <v>#REF!</v>
      </c>
      <c r="Z170" s="74" t="e">
        <f>Y170*'2_Вихідні дані'!$B$17</f>
        <v>#REF!</v>
      </c>
    </row>
    <row r="171" spans="1:26" ht="12" hidden="1" x14ac:dyDescent="0.2">
      <c r="A171" s="86" t="e">
        <f>#REF!</f>
        <v>#REF!</v>
      </c>
      <c r="B171" s="78" t="e">
        <f>IF(C171=0,0,COUNTIF($C$10:C171,"&lt;&gt;0"))</f>
        <v>#REF!</v>
      </c>
      <c r="C171" s="78" t="e">
        <f>IF($F171&gt;0,#REF!,0)</f>
        <v>#REF!</v>
      </c>
      <c r="D171" s="78" t="e">
        <f>IF($F171&gt;0,#REF!,"")</f>
        <v>#REF!</v>
      </c>
      <c r="E171" s="78" t="e">
        <f>IF($F171&gt;0,#REF!,0)</f>
        <v>#REF!</v>
      </c>
      <c r="F171" s="78" t="e">
        <f>VLOOKUP($A171,#REF!,6+$B$3,FALSE)</f>
        <v>#REF!</v>
      </c>
      <c r="G171" s="82" t="e">
        <f>IF($B171&gt;0,'2_Вихідні дані'!$B$3,0)</f>
        <v>#REF!</v>
      </c>
      <c r="H171" s="82" t="e">
        <f>IF($B171=0,0,VLOOKUP($A171,#REF!,'Печать(опал)'!H$9,FALSE))</f>
        <v>#REF!</v>
      </c>
      <c r="I171" s="82" t="e">
        <f>IF($B171=0,0,VLOOKUP($A171,#REF!,'Печать(опал)'!I$9,FALSE))</f>
        <v>#REF!</v>
      </c>
      <c r="J171" s="82" t="e">
        <f>IF(B171=0,0,IF(E171&gt;0,VLOOKUP(E171,'2_Вихідні дані'!$A$6:$B$11,2,FALSE),1))</f>
        <v>#REF!</v>
      </c>
      <c r="K171" s="82" t="e">
        <f>IF($B171=0,0,VLOOKUP($A171,#REF!,'Печать(опал)'!K$9,FALSE))</f>
        <v>#REF!</v>
      </c>
      <c r="L171" s="82" t="e">
        <f t="shared" si="14"/>
        <v>#REF!</v>
      </c>
      <c r="M171" s="82" t="e">
        <f>IF($B171=0,0,VLOOKUP($A171,#REF!,'Печать(опал)'!M$9,FALSE))</f>
        <v>#REF!</v>
      </c>
      <c r="N171" s="82" t="e">
        <f t="shared" si="15"/>
        <v>#REF!</v>
      </c>
      <c r="O171" s="82" t="e">
        <f>IF($B171=0,0,VLOOKUP($A171,#REF!,'Печать(опал)'!O$9,FALSE))</f>
        <v>#REF!</v>
      </c>
      <c r="P171" s="82" t="e">
        <f t="shared" si="16"/>
        <v>#REF!</v>
      </c>
      <c r="Q171" s="82" t="e">
        <f>IF($B171=0,0,VLOOKUP($A171,#REF!,'Печать(опал)'!Q$9,FALSE))</f>
        <v>#REF!</v>
      </c>
      <c r="R171" s="82" t="e">
        <f t="shared" si="17"/>
        <v>#REF!</v>
      </c>
      <c r="S171" s="82" t="e">
        <f>IF($B171=0,0,VLOOKUP($A171,#REF!,'Печать(опал)'!S$9,FALSE))</f>
        <v>#REF!</v>
      </c>
      <c r="T171" s="82" t="e">
        <f t="shared" si="18"/>
        <v>#REF!</v>
      </c>
      <c r="U171" s="82" t="e">
        <f>IF($B171=0,0,VLOOKUP($A171,#REF!,'Печать(опал)'!U$9,FALSE))</f>
        <v>#REF!</v>
      </c>
      <c r="V171" s="82" t="e">
        <f t="shared" si="19"/>
        <v>#REF!</v>
      </c>
      <c r="W171" s="82" t="e">
        <f>IF($B171=0,0,VLOOKUP($A171,#REF!,'Печать(опал)'!W$9,FALSE))</f>
        <v>#REF!</v>
      </c>
      <c r="X171" s="82" t="e">
        <f>IF(AND($A171&gt;0,W171&gt;0),IF('2_Вихідні дані'!$A$12=1,ROUND($L171*(W171-1),2),ROUND((L171+N171+P171+R171+T171+V171)*(W171-1),2)),0)</f>
        <v>#REF!</v>
      </c>
      <c r="Y171" s="74" t="e">
        <f t="shared" si="20"/>
        <v>#REF!</v>
      </c>
      <c r="Z171" s="74" t="e">
        <f>Y171*'2_Вихідні дані'!$B$17</f>
        <v>#REF!</v>
      </c>
    </row>
    <row r="172" spans="1:26" ht="12" hidden="1" x14ac:dyDescent="0.2">
      <c r="A172" s="86" t="e">
        <f>#REF!</f>
        <v>#REF!</v>
      </c>
      <c r="B172" s="78" t="e">
        <f>IF(C172=0,0,COUNTIF($C$10:C172,"&lt;&gt;0"))</f>
        <v>#REF!</v>
      </c>
      <c r="C172" s="78" t="e">
        <f>IF($F172&gt;0,#REF!,0)</f>
        <v>#REF!</v>
      </c>
      <c r="D172" s="78" t="e">
        <f>IF($F172&gt;0,#REF!,"")</f>
        <v>#REF!</v>
      </c>
      <c r="E172" s="78" t="e">
        <f>IF($F172&gt;0,#REF!,0)</f>
        <v>#REF!</v>
      </c>
      <c r="F172" s="78" t="e">
        <f>VLOOKUP($A172,#REF!,6+$B$3,FALSE)</f>
        <v>#REF!</v>
      </c>
      <c r="G172" s="82" t="e">
        <f>IF($B172&gt;0,'2_Вихідні дані'!$B$3,0)</f>
        <v>#REF!</v>
      </c>
      <c r="H172" s="82" t="e">
        <f>IF($B172=0,0,VLOOKUP($A172,#REF!,'Печать(опал)'!H$9,FALSE))</f>
        <v>#REF!</v>
      </c>
      <c r="I172" s="82" t="e">
        <f>IF($B172=0,0,VLOOKUP($A172,#REF!,'Печать(опал)'!I$9,FALSE))</f>
        <v>#REF!</v>
      </c>
      <c r="J172" s="82" t="e">
        <f>IF(B172=0,0,IF(E172&gt;0,VLOOKUP(E172,'2_Вихідні дані'!$A$6:$B$11,2,FALSE),1))</f>
        <v>#REF!</v>
      </c>
      <c r="K172" s="82" t="e">
        <f>IF($B172=0,0,VLOOKUP($A172,#REF!,'Печать(опал)'!K$9,FALSE))</f>
        <v>#REF!</v>
      </c>
      <c r="L172" s="82" t="e">
        <f t="shared" si="14"/>
        <v>#REF!</v>
      </c>
      <c r="M172" s="82" t="e">
        <f>IF($B172=0,0,VLOOKUP($A172,#REF!,'Печать(опал)'!M$9,FALSE))</f>
        <v>#REF!</v>
      </c>
      <c r="N172" s="82" t="e">
        <f t="shared" si="15"/>
        <v>#REF!</v>
      </c>
      <c r="O172" s="82" t="e">
        <f>IF($B172=0,0,VLOOKUP($A172,#REF!,'Печать(опал)'!O$9,FALSE))</f>
        <v>#REF!</v>
      </c>
      <c r="P172" s="82" t="e">
        <f t="shared" si="16"/>
        <v>#REF!</v>
      </c>
      <c r="Q172" s="82" t="e">
        <f>IF($B172=0,0,VLOOKUP($A172,#REF!,'Печать(опал)'!Q$9,FALSE))</f>
        <v>#REF!</v>
      </c>
      <c r="R172" s="82" t="e">
        <f t="shared" si="17"/>
        <v>#REF!</v>
      </c>
      <c r="S172" s="82" t="e">
        <f>IF($B172=0,0,VLOOKUP($A172,#REF!,'Печать(опал)'!S$9,FALSE))</f>
        <v>#REF!</v>
      </c>
      <c r="T172" s="82" t="e">
        <f t="shared" si="18"/>
        <v>#REF!</v>
      </c>
      <c r="U172" s="82" t="e">
        <f>IF($B172=0,0,VLOOKUP($A172,#REF!,'Печать(опал)'!U$9,FALSE))</f>
        <v>#REF!</v>
      </c>
      <c r="V172" s="82" t="e">
        <f t="shared" si="19"/>
        <v>#REF!</v>
      </c>
      <c r="W172" s="82" t="e">
        <f>IF($B172=0,0,VLOOKUP($A172,#REF!,'Печать(опал)'!W$9,FALSE))</f>
        <v>#REF!</v>
      </c>
      <c r="X172" s="82" t="e">
        <f>IF(AND($A172&gt;0,W172&gt;0),IF('2_Вихідні дані'!$A$12=1,ROUND($L172*(W172-1),2),ROUND((L172+N172+P172+R172+T172+V172)*(W172-1),2)),0)</f>
        <v>#REF!</v>
      </c>
      <c r="Y172" s="74" t="e">
        <f t="shared" si="20"/>
        <v>#REF!</v>
      </c>
      <c r="Z172" s="74" t="e">
        <f>Y172*'2_Вихідні дані'!$B$17</f>
        <v>#REF!</v>
      </c>
    </row>
    <row r="173" spans="1:26" ht="12" hidden="1" x14ac:dyDescent="0.2">
      <c r="A173" s="86" t="e">
        <f>#REF!</f>
        <v>#REF!</v>
      </c>
      <c r="B173" s="78" t="e">
        <f>IF(C173=0,0,COUNTIF($C$10:C173,"&lt;&gt;0"))</f>
        <v>#REF!</v>
      </c>
      <c r="C173" s="78" t="e">
        <f>IF($F173&gt;0,#REF!,0)</f>
        <v>#REF!</v>
      </c>
      <c r="D173" s="78" t="e">
        <f>IF($F173&gt;0,#REF!,"")</f>
        <v>#REF!</v>
      </c>
      <c r="E173" s="78" t="e">
        <f>IF($F173&gt;0,#REF!,0)</f>
        <v>#REF!</v>
      </c>
      <c r="F173" s="78" t="e">
        <f>VLOOKUP($A173,#REF!,6+$B$3,FALSE)</f>
        <v>#REF!</v>
      </c>
      <c r="G173" s="82" t="e">
        <f>IF($B173&gt;0,'2_Вихідні дані'!$B$3,0)</f>
        <v>#REF!</v>
      </c>
      <c r="H173" s="82" t="e">
        <f>IF($B173=0,0,VLOOKUP($A173,#REF!,'Печать(опал)'!H$9,FALSE))</f>
        <v>#REF!</v>
      </c>
      <c r="I173" s="82" t="e">
        <f>IF($B173=0,0,VLOOKUP($A173,#REF!,'Печать(опал)'!I$9,FALSE))</f>
        <v>#REF!</v>
      </c>
      <c r="J173" s="82" t="e">
        <f>IF(B173=0,0,IF(E173&gt;0,VLOOKUP(E173,'2_Вихідні дані'!$A$6:$B$11,2,FALSE),1))</f>
        <v>#REF!</v>
      </c>
      <c r="K173" s="82" t="e">
        <f>IF($B173=0,0,VLOOKUP($A173,#REF!,'Печать(опал)'!K$9,FALSE))</f>
        <v>#REF!</v>
      </c>
      <c r="L173" s="82" t="e">
        <f t="shared" si="14"/>
        <v>#REF!</v>
      </c>
      <c r="M173" s="82" t="e">
        <f>IF($B173=0,0,VLOOKUP($A173,#REF!,'Печать(опал)'!M$9,FALSE))</f>
        <v>#REF!</v>
      </c>
      <c r="N173" s="82" t="e">
        <f t="shared" si="15"/>
        <v>#REF!</v>
      </c>
      <c r="O173" s="82" t="e">
        <f>IF($B173=0,0,VLOOKUP($A173,#REF!,'Печать(опал)'!O$9,FALSE))</f>
        <v>#REF!</v>
      </c>
      <c r="P173" s="82" t="e">
        <f t="shared" si="16"/>
        <v>#REF!</v>
      </c>
      <c r="Q173" s="82" t="e">
        <f>IF($B173=0,0,VLOOKUP($A173,#REF!,'Печать(опал)'!Q$9,FALSE))</f>
        <v>#REF!</v>
      </c>
      <c r="R173" s="82" t="e">
        <f t="shared" si="17"/>
        <v>#REF!</v>
      </c>
      <c r="S173" s="82" t="e">
        <f>IF($B173=0,0,VLOOKUP($A173,#REF!,'Печать(опал)'!S$9,FALSE))</f>
        <v>#REF!</v>
      </c>
      <c r="T173" s="82" t="e">
        <f t="shared" si="18"/>
        <v>#REF!</v>
      </c>
      <c r="U173" s="82" t="e">
        <f>IF($B173=0,0,VLOOKUP($A173,#REF!,'Печать(опал)'!U$9,FALSE))</f>
        <v>#REF!</v>
      </c>
      <c r="V173" s="82" t="e">
        <f t="shared" si="19"/>
        <v>#REF!</v>
      </c>
      <c r="W173" s="82" t="e">
        <f>IF($B173=0,0,VLOOKUP($A173,#REF!,'Печать(опал)'!W$9,FALSE))</f>
        <v>#REF!</v>
      </c>
      <c r="X173" s="82" t="e">
        <f>IF(AND($A173&gt;0,W173&gt;0),IF('2_Вихідні дані'!$A$12=1,ROUND($L173*(W173-1),2),ROUND((L173+N173+P173+R173+T173+V173)*(W173-1),2)),0)</f>
        <v>#REF!</v>
      </c>
      <c r="Y173" s="74" t="e">
        <f t="shared" si="20"/>
        <v>#REF!</v>
      </c>
      <c r="Z173" s="74" t="e">
        <f>Y173*'2_Вихідні дані'!$B$17</f>
        <v>#REF!</v>
      </c>
    </row>
    <row r="174" spans="1:26" ht="12" hidden="1" x14ac:dyDescent="0.2">
      <c r="A174" s="86" t="e">
        <f>#REF!</f>
        <v>#REF!</v>
      </c>
      <c r="B174" s="78" t="e">
        <f>IF(C174=0,0,COUNTIF($C$10:C174,"&lt;&gt;0"))</f>
        <v>#REF!</v>
      </c>
      <c r="C174" s="78" t="e">
        <f>IF($F174&gt;0,#REF!,0)</f>
        <v>#REF!</v>
      </c>
      <c r="D174" s="78" t="e">
        <f>IF($F174&gt;0,#REF!,"")</f>
        <v>#REF!</v>
      </c>
      <c r="E174" s="78" t="e">
        <f>IF($F174&gt;0,#REF!,0)</f>
        <v>#REF!</v>
      </c>
      <c r="F174" s="78" t="e">
        <f>VLOOKUP($A174,#REF!,6+$B$3,FALSE)</f>
        <v>#REF!</v>
      </c>
      <c r="G174" s="82" t="e">
        <f>IF($B174&gt;0,'2_Вихідні дані'!$B$3,0)</f>
        <v>#REF!</v>
      </c>
      <c r="H174" s="82" t="e">
        <f>IF($B174=0,0,VLOOKUP($A174,#REF!,'Печать(опал)'!H$9,FALSE))</f>
        <v>#REF!</v>
      </c>
      <c r="I174" s="82" t="e">
        <f>IF($B174=0,0,VLOOKUP($A174,#REF!,'Печать(опал)'!I$9,FALSE))</f>
        <v>#REF!</v>
      </c>
      <c r="J174" s="82" t="e">
        <f>IF(B174=0,0,IF(E174&gt;0,VLOOKUP(E174,'2_Вихідні дані'!$A$6:$B$11,2,FALSE),1))</f>
        <v>#REF!</v>
      </c>
      <c r="K174" s="82" t="e">
        <f>IF($B174=0,0,VLOOKUP($A174,#REF!,'Печать(опал)'!K$9,FALSE))</f>
        <v>#REF!</v>
      </c>
      <c r="L174" s="82" t="e">
        <f t="shared" si="14"/>
        <v>#REF!</v>
      </c>
      <c r="M174" s="82" t="e">
        <f>IF($B174=0,0,VLOOKUP($A174,#REF!,'Печать(опал)'!M$9,FALSE))</f>
        <v>#REF!</v>
      </c>
      <c r="N174" s="82" t="e">
        <f t="shared" si="15"/>
        <v>#REF!</v>
      </c>
      <c r="O174" s="82" t="e">
        <f>IF($B174=0,0,VLOOKUP($A174,#REF!,'Печать(опал)'!O$9,FALSE))</f>
        <v>#REF!</v>
      </c>
      <c r="P174" s="82" t="e">
        <f t="shared" si="16"/>
        <v>#REF!</v>
      </c>
      <c r="Q174" s="82" t="e">
        <f>IF($B174=0,0,VLOOKUP($A174,#REF!,'Печать(опал)'!Q$9,FALSE))</f>
        <v>#REF!</v>
      </c>
      <c r="R174" s="82" t="e">
        <f t="shared" si="17"/>
        <v>#REF!</v>
      </c>
      <c r="S174" s="82" t="e">
        <f>IF($B174=0,0,VLOOKUP($A174,#REF!,'Печать(опал)'!S$9,FALSE))</f>
        <v>#REF!</v>
      </c>
      <c r="T174" s="82" t="e">
        <f t="shared" si="18"/>
        <v>#REF!</v>
      </c>
      <c r="U174" s="82" t="e">
        <f>IF($B174=0,0,VLOOKUP($A174,#REF!,'Печать(опал)'!U$9,FALSE))</f>
        <v>#REF!</v>
      </c>
      <c r="V174" s="82" t="e">
        <f t="shared" si="19"/>
        <v>#REF!</v>
      </c>
      <c r="W174" s="82" t="e">
        <f>IF($B174=0,0,VLOOKUP($A174,#REF!,'Печать(опал)'!W$9,FALSE))</f>
        <v>#REF!</v>
      </c>
      <c r="X174" s="82" t="e">
        <f>IF(AND($A174&gt;0,W174&gt;0),IF('2_Вихідні дані'!$A$12=1,ROUND($L174*(W174-1),2),ROUND((L174+N174+P174+R174+T174+V174)*(W174-1),2)),0)</f>
        <v>#REF!</v>
      </c>
      <c r="Y174" s="74" t="e">
        <f t="shared" si="20"/>
        <v>#REF!</v>
      </c>
      <c r="Z174" s="74" t="e">
        <f>Y174*'2_Вихідні дані'!$B$17</f>
        <v>#REF!</v>
      </c>
    </row>
    <row r="175" spans="1:26" ht="12" hidden="1" x14ac:dyDescent="0.2">
      <c r="A175" s="86" t="e">
        <f>#REF!</f>
        <v>#REF!</v>
      </c>
      <c r="B175" s="78" t="e">
        <f>IF(C175=0,0,COUNTIF($C$10:C175,"&lt;&gt;0"))</f>
        <v>#REF!</v>
      </c>
      <c r="C175" s="78" t="e">
        <f>IF($F175&gt;0,#REF!,0)</f>
        <v>#REF!</v>
      </c>
      <c r="D175" s="78" t="e">
        <f>IF($F175&gt;0,#REF!,"")</f>
        <v>#REF!</v>
      </c>
      <c r="E175" s="78" t="e">
        <f>IF($F175&gt;0,#REF!,0)</f>
        <v>#REF!</v>
      </c>
      <c r="F175" s="78" t="e">
        <f>VLOOKUP($A175,#REF!,6+$B$3,FALSE)</f>
        <v>#REF!</v>
      </c>
      <c r="G175" s="82" t="e">
        <f>IF($B175&gt;0,'2_Вихідні дані'!$B$3,0)</f>
        <v>#REF!</v>
      </c>
      <c r="H175" s="82" t="e">
        <f>IF($B175=0,0,VLOOKUP($A175,#REF!,'Печать(опал)'!H$9,FALSE))</f>
        <v>#REF!</v>
      </c>
      <c r="I175" s="82" t="e">
        <f>IF($B175=0,0,VLOOKUP($A175,#REF!,'Печать(опал)'!I$9,FALSE))</f>
        <v>#REF!</v>
      </c>
      <c r="J175" s="82" t="e">
        <f>IF(B175=0,0,IF(E175&gt;0,VLOOKUP(E175,'2_Вихідні дані'!$A$6:$B$11,2,FALSE),1))</f>
        <v>#REF!</v>
      </c>
      <c r="K175" s="82" t="e">
        <f>IF($B175=0,0,VLOOKUP($A175,#REF!,'Печать(опал)'!K$9,FALSE))</f>
        <v>#REF!</v>
      </c>
      <c r="L175" s="82" t="e">
        <f t="shared" si="14"/>
        <v>#REF!</v>
      </c>
      <c r="M175" s="82" t="e">
        <f>IF($B175=0,0,VLOOKUP($A175,#REF!,'Печать(опал)'!M$9,FALSE))</f>
        <v>#REF!</v>
      </c>
      <c r="N175" s="82" t="e">
        <f t="shared" si="15"/>
        <v>#REF!</v>
      </c>
      <c r="O175" s="82" t="e">
        <f>IF($B175=0,0,VLOOKUP($A175,#REF!,'Печать(опал)'!O$9,FALSE))</f>
        <v>#REF!</v>
      </c>
      <c r="P175" s="82" t="e">
        <f t="shared" si="16"/>
        <v>#REF!</v>
      </c>
      <c r="Q175" s="82" t="e">
        <f>IF($B175=0,0,VLOOKUP($A175,#REF!,'Печать(опал)'!Q$9,FALSE))</f>
        <v>#REF!</v>
      </c>
      <c r="R175" s="82" t="e">
        <f t="shared" si="17"/>
        <v>#REF!</v>
      </c>
      <c r="S175" s="82" t="e">
        <f>IF($B175=0,0,VLOOKUP($A175,#REF!,'Печать(опал)'!S$9,FALSE))</f>
        <v>#REF!</v>
      </c>
      <c r="T175" s="82" t="e">
        <f t="shared" si="18"/>
        <v>#REF!</v>
      </c>
      <c r="U175" s="82" t="e">
        <f>IF($B175=0,0,VLOOKUP($A175,#REF!,'Печать(опал)'!U$9,FALSE))</f>
        <v>#REF!</v>
      </c>
      <c r="V175" s="82" t="e">
        <f t="shared" si="19"/>
        <v>#REF!</v>
      </c>
      <c r="W175" s="82" t="e">
        <f>IF($B175=0,0,VLOOKUP($A175,#REF!,'Печать(опал)'!W$9,FALSE))</f>
        <v>#REF!</v>
      </c>
      <c r="X175" s="82" t="e">
        <f>IF(AND($A175&gt;0,W175&gt;0),IF('2_Вихідні дані'!$A$12=1,ROUND($L175*(W175-1),2),ROUND((L175+N175+P175+R175+T175+V175)*(W175-1),2)),0)</f>
        <v>#REF!</v>
      </c>
      <c r="Y175" s="74" t="e">
        <f t="shared" si="20"/>
        <v>#REF!</v>
      </c>
      <c r="Z175" s="74" t="e">
        <f>Y175*'2_Вихідні дані'!$B$17</f>
        <v>#REF!</v>
      </c>
    </row>
    <row r="176" spans="1:26" ht="12" hidden="1" x14ac:dyDescent="0.2">
      <c r="A176" s="86" t="e">
        <f>#REF!</f>
        <v>#REF!</v>
      </c>
      <c r="B176" s="78" t="e">
        <f>IF(C176=0,0,COUNTIF($C$10:C176,"&lt;&gt;0"))</f>
        <v>#REF!</v>
      </c>
      <c r="C176" s="78" t="e">
        <f>IF($F176&gt;0,#REF!,0)</f>
        <v>#REF!</v>
      </c>
      <c r="D176" s="78" t="e">
        <f>IF($F176&gt;0,#REF!,"")</f>
        <v>#REF!</v>
      </c>
      <c r="E176" s="78" t="e">
        <f>IF($F176&gt;0,#REF!,0)</f>
        <v>#REF!</v>
      </c>
      <c r="F176" s="78" t="e">
        <f>VLOOKUP($A176,#REF!,6+$B$3,FALSE)</f>
        <v>#REF!</v>
      </c>
      <c r="G176" s="82" t="e">
        <f>IF($B176&gt;0,'2_Вихідні дані'!$B$3,0)</f>
        <v>#REF!</v>
      </c>
      <c r="H176" s="82" t="e">
        <f>IF($B176=0,0,VLOOKUP($A176,#REF!,'Печать(опал)'!H$9,FALSE))</f>
        <v>#REF!</v>
      </c>
      <c r="I176" s="82" t="e">
        <f>IF($B176=0,0,VLOOKUP($A176,#REF!,'Печать(опал)'!I$9,FALSE))</f>
        <v>#REF!</v>
      </c>
      <c r="J176" s="82" t="e">
        <f>IF(B176=0,0,IF(E176&gt;0,VLOOKUP(E176,'2_Вихідні дані'!$A$6:$B$11,2,FALSE),1))</f>
        <v>#REF!</v>
      </c>
      <c r="K176" s="82" t="e">
        <f>IF($B176=0,0,VLOOKUP($A176,#REF!,'Печать(опал)'!K$9,FALSE))</f>
        <v>#REF!</v>
      </c>
      <c r="L176" s="82" t="e">
        <f t="shared" si="14"/>
        <v>#REF!</v>
      </c>
      <c r="M176" s="82" t="e">
        <f>IF($B176=0,0,VLOOKUP($A176,#REF!,'Печать(опал)'!M$9,FALSE))</f>
        <v>#REF!</v>
      </c>
      <c r="N176" s="82" t="e">
        <f t="shared" si="15"/>
        <v>#REF!</v>
      </c>
      <c r="O176" s="82" t="e">
        <f>IF($B176=0,0,VLOOKUP($A176,#REF!,'Печать(опал)'!O$9,FALSE))</f>
        <v>#REF!</v>
      </c>
      <c r="P176" s="82" t="e">
        <f t="shared" si="16"/>
        <v>#REF!</v>
      </c>
      <c r="Q176" s="82" t="e">
        <f>IF($B176=0,0,VLOOKUP($A176,#REF!,'Печать(опал)'!Q$9,FALSE))</f>
        <v>#REF!</v>
      </c>
      <c r="R176" s="82" t="e">
        <f t="shared" si="17"/>
        <v>#REF!</v>
      </c>
      <c r="S176" s="82" t="e">
        <f>IF($B176=0,0,VLOOKUP($A176,#REF!,'Печать(опал)'!S$9,FALSE))</f>
        <v>#REF!</v>
      </c>
      <c r="T176" s="82" t="e">
        <f t="shared" si="18"/>
        <v>#REF!</v>
      </c>
      <c r="U176" s="82" t="e">
        <f>IF($B176=0,0,VLOOKUP($A176,#REF!,'Печать(опал)'!U$9,FALSE))</f>
        <v>#REF!</v>
      </c>
      <c r="V176" s="82" t="e">
        <f t="shared" si="19"/>
        <v>#REF!</v>
      </c>
      <c r="W176" s="82" t="e">
        <f>IF($B176=0,0,VLOOKUP($A176,#REF!,'Печать(опал)'!W$9,FALSE))</f>
        <v>#REF!</v>
      </c>
      <c r="X176" s="82" t="e">
        <f>IF(AND($A176&gt;0,W176&gt;0),IF('2_Вихідні дані'!$A$12=1,ROUND($L176*(W176-1),2),ROUND((L176+N176+P176+R176+T176+V176)*(W176-1),2)),0)</f>
        <v>#REF!</v>
      </c>
      <c r="Y176" s="74" t="e">
        <f t="shared" si="20"/>
        <v>#REF!</v>
      </c>
      <c r="Z176" s="74" t="e">
        <f>Y176*'2_Вихідні дані'!$B$17</f>
        <v>#REF!</v>
      </c>
    </row>
    <row r="177" spans="1:26" ht="12" hidden="1" x14ac:dyDescent="0.2">
      <c r="A177" s="86" t="e">
        <f>#REF!</f>
        <v>#REF!</v>
      </c>
      <c r="B177" s="78" t="e">
        <f>IF(C177=0,0,COUNTIF($C$10:C177,"&lt;&gt;0"))</f>
        <v>#REF!</v>
      </c>
      <c r="C177" s="78" t="e">
        <f>IF($F177&gt;0,#REF!,0)</f>
        <v>#REF!</v>
      </c>
      <c r="D177" s="78" t="e">
        <f>IF($F177&gt;0,#REF!,"")</f>
        <v>#REF!</v>
      </c>
      <c r="E177" s="78" t="e">
        <f>IF($F177&gt;0,#REF!,0)</f>
        <v>#REF!</v>
      </c>
      <c r="F177" s="78" t="e">
        <f>VLOOKUP($A177,#REF!,6+$B$3,FALSE)</f>
        <v>#REF!</v>
      </c>
      <c r="G177" s="82" t="e">
        <f>IF($B177&gt;0,'2_Вихідні дані'!$B$3,0)</f>
        <v>#REF!</v>
      </c>
      <c r="H177" s="82" t="e">
        <f>IF($B177=0,0,VLOOKUP($A177,#REF!,'Печать(опал)'!H$9,FALSE))</f>
        <v>#REF!</v>
      </c>
      <c r="I177" s="82" t="e">
        <f>IF($B177=0,0,VLOOKUP($A177,#REF!,'Печать(опал)'!I$9,FALSE))</f>
        <v>#REF!</v>
      </c>
      <c r="J177" s="82" t="e">
        <f>IF(B177=0,0,IF(E177&gt;0,VLOOKUP(E177,'2_Вихідні дані'!$A$6:$B$11,2,FALSE),1))</f>
        <v>#REF!</v>
      </c>
      <c r="K177" s="82" t="e">
        <f>IF($B177=0,0,VLOOKUP($A177,#REF!,'Печать(опал)'!K$9,FALSE))</f>
        <v>#REF!</v>
      </c>
      <c r="L177" s="82" t="e">
        <f t="shared" si="14"/>
        <v>#REF!</v>
      </c>
      <c r="M177" s="82" t="e">
        <f>IF($B177=0,0,VLOOKUP($A177,#REF!,'Печать(опал)'!M$9,FALSE))</f>
        <v>#REF!</v>
      </c>
      <c r="N177" s="82" t="e">
        <f t="shared" si="15"/>
        <v>#REF!</v>
      </c>
      <c r="O177" s="82" t="e">
        <f>IF($B177=0,0,VLOOKUP($A177,#REF!,'Печать(опал)'!O$9,FALSE))</f>
        <v>#REF!</v>
      </c>
      <c r="P177" s="82" t="e">
        <f t="shared" si="16"/>
        <v>#REF!</v>
      </c>
      <c r="Q177" s="82" t="e">
        <f>IF($B177=0,0,VLOOKUP($A177,#REF!,'Печать(опал)'!Q$9,FALSE))</f>
        <v>#REF!</v>
      </c>
      <c r="R177" s="82" t="e">
        <f t="shared" si="17"/>
        <v>#REF!</v>
      </c>
      <c r="S177" s="82" t="e">
        <f>IF($B177=0,0,VLOOKUP($A177,#REF!,'Печать(опал)'!S$9,FALSE))</f>
        <v>#REF!</v>
      </c>
      <c r="T177" s="82" t="e">
        <f t="shared" si="18"/>
        <v>#REF!</v>
      </c>
      <c r="U177" s="82" t="e">
        <f>IF($B177=0,0,VLOOKUP($A177,#REF!,'Печать(опал)'!U$9,FALSE))</f>
        <v>#REF!</v>
      </c>
      <c r="V177" s="82" t="e">
        <f t="shared" si="19"/>
        <v>#REF!</v>
      </c>
      <c r="W177" s="82" t="e">
        <f>IF($B177=0,0,VLOOKUP($A177,#REF!,'Печать(опал)'!W$9,FALSE))</f>
        <v>#REF!</v>
      </c>
      <c r="X177" s="82" t="e">
        <f>IF(AND($A177&gt;0,W177&gt;0),IF('2_Вихідні дані'!$A$12=1,ROUND($L177*(W177-1),2),ROUND((L177+N177+P177+R177+T177+V177)*(W177-1),2)),0)</f>
        <v>#REF!</v>
      </c>
      <c r="Y177" s="74" t="e">
        <f t="shared" si="20"/>
        <v>#REF!</v>
      </c>
      <c r="Z177" s="74" t="e">
        <f>Y177*'2_Вихідні дані'!$B$17</f>
        <v>#REF!</v>
      </c>
    </row>
    <row r="178" spans="1:26" ht="12" hidden="1" x14ac:dyDescent="0.2">
      <c r="A178" s="86" t="e">
        <f>#REF!</f>
        <v>#REF!</v>
      </c>
      <c r="B178" s="78" t="e">
        <f>IF(C178=0,0,COUNTIF($C$10:C178,"&lt;&gt;0"))</f>
        <v>#REF!</v>
      </c>
      <c r="C178" s="78" t="e">
        <f>IF($F178&gt;0,#REF!,0)</f>
        <v>#REF!</v>
      </c>
      <c r="D178" s="78" t="e">
        <f>IF($F178&gt;0,#REF!,"")</f>
        <v>#REF!</v>
      </c>
      <c r="E178" s="78" t="e">
        <f>IF($F178&gt;0,#REF!,0)</f>
        <v>#REF!</v>
      </c>
      <c r="F178" s="78" t="e">
        <f>VLOOKUP($A178,#REF!,6+$B$3,FALSE)</f>
        <v>#REF!</v>
      </c>
      <c r="G178" s="82" t="e">
        <f>IF($B178&gt;0,'2_Вихідні дані'!$B$3,0)</f>
        <v>#REF!</v>
      </c>
      <c r="H178" s="82" t="e">
        <f>IF($B178=0,0,VLOOKUP($A178,#REF!,'Печать(опал)'!H$9,FALSE))</f>
        <v>#REF!</v>
      </c>
      <c r="I178" s="82" t="e">
        <f>IF($B178=0,0,VLOOKUP($A178,#REF!,'Печать(опал)'!I$9,FALSE))</f>
        <v>#REF!</v>
      </c>
      <c r="J178" s="82" t="e">
        <f>IF(B178=0,0,IF(E178&gt;0,VLOOKUP(E178,'2_Вихідні дані'!$A$6:$B$11,2,FALSE),1))</f>
        <v>#REF!</v>
      </c>
      <c r="K178" s="82" t="e">
        <f>IF($B178=0,0,VLOOKUP($A178,#REF!,'Печать(опал)'!K$9,FALSE))</f>
        <v>#REF!</v>
      </c>
      <c r="L178" s="82" t="e">
        <f t="shared" si="14"/>
        <v>#REF!</v>
      </c>
      <c r="M178" s="82" t="e">
        <f>IF($B178=0,0,VLOOKUP($A178,#REF!,'Печать(опал)'!M$9,FALSE))</f>
        <v>#REF!</v>
      </c>
      <c r="N178" s="82" t="e">
        <f t="shared" si="15"/>
        <v>#REF!</v>
      </c>
      <c r="O178" s="82" t="e">
        <f>IF($B178=0,0,VLOOKUP($A178,#REF!,'Печать(опал)'!O$9,FALSE))</f>
        <v>#REF!</v>
      </c>
      <c r="P178" s="82" t="e">
        <f t="shared" si="16"/>
        <v>#REF!</v>
      </c>
      <c r="Q178" s="82" t="e">
        <f>IF($B178=0,0,VLOOKUP($A178,#REF!,'Печать(опал)'!Q$9,FALSE))</f>
        <v>#REF!</v>
      </c>
      <c r="R178" s="82" t="e">
        <f t="shared" si="17"/>
        <v>#REF!</v>
      </c>
      <c r="S178" s="82" t="e">
        <f>IF($B178=0,0,VLOOKUP($A178,#REF!,'Печать(опал)'!S$9,FALSE))</f>
        <v>#REF!</v>
      </c>
      <c r="T178" s="82" t="e">
        <f t="shared" si="18"/>
        <v>#REF!</v>
      </c>
      <c r="U178" s="82" t="e">
        <f>IF($B178=0,0,VLOOKUP($A178,#REF!,'Печать(опал)'!U$9,FALSE))</f>
        <v>#REF!</v>
      </c>
      <c r="V178" s="82" t="e">
        <f t="shared" si="19"/>
        <v>#REF!</v>
      </c>
      <c r="W178" s="82" t="e">
        <f>IF($B178=0,0,VLOOKUP($A178,#REF!,'Печать(опал)'!W$9,FALSE))</f>
        <v>#REF!</v>
      </c>
      <c r="X178" s="82" t="e">
        <f>IF(AND($A178&gt;0,W178&gt;0),IF('2_Вихідні дані'!$A$12=1,ROUND($L178*(W178-1),2),ROUND((L178+N178+P178+R178+T178+V178)*(W178-1),2)),0)</f>
        <v>#REF!</v>
      </c>
      <c r="Y178" s="74" t="e">
        <f t="shared" si="20"/>
        <v>#REF!</v>
      </c>
      <c r="Z178" s="74" t="e">
        <f>Y178*'2_Вихідні дані'!$B$17</f>
        <v>#REF!</v>
      </c>
    </row>
    <row r="179" spans="1:26" ht="12" hidden="1" x14ac:dyDescent="0.2">
      <c r="A179" s="86" t="e">
        <f>#REF!</f>
        <v>#REF!</v>
      </c>
      <c r="B179" s="78" t="e">
        <f>IF(C179=0,0,COUNTIF($C$10:C179,"&lt;&gt;0"))</f>
        <v>#REF!</v>
      </c>
      <c r="C179" s="78" t="e">
        <f>IF($F179&gt;0,#REF!,0)</f>
        <v>#REF!</v>
      </c>
      <c r="D179" s="78" t="e">
        <f>IF($F179&gt;0,#REF!,"")</f>
        <v>#REF!</v>
      </c>
      <c r="E179" s="78" t="e">
        <f>IF($F179&gt;0,#REF!,0)</f>
        <v>#REF!</v>
      </c>
      <c r="F179" s="78" t="e">
        <f>VLOOKUP($A179,#REF!,6+$B$3,FALSE)</f>
        <v>#REF!</v>
      </c>
      <c r="G179" s="82" t="e">
        <f>IF($B179&gt;0,'2_Вихідні дані'!$B$3,0)</f>
        <v>#REF!</v>
      </c>
      <c r="H179" s="82" t="e">
        <f>IF($B179=0,0,VLOOKUP($A179,#REF!,'Печать(опал)'!H$9,FALSE))</f>
        <v>#REF!</v>
      </c>
      <c r="I179" s="82" t="e">
        <f>IF($B179=0,0,VLOOKUP($A179,#REF!,'Печать(опал)'!I$9,FALSE))</f>
        <v>#REF!</v>
      </c>
      <c r="J179" s="82" t="e">
        <f>IF(B179=0,0,IF(E179&gt;0,VLOOKUP(E179,'2_Вихідні дані'!$A$6:$B$11,2,FALSE),1))</f>
        <v>#REF!</v>
      </c>
      <c r="K179" s="82" t="e">
        <f>IF($B179=0,0,VLOOKUP($A179,#REF!,'Печать(опал)'!K$9,FALSE))</f>
        <v>#REF!</v>
      </c>
      <c r="L179" s="82" t="e">
        <f t="shared" si="14"/>
        <v>#REF!</v>
      </c>
      <c r="M179" s="82" t="e">
        <f>IF($B179=0,0,VLOOKUP($A179,#REF!,'Печать(опал)'!M$9,FALSE))</f>
        <v>#REF!</v>
      </c>
      <c r="N179" s="82" t="e">
        <f t="shared" si="15"/>
        <v>#REF!</v>
      </c>
      <c r="O179" s="82" t="e">
        <f>IF($B179=0,0,VLOOKUP($A179,#REF!,'Печать(опал)'!O$9,FALSE))</f>
        <v>#REF!</v>
      </c>
      <c r="P179" s="82" t="e">
        <f t="shared" si="16"/>
        <v>#REF!</v>
      </c>
      <c r="Q179" s="82" t="e">
        <f>IF($B179=0,0,VLOOKUP($A179,#REF!,'Печать(опал)'!Q$9,FALSE))</f>
        <v>#REF!</v>
      </c>
      <c r="R179" s="82" t="e">
        <f t="shared" si="17"/>
        <v>#REF!</v>
      </c>
      <c r="S179" s="82" t="e">
        <f>IF($B179=0,0,VLOOKUP($A179,#REF!,'Печать(опал)'!S$9,FALSE))</f>
        <v>#REF!</v>
      </c>
      <c r="T179" s="82" t="e">
        <f t="shared" si="18"/>
        <v>#REF!</v>
      </c>
      <c r="U179" s="82" t="e">
        <f>IF($B179=0,0,VLOOKUP($A179,#REF!,'Печать(опал)'!U$9,FALSE))</f>
        <v>#REF!</v>
      </c>
      <c r="V179" s="82" t="e">
        <f t="shared" si="19"/>
        <v>#REF!</v>
      </c>
      <c r="W179" s="82" t="e">
        <f>IF($B179=0,0,VLOOKUP($A179,#REF!,'Печать(опал)'!W$9,FALSE))</f>
        <v>#REF!</v>
      </c>
      <c r="X179" s="82" t="e">
        <f>IF(AND($A179&gt;0,W179&gt;0),IF('2_Вихідні дані'!$A$12=1,ROUND($L179*(W179-1),2),ROUND((L179+N179+P179+R179+T179+V179)*(W179-1),2)),0)</f>
        <v>#REF!</v>
      </c>
      <c r="Y179" s="74" t="e">
        <f t="shared" si="20"/>
        <v>#REF!</v>
      </c>
      <c r="Z179" s="74" t="e">
        <f>Y179*'2_Вихідні дані'!$B$17</f>
        <v>#REF!</v>
      </c>
    </row>
    <row r="180" spans="1:26" ht="12" hidden="1" x14ac:dyDescent="0.2">
      <c r="A180" s="86" t="e">
        <f>#REF!</f>
        <v>#REF!</v>
      </c>
      <c r="B180" s="78" t="e">
        <f>IF(C180=0,0,COUNTIF($C$10:C180,"&lt;&gt;0"))</f>
        <v>#REF!</v>
      </c>
      <c r="C180" s="78" t="e">
        <f>IF($F180&gt;0,#REF!,0)</f>
        <v>#REF!</v>
      </c>
      <c r="D180" s="78" t="e">
        <f>IF($F180&gt;0,#REF!,"")</f>
        <v>#REF!</v>
      </c>
      <c r="E180" s="78" t="e">
        <f>IF($F180&gt;0,#REF!,0)</f>
        <v>#REF!</v>
      </c>
      <c r="F180" s="78" t="e">
        <f>VLOOKUP($A180,#REF!,6+$B$3,FALSE)</f>
        <v>#REF!</v>
      </c>
      <c r="G180" s="82" t="e">
        <f>IF($B180&gt;0,'2_Вихідні дані'!$B$3,0)</f>
        <v>#REF!</v>
      </c>
      <c r="H180" s="82" t="e">
        <f>IF($B180=0,0,VLOOKUP($A180,#REF!,'Печать(опал)'!H$9,FALSE))</f>
        <v>#REF!</v>
      </c>
      <c r="I180" s="82" t="e">
        <f>IF($B180=0,0,VLOOKUP($A180,#REF!,'Печать(опал)'!I$9,FALSE))</f>
        <v>#REF!</v>
      </c>
      <c r="J180" s="82" t="e">
        <f>IF(B180=0,0,IF(E180&gt;0,VLOOKUP(E180,'2_Вихідні дані'!$A$6:$B$11,2,FALSE),1))</f>
        <v>#REF!</v>
      </c>
      <c r="K180" s="82" t="e">
        <f>IF($B180=0,0,VLOOKUP($A180,#REF!,'Печать(опал)'!K$9,FALSE))</f>
        <v>#REF!</v>
      </c>
      <c r="L180" s="82" t="e">
        <f t="shared" si="14"/>
        <v>#REF!</v>
      </c>
      <c r="M180" s="82" t="e">
        <f>IF($B180=0,0,VLOOKUP($A180,#REF!,'Печать(опал)'!M$9,FALSE))</f>
        <v>#REF!</v>
      </c>
      <c r="N180" s="82" t="e">
        <f t="shared" si="15"/>
        <v>#REF!</v>
      </c>
      <c r="O180" s="82" t="e">
        <f>IF($B180=0,0,VLOOKUP($A180,#REF!,'Печать(опал)'!O$9,FALSE))</f>
        <v>#REF!</v>
      </c>
      <c r="P180" s="82" t="e">
        <f t="shared" si="16"/>
        <v>#REF!</v>
      </c>
      <c r="Q180" s="82" t="e">
        <f>IF($B180=0,0,VLOOKUP($A180,#REF!,'Печать(опал)'!Q$9,FALSE))</f>
        <v>#REF!</v>
      </c>
      <c r="R180" s="82" t="e">
        <f t="shared" si="17"/>
        <v>#REF!</v>
      </c>
      <c r="S180" s="82" t="e">
        <f>IF($B180=0,0,VLOOKUP($A180,#REF!,'Печать(опал)'!S$9,FALSE))</f>
        <v>#REF!</v>
      </c>
      <c r="T180" s="82" t="e">
        <f t="shared" si="18"/>
        <v>#REF!</v>
      </c>
      <c r="U180" s="82" t="e">
        <f>IF($B180=0,0,VLOOKUP($A180,#REF!,'Печать(опал)'!U$9,FALSE))</f>
        <v>#REF!</v>
      </c>
      <c r="V180" s="82" t="e">
        <f t="shared" si="19"/>
        <v>#REF!</v>
      </c>
      <c r="W180" s="82" t="e">
        <f>IF($B180=0,0,VLOOKUP($A180,#REF!,'Печать(опал)'!W$9,FALSE))</f>
        <v>#REF!</v>
      </c>
      <c r="X180" s="82" t="e">
        <f>IF(AND($A180&gt;0,W180&gt;0),IF('2_Вихідні дані'!$A$12=1,ROUND($L180*(W180-1),2),ROUND((L180+N180+P180+R180+T180+V180)*(W180-1),2)),0)</f>
        <v>#REF!</v>
      </c>
      <c r="Y180" s="74" t="e">
        <f t="shared" si="20"/>
        <v>#REF!</v>
      </c>
      <c r="Z180" s="74" t="e">
        <f>Y180*'2_Вихідні дані'!$B$17</f>
        <v>#REF!</v>
      </c>
    </row>
    <row r="181" spans="1:26" ht="12" hidden="1" x14ac:dyDescent="0.2">
      <c r="A181" s="86" t="e">
        <f>#REF!</f>
        <v>#REF!</v>
      </c>
      <c r="B181" s="78" t="e">
        <f>IF(C181=0,0,COUNTIF($C$10:C181,"&lt;&gt;0"))</f>
        <v>#REF!</v>
      </c>
      <c r="C181" s="78" t="e">
        <f>IF($F181&gt;0,#REF!,0)</f>
        <v>#REF!</v>
      </c>
      <c r="D181" s="78" t="e">
        <f>IF($F181&gt;0,#REF!,"")</f>
        <v>#REF!</v>
      </c>
      <c r="E181" s="78" t="e">
        <f>IF($F181&gt;0,#REF!,0)</f>
        <v>#REF!</v>
      </c>
      <c r="F181" s="78" t="e">
        <f>VLOOKUP($A181,#REF!,6+$B$3,FALSE)</f>
        <v>#REF!</v>
      </c>
      <c r="G181" s="82" t="e">
        <f>IF($B181&gt;0,'2_Вихідні дані'!$B$3,0)</f>
        <v>#REF!</v>
      </c>
      <c r="H181" s="82" t="e">
        <f>IF($B181=0,0,VLOOKUP($A181,#REF!,'Печать(опал)'!H$9,FALSE))</f>
        <v>#REF!</v>
      </c>
      <c r="I181" s="82" t="e">
        <f>IF($B181=0,0,VLOOKUP($A181,#REF!,'Печать(опал)'!I$9,FALSE))</f>
        <v>#REF!</v>
      </c>
      <c r="J181" s="82" t="e">
        <f>IF(B181=0,0,IF(E181&gt;0,VLOOKUP(E181,'2_Вихідні дані'!$A$6:$B$11,2,FALSE),1))</f>
        <v>#REF!</v>
      </c>
      <c r="K181" s="82" t="e">
        <f>IF($B181=0,0,VLOOKUP($A181,#REF!,'Печать(опал)'!K$9,FALSE))</f>
        <v>#REF!</v>
      </c>
      <c r="L181" s="82" t="e">
        <f t="shared" si="14"/>
        <v>#REF!</v>
      </c>
      <c r="M181" s="82" t="e">
        <f>IF($B181=0,0,VLOOKUP($A181,#REF!,'Печать(опал)'!M$9,FALSE))</f>
        <v>#REF!</v>
      </c>
      <c r="N181" s="82" t="e">
        <f t="shared" si="15"/>
        <v>#REF!</v>
      </c>
      <c r="O181" s="82" t="e">
        <f>IF($B181=0,0,VLOOKUP($A181,#REF!,'Печать(опал)'!O$9,FALSE))</f>
        <v>#REF!</v>
      </c>
      <c r="P181" s="82" t="e">
        <f t="shared" si="16"/>
        <v>#REF!</v>
      </c>
      <c r="Q181" s="82" t="e">
        <f>IF($B181=0,0,VLOOKUP($A181,#REF!,'Печать(опал)'!Q$9,FALSE))</f>
        <v>#REF!</v>
      </c>
      <c r="R181" s="82" t="e">
        <f t="shared" si="17"/>
        <v>#REF!</v>
      </c>
      <c r="S181" s="82" t="e">
        <f>IF($B181=0,0,VLOOKUP($A181,#REF!,'Печать(опал)'!S$9,FALSE))</f>
        <v>#REF!</v>
      </c>
      <c r="T181" s="82" t="e">
        <f t="shared" si="18"/>
        <v>#REF!</v>
      </c>
      <c r="U181" s="82" t="e">
        <f>IF($B181=0,0,VLOOKUP($A181,#REF!,'Печать(опал)'!U$9,FALSE))</f>
        <v>#REF!</v>
      </c>
      <c r="V181" s="82" t="e">
        <f t="shared" si="19"/>
        <v>#REF!</v>
      </c>
      <c r="W181" s="82" t="e">
        <f>IF($B181=0,0,VLOOKUP($A181,#REF!,'Печать(опал)'!W$9,FALSE))</f>
        <v>#REF!</v>
      </c>
      <c r="X181" s="82" t="e">
        <f>IF(AND($A181&gt;0,W181&gt;0),IF('2_Вихідні дані'!$A$12=1,ROUND($L181*(W181-1),2),ROUND((L181+N181+P181+R181+T181+V181)*(W181-1),2)),0)</f>
        <v>#REF!</v>
      </c>
      <c r="Y181" s="74" t="e">
        <f t="shared" si="20"/>
        <v>#REF!</v>
      </c>
      <c r="Z181" s="74" t="e">
        <f>Y181*'2_Вихідні дані'!$B$17</f>
        <v>#REF!</v>
      </c>
    </row>
    <row r="182" spans="1:26" ht="12" hidden="1" x14ac:dyDescent="0.2">
      <c r="A182" s="86" t="e">
        <f>#REF!</f>
        <v>#REF!</v>
      </c>
      <c r="B182" s="78" t="e">
        <f>IF(C182=0,0,COUNTIF($C$10:C182,"&lt;&gt;0"))</f>
        <v>#REF!</v>
      </c>
      <c r="C182" s="78" t="e">
        <f>IF($F182&gt;0,#REF!,0)</f>
        <v>#REF!</v>
      </c>
      <c r="D182" s="78" t="e">
        <f>IF($F182&gt;0,#REF!,"")</f>
        <v>#REF!</v>
      </c>
      <c r="E182" s="78" t="e">
        <f>IF($F182&gt;0,#REF!,0)</f>
        <v>#REF!</v>
      </c>
      <c r="F182" s="78" t="e">
        <f>VLOOKUP($A182,#REF!,6+$B$3,FALSE)</f>
        <v>#REF!</v>
      </c>
      <c r="G182" s="82" t="e">
        <f>IF($B182&gt;0,'2_Вихідні дані'!$B$3,0)</f>
        <v>#REF!</v>
      </c>
      <c r="H182" s="82" t="e">
        <f>IF($B182=0,0,VLOOKUP($A182,#REF!,'Печать(опал)'!H$9,FALSE))</f>
        <v>#REF!</v>
      </c>
      <c r="I182" s="82" t="e">
        <f>IF($B182=0,0,VLOOKUP($A182,#REF!,'Печать(опал)'!I$9,FALSE))</f>
        <v>#REF!</v>
      </c>
      <c r="J182" s="82" t="e">
        <f>IF(B182=0,0,IF(E182&gt;0,VLOOKUP(E182,'2_Вихідні дані'!$A$6:$B$11,2,FALSE),1))</f>
        <v>#REF!</v>
      </c>
      <c r="K182" s="82" t="e">
        <f>IF($B182=0,0,VLOOKUP($A182,#REF!,'Печать(опал)'!K$9,FALSE))</f>
        <v>#REF!</v>
      </c>
      <c r="L182" s="82" t="e">
        <f t="shared" si="14"/>
        <v>#REF!</v>
      </c>
      <c r="M182" s="82" t="e">
        <f>IF($B182=0,0,VLOOKUP($A182,#REF!,'Печать(опал)'!M$9,FALSE))</f>
        <v>#REF!</v>
      </c>
      <c r="N182" s="82" t="e">
        <f t="shared" si="15"/>
        <v>#REF!</v>
      </c>
      <c r="O182" s="82" t="e">
        <f>IF($B182=0,0,VLOOKUP($A182,#REF!,'Печать(опал)'!O$9,FALSE))</f>
        <v>#REF!</v>
      </c>
      <c r="P182" s="82" t="e">
        <f t="shared" si="16"/>
        <v>#REF!</v>
      </c>
      <c r="Q182" s="82" t="e">
        <f>IF($B182=0,0,VLOOKUP($A182,#REF!,'Печать(опал)'!Q$9,FALSE))</f>
        <v>#REF!</v>
      </c>
      <c r="R182" s="82" t="e">
        <f t="shared" si="17"/>
        <v>#REF!</v>
      </c>
      <c r="S182" s="82" t="e">
        <f>IF($B182=0,0,VLOOKUP($A182,#REF!,'Печать(опал)'!S$9,FALSE))</f>
        <v>#REF!</v>
      </c>
      <c r="T182" s="82" t="e">
        <f t="shared" si="18"/>
        <v>#REF!</v>
      </c>
      <c r="U182" s="82" t="e">
        <f>IF($B182=0,0,VLOOKUP($A182,#REF!,'Печать(опал)'!U$9,FALSE))</f>
        <v>#REF!</v>
      </c>
      <c r="V182" s="82" t="e">
        <f t="shared" si="19"/>
        <v>#REF!</v>
      </c>
      <c r="W182" s="82" t="e">
        <f>IF($B182=0,0,VLOOKUP($A182,#REF!,'Печать(опал)'!W$9,FALSE))</f>
        <v>#REF!</v>
      </c>
      <c r="X182" s="82" t="e">
        <f>IF(AND($A182&gt;0,W182&gt;0),IF('2_Вихідні дані'!$A$12=1,ROUND($L182*(W182-1),2),ROUND((L182+N182+P182+R182+T182+V182)*(W182-1),2)),0)</f>
        <v>#REF!</v>
      </c>
      <c r="Y182" s="74" t="e">
        <f t="shared" si="20"/>
        <v>#REF!</v>
      </c>
      <c r="Z182" s="74" t="e">
        <f>Y182*'2_Вихідні дані'!$B$17</f>
        <v>#REF!</v>
      </c>
    </row>
    <row r="183" spans="1:26" ht="12" hidden="1" x14ac:dyDescent="0.2">
      <c r="A183" s="86" t="e">
        <f>#REF!</f>
        <v>#REF!</v>
      </c>
      <c r="B183" s="78" t="e">
        <f>IF(C183=0,0,COUNTIF($C$10:C183,"&lt;&gt;0"))</f>
        <v>#REF!</v>
      </c>
      <c r="C183" s="78" t="e">
        <f>IF($F183&gt;0,#REF!,0)</f>
        <v>#REF!</v>
      </c>
      <c r="D183" s="78" t="e">
        <f>IF($F183&gt;0,#REF!,"")</f>
        <v>#REF!</v>
      </c>
      <c r="E183" s="78" t="e">
        <f>IF($F183&gt;0,#REF!,0)</f>
        <v>#REF!</v>
      </c>
      <c r="F183" s="78" t="e">
        <f>VLOOKUP($A183,#REF!,6+$B$3,FALSE)</f>
        <v>#REF!</v>
      </c>
      <c r="G183" s="82" t="e">
        <f>IF($B183&gt;0,'2_Вихідні дані'!$B$3,0)</f>
        <v>#REF!</v>
      </c>
      <c r="H183" s="82" t="e">
        <f>IF($B183=0,0,VLOOKUP($A183,#REF!,'Печать(опал)'!H$9,FALSE))</f>
        <v>#REF!</v>
      </c>
      <c r="I183" s="82" t="e">
        <f>IF($B183=0,0,VLOOKUP($A183,#REF!,'Печать(опал)'!I$9,FALSE))</f>
        <v>#REF!</v>
      </c>
      <c r="J183" s="82" t="e">
        <f>IF(B183=0,0,IF(E183&gt;0,VLOOKUP(E183,'2_Вихідні дані'!$A$6:$B$11,2,FALSE),1))</f>
        <v>#REF!</v>
      </c>
      <c r="K183" s="82" t="e">
        <f>IF($B183=0,0,VLOOKUP($A183,#REF!,'Печать(опал)'!K$9,FALSE))</f>
        <v>#REF!</v>
      </c>
      <c r="L183" s="82" t="e">
        <f t="shared" si="14"/>
        <v>#REF!</v>
      </c>
      <c r="M183" s="82" t="e">
        <f>IF($B183=0,0,VLOOKUP($A183,#REF!,'Печать(опал)'!M$9,FALSE))</f>
        <v>#REF!</v>
      </c>
      <c r="N183" s="82" t="e">
        <f t="shared" si="15"/>
        <v>#REF!</v>
      </c>
      <c r="O183" s="82" t="e">
        <f>IF($B183=0,0,VLOOKUP($A183,#REF!,'Печать(опал)'!O$9,FALSE))</f>
        <v>#REF!</v>
      </c>
      <c r="P183" s="82" t="e">
        <f t="shared" si="16"/>
        <v>#REF!</v>
      </c>
      <c r="Q183" s="82" t="e">
        <f>IF($B183=0,0,VLOOKUP($A183,#REF!,'Печать(опал)'!Q$9,FALSE))</f>
        <v>#REF!</v>
      </c>
      <c r="R183" s="82" t="e">
        <f t="shared" si="17"/>
        <v>#REF!</v>
      </c>
      <c r="S183" s="82" t="e">
        <f>IF($B183=0,0,VLOOKUP($A183,#REF!,'Печать(опал)'!S$9,FALSE))</f>
        <v>#REF!</v>
      </c>
      <c r="T183" s="82" t="e">
        <f t="shared" si="18"/>
        <v>#REF!</v>
      </c>
      <c r="U183" s="82" t="e">
        <f>IF($B183=0,0,VLOOKUP($A183,#REF!,'Печать(опал)'!U$9,FALSE))</f>
        <v>#REF!</v>
      </c>
      <c r="V183" s="82" t="e">
        <f t="shared" si="19"/>
        <v>#REF!</v>
      </c>
      <c r="W183" s="82" t="e">
        <f>IF($B183=0,0,VLOOKUP($A183,#REF!,'Печать(опал)'!W$9,FALSE))</f>
        <v>#REF!</v>
      </c>
      <c r="X183" s="82" t="e">
        <f>IF(AND($A183&gt;0,W183&gt;0),IF('2_Вихідні дані'!$A$12=1,ROUND($L183*(W183-1),2),ROUND((L183+N183+P183+R183+T183+V183)*(W183-1),2)),0)</f>
        <v>#REF!</v>
      </c>
      <c r="Y183" s="74" t="e">
        <f t="shared" si="20"/>
        <v>#REF!</v>
      </c>
      <c r="Z183" s="74" t="e">
        <f>Y183*'2_Вихідні дані'!$B$17</f>
        <v>#REF!</v>
      </c>
    </row>
    <row r="184" spans="1:26" ht="12" hidden="1" x14ac:dyDescent="0.2">
      <c r="A184" s="86" t="e">
        <f>#REF!</f>
        <v>#REF!</v>
      </c>
      <c r="B184" s="78" t="e">
        <f>IF(C184=0,0,COUNTIF($C$10:C184,"&lt;&gt;0"))</f>
        <v>#REF!</v>
      </c>
      <c r="C184" s="78" t="e">
        <f>IF($F184&gt;0,#REF!,0)</f>
        <v>#REF!</v>
      </c>
      <c r="D184" s="78" t="e">
        <f>IF($F184&gt;0,#REF!,"")</f>
        <v>#REF!</v>
      </c>
      <c r="E184" s="78" t="e">
        <f>IF($F184&gt;0,#REF!,0)</f>
        <v>#REF!</v>
      </c>
      <c r="F184" s="78" t="e">
        <f>VLOOKUP($A184,#REF!,6+$B$3,FALSE)</f>
        <v>#REF!</v>
      </c>
      <c r="G184" s="82" t="e">
        <f>IF($B184&gt;0,'2_Вихідні дані'!$B$3,0)</f>
        <v>#REF!</v>
      </c>
      <c r="H184" s="82" t="e">
        <f>IF($B184=0,0,VLOOKUP($A184,#REF!,'Печать(опал)'!H$9,FALSE))</f>
        <v>#REF!</v>
      </c>
      <c r="I184" s="82" t="e">
        <f>IF($B184=0,0,VLOOKUP($A184,#REF!,'Печать(опал)'!I$9,FALSE))</f>
        <v>#REF!</v>
      </c>
      <c r="J184" s="82" t="e">
        <f>IF(B184=0,0,IF(E184&gt;0,VLOOKUP(E184,'2_Вихідні дані'!$A$6:$B$11,2,FALSE),1))</f>
        <v>#REF!</v>
      </c>
      <c r="K184" s="82" t="e">
        <f>IF($B184=0,0,VLOOKUP($A184,#REF!,'Печать(опал)'!K$9,FALSE))</f>
        <v>#REF!</v>
      </c>
      <c r="L184" s="82" t="e">
        <f t="shared" si="14"/>
        <v>#REF!</v>
      </c>
      <c r="M184" s="82" t="e">
        <f>IF($B184=0,0,VLOOKUP($A184,#REF!,'Печать(опал)'!M$9,FALSE))</f>
        <v>#REF!</v>
      </c>
      <c r="N184" s="82" t="e">
        <f t="shared" si="15"/>
        <v>#REF!</v>
      </c>
      <c r="O184" s="82" t="e">
        <f>IF($B184=0,0,VLOOKUP($A184,#REF!,'Печать(опал)'!O$9,FALSE))</f>
        <v>#REF!</v>
      </c>
      <c r="P184" s="82" t="e">
        <f t="shared" si="16"/>
        <v>#REF!</v>
      </c>
      <c r="Q184" s="82" t="e">
        <f>IF($B184=0,0,VLOOKUP($A184,#REF!,'Печать(опал)'!Q$9,FALSE))</f>
        <v>#REF!</v>
      </c>
      <c r="R184" s="82" t="e">
        <f t="shared" si="17"/>
        <v>#REF!</v>
      </c>
      <c r="S184" s="82" t="e">
        <f>IF($B184=0,0,VLOOKUP($A184,#REF!,'Печать(опал)'!S$9,FALSE))</f>
        <v>#REF!</v>
      </c>
      <c r="T184" s="82" t="e">
        <f t="shared" si="18"/>
        <v>#REF!</v>
      </c>
      <c r="U184" s="82" t="e">
        <f>IF($B184=0,0,VLOOKUP($A184,#REF!,'Печать(опал)'!U$9,FALSE))</f>
        <v>#REF!</v>
      </c>
      <c r="V184" s="82" t="e">
        <f t="shared" si="19"/>
        <v>#REF!</v>
      </c>
      <c r="W184" s="82" t="e">
        <f>IF($B184=0,0,VLOOKUP($A184,#REF!,'Печать(опал)'!W$9,FALSE))</f>
        <v>#REF!</v>
      </c>
      <c r="X184" s="82" t="e">
        <f>IF(AND($A184&gt;0,W184&gt;0),IF('2_Вихідні дані'!$A$12=1,ROUND($L184*(W184-1),2),ROUND((L184+N184+P184+R184+T184+V184)*(W184-1),2)),0)</f>
        <v>#REF!</v>
      </c>
      <c r="Y184" s="74" t="e">
        <f t="shared" si="20"/>
        <v>#REF!</v>
      </c>
      <c r="Z184" s="74" t="e">
        <f>Y184*'2_Вихідні дані'!$B$17</f>
        <v>#REF!</v>
      </c>
    </row>
    <row r="185" spans="1:26" ht="12" hidden="1" x14ac:dyDescent="0.2">
      <c r="A185" s="86" t="e">
        <f>#REF!</f>
        <v>#REF!</v>
      </c>
      <c r="B185" s="78" t="e">
        <f>IF(C185=0,0,COUNTIF($C$10:C185,"&lt;&gt;0"))</f>
        <v>#REF!</v>
      </c>
      <c r="C185" s="78" t="e">
        <f>IF($F185&gt;0,#REF!,0)</f>
        <v>#REF!</v>
      </c>
      <c r="D185" s="78" t="e">
        <f>IF($F185&gt;0,#REF!,"")</f>
        <v>#REF!</v>
      </c>
      <c r="E185" s="78" t="e">
        <f>IF($F185&gt;0,#REF!,0)</f>
        <v>#REF!</v>
      </c>
      <c r="F185" s="78" t="e">
        <f>VLOOKUP($A185,#REF!,6+$B$3,FALSE)</f>
        <v>#REF!</v>
      </c>
      <c r="G185" s="82" t="e">
        <f>IF($B185&gt;0,'2_Вихідні дані'!$B$3,0)</f>
        <v>#REF!</v>
      </c>
      <c r="H185" s="82" t="e">
        <f>IF($B185=0,0,VLOOKUP($A185,#REF!,'Печать(опал)'!H$9,FALSE))</f>
        <v>#REF!</v>
      </c>
      <c r="I185" s="82" t="e">
        <f>IF($B185=0,0,VLOOKUP($A185,#REF!,'Печать(опал)'!I$9,FALSE))</f>
        <v>#REF!</v>
      </c>
      <c r="J185" s="82" t="e">
        <f>IF(B185=0,0,IF(E185&gt;0,VLOOKUP(E185,'2_Вихідні дані'!$A$6:$B$11,2,FALSE),1))</f>
        <v>#REF!</v>
      </c>
      <c r="K185" s="82" t="e">
        <f>IF($B185=0,0,VLOOKUP($A185,#REF!,'Печать(опал)'!K$9,FALSE))</f>
        <v>#REF!</v>
      </c>
      <c r="L185" s="82" t="e">
        <f t="shared" si="14"/>
        <v>#REF!</v>
      </c>
      <c r="M185" s="82" t="e">
        <f>IF($B185=0,0,VLOOKUP($A185,#REF!,'Печать(опал)'!M$9,FALSE))</f>
        <v>#REF!</v>
      </c>
      <c r="N185" s="82" t="e">
        <f t="shared" si="15"/>
        <v>#REF!</v>
      </c>
      <c r="O185" s="82" t="e">
        <f>IF($B185=0,0,VLOOKUP($A185,#REF!,'Печать(опал)'!O$9,FALSE))</f>
        <v>#REF!</v>
      </c>
      <c r="P185" s="82" t="e">
        <f t="shared" si="16"/>
        <v>#REF!</v>
      </c>
      <c r="Q185" s="82" t="e">
        <f>IF($B185=0,0,VLOOKUP($A185,#REF!,'Печать(опал)'!Q$9,FALSE))</f>
        <v>#REF!</v>
      </c>
      <c r="R185" s="82" t="e">
        <f t="shared" si="17"/>
        <v>#REF!</v>
      </c>
      <c r="S185" s="82" t="e">
        <f>IF($B185=0,0,VLOOKUP($A185,#REF!,'Печать(опал)'!S$9,FALSE))</f>
        <v>#REF!</v>
      </c>
      <c r="T185" s="82" t="e">
        <f t="shared" si="18"/>
        <v>#REF!</v>
      </c>
      <c r="U185" s="82" t="e">
        <f>IF($B185=0,0,VLOOKUP($A185,#REF!,'Печать(опал)'!U$9,FALSE))</f>
        <v>#REF!</v>
      </c>
      <c r="V185" s="82" t="e">
        <f t="shared" si="19"/>
        <v>#REF!</v>
      </c>
      <c r="W185" s="82" t="e">
        <f>IF($B185=0,0,VLOOKUP($A185,#REF!,'Печать(опал)'!W$9,FALSE))</f>
        <v>#REF!</v>
      </c>
      <c r="X185" s="82" t="e">
        <f>IF(AND($A185&gt;0,W185&gt;0),IF('2_Вихідні дані'!$A$12=1,ROUND($L185*(W185-1),2),ROUND((L185+N185+P185+R185+T185+V185)*(W185-1),2)),0)</f>
        <v>#REF!</v>
      </c>
      <c r="Y185" s="74" t="e">
        <f t="shared" si="20"/>
        <v>#REF!</v>
      </c>
      <c r="Z185" s="74" t="e">
        <f>Y185*'2_Вихідні дані'!$B$17</f>
        <v>#REF!</v>
      </c>
    </row>
    <row r="186" spans="1:26" ht="12" hidden="1" x14ac:dyDescent="0.2">
      <c r="A186" s="86" t="e">
        <f>#REF!</f>
        <v>#REF!</v>
      </c>
      <c r="B186" s="78" t="e">
        <f>IF(C186=0,0,COUNTIF($C$10:C186,"&lt;&gt;0"))</f>
        <v>#REF!</v>
      </c>
      <c r="C186" s="78" t="e">
        <f>IF($F186&gt;0,#REF!,0)</f>
        <v>#REF!</v>
      </c>
      <c r="D186" s="78" t="e">
        <f>IF($F186&gt;0,#REF!,"")</f>
        <v>#REF!</v>
      </c>
      <c r="E186" s="78" t="e">
        <f>IF($F186&gt;0,#REF!,0)</f>
        <v>#REF!</v>
      </c>
      <c r="F186" s="78" t="e">
        <f>VLOOKUP($A186,#REF!,6+$B$3,FALSE)</f>
        <v>#REF!</v>
      </c>
      <c r="G186" s="82" t="e">
        <f>IF($B186&gt;0,'2_Вихідні дані'!$B$3,0)</f>
        <v>#REF!</v>
      </c>
      <c r="H186" s="82" t="e">
        <f>IF($B186=0,0,VLOOKUP($A186,#REF!,'Печать(опал)'!H$9,FALSE))</f>
        <v>#REF!</v>
      </c>
      <c r="I186" s="82" t="e">
        <f>IF($B186=0,0,VLOOKUP($A186,#REF!,'Печать(опал)'!I$9,FALSE))</f>
        <v>#REF!</v>
      </c>
      <c r="J186" s="82" t="e">
        <f>IF(B186=0,0,IF(E186&gt;0,VLOOKUP(E186,'2_Вихідні дані'!$A$6:$B$11,2,FALSE),1))</f>
        <v>#REF!</v>
      </c>
      <c r="K186" s="82" t="e">
        <f>IF($B186=0,0,VLOOKUP($A186,#REF!,'Печать(опал)'!K$9,FALSE))</f>
        <v>#REF!</v>
      </c>
      <c r="L186" s="82" t="e">
        <f t="shared" si="14"/>
        <v>#REF!</v>
      </c>
      <c r="M186" s="82" t="e">
        <f>IF($B186=0,0,VLOOKUP($A186,#REF!,'Печать(опал)'!M$9,FALSE))</f>
        <v>#REF!</v>
      </c>
      <c r="N186" s="82" t="e">
        <f t="shared" si="15"/>
        <v>#REF!</v>
      </c>
      <c r="O186" s="82" t="e">
        <f>IF($B186=0,0,VLOOKUP($A186,#REF!,'Печать(опал)'!O$9,FALSE))</f>
        <v>#REF!</v>
      </c>
      <c r="P186" s="82" t="e">
        <f t="shared" si="16"/>
        <v>#REF!</v>
      </c>
      <c r="Q186" s="82" t="e">
        <f>IF($B186=0,0,VLOOKUP($A186,#REF!,'Печать(опал)'!Q$9,FALSE))</f>
        <v>#REF!</v>
      </c>
      <c r="R186" s="82" t="e">
        <f t="shared" si="17"/>
        <v>#REF!</v>
      </c>
      <c r="S186" s="82" t="e">
        <f>IF($B186=0,0,VLOOKUP($A186,#REF!,'Печать(опал)'!S$9,FALSE))</f>
        <v>#REF!</v>
      </c>
      <c r="T186" s="82" t="e">
        <f t="shared" si="18"/>
        <v>#REF!</v>
      </c>
      <c r="U186" s="82" t="e">
        <f>IF($B186=0,0,VLOOKUP($A186,#REF!,'Печать(опал)'!U$9,FALSE))</f>
        <v>#REF!</v>
      </c>
      <c r="V186" s="82" t="e">
        <f t="shared" si="19"/>
        <v>#REF!</v>
      </c>
      <c r="W186" s="82" t="e">
        <f>IF($B186=0,0,VLOOKUP($A186,#REF!,'Печать(опал)'!W$9,FALSE))</f>
        <v>#REF!</v>
      </c>
      <c r="X186" s="82" t="e">
        <f>IF(AND($A186&gt;0,W186&gt;0),IF('2_Вихідні дані'!$A$12=1,ROUND($L186*(W186-1),2),ROUND((L186+N186+P186+R186+T186+V186)*(W186-1),2)),0)</f>
        <v>#REF!</v>
      </c>
      <c r="Y186" s="74" t="e">
        <f t="shared" si="20"/>
        <v>#REF!</v>
      </c>
      <c r="Z186" s="74" t="e">
        <f>Y186*'2_Вихідні дані'!$B$17</f>
        <v>#REF!</v>
      </c>
    </row>
    <row r="187" spans="1:26" ht="12" hidden="1" x14ac:dyDescent="0.2">
      <c r="A187" s="86" t="e">
        <f>#REF!</f>
        <v>#REF!</v>
      </c>
      <c r="B187" s="78" t="e">
        <f>IF(C187=0,0,COUNTIF($C$10:C187,"&lt;&gt;0"))</f>
        <v>#REF!</v>
      </c>
      <c r="C187" s="78" t="e">
        <f>IF($F187&gt;0,#REF!,0)</f>
        <v>#REF!</v>
      </c>
      <c r="D187" s="78" t="e">
        <f>IF($F187&gt;0,#REF!,"")</f>
        <v>#REF!</v>
      </c>
      <c r="E187" s="78" t="e">
        <f>IF($F187&gt;0,#REF!,0)</f>
        <v>#REF!</v>
      </c>
      <c r="F187" s="78" t="e">
        <f>VLOOKUP($A187,#REF!,6+$B$3,FALSE)</f>
        <v>#REF!</v>
      </c>
      <c r="G187" s="82" t="e">
        <f>IF($B187&gt;0,'2_Вихідні дані'!$B$3,0)</f>
        <v>#REF!</v>
      </c>
      <c r="H187" s="82" t="e">
        <f>IF($B187=0,0,VLOOKUP($A187,#REF!,'Печать(опал)'!H$9,FALSE))</f>
        <v>#REF!</v>
      </c>
      <c r="I187" s="82" t="e">
        <f>IF($B187=0,0,VLOOKUP($A187,#REF!,'Печать(опал)'!I$9,FALSE))</f>
        <v>#REF!</v>
      </c>
      <c r="J187" s="82" t="e">
        <f>IF(B187=0,0,IF(E187&gt;0,VLOOKUP(E187,'2_Вихідні дані'!$A$6:$B$11,2,FALSE),1))</f>
        <v>#REF!</v>
      </c>
      <c r="K187" s="82" t="e">
        <f>IF($B187=0,0,VLOOKUP($A187,#REF!,'Печать(опал)'!K$9,FALSE))</f>
        <v>#REF!</v>
      </c>
      <c r="L187" s="82" t="e">
        <f t="shared" si="14"/>
        <v>#REF!</v>
      </c>
      <c r="M187" s="82" t="e">
        <f>IF($B187=0,0,VLOOKUP($A187,#REF!,'Печать(опал)'!M$9,FALSE))</f>
        <v>#REF!</v>
      </c>
      <c r="N187" s="82" t="e">
        <f t="shared" si="15"/>
        <v>#REF!</v>
      </c>
      <c r="O187" s="82" t="e">
        <f>IF($B187=0,0,VLOOKUP($A187,#REF!,'Печать(опал)'!O$9,FALSE))</f>
        <v>#REF!</v>
      </c>
      <c r="P187" s="82" t="e">
        <f t="shared" si="16"/>
        <v>#REF!</v>
      </c>
      <c r="Q187" s="82" t="e">
        <f>IF($B187=0,0,VLOOKUP($A187,#REF!,'Печать(опал)'!Q$9,FALSE))</f>
        <v>#REF!</v>
      </c>
      <c r="R187" s="82" t="e">
        <f t="shared" si="17"/>
        <v>#REF!</v>
      </c>
      <c r="S187" s="82" t="e">
        <f>IF($B187=0,0,VLOOKUP($A187,#REF!,'Печать(опал)'!S$9,FALSE))</f>
        <v>#REF!</v>
      </c>
      <c r="T187" s="82" t="e">
        <f t="shared" si="18"/>
        <v>#REF!</v>
      </c>
      <c r="U187" s="82" t="e">
        <f>IF($B187=0,0,VLOOKUP($A187,#REF!,'Печать(опал)'!U$9,FALSE))</f>
        <v>#REF!</v>
      </c>
      <c r="V187" s="82" t="e">
        <f t="shared" si="19"/>
        <v>#REF!</v>
      </c>
      <c r="W187" s="82" t="e">
        <f>IF($B187=0,0,VLOOKUP($A187,#REF!,'Печать(опал)'!W$9,FALSE))</f>
        <v>#REF!</v>
      </c>
      <c r="X187" s="82" t="e">
        <f>IF(AND($A187&gt;0,W187&gt;0),IF('2_Вихідні дані'!$A$12=1,ROUND($L187*(W187-1),2),ROUND((L187+N187+P187+R187+T187+V187)*(W187-1),2)),0)</f>
        <v>#REF!</v>
      </c>
      <c r="Y187" s="74" t="e">
        <f t="shared" si="20"/>
        <v>#REF!</v>
      </c>
      <c r="Z187" s="74" t="e">
        <f>Y187*'2_Вихідні дані'!$B$17</f>
        <v>#REF!</v>
      </c>
    </row>
    <row r="188" spans="1:26" ht="12" hidden="1" x14ac:dyDescent="0.2">
      <c r="A188" s="86" t="e">
        <f>#REF!</f>
        <v>#REF!</v>
      </c>
      <c r="B188" s="78" t="e">
        <f>IF(C188=0,0,COUNTIF($C$10:C188,"&lt;&gt;0"))</f>
        <v>#REF!</v>
      </c>
      <c r="C188" s="78" t="e">
        <f>IF($F188&gt;0,#REF!,0)</f>
        <v>#REF!</v>
      </c>
      <c r="D188" s="78" t="e">
        <f>IF($F188&gt;0,#REF!,"")</f>
        <v>#REF!</v>
      </c>
      <c r="E188" s="78" t="e">
        <f>IF($F188&gt;0,#REF!,0)</f>
        <v>#REF!</v>
      </c>
      <c r="F188" s="78" t="e">
        <f>VLOOKUP($A188,#REF!,6+$B$3,FALSE)</f>
        <v>#REF!</v>
      </c>
      <c r="G188" s="82" t="e">
        <f>IF($B188&gt;0,'2_Вихідні дані'!$B$3,0)</f>
        <v>#REF!</v>
      </c>
      <c r="H188" s="82" t="e">
        <f>IF($B188=0,0,VLOOKUP($A188,#REF!,'Печать(опал)'!H$9,FALSE))</f>
        <v>#REF!</v>
      </c>
      <c r="I188" s="82" t="e">
        <f>IF($B188=0,0,VLOOKUP($A188,#REF!,'Печать(опал)'!I$9,FALSE))</f>
        <v>#REF!</v>
      </c>
      <c r="J188" s="82" t="e">
        <f>IF(B188=0,0,IF(E188&gt;0,VLOOKUP(E188,'2_Вихідні дані'!$A$6:$B$11,2,FALSE),1))</f>
        <v>#REF!</v>
      </c>
      <c r="K188" s="82" t="e">
        <f>IF($B188=0,0,VLOOKUP($A188,#REF!,'Печать(опал)'!K$9,FALSE))</f>
        <v>#REF!</v>
      </c>
      <c r="L188" s="82" t="e">
        <f t="shared" si="14"/>
        <v>#REF!</v>
      </c>
      <c r="M188" s="82" t="e">
        <f>IF($B188=0,0,VLOOKUP($A188,#REF!,'Печать(опал)'!M$9,FALSE))</f>
        <v>#REF!</v>
      </c>
      <c r="N188" s="82" t="e">
        <f t="shared" si="15"/>
        <v>#REF!</v>
      </c>
      <c r="O188" s="82" t="e">
        <f>IF($B188=0,0,VLOOKUP($A188,#REF!,'Печать(опал)'!O$9,FALSE))</f>
        <v>#REF!</v>
      </c>
      <c r="P188" s="82" t="e">
        <f t="shared" si="16"/>
        <v>#REF!</v>
      </c>
      <c r="Q188" s="82" t="e">
        <f>IF($B188=0,0,VLOOKUP($A188,#REF!,'Печать(опал)'!Q$9,FALSE))</f>
        <v>#REF!</v>
      </c>
      <c r="R188" s="82" t="e">
        <f t="shared" si="17"/>
        <v>#REF!</v>
      </c>
      <c r="S188" s="82" t="e">
        <f>IF($B188=0,0,VLOOKUP($A188,#REF!,'Печать(опал)'!S$9,FALSE))</f>
        <v>#REF!</v>
      </c>
      <c r="T188" s="82" t="e">
        <f t="shared" si="18"/>
        <v>#REF!</v>
      </c>
      <c r="U188" s="82" t="e">
        <f>IF($B188=0,0,VLOOKUP($A188,#REF!,'Печать(опал)'!U$9,FALSE))</f>
        <v>#REF!</v>
      </c>
      <c r="V188" s="82" t="e">
        <f t="shared" si="19"/>
        <v>#REF!</v>
      </c>
      <c r="W188" s="82" t="e">
        <f>IF($B188=0,0,VLOOKUP($A188,#REF!,'Печать(опал)'!W$9,FALSE))</f>
        <v>#REF!</v>
      </c>
      <c r="X188" s="82" t="e">
        <f>IF(AND($A188&gt;0,W188&gt;0),IF('2_Вихідні дані'!$A$12=1,ROUND($L188*(W188-1),2),ROUND((L188+N188+P188+R188+T188+V188)*(W188-1),2)),0)</f>
        <v>#REF!</v>
      </c>
      <c r="Y188" s="74" t="e">
        <f t="shared" si="20"/>
        <v>#REF!</v>
      </c>
      <c r="Z188" s="74" t="e">
        <f>Y188*'2_Вихідні дані'!$B$17</f>
        <v>#REF!</v>
      </c>
    </row>
    <row r="189" spans="1:26" ht="12" hidden="1" x14ac:dyDescent="0.2">
      <c r="A189" s="86" t="e">
        <f>#REF!</f>
        <v>#REF!</v>
      </c>
      <c r="B189" s="78" t="e">
        <f>IF(C189=0,0,COUNTIF($C$10:C189,"&lt;&gt;0"))</f>
        <v>#REF!</v>
      </c>
      <c r="C189" s="78" t="e">
        <f>IF($F189&gt;0,#REF!,0)</f>
        <v>#REF!</v>
      </c>
      <c r="D189" s="78" t="e">
        <f>IF($F189&gt;0,#REF!,"")</f>
        <v>#REF!</v>
      </c>
      <c r="E189" s="78" t="e">
        <f>IF($F189&gt;0,#REF!,0)</f>
        <v>#REF!</v>
      </c>
      <c r="F189" s="78" t="e">
        <f>VLOOKUP($A189,#REF!,6+$B$3,FALSE)</f>
        <v>#REF!</v>
      </c>
      <c r="G189" s="82" t="e">
        <f>IF($B189&gt;0,'2_Вихідні дані'!$B$3,0)</f>
        <v>#REF!</v>
      </c>
      <c r="H189" s="82" t="e">
        <f>IF($B189=0,0,VLOOKUP($A189,#REF!,'Печать(опал)'!H$9,FALSE))</f>
        <v>#REF!</v>
      </c>
      <c r="I189" s="82" t="e">
        <f>IF($B189=0,0,VLOOKUP($A189,#REF!,'Печать(опал)'!I$9,FALSE))</f>
        <v>#REF!</v>
      </c>
      <c r="J189" s="82" t="e">
        <f>IF(B189=0,0,IF(E189&gt;0,VLOOKUP(E189,'2_Вихідні дані'!$A$6:$B$11,2,FALSE),1))</f>
        <v>#REF!</v>
      </c>
      <c r="K189" s="82" t="e">
        <f>IF($B189=0,0,VLOOKUP($A189,#REF!,'Печать(опал)'!K$9,FALSE))</f>
        <v>#REF!</v>
      </c>
      <c r="L189" s="82" t="e">
        <f t="shared" si="14"/>
        <v>#REF!</v>
      </c>
      <c r="M189" s="82" t="e">
        <f>IF($B189=0,0,VLOOKUP($A189,#REF!,'Печать(опал)'!M$9,FALSE))</f>
        <v>#REF!</v>
      </c>
      <c r="N189" s="82" t="e">
        <f t="shared" si="15"/>
        <v>#REF!</v>
      </c>
      <c r="O189" s="82" t="e">
        <f>IF($B189=0,0,VLOOKUP($A189,#REF!,'Печать(опал)'!O$9,FALSE))</f>
        <v>#REF!</v>
      </c>
      <c r="P189" s="82" t="e">
        <f t="shared" si="16"/>
        <v>#REF!</v>
      </c>
      <c r="Q189" s="82" t="e">
        <f>IF($B189=0,0,VLOOKUP($A189,#REF!,'Печать(опал)'!Q$9,FALSE))</f>
        <v>#REF!</v>
      </c>
      <c r="R189" s="82" t="e">
        <f t="shared" si="17"/>
        <v>#REF!</v>
      </c>
      <c r="S189" s="82" t="e">
        <f>IF($B189=0,0,VLOOKUP($A189,#REF!,'Печать(опал)'!S$9,FALSE))</f>
        <v>#REF!</v>
      </c>
      <c r="T189" s="82" t="e">
        <f t="shared" si="18"/>
        <v>#REF!</v>
      </c>
      <c r="U189" s="82" t="e">
        <f>IF($B189=0,0,VLOOKUP($A189,#REF!,'Печать(опал)'!U$9,FALSE))</f>
        <v>#REF!</v>
      </c>
      <c r="V189" s="82" t="e">
        <f t="shared" si="19"/>
        <v>#REF!</v>
      </c>
      <c r="W189" s="82" t="e">
        <f>IF($B189=0,0,VLOOKUP($A189,#REF!,'Печать(опал)'!W$9,FALSE))</f>
        <v>#REF!</v>
      </c>
      <c r="X189" s="82" t="e">
        <f>IF(AND($A189&gt;0,W189&gt;0),IF('2_Вихідні дані'!$A$12=1,ROUND($L189*(W189-1),2),ROUND((L189+N189+P189+R189+T189+V189)*(W189-1),2)),0)</f>
        <v>#REF!</v>
      </c>
      <c r="Y189" s="74" t="e">
        <f t="shared" si="20"/>
        <v>#REF!</v>
      </c>
      <c r="Z189" s="74" t="e">
        <f>Y189*'2_Вихідні дані'!$B$17</f>
        <v>#REF!</v>
      </c>
    </row>
    <row r="190" spans="1:26" ht="12" hidden="1" x14ac:dyDescent="0.2">
      <c r="A190" s="86" t="e">
        <f>#REF!</f>
        <v>#REF!</v>
      </c>
      <c r="B190" s="78" t="e">
        <f>IF(C190=0,0,COUNTIF($C$10:C190,"&lt;&gt;0"))</f>
        <v>#REF!</v>
      </c>
      <c r="C190" s="78" t="e">
        <f>IF($F190&gt;0,#REF!,0)</f>
        <v>#REF!</v>
      </c>
      <c r="D190" s="78" t="e">
        <f>IF($F190&gt;0,#REF!,"")</f>
        <v>#REF!</v>
      </c>
      <c r="E190" s="78" t="e">
        <f>IF($F190&gt;0,#REF!,0)</f>
        <v>#REF!</v>
      </c>
      <c r="F190" s="78" t="e">
        <f>VLOOKUP($A190,#REF!,6+$B$3,FALSE)</f>
        <v>#REF!</v>
      </c>
      <c r="G190" s="82" t="e">
        <f>IF($B190&gt;0,'2_Вихідні дані'!$B$3,0)</f>
        <v>#REF!</v>
      </c>
      <c r="H190" s="82" t="e">
        <f>IF($B190=0,0,VLOOKUP($A190,#REF!,'Печать(опал)'!H$9,FALSE))</f>
        <v>#REF!</v>
      </c>
      <c r="I190" s="82" t="e">
        <f>IF($B190=0,0,VLOOKUP($A190,#REF!,'Печать(опал)'!I$9,FALSE))</f>
        <v>#REF!</v>
      </c>
      <c r="J190" s="82" t="e">
        <f>IF(B190=0,0,IF(E190&gt;0,VLOOKUP(E190,'2_Вихідні дані'!$A$6:$B$11,2,FALSE),1))</f>
        <v>#REF!</v>
      </c>
      <c r="K190" s="82" t="e">
        <f>IF($B190=0,0,VLOOKUP($A190,#REF!,'Печать(опал)'!K$9,FALSE))</f>
        <v>#REF!</v>
      </c>
      <c r="L190" s="82" t="e">
        <f t="shared" si="14"/>
        <v>#REF!</v>
      </c>
      <c r="M190" s="82" t="e">
        <f>IF($B190=0,0,VLOOKUP($A190,#REF!,'Печать(опал)'!M$9,FALSE))</f>
        <v>#REF!</v>
      </c>
      <c r="N190" s="82" t="e">
        <f t="shared" si="15"/>
        <v>#REF!</v>
      </c>
      <c r="O190" s="82" t="e">
        <f>IF($B190=0,0,VLOOKUP($A190,#REF!,'Печать(опал)'!O$9,FALSE))</f>
        <v>#REF!</v>
      </c>
      <c r="P190" s="82" t="e">
        <f t="shared" si="16"/>
        <v>#REF!</v>
      </c>
      <c r="Q190" s="82" t="e">
        <f>IF($B190=0,0,VLOOKUP($A190,#REF!,'Печать(опал)'!Q$9,FALSE))</f>
        <v>#REF!</v>
      </c>
      <c r="R190" s="82" t="e">
        <f t="shared" si="17"/>
        <v>#REF!</v>
      </c>
      <c r="S190" s="82" t="e">
        <f>IF($B190=0,0,VLOOKUP($A190,#REF!,'Печать(опал)'!S$9,FALSE))</f>
        <v>#REF!</v>
      </c>
      <c r="T190" s="82" t="e">
        <f t="shared" si="18"/>
        <v>#REF!</v>
      </c>
      <c r="U190" s="82" t="e">
        <f>IF($B190=0,0,VLOOKUP($A190,#REF!,'Печать(опал)'!U$9,FALSE))</f>
        <v>#REF!</v>
      </c>
      <c r="V190" s="82" t="e">
        <f t="shared" si="19"/>
        <v>#REF!</v>
      </c>
      <c r="W190" s="82" t="e">
        <f>IF($B190=0,0,VLOOKUP($A190,#REF!,'Печать(опал)'!W$9,FALSE))</f>
        <v>#REF!</v>
      </c>
      <c r="X190" s="82" t="e">
        <f>IF(AND($A190&gt;0,W190&gt;0),IF('2_Вихідні дані'!$A$12=1,ROUND($L190*(W190-1),2),ROUND((L190+N190+P190+R190+T190+V190)*(W190-1),2)),0)</f>
        <v>#REF!</v>
      </c>
      <c r="Y190" s="74" t="e">
        <f t="shared" si="20"/>
        <v>#REF!</v>
      </c>
      <c r="Z190" s="74" t="e">
        <f>Y190*'2_Вихідні дані'!$B$17</f>
        <v>#REF!</v>
      </c>
    </row>
    <row r="191" spans="1:26" ht="12" hidden="1" x14ac:dyDescent="0.2">
      <c r="A191" s="86" t="e">
        <f>#REF!</f>
        <v>#REF!</v>
      </c>
      <c r="B191" s="78" t="e">
        <f>IF(C191=0,0,COUNTIF($C$10:C191,"&lt;&gt;0"))</f>
        <v>#REF!</v>
      </c>
      <c r="C191" s="78" t="e">
        <f>IF($F191&gt;0,#REF!,0)</f>
        <v>#REF!</v>
      </c>
      <c r="D191" s="78" t="e">
        <f>IF($F191&gt;0,#REF!,"")</f>
        <v>#REF!</v>
      </c>
      <c r="E191" s="78" t="e">
        <f>IF($F191&gt;0,#REF!,0)</f>
        <v>#REF!</v>
      </c>
      <c r="F191" s="78" t="e">
        <f>VLOOKUP($A191,#REF!,6+$B$3,FALSE)</f>
        <v>#REF!</v>
      </c>
      <c r="G191" s="82" t="e">
        <f>IF($B191&gt;0,'2_Вихідні дані'!$B$3,0)</f>
        <v>#REF!</v>
      </c>
      <c r="H191" s="82" t="e">
        <f>IF($B191=0,0,VLOOKUP($A191,#REF!,'Печать(опал)'!H$9,FALSE))</f>
        <v>#REF!</v>
      </c>
      <c r="I191" s="82" t="e">
        <f>IF($B191=0,0,VLOOKUP($A191,#REF!,'Печать(опал)'!I$9,FALSE))</f>
        <v>#REF!</v>
      </c>
      <c r="J191" s="82" t="e">
        <f>IF(B191=0,0,IF(E191&gt;0,VLOOKUP(E191,'2_Вихідні дані'!$A$6:$B$11,2,FALSE),1))</f>
        <v>#REF!</v>
      </c>
      <c r="K191" s="82" t="e">
        <f>IF($B191=0,0,VLOOKUP($A191,#REF!,'Печать(опал)'!K$9,FALSE))</f>
        <v>#REF!</v>
      </c>
      <c r="L191" s="82" t="e">
        <f t="shared" si="14"/>
        <v>#REF!</v>
      </c>
      <c r="M191" s="82" t="e">
        <f>IF($B191=0,0,VLOOKUP($A191,#REF!,'Печать(опал)'!M$9,FALSE))</f>
        <v>#REF!</v>
      </c>
      <c r="N191" s="82" t="e">
        <f t="shared" si="15"/>
        <v>#REF!</v>
      </c>
      <c r="O191" s="82" t="e">
        <f>IF($B191=0,0,VLOOKUP($A191,#REF!,'Печать(опал)'!O$9,FALSE))</f>
        <v>#REF!</v>
      </c>
      <c r="P191" s="82" t="e">
        <f t="shared" si="16"/>
        <v>#REF!</v>
      </c>
      <c r="Q191" s="82" t="e">
        <f>IF($B191=0,0,VLOOKUP($A191,#REF!,'Печать(опал)'!Q$9,FALSE))</f>
        <v>#REF!</v>
      </c>
      <c r="R191" s="82" t="e">
        <f t="shared" si="17"/>
        <v>#REF!</v>
      </c>
      <c r="S191" s="82" t="e">
        <f>IF($B191=0,0,VLOOKUP($A191,#REF!,'Печать(опал)'!S$9,FALSE))</f>
        <v>#REF!</v>
      </c>
      <c r="T191" s="82" t="e">
        <f t="shared" si="18"/>
        <v>#REF!</v>
      </c>
      <c r="U191" s="82" t="e">
        <f>IF($B191=0,0,VLOOKUP($A191,#REF!,'Печать(опал)'!U$9,FALSE))</f>
        <v>#REF!</v>
      </c>
      <c r="V191" s="82" t="e">
        <f t="shared" si="19"/>
        <v>#REF!</v>
      </c>
      <c r="W191" s="82" t="e">
        <f>IF($B191=0,0,VLOOKUP($A191,#REF!,'Печать(опал)'!W$9,FALSE))</f>
        <v>#REF!</v>
      </c>
      <c r="X191" s="82" t="e">
        <f>IF(AND($A191&gt;0,W191&gt;0),IF('2_Вихідні дані'!$A$12=1,ROUND($L191*(W191-1),2),ROUND((L191+N191+P191+R191+T191+V191)*(W191-1),2)),0)</f>
        <v>#REF!</v>
      </c>
      <c r="Y191" s="74" t="e">
        <f t="shared" si="20"/>
        <v>#REF!</v>
      </c>
      <c r="Z191" s="74" t="e">
        <f>Y191*'2_Вихідні дані'!$B$17</f>
        <v>#REF!</v>
      </c>
    </row>
    <row r="192" spans="1:26" ht="12" hidden="1" x14ac:dyDescent="0.2">
      <c r="A192" s="86" t="e">
        <f>#REF!</f>
        <v>#REF!</v>
      </c>
      <c r="B192" s="78" t="e">
        <f>IF(C192=0,0,COUNTIF($C$10:C192,"&lt;&gt;0"))</f>
        <v>#REF!</v>
      </c>
      <c r="C192" s="78" t="e">
        <f>IF($F192&gt;0,#REF!,0)</f>
        <v>#REF!</v>
      </c>
      <c r="D192" s="78" t="e">
        <f>IF($F192&gt;0,#REF!,"")</f>
        <v>#REF!</v>
      </c>
      <c r="E192" s="78" t="e">
        <f>IF($F192&gt;0,#REF!,0)</f>
        <v>#REF!</v>
      </c>
      <c r="F192" s="78" t="e">
        <f>VLOOKUP($A192,#REF!,6+$B$3,FALSE)</f>
        <v>#REF!</v>
      </c>
      <c r="G192" s="82" t="e">
        <f>IF($B192&gt;0,'2_Вихідні дані'!$B$3,0)</f>
        <v>#REF!</v>
      </c>
      <c r="H192" s="82" t="e">
        <f>IF($B192=0,0,VLOOKUP($A192,#REF!,'Печать(опал)'!H$9,FALSE))</f>
        <v>#REF!</v>
      </c>
      <c r="I192" s="82" t="e">
        <f>IF($B192=0,0,VLOOKUP($A192,#REF!,'Печать(опал)'!I$9,FALSE))</f>
        <v>#REF!</v>
      </c>
      <c r="J192" s="82" t="e">
        <f>IF(B192=0,0,IF(E192&gt;0,VLOOKUP(E192,'2_Вихідні дані'!$A$6:$B$11,2,FALSE),1))</f>
        <v>#REF!</v>
      </c>
      <c r="K192" s="82" t="e">
        <f>IF($B192=0,0,VLOOKUP($A192,#REF!,'Печать(опал)'!K$9,FALSE))</f>
        <v>#REF!</v>
      </c>
      <c r="L192" s="82" t="e">
        <f t="shared" si="14"/>
        <v>#REF!</v>
      </c>
      <c r="M192" s="82" t="e">
        <f>IF($B192=0,0,VLOOKUP($A192,#REF!,'Печать(опал)'!M$9,FALSE))</f>
        <v>#REF!</v>
      </c>
      <c r="N192" s="82" t="e">
        <f t="shared" si="15"/>
        <v>#REF!</v>
      </c>
      <c r="O192" s="82" t="e">
        <f>IF($B192=0,0,VLOOKUP($A192,#REF!,'Печать(опал)'!O$9,FALSE))</f>
        <v>#REF!</v>
      </c>
      <c r="P192" s="82" t="e">
        <f t="shared" si="16"/>
        <v>#REF!</v>
      </c>
      <c r="Q192" s="82" t="e">
        <f>IF($B192=0,0,VLOOKUP($A192,#REF!,'Печать(опал)'!Q$9,FALSE))</f>
        <v>#REF!</v>
      </c>
      <c r="R192" s="82" t="e">
        <f t="shared" si="17"/>
        <v>#REF!</v>
      </c>
      <c r="S192" s="82" t="e">
        <f>IF($B192=0,0,VLOOKUP($A192,#REF!,'Печать(опал)'!S$9,FALSE))</f>
        <v>#REF!</v>
      </c>
      <c r="T192" s="82" t="e">
        <f t="shared" si="18"/>
        <v>#REF!</v>
      </c>
      <c r="U192" s="82" t="e">
        <f>IF($B192=0,0,VLOOKUP($A192,#REF!,'Печать(опал)'!U$9,FALSE))</f>
        <v>#REF!</v>
      </c>
      <c r="V192" s="82" t="e">
        <f t="shared" si="19"/>
        <v>#REF!</v>
      </c>
      <c r="W192" s="82" t="e">
        <f>IF($B192=0,0,VLOOKUP($A192,#REF!,'Печать(опал)'!W$9,FALSE))</f>
        <v>#REF!</v>
      </c>
      <c r="X192" s="82" t="e">
        <f>IF(AND($A192&gt;0,W192&gt;0),IF('2_Вихідні дані'!$A$12=1,ROUND($L192*(W192-1),2),ROUND((L192+N192+P192+R192+T192+V192)*(W192-1),2)),0)</f>
        <v>#REF!</v>
      </c>
      <c r="Y192" s="74" t="e">
        <f t="shared" si="20"/>
        <v>#REF!</v>
      </c>
      <c r="Z192" s="74" t="e">
        <f>Y192*'2_Вихідні дані'!$B$17</f>
        <v>#REF!</v>
      </c>
    </row>
    <row r="193" spans="1:26" ht="12" hidden="1" x14ac:dyDescent="0.2">
      <c r="A193" s="86" t="e">
        <f>#REF!</f>
        <v>#REF!</v>
      </c>
      <c r="B193" s="78" t="e">
        <f>IF(C193=0,0,COUNTIF($C$10:C193,"&lt;&gt;0"))</f>
        <v>#REF!</v>
      </c>
      <c r="C193" s="78" t="e">
        <f>IF($F193&gt;0,#REF!,0)</f>
        <v>#REF!</v>
      </c>
      <c r="D193" s="78" t="e">
        <f>IF($F193&gt;0,#REF!,"")</f>
        <v>#REF!</v>
      </c>
      <c r="E193" s="78" t="e">
        <f>IF($F193&gt;0,#REF!,0)</f>
        <v>#REF!</v>
      </c>
      <c r="F193" s="78" t="e">
        <f>VLOOKUP($A193,#REF!,6+$B$3,FALSE)</f>
        <v>#REF!</v>
      </c>
      <c r="G193" s="82" t="e">
        <f>IF($B193&gt;0,'2_Вихідні дані'!$B$3,0)</f>
        <v>#REF!</v>
      </c>
      <c r="H193" s="82" t="e">
        <f>IF($B193=0,0,VLOOKUP($A193,#REF!,'Печать(опал)'!H$9,FALSE))</f>
        <v>#REF!</v>
      </c>
      <c r="I193" s="82" t="e">
        <f>IF($B193=0,0,VLOOKUP($A193,#REF!,'Печать(опал)'!I$9,FALSE))</f>
        <v>#REF!</v>
      </c>
      <c r="J193" s="82" t="e">
        <f>IF(B193=0,0,IF(E193&gt;0,VLOOKUP(E193,'2_Вихідні дані'!$A$6:$B$11,2,FALSE),1))</f>
        <v>#REF!</v>
      </c>
      <c r="K193" s="82" t="e">
        <f>IF($B193=0,0,VLOOKUP($A193,#REF!,'Печать(опал)'!K$9,FALSE))</f>
        <v>#REF!</v>
      </c>
      <c r="L193" s="82" t="e">
        <f t="shared" si="14"/>
        <v>#REF!</v>
      </c>
      <c r="M193" s="82" t="e">
        <f>IF($B193=0,0,VLOOKUP($A193,#REF!,'Печать(опал)'!M$9,FALSE))</f>
        <v>#REF!</v>
      </c>
      <c r="N193" s="82" t="e">
        <f t="shared" si="15"/>
        <v>#REF!</v>
      </c>
      <c r="O193" s="82" t="e">
        <f>IF($B193=0,0,VLOOKUP($A193,#REF!,'Печать(опал)'!O$9,FALSE))</f>
        <v>#REF!</v>
      </c>
      <c r="P193" s="82" t="e">
        <f t="shared" si="16"/>
        <v>#REF!</v>
      </c>
      <c r="Q193" s="82" t="e">
        <f>IF($B193=0,0,VLOOKUP($A193,#REF!,'Печать(опал)'!Q$9,FALSE))</f>
        <v>#REF!</v>
      </c>
      <c r="R193" s="82" t="e">
        <f t="shared" si="17"/>
        <v>#REF!</v>
      </c>
      <c r="S193" s="82" t="e">
        <f>IF($B193=0,0,VLOOKUP($A193,#REF!,'Печать(опал)'!S$9,FALSE))</f>
        <v>#REF!</v>
      </c>
      <c r="T193" s="82" t="e">
        <f t="shared" si="18"/>
        <v>#REF!</v>
      </c>
      <c r="U193" s="82" t="e">
        <f>IF($B193=0,0,VLOOKUP($A193,#REF!,'Печать(опал)'!U$9,FALSE))</f>
        <v>#REF!</v>
      </c>
      <c r="V193" s="82" t="e">
        <f t="shared" si="19"/>
        <v>#REF!</v>
      </c>
      <c r="W193" s="82" t="e">
        <f>IF($B193=0,0,VLOOKUP($A193,#REF!,'Печать(опал)'!W$9,FALSE))</f>
        <v>#REF!</v>
      </c>
      <c r="X193" s="82" t="e">
        <f>IF(AND($A193&gt;0,W193&gt;0),IF('2_Вихідні дані'!$A$12=1,ROUND($L193*(W193-1),2),ROUND((L193+N193+P193+R193+T193+V193)*(W193-1),2)),0)</f>
        <v>#REF!</v>
      </c>
      <c r="Y193" s="74" t="e">
        <f t="shared" si="20"/>
        <v>#REF!</v>
      </c>
      <c r="Z193" s="74" t="e">
        <f>Y193*'2_Вихідні дані'!$B$17</f>
        <v>#REF!</v>
      </c>
    </row>
    <row r="194" spans="1:26" ht="12" hidden="1" x14ac:dyDescent="0.2">
      <c r="A194" s="86" t="e">
        <f>#REF!</f>
        <v>#REF!</v>
      </c>
      <c r="B194" s="78" t="e">
        <f>IF(C194=0,0,COUNTIF($C$10:C194,"&lt;&gt;0"))</f>
        <v>#REF!</v>
      </c>
      <c r="C194" s="78" t="e">
        <f>IF($F194&gt;0,#REF!,0)</f>
        <v>#REF!</v>
      </c>
      <c r="D194" s="78" t="e">
        <f>IF($F194&gt;0,#REF!,"")</f>
        <v>#REF!</v>
      </c>
      <c r="E194" s="78" t="e">
        <f>IF($F194&gt;0,#REF!,0)</f>
        <v>#REF!</v>
      </c>
      <c r="F194" s="78" t="e">
        <f>VLOOKUP($A194,#REF!,6+$B$3,FALSE)</f>
        <v>#REF!</v>
      </c>
      <c r="G194" s="82" t="e">
        <f>IF($B194&gt;0,'2_Вихідні дані'!$B$3,0)</f>
        <v>#REF!</v>
      </c>
      <c r="H194" s="82" t="e">
        <f>IF($B194=0,0,VLOOKUP($A194,#REF!,'Печать(опал)'!H$9,FALSE))</f>
        <v>#REF!</v>
      </c>
      <c r="I194" s="82" t="e">
        <f>IF($B194=0,0,VLOOKUP($A194,#REF!,'Печать(опал)'!I$9,FALSE))</f>
        <v>#REF!</v>
      </c>
      <c r="J194" s="82" t="e">
        <f>IF(B194=0,0,IF(E194&gt;0,VLOOKUP(E194,'2_Вихідні дані'!$A$6:$B$11,2,FALSE),1))</f>
        <v>#REF!</v>
      </c>
      <c r="K194" s="82" t="e">
        <f>IF($B194=0,0,VLOOKUP($A194,#REF!,'Печать(опал)'!K$9,FALSE))</f>
        <v>#REF!</v>
      </c>
      <c r="L194" s="82" t="e">
        <f t="shared" si="14"/>
        <v>#REF!</v>
      </c>
      <c r="M194" s="82" t="e">
        <f>IF($B194=0,0,VLOOKUP($A194,#REF!,'Печать(опал)'!M$9,FALSE))</f>
        <v>#REF!</v>
      </c>
      <c r="N194" s="82" t="e">
        <f t="shared" si="15"/>
        <v>#REF!</v>
      </c>
      <c r="O194" s="82" t="e">
        <f>IF($B194=0,0,VLOOKUP($A194,#REF!,'Печать(опал)'!O$9,FALSE))</f>
        <v>#REF!</v>
      </c>
      <c r="P194" s="82" t="e">
        <f t="shared" si="16"/>
        <v>#REF!</v>
      </c>
      <c r="Q194" s="82" t="e">
        <f>IF($B194=0,0,VLOOKUP($A194,#REF!,'Печать(опал)'!Q$9,FALSE))</f>
        <v>#REF!</v>
      </c>
      <c r="R194" s="82" t="e">
        <f t="shared" si="17"/>
        <v>#REF!</v>
      </c>
      <c r="S194" s="82" t="e">
        <f>IF($B194=0,0,VLOOKUP($A194,#REF!,'Печать(опал)'!S$9,FALSE))</f>
        <v>#REF!</v>
      </c>
      <c r="T194" s="82" t="e">
        <f t="shared" si="18"/>
        <v>#REF!</v>
      </c>
      <c r="U194" s="82" t="e">
        <f>IF($B194=0,0,VLOOKUP($A194,#REF!,'Печать(опал)'!U$9,FALSE))</f>
        <v>#REF!</v>
      </c>
      <c r="V194" s="82" t="e">
        <f t="shared" si="19"/>
        <v>#REF!</v>
      </c>
      <c r="W194" s="82" t="e">
        <f>IF($B194=0,0,VLOOKUP($A194,#REF!,'Печать(опал)'!W$9,FALSE))</f>
        <v>#REF!</v>
      </c>
      <c r="X194" s="82" t="e">
        <f>IF(AND($A194&gt;0,W194&gt;0),IF('2_Вихідні дані'!$A$12=1,ROUND($L194*(W194-1),2),ROUND((L194+N194+P194+R194+T194+V194)*(W194-1),2)),0)</f>
        <v>#REF!</v>
      </c>
      <c r="Y194" s="74" t="e">
        <f t="shared" si="20"/>
        <v>#REF!</v>
      </c>
      <c r="Z194" s="74" t="e">
        <f>Y194*'2_Вихідні дані'!$B$17</f>
        <v>#REF!</v>
      </c>
    </row>
    <row r="195" spans="1:26" ht="12" hidden="1" x14ac:dyDescent="0.2">
      <c r="A195" s="86" t="e">
        <f>#REF!</f>
        <v>#REF!</v>
      </c>
      <c r="B195" s="78" t="e">
        <f>IF(C195=0,0,COUNTIF($C$10:C195,"&lt;&gt;0"))</f>
        <v>#REF!</v>
      </c>
      <c r="C195" s="78" t="e">
        <f>IF($F195&gt;0,#REF!,0)</f>
        <v>#REF!</v>
      </c>
      <c r="D195" s="78" t="e">
        <f>IF($F195&gt;0,#REF!,"")</f>
        <v>#REF!</v>
      </c>
      <c r="E195" s="78" t="e">
        <f>IF($F195&gt;0,#REF!,0)</f>
        <v>#REF!</v>
      </c>
      <c r="F195" s="78" t="e">
        <f>VLOOKUP($A195,#REF!,6+$B$3,FALSE)</f>
        <v>#REF!</v>
      </c>
      <c r="G195" s="82" t="e">
        <f>IF($B195&gt;0,'2_Вихідні дані'!$B$3,0)</f>
        <v>#REF!</v>
      </c>
      <c r="H195" s="82" t="e">
        <f>IF($B195=0,0,VLOOKUP($A195,#REF!,'Печать(опал)'!H$9,FALSE))</f>
        <v>#REF!</v>
      </c>
      <c r="I195" s="82" t="e">
        <f>IF($B195=0,0,VLOOKUP($A195,#REF!,'Печать(опал)'!I$9,FALSE))</f>
        <v>#REF!</v>
      </c>
      <c r="J195" s="82" t="e">
        <f>IF(B195=0,0,IF(E195&gt;0,VLOOKUP(E195,'2_Вихідні дані'!$A$6:$B$11,2,FALSE),1))</f>
        <v>#REF!</v>
      </c>
      <c r="K195" s="82" t="e">
        <f>IF($B195=0,0,VLOOKUP($A195,#REF!,'Печать(опал)'!K$9,FALSE))</f>
        <v>#REF!</v>
      </c>
      <c r="L195" s="82" t="e">
        <f t="shared" si="14"/>
        <v>#REF!</v>
      </c>
      <c r="M195" s="82" t="e">
        <f>IF($B195=0,0,VLOOKUP($A195,#REF!,'Печать(опал)'!M$9,FALSE))</f>
        <v>#REF!</v>
      </c>
      <c r="N195" s="82" t="e">
        <f t="shared" si="15"/>
        <v>#REF!</v>
      </c>
      <c r="O195" s="82" t="e">
        <f>IF($B195=0,0,VLOOKUP($A195,#REF!,'Печать(опал)'!O$9,FALSE))</f>
        <v>#REF!</v>
      </c>
      <c r="P195" s="82" t="e">
        <f t="shared" si="16"/>
        <v>#REF!</v>
      </c>
      <c r="Q195" s="82" t="e">
        <f>IF($B195=0,0,VLOOKUP($A195,#REF!,'Печать(опал)'!Q$9,FALSE))</f>
        <v>#REF!</v>
      </c>
      <c r="R195" s="82" t="e">
        <f t="shared" si="17"/>
        <v>#REF!</v>
      </c>
      <c r="S195" s="82" t="e">
        <f>IF($B195=0,0,VLOOKUP($A195,#REF!,'Печать(опал)'!S$9,FALSE))</f>
        <v>#REF!</v>
      </c>
      <c r="T195" s="82" t="e">
        <f t="shared" si="18"/>
        <v>#REF!</v>
      </c>
      <c r="U195" s="82" t="e">
        <f>IF($B195=0,0,VLOOKUP($A195,#REF!,'Печать(опал)'!U$9,FALSE))</f>
        <v>#REF!</v>
      </c>
      <c r="V195" s="82" t="e">
        <f t="shared" si="19"/>
        <v>#REF!</v>
      </c>
      <c r="W195" s="82" t="e">
        <f>IF($B195=0,0,VLOOKUP($A195,#REF!,'Печать(опал)'!W$9,FALSE))</f>
        <v>#REF!</v>
      </c>
      <c r="X195" s="82" t="e">
        <f>IF(AND($A195&gt;0,W195&gt;0),IF('2_Вихідні дані'!$A$12=1,ROUND($L195*(W195-1),2),ROUND((L195+N195+P195+R195+T195+V195)*(W195-1),2)),0)</f>
        <v>#REF!</v>
      </c>
      <c r="Y195" s="74" t="e">
        <f t="shared" si="20"/>
        <v>#REF!</v>
      </c>
      <c r="Z195" s="74" t="e">
        <f>Y195*'2_Вихідні дані'!$B$17</f>
        <v>#REF!</v>
      </c>
    </row>
    <row r="196" spans="1:26" ht="12" hidden="1" x14ac:dyDescent="0.2">
      <c r="A196" s="86" t="e">
        <f>#REF!</f>
        <v>#REF!</v>
      </c>
      <c r="B196" s="78" t="e">
        <f>IF(C196=0,0,COUNTIF($C$10:C196,"&lt;&gt;0"))</f>
        <v>#REF!</v>
      </c>
      <c r="C196" s="78" t="e">
        <f>IF($F196&gt;0,#REF!,0)</f>
        <v>#REF!</v>
      </c>
      <c r="D196" s="78" t="e">
        <f>IF($F196&gt;0,#REF!,"")</f>
        <v>#REF!</v>
      </c>
      <c r="E196" s="78" t="e">
        <f>IF($F196&gt;0,#REF!,0)</f>
        <v>#REF!</v>
      </c>
      <c r="F196" s="78" t="e">
        <f>VLOOKUP($A196,#REF!,6+$B$3,FALSE)</f>
        <v>#REF!</v>
      </c>
      <c r="G196" s="82" t="e">
        <f>IF($B196&gt;0,'2_Вихідні дані'!$B$3,0)</f>
        <v>#REF!</v>
      </c>
      <c r="H196" s="82" t="e">
        <f>IF($B196=0,0,VLOOKUP($A196,#REF!,'Печать(опал)'!H$9,FALSE))</f>
        <v>#REF!</v>
      </c>
      <c r="I196" s="82" t="e">
        <f>IF($B196=0,0,VLOOKUP($A196,#REF!,'Печать(опал)'!I$9,FALSE))</f>
        <v>#REF!</v>
      </c>
      <c r="J196" s="82" t="e">
        <f>IF(B196=0,0,IF(E196&gt;0,VLOOKUP(E196,'2_Вихідні дані'!$A$6:$B$11,2,FALSE),1))</f>
        <v>#REF!</v>
      </c>
      <c r="K196" s="82" t="e">
        <f>IF($B196=0,0,VLOOKUP($A196,#REF!,'Печать(опал)'!K$9,FALSE))</f>
        <v>#REF!</v>
      </c>
      <c r="L196" s="82" t="e">
        <f t="shared" si="14"/>
        <v>#REF!</v>
      </c>
      <c r="M196" s="82" t="e">
        <f>IF($B196=0,0,VLOOKUP($A196,#REF!,'Печать(опал)'!M$9,FALSE))</f>
        <v>#REF!</v>
      </c>
      <c r="N196" s="82" t="e">
        <f t="shared" si="15"/>
        <v>#REF!</v>
      </c>
      <c r="O196" s="82" t="e">
        <f>IF($B196=0,0,VLOOKUP($A196,#REF!,'Печать(опал)'!O$9,FALSE))</f>
        <v>#REF!</v>
      </c>
      <c r="P196" s="82" t="e">
        <f t="shared" si="16"/>
        <v>#REF!</v>
      </c>
      <c r="Q196" s="82" t="e">
        <f>IF($B196=0,0,VLOOKUP($A196,#REF!,'Печать(опал)'!Q$9,FALSE))</f>
        <v>#REF!</v>
      </c>
      <c r="R196" s="82" t="e">
        <f t="shared" si="17"/>
        <v>#REF!</v>
      </c>
      <c r="S196" s="82" t="e">
        <f>IF($B196=0,0,VLOOKUP($A196,#REF!,'Печать(опал)'!S$9,FALSE))</f>
        <v>#REF!</v>
      </c>
      <c r="T196" s="82" t="e">
        <f t="shared" si="18"/>
        <v>#REF!</v>
      </c>
      <c r="U196" s="82" t="e">
        <f>IF($B196=0,0,VLOOKUP($A196,#REF!,'Печать(опал)'!U$9,FALSE))</f>
        <v>#REF!</v>
      </c>
      <c r="V196" s="82" t="e">
        <f t="shared" si="19"/>
        <v>#REF!</v>
      </c>
      <c r="W196" s="82" t="e">
        <f>IF($B196=0,0,VLOOKUP($A196,#REF!,'Печать(опал)'!W$9,FALSE))</f>
        <v>#REF!</v>
      </c>
      <c r="X196" s="82" t="e">
        <f>IF(AND($A196&gt;0,W196&gt;0),IF('2_Вихідні дані'!$A$12=1,ROUND($L196*(W196-1),2),ROUND((L196+N196+P196+R196+T196+V196)*(W196-1),2)),0)</f>
        <v>#REF!</v>
      </c>
      <c r="Y196" s="74" t="e">
        <f t="shared" si="20"/>
        <v>#REF!</v>
      </c>
      <c r="Z196" s="74" t="e">
        <f>Y196*'2_Вихідні дані'!$B$17</f>
        <v>#REF!</v>
      </c>
    </row>
    <row r="197" spans="1:26" ht="12" hidden="1" x14ac:dyDescent="0.2">
      <c r="A197" s="86" t="e">
        <f>#REF!</f>
        <v>#REF!</v>
      </c>
      <c r="B197" s="78" t="e">
        <f>IF(C197=0,0,COUNTIF($C$10:C197,"&lt;&gt;0"))</f>
        <v>#REF!</v>
      </c>
      <c r="C197" s="78" t="e">
        <f>IF($F197&gt;0,#REF!,0)</f>
        <v>#REF!</v>
      </c>
      <c r="D197" s="78" t="e">
        <f>IF($F197&gt;0,#REF!,"")</f>
        <v>#REF!</v>
      </c>
      <c r="E197" s="78" t="e">
        <f>IF($F197&gt;0,#REF!,0)</f>
        <v>#REF!</v>
      </c>
      <c r="F197" s="78" t="e">
        <f>VLOOKUP($A197,#REF!,6+$B$3,FALSE)</f>
        <v>#REF!</v>
      </c>
      <c r="G197" s="82" t="e">
        <f>IF($B197&gt;0,'2_Вихідні дані'!$B$3,0)</f>
        <v>#REF!</v>
      </c>
      <c r="H197" s="82" t="e">
        <f>IF($B197=0,0,VLOOKUP($A197,#REF!,'Печать(опал)'!H$9,FALSE))</f>
        <v>#REF!</v>
      </c>
      <c r="I197" s="82" t="e">
        <f>IF($B197=0,0,VLOOKUP($A197,#REF!,'Печать(опал)'!I$9,FALSE))</f>
        <v>#REF!</v>
      </c>
      <c r="J197" s="82" t="e">
        <f>IF(B197=0,0,IF(E197&gt;0,VLOOKUP(E197,'2_Вихідні дані'!$A$6:$B$11,2,FALSE),1))</f>
        <v>#REF!</v>
      </c>
      <c r="K197" s="82" t="e">
        <f>IF($B197=0,0,VLOOKUP($A197,#REF!,'Печать(опал)'!K$9,FALSE))</f>
        <v>#REF!</v>
      </c>
      <c r="L197" s="82" t="e">
        <f t="shared" si="14"/>
        <v>#REF!</v>
      </c>
      <c r="M197" s="82" t="e">
        <f>IF($B197=0,0,VLOOKUP($A197,#REF!,'Печать(опал)'!M$9,FALSE))</f>
        <v>#REF!</v>
      </c>
      <c r="N197" s="82" t="e">
        <f t="shared" si="15"/>
        <v>#REF!</v>
      </c>
      <c r="O197" s="82" t="e">
        <f>IF($B197=0,0,VLOOKUP($A197,#REF!,'Печать(опал)'!O$9,FALSE))</f>
        <v>#REF!</v>
      </c>
      <c r="P197" s="82" t="e">
        <f t="shared" si="16"/>
        <v>#REF!</v>
      </c>
      <c r="Q197" s="82" t="e">
        <f>IF($B197=0,0,VLOOKUP($A197,#REF!,'Печать(опал)'!Q$9,FALSE))</f>
        <v>#REF!</v>
      </c>
      <c r="R197" s="82" t="e">
        <f t="shared" si="17"/>
        <v>#REF!</v>
      </c>
      <c r="S197" s="82" t="e">
        <f>IF($B197=0,0,VLOOKUP($A197,#REF!,'Печать(опал)'!S$9,FALSE))</f>
        <v>#REF!</v>
      </c>
      <c r="T197" s="82" t="e">
        <f t="shared" si="18"/>
        <v>#REF!</v>
      </c>
      <c r="U197" s="82" t="e">
        <f>IF($B197=0,0,VLOOKUP($A197,#REF!,'Печать(опал)'!U$9,FALSE))</f>
        <v>#REF!</v>
      </c>
      <c r="V197" s="82" t="e">
        <f t="shared" si="19"/>
        <v>#REF!</v>
      </c>
      <c r="W197" s="82" t="e">
        <f>IF($B197=0,0,VLOOKUP($A197,#REF!,'Печать(опал)'!W$9,FALSE))</f>
        <v>#REF!</v>
      </c>
      <c r="X197" s="82" t="e">
        <f>IF(AND($A197&gt;0,W197&gt;0),IF('2_Вихідні дані'!$A$12=1,ROUND($L197*(W197-1),2),ROUND((L197+N197+P197+R197+T197+V197)*(W197-1),2)),0)</f>
        <v>#REF!</v>
      </c>
      <c r="Y197" s="74" t="e">
        <f t="shared" si="20"/>
        <v>#REF!</v>
      </c>
      <c r="Z197" s="74" t="e">
        <f>Y197*'2_Вихідні дані'!$B$17</f>
        <v>#REF!</v>
      </c>
    </row>
    <row r="198" spans="1:26" ht="12" hidden="1" x14ac:dyDescent="0.2">
      <c r="A198" s="86" t="e">
        <f>#REF!</f>
        <v>#REF!</v>
      </c>
      <c r="B198" s="78" t="e">
        <f>IF(C198=0,0,COUNTIF($C$10:C198,"&lt;&gt;0"))</f>
        <v>#REF!</v>
      </c>
      <c r="C198" s="78" t="e">
        <f>IF($F198&gt;0,#REF!,0)</f>
        <v>#REF!</v>
      </c>
      <c r="D198" s="78" t="e">
        <f>IF($F198&gt;0,#REF!,"")</f>
        <v>#REF!</v>
      </c>
      <c r="E198" s="78" t="e">
        <f>IF($F198&gt;0,#REF!,0)</f>
        <v>#REF!</v>
      </c>
      <c r="F198" s="78" t="e">
        <f>VLOOKUP($A198,#REF!,6+$B$3,FALSE)</f>
        <v>#REF!</v>
      </c>
      <c r="G198" s="82" t="e">
        <f>IF($B198&gt;0,'2_Вихідні дані'!$B$3,0)</f>
        <v>#REF!</v>
      </c>
      <c r="H198" s="82" t="e">
        <f>IF($B198=0,0,VLOOKUP($A198,#REF!,'Печать(опал)'!H$9,FALSE))</f>
        <v>#REF!</v>
      </c>
      <c r="I198" s="82" t="e">
        <f>IF($B198=0,0,VLOOKUP($A198,#REF!,'Печать(опал)'!I$9,FALSE))</f>
        <v>#REF!</v>
      </c>
      <c r="J198" s="82" t="e">
        <f>IF(B198=0,0,IF(E198&gt;0,VLOOKUP(E198,'2_Вихідні дані'!$A$6:$B$11,2,FALSE),1))</f>
        <v>#REF!</v>
      </c>
      <c r="K198" s="82" t="e">
        <f>IF($B198=0,0,VLOOKUP($A198,#REF!,'Печать(опал)'!K$9,FALSE))</f>
        <v>#REF!</v>
      </c>
      <c r="L198" s="82" t="e">
        <f t="shared" si="14"/>
        <v>#REF!</v>
      </c>
      <c r="M198" s="82" t="e">
        <f>IF($B198=0,0,VLOOKUP($A198,#REF!,'Печать(опал)'!M$9,FALSE))</f>
        <v>#REF!</v>
      </c>
      <c r="N198" s="82" t="e">
        <f t="shared" si="15"/>
        <v>#REF!</v>
      </c>
      <c r="O198" s="82" t="e">
        <f>IF($B198=0,0,VLOOKUP($A198,#REF!,'Печать(опал)'!O$9,FALSE))</f>
        <v>#REF!</v>
      </c>
      <c r="P198" s="82" t="e">
        <f t="shared" si="16"/>
        <v>#REF!</v>
      </c>
      <c r="Q198" s="82" t="e">
        <f>IF($B198=0,0,VLOOKUP($A198,#REF!,'Печать(опал)'!Q$9,FALSE))</f>
        <v>#REF!</v>
      </c>
      <c r="R198" s="82" t="e">
        <f t="shared" si="17"/>
        <v>#REF!</v>
      </c>
      <c r="S198" s="82" t="e">
        <f>IF($B198=0,0,VLOOKUP($A198,#REF!,'Печать(опал)'!S$9,FALSE))</f>
        <v>#REF!</v>
      </c>
      <c r="T198" s="82" t="e">
        <f t="shared" si="18"/>
        <v>#REF!</v>
      </c>
      <c r="U198" s="82" t="e">
        <f>IF($B198=0,0,VLOOKUP($A198,#REF!,'Печать(опал)'!U$9,FALSE))</f>
        <v>#REF!</v>
      </c>
      <c r="V198" s="82" t="e">
        <f t="shared" si="19"/>
        <v>#REF!</v>
      </c>
      <c r="W198" s="82" t="e">
        <f>IF($B198=0,0,VLOOKUP($A198,#REF!,'Печать(опал)'!W$9,FALSE))</f>
        <v>#REF!</v>
      </c>
      <c r="X198" s="82" t="e">
        <f>IF(AND($A198&gt;0,W198&gt;0),IF('2_Вихідні дані'!$A$12=1,ROUND($L198*(W198-1),2),ROUND((L198+N198+P198+R198+T198+V198)*(W198-1),2)),0)</f>
        <v>#REF!</v>
      </c>
      <c r="Y198" s="74" t="e">
        <f t="shared" si="20"/>
        <v>#REF!</v>
      </c>
      <c r="Z198" s="74" t="e">
        <f>Y198*'2_Вихідні дані'!$B$17</f>
        <v>#REF!</v>
      </c>
    </row>
    <row r="199" spans="1:26" ht="12" hidden="1" x14ac:dyDescent="0.2">
      <c r="A199" s="86" t="e">
        <f>#REF!</f>
        <v>#REF!</v>
      </c>
      <c r="B199" s="78" t="e">
        <f>IF(C199=0,0,COUNTIF($C$10:C199,"&lt;&gt;0"))</f>
        <v>#REF!</v>
      </c>
      <c r="C199" s="78" t="e">
        <f>IF($F199&gt;0,#REF!,0)</f>
        <v>#REF!</v>
      </c>
      <c r="D199" s="78" t="e">
        <f>IF($F199&gt;0,#REF!,"")</f>
        <v>#REF!</v>
      </c>
      <c r="E199" s="78" t="e">
        <f>IF($F199&gt;0,#REF!,0)</f>
        <v>#REF!</v>
      </c>
      <c r="F199" s="78" t="e">
        <f>VLOOKUP($A199,#REF!,6+$B$3,FALSE)</f>
        <v>#REF!</v>
      </c>
      <c r="G199" s="82" t="e">
        <f>IF($B199&gt;0,'2_Вихідні дані'!$B$3,0)</f>
        <v>#REF!</v>
      </c>
      <c r="H199" s="82" t="e">
        <f>IF($B199=0,0,VLOOKUP($A199,#REF!,'Печать(опал)'!H$9,FALSE))</f>
        <v>#REF!</v>
      </c>
      <c r="I199" s="82" t="e">
        <f>IF($B199=0,0,VLOOKUP($A199,#REF!,'Печать(опал)'!I$9,FALSE))</f>
        <v>#REF!</v>
      </c>
      <c r="J199" s="82" t="e">
        <f>IF(B199=0,0,IF(E199&gt;0,VLOOKUP(E199,'2_Вихідні дані'!$A$6:$B$11,2,FALSE),1))</f>
        <v>#REF!</v>
      </c>
      <c r="K199" s="82" t="e">
        <f>IF($B199=0,0,VLOOKUP($A199,#REF!,'Печать(опал)'!K$9,FALSE))</f>
        <v>#REF!</v>
      </c>
      <c r="L199" s="82" t="e">
        <f t="shared" si="14"/>
        <v>#REF!</v>
      </c>
      <c r="M199" s="82" t="e">
        <f>IF($B199=0,0,VLOOKUP($A199,#REF!,'Печать(опал)'!M$9,FALSE))</f>
        <v>#REF!</v>
      </c>
      <c r="N199" s="82" t="e">
        <f t="shared" si="15"/>
        <v>#REF!</v>
      </c>
      <c r="O199" s="82" t="e">
        <f>IF($B199=0,0,VLOOKUP($A199,#REF!,'Печать(опал)'!O$9,FALSE))</f>
        <v>#REF!</v>
      </c>
      <c r="P199" s="82" t="e">
        <f t="shared" si="16"/>
        <v>#REF!</v>
      </c>
      <c r="Q199" s="82" t="e">
        <f>IF($B199=0,0,VLOOKUP($A199,#REF!,'Печать(опал)'!Q$9,FALSE))</f>
        <v>#REF!</v>
      </c>
      <c r="R199" s="82" t="e">
        <f t="shared" si="17"/>
        <v>#REF!</v>
      </c>
      <c r="S199" s="82" t="e">
        <f>IF($B199=0,0,VLOOKUP($A199,#REF!,'Печать(опал)'!S$9,FALSE))</f>
        <v>#REF!</v>
      </c>
      <c r="T199" s="82" t="e">
        <f t="shared" si="18"/>
        <v>#REF!</v>
      </c>
      <c r="U199" s="82" t="e">
        <f>IF($B199=0,0,VLOOKUP($A199,#REF!,'Печать(опал)'!U$9,FALSE))</f>
        <v>#REF!</v>
      </c>
      <c r="V199" s="82" t="e">
        <f t="shared" si="19"/>
        <v>#REF!</v>
      </c>
      <c r="W199" s="82" t="e">
        <f>IF($B199=0,0,VLOOKUP($A199,#REF!,'Печать(опал)'!W$9,FALSE))</f>
        <v>#REF!</v>
      </c>
      <c r="X199" s="82" t="e">
        <f>IF(AND($A199&gt;0,W199&gt;0),IF('2_Вихідні дані'!$A$12=1,ROUND($L199*(W199-1),2),ROUND((L199+N199+P199+R199+T199+V199)*(W199-1),2)),0)</f>
        <v>#REF!</v>
      </c>
      <c r="Y199" s="74" t="e">
        <f t="shared" si="20"/>
        <v>#REF!</v>
      </c>
      <c r="Z199" s="74" t="e">
        <f>Y199*'2_Вихідні дані'!$B$17</f>
        <v>#REF!</v>
      </c>
    </row>
    <row r="200" spans="1:26" ht="12" hidden="1" x14ac:dyDescent="0.2">
      <c r="A200" s="86" t="e">
        <f>#REF!</f>
        <v>#REF!</v>
      </c>
      <c r="B200" s="78" t="e">
        <f>IF(C200=0,0,COUNTIF($C$10:C200,"&lt;&gt;0"))</f>
        <v>#REF!</v>
      </c>
      <c r="C200" s="78" t="e">
        <f>IF($F200&gt;0,#REF!,0)</f>
        <v>#REF!</v>
      </c>
      <c r="D200" s="78" t="e">
        <f>IF($F200&gt;0,#REF!,"")</f>
        <v>#REF!</v>
      </c>
      <c r="E200" s="78" t="e">
        <f>IF($F200&gt;0,#REF!,0)</f>
        <v>#REF!</v>
      </c>
      <c r="F200" s="78" t="e">
        <f>VLOOKUP($A200,#REF!,6+$B$3,FALSE)</f>
        <v>#REF!</v>
      </c>
      <c r="G200" s="82" t="e">
        <f>IF($B200&gt;0,'2_Вихідні дані'!$B$3,0)</f>
        <v>#REF!</v>
      </c>
      <c r="H200" s="82" t="e">
        <f>IF($B200=0,0,VLOOKUP($A200,#REF!,'Печать(опал)'!H$9,FALSE))</f>
        <v>#REF!</v>
      </c>
      <c r="I200" s="82" t="e">
        <f>IF($B200=0,0,VLOOKUP($A200,#REF!,'Печать(опал)'!I$9,FALSE))</f>
        <v>#REF!</v>
      </c>
      <c r="J200" s="82" t="e">
        <f>IF(B200=0,0,IF(E200&gt;0,VLOOKUP(E200,'2_Вихідні дані'!$A$6:$B$11,2,FALSE),1))</f>
        <v>#REF!</v>
      </c>
      <c r="K200" s="82" t="e">
        <f>IF($B200=0,0,VLOOKUP($A200,#REF!,'Печать(опал)'!K$9,FALSE))</f>
        <v>#REF!</v>
      </c>
      <c r="L200" s="82" t="e">
        <f t="shared" si="14"/>
        <v>#REF!</v>
      </c>
      <c r="M200" s="82" t="e">
        <f>IF($B200=0,0,VLOOKUP($A200,#REF!,'Печать(опал)'!M$9,FALSE))</f>
        <v>#REF!</v>
      </c>
      <c r="N200" s="82" t="e">
        <f t="shared" si="15"/>
        <v>#REF!</v>
      </c>
      <c r="O200" s="82" t="e">
        <f>IF($B200=0,0,VLOOKUP($A200,#REF!,'Печать(опал)'!O$9,FALSE))</f>
        <v>#REF!</v>
      </c>
      <c r="P200" s="82" t="e">
        <f t="shared" si="16"/>
        <v>#REF!</v>
      </c>
      <c r="Q200" s="82" t="e">
        <f>IF($B200=0,0,VLOOKUP($A200,#REF!,'Печать(опал)'!Q$9,FALSE))</f>
        <v>#REF!</v>
      </c>
      <c r="R200" s="82" t="e">
        <f t="shared" si="17"/>
        <v>#REF!</v>
      </c>
      <c r="S200" s="82" t="e">
        <f>IF($B200=0,0,VLOOKUP($A200,#REF!,'Печать(опал)'!S$9,FALSE))</f>
        <v>#REF!</v>
      </c>
      <c r="T200" s="82" t="e">
        <f t="shared" si="18"/>
        <v>#REF!</v>
      </c>
      <c r="U200" s="82" t="e">
        <f>IF($B200=0,0,VLOOKUP($A200,#REF!,'Печать(опал)'!U$9,FALSE))</f>
        <v>#REF!</v>
      </c>
      <c r="V200" s="82" t="e">
        <f t="shared" si="19"/>
        <v>#REF!</v>
      </c>
      <c r="W200" s="82" t="e">
        <f>IF($B200=0,0,VLOOKUP($A200,#REF!,'Печать(опал)'!W$9,FALSE))</f>
        <v>#REF!</v>
      </c>
      <c r="X200" s="82" t="e">
        <f>IF(AND($A200&gt;0,W200&gt;0),IF('2_Вихідні дані'!$A$12=1,ROUND($L200*(W200-1),2),ROUND((L200+N200+P200+R200+T200+V200)*(W200-1),2)),0)</f>
        <v>#REF!</v>
      </c>
      <c r="Y200" s="74" t="e">
        <f t="shared" si="20"/>
        <v>#REF!</v>
      </c>
      <c r="Z200" s="74" t="e">
        <f>Y200*'2_Вихідні дані'!$B$17</f>
        <v>#REF!</v>
      </c>
    </row>
    <row r="201" spans="1:26" ht="12" hidden="1" x14ac:dyDescent="0.2">
      <c r="A201" s="86" t="e">
        <f>#REF!</f>
        <v>#REF!</v>
      </c>
      <c r="B201" s="78" t="e">
        <f>IF(C201=0,0,COUNTIF($C$10:C201,"&lt;&gt;0"))</f>
        <v>#REF!</v>
      </c>
      <c r="C201" s="78" t="e">
        <f>IF($F201&gt;0,#REF!,0)</f>
        <v>#REF!</v>
      </c>
      <c r="D201" s="78" t="e">
        <f>IF($F201&gt;0,#REF!,"")</f>
        <v>#REF!</v>
      </c>
      <c r="E201" s="78" t="e">
        <f>IF($F201&gt;0,#REF!,0)</f>
        <v>#REF!</v>
      </c>
      <c r="F201" s="78" t="e">
        <f>VLOOKUP($A201,#REF!,6+$B$3,FALSE)</f>
        <v>#REF!</v>
      </c>
      <c r="G201" s="82" t="e">
        <f>IF($B201&gt;0,'2_Вихідні дані'!$B$3,0)</f>
        <v>#REF!</v>
      </c>
      <c r="H201" s="82" t="e">
        <f>IF($B201=0,0,VLOOKUP($A201,#REF!,'Печать(опал)'!H$9,FALSE))</f>
        <v>#REF!</v>
      </c>
      <c r="I201" s="82" t="e">
        <f>IF($B201=0,0,VLOOKUP($A201,#REF!,'Печать(опал)'!I$9,FALSE))</f>
        <v>#REF!</v>
      </c>
      <c r="J201" s="82" t="e">
        <f>IF(B201=0,0,IF(E201&gt;0,VLOOKUP(E201,'2_Вихідні дані'!$A$6:$B$11,2,FALSE),1))</f>
        <v>#REF!</v>
      </c>
      <c r="K201" s="82" t="e">
        <f>IF($B201=0,0,VLOOKUP($A201,#REF!,'Печать(опал)'!K$9,FALSE))</f>
        <v>#REF!</v>
      </c>
      <c r="L201" s="82" t="e">
        <f t="shared" si="14"/>
        <v>#REF!</v>
      </c>
      <c r="M201" s="82" t="e">
        <f>IF($B201=0,0,VLOOKUP($A201,#REF!,'Печать(опал)'!M$9,FALSE))</f>
        <v>#REF!</v>
      </c>
      <c r="N201" s="82" t="e">
        <f t="shared" si="15"/>
        <v>#REF!</v>
      </c>
      <c r="O201" s="82" t="e">
        <f>IF($B201=0,0,VLOOKUP($A201,#REF!,'Печать(опал)'!O$9,FALSE))</f>
        <v>#REF!</v>
      </c>
      <c r="P201" s="82" t="e">
        <f t="shared" si="16"/>
        <v>#REF!</v>
      </c>
      <c r="Q201" s="82" t="e">
        <f>IF($B201=0,0,VLOOKUP($A201,#REF!,'Печать(опал)'!Q$9,FALSE))</f>
        <v>#REF!</v>
      </c>
      <c r="R201" s="82" t="e">
        <f t="shared" si="17"/>
        <v>#REF!</v>
      </c>
      <c r="S201" s="82" t="e">
        <f>IF($B201=0,0,VLOOKUP($A201,#REF!,'Печать(опал)'!S$9,FALSE))</f>
        <v>#REF!</v>
      </c>
      <c r="T201" s="82" t="e">
        <f t="shared" si="18"/>
        <v>#REF!</v>
      </c>
      <c r="U201" s="82" t="e">
        <f>IF($B201=0,0,VLOOKUP($A201,#REF!,'Печать(опал)'!U$9,FALSE))</f>
        <v>#REF!</v>
      </c>
      <c r="V201" s="82" t="e">
        <f t="shared" si="19"/>
        <v>#REF!</v>
      </c>
      <c r="W201" s="82" t="e">
        <f>IF($B201=0,0,VLOOKUP($A201,#REF!,'Печать(опал)'!W$9,FALSE))</f>
        <v>#REF!</v>
      </c>
      <c r="X201" s="82" t="e">
        <f>IF(AND($A201&gt;0,W201&gt;0),IF('2_Вихідні дані'!$A$12=1,ROUND($L201*(W201-1),2),ROUND((L201+N201+P201+R201+T201+V201)*(W201-1),2)),0)</f>
        <v>#REF!</v>
      </c>
      <c r="Y201" s="74" t="e">
        <f t="shared" si="20"/>
        <v>#REF!</v>
      </c>
      <c r="Z201" s="74" t="e">
        <f>Y201*'2_Вихідні дані'!$B$17</f>
        <v>#REF!</v>
      </c>
    </row>
    <row r="202" spans="1:26" ht="12" hidden="1" x14ac:dyDescent="0.2">
      <c r="A202" s="86" t="e">
        <f>#REF!</f>
        <v>#REF!</v>
      </c>
      <c r="B202" s="78" t="e">
        <f>IF(C202=0,0,COUNTIF($C$10:C202,"&lt;&gt;0"))</f>
        <v>#REF!</v>
      </c>
      <c r="C202" s="78" t="e">
        <f>IF($F202&gt;0,#REF!,0)</f>
        <v>#REF!</v>
      </c>
      <c r="D202" s="78" t="e">
        <f>IF($F202&gt;0,#REF!,"")</f>
        <v>#REF!</v>
      </c>
      <c r="E202" s="78" t="e">
        <f>IF($F202&gt;0,#REF!,0)</f>
        <v>#REF!</v>
      </c>
      <c r="F202" s="78" t="e">
        <f>VLOOKUP($A202,#REF!,6+$B$3,FALSE)</f>
        <v>#REF!</v>
      </c>
      <c r="G202" s="82" t="e">
        <f>IF($B202&gt;0,'2_Вихідні дані'!$B$3,0)</f>
        <v>#REF!</v>
      </c>
      <c r="H202" s="82" t="e">
        <f>IF($B202=0,0,VLOOKUP($A202,#REF!,'Печать(опал)'!H$9,FALSE))</f>
        <v>#REF!</v>
      </c>
      <c r="I202" s="82" t="e">
        <f>IF($B202=0,0,VLOOKUP($A202,#REF!,'Печать(опал)'!I$9,FALSE))</f>
        <v>#REF!</v>
      </c>
      <c r="J202" s="82" t="e">
        <f>IF(B202=0,0,IF(E202&gt;0,VLOOKUP(E202,'2_Вихідні дані'!$A$6:$B$11,2,FALSE),1))</f>
        <v>#REF!</v>
      </c>
      <c r="K202" s="82" t="e">
        <f>IF($B202=0,0,VLOOKUP($A202,#REF!,'Печать(опал)'!K$9,FALSE))</f>
        <v>#REF!</v>
      </c>
      <c r="L202" s="82" t="e">
        <f t="shared" si="14"/>
        <v>#REF!</v>
      </c>
      <c r="M202" s="82" t="e">
        <f>IF($B202=0,0,VLOOKUP($A202,#REF!,'Печать(опал)'!M$9,FALSE))</f>
        <v>#REF!</v>
      </c>
      <c r="N202" s="82" t="e">
        <f t="shared" si="15"/>
        <v>#REF!</v>
      </c>
      <c r="O202" s="82" t="e">
        <f>IF($B202=0,0,VLOOKUP($A202,#REF!,'Печать(опал)'!O$9,FALSE))</f>
        <v>#REF!</v>
      </c>
      <c r="P202" s="82" t="e">
        <f t="shared" si="16"/>
        <v>#REF!</v>
      </c>
      <c r="Q202" s="82" t="e">
        <f>IF($B202=0,0,VLOOKUP($A202,#REF!,'Печать(опал)'!Q$9,FALSE))</f>
        <v>#REF!</v>
      </c>
      <c r="R202" s="82" t="e">
        <f t="shared" si="17"/>
        <v>#REF!</v>
      </c>
      <c r="S202" s="82" t="e">
        <f>IF($B202=0,0,VLOOKUP($A202,#REF!,'Печать(опал)'!S$9,FALSE))</f>
        <v>#REF!</v>
      </c>
      <c r="T202" s="82" t="e">
        <f t="shared" si="18"/>
        <v>#REF!</v>
      </c>
      <c r="U202" s="82" t="e">
        <f>IF($B202=0,0,VLOOKUP($A202,#REF!,'Печать(опал)'!U$9,FALSE))</f>
        <v>#REF!</v>
      </c>
      <c r="V202" s="82" t="e">
        <f t="shared" si="19"/>
        <v>#REF!</v>
      </c>
      <c r="W202" s="82" t="e">
        <f>IF($B202=0,0,VLOOKUP($A202,#REF!,'Печать(опал)'!W$9,FALSE))</f>
        <v>#REF!</v>
      </c>
      <c r="X202" s="82" t="e">
        <f>IF(AND($A202&gt;0,W202&gt;0),IF('2_Вихідні дані'!$A$12=1,ROUND($L202*(W202-1),2),ROUND((L202+N202+P202+R202+T202+V202)*(W202-1),2)),0)</f>
        <v>#REF!</v>
      </c>
      <c r="Y202" s="74" t="e">
        <f t="shared" si="20"/>
        <v>#REF!</v>
      </c>
      <c r="Z202" s="74" t="e">
        <f>Y202*'2_Вихідні дані'!$B$17</f>
        <v>#REF!</v>
      </c>
    </row>
    <row r="203" spans="1:26" ht="12" hidden="1" x14ac:dyDescent="0.2">
      <c r="A203" s="86" t="e">
        <f>#REF!</f>
        <v>#REF!</v>
      </c>
      <c r="B203" s="78" t="e">
        <f>IF(C203=0,0,COUNTIF($C$10:C203,"&lt;&gt;0"))</f>
        <v>#REF!</v>
      </c>
      <c r="C203" s="78" t="e">
        <f>IF($F203&gt;0,#REF!,0)</f>
        <v>#REF!</v>
      </c>
      <c r="D203" s="78" t="e">
        <f>IF($F203&gt;0,#REF!,"")</f>
        <v>#REF!</v>
      </c>
      <c r="E203" s="78" t="e">
        <f>IF($F203&gt;0,#REF!,0)</f>
        <v>#REF!</v>
      </c>
      <c r="F203" s="78" t="e">
        <f>VLOOKUP($A203,#REF!,6+$B$3,FALSE)</f>
        <v>#REF!</v>
      </c>
      <c r="G203" s="82" t="e">
        <f>IF($B203&gt;0,'2_Вихідні дані'!$B$3,0)</f>
        <v>#REF!</v>
      </c>
      <c r="H203" s="82" t="e">
        <f>IF($B203=0,0,VLOOKUP($A203,#REF!,'Печать(опал)'!H$9,FALSE))</f>
        <v>#REF!</v>
      </c>
      <c r="I203" s="82" t="e">
        <f>IF($B203=0,0,VLOOKUP($A203,#REF!,'Печать(опал)'!I$9,FALSE))</f>
        <v>#REF!</v>
      </c>
      <c r="J203" s="82" t="e">
        <f>IF(B203=0,0,IF(E203&gt;0,VLOOKUP(E203,'2_Вихідні дані'!$A$6:$B$11,2,FALSE),1))</f>
        <v>#REF!</v>
      </c>
      <c r="K203" s="82" t="e">
        <f>IF($B203=0,0,VLOOKUP($A203,#REF!,'Печать(опал)'!K$9,FALSE))</f>
        <v>#REF!</v>
      </c>
      <c r="L203" s="82" t="e">
        <f t="shared" ref="L203:L266" si="21">ROUND(G203*H203*I203*J203*K203,2)</f>
        <v>#REF!</v>
      </c>
      <c r="M203" s="82" t="e">
        <f>IF($B203=0,0,VLOOKUP($A203,#REF!,'Печать(опал)'!M$9,FALSE))</f>
        <v>#REF!</v>
      </c>
      <c r="N203" s="82" t="e">
        <f t="shared" ref="N203:N266" si="22">IF(AND($A203&gt;0,M203&gt;0),ROUND($L203*(M203-1),2),0)</f>
        <v>#REF!</v>
      </c>
      <c r="O203" s="82" t="e">
        <f>IF($B203=0,0,VLOOKUP($A203,#REF!,'Печать(опал)'!O$9,FALSE))</f>
        <v>#REF!</v>
      </c>
      <c r="P203" s="82" t="e">
        <f t="shared" ref="P203:P266" si="23">IF(AND($A203&gt;0,O203&gt;0),ROUND($L203*(O203-1),2),0)</f>
        <v>#REF!</v>
      </c>
      <c r="Q203" s="82" t="e">
        <f>IF($B203=0,0,VLOOKUP($A203,#REF!,'Печать(опал)'!Q$9,FALSE))</f>
        <v>#REF!</v>
      </c>
      <c r="R203" s="82" t="e">
        <f t="shared" ref="R203:R266" si="24">IF(AND($A203&gt;0,Q203&gt;0),ROUND($L203*(Q203-1),2),0)</f>
        <v>#REF!</v>
      </c>
      <c r="S203" s="82" t="e">
        <f>IF($B203=0,0,VLOOKUP($A203,#REF!,'Печать(опал)'!S$9,FALSE))</f>
        <v>#REF!</v>
      </c>
      <c r="T203" s="82" t="e">
        <f t="shared" ref="T203:T266" si="25">IF(AND($A203&gt;0,S203&gt;0),ROUND($L203*(S203-1),2),0)</f>
        <v>#REF!</v>
      </c>
      <c r="U203" s="82" t="e">
        <f>IF($B203=0,0,VLOOKUP($A203,#REF!,'Печать(опал)'!U$9,FALSE))</f>
        <v>#REF!</v>
      </c>
      <c r="V203" s="82" t="e">
        <f t="shared" ref="V203:V266" si="26">IF(AND($A203&gt;0,U203&gt;0),ROUND($L203*(U203-1),2),0)</f>
        <v>#REF!</v>
      </c>
      <c r="W203" s="82" t="e">
        <f>IF($B203=0,0,VLOOKUP($A203,#REF!,'Печать(опал)'!W$9,FALSE))</f>
        <v>#REF!</v>
      </c>
      <c r="X203" s="82" t="e">
        <f>IF(AND($A203&gt;0,W203&gt;0),IF('2_Вихідні дані'!$A$12=1,ROUND($L203*(W203-1),2),ROUND((L203+N203+P203+R203+T203+V203)*(W203-1),2)),0)</f>
        <v>#REF!</v>
      </c>
      <c r="Y203" s="74" t="e">
        <f t="shared" ref="Y203:Y266" si="27">ROUND((L203+N203+P203+R203+T203+V203+X203)*F203,2)</f>
        <v>#REF!</v>
      </c>
      <c r="Z203" s="74" t="e">
        <f>Y203*'2_Вихідні дані'!$B$17</f>
        <v>#REF!</v>
      </c>
    </row>
    <row r="204" spans="1:26" ht="12" hidden="1" x14ac:dyDescent="0.2">
      <c r="A204" s="86" t="e">
        <f>#REF!</f>
        <v>#REF!</v>
      </c>
      <c r="B204" s="78" t="e">
        <f>IF(C204=0,0,COUNTIF($C$10:C204,"&lt;&gt;0"))</f>
        <v>#REF!</v>
      </c>
      <c r="C204" s="78" t="e">
        <f>IF($F204&gt;0,#REF!,0)</f>
        <v>#REF!</v>
      </c>
      <c r="D204" s="78" t="e">
        <f>IF($F204&gt;0,#REF!,"")</f>
        <v>#REF!</v>
      </c>
      <c r="E204" s="78" t="e">
        <f>IF($F204&gt;0,#REF!,0)</f>
        <v>#REF!</v>
      </c>
      <c r="F204" s="78" t="e">
        <f>VLOOKUP($A204,#REF!,6+$B$3,FALSE)</f>
        <v>#REF!</v>
      </c>
      <c r="G204" s="82" t="e">
        <f>IF($B204&gt;0,'2_Вихідні дані'!$B$3,0)</f>
        <v>#REF!</v>
      </c>
      <c r="H204" s="82" t="e">
        <f>IF($B204=0,0,VLOOKUP($A204,#REF!,'Печать(опал)'!H$9,FALSE))</f>
        <v>#REF!</v>
      </c>
      <c r="I204" s="82" t="e">
        <f>IF($B204=0,0,VLOOKUP($A204,#REF!,'Печать(опал)'!I$9,FALSE))</f>
        <v>#REF!</v>
      </c>
      <c r="J204" s="82" t="e">
        <f>IF(B204=0,0,IF(E204&gt;0,VLOOKUP(E204,'2_Вихідні дані'!$A$6:$B$11,2,FALSE),1))</f>
        <v>#REF!</v>
      </c>
      <c r="K204" s="82" t="e">
        <f>IF($B204=0,0,VLOOKUP($A204,#REF!,'Печать(опал)'!K$9,FALSE))</f>
        <v>#REF!</v>
      </c>
      <c r="L204" s="82" t="e">
        <f t="shared" si="21"/>
        <v>#REF!</v>
      </c>
      <c r="M204" s="82" t="e">
        <f>IF($B204=0,0,VLOOKUP($A204,#REF!,'Печать(опал)'!M$9,FALSE))</f>
        <v>#REF!</v>
      </c>
      <c r="N204" s="82" t="e">
        <f t="shared" si="22"/>
        <v>#REF!</v>
      </c>
      <c r="O204" s="82" t="e">
        <f>IF($B204=0,0,VLOOKUP($A204,#REF!,'Печать(опал)'!O$9,FALSE))</f>
        <v>#REF!</v>
      </c>
      <c r="P204" s="82" t="e">
        <f t="shared" si="23"/>
        <v>#REF!</v>
      </c>
      <c r="Q204" s="82" t="e">
        <f>IF($B204=0,0,VLOOKUP($A204,#REF!,'Печать(опал)'!Q$9,FALSE))</f>
        <v>#REF!</v>
      </c>
      <c r="R204" s="82" t="e">
        <f t="shared" si="24"/>
        <v>#REF!</v>
      </c>
      <c r="S204" s="82" t="e">
        <f>IF($B204=0,0,VLOOKUP($A204,#REF!,'Печать(опал)'!S$9,FALSE))</f>
        <v>#REF!</v>
      </c>
      <c r="T204" s="82" t="e">
        <f t="shared" si="25"/>
        <v>#REF!</v>
      </c>
      <c r="U204" s="82" t="e">
        <f>IF($B204=0,0,VLOOKUP($A204,#REF!,'Печать(опал)'!U$9,FALSE))</f>
        <v>#REF!</v>
      </c>
      <c r="V204" s="82" t="e">
        <f t="shared" si="26"/>
        <v>#REF!</v>
      </c>
      <c r="W204" s="82" t="e">
        <f>IF($B204=0,0,VLOOKUP($A204,#REF!,'Печать(опал)'!W$9,FALSE))</f>
        <v>#REF!</v>
      </c>
      <c r="X204" s="82" t="e">
        <f>IF(AND($A204&gt;0,W204&gt;0),IF('2_Вихідні дані'!$A$12=1,ROUND($L204*(W204-1),2),ROUND((L204+N204+P204+R204+T204+V204)*(W204-1),2)),0)</f>
        <v>#REF!</v>
      </c>
      <c r="Y204" s="74" t="e">
        <f t="shared" si="27"/>
        <v>#REF!</v>
      </c>
      <c r="Z204" s="74" t="e">
        <f>Y204*'2_Вихідні дані'!$B$17</f>
        <v>#REF!</v>
      </c>
    </row>
    <row r="205" spans="1:26" ht="12" hidden="1" x14ac:dyDescent="0.2">
      <c r="A205" s="86" t="e">
        <f>#REF!</f>
        <v>#REF!</v>
      </c>
      <c r="B205" s="78" t="e">
        <f>IF(C205=0,0,COUNTIF($C$10:C205,"&lt;&gt;0"))</f>
        <v>#REF!</v>
      </c>
      <c r="C205" s="78" t="e">
        <f>IF($F205&gt;0,#REF!,0)</f>
        <v>#REF!</v>
      </c>
      <c r="D205" s="78" t="e">
        <f>IF($F205&gt;0,#REF!,"")</f>
        <v>#REF!</v>
      </c>
      <c r="E205" s="78" t="e">
        <f>IF($F205&gt;0,#REF!,0)</f>
        <v>#REF!</v>
      </c>
      <c r="F205" s="78" t="e">
        <f>VLOOKUP($A205,#REF!,6+$B$3,FALSE)</f>
        <v>#REF!</v>
      </c>
      <c r="G205" s="82" t="e">
        <f>IF($B205&gt;0,'2_Вихідні дані'!$B$3,0)</f>
        <v>#REF!</v>
      </c>
      <c r="H205" s="82" t="e">
        <f>IF($B205=0,0,VLOOKUP($A205,#REF!,'Печать(опал)'!H$9,FALSE))</f>
        <v>#REF!</v>
      </c>
      <c r="I205" s="82" t="e">
        <f>IF($B205=0,0,VLOOKUP($A205,#REF!,'Печать(опал)'!I$9,FALSE))</f>
        <v>#REF!</v>
      </c>
      <c r="J205" s="82" t="e">
        <f>IF(B205=0,0,IF(E205&gt;0,VLOOKUP(E205,'2_Вихідні дані'!$A$6:$B$11,2,FALSE),1))</f>
        <v>#REF!</v>
      </c>
      <c r="K205" s="82" t="e">
        <f>IF($B205=0,0,VLOOKUP($A205,#REF!,'Печать(опал)'!K$9,FALSE))</f>
        <v>#REF!</v>
      </c>
      <c r="L205" s="82" t="e">
        <f t="shared" si="21"/>
        <v>#REF!</v>
      </c>
      <c r="M205" s="82" t="e">
        <f>IF($B205=0,0,VLOOKUP($A205,#REF!,'Печать(опал)'!M$9,FALSE))</f>
        <v>#REF!</v>
      </c>
      <c r="N205" s="82" t="e">
        <f t="shared" si="22"/>
        <v>#REF!</v>
      </c>
      <c r="O205" s="82" t="e">
        <f>IF($B205=0,0,VLOOKUP($A205,#REF!,'Печать(опал)'!O$9,FALSE))</f>
        <v>#REF!</v>
      </c>
      <c r="P205" s="82" t="e">
        <f t="shared" si="23"/>
        <v>#REF!</v>
      </c>
      <c r="Q205" s="82" t="e">
        <f>IF($B205=0,0,VLOOKUP($A205,#REF!,'Печать(опал)'!Q$9,FALSE))</f>
        <v>#REF!</v>
      </c>
      <c r="R205" s="82" t="e">
        <f t="shared" si="24"/>
        <v>#REF!</v>
      </c>
      <c r="S205" s="82" t="e">
        <f>IF($B205=0,0,VLOOKUP($A205,#REF!,'Печать(опал)'!S$9,FALSE))</f>
        <v>#REF!</v>
      </c>
      <c r="T205" s="82" t="e">
        <f t="shared" si="25"/>
        <v>#REF!</v>
      </c>
      <c r="U205" s="82" t="e">
        <f>IF($B205=0,0,VLOOKUP($A205,#REF!,'Печать(опал)'!U$9,FALSE))</f>
        <v>#REF!</v>
      </c>
      <c r="V205" s="82" t="e">
        <f t="shared" si="26"/>
        <v>#REF!</v>
      </c>
      <c r="W205" s="82" t="e">
        <f>IF($B205=0,0,VLOOKUP($A205,#REF!,'Печать(опал)'!W$9,FALSE))</f>
        <v>#REF!</v>
      </c>
      <c r="X205" s="82" t="e">
        <f>IF(AND($A205&gt;0,W205&gt;0),IF('2_Вихідні дані'!$A$12=1,ROUND($L205*(W205-1),2),ROUND((L205+N205+P205+R205+T205+V205)*(W205-1),2)),0)</f>
        <v>#REF!</v>
      </c>
      <c r="Y205" s="74" t="e">
        <f t="shared" si="27"/>
        <v>#REF!</v>
      </c>
      <c r="Z205" s="74" t="e">
        <f>Y205*'2_Вихідні дані'!$B$17</f>
        <v>#REF!</v>
      </c>
    </row>
    <row r="206" spans="1:26" ht="12" hidden="1" x14ac:dyDescent="0.2">
      <c r="A206" s="86" t="e">
        <f>#REF!</f>
        <v>#REF!</v>
      </c>
      <c r="B206" s="78" t="e">
        <f>IF(C206=0,0,COUNTIF($C$10:C206,"&lt;&gt;0"))</f>
        <v>#REF!</v>
      </c>
      <c r="C206" s="78" t="e">
        <f>IF($F206&gt;0,#REF!,0)</f>
        <v>#REF!</v>
      </c>
      <c r="D206" s="78" t="e">
        <f>IF($F206&gt;0,#REF!,"")</f>
        <v>#REF!</v>
      </c>
      <c r="E206" s="78" t="e">
        <f>IF($F206&gt;0,#REF!,0)</f>
        <v>#REF!</v>
      </c>
      <c r="F206" s="78" t="e">
        <f>VLOOKUP($A206,#REF!,6+$B$3,FALSE)</f>
        <v>#REF!</v>
      </c>
      <c r="G206" s="82" t="e">
        <f>IF($B206&gt;0,'2_Вихідні дані'!$B$3,0)</f>
        <v>#REF!</v>
      </c>
      <c r="H206" s="82" t="e">
        <f>IF($B206=0,0,VLOOKUP($A206,#REF!,'Печать(опал)'!H$9,FALSE))</f>
        <v>#REF!</v>
      </c>
      <c r="I206" s="82" t="e">
        <f>IF($B206=0,0,VLOOKUP($A206,#REF!,'Печать(опал)'!I$9,FALSE))</f>
        <v>#REF!</v>
      </c>
      <c r="J206" s="82" t="e">
        <f>IF(B206=0,0,IF(E206&gt;0,VLOOKUP(E206,'2_Вихідні дані'!$A$6:$B$11,2,FALSE),1))</f>
        <v>#REF!</v>
      </c>
      <c r="K206" s="82" t="e">
        <f>IF($B206=0,0,VLOOKUP($A206,#REF!,'Печать(опал)'!K$9,FALSE))</f>
        <v>#REF!</v>
      </c>
      <c r="L206" s="82" t="e">
        <f t="shared" si="21"/>
        <v>#REF!</v>
      </c>
      <c r="M206" s="82" t="e">
        <f>IF($B206=0,0,VLOOKUP($A206,#REF!,'Печать(опал)'!M$9,FALSE))</f>
        <v>#REF!</v>
      </c>
      <c r="N206" s="82" t="e">
        <f t="shared" si="22"/>
        <v>#REF!</v>
      </c>
      <c r="O206" s="82" t="e">
        <f>IF($B206=0,0,VLOOKUP($A206,#REF!,'Печать(опал)'!O$9,FALSE))</f>
        <v>#REF!</v>
      </c>
      <c r="P206" s="82" t="e">
        <f t="shared" si="23"/>
        <v>#REF!</v>
      </c>
      <c r="Q206" s="82" t="e">
        <f>IF($B206=0,0,VLOOKUP($A206,#REF!,'Печать(опал)'!Q$9,FALSE))</f>
        <v>#REF!</v>
      </c>
      <c r="R206" s="82" t="e">
        <f t="shared" si="24"/>
        <v>#REF!</v>
      </c>
      <c r="S206" s="82" t="e">
        <f>IF($B206=0,0,VLOOKUP($A206,#REF!,'Печать(опал)'!S$9,FALSE))</f>
        <v>#REF!</v>
      </c>
      <c r="T206" s="82" t="e">
        <f t="shared" si="25"/>
        <v>#REF!</v>
      </c>
      <c r="U206" s="82" t="e">
        <f>IF($B206=0,0,VLOOKUP($A206,#REF!,'Печать(опал)'!U$9,FALSE))</f>
        <v>#REF!</v>
      </c>
      <c r="V206" s="82" t="e">
        <f t="shared" si="26"/>
        <v>#REF!</v>
      </c>
      <c r="W206" s="82" t="e">
        <f>IF($B206=0,0,VLOOKUP($A206,#REF!,'Печать(опал)'!W$9,FALSE))</f>
        <v>#REF!</v>
      </c>
      <c r="X206" s="82" t="e">
        <f>IF(AND($A206&gt;0,W206&gt;0),IF('2_Вихідні дані'!$A$12=1,ROUND($L206*(W206-1),2),ROUND((L206+N206+P206+R206+T206+V206)*(W206-1),2)),0)</f>
        <v>#REF!</v>
      </c>
      <c r="Y206" s="74" t="e">
        <f t="shared" si="27"/>
        <v>#REF!</v>
      </c>
      <c r="Z206" s="74" t="e">
        <f>Y206*'2_Вихідні дані'!$B$17</f>
        <v>#REF!</v>
      </c>
    </row>
    <row r="207" spans="1:26" ht="12" hidden="1" x14ac:dyDescent="0.2">
      <c r="A207" s="86" t="e">
        <f>#REF!</f>
        <v>#REF!</v>
      </c>
      <c r="B207" s="78" t="e">
        <f>IF(C207=0,0,COUNTIF($C$10:C207,"&lt;&gt;0"))</f>
        <v>#REF!</v>
      </c>
      <c r="C207" s="78" t="e">
        <f>IF($F207&gt;0,#REF!,0)</f>
        <v>#REF!</v>
      </c>
      <c r="D207" s="78" t="e">
        <f>IF($F207&gt;0,#REF!,"")</f>
        <v>#REF!</v>
      </c>
      <c r="E207" s="78" t="e">
        <f>IF($F207&gt;0,#REF!,0)</f>
        <v>#REF!</v>
      </c>
      <c r="F207" s="78" t="e">
        <f>VLOOKUP($A207,#REF!,6+$B$3,FALSE)</f>
        <v>#REF!</v>
      </c>
      <c r="G207" s="82" t="e">
        <f>IF($B207&gt;0,'2_Вихідні дані'!$B$3,0)</f>
        <v>#REF!</v>
      </c>
      <c r="H207" s="82" t="e">
        <f>IF($B207=0,0,VLOOKUP($A207,#REF!,'Печать(опал)'!H$9,FALSE))</f>
        <v>#REF!</v>
      </c>
      <c r="I207" s="82" t="e">
        <f>IF($B207=0,0,VLOOKUP($A207,#REF!,'Печать(опал)'!I$9,FALSE))</f>
        <v>#REF!</v>
      </c>
      <c r="J207" s="82" t="e">
        <f>IF(B207=0,0,IF(E207&gt;0,VLOOKUP(E207,'2_Вихідні дані'!$A$6:$B$11,2,FALSE),1))</f>
        <v>#REF!</v>
      </c>
      <c r="K207" s="82" t="e">
        <f>IF($B207=0,0,VLOOKUP($A207,#REF!,'Печать(опал)'!K$9,FALSE))</f>
        <v>#REF!</v>
      </c>
      <c r="L207" s="82" t="e">
        <f t="shared" si="21"/>
        <v>#REF!</v>
      </c>
      <c r="M207" s="82" t="e">
        <f>IF($B207=0,0,VLOOKUP($A207,#REF!,'Печать(опал)'!M$9,FALSE))</f>
        <v>#REF!</v>
      </c>
      <c r="N207" s="82" t="e">
        <f t="shared" si="22"/>
        <v>#REF!</v>
      </c>
      <c r="O207" s="82" t="e">
        <f>IF($B207=0,0,VLOOKUP($A207,#REF!,'Печать(опал)'!O$9,FALSE))</f>
        <v>#REF!</v>
      </c>
      <c r="P207" s="82" t="e">
        <f t="shared" si="23"/>
        <v>#REF!</v>
      </c>
      <c r="Q207" s="82" t="e">
        <f>IF($B207=0,0,VLOOKUP($A207,#REF!,'Печать(опал)'!Q$9,FALSE))</f>
        <v>#REF!</v>
      </c>
      <c r="R207" s="82" t="e">
        <f t="shared" si="24"/>
        <v>#REF!</v>
      </c>
      <c r="S207" s="82" t="e">
        <f>IF($B207=0,0,VLOOKUP($A207,#REF!,'Печать(опал)'!S$9,FALSE))</f>
        <v>#REF!</v>
      </c>
      <c r="T207" s="82" t="e">
        <f t="shared" si="25"/>
        <v>#REF!</v>
      </c>
      <c r="U207" s="82" t="e">
        <f>IF($B207=0,0,VLOOKUP($A207,#REF!,'Печать(опал)'!U$9,FALSE))</f>
        <v>#REF!</v>
      </c>
      <c r="V207" s="82" t="e">
        <f t="shared" si="26"/>
        <v>#REF!</v>
      </c>
      <c r="W207" s="82" t="e">
        <f>IF($B207=0,0,VLOOKUP($A207,#REF!,'Печать(опал)'!W$9,FALSE))</f>
        <v>#REF!</v>
      </c>
      <c r="X207" s="82" t="e">
        <f>IF(AND($A207&gt;0,W207&gt;0),IF('2_Вихідні дані'!$A$12=1,ROUND($L207*(W207-1),2),ROUND((L207+N207+P207+R207+T207+V207)*(W207-1),2)),0)</f>
        <v>#REF!</v>
      </c>
      <c r="Y207" s="74" t="e">
        <f t="shared" si="27"/>
        <v>#REF!</v>
      </c>
      <c r="Z207" s="74" t="e">
        <f>Y207*'2_Вихідні дані'!$B$17</f>
        <v>#REF!</v>
      </c>
    </row>
    <row r="208" spans="1:26" ht="12" hidden="1" x14ac:dyDescent="0.2">
      <c r="A208" s="86" t="e">
        <f>#REF!</f>
        <v>#REF!</v>
      </c>
      <c r="B208" s="78" t="e">
        <f>IF(C208=0,0,COUNTIF($C$10:C208,"&lt;&gt;0"))</f>
        <v>#REF!</v>
      </c>
      <c r="C208" s="78" t="e">
        <f>IF($F208&gt;0,#REF!,0)</f>
        <v>#REF!</v>
      </c>
      <c r="D208" s="78" t="e">
        <f>IF($F208&gt;0,#REF!,"")</f>
        <v>#REF!</v>
      </c>
      <c r="E208" s="78" t="e">
        <f>IF($F208&gt;0,#REF!,0)</f>
        <v>#REF!</v>
      </c>
      <c r="F208" s="78" t="e">
        <f>VLOOKUP($A208,#REF!,6+$B$3,FALSE)</f>
        <v>#REF!</v>
      </c>
      <c r="G208" s="82" t="e">
        <f>IF($B208&gt;0,'2_Вихідні дані'!$B$3,0)</f>
        <v>#REF!</v>
      </c>
      <c r="H208" s="82" t="e">
        <f>IF($B208=0,0,VLOOKUP($A208,#REF!,'Печать(опал)'!H$9,FALSE))</f>
        <v>#REF!</v>
      </c>
      <c r="I208" s="82" t="e">
        <f>IF($B208=0,0,VLOOKUP($A208,#REF!,'Печать(опал)'!I$9,FALSE))</f>
        <v>#REF!</v>
      </c>
      <c r="J208" s="82" t="e">
        <f>IF(B208=0,0,IF(E208&gt;0,VLOOKUP(E208,'2_Вихідні дані'!$A$6:$B$11,2,FALSE),1))</f>
        <v>#REF!</v>
      </c>
      <c r="K208" s="82" t="e">
        <f>IF($B208=0,0,VLOOKUP($A208,#REF!,'Печать(опал)'!K$9,FALSE))</f>
        <v>#REF!</v>
      </c>
      <c r="L208" s="82" t="e">
        <f t="shared" si="21"/>
        <v>#REF!</v>
      </c>
      <c r="M208" s="82" t="e">
        <f>IF($B208=0,0,VLOOKUP($A208,#REF!,'Печать(опал)'!M$9,FALSE))</f>
        <v>#REF!</v>
      </c>
      <c r="N208" s="82" t="e">
        <f t="shared" si="22"/>
        <v>#REF!</v>
      </c>
      <c r="O208" s="82" t="e">
        <f>IF($B208=0,0,VLOOKUP($A208,#REF!,'Печать(опал)'!O$9,FALSE))</f>
        <v>#REF!</v>
      </c>
      <c r="P208" s="82" t="e">
        <f t="shared" si="23"/>
        <v>#REF!</v>
      </c>
      <c r="Q208" s="82" t="e">
        <f>IF($B208=0,0,VLOOKUP($A208,#REF!,'Печать(опал)'!Q$9,FALSE))</f>
        <v>#REF!</v>
      </c>
      <c r="R208" s="82" t="e">
        <f t="shared" si="24"/>
        <v>#REF!</v>
      </c>
      <c r="S208" s="82" t="e">
        <f>IF($B208=0,0,VLOOKUP($A208,#REF!,'Печать(опал)'!S$9,FALSE))</f>
        <v>#REF!</v>
      </c>
      <c r="T208" s="82" t="e">
        <f t="shared" si="25"/>
        <v>#REF!</v>
      </c>
      <c r="U208" s="82" t="e">
        <f>IF($B208=0,0,VLOOKUP($A208,#REF!,'Печать(опал)'!U$9,FALSE))</f>
        <v>#REF!</v>
      </c>
      <c r="V208" s="82" t="e">
        <f t="shared" si="26"/>
        <v>#REF!</v>
      </c>
      <c r="W208" s="82" t="e">
        <f>IF($B208=0,0,VLOOKUP($A208,#REF!,'Печать(опал)'!W$9,FALSE))</f>
        <v>#REF!</v>
      </c>
      <c r="X208" s="82" t="e">
        <f>IF(AND($A208&gt;0,W208&gt;0),IF('2_Вихідні дані'!$A$12=1,ROUND($L208*(W208-1),2),ROUND((L208+N208+P208+R208+T208+V208)*(W208-1),2)),0)</f>
        <v>#REF!</v>
      </c>
      <c r="Y208" s="74" t="e">
        <f t="shared" si="27"/>
        <v>#REF!</v>
      </c>
      <c r="Z208" s="74" t="e">
        <f>Y208*'2_Вихідні дані'!$B$17</f>
        <v>#REF!</v>
      </c>
    </row>
    <row r="209" spans="1:26" ht="12" hidden="1" x14ac:dyDescent="0.2">
      <c r="A209" s="86" t="e">
        <f>#REF!</f>
        <v>#REF!</v>
      </c>
      <c r="B209" s="78" t="e">
        <f>IF(C209=0,0,COUNTIF($C$10:C209,"&lt;&gt;0"))</f>
        <v>#REF!</v>
      </c>
      <c r="C209" s="78" t="e">
        <f>IF($F209&gt;0,#REF!,0)</f>
        <v>#REF!</v>
      </c>
      <c r="D209" s="78" t="e">
        <f>IF($F209&gt;0,#REF!,"")</f>
        <v>#REF!</v>
      </c>
      <c r="E209" s="78" t="e">
        <f>IF($F209&gt;0,#REF!,0)</f>
        <v>#REF!</v>
      </c>
      <c r="F209" s="78" t="e">
        <f>VLOOKUP($A209,#REF!,6+$B$3,FALSE)</f>
        <v>#REF!</v>
      </c>
      <c r="G209" s="82" t="e">
        <f>IF($B209&gt;0,'2_Вихідні дані'!$B$3,0)</f>
        <v>#REF!</v>
      </c>
      <c r="H209" s="82" t="e">
        <f>IF($B209=0,0,VLOOKUP($A209,#REF!,'Печать(опал)'!H$9,FALSE))</f>
        <v>#REF!</v>
      </c>
      <c r="I209" s="82" t="e">
        <f>IF($B209=0,0,VLOOKUP($A209,#REF!,'Печать(опал)'!I$9,FALSE))</f>
        <v>#REF!</v>
      </c>
      <c r="J209" s="82" t="e">
        <f>IF(B209=0,0,IF(E209&gt;0,VLOOKUP(E209,'2_Вихідні дані'!$A$6:$B$11,2,FALSE),1))</f>
        <v>#REF!</v>
      </c>
      <c r="K209" s="82" t="e">
        <f>IF($B209=0,0,VLOOKUP($A209,#REF!,'Печать(опал)'!K$9,FALSE))</f>
        <v>#REF!</v>
      </c>
      <c r="L209" s="82" t="e">
        <f t="shared" si="21"/>
        <v>#REF!</v>
      </c>
      <c r="M209" s="82" t="e">
        <f>IF($B209=0,0,VLOOKUP($A209,#REF!,'Печать(опал)'!M$9,FALSE))</f>
        <v>#REF!</v>
      </c>
      <c r="N209" s="82" t="e">
        <f t="shared" si="22"/>
        <v>#REF!</v>
      </c>
      <c r="O209" s="82" t="e">
        <f>IF($B209=0,0,VLOOKUP($A209,#REF!,'Печать(опал)'!O$9,FALSE))</f>
        <v>#REF!</v>
      </c>
      <c r="P209" s="82" t="e">
        <f t="shared" si="23"/>
        <v>#REF!</v>
      </c>
      <c r="Q209" s="82" t="e">
        <f>IF($B209=0,0,VLOOKUP($A209,#REF!,'Печать(опал)'!Q$9,FALSE))</f>
        <v>#REF!</v>
      </c>
      <c r="R209" s="82" t="e">
        <f t="shared" si="24"/>
        <v>#REF!</v>
      </c>
      <c r="S209" s="82" t="e">
        <f>IF($B209=0,0,VLOOKUP($A209,#REF!,'Печать(опал)'!S$9,FALSE))</f>
        <v>#REF!</v>
      </c>
      <c r="T209" s="82" t="e">
        <f t="shared" si="25"/>
        <v>#REF!</v>
      </c>
      <c r="U209" s="82" t="e">
        <f>IF($B209=0,0,VLOOKUP($A209,#REF!,'Печать(опал)'!U$9,FALSE))</f>
        <v>#REF!</v>
      </c>
      <c r="V209" s="82" t="e">
        <f t="shared" si="26"/>
        <v>#REF!</v>
      </c>
      <c r="W209" s="82" t="e">
        <f>IF($B209=0,0,VLOOKUP($A209,#REF!,'Печать(опал)'!W$9,FALSE))</f>
        <v>#REF!</v>
      </c>
      <c r="X209" s="82" t="e">
        <f>IF(AND($A209&gt;0,W209&gt;0),IF('2_Вихідні дані'!$A$12=1,ROUND($L209*(W209-1),2),ROUND((L209+N209+P209+R209+T209+V209)*(W209-1),2)),0)</f>
        <v>#REF!</v>
      </c>
      <c r="Y209" s="74" t="e">
        <f t="shared" si="27"/>
        <v>#REF!</v>
      </c>
      <c r="Z209" s="74" t="e">
        <f>Y209*'2_Вихідні дані'!$B$17</f>
        <v>#REF!</v>
      </c>
    </row>
    <row r="210" spans="1:26" ht="12" hidden="1" x14ac:dyDescent="0.2">
      <c r="A210" s="86" t="e">
        <f>#REF!</f>
        <v>#REF!</v>
      </c>
      <c r="B210" s="78" t="e">
        <f>IF(C210=0,0,COUNTIF($C$10:C210,"&lt;&gt;0"))</f>
        <v>#REF!</v>
      </c>
      <c r="C210" s="78" t="e">
        <f>IF($F210&gt;0,#REF!,0)</f>
        <v>#REF!</v>
      </c>
      <c r="D210" s="78" t="e">
        <f>IF($F210&gt;0,#REF!,"")</f>
        <v>#REF!</v>
      </c>
      <c r="E210" s="78" t="e">
        <f>IF($F210&gt;0,#REF!,0)</f>
        <v>#REF!</v>
      </c>
      <c r="F210" s="78" t="e">
        <f>VLOOKUP($A210,#REF!,6+$B$3,FALSE)</f>
        <v>#REF!</v>
      </c>
      <c r="G210" s="82" t="e">
        <f>IF($B210&gt;0,'2_Вихідні дані'!$B$3,0)</f>
        <v>#REF!</v>
      </c>
      <c r="H210" s="82" t="e">
        <f>IF($B210=0,0,VLOOKUP($A210,#REF!,'Печать(опал)'!H$9,FALSE))</f>
        <v>#REF!</v>
      </c>
      <c r="I210" s="82" t="e">
        <f>IF($B210=0,0,VLOOKUP($A210,#REF!,'Печать(опал)'!I$9,FALSE))</f>
        <v>#REF!</v>
      </c>
      <c r="J210" s="82" t="e">
        <f>IF(B210=0,0,IF(E210&gt;0,VLOOKUP(E210,'2_Вихідні дані'!$A$6:$B$11,2,FALSE),1))</f>
        <v>#REF!</v>
      </c>
      <c r="K210" s="82" t="e">
        <f>IF($B210=0,0,VLOOKUP($A210,#REF!,'Печать(опал)'!K$9,FALSE))</f>
        <v>#REF!</v>
      </c>
      <c r="L210" s="82" t="e">
        <f t="shared" si="21"/>
        <v>#REF!</v>
      </c>
      <c r="M210" s="82" t="e">
        <f>IF($B210=0,0,VLOOKUP($A210,#REF!,'Печать(опал)'!M$9,FALSE))</f>
        <v>#REF!</v>
      </c>
      <c r="N210" s="82" t="e">
        <f t="shared" si="22"/>
        <v>#REF!</v>
      </c>
      <c r="O210" s="82" t="e">
        <f>IF($B210=0,0,VLOOKUP($A210,#REF!,'Печать(опал)'!O$9,FALSE))</f>
        <v>#REF!</v>
      </c>
      <c r="P210" s="82" t="e">
        <f t="shared" si="23"/>
        <v>#REF!</v>
      </c>
      <c r="Q210" s="82" t="e">
        <f>IF($B210=0,0,VLOOKUP($A210,#REF!,'Печать(опал)'!Q$9,FALSE))</f>
        <v>#REF!</v>
      </c>
      <c r="R210" s="82" t="e">
        <f t="shared" si="24"/>
        <v>#REF!</v>
      </c>
      <c r="S210" s="82" t="e">
        <f>IF($B210=0,0,VLOOKUP($A210,#REF!,'Печать(опал)'!S$9,FALSE))</f>
        <v>#REF!</v>
      </c>
      <c r="T210" s="82" t="e">
        <f t="shared" si="25"/>
        <v>#REF!</v>
      </c>
      <c r="U210" s="82" t="e">
        <f>IF($B210=0,0,VLOOKUP($A210,#REF!,'Печать(опал)'!U$9,FALSE))</f>
        <v>#REF!</v>
      </c>
      <c r="V210" s="82" t="e">
        <f t="shared" si="26"/>
        <v>#REF!</v>
      </c>
      <c r="W210" s="82" t="e">
        <f>IF($B210=0,0,VLOOKUP($A210,#REF!,'Печать(опал)'!W$9,FALSE))</f>
        <v>#REF!</v>
      </c>
      <c r="X210" s="82" t="e">
        <f>IF(AND($A210&gt;0,W210&gt;0),IF('2_Вихідні дані'!$A$12=1,ROUND($L210*(W210-1),2),ROUND((L210+N210+P210+R210+T210+V210)*(W210-1),2)),0)</f>
        <v>#REF!</v>
      </c>
      <c r="Y210" s="74" t="e">
        <f t="shared" si="27"/>
        <v>#REF!</v>
      </c>
      <c r="Z210" s="74" t="e">
        <f>Y210*'2_Вихідні дані'!$B$17</f>
        <v>#REF!</v>
      </c>
    </row>
    <row r="211" spans="1:26" ht="12" hidden="1" x14ac:dyDescent="0.2">
      <c r="A211" s="86" t="e">
        <f>#REF!</f>
        <v>#REF!</v>
      </c>
      <c r="B211" s="78" t="e">
        <f>IF(C211=0,0,COUNTIF($C$10:C211,"&lt;&gt;0"))</f>
        <v>#REF!</v>
      </c>
      <c r="C211" s="78" t="e">
        <f>IF($F211&gt;0,#REF!,0)</f>
        <v>#REF!</v>
      </c>
      <c r="D211" s="78" t="e">
        <f>IF($F211&gt;0,#REF!,"")</f>
        <v>#REF!</v>
      </c>
      <c r="E211" s="78" t="e">
        <f>IF($F211&gt;0,#REF!,0)</f>
        <v>#REF!</v>
      </c>
      <c r="F211" s="78" t="e">
        <f>VLOOKUP($A211,#REF!,6+$B$3,FALSE)</f>
        <v>#REF!</v>
      </c>
      <c r="G211" s="82" t="e">
        <f>IF($B211&gt;0,'2_Вихідні дані'!$B$3,0)</f>
        <v>#REF!</v>
      </c>
      <c r="H211" s="82" t="e">
        <f>IF($B211=0,0,VLOOKUP($A211,#REF!,'Печать(опал)'!H$9,FALSE))</f>
        <v>#REF!</v>
      </c>
      <c r="I211" s="82" t="e">
        <f>IF($B211=0,0,VLOOKUP($A211,#REF!,'Печать(опал)'!I$9,FALSE))</f>
        <v>#REF!</v>
      </c>
      <c r="J211" s="82" t="e">
        <f>IF(B211=0,0,IF(E211&gt;0,VLOOKUP(E211,'2_Вихідні дані'!$A$6:$B$11,2,FALSE),1))</f>
        <v>#REF!</v>
      </c>
      <c r="K211" s="82" t="e">
        <f>IF($B211=0,0,VLOOKUP($A211,#REF!,'Печать(опал)'!K$9,FALSE))</f>
        <v>#REF!</v>
      </c>
      <c r="L211" s="82" t="e">
        <f t="shared" si="21"/>
        <v>#REF!</v>
      </c>
      <c r="M211" s="82" t="e">
        <f>IF($B211=0,0,VLOOKUP($A211,#REF!,'Печать(опал)'!M$9,FALSE))</f>
        <v>#REF!</v>
      </c>
      <c r="N211" s="82" t="e">
        <f t="shared" si="22"/>
        <v>#REF!</v>
      </c>
      <c r="O211" s="82" t="e">
        <f>IF($B211=0,0,VLOOKUP($A211,#REF!,'Печать(опал)'!O$9,FALSE))</f>
        <v>#REF!</v>
      </c>
      <c r="P211" s="82" t="e">
        <f t="shared" si="23"/>
        <v>#REF!</v>
      </c>
      <c r="Q211" s="82" t="e">
        <f>IF($B211=0,0,VLOOKUP($A211,#REF!,'Печать(опал)'!Q$9,FALSE))</f>
        <v>#REF!</v>
      </c>
      <c r="R211" s="82" t="e">
        <f t="shared" si="24"/>
        <v>#REF!</v>
      </c>
      <c r="S211" s="82" t="e">
        <f>IF($B211=0,0,VLOOKUP($A211,#REF!,'Печать(опал)'!S$9,FALSE))</f>
        <v>#REF!</v>
      </c>
      <c r="T211" s="82" t="e">
        <f t="shared" si="25"/>
        <v>#REF!</v>
      </c>
      <c r="U211" s="82" t="e">
        <f>IF($B211=0,0,VLOOKUP($A211,#REF!,'Печать(опал)'!U$9,FALSE))</f>
        <v>#REF!</v>
      </c>
      <c r="V211" s="82" t="e">
        <f t="shared" si="26"/>
        <v>#REF!</v>
      </c>
      <c r="W211" s="82" t="e">
        <f>IF($B211=0,0,VLOOKUP($A211,#REF!,'Печать(опал)'!W$9,FALSE))</f>
        <v>#REF!</v>
      </c>
      <c r="X211" s="82" t="e">
        <f>IF(AND($A211&gt;0,W211&gt;0),IF('2_Вихідні дані'!$A$12=1,ROUND($L211*(W211-1),2),ROUND((L211+N211+P211+R211+T211+V211)*(W211-1),2)),0)</f>
        <v>#REF!</v>
      </c>
      <c r="Y211" s="74" t="e">
        <f t="shared" si="27"/>
        <v>#REF!</v>
      </c>
      <c r="Z211" s="74" t="e">
        <f>Y211*'2_Вихідні дані'!$B$17</f>
        <v>#REF!</v>
      </c>
    </row>
    <row r="212" spans="1:26" ht="12" hidden="1" x14ac:dyDescent="0.2">
      <c r="A212" s="86" t="e">
        <f>#REF!</f>
        <v>#REF!</v>
      </c>
      <c r="B212" s="78" t="e">
        <f>IF(C212=0,0,COUNTIF($C$10:C212,"&lt;&gt;0"))</f>
        <v>#REF!</v>
      </c>
      <c r="C212" s="78" t="e">
        <f>IF($F212&gt;0,#REF!,0)</f>
        <v>#REF!</v>
      </c>
      <c r="D212" s="78" t="e">
        <f>IF($F212&gt;0,#REF!,"")</f>
        <v>#REF!</v>
      </c>
      <c r="E212" s="78" t="e">
        <f>IF($F212&gt;0,#REF!,0)</f>
        <v>#REF!</v>
      </c>
      <c r="F212" s="78" t="e">
        <f>VLOOKUP($A212,#REF!,6+$B$3,FALSE)</f>
        <v>#REF!</v>
      </c>
      <c r="G212" s="82" t="e">
        <f>IF($B212&gt;0,'2_Вихідні дані'!$B$3,0)</f>
        <v>#REF!</v>
      </c>
      <c r="H212" s="82" t="e">
        <f>IF($B212=0,0,VLOOKUP($A212,#REF!,'Печать(опал)'!H$9,FALSE))</f>
        <v>#REF!</v>
      </c>
      <c r="I212" s="82" t="e">
        <f>IF($B212=0,0,VLOOKUP($A212,#REF!,'Печать(опал)'!I$9,FALSE))</f>
        <v>#REF!</v>
      </c>
      <c r="J212" s="82" t="e">
        <f>IF(B212=0,0,IF(E212&gt;0,VLOOKUP(E212,'2_Вихідні дані'!$A$6:$B$11,2,FALSE),1))</f>
        <v>#REF!</v>
      </c>
      <c r="K212" s="82" t="e">
        <f>IF($B212=0,0,VLOOKUP($A212,#REF!,'Печать(опал)'!K$9,FALSE))</f>
        <v>#REF!</v>
      </c>
      <c r="L212" s="82" t="e">
        <f t="shared" si="21"/>
        <v>#REF!</v>
      </c>
      <c r="M212" s="82" t="e">
        <f>IF($B212=0,0,VLOOKUP($A212,#REF!,'Печать(опал)'!M$9,FALSE))</f>
        <v>#REF!</v>
      </c>
      <c r="N212" s="82" t="e">
        <f t="shared" si="22"/>
        <v>#REF!</v>
      </c>
      <c r="O212" s="82" t="e">
        <f>IF($B212=0,0,VLOOKUP($A212,#REF!,'Печать(опал)'!O$9,FALSE))</f>
        <v>#REF!</v>
      </c>
      <c r="P212" s="82" t="e">
        <f t="shared" si="23"/>
        <v>#REF!</v>
      </c>
      <c r="Q212" s="82" t="e">
        <f>IF($B212=0,0,VLOOKUP($A212,#REF!,'Печать(опал)'!Q$9,FALSE))</f>
        <v>#REF!</v>
      </c>
      <c r="R212" s="82" t="e">
        <f t="shared" si="24"/>
        <v>#REF!</v>
      </c>
      <c r="S212" s="82" t="e">
        <f>IF($B212=0,0,VLOOKUP($A212,#REF!,'Печать(опал)'!S$9,FALSE))</f>
        <v>#REF!</v>
      </c>
      <c r="T212" s="82" t="e">
        <f t="shared" si="25"/>
        <v>#REF!</v>
      </c>
      <c r="U212" s="82" t="e">
        <f>IF($B212=0,0,VLOOKUP($A212,#REF!,'Печать(опал)'!U$9,FALSE))</f>
        <v>#REF!</v>
      </c>
      <c r="V212" s="82" t="e">
        <f t="shared" si="26"/>
        <v>#REF!</v>
      </c>
      <c r="W212" s="82" t="e">
        <f>IF($B212=0,0,VLOOKUP($A212,#REF!,'Печать(опал)'!W$9,FALSE))</f>
        <v>#REF!</v>
      </c>
      <c r="X212" s="82" t="e">
        <f>IF(AND($A212&gt;0,W212&gt;0),IF('2_Вихідні дані'!$A$12=1,ROUND($L212*(W212-1),2),ROUND((L212+N212+P212+R212+T212+V212)*(W212-1),2)),0)</f>
        <v>#REF!</v>
      </c>
      <c r="Y212" s="74" t="e">
        <f t="shared" si="27"/>
        <v>#REF!</v>
      </c>
      <c r="Z212" s="74" t="e">
        <f>Y212*'2_Вихідні дані'!$B$17</f>
        <v>#REF!</v>
      </c>
    </row>
    <row r="213" spans="1:26" ht="12" hidden="1" x14ac:dyDescent="0.2">
      <c r="A213" s="86" t="e">
        <f>#REF!</f>
        <v>#REF!</v>
      </c>
      <c r="B213" s="78" t="e">
        <f>IF(C213=0,0,COUNTIF($C$10:C213,"&lt;&gt;0"))</f>
        <v>#REF!</v>
      </c>
      <c r="C213" s="78" t="e">
        <f>IF($F213&gt;0,#REF!,0)</f>
        <v>#REF!</v>
      </c>
      <c r="D213" s="78" t="e">
        <f>IF($F213&gt;0,#REF!,"")</f>
        <v>#REF!</v>
      </c>
      <c r="E213" s="78" t="e">
        <f>IF($F213&gt;0,#REF!,0)</f>
        <v>#REF!</v>
      </c>
      <c r="F213" s="78" t="e">
        <f>VLOOKUP($A213,#REF!,6+$B$3,FALSE)</f>
        <v>#REF!</v>
      </c>
      <c r="G213" s="82" t="e">
        <f>IF($B213&gt;0,'2_Вихідні дані'!$B$3,0)</f>
        <v>#REF!</v>
      </c>
      <c r="H213" s="82" t="e">
        <f>IF($B213=0,0,VLOOKUP($A213,#REF!,'Печать(опал)'!H$9,FALSE))</f>
        <v>#REF!</v>
      </c>
      <c r="I213" s="82" t="e">
        <f>IF($B213=0,0,VLOOKUP($A213,#REF!,'Печать(опал)'!I$9,FALSE))</f>
        <v>#REF!</v>
      </c>
      <c r="J213" s="82" t="e">
        <f>IF(B213=0,0,IF(E213&gt;0,VLOOKUP(E213,'2_Вихідні дані'!$A$6:$B$11,2,FALSE),1))</f>
        <v>#REF!</v>
      </c>
      <c r="K213" s="82" t="e">
        <f>IF($B213=0,0,VLOOKUP($A213,#REF!,'Печать(опал)'!K$9,FALSE))</f>
        <v>#REF!</v>
      </c>
      <c r="L213" s="82" t="e">
        <f t="shared" si="21"/>
        <v>#REF!</v>
      </c>
      <c r="M213" s="82" t="e">
        <f>IF($B213=0,0,VLOOKUP($A213,#REF!,'Печать(опал)'!M$9,FALSE))</f>
        <v>#REF!</v>
      </c>
      <c r="N213" s="82" t="e">
        <f t="shared" si="22"/>
        <v>#REF!</v>
      </c>
      <c r="O213" s="82" t="e">
        <f>IF($B213=0,0,VLOOKUP($A213,#REF!,'Печать(опал)'!O$9,FALSE))</f>
        <v>#REF!</v>
      </c>
      <c r="P213" s="82" t="e">
        <f t="shared" si="23"/>
        <v>#REF!</v>
      </c>
      <c r="Q213" s="82" t="e">
        <f>IF($B213=0,0,VLOOKUP($A213,#REF!,'Печать(опал)'!Q$9,FALSE))</f>
        <v>#REF!</v>
      </c>
      <c r="R213" s="82" t="e">
        <f t="shared" si="24"/>
        <v>#REF!</v>
      </c>
      <c r="S213" s="82" t="e">
        <f>IF($B213=0,0,VLOOKUP($A213,#REF!,'Печать(опал)'!S$9,FALSE))</f>
        <v>#REF!</v>
      </c>
      <c r="T213" s="82" t="e">
        <f t="shared" si="25"/>
        <v>#REF!</v>
      </c>
      <c r="U213" s="82" t="e">
        <f>IF($B213=0,0,VLOOKUP($A213,#REF!,'Печать(опал)'!U$9,FALSE))</f>
        <v>#REF!</v>
      </c>
      <c r="V213" s="82" t="e">
        <f t="shared" si="26"/>
        <v>#REF!</v>
      </c>
      <c r="W213" s="82" t="e">
        <f>IF($B213=0,0,VLOOKUP($A213,#REF!,'Печать(опал)'!W$9,FALSE))</f>
        <v>#REF!</v>
      </c>
      <c r="X213" s="82" t="e">
        <f>IF(AND($A213&gt;0,W213&gt;0),IF('2_Вихідні дані'!$A$12=1,ROUND($L213*(W213-1),2),ROUND((L213+N213+P213+R213+T213+V213)*(W213-1),2)),0)</f>
        <v>#REF!</v>
      </c>
      <c r="Y213" s="74" t="e">
        <f t="shared" si="27"/>
        <v>#REF!</v>
      </c>
      <c r="Z213" s="74" t="e">
        <f>Y213*'2_Вихідні дані'!$B$17</f>
        <v>#REF!</v>
      </c>
    </row>
    <row r="214" spans="1:26" ht="12" hidden="1" x14ac:dyDescent="0.2">
      <c r="A214" s="86" t="e">
        <f>#REF!</f>
        <v>#REF!</v>
      </c>
      <c r="B214" s="78" t="e">
        <f>IF(C214=0,0,COUNTIF($C$10:C214,"&lt;&gt;0"))</f>
        <v>#REF!</v>
      </c>
      <c r="C214" s="78" t="e">
        <f>IF($F214&gt;0,#REF!,0)</f>
        <v>#REF!</v>
      </c>
      <c r="D214" s="78" t="e">
        <f>IF($F214&gt;0,#REF!,"")</f>
        <v>#REF!</v>
      </c>
      <c r="E214" s="78" t="e">
        <f>IF($F214&gt;0,#REF!,0)</f>
        <v>#REF!</v>
      </c>
      <c r="F214" s="78" t="e">
        <f>VLOOKUP($A214,#REF!,6+$B$3,FALSE)</f>
        <v>#REF!</v>
      </c>
      <c r="G214" s="82" t="e">
        <f>IF($B214&gt;0,'2_Вихідні дані'!$B$3,0)</f>
        <v>#REF!</v>
      </c>
      <c r="H214" s="82" t="e">
        <f>IF($B214=0,0,VLOOKUP($A214,#REF!,'Печать(опал)'!H$9,FALSE))</f>
        <v>#REF!</v>
      </c>
      <c r="I214" s="82" t="e">
        <f>IF($B214=0,0,VLOOKUP($A214,#REF!,'Печать(опал)'!I$9,FALSE))</f>
        <v>#REF!</v>
      </c>
      <c r="J214" s="82" t="e">
        <f>IF(B214=0,0,IF(E214&gt;0,VLOOKUP(E214,'2_Вихідні дані'!$A$6:$B$11,2,FALSE),1))</f>
        <v>#REF!</v>
      </c>
      <c r="K214" s="82" t="e">
        <f>IF($B214=0,0,VLOOKUP($A214,#REF!,'Печать(опал)'!K$9,FALSE))</f>
        <v>#REF!</v>
      </c>
      <c r="L214" s="82" t="e">
        <f t="shared" si="21"/>
        <v>#REF!</v>
      </c>
      <c r="M214" s="82" t="e">
        <f>IF($B214=0,0,VLOOKUP($A214,#REF!,'Печать(опал)'!M$9,FALSE))</f>
        <v>#REF!</v>
      </c>
      <c r="N214" s="82" t="e">
        <f t="shared" si="22"/>
        <v>#REF!</v>
      </c>
      <c r="O214" s="82" t="e">
        <f>IF($B214=0,0,VLOOKUP($A214,#REF!,'Печать(опал)'!O$9,FALSE))</f>
        <v>#REF!</v>
      </c>
      <c r="P214" s="82" t="e">
        <f t="shared" si="23"/>
        <v>#REF!</v>
      </c>
      <c r="Q214" s="82" t="e">
        <f>IF($B214=0,0,VLOOKUP($A214,#REF!,'Печать(опал)'!Q$9,FALSE))</f>
        <v>#REF!</v>
      </c>
      <c r="R214" s="82" t="e">
        <f t="shared" si="24"/>
        <v>#REF!</v>
      </c>
      <c r="S214" s="82" t="e">
        <f>IF($B214=0,0,VLOOKUP($A214,#REF!,'Печать(опал)'!S$9,FALSE))</f>
        <v>#REF!</v>
      </c>
      <c r="T214" s="82" t="e">
        <f t="shared" si="25"/>
        <v>#REF!</v>
      </c>
      <c r="U214" s="82" t="e">
        <f>IF($B214=0,0,VLOOKUP($A214,#REF!,'Печать(опал)'!U$9,FALSE))</f>
        <v>#REF!</v>
      </c>
      <c r="V214" s="82" t="e">
        <f t="shared" si="26"/>
        <v>#REF!</v>
      </c>
      <c r="W214" s="82" t="e">
        <f>IF($B214=0,0,VLOOKUP($A214,#REF!,'Печать(опал)'!W$9,FALSE))</f>
        <v>#REF!</v>
      </c>
      <c r="X214" s="82" t="e">
        <f>IF(AND($A214&gt;0,W214&gt;0),IF('2_Вихідні дані'!$A$12=1,ROUND($L214*(W214-1),2),ROUND((L214+N214+P214+R214+T214+V214)*(W214-1),2)),0)</f>
        <v>#REF!</v>
      </c>
      <c r="Y214" s="74" t="e">
        <f t="shared" si="27"/>
        <v>#REF!</v>
      </c>
      <c r="Z214" s="74" t="e">
        <f>Y214*'2_Вихідні дані'!$B$17</f>
        <v>#REF!</v>
      </c>
    </row>
    <row r="215" spans="1:26" ht="12" hidden="1" x14ac:dyDescent="0.2">
      <c r="A215" s="86" t="e">
        <f>#REF!</f>
        <v>#REF!</v>
      </c>
      <c r="B215" s="78" t="e">
        <f>IF(C215=0,0,COUNTIF($C$10:C215,"&lt;&gt;0"))</f>
        <v>#REF!</v>
      </c>
      <c r="C215" s="78" t="e">
        <f>IF($F215&gt;0,#REF!,0)</f>
        <v>#REF!</v>
      </c>
      <c r="D215" s="78" t="e">
        <f>IF($F215&gt;0,#REF!,"")</f>
        <v>#REF!</v>
      </c>
      <c r="E215" s="78" t="e">
        <f>IF($F215&gt;0,#REF!,0)</f>
        <v>#REF!</v>
      </c>
      <c r="F215" s="78" t="e">
        <f>VLOOKUP($A215,#REF!,6+$B$3,FALSE)</f>
        <v>#REF!</v>
      </c>
      <c r="G215" s="82" t="e">
        <f>IF($B215&gt;0,'2_Вихідні дані'!$B$3,0)</f>
        <v>#REF!</v>
      </c>
      <c r="H215" s="82" t="e">
        <f>IF($B215=0,0,VLOOKUP($A215,#REF!,'Печать(опал)'!H$9,FALSE))</f>
        <v>#REF!</v>
      </c>
      <c r="I215" s="82" t="e">
        <f>IF($B215=0,0,VLOOKUP($A215,#REF!,'Печать(опал)'!I$9,FALSE))</f>
        <v>#REF!</v>
      </c>
      <c r="J215" s="82" t="e">
        <f>IF(B215=0,0,IF(E215&gt;0,VLOOKUP(E215,'2_Вихідні дані'!$A$6:$B$11,2,FALSE),1))</f>
        <v>#REF!</v>
      </c>
      <c r="K215" s="82" t="e">
        <f>IF($B215=0,0,VLOOKUP($A215,#REF!,'Печать(опал)'!K$9,FALSE))</f>
        <v>#REF!</v>
      </c>
      <c r="L215" s="82" t="e">
        <f t="shared" si="21"/>
        <v>#REF!</v>
      </c>
      <c r="M215" s="82" t="e">
        <f>IF($B215=0,0,VLOOKUP($A215,#REF!,'Печать(опал)'!M$9,FALSE))</f>
        <v>#REF!</v>
      </c>
      <c r="N215" s="82" t="e">
        <f t="shared" si="22"/>
        <v>#REF!</v>
      </c>
      <c r="O215" s="82" t="e">
        <f>IF($B215=0,0,VLOOKUP($A215,#REF!,'Печать(опал)'!O$9,FALSE))</f>
        <v>#REF!</v>
      </c>
      <c r="P215" s="82" t="e">
        <f t="shared" si="23"/>
        <v>#REF!</v>
      </c>
      <c r="Q215" s="82" t="e">
        <f>IF($B215=0,0,VLOOKUP($A215,#REF!,'Печать(опал)'!Q$9,FALSE))</f>
        <v>#REF!</v>
      </c>
      <c r="R215" s="82" t="e">
        <f t="shared" si="24"/>
        <v>#REF!</v>
      </c>
      <c r="S215" s="82" t="e">
        <f>IF($B215=0,0,VLOOKUP($A215,#REF!,'Печать(опал)'!S$9,FALSE))</f>
        <v>#REF!</v>
      </c>
      <c r="T215" s="82" t="e">
        <f t="shared" si="25"/>
        <v>#REF!</v>
      </c>
      <c r="U215" s="82" t="e">
        <f>IF($B215=0,0,VLOOKUP($A215,#REF!,'Печать(опал)'!U$9,FALSE))</f>
        <v>#REF!</v>
      </c>
      <c r="V215" s="82" t="e">
        <f t="shared" si="26"/>
        <v>#REF!</v>
      </c>
      <c r="W215" s="82" t="e">
        <f>IF($B215=0,0,VLOOKUP($A215,#REF!,'Печать(опал)'!W$9,FALSE))</f>
        <v>#REF!</v>
      </c>
      <c r="X215" s="82" t="e">
        <f>IF(AND($A215&gt;0,W215&gt;0),IF('2_Вихідні дані'!$A$12=1,ROUND($L215*(W215-1),2),ROUND((L215+N215+P215+R215+T215+V215)*(W215-1),2)),0)</f>
        <v>#REF!</v>
      </c>
      <c r="Y215" s="74" t="e">
        <f t="shared" si="27"/>
        <v>#REF!</v>
      </c>
      <c r="Z215" s="74" t="e">
        <f>Y215*'2_Вихідні дані'!$B$17</f>
        <v>#REF!</v>
      </c>
    </row>
    <row r="216" spans="1:26" ht="12" hidden="1" x14ac:dyDescent="0.2">
      <c r="A216" s="86" t="e">
        <f>#REF!</f>
        <v>#REF!</v>
      </c>
      <c r="B216" s="78" t="e">
        <f>IF(C216=0,0,COUNTIF($C$10:C216,"&lt;&gt;0"))</f>
        <v>#REF!</v>
      </c>
      <c r="C216" s="78" t="e">
        <f>IF($F216&gt;0,#REF!,0)</f>
        <v>#REF!</v>
      </c>
      <c r="D216" s="78" t="e">
        <f>IF($F216&gt;0,#REF!,"")</f>
        <v>#REF!</v>
      </c>
      <c r="E216" s="78" t="e">
        <f>IF($F216&gt;0,#REF!,0)</f>
        <v>#REF!</v>
      </c>
      <c r="F216" s="78" t="e">
        <f>VLOOKUP($A216,#REF!,6+$B$3,FALSE)</f>
        <v>#REF!</v>
      </c>
      <c r="G216" s="82" t="e">
        <f>IF($B216&gt;0,'2_Вихідні дані'!$B$3,0)</f>
        <v>#REF!</v>
      </c>
      <c r="H216" s="82" t="e">
        <f>IF($B216=0,0,VLOOKUP($A216,#REF!,'Печать(опал)'!H$9,FALSE))</f>
        <v>#REF!</v>
      </c>
      <c r="I216" s="82" t="e">
        <f>IF($B216=0,0,VLOOKUP($A216,#REF!,'Печать(опал)'!I$9,FALSE))</f>
        <v>#REF!</v>
      </c>
      <c r="J216" s="82" t="e">
        <f>IF(B216=0,0,IF(E216&gt;0,VLOOKUP(E216,'2_Вихідні дані'!$A$6:$B$11,2,FALSE),1))</f>
        <v>#REF!</v>
      </c>
      <c r="K216" s="82" t="e">
        <f>IF($B216=0,0,VLOOKUP($A216,#REF!,'Печать(опал)'!K$9,FALSE))</f>
        <v>#REF!</v>
      </c>
      <c r="L216" s="82" t="e">
        <f t="shared" si="21"/>
        <v>#REF!</v>
      </c>
      <c r="M216" s="82" t="e">
        <f>IF($B216=0,0,VLOOKUP($A216,#REF!,'Печать(опал)'!M$9,FALSE))</f>
        <v>#REF!</v>
      </c>
      <c r="N216" s="82" t="e">
        <f t="shared" si="22"/>
        <v>#REF!</v>
      </c>
      <c r="O216" s="82" t="e">
        <f>IF($B216=0,0,VLOOKUP($A216,#REF!,'Печать(опал)'!O$9,FALSE))</f>
        <v>#REF!</v>
      </c>
      <c r="P216" s="82" t="e">
        <f t="shared" si="23"/>
        <v>#REF!</v>
      </c>
      <c r="Q216" s="82" t="e">
        <f>IF($B216=0,0,VLOOKUP($A216,#REF!,'Печать(опал)'!Q$9,FALSE))</f>
        <v>#REF!</v>
      </c>
      <c r="R216" s="82" t="e">
        <f t="shared" si="24"/>
        <v>#REF!</v>
      </c>
      <c r="S216" s="82" t="e">
        <f>IF($B216=0,0,VLOOKUP($A216,#REF!,'Печать(опал)'!S$9,FALSE))</f>
        <v>#REF!</v>
      </c>
      <c r="T216" s="82" t="e">
        <f t="shared" si="25"/>
        <v>#REF!</v>
      </c>
      <c r="U216" s="82" t="e">
        <f>IF($B216=0,0,VLOOKUP($A216,#REF!,'Печать(опал)'!U$9,FALSE))</f>
        <v>#REF!</v>
      </c>
      <c r="V216" s="82" t="e">
        <f t="shared" si="26"/>
        <v>#REF!</v>
      </c>
      <c r="W216" s="82" t="e">
        <f>IF($B216=0,0,VLOOKUP($A216,#REF!,'Печать(опал)'!W$9,FALSE))</f>
        <v>#REF!</v>
      </c>
      <c r="X216" s="82" t="e">
        <f>IF(AND($A216&gt;0,W216&gt;0),IF('2_Вихідні дані'!$A$12=1,ROUND($L216*(W216-1),2),ROUND((L216+N216+P216+R216+T216+V216)*(W216-1),2)),0)</f>
        <v>#REF!</v>
      </c>
      <c r="Y216" s="74" t="e">
        <f t="shared" si="27"/>
        <v>#REF!</v>
      </c>
      <c r="Z216" s="74" t="e">
        <f>Y216*'2_Вихідні дані'!$B$17</f>
        <v>#REF!</v>
      </c>
    </row>
    <row r="217" spans="1:26" ht="12" hidden="1" x14ac:dyDescent="0.2">
      <c r="A217" s="86" t="e">
        <f>#REF!</f>
        <v>#REF!</v>
      </c>
      <c r="B217" s="78" t="e">
        <f>IF(C217=0,0,COUNTIF($C$10:C217,"&lt;&gt;0"))</f>
        <v>#REF!</v>
      </c>
      <c r="C217" s="78" t="e">
        <f>IF($F217&gt;0,#REF!,0)</f>
        <v>#REF!</v>
      </c>
      <c r="D217" s="78" t="e">
        <f>IF($F217&gt;0,#REF!,"")</f>
        <v>#REF!</v>
      </c>
      <c r="E217" s="78" t="e">
        <f>IF($F217&gt;0,#REF!,0)</f>
        <v>#REF!</v>
      </c>
      <c r="F217" s="78" t="e">
        <f>VLOOKUP($A217,#REF!,6+$B$3,FALSE)</f>
        <v>#REF!</v>
      </c>
      <c r="G217" s="82" t="e">
        <f>IF($B217&gt;0,'2_Вихідні дані'!$B$3,0)</f>
        <v>#REF!</v>
      </c>
      <c r="H217" s="82" t="e">
        <f>IF($B217=0,0,VLOOKUP($A217,#REF!,'Печать(опал)'!H$9,FALSE))</f>
        <v>#REF!</v>
      </c>
      <c r="I217" s="82" t="e">
        <f>IF($B217=0,0,VLOOKUP($A217,#REF!,'Печать(опал)'!I$9,FALSE))</f>
        <v>#REF!</v>
      </c>
      <c r="J217" s="82" t="e">
        <f>IF(B217=0,0,IF(E217&gt;0,VLOOKUP(E217,'2_Вихідні дані'!$A$6:$B$11,2,FALSE),1))</f>
        <v>#REF!</v>
      </c>
      <c r="K217" s="82" t="e">
        <f>IF($B217=0,0,VLOOKUP($A217,#REF!,'Печать(опал)'!K$9,FALSE))</f>
        <v>#REF!</v>
      </c>
      <c r="L217" s="82" t="e">
        <f t="shared" si="21"/>
        <v>#REF!</v>
      </c>
      <c r="M217" s="82" t="e">
        <f>IF($B217=0,0,VLOOKUP($A217,#REF!,'Печать(опал)'!M$9,FALSE))</f>
        <v>#REF!</v>
      </c>
      <c r="N217" s="82" t="e">
        <f t="shared" si="22"/>
        <v>#REF!</v>
      </c>
      <c r="O217" s="82" t="e">
        <f>IF($B217=0,0,VLOOKUP($A217,#REF!,'Печать(опал)'!O$9,FALSE))</f>
        <v>#REF!</v>
      </c>
      <c r="P217" s="82" t="e">
        <f t="shared" si="23"/>
        <v>#REF!</v>
      </c>
      <c r="Q217" s="82" t="e">
        <f>IF($B217=0,0,VLOOKUP($A217,#REF!,'Печать(опал)'!Q$9,FALSE))</f>
        <v>#REF!</v>
      </c>
      <c r="R217" s="82" t="e">
        <f t="shared" si="24"/>
        <v>#REF!</v>
      </c>
      <c r="S217" s="82" t="e">
        <f>IF($B217=0,0,VLOOKUP($A217,#REF!,'Печать(опал)'!S$9,FALSE))</f>
        <v>#REF!</v>
      </c>
      <c r="T217" s="82" t="e">
        <f t="shared" si="25"/>
        <v>#REF!</v>
      </c>
      <c r="U217" s="82" t="e">
        <f>IF($B217=0,0,VLOOKUP($A217,#REF!,'Печать(опал)'!U$9,FALSE))</f>
        <v>#REF!</v>
      </c>
      <c r="V217" s="82" t="e">
        <f t="shared" si="26"/>
        <v>#REF!</v>
      </c>
      <c r="W217" s="82" t="e">
        <f>IF($B217=0,0,VLOOKUP($A217,#REF!,'Печать(опал)'!W$9,FALSE))</f>
        <v>#REF!</v>
      </c>
      <c r="X217" s="82" t="e">
        <f>IF(AND($A217&gt;0,W217&gt;0),IF('2_Вихідні дані'!$A$12=1,ROUND($L217*(W217-1),2),ROUND((L217+N217+P217+R217+T217+V217)*(W217-1),2)),0)</f>
        <v>#REF!</v>
      </c>
      <c r="Y217" s="74" t="e">
        <f t="shared" si="27"/>
        <v>#REF!</v>
      </c>
      <c r="Z217" s="74" t="e">
        <f>Y217*'2_Вихідні дані'!$B$17</f>
        <v>#REF!</v>
      </c>
    </row>
    <row r="218" spans="1:26" ht="12" hidden="1" x14ac:dyDescent="0.2">
      <c r="A218" s="86" t="e">
        <f>#REF!</f>
        <v>#REF!</v>
      </c>
      <c r="B218" s="78" t="e">
        <f>IF(C218=0,0,COUNTIF($C$10:C218,"&lt;&gt;0"))</f>
        <v>#REF!</v>
      </c>
      <c r="C218" s="78" t="e">
        <f>IF($F218&gt;0,#REF!,0)</f>
        <v>#REF!</v>
      </c>
      <c r="D218" s="78" t="e">
        <f>IF($F218&gt;0,#REF!,"")</f>
        <v>#REF!</v>
      </c>
      <c r="E218" s="78" t="e">
        <f>IF($F218&gt;0,#REF!,0)</f>
        <v>#REF!</v>
      </c>
      <c r="F218" s="78" t="e">
        <f>VLOOKUP($A218,#REF!,6+$B$3,FALSE)</f>
        <v>#REF!</v>
      </c>
      <c r="G218" s="82" t="e">
        <f>IF($B218&gt;0,'2_Вихідні дані'!$B$3,0)</f>
        <v>#REF!</v>
      </c>
      <c r="H218" s="82" t="e">
        <f>IF($B218=0,0,VLOOKUP($A218,#REF!,'Печать(опал)'!H$9,FALSE))</f>
        <v>#REF!</v>
      </c>
      <c r="I218" s="82" t="e">
        <f>IF($B218=0,0,VLOOKUP($A218,#REF!,'Печать(опал)'!I$9,FALSE))</f>
        <v>#REF!</v>
      </c>
      <c r="J218" s="82" t="e">
        <f>IF(B218=0,0,IF(E218&gt;0,VLOOKUP(E218,'2_Вихідні дані'!$A$6:$B$11,2,FALSE),1))</f>
        <v>#REF!</v>
      </c>
      <c r="K218" s="82" t="e">
        <f>IF($B218=0,0,VLOOKUP($A218,#REF!,'Печать(опал)'!K$9,FALSE))</f>
        <v>#REF!</v>
      </c>
      <c r="L218" s="82" t="e">
        <f t="shared" si="21"/>
        <v>#REF!</v>
      </c>
      <c r="M218" s="82" t="e">
        <f>IF($B218=0,0,VLOOKUP($A218,#REF!,'Печать(опал)'!M$9,FALSE))</f>
        <v>#REF!</v>
      </c>
      <c r="N218" s="82" t="e">
        <f t="shared" si="22"/>
        <v>#REF!</v>
      </c>
      <c r="O218" s="82" t="e">
        <f>IF($B218=0,0,VLOOKUP($A218,#REF!,'Печать(опал)'!O$9,FALSE))</f>
        <v>#REF!</v>
      </c>
      <c r="P218" s="82" t="e">
        <f t="shared" si="23"/>
        <v>#REF!</v>
      </c>
      <c r="Q218" s="82" t="e">
        <f>IF($B218=0,0,VLOOKUP($A218,#REF!,'Печать(опал)'!Q$9,FALSE))</f>
        <v>#REF!</v>
      </c>
      <c r="R218" s="82" t="e">
        <f t="shared" si="24"/>
        <v>#REF!</v>
      </c>
      <c r="S218" s="82" t="e">
        <f>IF($B218=0,0,VLOOKUP($A218,#REF!,'Печать(опал)'!S$9,FALSE))</f>
        <v>#REF!</v>
      </c>
      <c r="T218" s="82" t="e">
        <f t="shared" si="25"/>
        <v>#REF!</v>
      </c>
      <c r="U218" s="82" t="e">
        <f>IF($B218=0,0,VLOOKUP($A218,#REF!,'Печать(опал)'!U$9,FALSE))</f>
        <v>#REF!</v>
      </c>
      <c r="V218" s="82" t="e">
        <f t="shared" si="26"/>
        <v>#REF!</v>
      </c>
      <c r="W218" s="82" t="e">
        <f>IF($B218=0,0,VLOOKUP($A218,#REF!,'Печать(опал)'!W$9,FALSE))</f>
        <v>#REF!</v>
      </c>
      <c r="X218" s="82" t="e">
        <f>IF(AND($A218&gt;0,W218&gt;0),IF('2_Вихідні дані'!$A$12=1,ROUND($L218*(W218-1),2),ROUND((L218+N218+P218+R218+T218+V218)*(W218-1),2)),0)</f>
        <v>#REF!</v>
      </c>
      <c r="Y218" s="74" t="e">
        <f t="shared" si="27"/>
        <v>#REF!</v>
      </c>
      <c r="Z218" s="74" t="e">
        <f>Y218*'2_Вихідні дані'!$B$17</f>
        <v>#REF!</v>
      </c>
    </row>
    <row r="219" spans="1:26" ht="12" hidden="1" x14ac:dyDescent="0.2">
      <c r="A219" s="86" t="e">
        <f>#REF!</f>
        <v>#REF!</v>
      </c>
      <c r="B219" s="78" t="e">
        <f>IF(C219=0,0,COUNTIF($C$10:C219,"&lt;&gt;0"))</f>
        <v>#REF!</v>
      </c>
      <c r="C219" s="78" t="e">
        <f>IF($F219&gt;0,#REF!,0)</f>
        <v>#REF!</v>
      </c>
      <c r="D219" s="78" t="e">
        <f>IF($F219&gt;0,#REF!,"")</f>
        <v>#REF!</v>
      </c>
      <c r="E219" s="78" t="e">
        <f>IF($F219&gt;0,#REF!,0)</f>
        <v>#REF!</v>
      </c>
      <c r="F219" s="78" t="e">
        <f>VLOOKUP($A219,#REF!,6+$B$3,FALSE)</f>
        <v>#REF!</v>
      </c>
      <c r="G219" s="82" t="e">
        <f>IF($B219&gt;0,'2_Вихідні дані'!$B$3,0)</f>
        <v>#REF!</v>
      </c>
      <c r="H219" s="82" t="e">
        <f>IF($B219=0,0,VLOOKUP($A219,#REF!,'Печать(опал)'!H$9,FALSE))</f>
        <v>#REF!</v>
      </c>
      <c r="I219" s="82" t="e">
        <f>IF($B219=0,0,VLOOKUP($A219,#REF!,'Печать(опал)'!I$9,FALSE))</f>
        <v>#REF!</v>
      </c>
      <c r="J219" s="82" t="e">
        <f>IF(B219=0,0,IF(E219&gt;0,VLOOKUP(E219,'2_Вихідні дані'!$A$6:$B$11,2,FALSE),1))</f>
        <v>#REF!</v>
      </c>
      <c r="K219" s="82" t="e">
        <f>IF($B219=0,0,VLOOKUP($A219,#REF!,'Печать(опал)'!K$9,FALSE))</f>
        <v>#REF!</v>
      </c>
      <c r="L219" s="82" t="e">
        <f t="shared" si="21"/>
        <v>#REF!</v>
      </c>
      <c r="M219" s="82" t="e">
        <f>IF($B219=0,0,VLOOKUP($A219,#REF!,'Печать(опал)'!M$9,FALSE))</f>
        <v>#REF!</v>
      </c>
      <c r="N219" s="82" t="e">
        <f t="shared" si="22"/>
        <v>#REF!</v>
      </c>
      <c r="O219" s="82" t="e">
        <f>IF($B219=0,0,VLOOKUP($A219,#REF!,'Печать(опал)'!O$9,FALSE))</f>
        <v>#REF!</v>
      </c>
      <c r="P219" s="82" t="e">
        <f t="shared" si="23"/>
        <v>#REF!</v>
      </c>
      <c r="Q219" s="82" t="e">
        <f>IF($B219=0,0,VLOOKUP($A219,#REF!,'Печать(опал)'!Q$9,FALSE))</f>
        <v>#REF!</v>
      </c>
      <c r="R219" s="82" t="e">
        <f t="shared" si="24"/>
        <v>#REF!</v>
      </c>
      <c r="S219" s="82" t="e">
        <f>IF($B219=0,0,VLOOKUP($A219,#REF!,'Печать(опал)'!S$9,FALSE))</f>
        <v>#REF!</v>
      </c>
      <c r="T219" s="82" t="e">
        <f t="shared" si="25"/>
        <v>#REF!</v>
      </c>
      <c r="U219" s="82" t="e">
        <f>IF($B219=0,0,VLOOKUP($A219,#REF!,'Печать(опал)'!U$9,FALSE))</f>
        <v>#REF!</v>
      </c>
      <c r="V219" s="82" t="e">
        <f t="shared" si="26"/>
        <v>#REF!</v>
      </c>
      <c r="W219" s="82" t="e">
        <f>IF($B219=0,0,VLOOKUP($A219,#REF!,'Печать(опал)'!W$9,FALSE))</f>
        <v>#REF!</v>
      </c>
      <c r="X219" s="82" t="e">
        <f>IF(AND($A219&gt;0,W219&gt;0),IF('2_Вихідні дані'!$A$12=1,ROUND($L219*(W219-1),2),ROUND((L219+N219+P219+R219+T219+V219)*(W219-1),2)),0)</f>
        <v>#REF!</v>
      </c>
      <c r="Y219" s="74" t="e">
        <f t="shared" si="27"/>
        <v>#REF!</v>
      </c>
      <c r="Z219" s="74" t="e">
        <f>Y219*'2_Вихідні дані'!$B$17</f>
        <v>#REF!</v>
      </c>
    </row>
    <row r="220" spans="1:26" ht="12" hidden="1" x14ac:dyDescent="0.2">
      <c r="A220" s="86" t="e">
        <f>#REF!</f>
        <v>#REF!</v>
      </c>
      <c r="B220" s="78" t="e">
        <f>IF(C220=0,0,COUNTIF($C$10:C220,"&lt;&gt;0"))</f>
        <v>#REF!</v>
      </c>
      <c r="C220" s="78" t="e">
        <f>IF($F220&gt;0,#REF!,0)</f>
        <v>#REF!</v>
      </c>
      <c r="D220" s="78" t="e">
        <f>IF($F220&gt;0,#REF!,"")</f>
        <v>#REF!</v>
      </c>
      <c r="E220" s="78" t="e">
        <f>IF($F220&gt;0,#REF!,0)</f>
        <v>#REF!</v>
      </c>
      <c r="F220" s="78" t="e">
        <f>VLOOKUP($A220,#REF!,6+$B$3,FALSE)</f>
        <v>#REF!</v>
      </c>
      <c r="G220" s="82" t="e">
        <f>IF($B220&gt;0,'2_Вихідні дані'!$B$3,0)</f>
        <v>#REF!</v>
      </c>
      <c r="H220" s="82" t="e">
        <f>IF($B220=0,0,VLOOKUP($A220,#REF!,'Печать(опал)'!H$9,FALSE))</f>
        <v>#REF!</v>
      </c>
      <c r="I220" s="82" t="e">
        <f>IF($B220=0,0,VLOOKUP($A220,#REF!,'Печать(опал)'!I$9,FALSE))</f>
        <v>#REF!</v>
      </c>
      <c r="J220" s="82" t="e">
        <f>IF(B220=0,0,IF(E220&gt;0,VLOOKUP(E220,'2_Вихідні дані'!$A$6:$B$11,2,FALSE),1))</f>
        <v>#REF!</v>
      </c>
      <c r="K220" s="82" t="e">
        <f>IF($B220=0,0,VLOOKUP($A220,#REF!,'Печать(опал)'!K$9,FALSE))</f>
        <v>#REF!</v>
      </c>
      <c r="L220" s="82" t="e">
        <f t="shared" si="21"/>
        <v>#REF!</v>
      </c>
      <c r="M220" s="82" t="e">
        <f>IF($B220=0,0,VLOOKUP($A220,#REF!,'Печать(опал)'!M$9,FALSE))</f>
        <v>#REF!</v>
      </c>
      <c r="N220" s="82" t="e">
        <f t="shared" si="22"/>
        <v>#REF!</v>
      </c>
      <c r="O220" s="82" t="e">
        <f>IF($B220=0,0,VLOOKUP($A220,#REF!,'Печать(опал)'!O$9,FALSE))</f>
        <v>#REF!</v>
      </c>
      <c r="P220" s="82" t="e">
        <f t="shared" si="23"/>
        <v>#REF!</v>
      </c>
      <c r="Q220" s="82" t="e">
        <f>IF($B220=0,0,VLOOKUP($A220,#REF!,'Печать(опал)'!Q$9,FALSE))</f>
        <v>#REF!</v>
      </c>
      <c r="R220" s="82" t="e">
        <f t="shared" si="24"/>
        <v>#REF!</v>
      </c>
      <c r="S220" s="82" t="e">
        <f>IF($B220=0,0,VLOOKUP($A220,#REF!,'Печать(опал)'!S$9,FALSE))</f>
        <v>#REF!</v>
      </c>
      <c r="T220" s="82" t="e">
        <f t="shared" si="25"/>
        <v>#REF!</v>
      </c>
      <c r="U220" s="82" t="e">
        <f>IF($B220=0,0,VLOOKUP($A220,#REF!,'Печать(опал)'!U$9,FALSE))</f>
        <v>#REF!</v>
      </c>
      <c r="V220" s="82" t="e">
        <f t="shared" si="26"/>
        <v>#REF!</v>
      </c>
      <c r="W220" s="82" t="e">
        <f>IF($B220=0,0,VLOOKUP($A220,#REF!,'Печать(опал)'!W$9,FALSE))</f>
        <v>#REF!</v>
      </c>
      <c r="X220" s="82" t="e">
        <f>IF(AND($A220&gt;0,W220&gt;0),IF('2_Вихідні дані'!$A$12=1,ROUND($L220*(W220-1),2),ROUND((L220+N220+P220+R220+T220+V220)*(W220-1),2)),0)</f>
        <v>#REF!</v>
      </c>
      <c r="Y220" s="74" t="e">
        <f t="shared" si="27"/>
        <v>#REF!</v>
      </c>
      <c r="Z220" s="74" t="e">
        <f>Y220*'2_Вихідні дані'!$B$17</f>
        <v>#REF!</v>
      </c>
    </row>
    <row r="221" spans="1:26" ht="12" hidden="1" x14ac:dyDescent="0.2">
      <c r="A221" s="86" t="e">
        <f>#REF!</f>
        <v>#REF!</v>
      </c>
      <c r="B221" s="78" t="e">
        <f>IF(C221=0,0,COUNTIF($C$10:C221,"&lt;&gt;0"))</f>
        <v>#REF!</v>
      </c>
      <c r="C221" s="78" t="e">
        <f>IF($F221&gt;0,#REF!,0)</f>
        <v>#REF!</v>
      </c>
      <c r="D221" s="78" t="e">
        <f>IF($F221&gt;0,#REF!,"")</f>
        <v>#REF!</v>
      </c>
      <c r="E221" s="78" t="e">
        <f>IF($F221&gt;0,#REF!,0)</f>
        <v>#REF!</v>
      </c>
      <c r="F221" s="78" t="e">
        <f>VLOOKUP($A221,#REF!,6+$B$3,FALSE)</f>
        <v>#REF!</v>
      </c>
      <c r="G221" s="82" t="e">
        <f>IF($B221&gt;0,'2_Вихідні дані'!$B$3,0)</f>
        <v>#REF!</v>
      </c>
      <c r="H221" s="82" t="e">
        <f>IF($B221=0,0,VLOOKUP($A221,#REF!,'Печать(опал)'!H$9,FALSE))</f>
        <v>#REF!</v>
      </c>
      <c r="I221" s="82" t="e">
        <f>IF($B221=0,0,VLOOKUP($A221,#REF!,'Печать(опал)'!I$9,FALSE))</f>
        <v>#REF!</v>
      </c>
      <c r="J221" s="82" t="e">
        <f>IF(B221=0,0,IF(E221&gt;0,VLOOKUP(E221,'2_Вихідні дані'!$A$6:$B$11,2,FALSE),1))</f>
        <v>#REF!</v>
      </c>
      <c r="K221" s="82" t="e">
        <f>IF($B221=0,0,VLOOKUP($A221,#REF!,'Печать(опал)'!K$9,FALSE))</f>
        <v>#REF!</v>
      </c>
      <c r="L221" s="82" t="e">
        <f t="shared" si="21"/>
        <v>#REF!</v>
      </c>
      <c r="M221" s="82" t="e">
        <f>IF($B221=0,0,VLOOKUP($A221,#REF!,'Печать(опал)'!M$9,FALSE))</f>
        <v>#REF!</v>
      </c>
      <c r="N221" s="82" t="e">
        <f t="shared" si="22"/>
        <v>#REF!</v>
      </c>
      <c r="O221" s="82" t="e">
        <f>IF($B221=0,0,VLOOKUP($A221,#REF!,'Печать(опал)'!O$9,FALSE))</f>
        <v>#REF!</v>
      </c>
      <c r="P221" s="82" t="e">
        <f t="shared" si="23"/>
        <v>#REF!</v>
      </c>
      <c r="Q221" s="82" t="e">
        <f>IF($B221=0,0,VLOOKUP($A221,#REF!,'Печать(опал)'!Q$9,FALSE))</f>
        <v>#REF!</v>
      </c>
      <c r="R221" s="82" t="e">
        <f t="shared" si="24"/>
        <v>#REF!</v>
      </c>
      <c r="S221" s="82" t="e">
        <f>IF($B221=0,0,VLOOKUP($A221,#REF!,'Печать(опал)'!S$9,FALSE))</f>
        <v>#REF!</v>
      </c>
      <c r="T221" s="82" t="e">
        <f t="shared" si="25"/>
        <v>#REF!</v>
      </c>
      <c r="U221" s="82" t="e">
        <f>IF($B221=0,0,VLOOKUP($A221,#REF!,'Печать(опал)'!U$9,FALSE))</f>
        <v>#REF!</v>
      </c>
      <c r="V221" s="82" t="e">
        <f t="shared" si="26"/>
        <v>#REF!</v>
      </c>
      <c r="W221" s="82" t="e">
        <f>IF($B221=0,0,VLOOKUP($A221,#REF!,'Печать(опал)'!W$9,FALSE))</f>
        <v>#REF!</v>
      </c>
      <c r="X221" s="82" t="e">
        <f>IF(AND($A221&gt;0,W221&gt;0),IF('2_Вихідні дані'!$A$12=1,ROUND($L221*(W221-1),2),ROUND((L221+N221+P221+R221+T221+V221)*(W221-1),2)),0)</f>
        <v>#REF!</v>
      </c>
      <c r="Y221" s="74" t="e">
        <f t="shared" si="27"/>
        <v>#REF!</v>
      </c>
      <c r="Z221" s="74" t="e">
        <f>Y221*'2_Вихідні дані'!$B$17</f>
        <v>#REF!</v>
      </c>
    </row>
    <row r="222" spans="1:26" ht="12" hidden="1" x14ac:dyDescent="0.2">
      <c r="A222" s="86" t="e">
        <f>#REF!</f>
        <v>#REF!</v>
      </c>
      <c r="B222" s="78" t="e">
        <f>IF(C222=0,0,COUNTIF($C$10:C222,"&lt;&gt;0"))</f>
        <v>#REF!</v>
      </c>
      <c r="C222" s="78" t="e">
        <f>IF($F222&gt;0,#REF!,0)</f>
        <v>#REF!</v>
      </c>
      <c r="D222" s="78" t="e">
        <f>IF($F222&gt;0,#REF!,"")</f>
        <v>#REF!</v>
      </c>
      <c r="E222" s="78" t="e">
        <f>IF($F222&gt;0,#REF!,0)</f>
        <v>#REF!</v>
      </c>
      <c r="F222" s="78" t="e">
        <f>VLOOKUP($A222,#REF!,6+$B$3,FALSE)</f>
        <v>#REF!</v>
      </c>
      <c r="G222" s="82" t="e">
        <f>IF($B222&gt;0,'2_Вихідні дані'!$B$3,0)</f>
        <v>#REF!</v>
      </c>
      <c r="H222" s="82" t="e">
        <f>IF($B222=0,0,VLOOKUP($A222,#REF!,'Печать(опал)'!H$9,FALSE))</f>
        <v>#REF!</v>
      </c>
      <c r="I222" s="82" t="e">
        <f>IF($B222=0,0,VLOOKUP($A222,#REF!,'Печать(опал)'!I$9,FALSE))</f>
        <v>#REF!</v>
      </c>
      <c r="J222" s="82" t="e">
        <f>IF(B222=0,0,IF(E222&gt;0,VLOOKUP(E222,'2_Вихідні дані'!$A$6:$B$11,2,FALSE),1))</f>
        <v>#REF!</v>
      </c>
      <c r="K222" s="82" t="e">
        <f>IF($B222=0,0,VLOOKUP($A222,#REF!,'Печать(опал)'!K$9,FALSE))</f>
        <v>#REF!</v>
      </c>
      <c r="L222" s="82" t="e">
        <f t="shared" si="21"/>
        <v>#REF!</v>
      </c>
      <c r="M222" s="82" t="e">
        <f>IF($B222=0,0,VLOOKUP($A222,#REF!,'Печать(опал)'!M$9,FALSE))</f>
        <v>#REF!</v>
      </c>
      <c r="N222" s="82" t="e">
        <f t="shared" si="22"/>
        <v>#REF!</v>
      </c>
      <c r="O222" s="82" t="e">
        <f>IF($B222=0,0,VLOOKUP($A222,#REF!,'Печать(опал)'!O$9,FALSE))</f>
        <v>#REF!</v>
      </c>
      <c r="P222" s="82" t="e">
        <f t="shared" si="23"/>
        <v>#REF!</v>
      </c>
      <c r="Q222" s="82" t="e">
        <f>IF($B222=0,0,VLOOKUP($A222,#REF!,'Печать(опал)'!Q$9,FALSE))</f>
        <v>#REF!</v>
      </c>
      <c r="R222" s="82" t="e">
        <f t="shared" si="24"/>
        <v>#REF!</v>
      </c>
      <c r="S222" s="82" t="e">
        <f>IF($B222=0,0,VLOOKUP($A222,#REF!,'Печать(опал)'!S$9,FALSE))</f>
        <v>#REF!</v>
      </c>
      <c r="T222" s="82" t="e">
        <f t="shared" si="25"/>
        <v>#REF!</v>
      </c>
      <c r="U222" s="82" t="e">
        <f>IF($B222=0,0,VLOOKUP($A222,#REF!,'Печать(опал)'!U$9,FALSE))</f>
        <v>#REF!</v>
      </c>
      <c r="V222" s="82" t="e">
        <f t="shared" si="26"/>
        <v>#REF!</v>
      </c>
      <c r="W222" s="82" t="e">
        <f>IF($B222=0,0,VLOOKUP($A222,#REF!,'Печать(опал)'!W$9,FALSE))</f>
        <v>#REF!</v>
      </c>
      <c r="X222" s="82" t="e">
        <f>IF(AND($A222&gt;0,W222&gt;0),IF('2_Вихідні дані'!$A$12=1,ROUND($L222*(W222-1),2),ROUND((L222+N222+P222+R222+T222+V222)*(W222-1),2)),0)</f>
        <v>#REF!</v>
      </c>
      <c r="Y222" s="74" t="e">
        <f t="shared" si="27"/>
        <v>#REF!</v>
      </c>
      <c r="Z222" s="74" t="e">
        <f>Y222*'2_Вихідні дані'!$B$17</f>
        <v>#REF!</v>
      </c>
    </row>
    <row r="223" spans="1:26" ht="12" hidden="1" x14ac:dyDescent="0.2">
      <c r="A223" s="86" t="e">
        <f>#REF!</f>
        <v>#REF!</v>
      </c>
      <c r="B223" s="78" t="e">
        <f>IF(C223=0,0,COUNTIF($C$10:C223,"&lt;&gt;0"))</f>
        <v>#REF!</v>
      </c>
      <c r="C223" s="78" t="e">
        <f>IF($F223&gt;0,#REF!,0)</f>
        <v>#REF!</v>
      </c>
      <c r="D223" s="78" t="e">
        <f>IF($F223&gt;0,#REF!,"")</f>
        <v>#REF!</v>
      </c>
      <c r="E223" s="78" t="e">
        <f>IF($F223&gt;0,#REF!,0)</f>
        <v>#REF!</v>
      </c>
      <c r="F223" s="78" t="e">
        <f>VLOOKUP($A223,#REF!,6+$B$3,FALSE)</f>
        <v>#REF!</v>
      </c>
      <c r="G223" s="82" t="e">
        <f>IF($B223&gt;0,'2_Вихідні дані'!$B$3,0)</f>
        <v>#REF!</v>
      </c>
      <c r="H223" s="82" t="e">
        <f>IF($B223=0,0,VLOOKUP($A223,#REF!,'Печать(опал)'!H$9,FALSE))</f>
        <v>#REF!</v>
      </c>
      <c r="I223" s="82" t="e">
        <f>IF($B223=0,0,VLOOKUP($A223,#REF!,'Печать(опал)'!I$9,FALSE))</f>
        <v>#REF!</v>
      </c>
      <c r="J223" s="82" t="e">
        <f>IF(B223=0,0,IF(E223&gt;0,VLOOKUP(E223,'2_Вихідні дані'!$A$6:$B$11,2,FALSE),1))</f>
        <v>#REF!</v>
      </c>
      <c r="K223" s="82" t="e">
        <f>IF($B223=0,0,VLOOKUP($A223,#REF!,'Печать(опал)'!K$9,FALSE))</f>
        <v>#REF!</v>
      </c>
      <c r="L223" s="82" t="e">
        <f t="shared" si="21"/>
        <v>#REF!</v>
      </c>
      <c r="M223" s="82" t="e">
        <f>IF($B223=0,0,VLOOKUP($A223,#REF!,'Печать(опал)'!M$9,FALSE))</f>
        <v>#REF!</v>
      </c>
      <c r="N223" s="82" t="e">
        <f t="shared" si="22"/>
        <v>#REF!</v>
      </c>
      <c r="O223" s="82" t="e">
        <f>IF($B223=0,0,VLOOKUP($A223,#REF!,'Печать(опал)'!O$9,FALSE))</f>
        <v>#REF!</v>
      </c>
      <c r="P223" s="82" t="e">
        <f t="shared" si="23"/>
        <v>#REF!</v>
      </c>
      <c r="Q223" s="82" t="e">
        <f>IF($B223=0,0,VLOOKUP($A223,#REF!,'Печать(опал)'!Q$9,FALSE))</f>
        <v>#REF!</v>
      </c>
      <c r="R223" s="82" t="e">
        <f t="shared" si="24"/>
        <v>#REF!</v>
      </c>
      <c r="S223" s="82" t="e">
        <f>IF($B223=0,0,VLOOKUP($A223,#REF!,'Печать(опал)'!S$9,FALSE))</f>
        <v>#REF!</v>
      </c>
      <c r="T223" s="82" t="e">
        <f t="shared" si="25"/>
        <v>#REF!</v>
      </c>
      <c r="U223" s="82" t="e">
        <f>IF($B223=0,0,VLOOKUP($A223,#REF!,'Печать(опал)'!U$9,FALSE))</f>
        <v>#REF!</v>
      </c>
      <c r="V223" s="82" t="e">
        <f t="shared" si="26"/>
        <v>#REF!</v>
      </c>
      <c r="W223" s="82" t="e">
        <f>IF($B223=0,0,VLOOKUP($A223,#REF!,'Печать(опал)'!W$9,FALSE))</f>
        <v>#REF!</v>
      </c>
      <c r="X223" s="82" t="e">
        <f>IF(AND($A223&gt;0,W223&gt;0),IF('2_Вихідні дані'!$A$12=1,ROUND($L223*(W223-1),2),ROUND((L223+N223+P223+R223+T223+V223)*(W223-1),2)),0)</f>
        <v>#REF!</v>
      </c>
      <c r="Y223" s="74" t="e">
        <f t="shared" si="27"/>
        <v>#REF!</v>
      </c>
      <c r="Z223" s="74" t="e">
        <f>Y223*'2_Вихідні дані'!$B$17</f>
        <v>#REF!</v>
      </c>
    </row>
    <row r="224" spans="1:26" ht="12" hidden="1" x14ac:dyDescent="0.2">
      <c r="A224" s="86" t="e">
        <f>#REF!</f>
        <v>#REF!</v>
      </c>
      <c r="B224" s="78" t="e">
        <f>IF(C224=0,0,COUNTIF($C$10:C224,"&lt;&gt;0"))</f>
        <v>#REF!</v>
      </c>
      <c r="C224" s="78" t="e">
        <f>IF($F224&gt;0,#REF!,0)</f>
        <v>#REF!</v>
      </c>
      <c r="D224" s="78" t="e">
        <f>IF($F224&gt;0,#REF!,"")</f>
        <v>#REF!</v>
      </c>
      <c r="E224" s="78" t="e">
        <f>IF($F224&gt;0,#REF!,0)</f>
        <v>#REF!</v>
      </c>
      <c r="F224" s="78" t="e">
        <f>VLOOKUP($A224,#REF!,6+$B$3,FALSE)</f>
        <v>#REF!</v>
      </c>
      <c r="G224" s="82" t="e">
        <f>IF($B224&gt;0,'2_Вихідні дані'!$B$3,0)</f>
        <v>#REF!</v>
      </c>
      <c r="H224" s="82" t="e">
        <f>IF($B224=0,0,VLOOKUP($A224,#REF!,'Печать(опал)'!H$9,FALSE))</f>
        <v>#REF!</v>
      </c>
      <c r="I224" s="82" t="e">
        <f>IF($B224=0,0,VLOOKUP($A224,#REF!,'Печать(опал)'!I$9,FALSE))</f>
        <v>#REF!</v>
      </c>
      <c r="J224" s="82" t="e">
        <f>IF(B224=0,0,IF(E224&gt;0,VLOOKUP(E224,'2_Вихідні дані'!$A$6:$B$11,2,FALSE),1))</f>
        <v>#REF!</v>
      </c>
      <c r="K224" s="82" t="e">
        <f>IF($B224=0,0,VLOOKUP($A224,#REF!,'Печать(опал)'!K$9,FALSE))</f>
        <v>#REF!</v>
      </c>
      <c r="L224" s="82" t="e">
        <f t="shared" si="21"/>
        <v>#REF!</v>
      </c>
      <c r="M224" s="82" t="e">
        <f>IF($B224=0,0,VLOOKUP($A224,#REF!,'Печать(опал)'!M$9,FALSE))</f>
        <v>#REF!</v>
      </c>
      <c r="N224" s="82" t="e">
        <f t="shared" si="22"/>
        <v>#REF!</v>
      </c>
      <c r="O224" s="82" t="e">
        <f>IF($B224=0,0,VLOOKUP($A224,#REF!,'Печать(опал)'!O$9,FALSE))</f>
        <v>#REF!</v>
      </c>
      <c r="P224" s="82" t="e">
        <f t="shared" si="23"/>
        <v>#REF!</v>
      </c>
      <c r="Q224" s="82" t="e">
        <f>IF($B224=0,0,VLOOKUP($A224,#REF!,'Печать(опал)'!Q$9,FALSE))</f>
        <v>#REF!</v>
      </c>
      <c r="R224" s="82" t="e">
        <f t="shared" si="24"/>
        <v>#REF!</v>
      </c>
      <c r="S224" s="82" t="e">
        <f>IF($B224=0,0,VLOOKUP($A224,#REF!,'Печать(опал)'!S$9,FALSE))</f>
        <v>#REF!</v>
      </c>
      <c r="T224" s="82" t="e">
        <f t="shared" si="25"/>
        <v>#REF!</v>
      </c>
      <c r="U224" s="82" t="e">
        <f>IF($B224=0,0,VLOOKUP($A224,#REF!,'Печать(опал)'!U$9,FALSE))</f>
        <v>#REF!</v>
      </c>
      <c r="V224" s="82" t="e">
        <f t="shared" si="26"/>
        <v>#REF!</v>
      </c>
      <c r="W224" s="82" t="e">
        <f>IF($B224=0,0,VLOOKUP($A224,#REF!,'Печать(опал)'!W$9,FALSE))</f>
        <v>#REF!</v>
      </c>
      <c r="X224" s="82" t="e">
        <f>IF(AND($A224&gt;0,W224&gt;0),IF('2_Вихідні дані'!$A$12=1,ROUND($L224*(W224-1),2),ROUND((L224+N224+P224+R224+T224+V224)*(W224-1),2)),0)</f>
        <v>#REF!</v>
      </c>
      <c r="Y224" s="74" t="e">
        <f t="shared" si="27"/>
        <v>#REF!</v>
      </c>
      <c r="Z224" s="74" t="e">
        <f>Y224*'2_Вихідні дані'!$B$17</f>
        <v>#REF!</v>
      </c>
    </row>
    <row r="225" spans="1:26" ht="12" hidden="1" x14ac:dyDescent="0.2">
      <c r="A225" s="86" t="e">
        <f>#REF!</f>
        <v>#REF!</v>
      </c>
      <c r="B225" s="78" t="e">
        <f>IF(C225=0,0,COUNTIF($C$10:C225,"&lt;&gt;0"))</f>
        <v>#REF!</v>
      </c>
      <c r="C225" s="78" t="e">
        <f>IF($F225&gt;0,#REF!,0)</f>
        <v>#REF!</v>
      </c>
      <c r="D225" s="78" t="e">
        <f>IF($F225&gt;0,#REF!,"")</f>
        <v>#REF!</v>
      </c>
      <c r="E225" s="78" t="e">
        <f>IF($F225&gt;0,#REF!,0)</f>
        <v>#REF!</v>
      </c>
      <c r="F225" s="78" t="e">
        <f>VLOOKUP($A225,#REF!,6+$B$3,FALSE)</f>
        <v>#REF!</v>
      </c>
      <c r="G225" s="82" t="e">
        <f>IF($B225&gt;0,'2_Вихідні дані'!$B$3,0)</f>
        <v>#REF!</v>
      </c>
      <c r="H225" s="82" t="e">
        <f>IF($B225=0,0,VLOOKUP($A225,#REF!,'Печать(опал)'!H$9,FALSE))</f>
        <v>#REF!</v>
      </c>
      <c r="I225" s="82" t="e">
        <f>IF($B225=0,0,VLOOKUP($A225,#REF!,'Печать(опал)'!I$9,FALSE))</f>
        <v>#REF!</v>
      </c>
      <c r="J225" s="82" t="e">
        <f>IF(B225=0,0,IF(E225&gt;0,VLOOKUP(E225,'2_Вихідні дані'!$A$6:$B$11,2,FALSE),1))</f>
        <v>#REF!</v>
      </c>
      <c r="K225" s="82" t="e">
        <f>IF($B225=0,0,VLOOKUP($A225,#REF!,'Печать(опал)'!K$9,FALSE))</f>
        <v>#REF!</v>
      </c>
      <c r="L225" s="82" t="e">
        <f t="shared" si="21"/>
        <v>#REF!</v>
      </c>
      <c r="M225" s="82" t="e">
        <f>IF($B225=0,0,VLOOKUP($A225,#REF!,'Печать(опал)'!M$9,FALSE))</f>
        <v>#REF!</v>
      </c>
      <c r="N225" s="82" t="e">
        <f t="shared" si="22"/>
        <v>#REF!</v>
      </c>
      <c r="O225" s="82" t="e">
        <f>IF($B225=0,0,VLOOKUP($A225,#REF!,'Печать(опал)'!O$9,FALSE))</f>
        <v>#REF!</v>
      </c>
      <c r="P225" s="82" t="e">
        <f t="shared" si="23"/>
        <v>#REF!</v>
      </c>
      <c r="Q225" s="82" t="e">
        <f>IF($B225=0,0,VLOOKUP($A225,#REF!,'Печать(опал)'!Q$9,FALSE))</f>
        <v>#REF!</v>
      </c>
      <c r="R225" s="82" t="e">
        <f t="shared" si="24"/>
        <v>#REF!</v>
      </c>
      <c r="S225" s="82" t="e">
        <f>IF($B225=0,0,VLOOKUP($A225,#REF!,'Печать(опал)'!S$9,FALSE))</f>
        <v>#REF!</v>
      </c>
      <c r="T225" s="82" t="e">
        <f t="shared" si="25"/>
        <v>#REF!</v>
      </c>
      <c r="U225" s="82" t="e">
        <f>IF($B225=0,0,VLOOKUP($A225,#REF!,'Печать(опал)'!U$9,FALSE))</f>
        <v>#REF!</v>
      </c>
      <c r="V225" s="82" t="e">
        <f t="shared" si="26"/>
        <v>#REF!</v>
      </c>
      <c r="W225" s="82" t="e">
        <f>IF($B225=0,0,VLOOKUP($A225,#REF!,'Печать(опал)'!W$9,FALSE))</f>
        <v>#REF!</v>
      </c>
      <c r="X225" s="82" t="e">
        <f>IF(AND($A225&gt;0,W225&gt;0),IF('2_Вихідні дані'!$A$12=1,ROUND($L225*(W225-1),2),ROUND((L225+N225+P225+R225+T225+V225)*(W225-1),2)),0)</f>
        <v>#REF!</v>
      </c>
      <c r="Y225" s="74" t="e">
        <f t="shared" si="27"/>
        <v>#REF!</v>
      </c>
      <c r="Z225" s="74" t="e">
        <f>Y225*'2_Вихідні дані'!$B$17</f>
        <v>#REF!</v>
      </c>
    </row>
    <row r="226" spans="1:26" ht="12" hidden="1" x14ac:dyDescent="0.2">
      <c r="A226" s="86" t="e">
        <f>#REF!</f>
        <v>#REF!</v>
      </c>
      <c r="B226" s="78" t="e">
        <f>IF(C226=0,0,COUNTIF($C$10:C226,"&lt;&gt;0"))</f>
        <v>#REF!</v>
      </c>
      <c r="C226" s="78" t="e">
        <f>IF($F226&gt;0,#REF!,0)</f>
        <v>#REF!</v>
      </c>
      <c r="D226" s="78" t="e">
        <f>IF($F226&gt;0,#REF!,"")</f>
        <v>#REF!</v>
      </c>
      <c r="E226" s="78" t="e">
        <f>IF($F226&gt;0,#REF!,0)</f>
        <v>#REF!</v>
      </c>
      <c r="F226" s="78" t="e">
        <f>VLOOKUP($A226,#REF!,6+$B$3,FALSE)</f>
        <v>#REF!</v>
      </c>
      <c r="G226" s="82" t="e">
        <f>IF($B226&gt;0,'2_Вихідні дані'!$B$3,0)</f>
        <v>#REF!</v>
      </c>
      <c r="H226" s="82" t="e">
        <f>IF($B226=0,0,VLOOKUP($A226,#REF!,'Печать(опал)'!H$9,FALSE))</f>
        <v>#REF!</v>
      </c>
      <c r="I226" s="82" t="e">
        <f>IF($B226=0,0,VLOOKUP($A226,#REF!,'Печать(опал)'!I$9,FALSE))</f>
        <v>#REF!</v>
      </c>
      <c r="J226" s="82" t="e">
        <f>IF(B226=0,0,IF(E226&gt;0,VLOOKUP(E226,'2_Вихідні дані'!$A$6:$B$11,2,FALSE),1))</f>
        <v>#REF!</v>
      </c>
      <c r="K226" s="82" t="e">
        <f>IF($B226=0,0,VLOOKUP($A226,#REF!,'Печать(опал)'!K$9,FALSE))</f>
        <v>#REF!</v>
      </c>
      <c r="L226" s="82" t="e">
        <f t="shared" si="21"/>
        <v>#REF!</v>
      </c>
      <c r="M226" s="82" t="e">
        <f>IF($B226=0,0,VLOOKUP($A226,#REF!,'Печать(опал)'!M$9,FALSE))</f>
        <v>#REF!</v>
      </c>
      <c r="N226" s="82" t="e">
        <f t="shared" si="22"/>
        <v>#REF!</v>
      </c>
      <c r="O226" s="82" t="e">
        <f>IF($B226=0,0,VLOOKUP($A226,#REF!,'Печать(опал)'!O$9,FALSE))</f>
        <v>#REF!</v>
      </c>
      <c r="P226" s="82" t="e">
        <f t="shared" si="23"/>
        <v>#REF!</v>
      </c>
      <c r="Q226" s="82" t="e">
        <f>IF($B226=0,0,VLOOKUP($A226,#REF!,'Печать(опал)'!Q$9,FALSE))</f>
        <v>#REF!</v>
      </c>
      <c r="R226" s="82" t="e">
        <f t="shared" si="24"/>
        <v>#REF!</v>
      </c>
      <c r="S226" s="82" t="e">
        <f>IF($B226=0,0,VLOOKUP($A226,#REF!,'Печать(опал)'!S$9,FALSE))</f>
        <v>#REF!</v>
      </c>
      <c r="T226" s="82" t="e">
        <f t="shared" si="25"/>
        <v>#REF!</v>
      </c>
      <c r="U226" s="82" t="e">
        <f>IF($B226=0,0,VLOOKUP($A226,#REF!,'Печать(опал)'!U$9,FALSE))</f>
        <v>#REF!</v>
      </c>
      <c r="V226" s="82" t="e">
        <f t="shared" si="26"/>
        <v>#REF!</v>
      </c>
      <c r="W226" s="82" t="e">
        <f>IF($B226=0,0,VLOOKUP($A226,#REF!,'Печать(опал)'!W$9,FALSE))</f>
        <v>#REF!</v>
      </c>
      <c r="X226" s="82" t="e">
        <f>IF(AND($A226&gt;0,W226&gt;0),IF('2_Вихідні дані'!$A$12=1,ROUND($L226*(W226-1),2),ROUND((L226+N226+P226+R226+T226+V226)*(W226-1),2)),0)</f>
        <v>#REF!</v>
      </c>
      <c r="Y226" s="74" t="e">
        <f t="shared" si="27"/>
        <v>#REF!</v>
      </c>
      <c r="Z226" s="74" t="e">
        <f>Y226*'2_Вихідні дані'!$B$17</f>
        <v>#REF!</v>
      </c>
    </row>
    <row r="227" spans="1:26" ht="12" hidden="1" x14ac:dyDescent="0.2">
      <c r="A227" s="86" t="e">
        <f>#REF!</f>
        <v>#REF!</v>
      </c>
      <c r="B227" s="78" t="e">
        <f>IF(C227=0,0,COUNTIF($C$10:C227,"&lt;&gt;0"))</f>
        <v>#REF!</v>
      </c>
      <c r="C227" s="78" t="e">
        <f>IF($F227&gt;0,#REF!,0)</f>
        <v>#REF!</v>
      </c>
      <c r="D227" s="78" t="e">
        <f>IF($F227&gt;0,#REF!,"")</f>
        <v>#REF!</v>
      </c>
      <c r="E227" s="78" t="e">
        <f>IF($F227&gt;0,#REF!,0)</f>
        <v>#REF!</v>
      </c>
      <c r="F227" s="78" t="e">
        <f>VLOOKUP($A227,#REF!,6+$B$3,FALSE)</f>
        <v>#REF!</v>
      </c>
      <c r="G227" s="82" t="e">
        <f>IF($B227&gt;0,'2_Вихідні дані'!$B$3,0)</f>
        <v>#REF!</v>
      </c>
      <c r="H227" s="82" t="e">
        <f>IF($B227=0,0,VLOOKUP($A227,#REF!,'Печать(опал)'!H$9,FALSE))</f>
        <v>#REF!</v>
      </c>
      <c r="I227" s="82" t="e">
        <f>IF($B227=0,0,VLOOKUP($A227,#REF!,'Печать(опал)'!I$9,FALSE))</f>
        <v>#REF!</v>
      </c>
      <c r="J227" s="82" t="e">
        <f>IF(B227=0,0,IF(E227&gt;0,VLOOKUP(E227,'2_Вихідні дані'!$A$6:$B$11,2,FALSE),1))</f>
        <v>#REF!</v>
      </c>
      <c r="K227" s="82" t="e">
        <f>IF($B227=0,0,VLOOKUP($A227,#REF!,'Печать(опал)'!K$9,FALSE))</f>
        <v>#REF!</v>
      </c>
      <c r="L227" s="82" t="e">
        <f t="shared" si="21"/>
        <v>#REF!</v>
      </c>
      <c r="M227" s="82" t="e">
        <f>IF($B227=0,0,VLOOKUP($A227,#REF!,'Печать(опал)'!M$9,FALSE))</f>
        <v>#REF!</v>
      </c>
      <c r="N227" s="82" t="e">
        <f t="shared" si="22"/>
        <v>#REF!</v>
      </c>
      <c r="O227" s="82" t="e">
        <f>IF($B227=0,0,VLOOKUP($A227,#REF!,'Печать(опал)'!O$9,FALSE))</f>
        <v>#REF!</v>
      </c>
      <c r="P227" s="82" t="e">
        <f t="shared" si="23"/>
        <v>#REF!</v>
      </c>
      <c r="Q227" s="82" t="e">
        <f>IF($B227=0,0,VLOOKUP($A227,#REF!,'Печать(опал)'!Q$9,FALSE))</f>
        <v>#REF!</v>
      </c>
      <c r="R227" s="82" t="e">
        <f t="shared" si="24"/>
        <v>#REF!</v>
      </c>
      <c r="S227" s="82" t="e">
        <f>IF($B227=0,0,VLOOKUP($A227,#REF!,'Печать(опал)'!S$9,FALSE))</f>
        <v>#REF!</v>
      </c>
      <c r="T227" s="82" t="e">
        <f t="shared" si="25"/>
        <v>#REF!</v>
      </c>
      <c r="U227" s="82" t="e">
        <f>IF($B227=0,0,VLOOKUP($A227,#REF!,'Печать(опал)'!U$9,FALSE))</f>
        <v>#REF!</v>
      </c>
      <c r="V227" s="82" t="e">
        <f t="shared" si="26"/>
        <v>#REF!</v>
      </c>
      <c r="W227" s="82" t="e">
        <f>IF($B227=0,0,VLOOKUP($A227,#REF!,'Печать(опал)'!W$9,FALSE))</f>
        <v>#REF!</v>
      </c>
      <c r="X227" s="82" t="e">
        <f>IF(AND($A227&gt;0,W227&gt;0),IF('2_Вихідні дані'!$A$12=1,ROUND($L227*(W227-1),2),ROUND((L227+N227+P227+R227+T227+V227)*(W227-1),2)),0)</f>
        <v>#REF!</v>
      </c>
      <c r="Y227" s="74" t="e">
        <f t="shared" si="27"/>
        <v>#REF!</v>
      </c>
      <c r="Z227" s="74" t="e">
        <f>Y227*'2_Вихідні дані'!$B$17</f>
        <v>#REF!</v>
      </c>
    </row>
    <row r="228" spans="1:26" ht="12" hidden="1" x14ac:dyDescent="0.2">
      <c r="A228" s="86" t="e">
        <f>#REF!</f>
        <v>#REF!</v>
      </c>
      <c r="B228" s="78" t="e">
        <f>IF(C228=0,0,COUNTIF($C$10:C228,"&lt;&gt;0"))</f>
        <v>#REF!</v>
      </c>
      <c r="C228" s="78" t="e">
        <f>IF($F228&gt;0,#REF!,0)</f>
        <v>#REF!</v>
      </c>
      <c r="D228" s="78" t="e">
        <f>IF($F228&gt;0,#REF!,"")</f>
        <v>#REF!</v>
      </c>
      <c r="E228" s="78" t="e">
        <f>IF($F228&gt;0,#REF!,0)</f>
        <v>#REF!</v>
      </c>
      <c r="F228" s="78" t="e">
        <f>VLOOKUP($A228,#REF!,6+$B$3,FALSE)</f>
        <v>#REF!</v>
      </c>
      <c r="G228" s="82" t="e">
        <f>IF($B228&gt;0,'2_Вихідні дані'!$B$3,0)</f>
        <v>#REF!</v>
      </c>
      <c r="H228" s="82" t="e">
        <f>IF($B228=0,0,VLOOKUP($A228,#REF!,'Печать(опал)'!H$9,FALSE))</f>
        <v>#REF!</v>
      </c>
      <c r="I228" s="82" t="e">
        <f>IF($B228=0,0,VLOOKUP($A228,#REF!,'Печать(опал)'!I$9,FALSE))</f>
        <v>#REF!</v>
      </c>
      <c r="J228" s="82" t="e">
        <f>IF(B228=0,0,IF(E228&gt;0,VLOOKUP(E228,'2_Вихідні дані'!$A$6:$B$11,2,FALSE),1))</f>
        <v>#REF!</v>
      </c>
      <c r="K228" s="82" t="e">
        <f>IF($B228=0,0,VLOOKUP($A228,#REF!,'Печать(опал)'!K$9,FALSE))</f>
        <v>#REF!</v>
      </c>
      <c r="L228" s="82" t="e">
        <f t="shared" si="21"/>
        <v>#REF!</v>
      </c>
      <c r="M228" s="82" t="e">
        <f>IF($B228=0,0,VLOOKUP($A228,#REF!,'Печать(опал)'!M$9,FALSE))</f>
        <v>#REF!</v>
      </c>
      <c r="N228" s="82" t="e">
        <f t="shared" si="22"/>
        <v>#REF!</v>
      </c>
      <c r="O228" s="82" t="e">
        <f>IF($B228=0,0,VLOOKUP($A228,#REF!,'Печать(опал)'!O$9,FALSE))</f>
        <v>#REF!</v>
      </c>
      <c r="P228" s="82" t="e">
        <f t="shared" si="23"/>
        <v>#REF!</v>
      </c>
      <c r="Q228" s="82" t="e">
        <f>IF($B228=0,0,VLOOKUP($A228,#REF!,'Печать(опал)'!Q$9,FALSE))</f>
        <v>#REF!</v>
      </c>
      <c r="R228" s="82" t="e">
        <f t="shared" si="24"/>
        <v>#REF!</v>
      </c>
      <c r="S228" s="82" t="e">
        <f>IF($B228=0,0,VLOOKUP($A228,#REF!,'Печать(опал)'!S$9,FALSE))</f>
        <v>#REF!</v>
      </c>
      <c r="T228" s="82" t="e">
        <f t="shared" si="25"/>
        <v>#REF!</v>
      </c>
      <c r="U228" s="82" t="e">
        <f>IF($B228=0,0,VLOOKUP($A228,#REF!,'Печать(опал)'!U$9,FALSE))</f>
        <v>#REF!</v>
      </c>
      <c r="V228" s="82" t="e">
        <f t="shared" si="26"/>
        <v>#REF!</v>
      </c>
      <c r="W228" s="82" t="e">
        <f>IF($B228=0,0,VLOOKUP($A228,#REF!,'Печать(опал)'!W$9,FALSE))</f>
        <v>#REF!</v>
      </c>
      <c r="X228" s="82" t="e">
        <f>IF(AND($A228&gt;0,W228&gt;0),IF('2_Вихідні дані'!$A$12=1,ROUND($L228*(W228-1),2),ROUND((L228+N228+P228+R228+T228+V228)*(W228-1),2)),0)</f>
        <v>#REF!</v>
      </c>
      <c r="Y228" s="74" t="e">
        <f t="shared" si="27"/>
        <v>#REF!</v>
      </c>
      <c r="Z228" s="74" t="e">
        <f>Y228*'2_Вихідні дані'!$B$17</f>
        <v>#REF!</v>
      </c>
    </row>
    <row r="229" spans="1:26" ht="12" hidden="1" x14ac:dyDescent="0.2">
      <c r="A229" s="86" t="e">
        <f>#REF!</f>
        <v>#REF!</v>
      </c>
      <c r="B229" s="78" t="e">
        <f>IF(C229=0,0,COUNTIF($C$10:C229,"&lt;&gt;0"))</f>
        <v>#REF!</v>
      </c>
      <c r="C229" s="78" t="e">
        <f>IF($F229&gt;0,#REF!,0)</f>
        <v>#REF!</v>
      </c>
      <c r="D229" s="78" t="e">
        <f>IF($F229&gt;0,#REF!,"")</f>
        <v>#REF!</v>
      </c>
      <c r="E229" s="78" t="e">
        <f>IF($F229&gt;0,#REF!,0)</f>
        <v>#REF!</v>
      </c>
      <c r="F229" s="78" t="e">
        <f>VLOOKUP($A229,#REF!,6+$B$3,FALSE)</f>
        <v>#REF!</v>
      </c>
      <c r="G229" s="82" t="e">
        <f>IF($B229&gt;0,'2_Вихідні дані'!$B$3,0)</f>
        <v>#REF!</v>
      </c>
      <c r="H229" s="82" t="e">
        <f>IF($B229=0,0,VLOOKUP($A229,#REF!,'Печать(опал)'!H$9,FALSE))</f>
        <v>#REF!</v>
      </c>
      <c r="I229" s="82" t="e">
        <f>IF($B229=0,0,VLOOKUP($A229,#REF!,'Печать(опал)'!I$9,FALSE))</f>
        <v>#REF!</v>
      </c>
      <c r="J229" s="82" t="e">
        <f>IF(B229=0,0,IF(E229&gt;0,VLOOKUP(E229,'2_Вихідні дані'!$A$6:$B$11,2,FALSE),1))</f>
        <v>#REF!</v>
      </c>
      <c r="K229" s="82" t="e">
        <f>IF($B229=0,0,VLOOKUP($A229,#REF!,'Печать(опал)'!K$9,FALSE))</f>
        <v>#REF!</v>
      </c>
      <c r="L229" s="82" t="e">
        <f t="shared" si="21"/>
        <v>#REF!</v>
      </c>
      <c r="M229" s="82" t="e">
        <f>IF($B229=0,0,VLOOKUP($A229,#REF!,'Печать(опал)'!M$9,FALSE))</f>
        <v>#REF!</v>
      </c>
      <c r="N229" s="82" t="e">
        <f t="shared" si="22"/>
        <v>#REF!</v>
      </c>
      <c r="O229" s="82" t="e">
        <f>IF($B229=0,0,VLOOKUP($A229,#REF!,'Печать(опал)'!O$9,FALSE))</f>
        <v>#REF!</v>
      </c>
      <c r="P229" s="82" t="e">
        <f t="shared" si="23"/>
        <v>#REF!</v>
      </c>
      <c r="Q229" s="82" t="e">
        <f>IF($B229=0,0,VLOOKUP($A229,#REF!,'Печать(опал)'!Q$9,FALSE))</f>
        <v>#REF!</v>
      </c>
      <c r="R229" s="82" t="e">
        <f t="shared" si="24"/>
        <v>#REF!</v>
      </c>
      <c r="S229" s="82" t="e">
        <f>IF($B229=0,0,VLOOKUP($A229,#REF!,'Печать(опал)'!S$9,FALSE))</f>
        <v>#REF!</v>
      </c>
      <c r="T229" s="82" t="e">
        <f t="shared" si="25"/>
        <v>#REF!</v>
      </c>
      <c r="U229" s="82" t="e">
        <f>IF($B229=0,0,VLOOKUP($A229,#REF!,'Печать(опал)'!U$9,FALSE))</f>
        <v>#REF!</v>
      </c>
      <c r="V229" s="82" t="e">
        <f t="shared" si="26"/>
        <v>#REF!</v>
      </c>
      <c r="W229" s="82" t="e">
        <f>IF($B229=0,0,VLOOKUP($A229,#REF!,'Печать(опал)'!W$9,FALSE))</f>
        <v>#REF!</v>
      </c>
      <c r="X229" s="82" t="e">
        <f>IF(AND($A229&gt;0,W229&gt;0),IF('2_Вихідні дані'!$A$12=1,ROUND($L229*(W229-1),2),ROUND((L229+N229+P229+R229+T229+V229)*(W229-1),2)),0)</f>
        <v>#REF!</v>
      </c>
      <c r="Y229" s="74" t="e">
        <f t="shared" si="27"/>
        <v>#REF!</v>
      </c>
      <c r="Z229" s="74" t="e">
        <f>Y229*'2_Вихідні дані'!$B$17</f>
        <v>#REF!</v>
      </c>
    </row>
    <row r="230" spans="1:26" ht="12" hidden="1" x14ac:dyDescent="0.2">
      <c r="A230" s="86" t="e">
        <f>#REF!</f>
        <v>#REF!</v>
      </c>
      <c r="B230" s="78" t="e">
        <f>IF(C230=0,0,COUNTIF($C$10:C230,"&lt;&gt;0"))</f>
        <v>#REF!</v>
      </c>
      <c r="C230" s="78" t="e">
        <f>IF($F230&gt;0,#REF!,0)</f>
        <v>#REF!</v>
      </c>
      <c r="D230" s="78" t="e">
        <f>IF($F230&gt;0,#REF!,"")</f>
        <v>#REF!</v>
      </c>
      <c r="E230" s="78" t="e">
        <f>IF($F230&gt;0,#REF!,0)</f>
        <v>#REF!</v>
      </c>
      <c r="F230" s="78" t="e">
        <f>VLOOKUP($A230,#REF!,6+$B$3,FALSE)</f>
        <v>#REF!</v>
      </c>
      <c r="G230" s="82" t="e">
        <f>IF($B230&gt;0,'2_Вихідні дані'!$B$3,0)</f>
        <v>#REF!</v>
      </c>
      <c r="H230" s="82" t="e">
        <f>IF($B230=0,0,VLOOKUP($A230,#REF!,'Печать(опал)'!H$9,FALSE))</f>
        <v>#REF!</v>
      </c>
      <c r="I230" s="82" t="e">
        <f>IF($B230=0,0,VLOOKUP($A230,#REF!,'Печать(опал)'!I$9,FALSE))</f>
        <v>#REF!</v>
      </c>
      <c r="J230" s="82" t="e">
        <f>IF(B230=0,0,IF(E230&gt;0,VLOOKUP(E230,'2_Вихідні дані'!$A$6:$B$11,2,FALSE),1))</f>
        <v>#REF!</v>
      </c>
      <c r="K230" s="82" t="e">
        <f>IF($B230=0,0,VLOOKUP($A230,#REF!,'Печать(опал)'!K$9,FALSE))</f>
        <v>#REF!</v>
      </c>
      <c r="L230" s="82" t="e">
        <f t="shared" si="21"/>
        <v>#REF!</v>
      </c>
      <c r="M230" s="82" t="e">
        <f>IF($B230=0,0,VLOOKUP($A230,#REF!,'Печать(опал)'!M$9,FALSE))</f>
        <v>#REF!</v>
      </c>
      <c r="N230" s="82" t="e">
        <f t="shared" si="22"/>
        <v>#REF!</v>
      </c>
      <c r="O230" s="82" t="e">
        <f>IF($B230=0,0,VLOOKUP($A230,#REF!,'Печать(опал)'!O$9,FALSE))</f>
        <v>#REF!</v>
      </c>
      <c r="P230" s="82" t="e">
        <f t="shared" si="23"/>
        <v>#REF!</v>
      </c>
      <c r="Q230" s="82" t="e">
        <f>IF($B230=0,0,VLOOKUP($A230,#REF!,'Печать(опал)'!Q$9,FALSE))</f>
        <v>#REF!</v>
      </c>
      <c r="R230" s="82" t="e">
        <f t="shared" si="24"/>
        <v>#REF!</v>
      </c>
      <c r="S230" s="82" t="e">
        <f>IF($B230=0,0,VLOOKUP($A230,#REF!,'Печать(опал)'!S$9,FALSE))</f>
        <v>#REF!</v>
      </c>
      <c r="T230" s="82" t="e">
        <f t="shared" si="25"/>
        <v>#REF!</v>
      </c>
      <c r="U230" s="82" t="e">
        <f>IF($B230=0,0,VLOOKUP($A230,#REF!,'Печать(опал)'!U$9,FALSE))</f>
        <v>#REF!</v>
      </c>
      <c r="V230" s="82" t="e">
        <f t="shared" si="26"/>
        <v>#REF!</v>
      </c>
      <c r="W230" s="82" t="e">
        <f>IF($B230=0,0,VLOOKUP($A230,#REF!,'Печать(опал)'!W$9,FALSE))</f>
        <v>#REF!</v>
      </c>
      <c r="X230" s="82" t="e">
        <f>IF(AND($A230&gt;0,W230&gt;0),IF('2_Вихідні дані'!$A$12=1,ROUND($L230*(W230-1),2),ROUND((L230+N230+P230+R230+T230+V230)*(W230-1),2)),0)</f>
        <v>#REF!</v>
      </c>
      <c r="Y230" s="74" t="e">
        <f t="shared" si="27"/>
        <v>#REF!</v>
      </c>
      <c r="Z230" s="74" t="e">
        <f>Y230*'2_Вихідні дані'!$B$17</f>
        <v>#REF!</v>
      </c>
    </row>
    <row r="231" spans="1:26" ht="12" hidden="1" x14ac:dyDescent="0.2">
      <c r="A231" s="86" t="e">
        <f>#REF!</f>
        <v>#REF!</v>
      </c>
      <c r="B231" s="78" t="e">
        <f>IF(C231=0,0,COUNTIF($C$10:C231,"&lt;&gt;0"))</f>
        <v>#REF!</v>
      </c>
      <c r="C231" s="78" t="e">
        <f>IF($F231&gt;0,#REF!,0)</f>
        <v>#REF!</v>
      </c>
      <c r="D231" s="78" t="e">
        <f>IF($F231&gt;0,#REF!,"")</f>
        <v>#REF!</v>
      </c>
      <c r="E231" s="78" t="e">
        <f>IF($F231&gt;0,#REF!,0)</f>
        <v>#REF!</v>
      </c>
      <c r="F231" s="78" t="e">
        <f>VLOOKUP($A231,#REF!,6+$B$3,FALSE)</f>
        <v>#REF!</v>
      </c>
      <c r="G231" s="82" t="e">
        <f>IF($B231&gt;0,'2_Вихідні дані'!$B$3,0)</f>
        <v>#REF!</v>
      </c>
      <c r="H231" s="82" t="e">
        <f>IF($B231=0,0,VLOOKUP($A231,#REF!,'Печать(опал)'!H$9,FALSE))</f>
        <v>#REF!</v>
      </c>
      <c r="I231" s="82" t="e">
        <f>IF($B231=0,0,VLOOKUP($A231,#REF!,'Печать(опал)'!I$9,FALSE))</f>
        <v>#REF!</v>
      </c>
      <c r="J231" s="82" t="e">
        <f>IF(B231=0,0,IF(E231&gt;0,VLOOKUP(E231,'2_Вихідні дані'!$A$6:$B$11,2,FALSE),1))</f>
        <v>#REF!</v>
      </c>
      <c r="K231" s="82" t="e">
        <f>IF($B231=0,0,VLOOKUP($A231,#REF!,'Печать(опал)'!K$9,FALSE))</f>
        <v>#REF!</v>
      </c>
      <c r="L231" s="82" t="e">
        <f t="shared" si="21"/>
        <v>#REF!</v>
      </c>
      <c r="M231" s="82" t="e">
        <f>IF($B231=0,0,VLOOKUP($A231,#REF!,'Печать(опал)'!M$9,FALSE))</f>
        <v>#REF!</v>
      </c>
      <c r="N231" s="82" t="e">
        <f t="shared" si="22"/>
        <v>#REF!</v>
      </c>
      <c r="O231" s="82" t="e">
        <f>IF($B231=0,0,VLOOKUP($A231,#REF!,'Печать(опал)'!O$9,FALSE))</f>
        <v>#REF!</v>
      </c>
      <c r="P231" s="82" t="e">
        <f t="shared" si="23"/>
        <v>#REF!</v>
      </c>
      <c r="Q231" s="82" t="e">
        <f>IF($B231=0,0,VLOOKUP($A231,#REF!,'Печать(опал)'!Q$9,FALSE))</f>
        <v>#REF!</v>
      </c>
      <c r="R231" s="82" t="e">
        <f t="shared" si="24"/>
        <v>#REF!</v>
      </c>
      <c r="S231" s="82" t="e">
        <f>IF($B231=0,0,VLOOKUP($A231,#REF!,'Печать(опал)'!S$9,FALSE))</f>
        <v>#REF!</v>
      </c>
      <c r="T231" s="82" t="e">
        <f t="shared" si="25"/>
        <v>#REF!</v>
      </c>
      <c r="U231" s="82" t="e">
        <f>IF($B231=0,0,VLOOKUP($A231,#REF!,'Печать(опал)'!U$9,FALSE))</f>
        <v>#REF!</v>
      </c>
      <c r="V231" s="82" t="e">
        <f t="shared" si="26"/>
        <v>#REF!</v>
      </c>
      <c r="W231" s="82" t="e">
        <f>IF($B231=0,0,VLOOKUP($A231,#REF!,'Печать(опал)'!W$9,FALSE))</f>
        <v>#REF!</v>
      </c>
      <c r="X231" s="82" t="e">
        <f>IF(AND($A231&gt;0,W231&gt;0),IF('2_Вихідні дані'!$A$12=1,ROUND($L231*(W231-1),2),ROUND((L231+N231+P231+R231+T231+V231)*(W231-1),2)),0)</f>
        <v>#REF!</v>
      </c>
      <c r="Y231" s="74" t="e">
        <f t="shared" si="27"/>
        <v>#REF!</v>
      </c>
      <c r="Z231" s="74" t="e">
        <f>Y231*'2_Вихідні дані'!$B$17</f>
        <v>#REF!</v>
      </c>
    </row>
    <row r="232" spans="1:26" ht="12" hidden="1" x14ac:dyDescent="0.2">
      <c r="A232" s="86" t="e">
        <f>#REF!</f>
        <v>#REF!</v>
      </c>
      <c r="B232" s="78" t="e">
        <f>IF(C232=0,0,COUNTIF($C$10:C232,"&lt;&gt;0"))</f>
        <v>#REF!</v>
      </c>
      <c r="C232" s="78" t="e">
        <f>IF($F232&gt;0,#REF!,0)</f>
        <v>#REF!</v>
      </c>
      <c r="D232" s="78" t="e">
        <f>IF($F232&gt;0,#REF!,"")</f>
        <v>#REF!</v>
      </c>
      <c r="E232" s="78" t="e">
        <f>IF($F232&gt;0,#REF!,0)</f>
        <v>#REF!</v>
      </c>
      <c r="F232" s="78" t="e">
        <f>VLOOKUP($A232,#REF!,6+$B$3,FALSE)</f>
        <v>#REF!</v>
      </c>
      <c r="G232" s="82" t="e">
        <f>IF($B232&gt;0,'2_Вихідні дані'!$B$3,0)</f>
        <v>#REF!</v>
      </c>
      <c r="H232" s="82" t="e">
        <f>IF($B232=0,0,VLOOKUP($A232,#REF!,'Печать(опал)'!H$9,FALSE))</f>
        <v>#REF!</v>
      </c>
      <c r="I232" s="82" t="e">
        <f>IF($B232=0,0,VLOOKUP($A232,#REF!,'Печать(опал)'!I$9,FALSE))</f>
        <v>#REF!</v>
      </c>
      <c r="J232" s="82" t="e">
        <f>IF(B232=0,0,IF(E232&gt;0,VLOOKUP(E232,'2_Вихідні дані'!$A$6:$B$11,2,FALSE),1))</f>
        <v>#REF!</v>
      </c>
      <c r="K232" s="82" t="e">
        <f>IF($B232=0,0,VLOOKUP($A232,#REF!,'Печать(опал)'!K$9,FALSE))</f>
        <v>#REF!</v>
      </c>
      <c r="L232" s="82" t="e">
        <f t="shared" si="21"/>
        <v>#REF!</v>
      </c>
      <c r="M232" s="82" t="e">
        <f>IF($B232=0,0,VLOOKUP($A232,#REF!,'Печать(опал)'!M$9,FALSE))</f>
        <v>#REF!</v>
      </c>
      <c r="N232" s="82" t="e">
        <f t="shared" si="22"/>
        <v>#REF!</v>
      </c>
      <c r="O232" s="82" t="e">
        <f>IF($B232=0,0,VLOOKUP($A232,#REF!,'Печать(опал)'!O$9,FALSE))</f>
        <v>#REF!</v>
      </c>
      <c r="P232" s="82" t="e">
        <f t="shared" si="23"/>
        <v>#REF!</v>
      </c>
      <c r="Q232" s="82" t="e">
        <f>IF($B232=0,0,VLOOKUP($A232,#REF!,'Печать(опал)'!Q$9,FALSE))</f>
        <v>#REF!</v>
      </c>
      <c r="R232" s="82" t="e">
        <f t="shared" si="24"/>
        <v>#REF!</v>
      </c>
      <c r="S232" s="82" t="e">
        <f>IF($B232=0,0,VLOOKUP($A232,#REF!,'Печать(опал)'!S$9,FALSE))</f>
        <v>#REF!</v>
      </c>
      <c r="T232" s="82" t="e">
        <f t="shared" si="25"/>
        <v>#REF!</v>
      </c>
      <c r="U232" s="82" t="e">
        <f>IF($B232=0,0,VLOOKUP($A232,#REF!,'Печать(опал)'!U$9,FALSE))</f>
        <v>#REF!</v>
      </c>
      <c r="V232" s="82" t="e">
        <f t="shared" si="26"/>
        <v>#REF!</v>
      </c>
      <c r="W232" s="82" t="e">
        <f>IF($B232=0,0,VLOOKUP($A232,#REF!,'Печать(опал)'!W$9,FALSE))</f>
        <v>#REF!</v>
      </c>
      <c r="X232" s="82" t="e">
        <f>IF(AND($A232&gt;0,W232&gt;0),IF('2_Вихідні дані'!$A$12=1,ROUND($L232*(W232-1),2),ROUND((L232+N232+P232+R232+T232+V232)*(W232-1),2)),0)</f>
        <v>#REF!</v>
      </c>
      <c r="Y232" s="74" t="e">
        <f t="shared" si="27"/>
        <v>#REF!</v>
      </c>
      <c r="Z232" s="74" t="e">
        <f>Y232*'2_Вихідні дані'!$B$17</f>
        <v>#REF!</v>
      </c>
    </row>
    <row r="233" spans="1:26" ht="12" hidden="1" x14ac:dyDescent="0.2">
      <c r="A233" s="86" t="e">
        <f>#REF!</f>
        <v>#REF!</v>
      </c>
      <c r="B233" s="78" t="e">
        <f>IF(C233=0,0,COUNTIF($C$10:C233,"&lt;&gt;0"))</f>
        <v>#REF!</v>
      </c>
      <c r="C233" s="78" t="e">
        <f>IF($F233&gt;0,#REF!,0)</f>
        <v>#REF!</v>
      </c>
      <c r="D233" s="78" t="e">
        <f>IF($F233&gt;0,#REF!,"")</f>
        <v>#REF!</v>
      </c>
      <c r="E233" s="78" t="e">
        <f>IF($F233&gt;0,#REF!,0)</f>
        <v>#REF!</v>
      </c>
      <c r="F233" s="78" t="e">
        <f>VLOOKUP($A233,#REF!,6+$B$3,FALSE)</f>
        <v>#REF!</v>
      </c>
      <c r="G233" s="82" t="e">
        <f>IF($B233&gt;0,'2_Вихідні дані'!$B$3,0)</f>
        <v>#REF!</v>
      </c>
      <c r="H233" s="82" t="e">
        <f>IF($B233=0,0,VLOOKUP($A233,#REF!,'Печать(опал)'!H$9,FALSE))</f>
        <v>#REF!</v>
      </c>
      <c r="I233" s="82" t="e">
        <f>IF($B233=0,0,VLOOKUP($A233,#REF!,'Печать(опал)'!I$9,FALSE))</f>
        <v>#REF!</v>
      </c>
      <c r="J233" s="82" t="e">
        <f>IF(B233=0,0,IF(E233&gt;0,VLOOKUP(E233,'2_Вихідні дані'!$A$6:$B$11,2,FALSE),1))</f>
        <v>#REF!</v>
      </c>
      <c r="K233" s="82" t="e">
        <f>IF($B233=0,0,VLOOKUP($A233,#REF!,'Печать(опал)'!K$9,FALSE))</f>
        <v>#REF!</v>
      </c>
      <c r="L233" s="82" t="e">
        <f t="shared" si="21"/>
        <v>#REF!</v>
      </c>
      <c r="M233" s="82" t="e">
        <f>IF($B233=0,0,VLOOKUP($A233,#REF!,'Печать(опал)'!M$9,FALSE))</f>
        <v>#REF!</v>
      </c>
      <c r="N233" s="82" t="e">
        <f t="shared" si="22"/>
        <v>#REF!</v>
      </c>
      <c r="O233" s="82" t="e">
        <f>IF($B233=0,0,VLOOKUP($A233,#REF!,'Печать(опал)'!O$9,FALSE))</f>
        <v>#REF!</v>
      </c>
      <c r="P233" s="82" t="e">
        <f t="shared" si="23"/>
        <v>#REF!</v>
      </c>
      <c r="Q233" s="82" t="e">
        <f>IF($B233=0,0,VLOOKUP($A233,#REF!,'Печать(опал)'!Q$9,FALSE))</f>
        <v>#REF!</v>
      </c>
      <c r="R233" s="82" t="e">
        <f t="shared" si="24"/>
        <v>#REF!</v>
      </c>
      <c r="S233" s="82" t="e">
        <f>IF($B233=0,0,VLOOKUP($A233,#REF!,'Печать(опал)'!S$9,FALSE))</f>
        <v>#REF!</v>
      </c>
      <c r="T233" s="82" t="e">
        <f t="shared" si="25"/>
        <v>#REF!</v>
      </c>
      <c r="U233" s="82" t="e">
        <f>IF($B233=0,0,VLOOKUP($A233,#REF!,'Печать(опал)'!U$9,FALSE))</f>
        <v>#REF!</v>
      </c>
      <c r="V233" s="82" t="e">
        <f t="shared" si="26"/>
        <v>#REF!</v>
      </c>
      <c r="W233" s="82" t="e">
        <f>IF($B233=0,0,VLOOKUP($A233,#REF!,'Печать(опал)'!W$9,FALSE))</f>
        <v>#REF!</v>
      </c>
      <c r="X233" s="82" t="e">
        <f>IF(AND($A233&gt;0,W233&gt;0),IF('2_Вихідні дані'!$A$12=1,ROUND($L233*(W233-1),2),ROUND((L233+N233+P233+R233+T233+V233)*(W233-1),2)),0)</f>
        <v>#REF!</v>
      </c>
      <c r="Y233" s="74" t="e">
        <f t="shared" si="27"/>
        <v>#REF!</v>
      </c>
      <c r="Z233" s="74" t="e">
        <f>Y233*'2_Вихідні дані'!$B$17</f>
        <v>#REF!</v>
      </c>
    </row>
    <row r="234" spans="1:26" ht="12" hidden="1" x14ac:dyDescent="0.2">
      <c r="A234" s="86" t="e">
        <f>#REF!</f>
        <v>#REF!</v>
      </c>
      <c r="B234" s="78" t="e">
        <f>IF(C234=0,0,COUNTIF($C$10:C234,"&lt;&gt;0"))</f>
        <v>#REF!</v>
      </c>
      <c r="C234" s="78" t="e">
        <f>IF($F234&gt;0,#REF!,0)</f>
        <v>#REF!</v>
      </c>
      <c r="D234" s="78" t="e">
        <f>IF($F234&gt;0,#REF!,"")</f>
        <v>#REF!</v>
      </c>
      <c r="E234" s="78" t="e">
        <f>IF($F234&gt;0,#REF!,0)</f>
        <v>#REF!</v>
      </c>
      <c r="F234" s="78" t="e">
        <f>VLOOKUP($A234,#REF!,6+$B$3,FALSE)</f>
        <v>#REF!</v>
      </c>
      <c r="G234" s="82" t="e">
        <f>IF($B234&gt;0,'2_Вихідні дані'!$B$3,0)</f>
        <v>#REF!</v>
      </c>
      <c r="H234" s="82" t="e">
        <f>IF($B234=0,0,VLOOKUP($A234,#REF!,'Печать(опал)'!H$9,FALSE))</f>
        <v>#REF!</v>
      </c>
      <c r="I234" s="82" t="e">
        <f>IF($B234=0,0,VLOOKUP($A234,#REF!,'Печать(опал)'!I$9,FALSE))</f>
        <v>#REF!</v>
      </c>
      <c r="J234" s="82" t="e">
        <f>IF(B234=0,0,IF(E234&gt;0,VLOOKUP(E234,'2_Вихідні дані'!$A$6:$B$11,2,FALSE),1))</f>
        <v>#REF!</v>
      </c>
      <c r="K234" s="82" t="e">
        <f>IF($B234=0,0,VLOOKUP($A234,#REF!,'Печать(опал)'!K$9,FALSE))</f>
        <v>#REF!</v>
      </c>
      <c r="L234" s="82" t="e">
        <f t="shared" si="21"/>
        <v>#REF!</v>
      </c>
      <c r="M234" s="82" t="e">
        <f>IF($B234=0,0,VLOOKUP($A234,#REF!,'Печать(опал)'!M$9,FALSE))</f>
        <v>#REF!</v>
      </c>
      <c r="N234" s="82" t="e">
        <f t="shared" si="22"/>
        <v>#REF!</v>
      </c>
      <c r="O234" s="82" t="e">
        <f>IF($B234=0,0,VLOOKUP($A234,#REF!,'Печать(опал)'!O$9,FALSE))</f>
        <v>#REF!</v>
      </c>
      <c r="P234" s="82" t="e">
        <f t="shared" si="23"/>
        <v>#REF!</v>
      </c>
      <c r="Q234" s="82" t="e">
        <f>IF($B234=0,0,VLOOKUP($A234,#REF!,'Печать(опал)'!Q$9,FALSE))</f>
        <v>#REF!</v>
      </c>
      <c r="R234" s="82" t="e">
        <f t="shared" si="24"/>
        <v>#REF!</v>
      </c>
      <c r="S234" s="82" t="e">
        <f>IF($B234=0,0,VLOOKUP($A234,#REF!,'Печать(опал)'!S$9,FALSE))</f>
        <v>#REF!</v>
      </c>
      <c r="T234" s="82" t="e">
        <f t="shared" si="25"/>
        <v>#REF!</v>
      </c>
      <c r="U234" s="82" t="e">
        <f>IF($B234=0,0,VLOOKUP($A234,#REF!,'Печать(опал)'!U$9,FALSE))</f>
        <v>#REF!</v>
      </c>
      <c r="V234" s="82" t="e">
        <f t="shared" si="26"/>
        <v>#REF!</v>
      </c>
      <c r="W234" s="82" t="e">
        <f>IF($B234=0,0,VLOOKUP($A234,#REF!,'Печать(опал)'!W$9,FALSE))</f>
        <v>#REF!</v>
      </c>
      <c r="X234" s="82" t="e">
        <f>IF(AND($A234&gt;0,W234&gt;0),IF('2_Вихідні дані'!$A$12=1,ROUND($L234*(W234-1),2),ROUND((L234+N234+P234+R234+T234+V234)*(W234-1),2)),0)</f>
        <v>#REF!</v>
      </c>
      <c r="Y234" s="74" t="e">
        <f t="shared" si="27"/>
        <v>#REF!</v>
      </c>
      <c r="Z234" s="74" t="e">
        <f>Y234*'2_Вихідні дані'!$B$17</f>
        <v>#REF!</v>
      </c>
    </row>
    <row r="235" spans="1:26" ht="12" hidden="1" x14ac:dyDescent="0.2">
      <c r="A235" s="86" t="e">
        <f>#REF!</f>
        <v>#REF!</v>
      </c>
      <c r="B235" s="78" t="e">
        <f>IF(C235=0,0,COUNTIF($C$10:C235,"&lt;&gt;0"))</f>
        <v>#REF!</v>
      </c>
      <c r="C235" s="78" t="e">
        <f>IF($F235&gt;0,#REF!,0)</f>
        <v>#REF!</v>
      </c>
      <c r="D235" s="78" t="e">
        <f>IF($F235&gt;0,#REF!,"")</f>
        <v>#REF!</v>
      </c>
      <c r="E235" s="78" t="e">
        <f>IF($F235&gt;0,#REF!,0)</f>
        <v>#REF!</v>
      </c>
      <c r="F235" s="78" t="e">
        <f>VLOOKUP($A235,#REF!,6+$B$3,FALSE)</f>
        <v>#REF!</v>
      </c>
      <c r="G235" s="82" t="e">
        <f>IF($B235&gt;0,'2_Вихідні дані'!$B$3,0)</f>
        <v>#REF!</v>
      </c>
      <c r="H235" s="82" t="e">
        <f>IF($B235=0,0,VLOOKUP($A235,#REF!,'Печать(опал)'!H$9,FALSE))</f>
        <v>#REF!</v>
      </c>
      <c r="I235" s="82" t="e">
        <f>IF($B235=0,0,VLOOKUP($A235,#REF!,'Печать(опал)'!I$9,FALSE))</f>
        <v>#REF!</v>
      </c>
      <c r="J235" s="82" t="e">
        <f>IF(B235=0,0,IF(E235&gt;0,VLOOKUP(E235,'2_Вихідні дані'!$A$6:$B$11,2,FALSE),1))</f>
        <v>#REF!</v>
      </c>
      <c r="K235" s="82" t="e">
        <f>IF($B235=0,0,VLOOKUP($A235,#REF!,'Печать(опал)'!K$9,FALSE))</f>
        <v>#REF!</v>
      </c>
      <c r="L235" s="82" t="e">
        <f t="shared" si="21"/>
        <v>#REF!</v>
      </c>
      <c r="M235" s="82" t="e">
        <f>IF($B235=0,0,VLOOKUP($A235,#REF!,'Печать(опал)'!M$9,FALSE))</f>
        <v>#REF!</v>
      </c>
      <c r="N235" s="82" t="e">
        <f t="shared" si="22"/>
        <v>#REF!</v>
      </c>
      <c r="O235" s="82" t="e">
        <f>IF($B235=0,0,VLOOKUP($A235,#REF!,'Печать(опал)'!O$9,FALSE))</f>
        <v>#REF!</v>
      </c>
      <c r="P235" s="82" t="e">
        <f t="shared" si="23"/>
        <v>#REF!</v>
      </c>
      <c r="Q235" s="82" t="e">
        <f>IF($B235=0,0,VLOOKUP($A235,#REF!,'Печать(опал)'!Q$9,FALSE))</f>
        <v>#REF!</v>
      </c>
      <c r="R235" s="82" t="e">
        <f t="shared" si="24"/>
        <v>#REF!</v>
      </c>
      <c r="S235" s="82" t="e">
        <f>IF($B235=0,0,VLOOKUP($A235,#REF!,'Печать(опал)'!S$9,FALSE))</f>
        <v>#REF!</v>
      </c>
      <c r="T235" s="82" t="e">
        <f t="shared" si="25"/>
        <v>#REF!</v>
      </c>
      <c r="U235" s="82" t="e">
        <f>IF($B235=0,0,VLOOKUP($A235,#REF!,'Печать(опал)'!U$9,FALSE))</f>
        <v>#REF!</v>
      </c>
      <c r="V235" s="82" t="e">
        <f t="shared" si="26"/>
        <v>#REF!</v>
      </c>
      <c r="W235" s="82" t="e">
        <f>IF($B235=0,0,VLOOKUP($A235,#REF!,'Печать(опал)'!W$9,FALSE))</f>
        <v>#REF!</v>
      </c>
      <c r="X235" s="82" t="e">
        <f>IF(AND($A235&gt;0,W235&gt;0),IF('2_Вихідні дані'!$A$12=1,ROUND($L235*(W235-1),2),ROUND((L235+N235+P235+R235+T235+V235)*(W235-1),2)),0)</f>
        <v>#REF!</v>
      </c>
      <c r="Y235" s="74" t="e">
        <f t="shared" si="27"/>
        <v>#REF!</v>
      </c>
      <c r="Z235" s="74" t="e">
        <f>Y235*'2_Вихідні дані'!$B$17</f>
        <v>#REF!</v>
      </c>
    </row>
    <row r="236" spans="1:26" ht="12" hidden="1" x14ac:dyDescent="0.2">
      <c r="A236" s="86" t="e">
        <f>#REF!</f>
        <v>#REF!</v>
      </c>
      <c r="B236" s="78" t="e">
        <f>IF(C236=0,0,COUNTIF($C$10:C236,"&lt;&gt;0"))</f>
        <v>#REF!</v>
      </c>
      <c r="C236" s="78" t="e">
        <f>IF($F236&gt;0,#REF!,0)</f>
        <v>#REF!</v>
      </c>
      <c r="D236" s="78" t="e">
        <f>IF($F236&gt;0,#REF!,"")</f>
        <v>#REF!</v>
      </c>
      <c r="E236" s="78" t="e">
        <f>IF($F236&gt;0,#REF!,0)</f>
        <v>#REF!</v>
      </c>
      <c r="F236" s="78" t="e">
        <f>VLOOKUP($A236,#REF!,6+$B$3,FALSE)</f>
        <v>#REF!</v>
      </c>
      <c r="G236" s="82" t="e">
        <f>IF($B236&gt;0,'2_Вихідні дані'!$B$3,0)</f>
        <v>#REF!</v>
      </c>
      <c r="H236" s="82" t="e">
        <f>IF($B236=0,0,VLOOKUP($A236,#REF!,'Печать(опал)'!H$9,FALSE))</f>
        <v>#REF!</v>
      </c>
      <c r="I236" s="82" t="e">
        <f>IF($B236=0,0,VLOOKUP($A236,#REF!,'Печать(опал)'!I$9,FALSE))</f>
        <v>#REF!</v>
      </c>
      <c r="J236" s="82" t="e">
        <f>IF(B236=0,0,IF(E236&gt;0,VLOOKUP(E236,'2_Вихідні дані'!$A$6:$B$11,2,FALSE),1))</f>
        <v>#REF!</v>
      </c>
      <c r="K236" s="82" t="e">
        <f>IF($B236=0,0,VLOOKUP($A236,#REF!,'Печать(опал)'!K$9,FALSE))</f>
        <v>#REF!</v>
      </c>
      <c r="L236" s="82" t="e">
        <f t="shared" si="21"/>
        <v>#REF!</v>
      </c>
      <c r="M236" s="82" t="e">
        <f>IF($B236=0,0,VLOOKUP($A236,#REF!,'Печать(опал)'!M$9,FALSE))</f>
        <v>#REF!</v>
      </c>
      <c r="N236" s="82" t="e">
        <f t="shared" si="22"/>
        <v>#REF!</v>
      </c>
      <c r="O236" s="82" t="e">
        <f>IF($B236=0,0,VLOOKUP($A236,#REF!,'Печать(опал)'!O$9,FALSE))</f>
        <v>#REF!</v>
      </c>
      <c r="P236" s="82" t="e">
        <f t="shared" si="23"/>
        <v>#REF!</v>
      </c>
      <c r="Q236" s="82" t="e">
        <f>IF($B236=0,0,VLOOKUP($A236,#REF!,'Печать(опал)'!Q$9,FALSE))</f>
        <v>#REF!</v>
      </c>
      <c r="R236" s="82" t="e">
        <f t="shared" si="24"/>
        <v>#REF!</v>
      </c>
      <c r="S236" s="82" t="e">
        <f>IF($B236=0,0,VLOOKUP($A236,#REF!,'Печать(опал)'!S$9,FALSE))</f>
        <v>#REF!</v>
      </c>
      <c r="T236" s="82" t="e">
        <f t="shared" si="25"/>
        <v>#REF!</v>
      </c>
      <c r="U236" s="82" t="e">
        <f>IF($B236=0,0,VLOOKUP($A236,#REF!,'Печать(опал)'!U$9,FALSE))</f>
        <v>#REF!</v>
      </c>
      <c r="V236" s="82" t="e">
        <f t="shared" si="26"/>
        <v>#REF!</v>
      </c>
      <c r="W236" s="82" t="e">
        <f>IF($B236=0,0,VLOOKUP($A236,#REF!,'Печать(опал)'!W$9,FALSE))</f>
        <v>#REF!</v>
      </c>
      <c r="X236" s="82" t="e">
        <f>IF(AND($A236&gt;0,W236&gt;0),IF('2_Вихідні дані'!$A$12=1,ROUND($L236*(W236-1),2),ROUND((L236+N236+P236+R236+T236+V236)*(W236-1),2)),0)</f>
        <v>#REF!</v>
      </c>
      <c r="Y236" s="74" t="e">
        <f t="shared" si="27"/>
        <v>#REF!</v>
      </c>
      <c r="Z236" s="74" t="e">
        <f>Y236*'2_Вихідні дані'!$B$17</f>
        <v>#REF!</v>
      </c>
    </row>
    <row r="237" spans="1:26" ht="12" hidden="1" x14ac:dyDescent="0.2">
      <c r="A237" s="86" t="e">
        <f>#REF!</f>
        <v>#REF!</v>
      </c>
      <c r="B237" s="78" t="e">
        <f>IF(C237=0,0,COUNTIF($C$10:C237,"&lt;&gt;0"))</f>
        <v>#REF!</v>
      </c>
      <c r="C237" s="78" t="e">
        <f>IF($F237&gt;0,#REF!,0)</f>
        <v>#REF!</v>
      </c>
      <c r="D237" s="78" t="e">
        <f>IF($F237&gt;0,#REF!,"")</f>
        <v>#REF!</v>
      </c>
      <c r="E237" s="78" t="e">
        <f>IF($F237&gt;0,#REF!,0)</f>
        <v>#REF!</v>
      </c>
      <c r="F237" s="78" t="e">
        <f>VLOOKUP($A237,#REF!,6+$B$3,FALSE)</f>
        <v>#REF!</v>
      </c>
      <c r="G237" s="82" t="e">
        <f>IF($B237&gt;0,'2_Вихідні дані'!$B$3,0)</f>
        <v>#REF!</v>
      </c>
      <c r="H237" s="82" t="e">
        <f>IF($B237=0,0,VLOOKUP($A237,#REF!,'Печать(опал)'!H$9,FALSE))</f>
        <v>#REF!</v>
      </c>
      <c r="I237" s="82" t="e">
        <f>IF($B237=0,0,VLOOKUP($A237,#REF!,'Печать(опал)'!I$9,FALSE))</f>
        <v>#REF!</v>
      </c>
      <c r="J237" s="82" t="e">
        <f>IF(B237=0,0,IF(E237&gt;0,VLOOKUP(E237,'2_Вихідні дані'!$A$6:$B$11,2,FALSE),1))</f>
        <v>#REF!</v>
      </c>
      <c r="K237" s="82" t="e">
        <f>IF($B237=0,0,VLOOKUP($A237,#REF!,'Печать(опал)'!K$9,FALSE))</f>
        <v>#REF!</v>
      </c>
      <c r="L237" s="82" t="e">
        <f t="shared" si="21"/>
        <v>#REF!</v>
      </c>
      <c r="M237" s="82" t="e">
        <f>IF($B237=0,0,VLOOKUP($A237,#REF!,'Печать(опал)'!M$9,FALSE))</f>
        <v>#REF!</v>
      </c>
      <c r="N237" s="82" t="e">
        <f t="shared" si="22"/>
        <v>#REF!</v>
      </c>
      <c r="O237" s="82" t="e">
        <f>IF($B237=0,0,VLOOKUP($A237,#REF!,'Печать(опал)'!O$9,FALSE))</f>
        <v>#REF!</v>
      </c>
      <c r="P237" s="82" t="e">
        <f t="shared" si="23"/>
        <v>#REF!</v>
      </c>
      <c r="Q237" s="82" t="e">
        <f>IF($B237=0,0,VLOOKUP($A237,#REF!,'Печать(опал)'!Q$9,FALSE))</f>
        <v>#REF!</v>
      </c>
      <c r="R237" s="82" t="e">
        <f t="shared" si="24"/>
        <v>#REF!</v>
      </c>
      <c r="S237" s="82" t="e">
        <f>IF($B237=0,0,VLOOKUP($A237,#REF!,'Печать(опал)'!S$9,FALSE))</f>
        <v>#REF!</v>
      </c>
      <c r="T237" s="82" t="e">
        <f t="shared" si="25"/>
        <v>#REF!</v>
      </c>
      <c r="U237" s="82" t="e">
        <f>IF($B237=0,0,VLOOKUP($A237,#REF!,'Печать(опал)'!U$9,FALSE))</f>
        <v>#REF!</v>
      </c>
      <c r="V237" s="82" t="e">
        <f t="shared" si="26"/>
        <v>#REF!</v>
      </c>
      <c r="W237" s="82" t="e">
        <f>IF($B237=0,0,VLOOKUP($A237,#REF!,'Печать(опал)'!W$9,FALSE))</f>
        <v>#REF!</v>
      </c>
      <c r="X237" s="82" t="e">
        <f>IF(AND($A237&gt;0,W237&gt;0),IF('2_Вихідні дані'!$A$12=1,ROUND($L237*(W237-1),2),ROUND((L237+N237+P237+R237+T237+V237)*(W237-1),2)),0)</f>
        <v>#REF!</v>
      </c>
      <c r="Y237" s="74" t="e">
        <f t="shared" si="27"/>
        <v>#REF!</v>
      </c>
      <c r="Z237" s="74" t="e">
        <f>Y237*'2_Вихідні дані'!$B$17</f>
        <v>#REF!</v>
      </c>
    </row>
    <row r="238" spans="1:26" ht="12" hidden="1" x14ac:dyDescent="0.2">
      <c r="A238" s="86" t="e">
        <f>#REF!</f>
        <v>#REF!</v>
      </c>
      <c r="B238" s="78" t="e">
        <f>IF(C238=0,0,COUNTIF($C$10:C238,"&lt;&gt;0"))</f>
        <v>#REF!</v>
      </c>
      <c r="C238" s="78" t="e">
        <f>IF($F238&gt;0,#REF!,0)</f>
        <v>#REF!</v>
      </c>
      <c r="D238" s="78" t="e">
        <f>IF($F238&gt;0,#REF!,"")</f>
        <v>#REF!</v>
      </c>
      <c r="E238" s="78" t="e">
        <f>IF($F238&gt;0,#REF!,0)</f>
        <v>#REF!</v>
      </c>
      <c r="F238" s="78" t="e">
        <f>VLOOKUP($A238,#REF!,6+$B$3,FALSE)</f>
        <v>#REF!</v>
      </c>
      <c r="G238" s="82" t="e">
        <f>IF($B238&gt;0,'2_Вихідні дані'!$B$3,0)</f>
        <v>#REF!</v>
      </c>
      <c r="H238" s="82" t="e">
        <f>IF($B238=0,0,VLOOKUP($A238,#REF!,'Печать(опал)'!H$9,FALSE))</f>
        <v>#REF!</v>
      </c>
      <c r="I238" s="82" t="e">
        <f>IF($B238=0,0,VLOOKUP($A238,#REF!,'Печать(опал)'!I$9,FALSE))</f>
        <v>#REF!</v>
      </c>
      <c r="J238" s="82" t="e">
        <f>IF(B238=0,0,IF(E238&gt;0,VLOOKUP(E238,'2_Вихідні дані'!$A$6:$B$11,2,FALSE),1))</f>
        <v>#REF!</v>
      </c>
      <c r="K238" s="82" t="e">
        <f>IF($B238=0,0,VLOOKUP($A238,#REF!,'Печать(опал)'!K$9,FALSE))</f>
        <v>#REF!</v>
      </c>
      <c r="L238" s="82" t="e">
        <f t="shared" si="21"/>
        <v>#REF!</v>
      </c>
      <c r="M238" s="82" t="e">
        <f>IF($B238=0,0,VLOOKUP($A238,#REF!,'Печать(опал)'!M$9,FALSE))</f>
        <v>#REF!</v>
      </c>
      <c r="N238" s="82" t="e">
        <f t="shared" si="22"/>
        <v>#REF!</v>
      </c>
      <c r="O238" s="82" t="e">
        <f>IF($B238=0,0,VLOOKUP($A238,#REF!,'Печать(опал)'!O$9,FALSE))</f>
        <v>#REF!</v>
      </c>
      <c r="P238" s="82" t="e">
        <f t="shared" si="23"/>
        <v>#REF!</v>
      </c>
      <c r="Q238" s="82" t="e">
        <f>IF($B238=0,0,VLOOKUP($A238,#REF!,'Печать(опал)'!Q$9,FALSE))</f>
        <v>#REF!</v>
      </c>
      <c r="R238" s="82" t="e">
        <f t="shared" si="24"/>
        <v>#REF!</v>
      </c>
      <c r="S238" s="82" t="e">
        <f>IF($B238=0,0,VLOOKUP($A238,#REF!,'Печать(опал)'!S$9,FALSE))</f>
        <v>#REF!</v>
      </c>
      <c r="T238" s="82" t="e">
        <f t="shared" si="25"/>
        <v>#REF!</v>
      </c>
      <c r="U238" s="82" t="e">
        <f>IF($B238=0,0,VLOOKUP($A238,#REF!,'Печать(опал)'!U$9,FALSE))</f>
        <v>#REF!</v>
      </c>
      <c r="V238" s="82" t="e">
        <f t="shared" si="26"/>
        <v>#REF!</v>
      </c>
      <c r="W238" s="82" t="e">
        <f>IF($B238=0,0,VLOOKUP($A238,#REF!,'Печать(опал)'!W$9,FALSE))</f>
        <v>#REF!</v>
      </c>
      <c r="X238" s="82" t="e">
        <f>IF(AND($A238&gt;0,W238&gt;0),IF('2_Вихідні дані'!$A$12=1,ROUND($L238*(W238-1),2),ROUND((L238+N238+P238+R238+T238+V238)*(W238-1),2)),0)</f>
        <v>#REF!</v>
      </c>
      <c r="Y238" s="74" t="e">
        <f t="shared" si="27"/>
        <v>#REF!</v>
      </c>
      <c r="Z238" s="74" t="e">
        <f>Y238*'2_Вихідні дані'!$B$17</f>
        <v>#REF!</v>
      </c>
    </row>
    <row r="239" spans="1:26" ht="12" hidden="1" x14ac:dyDescent="0.2">
      <c r="A239" s="86" t="e">
        <f>#REF!</f>
        <v>#REF!</v>
      </c>
      <c r="B239" s="78" t="e">
        <f>IF(C239=0,0,COUNTIF($C$10:C239,"&lt;&gt;0"))</f>
        <v>#REF!</v>
      </c>
      <c r="C239" s="78" t="e">
        <f>IF($F239&gt;0,#REF!,0)</f>
        <v>#REF!</v>
      </c>
      <c r="D239" s="78" t="e">
        <f>IF($F239&gt;0,#REF!,"")</f>
        <v>#REF!</v>
      </c>
      <c r="E239" s="78" t="e">
        <f>IF($F239&gt;0,#REF!,0)</f>
        <v>#REF!</v>
      </c>
      <c r="F239" s="78" t="e">
        <f>VLOOKUP($A239,#REF!,6+$B$3,FALSE)</f>
        <v>#REF!</v>
      </c>
      <c r="G239" s="82" t="e">
        <f>IF($B239&gt;0,'2_Вихідні дані'!$B$3,0)</f>
        <v>#REF!</v>
      </c>
      <c r="H239" s="82" t="e">
        <f>IF($B239=0,0,VLOOKUP($A239,#REF!,'Печать(опал)'!H$9,FALSE))</f>
        <v>#REF!</v>
      </c>
      <c r="I239" s="82" t="e">
        <f>IF($B239=0,0,VLOOKUP($A239,#REF!,'Печать(опал)'!I$9,FALSE))</f>
        <v>#REF!</v>
      </c>
      <c r="J239" s="82" t="e">
        <f>IF(B239=0,0,IF(E239&gt;0,VLOOKUP(E239,'2_Вихідні дані'!$A$6:$B$11,2,FALSE),1))</f>
        <v>#REF!</v>
      </c>
      <c r="K239" s="82" t="e">
        <f>IF($B239=0,0,VLOOKUP($A239,#REF!,'Печать(опал)'!K$9,FALSE))</f>
        <v>#REF!</v>
      </c>
      <c r="L239" s="82" t="e">
        <f t="shared" si="21"/>
        <v>#REF!</v>
      </c>
      <c r="M239" s="82" t="e">
        <f>IF($B239=0,0,VLOOKUP($A239,#REF!,'Печать(опал)'!M$9,FALSE))</f>
        <v>#REF!</v>
      </c>
      <c r="N239" s="82" t="e">
        <f t="shared" si="22"/>
        <v>#REF!</v>
      </c>
      <c r="O239" s="82" t="e">
        <f>IF($B239=0,0,VLOOKUP($A239,#REF!,'Печать(опал)'!O$9,FALSE))</f>
        <v>#REF!</v>
      </c>
      <c r="P239" s="82" t="e">
        <f t="shared" si="23"/>
        <v>#REF!</v>
      </c>
      <c r="Q239" s="82" t="e">
        <f>IF($B239=0,0,VLOOKUP($A239,#REF!,'Печать(опал)'!Q$9,FALSE))</f>
        <v>#REF!</v>
      </c>
      <c r="R239" s="82" t="e">
        <f t="shared" si="24"/>
        <v>#REF!</v>
      </c>
      <c r="S239" s="82" t="e">
        <f>IF($B239=0,0,VLOOKUP($A239,#REF!,'Печать(опал)'!S$9,FALSE))</f>
        <v>#REF!</v>
      </c>
      <c r="T239" s="82" t="e">
        <f t="shared" si="25"/>
        <v>#REF!</v>
      </c>
      <c r="U239" s="82" t="e">
        <f>IF($B239=0,0,VLOOKUP($A239,#REF!,'Печать(опал)'!U$9,FALSE))</f>
        <v>#REF!</v>
      </c>
      <c r="V239" s="82" t="e">
        <f t="shared" si="26"/>
        <v>#REF!</v>
      </c>
      <c r="W239" s="82" t="e">
        <f>IF($B239=0,0,VLOOKUP($A239,#REF!,'Печать(опал)'!W$9,FALSE))</f>
        <v>#REF!</v>
      </c>
      <c r="X239" s="82" t="e">
        <f>IF(AND($A239&gt;0,W239&gt;0),IF('2_Вихідні дані'!$A$12=1,ROUND($L239*(W239-1),2),ROUND((L239+N239+P239+R239+T239+V239)*(W239-1),2)),0)</f>
        <v>#REF!</v>
      </c>
      <c r="Y239" s="74" t="e">
        <f t="shared" si="27"/>
        <v>#REF!</v>
      </c>
      <c r="Z239" s="74" t="e">
        <f>Y239*'2_Вихідні дані'!$B$17</f>
        <v>#REF!</v>
      </c>
    </row>
    <row r="240" spans="1:26" ht="12" hidden="1" x14ac:dyDescent="0.2">
      <c r="A240" s="86" t="e">
        <f>#REF!</f>
        <v>#REF!</v>
      </c>
      <c r="B240" s="78" t="e">
        <f>IF(C240=0,0,COUNTIF($C$10:C240,"&lt;&gt;0"))</f>
        <v>#REF!</v>
      </c>
      <c r="C240" s="78" t="e">
        <f>IF($F240&gt;0,#REF!,0)</f>
        <v>#REF!</v>
      </c>
      <c r="D240" s="78" t="e">
        <f>IF($F240&gt;0,#REF!,"")</f>
        <v>#REF!</v>
      </c>
      <c r="E240" s="78" t="e">
        <f>IF($F240&gt;0,#REF!,0)</f>
        <v>#REF!</v>
      </c>
      <c r="F240" s="78" t="e">
        <f>VLOOKUP($A240,#REF!,6+$B$3,FALSE)</f>
        <v>#REF!</v>
      </c>
      <c r="G240" s="82" t="e">
        <f>IF($B240&gt;0,'2_Вихідні дані'!$B$3,0)</f>
        <v>#REF!</v>
      </c>
      <c r="H240" s="82" t="e">
        <f>IF($B240=0,0,VLOOKUP($A240,#REF!,'Печать(опал)'!H$9,FALSE))</f>
        <v>#REF!</v>
      </c>
      <c r="I240" s="82" t="e">
        <f>IF($B240=0,0,VLOOKUP($A240,#REF!,'Печать(опал)'!I$9,FALSE))</f>
        <v>#REF!</v>
      </c>
      <c r="J240" s="82" t="e">
        <f>IF(B240=0,0,IF(E240&gt;0,VLOOKUP(E240,'2_Вихідні дані'!$A$6:$B$11,2,FALSE),1))</f>
        <v>#REF!</v>
      </c>
      <c r="K240" s="82" t="e">
        <f>IF($B240=0,0,VLOOKUP($A240,#REF!,'Печать(опал)'!K$9,FALSE))</f>
        <v>#REF!</v>
      </c>
      <c r="L240" s="82" t="e">
        <f t="shared" si="21"/>
        <v>#REF!</v>
      </c>
      <c r="M240" s="82" t="e">
        <f>IF($B240=0,0,VLOOKUP($A240,#REF!,'Печать(опал)'!M$9,FALSE))</f>
        <v>#REF!</v>
      </c>
      <c r="N240" s="82" t="e">
        <f t="shared" si="22"/>
        <v>#REF!</v>
      </c>
      <c r="O240" s="82" t="e">
        <f>IF($B240=0,0,VLOOKUP($A240,#REF!,'Печать(опал)'!O$9,FALSE))</f>
        <v>#REF!</v>
      </c>
      <c r="P240" s="82" t="e">
        <f t="shared" si="23"/>
        <v>#REF!</v>
      </c>
      <c r="Q240" s="82" t="e">
        <f>IF($B240=0,0,VLOOKUP($A240,#REF!,'Печать(опал)'!Q$9,FALSE))</f>
        <v>#REF!</v>
      </c>
      <c r="R240" s="82" t="e">
        <f t="shared" si="24"/>
        <v>#REF!</v>
      </c>
      <c r="S240" s="82" t="e">
        <f>IF($B240=0,0,VLOOKUP($A240,#REF!,'Печать(опал)'!S$9,FALSE))</f>
        <v>#REF!</v>
      </c>
      <c r="T240" s="82" t="e">
        <f t="shared" si="25"/>
        <v>#REF!</v>
      </c>
      <c r="U240" s="82" t="e">
        <f>IF($B240=0,0,VLOOKUP($A240,#REF!,'Печать(опал)'!U$9,FALSE))</f>
        <v>#REF!</v>
      </c>
      <c r="V240" s="82" t="e">
        <f t="shared" si="26"/>
        <v>#REF!</v>
      </c>
      <c r="W240" s="82" t="e">
        <f>IF($B240=0,0,VLOOKUP($A240,#REF!,'Печать(опал)'!W$9,FALSE))</f>
        <v>#REF!</v>
      </c>
      <c r="X240" s="82" t="e">
        <f>IF(AND($A240&gt;0,W240&gt;0),IF('2_Вихідні дані'!$A$12=1,ROUND($L240*(W240-1),2),ROUND((L240+N240+P240+R240+T240+V240)*(W240-1),2)),0)</f>
        <v>#REF!</v>
      </c>
      <c r="Y240" s="74" t="e">
        <f t="shared" si="27"/>
        <v>#REF!</v>
      </c>
      <c r="Z240" s="74" t="e">
        <f>Y240*'2_Вихідні дані'!$B$17</f>
        <v>#REF!</v>
      </c>
    </row>
    <row r="241" spans="1:26" ht="12" hidden="1" x14ac:dyDescent="0.2">
      <c r="A241" s="86" t="e">
        <f>#REF!</f>
        <v>#REF!</v>
      </c>
      <c r="B241" s="78" t="e">
        <f>IF(C241=0,0,COUNTIF($C$10:C241,"&lt;&gt;0"))</f>
        <v>#REF!</v>
      </c>
      <c r="C241" s="78" t="e">
        <f>IF($F241&gt;0,#REF!,0)</f>
        <v>#REF!</v>
      </c>
      <c r="D241" s="78" t="e">
        <f>IF($F241&gt;0,#REF!,"")</f>
        <v>#REF!</v>
      </c>
      <c r="E241" s="78" t="e">
        <f>IF($F241&gt;0,#REF!,0)</f>
        <v>#REF!</v>
      </c>
      <c r="F241" s="78" t="e">
        <f>VLOOKUP($A241,#REF!,6+$B$3,FALSE)</f>
        <v>#REF!</v>
      </c>
      <c r="G241" s="82" t="e">
        <f>IF($B241&gt;0,'2_Вихідні дані'!$B$3,0)</f>
        <v>#REF!</v>
      </c>
      <c r="H241" s="82" t="e">
        <f>IF($B241=0,0,VLOOKUP($A241,#REF!,'Печать(опал)'!H$9,FALSE))</f>
        <v>#REF!</v>
      </c>
      <c r="I241" s="82" t="e">
        <f>IF($B241=0,0,VLOOKUP($A241,#REF!,'Печать(опал)'!I$9,FALSE))</f>
        <v>#REF!</v>
      </c>
      <c r="J241" s="82" t="e">
        <f>IF(B241=0,0,IF(E241&gt;0,VLOOKUP(E241,'2_Вихідні дані'!$A$6:$B$11,2,FALSE),1))</f>
        <v>#REF!</v>
      </c>
      <c r="K241" s="82" t="e">
        <f>IF($B241=0,0,VLOOKUP($A241,#REF!,'Печать(опал)'!K$9,FALSE))</f>
        <v>#REF!</v>
      </c>
      <c r="L241" s="82" t="e">
        <f t="shared" si="21"/>
        <v>#REF!</v>
      </c>
      <c r="M241" s="82" t="e">
        <f>IF($B241=0,0,VLOOKUP($A241,#REF!,'Печать(опал)'!M$9,FALSE))</f>
        <v>#REF!</v>
      </c>
      <c r="N241" s="82" t="e">
        <f t="shared" si="22"/>
        <v>#REF!</v>
      </c>
      <c r="O241" s="82" t="e">
        <f>IF($B241=0,0,VLOOKUP($A241,#REF!,'Печать(опал)'!O$9,FALSE))</f>
        <v>#REF!</v>
      </c>
      <c r="P241" s="82" t="e">
        <f t="shared" si="23"/>
        <v>#REF!</v>
      </c>
      <c r="Q241" s="82" t="e">
        <f>IF($B241=0,0,VLOOKUP($A241,#REF!,'Печать(опал)'!Q$9,FALSE))</f>
        <v>#REF!</v>
      </c>
      <c r="R241" s="82" t="e">
        <f t="shared" si="24"/>
        <v>#REF!</v>
      </c>
      <c r="S241" s="82" t="e">
        <f>IF($B241=0,0,VLOOKUP($A241,#REF!,'Печать(опал)'!S$9,FALSE))</f>
        <v>#REF!</v>
      </c>
      <c r="T241" s="82" t="e">
        <f t="shared" si="25"/>
        <v>#REF!</v>
      </c>
      <c r="U241" s="82" t="e">
        <f>IF($B241=0,0,VLOOKUP($A241,#REF!,'Печать(опал)'!U$9,FALSE))</f>
        <v>#REF!</v>
      </c>
      <c r="V241" s="82" t="e">
        <f t="shared" si="26"/>
        <v>#REF!</v>
      </c>
      <c r="W241" s="82" t="e">
        <f>IF($B241=0,0,VLOOKUP($A241,#REF!,'Печать(опал)'!W$9,FALSE))</f>
        <v>#REF!</v>
      </c>
      <c r="X241" s="82" t="e">
        <f>IF(AND($A241&gt;0,W241&gt;0),IF('2_Вихідні дані'!$A$12=1,ROUND($L241*(W241-1),2),ROUND((L241+N241+P241+R241+T241+V241)*(W241-1),2)),0)</f>
        <v>#REF!</v>
      </c>
      <c r="Y241" s="74" t="e">
        <f t="shared" si="27"/>
        <v>#REF!</v>
      </c>
      <c r="Z241" s="74" t="e">
        <f>Y241*'2_Вихідні дані'!$B$17</f>
        <v>#REF!</v>
      </c>
    </row>
    <row r="242" spans="1:26" ht="12" hidden="1" x14ac:dyDescent="0.2">
      <c r="A242" s="86" t="e">
        <f>#REF!</f>
        <v>#REF!</v>
      </c>
      <c r="B242" s="78" t="e">
        <f>IF(C242=0,0,COUNTIF($C$10:C242,"&lt;&gt;0"))</f>
        <v>#REF!</v>
      </c>
      <c r="C242" s="78" t="e">
        <f>IF($F242&gt;0,#REF!,0)</f>
        <v>#REF!</v>
      </c>
      <c r="D242" s="78" t="e">
        <f>IF($F242&gt;0,#REF!,"")</f>
        <v>#REF!</v>
      </c>
      <c r="E242" s="78" t="e">
        <f>IF($F242&gt;0,#REF!,0)</f>
        <v>#REF!</v>
      </c>
      <c r="F242" s="78" t="e">
        <f>VLOOKUP($A242,#REF!,6+$B$3,FALSE)</f>
        <v>#REF!</v>
      </c>
      <c r="G242" s="82" t="e">
        <f>IF($B242&gt;0,'2_Вихідні дані'!$B$3,0)</f>
        <v>#REF!</v>
      </c>
      <c r="H242" s="82" t="e">
        <f>IF($B242=0,0,VLOOKUP($A242,#REF!,'Печать(опал)'!H$9,FALSE))</f>
        <v>#REF!</v>
      </c>
      <c r="I242" s="82" t="e">
        <f>IF($B242=0,0,VLOOKUP($A242,#REF!,'Печать(опал)'!I$9,FALSE))</f>
        <v>#REF!</v>
      </c>
      <c r="J242" s="82" t="e">
        <f>IF(B242=0,0,IF(E242&gt;0,VLOOKUP(E242,'2_Вихідні дані'!$A$6:$B$11,2,FALSE),1))</f>
        <v>#REF!</v>
      </c>
      <c r="K242" s="82" t="e">
        <f>IF($B242=0,0,VLOOKUP($A242,#REF!,'Печать(опал)'!K$9,FALSE))</f>
        <v>#REF!</v>
      </c>
      <c r="L242" s="82" t="e">
        <f t="shared" si="21"/>
        <v>#REF!</v>
      </c>
      <c r="M242" s="82" t="e">
        <f>IF($B242=0,0,VLOOKUP($A242,#REF!,'Печать(опал)'!M$9,FALSE))</f>
        <v>#REF!</v>
      </c>
      <c r="N242" s="82" t="e">
        <f t="shared" si="22"/>
        <v>#REF!</v>
      </c>
      <c r="O242" s="82" t="e">
        <f>IF($B242=0,0,VLOOKUP($A242,#REF!,'Печать(опал)'!O$9,FALSE))</f>
        <v>#REF!</v>
      </c>
      <c r="P242" s="82" t="e">
        <f t="shared" si="23"/>
        <v>#REF!</v>
      </c>
      <c r="Q242" s="82" t="e">
        <f>IF($B242=0,0,VLOOKUP($A242,#REF!,'Печать(опал)'!Q$9,FALSE))</f>
        <v>#REF!</v>
      </c>
      <c r="R242" s="82" t="e">
        <f t="shared" si="24"/>
        <v>#REF!</v>
      </c>
      <c r="S242" s="82" t="e">
        <f>IF($B242=0,0,VLOOKUP($A242,#REF!,'Печать(опал)'!S$9,FALSE))</f>
        <v>#REF!</v>
      </c>
      <c r="T242" s="82" t="e">
        <f t="shared" si="25"/>
        <v>#REF!</v>
      </c>
      <c r="U242" s="82" t="e">
        <f>IF($B242=0,0,VLOOKUP($A242,#REF!,'Печать(опал)'!U$9,FALSE))</f>
        <v>#REF!</v>
      </c>
      <c r="V242" s="82" t="e">
        <f t="shared" si="26"/>
        <v>#REF!</v>
      </c>
      <c r="W242" s="82" t="e">
        <f>IF($B242=0,0,VLOOKUP($A242,#REF!,'Печать(опал)'!W$9,FALSE))</f>
        <v>#REF!</v>
      </c>
      <c r="X242" s="82" t="e">
        <f>IF(AND($A242&gt;0,W242&gt;0),IF('2_Вихідні дані'!$A$12=1,ROUND($L242*(W242-1),2),ROUND((L242+N242+P242+R242+T242+V242)*(W242-1),2)),0)</f>
        <v>#REF!</v>
      </c>
      <c r="Y242" s="74" t="e">
        <f t="shared" si="27"/>
        <v>#REF!</v>
      </c>
      <c r="Z242" s="74" t="e">
        <f>Y242*'2_Вихідні дані'!$B$17</f>
        <v>#REF!</v>
      </c>
    </row>
    <row r="243" spans="1:26" ht="12" hidden="1" x14ac:dyDescent="0.2">
      <c r="A243" s="86" t="e">
        <f>#REF!</f>
        <v>#REF!</v>
      </c>
      <c r="B243" s="78" t="e">
        <f>IF(C243=0,0,COUNTIF($C$10:C243,"&lt;&gt;0"))</f>
        <v>#REF!</v>
      </c>
      <c r="C243" s="78" t="e">
        <f>IF($F243&gt;0,#REF!,0)</f>
        <v>#REF!</v>
      </c>
      <c r="D243" s="78" t="e">
        <f>IF($F243&gt;0,#REF!,"")</f>
        <v>#REF!</v>
      </c>
      <c r="E243" s="78" t="e">
        <f>IF($F243&gt;0,#REF!,0)</f>
        <v>#REF!</v>
      </c>
      <c r="F243" s="78" t="e">
        <f>VLOOKUP($A243,#REF!,6+$B$3,FALSE)</f>
        <v>#REF!</v>
      </c>
      <c r="G243" s="82" t="e">
        <f>IF($B243&gt;0,'2_Вихідні дані'!$B$3,0)</f>
        <v>#REF!</v>
      </c>
      <c r="H243" s="82" t="e">
        <f>IF($B243=0,0,VLOOKUP($A243,#REF!,'Печать(опал)'!H$9,FALSE))</f>
        <v>#REF!</v>
      </c>
      <c r="I243" s="82" t="e">
        <f>IF($B243=0,0,VLOOKUP($A243,#REF!,'Печать(опал)'!I$9,FALSE))</f>
        <v>#REF!</v>
      </c>
      <c r="J243" s="82" t="e">
        <f>IF(B243=0,0,IF(E243&gt;0,VLOOKUP(E243,'2_Вихідні дані'!$A$6:$B$11,2,FALSE),1))</f>
        <v>#REF!</v>
      </c>
      <c r="K243" s="82" t="e">
        <f>IF($B243=0,0,VLOOKUP($A243,#REF!,'Печать(опал)'!K$9,FALSE))</f>
        <v>#REF!</v>
      </c>
      <c r="L243" s="82" t="e">
        <f t="shared" si="21"/>
        <v>#REF!</v>
      </c>
      <c r="M243" s="82" t="e">
        <f>IF($B243=0,0,VLOOKUP($A243,#REF!,'Печать(опал)'!M$9,FALSE))</f>
        <v>#REF!</v>
      </c>
      <c r="N243" s="82" t="e">
        <f t="shared" si="22"/>
        <v>#REF!</v>
      </c>
      <c r="O243" s="82" t="e">
        <f>IF($B243=0,0,VLOOKUP($A243,#REF!,'Печать(опал)'!O$9,FALSE))</f>
        <v>#REF!</v>
      </c>
      <c r="P243" s="82" t="e">
        <f t="shared" si="23"/>
        <v>#REF!</v>
      </c>
      <c r="Q243" s="82" t="e">
        <f>IF($B243=0,0,VLOOKUP($A243,#REF!,'Печать(опал)'!Q$9,FALSE))</f>
        <v>#REF!</v>
      </c>
      <c r="R243" s="82" t="e">
        <f t="shared" si="24"/>
        <v>#REF!</v>
      </c>
      <c r="S243" s="82" t="e">
        <f>IF($B243=0,0,VLOOKUP($A243,#REF!,'Печать(опал)'!S$9,FALSE))</f>
        <v>#REF!</v>
      </c>
      <c r="T243" s="82" t="e">
        <f t="shared" si="25"/>
        <v>#REF!</v>
      </c>
      <c r="U243" s="82" t="e">
        <f>IF($B243=0,0,VLOOKUP($A243,#REF!,'Печать(опал)'!U$9,FALSE))</f>
        <v>#REF!</v>
      </c>
      <c r="V243" s="82" t="e">
        <f t="shared" si="26"/>
        <v>#REF!</v>
      </c>
      <c r="W243" s="82" t="e">
        <f>IF($B243=0,0,VLOOKUP($A243,#REF!,'Печать(опал)'!W$9,FALSE))</f>
        <v>#REF!</v>
      </c>
      <c r="X243" s="82" t="e">
        <f>IF(AND($A243&gt;0,W243&gt;0),IF('2_Вихідні дані'!$A$12=1,ROUND($L243*(W243-1),2),ROUND((L243+N243+P243+R243+T243+V243)*(W243-1),2)),0)</f>
        <v>#REF!</v>
      </c>
      <c r="Y243" s="74" t="e">
        <f t="shared" si="27"/>
        <v>#REF!</v>
      </c>
      <c r="Z243" s="74" t="e">
        <f>Y243*'2_Вихідні дані'!$B$17</f>
        <v>#REF!</v>
      </c>
    </row>
    <row r="244" spans="1:26" ht="12" hidden="1" x14ac:dyDescent="0.2">
      <c r="A244" s="86" t="e">
        <f>#REF!</f>
        <v>#REF!</v>
      </c>
      <c r="B244" s="78" t="e">
        <f>IF(C244=0,0,COUNTIF($C$10:C244,"&lt;&gt;0"))</f>
        <v>#REF!</v>
      </c>
      <c r="C244" s="78" t="e">
        <f>IF($F244&gt;0,#REF!,0)</f>
        <v>#REF!</v>
      </c>
      <c r="D244" s="78" t="e">
        <f>IF($F244&gt;0,#REF!,"")</f>
        <v>#REF!</v>
      </c>
      <c r="E244" s="78" t="e">
        <f>IF($F244&gt;0,#REF!,0)</f>
        <v>#REF!</v>
      </c>
      <c r="F244" s="78" t="e">
        <f>VLOOKUP($A244,#REF!,6+$B$3,FALSE)</f>
        <v>#REF!</v>
      </c>
      <c r="G244" s="82" t="e">
        <f>IF($B244&gt;0,'2_Вихідні дані'!$B$3,0)</f>
        <v>#REF!</v>
      </c>
      <c r="H244" s="82" t="e">
        <f>IF($B244=0,0,VLOOKUP($A244,#REF!,'Печать(опал)'!H$9,FALSE))</f>
        <v>#REF!</v>
      </c>
      <c r="I244" s="82" t="e">
        <f>IF($B244=0,0,VLOOKUP($A244,#REF!,'Печать(опал)'!I$9,FALSE))</f>
        <v>#REF!</v>
      </c>
      <c r="J244" s="82" t="e">
        <f>IF(B244=0,0,IF(E244&gt;0,VLOOKUP(E244,'2_Вихідні дані'!$A$6:$B$11,2,FALSE),1))</f>
        <v>#REF!</v>
      </c>
      <c r="K244" s="82" t="e">
        <f>IF($B244=0,0,VLOOKUP($A244,#REF!,'Печать(опал)'!K$9,FALSE))</f>
        <v>#REF!</v>
      </c>
      <c r="L244" s="82" t="e">
        <f t="shared" si="21"/>
        <v>#REF!</v>
      </c>
      <c r="M244" s="82" t="e">
        <f>IF($B244=0,0,VLOOKUP($A244,#REF!,'Печать(опал)'!M$9,FALSE))</f>
        <v>#REF!</v>
      </c>
      <c r="N244" s="82" t="e">
        <f t="shared" si="22"/>
        <v>#REF!</v>
      </c>
      <c r="O244" s="82" t="e">
        <f>IF($B244=0,0,VLOOKUP($A244,#REF!,'Печать(опал)'!O$9,FALSE))</f>
        <v>#REF!</v>
      </c>
      <c r="P244" s="82" t="e">
        <f t="shared" si="23"/>
        <v>#REF!</v>
      </c>
      <c r="Q244" s="82" t="e">
        <f>IF($B244=0,0,VLOOKUP($A244,#REF!,'Печать(опал)'!Q$9,FALSE))</f>
        <v>#REF!</v>
      </c>
      <c r="R244" s="82" t="e">
        <f t="shared" si="24"/>
        <v>#REF!</v>
      </c>
      <c r="S244" s="82" t="e">
        <f>IF($B244=0,0,VLOOKUP($A244,#REF!,'Печать(опал)'!S$9,FALSE))</f>
        <v>#REF!</v>
      </c>
      <c r="T244" s="82" t="e">
        <f t="shared" si="25"/>
        <v>#REF!</v>
      </c>
      <c r="U244" s="82" t="e">
        <f>IF($B244=0,0,VLOOKUP($A244,#REF!,'Печать(опал)'!U$9,FALSE))</f>
        <v>#REF!</v>
      </c>
      <c r="V244" s="82" t="e">
        <f t="shared" si="26"/>
        <v>#REF!</v>
      </c>
      <c r="W244" s="82" t="e">
        <f>IF($B244=0,0,VLOOKUP($A244,#REF!,'Печать(опал)'!W$9,FALSE))</f>
        <v>#REF!</v>
      </c>
      <c r="X244" s="82" t="e">
        <f>IF(AND($A244&gt;0,W244&gt;0),IF('2_Вихідні дані'!$A$12=1,ROUND($L244*(W244-1),2),ROUND((L244+N244+P244+R244+T244+V244)*(W244-1),2)),0)</f>
        <v>#REF!</v>
      </c>
      <c r="Y244" s="74" t="e">
        <f t="shared" si="27"/>
        <v>#REF!</v>
      </c>
      <c r="Z244" s="74" t="e">
        <f>Y244*'2_Вихідні дані'!$B$17</f>
        <v>#REF!</v>
      </c>
    </row>
    <row r="245" spans="1:26" ht="12" hidden="1" x14ac:dyDescent="0.2">
      <c r="A245" s="86" t="e">
        <f>#REF!</f>
        <v>#REF!</v>
      </c>
      <c r="B245" s="78" t="e">
        <f>IF(C245=0,0,COUNTIF($C$10:C245,"&lt;&gt;0"))</f>
        <v>#REF!</v>
      </c>
      <c r="C245" s="78" t="e">
        <f>IF($F245&gt;0,#REF!,0)</f>
        <v>#REF!</v>
      </c>
      <c r="D245" s="78" t="e">
        <f>IF($F245&gt;0,#REF!,"")</f>
        <v>#REF!</v>
      </c>
      <c r="E245" s="78" t="e">
        <f>IF($F245&gt;0,#REF!,0)</f>
        <v>#REF!</v>
      </c>
      <c r="F245" s="78" t="e">
        <f>VLOOKUP($A245,#REF!,6+$B$3,FALSE)</f>
        <v>#REF!</v>
      </c>
      <c r="G245" s="82" t="e">
        <f>IF($B245&gt;0,'2_Вихідні дані'!$B$3,0)</f>
        <v>#REF!</v>
      </c>
      <c r="H245" s="82" t="e">
        <f>IF($B245=0,0,VLOOKUP($A245,#REF!,'Печать(опал)'!H$9,FALSE))</f>
        <v>#REF!</v>
      </c>
      <c r="I245" s="82" t="e">
        <f>IF($B245=0,0,VLOOKUP($A245,#REF!,'Печать(опал)'!I$9,FALSE))</f>
        <v>#REF!</v>
      </c>
      <c r="J245" s="82" t="e">
        <f>IF(B245=0,0,IF(E245&gt;0,VLOOKUP(E245,'2_Вихідні дані'!$A$6:$B$11,2,FALSE),1))</f>
        <v>#REF!</v>
      </c>
      <c r="K245" s="82" t="e">
        <f>IF($B245=0,0,VLOOKUP($A245,#REF!,'Печать(опал)'!K$9,FALSE))</f>
        <v>#REF!</v>
      </c>
      <c r="L245" s="82" t="e">
        <f t="shared" si="21"/>
        <v>#REF!</v>
      </c>
      <c r="M245" s="82" t="e">
        <f>IF($B245=0,0,VLOOKUP($A245,#REF!,'Печать(опал)'!M$9,FALSE))</f>
        <v>#REF!</v>
      </c>
      <c r="N245" s="82" t="e">
        <f t="shared" si="22"/>
        <v>#REF!</v>
      </c>
      <c r="O245" s="82" t="e">
        <f>IF($B245=0,0,VLOOKUP($A245,#REF!,'Печать(опал)'!O$9,FALSE))</f>
        <v>#REF!</v>
      </c>
      <c r="P245" s="82" t="e">
        <f t="shared" si="23"/>
        <v>#REF!</v>
      </c>
      <c r="Q245" s="82" t="e">
        <f>IF($B245=0,0,VLOOKUP($A245,#REF!,'Печать(опал)'!Q$9,FALSE))</f>
        <v>#REF!</v>
      </c>
      <c r="R245" s="82" t="e">
        <f t="shared" si="24"/>
        <v>#REF!</v>
      </c>
      <c r="S245" s="82" t="e">
        <f>IF($B245=0,0,VLOOKUP($A245,#REF!,'Печать(опал)'!S$9,FALSE))</f>
        <v>#REF!</v>
      </c>
      <c r="T245" s="82" t="e">
        <f t="shared" si="25"/>
        <v>#REF!</v>
      </c>
      <c r="U245" s="82" t="e">
        <f>IF($B245=0,0,VLOOKUP($A245,#REF!,'Печать(опал)'!U$9,FALSE))</f>
        <v>#REF!</v>
      </c>
      <c r="V245" s="82" t="e">
        <f t="shared" si="26"/>
        <v>#REF!</v>
      </c>
      <c r="W245" s="82" t="e">
        <f>IF($B245=0,0,VLOOKUP($A245,#REF!,'Печать(опал)'!W$9,FALSE))</f>
        <v>#REF!</v>
      </c>
      <c r="X245" s="82" t="e">
        <f>IF(AND($A245&gt;0,W245&gt;0),IF('2_Вихідні дані'!$A$12=1,ROUND($L245*(W245-1),2),ROUND((L245+N245+P245+R245+T245+V245)*(W245-1),2)),0)</f>
        <v>#REF!</v>
      </c>
      <c r="Y245" s="74" t="e">
        <f t="shared" si="27"/>
        <v>#REF!</v>
      </c>
      <c r="Z245" s="74" t="e">
        <f>Y245*'2_Вихідні дані'!$B$17</f>
        <v>#REF!</v>
      </c>
    </row>
    <row r="246" spans="1:26" ht="12" hidden="1" x14ac:dyDescent="0.2">
      <c r="A246" s="86" t="e">
        <f>#REF!</f>
        <v>#REF!</v>
      </c>
      <c r="B246" s="78" t="e">
        <f>IF(C246=0,0,COUNTIF($C$10:C246,"&lt;&gt;0"))</f>
        <v>#REF!</v>
      </c>
      <c r="C246" s="78" t="e">
        <f>IF($F246&gt;0,#REF!,0)</f>
        <v>#REF!</v>
      </c>
      <c r="D246" s="78" t="e">
        <f>IF($F246&gt;0,#REF!,"")</f>
        <v>#REF!</v>
      </c>
      <c r="E246" s="78" t="e">
        <f>IF($F246&gt;0,#REF!,0)</f>
        <v>#REF!</v>
      </c>
      <c r="F246" s="78" t="e">
        <f>VLOOKUP($A246,#REF!,6+$B$3,FALSE)</f>
        <v>#REF!</v>
      </c>
      <c r="G246" s="82" t="e">
        <f>IF($B246&gt;0,'2_Вихідні дані'!$B$3,0)</f>
        <v>#REF!</v>
      </c>
      <c r="H246" s="82" t="e">
        <f>IF($B246=0,0,VLOOKUP($A246,#REF!,'Печать(опал)'!H$9,FALSE))</f>
        <v>#REF!</v>
      </c>
      <c r="I246" s="82" t="e">
        <f>IF($B246=0,0,VLOOKUP($A246,#REF!,'Печать(опал)'!I$9,FALSE))</f>
        <v>#REF!</v>
      </c>
      <c r="J246" s="82" t="e">
        <f>IF(B246=0,0,IF(E246&gt;0,VLOOKUP(E246,'2_Вихідні дані'!$A$6:$B$11,2,FALSE),1))</f>
        <v>#REF!</v>
      </c>
      <c r="K246" s="82" t="e">
        <f>IF($B246=0,0,VLOOKUP($A246,#REF!,'Печать(опал)'!K$9,FALSE))</f>
        <v>#REF!</v>
      </c>
      <c r="L246" s="82" t="e">
        <f t="shared" si="21"/>
        <v>#REF!</v>
      </c>
      <c r="M246" s="82" t="e">
        <f>IF($B246=0,0,VLOOKUP($A246,#REF!,'Печать(опал)'!M$9,FALSE))</f>
        <v>#REF!</v>
      </c>
      <c r="N246" s="82" t="e">
        <f t="shared" si="22"/>
        <v>#REF!</v>
      </c>
      <c r="O246" s="82" t="e">
        <f>IF($B246=0,0,VLOOKUP($A246,#REF!,'Печать(опал)'!O$9,FALSE))</f>
        <v>#REF!</v>
      </c>
      <c r="P246" s="82" t="e">
        <f t="shared" si="23"/>
        <v>#REF!</v>
      </c>
      <c r="Q246" s="82" t="e">
        <f>IF($B246=0,0,VLOOKUP($A246,#REF!,'Печать(опал)'!Q$9,FALSE))</f>
        <v>#REF!</v>
      </c>
      <c r="R246" s="82" t="e">
        <f t="shared" si="24"/>
        <v>#REF!</v>
      </c>
      <c r="S246" s="82" t="e">
        <f>IF($B246=0,0,VLOOKUP($A246,#REF!,'Печать(опал)'!S$9,FALSE))</f>
        <v>#REF!</v>
      </c>
      <c r="T246" s="82" t="e">
        <f t="shared" si="25"/>
        <v>#REF!</v>
      </c>
      <c r="U246" s="82" t="e">
        <f>IF($B246=0,0,VLOOKUP($A246,#REF!,'Печать(опал)'!U$9,FALSE))</f>
        <v>#REF!</v>
      </c>
      <c r="V246" s="82" t="e">
        <f t="shared" si="26"/>
        <v>#REF!</v>
      </c>
      <c r="W246" s="82" t="e">
        <f>IF($B246=0,0,VLOOKUP($A246,#REF!,'Печать(опал)'!W$9,FALSE))</f>
        <v>#REF!</v>
      </c>
      <c r="X246" s="82" t="e">
        <f>IF(AND($A246&gt;0,W246&gt;0),IF('2_Вихідні дані'!$A$12=1,ROUND($L246*(W246-1),2),ROUND((L246+N246+P246+R246+T246+V246)*(W246-1),2)),0)</f>
        <v>#REF!</v>
      </c>
      <c r="Y246" s="74" t="e">
        <f t="shared" si="27"/>
        <v>#REF!</v>
      </c>
      <c r="Z246" s="74" t="e">
        <f>Y246*'2_Вихідні дані'!$B$17</f>
        <v>#REF!</v>
      </c>
    </row>
    <row r="247" spans="1:26" ht="12" hidden="1" x14ac:dyDescent="0.2">
      <c r="A247" s="86" t="e">
        <f>#REF!</f>
        <v>#REF!</v>
      </c>
      <c r="B247" s="78" t="e">
        <f>IF(C247=0,0,COUNTIF($C$10:C247,"&lt;&gt;0"))</f>
        <v>#REF!</v>
      </c>
      <c r="C247" s="78" t="e">
        <f>IF($F247&gt;0,#REF!,0)</f>
        <v>#REF!</v>
      </c>
      <c r="D247" s="78" t="e">
        <f>IF($F247&gt;0,#REF!,"")</f>
        <v>#REF!</v>
      </c>
      <c r="E247" s="78" t="e">
        <f>IF($F247&gt;0,#REF!,0)</f>
        <v>#REF!</v>
      </c>
      <c r="F247" s="78" t="e">
        <f>VLOOKUP($A247,#REF!,6+$B$3,FALSE)</f>
        <v>#REF!</v>
      </c>
      <c r="G247" s="82" t="e">
        <f>IF($B247&gt;0,'2_Вихідні дані'!$B$3,0)</f>
        <v>#REF!</v>
      </c>
      <c r="H247" s="82" t="e">
        <f>IF($B247=0,0,VLOOKUP($A247,#REF!,'Печать(опал)'!H$9,FALSE))</f>
        <v>#REF!</v>
      </c>
      <c r="I247" s="82" t="e">
        <f>IF($B247=0,0,VLOOKUP($A247,#REF!,'Печать(опал)'!I$9,FALSE))</f>
        <v>#REF!</v>
      </c>
      <c r="J247" s="82" t="e">
        <f>IF(B247=0,0,IF(E247&gt;0,VLOOKUP(E247,'2_Вихідні дані'!$A$6:$B$11,2,FALSE),1))</f>
        <v>#REF!</v>
      </c>
      <c r="K247" s="82" t="e">
        <f>IF($B247=0,0,VLOOKUP($A247,#REF!,'Печать(опал)'!K$9,FALSE))</f>
        <v>#REF!</v>
      </c>
      <c r="L247" s="82" t="e">
        <f t="shared" si="21"/>
        <v>#REF!</v>
      </c>
      <c r="M247" s="82" t="e">
        <f>IF($B247=0,0,VLOOKUP($A247,#REF!,'Печать(опал)'!M$9,FALSE))</f>
        <v>#REF!</v>
      </c>
      <c r="N247" s="82" t="e">
        <f t="shared" si="22"/>
        <v>#REF!</v>
      </c>
      <c r="O247" s="82" t="e">
        <f>IF($B247=0,0,VLOOKUP($A247,#REF!,'Печать(опал)'!O$9,FALSE))</f>
        <v>#REF!</v>
      </c>
      <c r="P247" s="82" t="e">
        <f t="shared" si="23"/>
        <v>#REF!</v>
      </c>
      <c r="Q247" s="82" t="e">
        <f>IF($B247=0,0,VLOOKUP($A247,#REF!,'Печать(опал)'!Q$9,FALSE))</f>
        <v>#REF!</v>
      </c>
      <c r="R247" s="82" t="e">
        <f t="shared" si="24"/>
        <v>#REF!</v>
      </c>
      <c r="S247" s="82" t="e">
        <f>IF($B247=0,0,VLOOKUP($A247,#REF!,'Печать(опал)'!S$9,FALSE))</f>
        <v>#REF!</v>
      </c>
      <c r="T247" s="82" t="e">
        <f t="shared" si="25"/>
        <v>#REF!</v>
      </c>
      <c r="U247" s="82" t="e">
        <f>IF($B247=0,0,VLOOKUP($A247,#REF!,'Печать(опал)'!U$9,FALSE))</f>
        <v>#REF!</v>
      </c>
      <c r="V247" s="82" t="e">
        <f t="shared" si="26"/>
        <v>#REF!</v>
      </c>
      <c r="W247" s="82" t="e">
        <f>IF($B247=0,0,VLOOKUP($A247,#REF!,'Печать(опал)'!W$9,FALSE))</f>
        <v>#REF!</v>
      </c>
      <c r="X247" s="82" t="e">
        <f>IF(AND($A247&gt;0,W247&gt;0),IF('2_Вихідні дані'!$A$12=1,ROUND($L247*(W247-1),2),ROUND((L247+N247+P247+R247+T247+V247)*(W247-1),2)),0)</f>
        <v>#REF!</v>
      </c>
      <c r="Y247" s="74" t="e">
        <f t="shared" si="27"/>
        <v>#REF!</v>
      </c>
      <c r="Z247" s="74" t="e">
        <f>Y247*'2_Вихідні дані'!$B$17</f>
        <v>#REF!</v>
      </c>
    </row>
    <row r="248" spans="1:26" ht="12" hidden="1" x14ac:dyDescent="0.2">
      <c r="A248" s="86" t="e">
        <f>#REF!</f>
        <v>#REF!</v>
      </c>
      <c r="B248" s="78" t="e">
        <f>IF(C248=0,0,COUNTIF($C$10:C248,"&lt;&gt;0"))</f>
        <v>#REF!</v>
      </c>
      <c r="C248" s="78" t="e">
        <f>IF($F248&gt;0,#REF!,0)</f>
        <v>#REF!</v>
      </c>
      <c r="D248" s="78" t="e">
        <f>IF($F248&gt;0,#REF!,"")</f>
        <v>#REF!</v>
      </c>
      <c r="E248" s="78" t="e">
        <f>IF($F248&gt;0,#REF!,0)</f>
        <v>#REF!</v>
      </c>
      <c r="F248" s="78" t="e">
        <f>VLOOKUP($A248,#REF!,6+$B$3,FALSE)</f>
        <v>#REF!</v>
      </c>
      <c r="G248" s="82" t="e">
        <f>IF($B248&gt;0,'2_Вихідні дані'!$B$3,0)</f>
        <v>#REF!</v>
      </c>
      <c r="H248" s="82" t="e">
        <f>IF($B248=0,0,VLOOKUP($A248,#REF!,'Печать(опал)'!H$9,FALSE))</f>
        <v>#REF!</v>
      </c>
      <c r="I248" s="82" t="e">
        <f>IF($B248=0,0,VLOOKUP($A248,#REF!,'Печать(опал)'!I$9,FALSE))</f>
        <v>#REF!</v>
      </c>
      <c r="J248" s="82" t="e">
        <f>IF(B248=0,0,IF(E248&gt;0,VLOOKUP(E248,'2_Вихідні дані'!$A$6:$B$11,2,FALSE),1))</f>
        <v>#REF!</v>
      </c>
      <c r="K248" s="82" t="e">
        <f>IF($B248=0,0,VLOOKUP($A248,#REF!,'Печать(опал)'!K$9,FALSE))</f>
        <v>#REF!</v>
      </c>
      <c r="L248" s="82" t="e">
        <f t="shared" si="21"/>
        <v>#REF!</v>
      </c>
      <c r="M248" s="82" t="e">
        <f>IF($B248=0,0,VLOOKUP($A248,#REF!,'Печать(опал)'!M$9,FALSE))</f>
        <v>#REF!</v>
      </c>
      <c r="N248" s="82" t="e">
        <f t="shared" si="22"/>
        <v>#REF!</v>
      </c>
      <c r="O248" s="82" t="e">
        <f>IF($B248=0,0,VLOOKUP($A248,#REF!,'Печать(опал)'!O$9,FALSE))</f>
        <v>#REF!</v>
      </c>
      <c r="P248" s="82" t="e">
        <f t="shared" si="23"/>
        <v>#REF!</v>
      </c>
      <c r="Q248" s="82" t="e">
        <f>IF($B248=0,0,VLOOKUP($A248,#REF!,'Печать(опал)'!Q$9,FALSE))</f>
        <v>#REF!</v>
      </c>
      <c r="R248" s="82" t="e">
        <f t="shared" si="24"/>
        <v>#REF!</v>
      </c>
      <c r="S248" s="82" t="e">
        <f>IF($B248=0,0,VLOOKUP($A248,#REF!,'Печать(опал)'!S$9,FALSE))</f>
        <v>#REF!</v>
      </c>
      <c r="T248" s="82" t="e">
        <f t="shared" si="25"/>
        <v>#REF!</v>
      </c>
      <c r="U248" s="82" t="e">
        <f>IF($B248=0,0,VLOOKUP($A248,#REF!,'Печать(опал)'!U$9,FALSE))</f>
        <v>#REF!</v>
      </c>
      <c r="V248" s="82" t="e">
        <f t="shared" si="26"/>
        <v>#REF!</v>
      </c>
      <c r="W248" s="82" t="e">
        <f>IF($B248=0,0,VLOOKUP($A248,#REF!,'Печать(опал)'!W$9,FALSE))</f>
        <v>#REF!</v>
      </c>
      <c r="X248" s="82" t="e">
        <f>IF(AND($A248&gt;0,W248&gt;0),IF('2_Вихідні дані'!$A$12=1,ROUND($L248*(W248-1),2),ROUND((L248+N248+P248+R248+T248+V248)*(W248-1),2)),0)</f>
        <v>#REF!</v>
      </c>
      <c r="Y248" s="74" t="e">
        <f t="shared" si="27"/>
        <v>#REF!</v>
      </c>
      <c r="Z248" s="74" t="e">
        <f>Y248*'2_Вихідні дані'!$B$17</f>
        <v>#REF!</v>
      </c>
    </row>
    <row r="249" spans="1:26" ht="12" hidden="1" x14ac:dyDescent="0.2">
      <c r="A249" s="86" t="e">
        <f>#REF!</f>
        <v>#REF!</v>
      </c>
      <c r="B249" s="78" t="e">
        <f>IF(C249=0,0,COUNTIF($C$10:C249,"&lt;&gt;0"))</f>
        <v>#REF!</v>
      </c>
      <c r="C249" s="78" t="e">
        <f>IF($F249&gt;0,#REF!,0)</f>
        <v>#REF!</v>
      </c>
      <c r="D249" s="78" t="e">
        <f>IF($F249&gt;0,#REF!,"")</f>
        <v>#REF!</v>
      </c>
      <c r="E249" s="78" t="e">
        <f>IF($F249&gt;0,#REF!,0)</f>
        <v>#REF!</v>
      </c>
      <c r="F249" s="78" t="e">
        <f>VLOOKUP($A249,#REF!,6+$B$3,FALSE)</f>
        <v>#REF!</v>
      </c>
      <c r="G249" s="82" t="e">
        <f>IF($B249&gt;0,'2_Вихідні дані'!$B$3,0)</f>
        <v>#REF!</v>
      </c>
      <c r="H249" s="82" t="e">
        <f>IF($B249=0,0,VLOOKUP($A249,#REF!,'Печать(опал)'!H$9,FALSE))</f>
        <v>#REF!</v>
      </c>
      <c r="I249" s="82" t="e">
        <f>IF($B249=0,0,VLOOKUP($A249,#REF!,'Печать(опал)'!I$9,FALSE))</f>
        <v>#REF!</v>
      </c>
      <c r="J249" s="82" t="e">
        <f>IF(B249=0,0,IF(E249&gt;0,VLOOKUP(E249,'2_Вихідні дані'!$A$6:$B$11,2,FALSE),1))</f>
        <v>#REF!</v>
      </c>
      <c r="K249" s="82" t="e">
        <f>IF($B249=0,0,VLOOKUP($A249,#REF!,'Печать(опал)'!K$9,FALSE))</f>
        <v>#REF!</v>
      </c>
      <c r="L249" s="82" t="e">
        <f t="shared" si="21"/>
        <v>#REF!</v>
      </c>
      <c r="M249" s="82" t="e">
        <f>IF($B249=0,0,VLOOKUP($A249,#REF!,'Печать(опал)'!M$9,FALSE))</f>
        <v>#REF!</v>
      </c>
      <c r="N249" s="82" t="e">
        <f t="shared" si="22"/>
        <v>#REF!</v>
      </c>
      <c r="O249" s="82" t="e">
        <f>IF($B249=0,0,VLOOKUP($A249,#REF!,'Печать(опал)'!O$9,FALSE))</f>
        <v>#REF!</v>
      </c>
      <c r="P249" s="82" t="e">
        <f t="shared" si="23"/>
        <v>#REF!</v>
      </c>
      <c r="Q249" s="82" t="e">
        <f>IF($B249=0,0,VLOOKUP($A249,#REF!,'Печать(опал)'!Q$9,FALSE))</f>
        <v>#REF!</v>
      </c>
      <c r="R249" s="82" t="e">
        <f t="shared" si="24"/>
        <v>#REF!</v>
      </c>
      <c r="S249" s="82" t="e">
        <f>IF($B249=0,0,VLOOKUP($A249,#REF!,'Печать(опал)'!S$9,FALSE))</f>
        <v>#REF!</v>
      </c>
      <c r="T249" s="82" t="e">
        <f t="shared" si="25"/>
        <v>#REF!</v>
      </c>
      <c r="U249" s="82" t="e">
        <f>IF($B249=0,0,VLOOKUP($A249,#REF!,'Печать(опал)'!U$9,FALSE))</f>
        <v>#REF!</v>
      </c>
      <c r="V249" s="82" t="e">
        <f t="shared" si="26"/>
        <v>#REF!</v>
      </c>
      <c r="W249" s="82" t="e">
        <f>IF($B249=0,0,VLOOKUP($A249,#REF!,'Печать(опал)'!W$9,FALSE))</f>
        <v>#REF!</v>
      </c>
      <c r="X249" s="82" t="e">
        <f>IF(AND($A249&gt;0,W249&gt;0),IF('2_Вихідні дані'!$A$12=1,ROUND($L249*(W249-1),2),ROUND((L249+N249+P249+R249+T249+V249)*(W249-1),2)),0)</f>
        <v>#REF!</v>
      </c>
      <c r="Y249" s="74" t="e">
        <f t="shared" si="27"/>
        <v>#REF!</v>
      </c>
      <c r="Z249" s="74" t="e">
        <f>Y249*'2_Вихідні дані'!$B$17</f>
        <v>#REF!</v>
      </c>
    </row>
    <row r="250" spans="1:26" ht="12" hidden="1" x14ac:dyDescent="0.2">
      <c r="A250" s="86" t="e">
        <f>#REF!</f>
        <v>#REF!</v>
      </c>
      <c r="B250" s="78" t="e">
        <f>IF(C250=0,0,COUNTIF($C$10:C250,"&lt;&gt;0"))</f>
        <v>#REF!</v>
      </c>
      <c r="C250" s="78" t="e">
        <f>IF($F250&gt;0,#REF!,0)</f>
        <v>#REF!</v>
      </c>
      <c r="D250" s="78" t="e">
        <f>IF($F250&gt;0,#REF!,"")</f>
        <v>#REF!</v>
      </c>
      <c r="E250" s="78" t="e">
        <f>IF($F250&gt;0,#REF!,0)</f>
        <v>#REF!</v>
      </c>
      <c r="F250" s="78" t="e">
        <f>VLOOKUP($A250,#REF!,6+$B$3,FALSE)</f>
        <v>#REF!</v>
      </c>
      <c r="G250" s="82" t="e">
        <f>IF($B250&gt;0,'2_Вихідні дані'!$B$3,0)</f>
        <v>#REF!</v>
      </c>
      <c r="H250" s="82" t="e">
        <f>IF($B250=0,0,VLOOKUP($A250,#REF!,'Печать(опал)'!H$9,FALSE))</f>
        <v>#REF!</v>
      </c>
      <c r="I250" s="82" t="e">
        <f>IF($B250=0,0,VLOOKUP($A250,#REF!,'Печать(опал)'!I$9,FALSE))</f>
        <v>#REF!</v>
      </c>
      <c r="J250" s="82" t="e">
        <f>IF(B250=0,0,IF(E250&gt;0,VLOOKUP(E250,'2_Вихідні дані'!$A$6:$B$11,2,FALSE),1))</f>
        <v>#REF!</v>
      </c>
      <c r="K250" s="82" t="e">
        <f>IF($B250=0,0,VLOOKUP($A250,#REF!,'Печать(опал)'!K$9,FALSE))</f>
        <v>#REF!</v>
      </c>
      <c r="L250" s="82" t="e">
        <f t="shared" si="21"/>
        <v>#REF!</v>
      </c>
      <c r="M250" s="82" t="e">
        <f>IF($B250=0,0,VLOOKUP($A250,#REF!,'Печать(опал)'!M$9,FALSE))</f>
        <v>#REF!</v>
      </c>
      <c r="N250" s="82" t="e">
        <f t="shared" si="22"/>
        <v>#REF!</v>
      </c>
      <c r="O250" s="82" t="e">
        <f>IF($B250=0,0,VLOOKUP($A250,#REF!,'Печать(опал)'!O$9,FALSE))</f>
        <v>#REF!</v>
      </c>
      <c r="P250" s="82" t="e">
        <f t="shared" si="23"/>
        <v>#REF!</v>
      </c>
      <c r="Q250" s="82" t="e">
        <f>IF($B250=0,0,VLOOKUP($A250,#REF!,'Печать(опал)'!Q$9,FALSE))</f>
        <v>#REF!</v>
      </c>
      <c r="R250" s="82" t="e">
        <f t="shared" si="24"/>
        <v>#REF!</v>
      </c>
      <c r="S250" s="82" t="e">
        <f>IF($B250=0,0,VLOOKUP($A250,#REF!,'Печать(опал)'!S$9,FALSE))</f>
        <v>#REF!</v>
      </c>
      <c r="T250" s="82" t="e">
        <f t="shared" si="25"/>
        <v>#REF!</v>
      </c>
      <c r="U250" s="82" t="e">
        <f>IF($B250=0,0,VLOOKUP($A250,#REF!,'Печать(опал)'!U$9,FALSE))</f>
        <v>#REF!</v>
      </c>
      <c r="V250" s="82" t="e">
        <f t="shared" si="26"/>
        <v>#REF!</v>
      </c>
      <c r="W250" s="82" t="e">
        <f>IF($B250=0,0,VLOOKUP($A250,#REF!,'Печать(опал)'!W$9,FALSE))</f>
        <v>#REF!</v>
      </c>
      <c r="X250" s="82" t="e">
        <f>IF(AND($A250&gt;0,W250&gt;0),IF('2_Вихідні дані'!$A$12=1,ROUND($L250*(W250-1),2),ROUND((L250+N250+P250+R250+T250+V250)*(W250-1),2)),0)</f>
        <v>#REF!</v>
      </c>
      <c r="Y250" s="74" t="e">
        <f t="shared" si="27"/>
        <v>#REF!</v>
      </c>
      <c r="Z250" s="74" t="e">
        <f>Y250*'2_Вихідні дані'!$B$17</f>
        <v>#REF!</v>
      </c>
    </row>
    <row r="251" spans="1:26" ht="12" hidden="1" x14ac:dyDescent="0.2">
      <c r="A251" s="86" t="e">
        <f>#REF!</f>
        <v>#REF!</v>
      </c>
      <c r="B251" s="78" t="e">
        <f>IF(C251=0,0,COUNTIF($C$10:C251,"&lt;&gt;0"))</f>
        <v>#REF!</v>
      </c>
      <c r="C251" s="78" t="e">
        <f>IF($F251&gt;0,#REF!,0)</f>
        <v>#REF!</v>
      </c>
      <c r="D251" s="78" t="e">
        <f>IF($F251&gt;0,#REF!,"")</f>
        <v>#REF!</v>
      </c>
      <c r="E251" s="78" t="e">
        <f>IF($F251&gt;0,#REF!,0)</f>
        <v>#REF!</v>
      </c>
      <c r="F251" s="78" t="e">
        <f>VLOOKUP($A251,#REF!,6+$B$3,FALSE)</f>
        <v>#REF!</v>
      </c>
      <c r="G251" s="82" t="e">
        <f>IF($B251&gt;0,'2_Вихідні дані'!$B$3,0)</f>
        <v>#REF!</v>
      </c>
      <c r="H251" s="82" t="e">
        <f>IF($B251=0,0,VLOOKUP($A251,#REF!,'Печать(опал)'!H$9,FALSE))</f>
        <v>#REF!</v>
      </c>
      <c r="I251" s="82" t="e">
        <f>IF($B251=0,0,VLOOKUP($A251,#REF!,'Печать(опал)'!I$9,FALSE))</f>
        <v>#REF!</v>
      </c>
      <c r="J251" s="82" t="e">
        <f>IF(B251=0,0,IF(E251&gt;0,VLOOKUP(E251,'2_Вихідні дані'!$A$6:$B$11,2,FALSE),1))</f>
        <v>#REF!</v>
      </c>
      <c r="K251" s="82" t="e">
        <f>IF($B251=0,0,VLOOKUP($A251,#REF!,'Печать(опал)'!K$9,FALSE))</f>
        <v>#REF!</v>
      </c>
      <c r="L251" s="82" t="e">
        <f t="shared" si="21"/>
        <v>#REF!</v>
      </c>
      <c r="M251" s="82" t="e">
        <f>IF($B251=0,0,VLOOKUP($A251,#REF!,'Печать(опал)'!M$9,FALSE))</f>
        <v>#REF!</v>
      </c>
      <c r="N251" s="82" t="e">
        <f t="shared" si="22"/>
        <v>#REF!</v>
      </c>
      <c r="O251" s="82" t="e">
        <f>IF($B251=0,0,VLOOKUP($A251,#REF!,'Печать(опал)'!O$9,FALSE))</f>
        <v>#REF!</v>
      </c>
      <c r="P251" s="82" t="e">
        <f t="shared" si="23"/>
        <v>#REF!</v>
      </c>
      <c r="Q251" s="82" t="e">
        <f>IF($B251=0,0,VLOOKUP($A251,#REF!,'Печать(опал)'!Q$9,FALSE))</f>
        <v>#REF!</v>
      </c>
      <c r="R251" s="82" t="e">
        <f t="shared" si="24"/>
        <v>#REF!</v>
      </c>
      <c r="S251" s="82" t="e">
        <f>IF($B251=0,0,VLOOKUP($A251,#REF!,'Печать(опал)'!S$9,FALSE))</f>
        <v>#REF!</v>
      </c>
      <c r="T251" s="82" t="e">
        <f t="shared" si="25"/>
        <v>#REF!</v>
      </c>
      <c r="U251" s="82" t="e">
        <f>IF($B251=0,0,VLOOKUP($A251,#REF!,'Печать(опал)'!U$9,FALSE))</f>
        <v>#REF!</v>
      </c>
      <c r="V251" s="82" t="e">
        <f t="shared" si="26"/>
        <v>#REF!</v>
      </c>
      <c r="W251" s="82" t="e">
        <f>IF($B251=0,0,VLOOKUP($A251,#REF!,'Печать(опал)'!W$9,FALSE))</f>
        <v>#REF!</v>
      </c>
      <c r="X251" s="82" t="e">
        <f>IF(AND($A251&gt;0,W251&gt;0),IF('2_Вихідні дані'!$A$12=1,ROUND($L251*(W251-1),2),ROUND((L251+N251+P251+R251+T251+V251)*(W251-1),2)),0)</f>
        <v>#REF!</v>
      </c>
      <c r="Y251" s="74" t="e">
        <f t="shared" si="27"/>
        <v>#REF!</v>
      </c>
      <c r="Z251" s="74" t="e">
        <f>Y251*'2_Вихідні дані'!$B$17</f>
        <v>#REF!</v>
      </c>
    </row>
    <row r="252" spans="1:26" ht="12" hidden="1" x14ac:dyDescent="0.2">
      <c r="A252" s="86" t="e">
        <f>#REF!</f>
        <v>#REF!</v>
      </c>
      <c r="B252" s="78" t="e">
        <f>IF(C252=0,0,COUNTIF($C$10:C252,"&lt;&gt;0"))</f>
        <v>#REF!</v>
      </c>
      <c r="C252" s="78" t="e">
        <f>IF($F252&gt;0,#REF!,0)</f>
        <v>#REF!</v>
      </c>
      <c r="D252" s="78" t="e">
        <f>IF($F252&gt;0,#REF!,"")</f>
        <v>#REF!</v>
      </c>
      <c r="E252" s="78" t="e">
        <f>IF($F252&gt;0,#REF!,0)</f>
        <v>#REF!</v>
      </c>
      <c r="F252" s="78" t="e">
        <f>VLOOKUP($A252,#REF!,6+$B$3,FALSE)</f>
        <v>#REF!</v>
      </c>
      <c r="G252" s="82" t="e">
        <f>IF($B252&gt;0,'2_Вихідні дані'!$B$3,0)</f>
        <v>#REF!</v>
      </c>
      <c r="H252" s="82" t="e">
        <f>IF($B252=0,0,VLOOKUP($A252,#REF!,'Печать(опал)'!H$9,FALSE))</f>
        <v>#REF!</v>
      </c>
      <c r="I252" s="82" t="e">
        <f>IF($B252=0,0,VLOOKUP($A252,#REF!,'Печать(опал)'!I$9,FALSE))</f>
        <v>#REF!</v>
      </c>
      <c r="J252" s="82" t="e">
        <f>IF(B252=0,0,IF(E252&gt;0,VLOOKUP(E252,'2_Вихідні дані'!$A$6:$B$11,2,FALSE),1))</f>
        <v>#REF!</v>
      </c>
      <c r="K252" s="82" t="e">
        <f>IF($B252=0,0,VLOOKUP($A252,#REF!,'Печать(опал)'!K$9,FALSE))</f>
        <v>#REF!</v>
      </c>
      <c r="L252" s="82" t="e">
        <f t="shared" si="21"/>
        <v>#REF!</v>
      </c>
      <c r="M252" s="82" t="e">
        <f>IF($B252=0,0,VLOOKUP($A252,#REF!,'Печать(опал)'!M$9,FALSE))</f>
        <v>#REF!</v>
      </c>
      <c r="N252" s="82" t="e">
        <f t="shared" si="22"/>
        <v>#REF!</v>
      </c>
      <c r="O252" s="82" t="e">
        <f>IF($B252=0,0,VLOOKUP($A252,#REF!,'Печать(опал)'!O$9,FALSE))</f>
        <v>#REF!</v>
      </c>
      <c r="P252" s="82" t="e">
        <f t="shared" si="23"/>
        <v>#REF!</v>
      </c>
      <c r="Q252" s="82" t="e">
        <f>IF($B252=0,0,VLOOKUP($A252,#REF!,'Печать(опал)'!Q$9,FALSE))</f>
        <v>#REF!</v>
      </c>
      <c r="R252" s="82" t="e">
        <f t="shared" si="24"/>
        <v>#REF!</v>
      </c>
      <c r="S252" s="82" t="e">
        <f>IF($B252=0,0,VLOOKUP($A252,#REF!,'Печать(опал)'!S$9,FALSE))</f>
        <v>#REF!</v>
      </c>
      <c r="T252" s="82" t="e">
        <f t="shared" si="25"/>
        <v>#REF!</v>
      </c>
      <c r="U252" s="82" t="e">
        <f>IF($B252=0,0,VLOOKUP($A252,#REF!,'Печать(опал)'!U$9,FALSE))</f>
        <v>#REF!</v>
      </c>
      <c r="V252" s="82" t="e">
        <f t="shared" si="26"/>
        <v>#REF!</v>
      </c>
      <c r="W252" s="82" t="e">
        <f>IF($B252=0,0,VLOOKUP($A252,#REF!,'Печать(опал)'!W$9,FALSE))</f>
        <v>#REF!</v>
      </c>
      <c r="X252" s="82" t="e">
        <f>IF(AND($A252&gt;0,W252&gt;0),IF('2_Вихідні дані'!$A$12=1,ROUND($L252*(W252-1),2),ROUND((L252+N252+P252+R252+T252+V252)*(W252-1),2)),0)</f>
        <v>#REF!</v>
      </c>
      <c r="Y252" s="74" t="e">
        <f t="shared" si="27"/>
        <v>#REF!</v>
      </c>
      <c r="Z252" s="74" t="e">
        <f>Y252*'2_Вихідні дані'!$B$17</f>
        <v>#REF!</v>
      </c>
    </row>
    <row r="253" spans="1:26" ht="12" hidden="1" x14ac:dyDescent="0.2">
      <c r="A253" s="86" t="e">
        <f>#REF!</f>
        <v>#REF!</v>
      </c>
      <c r="B253" s="78" t="e">
        <f>IF(C253=0,0,COUNTIF($C$10:C253,"&lt;&gt;0"))</f>
        <v>#REF!</v>
      </c>
      <c r="C253" s="78" t="e">
        <f>IF($F253&gt;0,#REF!,0)</f>
        <v>#REF!</v>
      </c>
      <c r="D253" s="78" t="e">
        <f>IF($F253&gt;0,#REF!,"")</f>
        <v>#REF!</v>
      </c>
      <c r="E253" s="78" t="e">
        <f>IF($F253&gt;0,#REF!,0)</f>
        <v>#REF!</v>
      </c>
      <c r="F253" s="78" t="e">
        <f>VLOOKUP($A253,#REF!,6+$B$3,FALSE)</f>
        <v>#REF!</v>
      </c>
      <c r="G253" s="82" t="e">
        <f>IF($B253&gt;0,'2_Вихідні дані'!$B$3,0)</f>
        <v>#REF!</v>
      </c>
      <c r="H253" s="82" t="e">
        <f>IF($B253=0,0,VLOOKUP($A253,#REF!,'Печать(опал)'!H$9,FALSE))</f>
        <v>#REF!</v>
      </c>
      <c r="I253" s="82" t="e">
        <f>IF($B253=0,0,VLOOKUP($A253,#REF!,'Печать(опал)'!I$9,FALSE))</f>
        <v>#REF!</v>
      </c>
      <c r="J253" s="82" t="e">
        <f>IF(B253=0,0,IF(E253&gt;0,VLOOKUP(E253,'2_Вихідні дані'!$A$6:$B$11,2,FALSE),1))</f>
        <v>#REF!</v>
      </c>
      <c r="K253" s="82" t="e">
        <f>IF($B253=0,0,VLOOKUP($A253,#REF!,'Печать(опал)'!K$9,FALSE))</f>
        <v>#REF!</v>
      </c>
      <c r="L253" s="82" t="e">
        <f t="shared" si="21"/>
        <v>#REF!</v>
      </c>
      <c r="M253" s="82" t="e">
        <f>IF($B253=0,0,VLOOKUP($A253,#REF!,'Печать(опал)'!M$9,FALSE))</f>
        <v>#REF!</v>
      </c>
      <c r="N253" s="82" t="e">
        <f t="shared" si="22"/>
        <v>#REF!</v>
      </c>
      <c r="O253" s="82" t="e">
        <f>IF($B253=0,0,VLOOKUP($A253,#REF!,'Печать(опал)'!O$9,FALSE))</f>
        <v>#REF!</v>
      </c>
      <c r="P253" s="82" t="e">
        <f t="shared" si="23"/>
        <v>#REF!</v>
      </c>
      <c r="Q253" s="82" t="e">
        <f>IF($B253=0,0,VLOOKUP($A253,#REF!,'Печать(опал)'!Q$9,FALSE))</f>
        <v>#REF!</v>
      </c>
      <c r="R253" s="82" t="e">
        <f t="shared" si="24"/>
        <v>#REF!</v>
      </c>
      <c r="S253" s="82" t="e">
        <f>IF($B253=0,0,VLOOKUP($A253,#REF!,'Печать(опал)'!S$9,FALSE))</f>
        <v>#REF!</v>
      </c>
      <c r="T253" s="82" t="e">
        <f t="shared" si="25"/>
        <v>#REF!</v>
      </c>
      <c r="U253" s="82" t="e">
        <f>IF($B253=0,0,VLOOKUP($A253,#REF!,'Печать(опал)'!U$9,FALSE))</f>
        <v>#REF!</v>
      </c>
      <c r="V253" s="82" t="e">
        <f t="shared" si="26"/>
        <v>#REF!</v>
      </c>
      <c r="W253" s="82" t="e">
        <f>IF($B253=0,0,VLOOKUP($A253,#REF!,'Печать(опал)'!W$9,FALSE))</f>
        <v>#REF!</v>
      </c>
      <c r="X253" s="82" t="e">
        <f>IF(AND($A253&gt;0,W253&gt;0),IF('2_Вихідні дані'!$A$12=1,ROUND($L253*(W253-1),2),ROUND((L253+N253+P253+R253+T253+V253)*(W253-1),2)),0)</f>
        <v>#REF!</v>
      </c>
      <c r="Y253" s="74" t="e">
        <f t="shared" si="27"/>
        <v>#REF!</v>
      </c>
      <c r="Z253" s="74" t="e">
        <f>Y253*'2_Вихідні дані'!$B$17</f>
        <v>#REF!</v>
      </c>
    </row>
    <row r="254" spans="1:26" ht="12" hidden="1" x14ac:dyDescent="0.2">
      <c r="A254" s="86" t="e">
        <f>#REF!</f>
        <v>#REF!</v>
      </c>
      <c r="B254" s="78" t="e">
        <f>IF(C254=0,0,COUNTIF($C$10:C254,"&lt;&gt;0"))</f>
        <v>#REF!</v>
      </c>
      <c r="C254" s="78" t="e">
        <f>IF($F254&gt;0,#REF!,0)</f>
        <v>#REF!</v>
      </c>
      <c r="D254" s="78" t="e">
        <f>IF($F254&gt;0,#REF!,"")</f>
        <v>#REF!</v>
      </c>
      <c r="E254" s="78" t="e">
        <f>IF($F254&gt;0,#REF!,0)</f>
        <v>#REF!</v>
      </c>
      <c r="F254" s="78" t="e">
        <f>VLOOKUP($A254,#REF!,6+$B$3,FALSE)</f>
        <v>#REF!</v>
      </c>
      <c r="G254" s="82" t="e">
        <f>IF($B254&gt;0,'2_Вихідні дані'!$B$3,0)</f>
        <v>#REF!</v>
      </c>
      <c r="H254" s="82" t="e">
        <f>IF($B254=0,0,VLOOKUP($A254,#REF!,'Печать(опал)'!H$9,FALSE))</f>
        <v>#REF!</v>
      </c>
      <c r="I254" s="82" t="e">
        <f>IF($B254=0,0,VLOOKUP($A254,#REF!,'Печать(опал)'!I$9,FALSE))</f>
        <v>#REF!</v>
      </c>
      <c r="J254" s="82" t="e">
        <f>IF(B254=0,0,IF(E254&gt;0,VLOOKUP(E254,'2_Вихідні дані'!$A$6:$B$11,2,FALSE),1))</f>
        <v>#REF!</v>
      </c>
      <c r="K254" s="82" t="e">
        <f>IF($B254=0,0,VLOOKUP($A254,#REF!,'Печать(опал)'!K$9,FALSE))</f>
        <v>#REF!</v>
      </c>
      <c r="L254" s="82" t="e">
        <f t="shared" si="21"/>
        <v>#REF!</v>
      </c>
      <c r="M254" s="82" t="e">
        <f>IF($B254=0,0,VLOOKUP($A254,#REF!,'Печать(опал)'!M$9,FALSE))</f>
        <v>#REF!</v>
      </c>
      <c r="N254" s="82" t="e">
        <f t="shared" si="22"/>
        <v>#REF!</v>
      </c>
      <c r="O254" s="82" t="e">
        <f>IF($B254=0,0,VLOOKUP($A254,#REF!,'Печать(опал)'!O$9,FALSE))</f>
        <v>#REF!</v>
      </c>
      <c r="P254" s="82" t="e">
        <f t="shared" si="23"/>
        <v>#REF!</v>
      </c>
      <c r="Q254" s="82" t="e">
        <f>IF($B254=0,0,VLOOKUP($A254,#REF!,'Печать(опал)'!Q$9,FALSE))</f>
        <v>#REF!</v>
      </c>
      <c r="R254" s="82" t="e">
        <f t="shared" si="24"/>
        <v>#REF!</v>
      </c>
      <c r="S254" s="82" t="e">
        <f>IF($B254=0,0,VLOOKUP($A254,#REF!,'Печать(опал)'!S$9,FALSE))</f>
        <v>#REF!</v>
      </c>
      <c r="T254" s="82" t="e">
        <f t="shared" si="25"/>
        <v>#REF!</v>
      </c>
      <c r="U254" s="82" t="e">
        <f>IF($B254=0,0,VLOOKUP($A254,#REF!,'Печать(опал)'!U$9,FALSE))</f>
        <v>#REF!</v>
      </c>
      <c r="V254" s="82" t="e">
        <f t="shared" si="26"/>
        <v>#REF!</v>
      </c>
      <c r="W254" s="82" t="e">
        <f>IF($B254=0,0,VLOOKUP($A254,#REF!,'Печать(опал)'!W$9,FALSE))</f>
        <v>#REF!</v>
      </c>
      <c r="X254" s="82" t="e">
        <f>IF(AND($A254&gt;0,W254&gt;0),IF('2_Вихідні дані'!$A$12=1,ROUND($L254*(W254-1),2),ROUND((L254+N254+P254+R254+T254+V254)*(W254-1),2)),0)</f>
        <v>#REF!</v>
      </c>
      <c r="Y254" s="74" t="e">
        <f t="shared" si="27"/>
        <v>#REF!</v>
      </c>
      <c r="Z254" s="74" t="e">
        <f>Y254*'2_Вихідні дані'!$B$17</f>
        <v>#REF!</v>
      </c>
    </row>
    <row r="255" spans="1:26" ht="12" hidden="1" x14ac:dyDescent="0.2">
      <c r="A255" s="86" t="e">
        <f>#REF!</f>
        <v>#REF!</v>
      </c>
      <c r="B255" s="78" t="e">
        <f>IF(C255=0,0,COUNTIF($C$10:C255,"&lt;&gt;0"))</f>
        <v>#REF!</v>
      </c>
      <c r="C255" s="78" t="e">
        <f>IF($F255&gt;0,#REF!,0)</f>
        <v>#REF!</v>
      </c>
      <c r="D255" s="78" t="e">
        <f>IF($F255&gt;0,#REF!,"")</f>
        <v>#REF!</v>
      </c>
      <c r="E255" s="78" t="e">
        <f>IF($F255&gt;0,#REF!,0)</f>
        <v>#REF!</v>
      </c>
      <c r="F255" s="78" t="e">
        <f>VLOOKUP($A255,#REF!,6+$B$3,FALSE)</f>
        <v>#REF!</v>
      </c>
      <c r="G255" s="82" t="e">
        <f>IF($B255&gt;0,'2_Вихідні дані'!$B$3,0)</f>
        <v>#REF!</v>
      </c>
      <c r="H255" s="82" t="e">
        <f>IF($B255=0,0,VLOOKUP($A255,#REF!,'Печать(опал)'!H$9,FALSE))</f>
        <v>#REF!</v>
      </c>
      <c r="I255" s="82" t="e">
        <f>IF($B255=0,0,VLOOKUP($A255,#REF!,'Печать(опал)'!I$9,FALSE))</f>
        <v>#REF!</v>
      </c>
      <c r="J255" s="82" t="e">
        <f>IF(B255=0,0,IF(E255&gt;0,VLOOKUP(E255,'2_Вихідні дані'!$A$6:$B$11,2,FALSE),1))</f>
        <v>#REF!</v>
      </c>
      <c r="K255" s="82" t="e">
        <f>IF($B255=0,0,VLOOKUP($A255,#REF!,'Печать(опал)'!K$9,FALSE))</f>
        <v>#REF!</v>
      </c>
      <c r="L255" s="82" t="e">
        <f t="shared" si="21"/>
        <v>#REF!</v>
      </c>
      <c r="M255" s="82" t="e">
        <f>IF($B255=0,0,VLOOKUP($A255,#REF!,'Печать(опал)'!M$9,FALSE))</f>
        <v>#REF!</v>
      </c>
      <c r="N255" s="82" t="e">
        <f t="shared" si="22"/>
        <v>#REF!</v>
      </c>
      <c r="O255" s="82" t="e">
        <f>IF($B255=0,0,VLOOKUP($A255,#REF!,'Печать(опал)'!O$9,FALSE))</f>
        <v>#REF!</v>
      </c>
      <c r="P255" s="82" t="e">
        <f t="shared" si="23"/>
        <v>#REF!</v>
      </c>
      <c r="Q255" s="82" t="e">
        <f>IF($B255=0,0,VLOOKUP($A255,#REF!,'Печать(опал)'!Q$9,FALSE))</f>
        <v>#REF!</v>
      </c>
      <c r="R255" s="82" t="e">
        <f t="shared" si="24"/>
        <v>#REF!</v>
      </c>
      <c r="S255" s="82" t="e">
        <f>IF($B255=0,0,VLOOKUP($A255,#REF!,'Печать(опал)'!S$9,FALSE))</f>
        <v>#REF!</v>
      </c>
      <c r="T255" s="82" t="e">
        <f t="shared" si="25"/>
        <v>#REF!</v>
      </c>
      <c r="U255" s="82" t="e">
        <f>IF($B255=0,0,VLOOKUP($A255,#REF!,'Печать(опал)'!U$9,FALSE))</f>
        <v>#REF!</v>
      </c>
      <c r="V255" s="82" t="e">
        <f t="shared" si="26"/>
        <v>#REF!</v>
      </c>
      <c r="W255" s="82" t="e">
        <f>IF($B255=0,0,VLOOKUP($A255,#REF!,'Печать(опал)'!W$9,FALSE))</f>
        <v>#REF!</v>
      </c>
      <c r="X255" s="82" t="e">
        <f>IF(AND($A255&gt;0,W255&gt;0),IF('2_Вихідні дані'!$A$12=1,ROUND($L255*(W255-1),2),ROUND((L255+N255+P255+R255+T255+V255)*(W255-1),2)),0)</f>
        <v>#REF!</v>
      </c>
      <c r="Y255" s="74" t="e">
        <f t="shared" si="27"/>
        <v>#REF!</v>
      </c>
      <c r="Z255" s="74" t="e">
        <f>Y255*'2_Вихідні дані'!$B$17</f>
        <v>#REF!</v>
      </c>
    </row>
    <row r="256" spans="1:26" ht="12" hidden="1" x14ac:dyDescent="0.2">
      <c r="A256" s="86" t="e">
        <f>#REF!</f>
        <v>#REF!</v>
      </c>
      <c r="B256" s="78" t="e">
        <f>IF(C256=0,0,COUNTIF($C$10:C256,"&lt;&gt;0"))</f>
        <v>#REF!</v>
      </c>
      <c r="C256" s="78" t="e">
        <f>IF($F256&gt;0,#REF!,0)</f>
        <v>#REF!</v>
      </c>
      <c r="D256" s="78" t="e">
        <f>IF($F256&gt;0,#REF!,"")</f>
        <v>#REF!</v>
      </c>
      <c r="E256" s="78" t="e">
        <f>IF($F256&gt;0,#REF!,0)</f>
        <v>#REF!</v>
      </c>
      <c r="F256" s="78" t="e">
        <f>VLOOKUP($A256,#REF!,6+$B$3,FALSE)</f>
        <v>#REF!</v>
      </c>
      <c r="G256" s="82" t="e">
        <f>IF($B256&gt;0,'2_Вихідні дані'!$B$3,0)</f>
        <v>#REF!</v>
      </c>
      <c r="H256" s="82" t="e">
        <f>IF($B256=0,0,VLOOKUP($A256,#REF!,'Печать(опал)'!H$9,FALSE))</f>
        <v>#REF!</v>
      </c>
      <c r="I256" s="82" t="e">
        <f>IF($B256=0,0,VLOOKUP($A256,#REF!,'Печать(опал)'!I$9,FALSE))</f>
        <v>#REF!</v>
      </c>
      <c r="J256" s="82" t="e">
        <f>IF(B256=0,0,IF(E256&gt;0,VLOOKUP(E256,'2_Вихідні дані'!$A$6:$B$11,2,FALSE),1))</f>
        <v>#REF!</v>
      </c>
      <c r="K256" s="82" t="e">
        <f>IF($B256=0,0,VLOOKUP($A256,#REF!,'Печать(опал)'!K$9,FALSE))</f>
        <v>#REF!</v>
      </c>
      <c r="L256" s="82" t="e">
        <f t="shared" si="21"/>
        <v>#REF!</v>
      </c>
      <c r="M256" s="82" t="e">
        <f>IF($B256=0,0,VLOOKUP($A256,#REF!,'Печать(опал)'!M$9,FALSE))</f>
        <v>#REF!</v>
      </c>
      <c r="N256" s="82" t="e">
        <f t="shared" si="22"/>
        <v>#REF!</v>
      </c>
      <c r="O256" s="82" t="e">
        <f>IF($B256=0,0,VLOOKUP($A256,#REF!,'Печать(опал)'!O$9,FALSE))</f>
        <v>#REF!</v>
      </c>
      <c r="P256" s="82" t="e">
        <f t="shared" si="23"/>
        <v>#REF!</v>
      </c>
      <c r="Q256" s="82" t="e">
        <f>IF($B256=0,0,VLOOKUP($A256,#REF!,'Печать(опал)'!Q$9,FALSE))</f>
        <v>#REF!</v>
      </c>
      <c r="R256" s="82" t="e">
        <f t="shared" si="24"/>
        <v>#REF!</v>
      </c>
      <c r="S256" s="82" t="e">
        <f>IF($B256=0,0,VLOOKUP($A256,#REF!,'Печать(опал)'!S$9,FALSE))</f>
        <v>#REF!</v>
      </c>
      <c r="T256" s="82" t="e">
        <f t="shared" si="25"/>
        <v>#REF!</v>
      </c>
      <c r="U256" s="82" t="e">
        <f>IF($B256=0,0,VLOOKUP($A256,#REF!,'Печать(опал)'!U$9,FALSE))</f>
        <v>#REF!</v>
      </c>
      <c r="V256" s="82" t="e">
        <f t="shared" si="26"/>
        <v>#REF!</v>
      </c>
      <c r="W256" s="82" t="e">
        <f>IF($B256=0,0,VLOOKUP($A256,#REF!,'Печать(опал)'!W$9,FALSE))</f>
        <v>#REF!</v>
      </c>
      <c r="X256" s="82" t="e">
        <f>IF(AND($A256&gt;0,W256&gt;0),IF('2_Вихідні дані'!$A$12=1,ROUND($L256*(W256-1),2),ROUND((L256+N256+P256+R256+T256+V256)*(W256-1),2)),0)</f>
        <v>#REF!</v>
      </c>
      <c r="Y256" s="74" t="e">
        <f t="shared" si="27"/>
        <v>#REF!</v>
      </c>
      <c r="Z256" s="74" t="e">
        <f>Y256*'2_Вихідні дані'!$B$17</f>
        <v>#REF!</v>
      </c>
    </row>
    <row r="257" spans="1:26" ht="12" hidden="1" x14ac:dyDescent="0.2">
      <c r="A257" s="86" t="e">
        <f>#REF!</f>
        <v>#REF!</v>
      </c>
      <c r="B257" s="78" t="e">
        <f>IF(C257=0,0,COUNTIF($C$10:C257,"&lt;&gt;0"))</f>
        <v>#REF!</v>
      </c>
      <c r="C257" s="78" t="e">
        <f>IF($F257&gt;0,#REF!,0)</f>
        <v>#REF!</v>
      </c>
      <c r="D257" s="78" t="e">
        <f>IF($F257&gt;0,#REF!,"")</f>
        <v>#REF!</v>
      </c>
      <c r="E257" s="78" t="e">
        <f>IF($F257&gt;0,#REF!,0)</f>
        <v>#REF!</v>
      </c>
      <c r="F257" s="78" t="e">
        <f>VLOOKUP($A257,#REF!,6+$B$3,FALSE)</f>
        <v>#REF!</v>
      </c>
      <c r="G257" s="82" t="e">
        <f>IF($B257&gt;0,'2_Вихідні дані'!$B$3,0)</f>
        <v>#REF!</v>
      </c>
      <c r="H257" s="82" t="e">
        <f>IF($B257=0,0,VLOOKUP($A257,#REF!,'Печать(опал)'!H$9,FALSE))</f>
        <v>#REF!</v>
      </c>
      <c r="I257" s="82" t="e">
        <f>IF($B257=0,0,VLOOKUP($A257,#REF!,'Печать(опал)'!I$9,FALSE))</f>
        <v>#REF!</v>
      </c>
      <c r="J257" s="82" t="e">
        <f>IF(B257=0,0,IF(E257&gt;0,VLOOKUP(E257,'2_Вихідні дані'!$A$6:$B$11,2,FALSE),1))</f>
        <v>#REF!</v>
      </c>
      <c r="K257" s="82" t="e">
        <f>IF($B257=0,0,VLOOKUP($A257,#REF!,'Печать(опал)'!K$9,FALSE))</f>
        <v>#REF!</v>
      </c>
      <c r="L257" s="82" t="e">
        <f t="shared" si="21"/>
        <v>#REF!</v>
      </c>
      <c r="M257" s="82" t="e">
        <f>IF($B257=0,0,VLOOKUP($A257,#REF!,'Печать(опал)'!M$9,FALSE))</f>
        <v>#REF!</v>
      </c>
      <c r="N257" s="82" t="e">
        <f t="shared" si="22"/>
        <v>#REF!</v>
      </c>
      <c r="O257" s="82" t="e">
        <f>IF($B257=0,0,VLOOKUP($A257,#REF!,'Печать(опал)'!O$9,FALSE))</f>
        <v>#REF!</v>
      </c>
      <c r="P257" s="82" t="e">
        <f t="shared" si="23"/>
        <v>#REF!</v>
      </c>
      <c r="Q257" s="82" t="e">
        <f>IF($B257=0,0,VLOOKUP($A257,#REF!,'Печать(опал)'!Q$9,FALSE))</f>
        <v>#REF!</v>
      </c>
      <c r="R257" s="82" t="e">
        <f t="shared" si="24"/>
        <v>#REF!</v>
      </c>
      <c r="S257" s="82" t="e">
        <f>IF($B257=0,0,VLOOKUP($A257,#REF!,'Печать(опал)'!S$9,FALSE))</f>
        <v>#REF!</v>
      </c>
      <c r="T257" s="82" t="e">
        <f t="shared" si="25"/>
        <v>#REF!</v>
      </c>
      <c r="U257" s="82" t="e">
        <f>IF($B257=0,0,VLOOKUP($A257,#REF!,'Печать(опал)'!U$9,FALSE))</f>
        <v>#REF!</v>
      </c>
      <c r="V257" s="82" t="e">
        <f t="shared" si="26"/>
        <v>#REF!</v>
      </c>
      <c r="W257" s="82" t="e">
        <f>IF($B257=0,0,VLOOKUP($A257,#REF!,'Печать(опал)'!W$9,FALSE))</f>
        <v>#REF!</v>
      </c>
      <c r="X257" s="82" t="e">
        <f>IF(AND($A257&gt;0,W257&gt;0),IF('2_Вихідні дані'!$A$12=1,ROUND($L257*(W257-1),2),ROUND((L257+N257+P257+R257+T257+V257)*(W257-1),2)),0)</f>
        <v>#REF!</v>
      </c>
      <c r="Y257" s="74" t="e">
        <f t="shared" si="27"/>
        <v>#REF!</v>
      </c>
      <c r="Z257" s="74" t="e">
        <f>Y257*'2_Вихідні дані'!$B$17</f>
        <v>#REF!</v>
      </c>
    </row>
    <row r="258" spans="1:26" ht="12" hidden="1" x14ac:dyDescent="0.2">
      <c r="A258" s="86" t="e">
        <f>#REF!</f>
        <v>#REF!</v>
      </c>
      <c r="B258" s="78" t="e">
        <f>IF(C258=0,0,COUNTIF($C$10:C258,"&lt;&gt;0"))</f>
        <v>#REF!</v>
      </c>
      <c r="C258" s="78" t="e">
        <f>IF($F258&gt;0,#REF!,0)</f>
        <v>#REF!</v>
      </c>
      <c r="D258" s="78" t="e">
        <f>IF($F258&gt;0,#REF!,"")</f>
        <v>#REF!</v>
      </c>
      <c r="E258" s="78" t="e">
        <f>IF($F258&gt;0,#REF!,0)</f>
        <v>#REF!</v>
      </c>
      <c r="F258" s="78" t="e">
        <f>VLOOKUP($A258,#REF!,6+$B$3,FALSE)</f>
        <v>#REF!</v>
      </c>
      <c r="G258" s="82" t="e">
        <f>IF($B258&gt;0,'2_Вихідні дані'!$B$3,0)</f>
        <v>#REF!</v>
      </c>
      <c r="H258" s="82" t="e">
        <f>IF($B258=0,0,VLOOKUP($A258,#REF!,'Печать(опал)'!H$9,FALSE))</f>
        <v>#REF!</v>
      </c>
      <c r="I258" s="82" t="e">
        <f>IF($B258=0,0,VLOOKUP($A258,#REF!,'Печать(опал)'!I$9,FALSE))</f>
        <v>#REF!</v>
      </c>
      <c r="J258" s="82" t="e">
        <f>IF(B258=0,0,IF(E258&gt;0,VLOOKUP(E258,'2_Вихідні дані'!$A$6:$B$11,2,FALSE),1))</f>
        <v>#REF!</v>
      </c>
      <c r="K258" s="82" t="e">
        <f>IF($B258=0,0,VLOOKUP($A258,#REF!,'Печать(опал)'!K$9,FALSE))</f>
        <v>#REF!</v>
      </c>
      <c r="L258" s="82" t="e">
        <f t="shared" si="21"/>
        <v>#REF!</v>
      </c>
      <c r="M258" s="82" t="e">
        <f>IF($B258=0,0,VLOOKUP($A258,#REF!,'Печать(опал)'!M$9,FALSE))</f>
        <v>#REF!</v>
      </c>
      <c r="N258" s="82" t="e">
        <f t="shared" si="22"/>
        <v>#REF!</v>
      </c>
      <c r="O258" s="82" t="e">
        <f>IF($B258=0,0,VLOOKUP($A258,#REF!,'Печать(опал)'!O$9,FALSE))</f>
        <v>#REF!</v>
      </c>
      <c r="P258" s="82" t="e">
        <f t="shared" si="23"/>
        <v>#REF!</v>
      </c>
      <c r="Q258" s="82" t="e">
        <f>IF($B258=0,0,VLOOKUP($A258,#REF!,'Печать(опал)'!Q$9,FALSE))</f>
        <v>#REF!</v>
      </c>
      <c r="R258" s="82" t="e">
        <f t="shared" si="24"/>
        <v>#REF!</v>
      </c>
      <c r="S258" s="82" t="e">
        <f>IF($B258=0,0,VLOOKUP($A258,#REF!,'Печать(опал)'!S$9,FALSE))</f>
        <v>#REF!</v>
      </c>
      <c r="T258" s="82" t="e">
        <f t="shared" si="25"/>
        <v>#REF!</v>
      </c>
      <c r="U258" s="82" t="e">
        <f>IF($B258=0,0,VLOOKUP($A258,#REF!,'Печать(опал)'!U$9,FALSE))</f>
        <v>#REF!</v>
      </c>
      <c r="V258" s="82" t="e">
        <f t="shared" si="26"/>
        <v>#REF!</v>
      </c>
      <c r="W258" s="82" t="e">
        <f>IF($B258=0,0,VLOOKUP($A258,#REF!,'Печать(опал)'!W$9,FALSE))</f>
        <v>#REF!</v>
      </c>
      <c r="X258" s="82" t="e">
        <f>IF(AND($A258&gt;0,W258&gt;0),IF('2_Вихідні дані'!$A$12=1,ROUND($L258*(W258-1),2),ROUND((L258+N258+P258+R258+T258+V258)*(W258-1),2)),0)</f>
        <v>#REF!</v>
      </c>
      <c r="Y258" s="74" t="e">
        <f t="shared" si="27"/>
        <v>#REF!</v>
      </c>
      <c r="Z258" s="74" t="e">
        <f>Y258*'2_Вихідні дані'!$B$17</f>
        <v>#REF!</v>
      </c>
    </row>
    <row r="259" spans="1:26" ht="12" hidden="1" x14ac:dyDescent="0.2">
      <c r="A259" s="86" t="e">
        <f>#REF!</f>
        <v>#REF!</v>
      </c>
      <c r="B259" s="78" t="e">
        <f>IF(C259=0,0,COUNTIF($C$10:C259,"&lt;&gt;0"))</f>
        <v>#REF!</v>
      </c>
      <c r="C259" s="78" t="e">
        <f>IF($F259&gt;0,#REF!,0)</f>
        <v>#REF!</v>
      </c>
      <c r="D259" s="78" t="e">
        <f>IF($F259&gt;0,#REF!,"")</f>
        <v>#REF!</v>
      </c>
      <c r="E259" s="78" t="e">
        <f>IF($F259&gt;0,#REF!,0)</f>
        <v>#REF!</v>
      </c>
      <c r="F259" s="78" t="e">
        <f>VLOOKUP($A259,#REF!,6+$B$3,FALSE)</f>
        <v>#REF!</v>
      </c>
      <c r="G259" s="82" t="e">
        <f>IF($B259&gt;0,'2_Вихідні дані'!$B$3,0)</f>
        <v>#REF!</v>
      </c>
      <c r="H259" s="82" t="e">
        <f>IF($B259=0,0,VLOOKUP($A259,#REF!,'Печать(опал)'!H$9,FALSE))</f>
        <v>#REF!</v>
      </c>
      <c r="I259" s="82" t="e">
        <f>IF($B259=0,0,VLOOKUP($A259,#REF!,'Печать(опал)'!I$9,FALSE))</f>
        <v>#REF!</v>
      </c>
      <c r="J259" s="82" t="e">
        <f>IF(B259=0,0,IF(E259&gt;0,VLOOKUP(E259,'2_Вихідні дані'!$A$6:$B$11,2,FALSE),1))</f>
        <v>#REF!</v>
      </c>
      <c r="K259" s="82" t="e">
        <f>IF($B259=0,0,VLOOKUP($A259,#REF!,'Печать(опал)'!K$9,FALSE))</f>
        <v>#REF!</v>
      </c>
      <c r="L259" s="82" t="e">
        <f t="shared" si="21"/>
        <v>#REF!</v>
      </c>
      <c r="M259" s="82" t="e">
        <f>IF($B259=0,0,VLOOKUP($A259,#REF!,'Печать(опал)'!M$9,FALSE))</f>
        <v>#REF!</v>
      </c>
      <c r="N259" s="82" t="e">
        <f t="shared" si="22"/>
        <v>#REF!</v>
      </c>
      <c r="O259" s="82" t="e">
        <f>IF($B259=0,0,VLOOKUP($A259,#REF!,'Печать(опал)'!O$9,FALSE))</f>
        <v>#REF!</v>
      </c>
      <c r="P259" s="82" t="e">
        <f t="shared" si="23"/>
        <v>#REF!</v>
      </c>
      <c r="Q259" s="82" t="e">
        <f>IF($B259=0,0,VLOOKUP($A259,#REF!,'Печать(опал)'!Q$9,FALSE))</f>
        <v>#REF!</v>
      </c>
      <c r="R259" s="82" t="e">
        <f t="shared" si="24"/>
        <v>#REF!</v>
      </c>
      <c r="S259" s="82" t="e">
        <f>IF($B259=0,0,VLOOKUP($A259,#REF!,'Печать(опал)'!S$9,FALSE))</f>
        <v>#REF!</v>
      </c>
      <c r="T259" s="82" t="e">
        <f t="shared" si="25"/>
        <v>#REF!</v>
      </c>
      <c r="U259" s="82" t="e">
        <f>IF($B259=0,0,VLOOKUP($A259,#REF!,'Печать(опал)'!U$9,FALSE))</f>
        <v>#REF!</v>
      </c>
      <c r="V259" s="82" t="e">
        <f t="shared" si="26"/>
        <v>#REF!</v>
      </c>
      <c r="W259" s="82" t="e">
        <f>IF($B259=0,0,VLOOKUP($A259,#REF!,'Печать(опал)'!W$9,FALSE))</f>
        <v>#REF!</v>
      </c>
      <c r="X259" s="82" t="e">
        <f>IF(AND($A259&gt;0,W259&gt;0),IF('2_Вихідні дані'!$A$12=1,ROUND($L259*(W259-1),2),ROUND((L259+N259+P259+R259+T259+V259)*(W259-1),2)),0)</f>
        <v>#REF!</v>
      </c>
      <c r="Y259" s="74" t="e">
        <f t="shared" si="27"/>
        <v>#REF!</v>
      </c>
      <c r="Z259" s="74" t="e">
        <f>Y259*'2_Вихідні дані'!$B$17</f>
        <v>#REF!</v>
      </c>
    </row>
    <row r="260" spans="1:26" ht="12" hidden="1" x14ac:dyDescent="0.2">
      <c r="A260" s="86" t="e">
        <f>#REF!</f>
        <v>#REF!</v>
      </c>
      <c r="B260" s="78" t="e">
        <f>IF(C260=0,0,COUNTIF($C$10:C260,"&lt;&gt;0"))</f>
        <v>#REF!</v>
      </c>
      <c r="C260" s="78" t="e">
        <f>IF($F260&gt;0,#REF!,0)</f>
        <v>#REF!</v>
      </c>
      <c r="D260" s="78" t="e">
        <f>IF($F260&gt;0,#REF!,"")</f>
        <v>#REF!</v>
      </c>
      <c r="E260" s="78" t="e">
        <f>IF($F260&gt;0,#REF!,0)</f>
        <v>#REF!</v>
      </c>
      <c r="F260" s="78" t="e">
        <f>VLOOKUP($A260,#REF!,6+$B$3,FALSE)</f>
        <v>#REF!</v>
      </c>
      <c r="G260" s="82" t="e">
        <f>IF($B260&gt;0,'2_Вихідні дані'!$B$3,0)</f>
        <v>#REF!</v>
      </c>
      <c r="H260" s="82" t="e">
        <f>IF($B260=0,0,VLOOKUP($A260,#REF!,'Печать(опал)'!H$9,FALSE))</f>
        <v>#REF!</v>
      </c>
      <c r="I260" s="82" t="e">
        <f>IF($B260=0,0,VLOOKUP($A260,#REF!,'Печать(опал)'!I$9,FALSE))</f>
        <v>#REF!</v>
      </c>
      <c r="J260" s="82" t="e">
        <f>IF(B260=0,0,IF(E260&gt;0,VLOOKUP(E260,'2_Вихідні дані'!$A$6:$B$11,2,FALSE),1))</f>
        <v>#REF!</v>
      </c>
      <c r="K260" s="82" t="e">
        <f>IF($B260=0,0,VLOOKUP($A260,#REF!,'Печать(опал)'!K$9,FALSE))</f>
        <v>#REF!</v>
      </c>
      <c r="L260" s="82" t="e">
        <f t="shared" si="21"/>
        <v>#REF!</v>
      </c>
      <c r="M260" s="82" t="e">
        <f>IF($B260=0,0,VLOOKUP($A260,#REF!,'Печать(опал)'!M$9,FALSE))</f>
        <v>#REF!</v>
      </c>
      <c r="N260" s="82" t="e">
        <f t="shared" si="22"/>
        <v>#REF!</v>
      </c>
      <c r="O260" s="82" t="e">
        <f>IF($B260=0,0,VLOOKUP($A260,#REF!,'Печать(опал)'!O$9,FALSE))</f>
        <v>#REF!</v>
      </c>
      <c r="P260" s="82" t="e">
        <f t="shared" si="23"/>
        <v>#REF!</v>
      </c>
      <c r="Q260" s="82" t="e">
        <f>IF($B260=0,0,VLOOKUP($A260,#REF!,'Печать(опал)'!Q$9,FALSE))</f>
        <v>#REF!</v>
      </c>
      <c r="R260" s="82" t="e">
        <f t="shared" si="24"/>
        <v>#REF!</v>
      </c>
      <c r="S260" s="82" t="e">
        <f>IF($B260=0,0,VLOOKUP($A260,#REF!,'Печать(опал)'!S$9,FALSE))</f>
        <v>#REF!</v>
      </c>
      <c r="T260" s="82" t="e">
        <f t="shared" si="25"/>
        <v>#REF!</v>
      </c>
      <c r="U260" s="82" t="e">
        <f>IF($B260=0,0,VLOOKUP($A260,#REF!,'Печать(опал)'!U$9,FALSE))</f>
        <v>#REF!</v>
      </c>
      <c r="V260" s="82" t="e">
        <f t="shared" si="26"/>
        <v>#REF!</v>
      </c>
      <c r="W260" s="82" t="e">
        <f>IF($B260=0,0,VLOOKUP($A260,#REF!,'Печать(опал)'!W$9,FALSE))</f>
        <v>#REF!</v>
      </c>
      <c r="X260" s="82" t="e">
        <f>IF(AND($A260&gt;0,W260&gt;0),IF('2_Вихідні дані'!$A$12=1,ROUND($L260*(W260-1),2),ROUND((L260+N260+P260+R260+T260+V260)*(W260-1),2)),0)</f>
        <v>#REF!</v>
      </c>
      <c r="Y260" s="74" t="e">
        <f t="shared" si="27"/>
        <v>#REF!</v>
      </c>
      <c r="Z260" s="74" t="e">
        <f>Y260*'2_Вихідні дані'!$B$17</f>
        <v>#REF!</v>
      </c>
    </row>
    <row r="261" spans="1:26" ht="12" hidden="1" x14ac:dyDescent="0.2">
      <c r="A261" s="86" t="e">
        <f>#REF!</f>
        <v>#REF!</v>
      </c>
      <c r="B261" s="78" t="e">
        <f>IF(C261=0,0,COUNTIF($C$10:C261,"&lt;&gt;0"))</f>
        <v>#REF!</v>
      </c>
      <c r="C261" s="78" t="e">
        <f>IF($F261&gt;0,#REF!,0)</f>
        <v>#REF!</v>
      </c>
      <c r="D261" s="78" t="e">
        <f>IF($F261&gt;0,#REF!,"")</f>
        <v>#REF!</v>
      </c>
      <c r="E261" s="78" t="e">
        <f>IF($F261&gt;0,#REF!,0)</f>
        <v>#REF!</v>
      </c>
      <c r="F261" s="78" t="e">
        <f>VLOOKUP($A261,#REF!,6+$B$3,FALSE)</f>
        <v>#REF!</v>
      </c>
      <c r="G261" s="82" t="e">
        <f>IF($B261&gt;0,'2_Вихідні дані'!$B$3,0)</f>
        <v>#REF!</v>
      </c>
      <c r="H261" s="82" t="e">
        <f>IF($B261=0,0,VLOOKUP($A261,#REF!,'Печать(опал)'!H$9,FALSE))</f>
        <v>#REF!</v>
      </c>
      <c r="I261" s="82" t="e">
        <f>IF($B261=0,0,VLOOKUP($A261,#REF!,'Печать(опал)'!I$9,FALSE))</f>
        <v>#REF!</v>
      </c>
      <c r="J261" s="82" t="e">
        <f>IF(B261=0,0,IF(E261&gt;0,VLOOKUP(E261,'2_Вихідні дані'!$A$6:$B$11,2,FALSE),1))</f>
        <v>#REF!</v>
      </c>
      <c r="K261" s="82" t="e">
        <f>IF($B261=0,0,VLOOKUP($A261,#REF!,'Печать(опал)'!K$9,FALSE))</f>
        <v>#REF!</v>
      </c>
      <c r="L261" s="82" t="e">
        <f t="shared" si="21"/>
        <v>#REF!</v>
      </c>
      <c r="M261" s="82" t="e">
        <f>IF($B261=0,0,VLOOKUP($A261,#REF!,'Печать(опал)'!M$9,FALSE))</f>
        <v>#REF!</v>
      </c>
      <c r="N261" s="82" t="e">
        <f t="shared" si="22"/>
        <v>#REF!</v>
      </c>
      <c r="O261" s="82" t="e">
        <f>IF($B261=0,0,VLOOKUP($A261,#REF!,'Печать(опал)'!O$9,FALSE))</f>
        <v>#REF!</v>
      </c>
      <c r="P261" s="82" t="e">
        <f t="shared" si="23"/>
        <v>#REF!</v>
      </c>
      <c r="Q261" s="82" t="e">
        <f>IF($B261=0,0,VLOOKUP($A261,#REF!,'Печать(опал)'!Q$9,FALSE))</f>
        <v>#REF!</v>
      </c>
      <c r="R261" s="82" t="e">
        <f t="shared" si="24"/>
        <v>#REF!</v>
      </c>
      <c r="S261" s="82" t="e">
        <f>IF($B261=0,0,VLOOKUP($A261,#REF!,'Печать(опал)'!S$9,FALSE))</f>
        <v>#REF!</v>
      </c>
      <c r="T261" s="82" t="e">
        <f t="shared" si="25"/>
        <v>#REF!</v>
      </c>
      <c r="U261" s="82" t="e">
        <f>IF($B261=0,0,VLOOKUP($A261,#REF!,'Печать(опал)'!U$9,FALSE))</f>
        <v>#REF!</v>
      </c>
      <c r="V261" s="82" t="e">
        <f t="shared" si="26"/>
        <v>#REF!</v>
      </c>
      <c r="W261" s="82" t="e">
        <f>IF($B261=0,0,VLOOKUP($A261,#REF!,'Печать(опал)'!W$9,FALSE))</f>
        <v>#REF!</v>
      </c>
      <c r="X261" s="82" t="e">
        <f>IF(AND($A261&gt;0,W261&gt;0),IF('2_Вихідні дані'!$A$12=1,ROUND($L261*(W261-1),2),ROUND((L261+N261+P261+R261+T261+V261)*(W261-1),2)),0)</f>
        <v>#REF!</v>
      </c>
      <c r="Y261" s="74" t="e">
        <f t="shared" si="27"/>
        <v>#REF!</v>
      </c>
      <c r="Z261" s="74" t="e">
        <f>Y261*'2_Вихідні дані'!$B$17</f>
        <v>#REF!</v>
      </c>
    </row>
    <row r="262" spans="1:26" ht="12" hidden="1" x14ac:dyDescent="0.2">
      <c r="A262" s="86" t="e">
        <f>#REF!</f>
        <v>#REF!</v>
      </c>
      <c r="B262" s="78" t="e">
        <f>IF(C262=0,0,COUNTIF($C$10:C262,"&lt;&gt;0"))</f>
        <v>#REF!</v>
      </c>
      <c r="C262" s="78" t="e">
        <f>IF($F262&gt;0,#REF!,0)</f>
        <v>#REF!</v>
      </c>
      <c r="D262" s="78" t="e">
        <f>IF($F262&gt;0,#REF!,"")</f>
        <v>#REF!</v>
      </c>
      <c r="E262" s="78" t="e">
        <f>IF($F262&gt;0,#REF!,0)</f>
        <v>#REF!</v>
      </c>
      <c r="F262" s="78" t="e">
        <f>VLOOKUP($A262,#REF!,6+$B$3,FALSE)</f>
        <v>#REF!</v>
      </c>
      <c r="G262" s="82" t="e">
        <f>IF($B262&gt;0,'2_Вихідні дані'!$B$3,0)</f>
        <v>#REF!</v>
      </c>
      <c r="H262" s="82" t="e">
        <f>IF($B262=0,0,VLOOKUP($A262,#REF!,'Печать(опал)'!H$9,FALSE))</f>
        <v>#REF!</v>
      </c>
      <c r="I262" s="82" t="e">
        <f>IF($B262=0,0,VLOOKUP($A262,#REF!,'Печать(опал)'!I$9,FALSE))</f>
        <v>#REF!</v>
      </c>
      <c r="J262" s="82" t="e">
        <f>IF(B262=0,0,IF(E262&gt;0,VLOOKUP(E262,'2_Вихідні дані'!$A$6:$B$11,2,FALSE),1))</f>
        <v>#REF!</v>
      </c>
      <c r="K262" s="82" t="e">
        <f>IF($B262=0,0,VLOOKUP($A262,#REF!,'Печать(опал)'!K$9,FALSE))</f>
        <v>#REF!</v>
      </c>
      <c r="L262" s="82" t="e">
        <f t="shared" si="21"/>
        <v>#REF!</v>
      </c>
      <c r="M262" s="82" t="e">
        <f>IF($B262=0,0,VLOOKUP($A262,#REF!,'Печать(опал)'!M$9,FALSE))</f>
        <v>#REF!</v>
      </c>
      <c r="N262" s="82" t="e">
        <f t="shared" si="22"/>
        <v>#REF!</v>
      </c>
      <c r="O262" s="82" t="e">
        <f>IF($B262=0,0,VLOOKUP($A262,#REF!,'Печать(опал)'!O$9,FALSE))</f>
        <v>#REF!</v>
      </c>
      <c r="P262" s="82" t="e">
        <f t="shared" si="23"/>
        <v>#REF!</v>
      </c>
      <c r="Q262" s="82" t="e">
        <f>IF($B262=0,0,VLOOKUP($A262,#REF!,'Печать(опал)'!Q$9,FALSE))</f>
        <v>#REF!</v>
      </c>
      <c r="R262" s="82" t="e">
        <f t="shared" si="24"/>
        <v>#REF!</v>
      </c>
      <c r="S262" s="82" t="e">
        <f>IF($B262=0,0,VLOOKUP($A262,#REF!,'Печать(опал)'!S$9,FALSE))</f>
        <v>#REF!</v>
      </c>
      <c r="T262" s="82" t="e">
        <f t="shared" si="25"/>
        <v>#REF!</v>
      </c>
      <c r="U262" s="82" t="e">
        <f>IF($B262=0,0,VLOOKUP($A262,#REF!,'Печать(опал)'!U$9,FALSE))</f>
        <v>#REF!</v>
      </c>
      <c r="V262" s="82" t="e">
        <f t="shared" si="26"/>
        <v>#REF!</v>
      </c>
      <c r="W262" s="82" t="e">
        <f>IF($B262=0,0,VLOOKUP($A262,#REF!,'Печать(опал)'!W$9,FALSE))</f>
        <v>#REF!</v>
      </c>
      <c r="X262" s="82" t="e">
        <f>IF(AND($A262&gt;0,W262&gt;0),IF('2_Вихідні дані'!$A$12=1,ROUND($L262*(W262-1),2),ROUND((L262+N262+P262+R262+T262+V262)*(W262-1),2)),0)</f>
        <v>#REF!</v>
      </c>
      <c r="Y262" s="74" t="e">
        <f t="shared" si="27"/>
        <v>#REF!</v>
      </c>
      <c r="Z262" s="74" t="e">
        <f>Y262*'2_Вихідні дані'!$B$17</f>
        <v>#REF!</v>
      </c>
    </row>
    <row r="263" spans="1:26" ht="12" hidden="1" x14ac:dyDescent="0.2">
      <c r="A263" s="86" t="e">
        <f>#REF!</f>
        <v>#REF!</v>
      </c>
      <c r="B263" s="78" t="e">
        <f>IF(C263=0,0,COUNTIF($C$10:C263,"&lt;&gt;0"))</f>
        <v>#REF!</v>
      </c>
      <c r="C263" s="78" t="e">
        <f>IF($F263&gt;0,#REF!,0)</f>
        <v>#REF!</v>
      </c>
      <c r="D263" s="78" t="e">
        <f>IF($F263&gt;0,#REF!,"")</f>
        <v>#REF!</v>
      </c>
      <c r="E263" s="78" t="e">
        <f>IF($F263&gt;0,#REF!,0)</f>
        <v>#REF!</v>
      </c>
      <c r="F263" s="78" t="e">
        <f>VLOOKUP($A263,#REF!,6+$B$3,FALSE)</f>
        <v>#REF!</v>
      </c>
      <c r="G263" s="82" t="e">
        <f>IF($B263&gt;0,'2_Вихідні дані'!$B$3,0)</f>
        <v>#REF!</v>
      </c>
      <c r="H263" s="82" t="e">
        <f>IF($B263=0,0,VLOOKUP($A263,#REF!,'Печать(опал)'!H$9,FALSE))</f>
        <v>#REF!</v>
      </c>
      <c r="I263" s="82" t="e">
        <f>IF($B263=0,0,VLOOKUP($A263,#REF!,'Печать(опал)'!I$9,FALSE))</f>
        <v>#REF!</v>
      </c>
      <c r="J263" s="82" t="e">
        <f>IF(B263=0,0,IF(E263&gt;0,VLOOKUP(E263,'2_Вихідні дані'!$A$6:$B$11,2,FALSE),1))</f>
        <v>#REF!</v>
      </c>
      <c r="K263" s="82" t="e">
        <f>IF($B263=0,0,VLOOKUP($A263,#REF!,'Печать(опал)'!K$9,FALSE))</f>
        <v>#REF!</v>
      </c>
      <c r="L263" s="82" t="e">
        <f t="shared" si="21"/>
        <v>#REF!</v>
      </c>
      <c r="M263" s="82" t="e">
        <f>IF($B263=0,0,VLOOKUP($A263,#REF!,'Печать(опал)'!M$9,FALSE))</f>
        <v>#REF!</v>
      </c>
      <c r="N263" s="82" t="e">
        <f t="shared" si="22"/>
        <v>#REF!</v>
      </c>
      <c r="O263" s="82" t="e">
        <f>IF($B263=0,0,VLOOKUP($A263,#REF!,'Печать(опал)'!O$9,FALSE))</f>
        <v>#REF!</v>
      </c>
      <c r="P263" s="82" t="e">
        <f t="shared" si="23"/>
        <v>#REF!</v>
      </c>
      <c r="Q263" s="82" t="e">
        <f>IF($B263=0,0,VLOOKUP($A263,#REF!,'Печать(опал)'!Q$9,FALSE))</f>
        <v>#REF!</v>
      </c>
      <c r="R263" s="82" t="e">
        <f t="shared" si="24"/>
        <v>#REF!</v>
      </c>
      <c r="S263" s="82" t="e">
        <f>IF($B263=0,0,VLOOKUP($A263,#REF!,'Печать(опал)'!S$9,FALSE))</f>
        <v>#REF!</v>
      </c>
      <c r="T263" s="82" t="e">
        <f t="shared" si="25"/>
        <v>#REF!</v>
      </c>
      <c r="U263" s="82" t="e">
        <f>IF($B263=0,0,VLOOKUP($A263,#REF!,'Печать(опал)'!U$9,FALSE))</f>
        <v>#REF!</v>
      </c>
      <c r="V263" s="82" t="e">
        <f t="shared" si="26"/>
        <v>#REF!</v>
      </c>
      <c r="W263" s="82" t="e">
        <f>IF($B263=0,0,VLOOKUP($A263,#REF!,'Печать(опал)'!W$9,FALSE))</f>
        <v>#REF!</v>
      </c>
      <c r="X263" s="82" t="e">
        <f>IF(AND($A263&gt;0,W263&gt;0),IF('2_Вихідні дані'!$A$12=1,ROUND($L263*(W263-1),2),ROUND((L263+N263+P263+R263+T263+V263)*(W263-1),2)),0)</f>
        <v>#REF!</v>
      </c>
      <c r="Y263" s="74" t="e">
        <f t="shared" si="27"/>
        <v>#REF!</v>
      </c>
      <c r="Z263" s="74" t="e">
        <f>Y263*'2_Вихідні дані'!$B$17</f>
        <v>#REF!</v>
      </c>
    </row>
    <row r="264" spans="1:26" ht="12" hidden="1" x14ac:dyDescent="0.2">
      <c r="A264" s="86" t="e">
        <f>#REF!</f>
        <v>#REF!</v>
      </c>
      <c r="B264" s="78" t="e">
        <f>IF(C264=0,0,COUNTIF($C$10:C264,"&lt;&gt;0"))</f>
        <v>#REF!</v>
      </c>
      <c r="C264" s="78" t="e">
        <f>IF($F264&gt;0,#REF!,0)</f>
        <v>#REF!</v>
      </c>
      <c r="D264" s="78" t="e">
        <f>IF($F264&gt;0,#REF!,"")</f>
        <v>#REF!</v>
      </c>
      <c r="E264" s="78" t="e">
        <f>IF($F264&gt;0,#REF!,0)</f>
        <v>#REF!</v>
      </c>
      <c r="F264" s="78" t="e">
        <f>VLOOKUP($A264,#REF!,6+$B$3,FALSE)</f>
        <v>#REF!</v>
      </c>
      <c r="G264" s="82" t="e">
        <f>IF($B264&gt;0,'2_Вихідні дані'!$B$3,0)</f>
        <v>#REF!</v>
      </c>
      <c r="H264" s="82" t="e">
        <f>IF($B264=0,0,VLOOKUP($A264,#REF!,'Печать(опал)'!H$9,FALSE))</f>
        <v>#REF!</v>
      </c>
      <c r="I264" s="82" t="e">
        <f>IF($B264=0,0,VLOOKUP($A264,#REF!,'Печать(опал)'!I$9,FALSE))</f>
        <v>#REF!</v>
      </c>
      <c r="J264" s="82" t="e">
        <f>IF(B264=0,0,IF(E264&gt;0,VLOOKUP(E264,'2_Вихідні дані'!$A$6:$B$11,2,FALSE),1))</f>
        <v>#REF!</v>
      </c>
      <c r="K264" s="82" t="e">
        <f>IF($B264=0,0,VLOOKUP($A264,#REF!,'Печать(опал)'!K$9,FALSE))</f>
        <v>#REF!</v>
      </c>
      <c r="L264" s="82" t="e">
        <f t="shared" si="21"/>
        <v>#REF!</v>
      </c>
      <c r="M264" s="82" t="e">
        <f>IF($B264=0,0,VLOOKUP($A264,#REF!,'Печать(опал)'!M$9,FALSE))</f>
        <v>#REF!</v>
      </c>
      <c r="N264" s="82" t="e">
        <f t="shared" si="22"/>
        <v>#REF!</v>
      </c>
      <c r="O264" s="82" t="e">
        <f>IF($B264=0,0,VLOOKUP($A264,#REF!,'Печать(опал)'!O$9,FALSE))</f>
        <v>#REF!</v>
      </c>
      <c r="P264" s="82" t="e">
        <f t="shared" si="23"/>
        <v>#REF!</v>
      </c>
      <c r="Q264" s="82" t="e">
        <f>IF($B264=0,0,VLOOKUP($A264,#REF!,'Печать(опал)'!Q$9,FALSE))</f>
        <v>#REF!</v>
      </c>
      <c r="R264" s="82" t="e">
        <f t="shared" si="24"/>
        <v>#REF!</v>
      </c>
      <c r="S264" s="82" t="e">
        <f>IF($B264=0,0,VLOOKUP($A264,#REF!,'Печать(опал)'!S$9,FALSE))</f>
        <v>#REF!</v>
      </c>
      <c r="T264" s="82" t="e">
        <f t="shared" si="25"/>
        <v>#REF!</v>
      </c>
      <c r="U264" s="82" t="e">
        <f>IF($B264=0,0,VLOOKUP($A264,#REF!,'Печать(опал)'!U$9,FALSE))</f>
        <v>#REF!</v>
      </c>
      <c r="V264" s="82" t="e">
        <f t="shared" si="26"/>
        <v>#REF!</v>
      </c>
      <c r="W264" s="82" t="e">
        <f>IF($B264=0,0,VLOOKUP($A264,#REF!,'Печать(опал)'!W$9,FALSE))</f>
        <v>#REF!</v>
      </c>
      <c r="X264" s="82" t="e">
        <f>IF(AND($A264&gt;0,W264&gt;0),IF('2_Вихідні дані'!$A$12=1,ROUND($L264*(W264-1),2),ROUND((L264+N264+P264+R264+T264+V264)*(W264-1),2)),0)</f>
        <v>#REF!</v>
      </c>
      <c r="Y264" s="74" t="e">
        <f t="shared" si="27"/>
        <v>#REF!</v>
      </c>
      <c r="Z264" s="74" t="e">
        <f>Y264*'2_Вихідні дані'!$B$17</f>
        <v>#REF!</v>
      </c>
    </row>
    <row r="265" spans="1:26" ht="12" hidden="1" x14ac:dyDescent="0.2">
      <c r="A265" s="86" t="e">
        <f>#REF!</f>
        <v>#REF!</v>
      </c>
      <c r="B265" s="78" t="e">
        <f>IF(C265=0,0,COUNTIF($C$10:C265,"&lt;&gt;0"))</f>
        <v>#REF!</v>
      </c>
      <c r="C265" s="78" t="e">
        <f>IF($F265&gt;0,#REF!,0)</f>
        <v>#REF!</v>
      </c>
      <c r="D265" s="78" t="e">
        <f>IF($F265&gt;0,#REF!,"")</f>
        <v>#REF!</v>
      </c>
      <c r="E265" s="78" t="e">
        <f>IF($F265&gt;0,#REF!,0)</f>
        <v>#REF!</v>
      </c>
      <c r="F265" s="78" t="e">
        <f>VLOOKUP($A265,#REF!,6+$B$3,FALSE)</f>
        <v>#REF!</v>
      </c>
      <c r="G265" s="82" t="e">
        <f>IF($B265&gt;0,'2_Вихідні дані'!$B$3,0)</f>
        <v>#REF!</v>
      </c>
      <c r="H265" s="82" t="e">
        <f>IF($B265=0,0,VLOOKUP($A265,#REF!,'Печать(опал)'!H$9,FALSE))</f>
        <v>#REF!</v>
      </c>
      <c r="I265" s="82" t="e">
        <f>IF($B265=0,0,VLOOKUP($A265,#REF!,'Печать(опал)'!I$9,FALSE))</f>
        <v>#REF!</v>
      </c>
      <c r="J265" s="82" t="e">
        <f>IF(B265=0,0,IF(E265&gt;0,VLOOKUP(E265,'2_Вихідні дані'!$A$6:$B$11,2,FALSE),1))</f>
        <v>#REF!</v>
      </c>
      <c r="K265" s="82" t="e">
        <f>IF($B265=0,0,VLOOKUP($A265,#REF!,'Печать(опал)'!K$9,FALSE))</f>
        <v>#REF!</v>
      </c>
      <c r="L265" s="82" t="e">
        <f t="shared" si="21"/>
        <v>#REF!</v>
      </c>
      <c r="M265" s="82" t="e">
        <f>IF($B265=0,0,VLOOKUP($A265,#REF!,'Печать(опал)'!M$9,FALSE))</f>
        <v>#REF!</v>
      </c>
      <c r="N265" s="82" t="e">
        <f t="shared" si="22"/>
        <v>#REF!</v>
      </c>
      <c r="O265" s="82" t="e">
        <f>IF($B265=0,0,VLOOKUP($A265,#REF!,'Печать(опал)'!O$9,FALSE))</f>
        <v>#REF!</v>
      </c>
      <c r="P265" s="82" t="e">
        <f t="shared" si="23"/>
        <v>#REF!</v>
      </c>
      <c r="Q265" s="82" t="e">
        <f>IF($B265=0,0,VLOOKUP($A265,#REF!,'Печать(опал)'!Q$9,FALSE))</f>
        <v>#REF!</v>
      </c>
      <c r="R265" s="82" t="e">
        <f t="shared" si="24"/>
        <v>#REF!</v>
      </c>
      <c r="S265" s="82" t="e">
        <f>IF($B265=0,0,VLOOKUP($A265,#REF!,'Печать(опал)'!S$9,FALSE))</f>
        <v>#REF!</v>
      </c>
      <c r="T265" s="82" t="e">
        <f t="shared" si="25"/>
        <v>#REF!</v>
      </c>
      <c r="U265" s="82" t="e">
        <f>IF($B265=0,0,VLOOKUP($A265,#REF!,'Печать(опал)'!U$9,FALSE))</f>
        <v>#REF!</v>
      </c>
      <c r="V265" s="82" t="e">
        <f t="shared" si="26"/>
        <v>#REF!</v>
      </c>
      <c r="W265" s="82" t="e">
        <f>IF($B265=0,0,VLOOKUP($A265,#REF!,'Печать(опал)'!W$9,FALSE))</f>
        <v>#REF!</v>
      </c>
      <c r="X265" s="82" t="e">
        <f>IF(AND($A265&gt;0,W265&gt;0),IF('2_Вихідні дані'!$A$12=1,ROUND($L265*(W265-1),2),ROUND((L265+N265+P265+R265+T265+V265)*(W265-1),2)),0)</f>
        <v>#REF!</v>
      </c>
      <c r="Y265" s="74" t="e">
        <f t="shared" si="27"/>
        <v>#REF!</v>
      </c>
      <c r="Z265" s="74" t="e">
        <f>Y265*'2_Вихідні дані'!$B$17</f>
        <v>#REF!</v>
      </c>
    </row>
    <row r="266" spans="1:26" ht="12" hidden="1" x14ac:dyDescent="0.2">
      <c r="A266" s="86" t="e">
        <f>#REF!</f>
        <v>#REF!</v>
      </c>
      <c r="B266" s="78" t="e">
        <f>IF(C266=0,0,COUNTIF($C$10:C266,"&lt;&gt;0"))</f>
        <v>#REF!</v>
      </c>
      <c r="C266" s="78" t="e">
        <f>IF($F266&gt;0,#REF!,0)</f>
        <v>#REF!</v>
      </c>
      <c r="D266" s="78" t="e">
        <f>IF($F266&gt;0,#REF!,"")</f>
        <v>#REF!</v>
      </c>
      <c r="E266" s="78" t="e">
        <f>IF($F266&gt;0,#REF!,0)</f>
        <v>#REF!</v>
      </c>
      <c r="F266" s="78" t="e">
        <f>VLOOKUP($A266,#REF!,6+$B$3,FALSE)</f>
        <v>#REF!</v>
      </c>
      <c r="G266" s="82" t="e">
        <f>IF($B266&gt;0,'2_Вихідні дані'!$B$3,0)</f>
        <v>#REF!</v>
      </c>
      <c r="H266" s="82" t="e">
        <f>IF($B266=0,0,VLOOKUP($A266,#REF!,'Печать(опал)'!H$9,FALSE))</f>
        <v>#REF!</v>
      </c>
      <c r="I266" s="82" t="e">
        <f>IF($B266=0,0,VLOOKUP($A266,#REF!,'Печать(опал)'!I$9,FALSE))</f>
        <v>#REF!</v>
      </c>
      <c r="J266" s="82" t="e">
        <f>IF(B266=0,0,IF(E266&gt;0,VLOOKUP(E266,'2_Вихідні дані'!$A$6:$B$11,2,FALSE),1))</f>
        <v>#REF!</v>
      </c>
      <c r="K266" s="82" t="e">
        <f>IF($B266=0,0,VLOOKUP($A266,#REF!,'Печать(опал)'!K$9,FALSE))</f>
        <v>#REF!</v>
      </c>
      <c r="L266" s="82" t="e">
        <f t="shared" si="21"/>
        <v>#REF!</v>
      </c>
      <c r="M266" s="82" t="e">
        <f>IF($B266=0,0,VLOOKUP($A266,#REF!,'Печать(опал)'!M$9,FALSE))</f>
        <v>#REF!</v>
      </c>
      <c r="N266" s="82" t="e">
        <f t="shared" si="22"/>
        <v>#REF!</v>
      </c>
      <c r="O266" s="82" t="e">
        <f>IF($B266=0,0,VLOOKUP($A266,#REF!,'Печать(опал)'!O$9,FALSE))</f>
        <v>#REF!</v>
      </c>
      <c r="P266" s="82" t="e">
        <f t="shared" si="23"/>
        <v>#REF!</v>
      </c>
      <c r="Q266" s="82" t="e">
        <f>IF($B266=0,0,VLOOKUP($A266,#REF!,'Печать(опал)'!Q$9,FALSE))</f>
        <v>#REF!</v>
      </c>
      <c r="R266" s="82" t="e">
        <f t="shared" si="24"/>
        <v>#REF!</v>
      </c>
      <c r="S266" s="82" t="e">
        <f>IF($B266=0,0,VLOOKUP($A266,#REF!,'Печать(опал)'!S$9,FALSE))</f>
        <v>#REF!</v>
      </c>
      <c r="T266" s="82" t="e">
        <f t="shared" si="25"/>
        <v>#REF!</v>
      </c>
      <c r="U266" s="82" t="e">
        <f>IF($B266=0,0,VLOOKUP($A266,#REF!,'Печать(опал)'!U$9,FALSE))</f>
        <v>#REF!</v>
      </c>
      <c r="V266" s="82" t="e">
        <f t="shared" si="26"/>
        <v>#REF!</v>
      </c>
      <c r="W266" s="82" t="e">
        <f>IF($B266=0,0,VLOOKUP($A266,#REF!,'Печать(опал)'!W$9,FALSE))</f>
        <v>#REF!</v>
      </c>
      <c r="X266" s="82" t="e">
        <f>IF(AND($A266&gt;0,W266&gt;0),IF('2_Вихідні дані'!$A$12=1,ROUND($L266*(W266-1),2),ROUND((L266+N266+P266+R266+T266+V266)*(W266-1),2)),0)</f>
        <v>#REF!</v>
      </c>
      <c r="Y266" s="74" t="e">
        <f t="shared" si="27"/>
        <v>#REF!</v>
      </c>
      <c r="Z266" s="74" t="e">
        <f>Y266*'2_Вихідні дані'!$B$17</f>
        <v>#REF!</v>
      </c>
    </row>
    <row r="267" spans="1:26" ht="12" hidden="1" x14ac:dyDescent="0.2">
      <c r="A267" s="86" t="e">
        <f>#REF!</f>
        <v>#REF!</v>
      </c>
      <c r="B267" s="78" t="e">
        <f>IF(C267=0,0,COUNTIF($C$10:C267,"&lt;&gt;0"))</f>
        <v>#REF!</v>
      </c>
      <c r="C267" s="78" t="e">
        <f>IF($F267&gt;0,#REF!,0)</f>
        <v>#REF!</v>
      </c>
      <c r="D267" s="78" t="e">
        <f>IF($F267&gt;0,#REF!,"")</f>
        <v>#REF!</v>
      </c>
      <c r="E267" s="78" t="e">
        <f>IF($F267&gt;0,#REF!,0)</f>
        <v>#REF!</v>
      </c>
      <c r="F267" s="78" t="e">
        <f>VLOOKUP($A267,#REF!,6+$B$3,FALSE)</f>
        <v>#REF!</v>
      </c>
      <c r="G267" s="82" t="e">
        <f>IF($B267&gt;0,'2_Вихідні дані'!$B$3,0)</f>
        <v>#REF!</v>
      </c>
      <c r="H267" s="82" t="e">
        <f>IF($B267=0,0,VLOOKUP($A267,#REF!,'Печать(опал)'!H$9,FALSE))</f>
        <v>#REF!</v>
      </c>
      <c r="I267" s="82" t="e">
        <f>IF($B267=0,0,VLOOKUP($A267,#REF!,'Печать(опал)'!I$9,FALSE))</f>
        <v>#REF!</v>
      </c>
      <c r="J267" s="82" t="e">
        <f>IF(B267=0,0,IF(E267&gt;0,VLOOKUP(E267,'2_Вихідні дані'!$A$6:$B$11,2,FALSE),1))</f>
        <v>#REF!</v>
      </c>
      <c r="K267" s="82" t="e">
        <f>IF($B267=0,0,VLOOKUP($A267,#REF!,'Печать(опал)'!K$9,FALSE))</f>
        <v>#REF!</v>
      </c>
      <c r="L267" s="82" t="e">
        <f t="shared" ref="L267:L279" si="28">ROUND(G267*H267*I267*J267*K267,2)</f>
        <v>#REF!</v>
      </c>
      <c r="M267" s="82" t="e">
        <f>IF($B267=0,0,VLOOKUP($A267,#REF!,'Печать(опал)'!M$9,FALSE))</f>
        <v>#REF!</v>
      </c>
      <c r="N267" s="82" t="e">
        <f t="shared" ref="N267:N279" si="29">IF(AND($A267&gt;0,M267&gt;0),ROUND($L267*(M267-1),2),0)</f>
        <v>#REF!</v>
      </c>
      <c r="O267" s="82" t="e">
        <f>IF($B267=0,0,VLOOKUP($A267,#REF!,'Печать(опал)'!O$9,FALSE))</f>
        <v>#REF!</v>
      </c>
      <c r="P267" s="82" t="e">
        <f t="shared" ref="P267:P279" si="30">IF(AND($A267&gt;0,O267&gt;0),ROUND($L267*(O267-1),2),0)</f>
        <v>#REF!</v>
      </c>
      <c r="Q267" s="82" t="e">
        <f>IF($B267=0,0,VLOOKUP($A267,#REF!,'Печать(опал)'!Q$9,FALSE))</f>
        <v>#REF!</v>
      </c>
      <c r="R267" s="82" t="e">
        <f t="shared" ref="R267:R279" si="31">IF(AND($A267&gt;0,Q267&gt;0),ROUND($L267*(Q267-1),2),0)</f>
        <v>#REF!</v>
      </c>
      <c r="S267" s="82" t="e">
        <f>IF($B267=0,0,VLOOKUP($A267,#REF!,'Печать(опал)'!S$9,FALSE))</f>
        <v>#REF!</v>
      </c>
      <c r="T267" s="82" t="e">
        <f t="shared" ref="T267:T279" si="32">IF(AND($A267&gt;0,S267&gt;0),ROUND($L267*(S267-1),2),0)</f>
        <v>#REF!</v>
      </c>
      <c r="U267" s="82" t="e">
        <f>IF($B267=0,0,VLOOKUP($A267,#REF!,'Печать(опал)'!U$9,FALSE))</f>
        <v>#REF!</v>
      </c>
      <c r="V267" s="82" t="e">
        <f t="shared" ref="V267:V279" si="33">IF(AND($A267&gt;0,U267&gt;0),ROUND($L267*(U267-1),2),0)</f>
        <v>#REF!</v>
      </c>
      <c r="W267" s="82" t="e">
        <f>IF($B267=0,0,VLOOKUP($A267,#REF!,'Печать(опал)'!W$9,FALSE))</f>
        <v>#REF!</v>
      </c>
      <c r="X267" s="82" t="e">
        <f>IF(AND($A267&gt;0,W267&gt;0),IF('2_Вихідні дані'!$A$12=1,ROUND($L267*(W267-1),2),ROUND((L267+N267+P267+R267+T267+V267)*(W267-1),2)),0)</f>
        <v>#REF!</v>
      </c>
      <c r="Y267" s="74" t="e">
        <f t="shared" ref="Y267:Y279" si="34">ROUND((L267+N267+P267+R267+T267+V267+X267)*F267,2)</f>
        <v>#REF!</v>
      </c>
      <c r="Z267" s="74" t="e">
        <f>Y267*'2_Вихідні дані'!$B$17</f>
        <v>#REF!</v>
      </c>
    </row>
    <row r="268" spans="1:26" ht="12" hidden="1" x14ac:dyDescent="0.2">
      <c r="A268" s="86" t="e">
        <f>#REF!</f>
        <v>#REF!</v>
      </c>
      <c r="B268" s="78" t="e">
        <f>IF(C268=0,0,COUNTIF($C$10:C268,"&lt;&gt;0"))</f>
        <v>#REF!</v>
      </c>
      <c r="C268" s="78" t="e">
        <f>IF($F268&gt;0,#REF!,0)</f>
        <v>#REF!</v>
      </c>
      <c r="D268" s="78" t="e">
        <f>IF($F268&gt;0,#REF!,"")</f>
        <v>#REF!</v>
      </c>
      <c r="E268" s="78" t="e">
        <f>IF($F268&gt;0,#REF!,0)</f>
        <v>#REF!</v>
      </c>
      <c r="F268" s="78" t="e">
        <f>VLOOKUP($A268,#REF!,6+$B$3,FALSE)</f>
        <v>#REF!</v>
      </c>
      <c r="G268" s="82" t="e">
        <f>IF($B268&gt;0,'2_Вихідні дані'!$B$3,0)</f>
        <v>#REF!</v>
      </c>
      <c r="H268" s="82" t="e">
        <f>IF($B268=0,0,VLOOKUP($A268,#REF!,'Печать(опал)'!H$9,FALSE))</f>
        <v>#REF!</v>
      </c>
      <c r="I268" s="82" t="e">
        <f>IF($B268=0,0,VLOOKUP($A268,#REF!,'Печать(опал)'!I$9,FALSE))</f>
        <v>#REF!</v>
      </c>
      <c r="J268" s="82" t="e">
        <f>IF(B268=0,0,IF(E268&gt;0,VLOOKUP(E268,'2_Вихідні дані'!$A$6:$B$11,2,FALSE),1))</f>
        <v>#REF!</v>
      </c>
      <c r="K268" s="82" t="e">
        <f>IF($B268=0,0,VLOOKUP($A268,#REF!,'Печать(опал)'!K$9,FALSE))</f>
        <v>#REF!</v>
      </c>
      <c r="L268" s="82" t="e">
        <f t="shared" si="28"/>
        <v>#REF!</v>
      </c>
      <c r="M268" s="82" t="e">
        <f>IF($B268=0,0,VLOOKUP($A268,#REF!,'Печать(опал)'!M$9,FALSE))</f>
        <v>#REF!</v>
      </c>
      <c r="N268" s="82" t="e">
        <f t="shared" si="29"/>
        <v>#REF!</v>
      </c>
      <c r="O268" s="82" t="e">
        <f>IF($B268=0,0,VLOOKUP($A268,#REF!,'Печать(опал)'!O$9,FALSE))</f>
        <v>#REF!</v>
      </c>
      <c r="P268" s="82" t="e">
        <f t="shared" si="30"/>
        <v>#REF!</v>
      </c>
      <c r="Q268" s="82" t="e">
        <f>IF($B268=0,0,VLOOKUP($A268,#REF!,'Печать(опал)'!Q$9,FALSE))</f>
        <v>#REF!</v>
      </c>
      <c r="R268" s="82" t="e">
        <f t="shared" si="31"/>
        <v>#REF!</v>
      </c>
      <c r="S268" s="82" t="e">
        <f>IF($B268=0,0,VLOOKUP($A268,#REF!,'Печать(опал)'!S$9,FALSE))</f>
        <v>#REF!</v>
      </c>
      <c r="T268" s="82" t="e">
        <f t="shared" si="32"/>
        <v>#REF!</v>
      </c>
      <c r="U268" s="82" t="e">
        <f>IF($B268=0,0,VLOOKUP($A268,#REF!,'Печать(опал)'!U$9,FALSE))</f>
        <v>#REF!</v>
      </c>
      <c r="V268" s="82" t="e">
        <f t="shared" si="33"/>
        <v>#REF!</v>
      </c>
      <c r="W268" s="82" t="e">
        <f>IF($B268=0,0,VLOOKUP($A268,#REF!,'Печать(опал)'!W$9,FALSE))</f>
        <v>#REF!</v>
      </c>
      <c r="X268" s="82" t="e">
        <f>IF(AND($A268&gt;0,W268&gt;0),IF('2_Вихідні дані'!$A$12=1,ROUND($L268*(W268-1),2),ROUND((L268+N268+P268+R268+T268+V268)*(W268-1),2)),0)</f>
        <v>#REF!</v>
      </c>
      <c r="Y268" s="74" t="e">
        <f t="shared" si="34"/>
        <v>#REF!</v>
      </c>
      <c r="Z268" s="74" t="e">
        <f>Y268*'2_Вихідні дані'!$B$17</f>
        <v>#REF!</v>
      </c>
    </row>
    <row r="269" spans="1:26" ht="12" hidden="1" x14ac:dyDescent="0.2">
      <c r="A269" s="86" t="e">
        <f>#REF!</f>
        <v>#REF!</v>
      </c>
      <c r="B269" s="78" t="e">
        <f>IF(C269=0,0,COUNTIF($C$10:C269,"&lt;&gt;0"))</f>
        <v>#REF!</v>
      </c>
      <c r="C269" s="78" t="e">
        <f>IF($F269&gt;0,#REF!,0)</f>
        <v>#REF!</v>
      </c>
      <c r="D269" s="78" t="e">
        <f>IF($F269&gt;0,#REF!,"")</f>
        <v>#REF!</v>
      </c>
      <c r="E269" s="78" t="e">
        <f>IF($F269&gt;0,#REF!,0)</f>
        <v>#REF!</v>
      </c>
      <c r="F269" s="78" t="e">
        <f>VLOOKUP($A269,#REF!,6+$B$3,FALSE)</f>
        <v>#REF!</v>
      </c>
      <c r="G269" s="82" t="e">
        <f>IF($B269&gt;0,'2_Вихідні дані'!$B$3,0)</f>
        <v>#REF!</v>
      </c>
      <c r="H269" s="82" t="e">
        <f>IF($B269=0,0,VLOOKUP($A269,#REF!,'Печать(опал)'!H$9,FALSE))</f>
        <v>#REF!</v>
      </c>
      <c r="I269" s="82" t="e">
        <f>IF($B269=0,0,VLOOKUP($A269,#REF!,'Печать(опал)'!I$9,FALSE))</f>
        <v>#REF!</v>
      </c>
      <c r="J269" s="82" t="e">
        <f>IF(B269=0,0,IF(E269&gt;0,VLOOKUP(E269,'2_Вихідні дані'!$A$6:$B$11,2,FALSE),1))</f>
        <v>#REF!</v>
      </c>
      <c r="K269" s="82" t="e">
        <f>IF($B269=0,0,VLOOKUP($A269,#REF!,'Печать(опал)'!K$9,FALSE))</f>
        <v>#REF!</v>
      </c>
      <c r="L269" s="82" t="e">
        <f t="shared" si="28"/>
        <v>#REF!</v>
      </c>
      <c r="M269" s="82" t="e">
        <f>IF($B269=0,0,VLOOKUP($A269,#REF!,'Печать(опал)'!M$9,FALSE))</f>
        <v>#REF!</v>
      </c>
      <c r="N269" s="82" t="e">
        <f t="shared" si="29"/>
        <v>#REF!</v>
      </c>
      <c r="O269" s="82" t="e">
        <f>IF($B269=0,0,VLOOKUP($A269,#REF!,'Печать(опал)'!O$9,FALSE))</f>
        <v>#REF!</v>
      </c>
      <c r="P269" s="82" t="e">
        <f t="shared" si="30"/>
        <v>#REF!</v>
      </c>
      <c r="Q269" s="82" t="e">
        <f>IF($B269=0,0,VLOOKUP($A269,#REF!,'Печать(опал)'!Q$9,FALSE))</f>
        <v>#REF!</v>
      </c>
      <c r="R269" s="82" t="e">
        <f t="shared" si="31"/>
        <v>#REF!</v>
      </c>
      <c r="S269" s="82" t="e">
        <f>IF($B269=0,0,VLOOKUP($A269,#REF!,'Печать(опал)'!S$9,FALSE))</f>
        <v>#REF!</v>
      </c>
      <c r="T269" s="82" t="e">
        <f t="shared" si="32"/>
        <v>#REF!</v>
      </c>
      <c r="U269" s="82" t="e">
        <f>IF($B269=0,0,VLOOKUP($A269,#REF!,'Печать(опал)'!U$9,FALSE))</f>
        <v>#REF!</v>
      </c>
      <c r="V269" s="82" t="e">
        <f t="shared" si="33"/>
        <v>#REF!</v>
      </c>
      <c r="W269" s="82" t="e">
        <f>IF($B269=0,0,VLOOKUP($A269,#REF!,'Печать(опал)'!W$9,FALSE))</f>
        <v>#REF!</v>
      </c>
      <c r="X269" s="82" t="e">
        <f>IF(AND($A269&gt;0,W269&gt;0),IF('2_Вихідні дані'!$A$12=1,ROUND($L269*(W269-1),2),ROUND((L269+N269+P269+R269+T269+V269)*(W269-1),2)),0)</f>
        <v>#REF!</v>
      </c>
      <c r="Y269" s="74" t="e">
        <f t="shared" si="34"/>
        <v>#REF!</v>
      </c>
      <c r="Z269" s="74" t="e">
        <f>Y269*'2_Вихідні дані'!$B$17</f>
        <v>#REF!</v>
      </c>
    </row>
    <row r="270" spans="1:26" ht="12" hidden="1" x14ac:dyDescent="0.2">
      <c r="A270" s="86" t="e">
        <f>#REF!</f>
        <v>#REF!</v>
      </c>
      <c r="B270" s="78" t="e">
        <f>IF(C270=0,0,COUNTIF($C$10:C270,"&lt;&gt;0"))</f>
        <v>#REF!</v>
      </c>
      <c r="C270" s="78" t="e">
        <f>IF($F270&gt;0,#REF!,0)</f>
        <v>#REF!</v>
      </c>
      <c r="D270" s="78" t="e">
        <f>IF($F270&gt;0,#REF!,"")</f>
        <v>#REF!</v>
      </c>
      <c r="E270" s="78" t="e">
        <f>IF($F270&gt;0,#REF!,0)</f>
        <v>#REF!</v>
      </c>
      <c r="F270" s="78" t="e">
        <f>VLOOKUP($A270,#REF!,6+$B$3,FALSE)</f>
        <v>#REF!</v>
      </c>
      <c r="G270" s="82" t="e">
        <f>IF($B270&gt;0,'2_Вихідні дані'!$B$3,0)</f>
        <v>#REF!</v>
      </c>
      <c r="H270" s="82" t="e">
        <f>IF($B270=0,0,VLOOKUP($A270,#REF!,'Печать(опал)'!H$9,FALSE))</f>
        <v>#REF!</v>
      </c>
      <c r="I270" s="82" t="e">
        <f>IF($B270=0,0,VLOOKUP($A270,#REF!,'Печать(опал)'!I$9,FALSE))</f>
        <v>#REF!</v>
      </c>
      <c r="J270" s="82" t="e">
        <f>IF(B270=0,0,IF(E270&gt;0,VLOOKUP(E270,'2_Вихідні дані'!$A$6:$B$11,2,FALSE),1))</f>
        <v>#REF!</v>
      </c>
      <c r="K270" s="82" t="e">
        <f>IF($B270=0,0,VLOOKUP($A270,#REF!,'Печать(опал)'!K$9,FALSE))</f>
        <v>#REF!</v>
      </c>
      <c r="L270" s="82" t="e">
        <f t="shared" si="28"/>
        <v>#REF!</v>
      </c>
      <c r="M270" s="82" t="e">
        <f>IF($B270=0,0,VLOOKUP($A270,#REF!,'Печать(опал)'!M$9,FALSE))</f>
        <v>#REF!</v>
      </c>
      <c r="N270" s="82" t="e">
        <f t="shared" si="29"/>
        <v>#REF!</v>
      </c>
      <c r="O270" s="82" t="e">
        <f>IF($B270=0,0,VLOOKUP($A270,#REF!,'Печать(опал)'!O$9,FALSE))</f>
        <v>#REF!</v>
      </c>
      <c r="P270" s="82" t="e">
        <f t="shared" si="30"/>
        <v>#REF!</v>
      </c>
      <c r="Q270" s="82" t="e">
        <f>IF($B270=0,0,VLOOKUP($A270,#REF!,'Печать(опал)'!Q$9,FALSE))</f>
        <v>#REF!</v>
      </c>
      <c r="R270" s="82" t="e">
        <f t="shared" si="31"/>
        <v>#REF!</v>
      </c>
      <c r="S270" s="82" t="e">
        <f>IF($B270=0,0,VLOOKUP($A270,#REF!,'Печать(опал)'!S$9,FALSE))</f>
        <v>#REF!</v>
      </c>
      <c r="T270" s="82" t="e">
        <f t="shared" si="32"/>
        <v>#REF!</v>
      </c>
      <c r="U270" s="82" t="e">
        <f>IF($B270=0,0,VLOOKUP($A270,#REF!,'Печать(опал)'!U$9,FALSE))</f>
        <v>#REF!</v>
      </c>
      <c r="V270" s="82" t="e">
        <f t="shared" si="33"/>
        <v>#REF!</v>
      </c>
      <c r="W270" s="82" t="e">
        <f>IF($B270=0,0,VLOOKUP($A270,#REF!,'Печать(опал)'!W$9,FALSE))</f>
        <v>#REF!</v>
      </c>
      <c r="X270" s="82" t="e">
        <f>IF(AND($A270&gt;0,W270&gt;0),IF('2_Вихідні дані'!$A$12=1,ROUND($L270*(W270-1),2),ROUND((L270+N270+P270+R270+T270+V270)*(W270-1),2)),0)</f>
        <v>#REF!</v>
      </c>
      <c r="Y270" s="74" t="e">
        <f t="shared" si="34"/>
        <v>#REF!</v>
      </c>
      <c r="Z270" s="74" t="e">
        <f>Y270*'2_Вихідні дані'!$B$17</f>
        <v>#REF!</v>
      </c>
    </row>
    <row r="271" spans="1:26" ht="12" hidden="1" x14ac:dyDescent="0.2">
      <c r="A271" s="86" t="e">
        <f>#REF!</f>
        <v>#REF!</v>
      </c>
      <c r="B271" s="78" t="e">
        <f>IF(C271=0,0,COUNTIF($C$10:C271,"&lt;&gt;0"))</f>
        <v>#REF!</v>
      </c>
      <c r="C271" s="78" t="e">
        <f>IF($F271&gt;0,#REF!,0)</f>
        <v>#REF!</v>
      </c>
      <c r="D271" s="78" t="e">
        <f>IF($F271&gt;0,#REF!,"")</f>
        <v>#REF!</v>
      </c>
      <c r="E271" s="78" t="e">
        <f>IF($F271&gt;0,#REF!,0)</f>
        <v>#REF!</v>
      </c>
      <c r="F271" s="78" t="e">
        <f>VLOOKUP($A271,#REF!,6+$B$3,FALSE)</f>
        <v>#REF!</v>
      </c>
      <c r="G271" s="82" t="e">
        <f>IF($B271&gt;0,'2_Вихідні дані'!$B$3,0)</f>
        <v>#REF!</v>
      </c>
      <c r="H271" s="82" t="e">
        <f>IF($B271=0,0,VLOOKUP($A271,#REF!,'Печать(опал)'!H$9,FALSE))</f>
        <v>#REF!</v>
      </c>
      <c r="I271" s="82" t="e">
        <f>IF($B271=0,0,VLOOKUP($A271,#REF!,'Печать(опал)'!I$9,FALSE))</f>
        <v>#REF!</v>
      </c>
      <c r="J271" s="82" t="e">
        <f>IF(B271=0,0,IF(E271&gt;0,VLOOKUP(E271,'2_Вихідні дані'!$A$6:$B$11,2,FALSE),1))</f>
        <v>#REF!</v>
      </c>
      <c r="K271" s="82" t="e">
        <f>IF($B271=0,0,VLOOKUP($A271,#REF!,'Печать(опал)'!K$9,FALSE))</f>
        <v>#REF!</v>
      </c>
      <c r="L271" s="82" t="e">
        <f t="shared" si="28"/>
        <v>#REF!</v>
      </c>
      <c r="M271" s="82" t="e">
        <f>IF($B271=0,0,VLOOKUP($A271,#REF!,'Печать(опал)'!M$9,FALSE))</f>
        <v>#REF!</v>
      </c>
      <c r="N271" s="82" t="e">
        <f t="shared" si="29"/>
        <v>#REF!</v>
      </c>
      <c r="O271" s="82" t="e">
        <f>IF($B271=0,0,VLOOKUP($A271,#REF!,'Печать(опал)'!O$9,FALSE))</f>
        <v>#REF!</v>
      </c>
      <c r="P271" s="82" t="e">
        <f t="shared" si="30"/>
        <v>#REF!</v>
      </c>
      <c r="Q271" s="82" t="e">
        <f>IF($B271=0,0,VLOOKUP($A271,#REF!,'Печать(опал)'!Q$9,FALSE))</f>
        <v>#REF!</v>
      </c>
      <c r="R271" s="82" t="e">
        <f t="shared" si="31"/>
        <v>#REF!</v>
      </c>
      <c r="S271" s="82" t="e">
        <f>IF($B271=0,0,VLOOKUP($A271,#REF!,'Печать(опал)'!S$9,FALSE))</f>
        <v>#REF!</v>
      </c>
      <c r="T271" s="82" t="e">
        <f t="shared" si="32"/>
        <v>#REF!</v>
      </c>
      <c r="U271" s="82" t="e">
        <f>IF($B271=0,0,VLOOKUP($A271,#REF!,'Печать(опал)'!U$9,FALSE))</f>
        <v>#REF!</v>
      </c>
      <c r="V271" s="82" t="e">
        <f t="shared" si="33"/>
        <v>#REF!</v>
      </c>
      <c r="W271" s="82" t="e">
        <f>IF($B271=0,0,VLOOKUP($A271,#REF!,'Печать(опал)'!W$9,FALSE))</f>
        <v>#REF!</v>
      </c>
      <c r="X271" s="82" t="e">
        <f>IF(AND($A271&gt;0,W271&gt;0),IF('2_Вихідні дані'!$A$12=1,ROUND($L271*(W271-1),2),ROUND((L271+N271+P271+R271+T271+V271)*(W271-1),2)),0)</f>
        <v>#REF!</v>
      </c>
      <c r="Y271" s="74" t="e">
        <f t="shared" si="34"/>
        <v>#REF!</v>
      </c>
      <c r="Z271" s="74" t="e">
        <f>Y271*'2_Вихідні дані'!$B$17</f>
        <v>#REF!</v>
      </c>
    </row>
    <row r="272" spans="1:26" ht="12" hidden="1" x14ac:dyDescent="0.2">
      <c r="A272" s="86" t="e">
        <f>#REF!</f>
        <v>#REF!</v>
      </c>
      <c r="B272" s="78" t="e">
        <f>IF(C272=0,0,COUNTIF($C$10:C272,"&lt;&gt;0"))</f>
        <v>#REF!</v>
      </c>
      <c r="C272" s="78" t="e">
        <f>IF($F272&gt;0,#REF!,0)</f>
        <v>#REF!</v>
      </c>
      <c r="D272" s="78" t="e">
        <f>IF($F272&gt;0,#REF!,"")</f>
        <v>#REF!</v>
      </c>
      <c r="E272" s="78" t="e">
        <f>IF($F272&gt;0,#REF!,0)</f>
        <v>#REF!</v>
      </c>
      <c r="F272" s="78" t="e">
        <f>VLOOKUP($A272,#REF!,6+$B$3,FALSE)</f>
        <v>#REF!</v>
      </c>
      <c r="G272" s="82" t="e">
        <f>IF($B272&gt;0,'2_Вихідні дані'!$B$3,0)</f>
        <v>#REF!</v>
      </c>
      <c r="H272" s="82" t="e">
        <f>IF($B272=0,0,VLOOKUP($A272,#REF!,'Печать(опал)'!H$9,FALSE))</f>
        <v>#REF!</v>
      </c>
      <c r="I272" s="82" t="e">
        <f>IF($B272=0,0,VLOOKUP($A272,#REF!,'Печать(опал)'!I$9,FALSE))</f>
        <v>#REF!</v>
      </c>
      <c r="J272" s="82" t="e">
        <f>IF(B272=0,0,IF(E272&gt;0,VLOOKUP(E272,'2_Вихідні дані'!$A$6:$B$11,2,FALSE),1))</f>
        <v>#REF!</v>
      </c>
      <c r="K272" s="82" t="e">
        <f>IF($B272=0,0,VLOOKUP($A272,#REF!,'Печать(опал)'!K$9,FALSE))</f>
        <v>#REF!</v>
      </c>
      <c r="L272" s="82" t="e">
        <f t="shared" si="28"/>
        <v>#REF!</v>
      </c>
      <c r="M272" s="82" t="e">
        <f>IF($B272=0,0,VLOOKUP($A272,#REF!,'Печать(опал)'!M$9,FALSE))</f>
        <v>#REF!</v>
      </c>
      <c r="N272" s="82" t="e">
        <f t="shared" si="29"/>
        <v>#REF!</v>
      </c>
      <c r="O272" s="82" t="e">
        <f>IF($B272=0,0,VLOOKUP($A272,#REF!,'Печать(опал)'!O$9,FALSE))</f>
        <v>#REF!</v>
      </c>
      <c r="P272" s="82" t="e">
        <f t="shared" si="30"/>
        <v>#REF!</v>
      </c>
      <c r="Q272" s="82" t="e">
        <f>IF($B272=0,0,VLOOKUP($A272,#REF!,'Печать(опал)'!Q$9,FALSE))</f>
        <v>#REF!</v>
      </c>
      <c r="R272" s="82" t="e">
        <f t="shared" si="31"/>
        <v>#REF!</v>
      </c>
      <c r="S272" s="82" t="e">
        <f>IF($B272=0,0,VLOOKUP($A272,#REF!,'Печать(опал)'!S$9,FALSE))</f>
        <v>#REF!</v>
      </c>
      <c r="T272" s="82" t="e">
        <f t="shared" si="32"/>
        <v>#REF!</v>
      </c>
      <c r="U272" s="82" t="e">
        <f>IF($B272=0,0,VLOOKUP($A272,#REF!,'Печать(опал)'!U$9,FALSE))</f>
        <v>#REF!</v>
      </c>
      <c r="V272" s="82" t="e">
        <f t="shared" si="33"/>
        <v>#REF!</v>
      </c>
      <c r="W272" s="82" t="e">
        <f>IF($B272=0,0,VLOOKUP($A272,#REF!,'Печать(опал)'!W$9,FALSE))</f>
        <v>#REF!</v>
      </c>
      <c r="X272" s="82" t="e">
        <f>IF(AND($A272&gt;0,W272&gt;0),IF('2_Вихідні дані'!$A$12=1,ROUND($L272*(W272-1),2),ROUND((L272+N272+P272+R272+T272+V272)*(W272-1),2)),0)</f>
        <v>#REF!</v>
      </c>
      <c r="Y272" s="74" t="e">
        <f t="shared" si="34"/>
        <v>#REF!</v>
      </c>
      <c r="Z272" s="74" t="e">
        <f>Y272*'2_Вихідні дані'!$B$17</f>
        <v>#REF!</v>
      </c>
    </row>
    <row r="273" spans="1:33" ht="12" hidden="1" x14ac:dyDescent="0.2">
      <c r="A273" s="86" t="e">
        <f>#REF!</f>
        <v>#REF!</v>
      </c>
      <c r="B273" s="78" t="e">
        <f>IF(C273=0,0,COUNTIF($C$10:C273,"&lt;&gt;0"))</f>
        <v>#REF!</v>
      </c>
      <c r="C273" s="78" t="e">
        <f>IF($F273&gt;0,#REF!,0)</f>
        <v>#REF!</v>
      </c>
      <c r="D273" s="78" t="e">
        <f>IF($F273&gt;0,#REF!,"")</f>
        <v>#REF!</v>
      </c>
      <c r="E273" s="78" t="e">
        <f>IF($F273&gt;0,#REF!,0)</f>
        <v>#REF!</v>
      </c>
      <c r="F273" s="78" t="e">
        <f>VLOOKUP($A273,#REF!,6+$B$3,FALSE)</f>
        <v>#REF!</v>
      </c>
      <c r="G273" s="82" t="e">
        <f>IF($B273&gt;0,'2_Вихідні дані'!$B$3,0)</f>
        <v>#REF!</v>
      </c>
      <c r="H273" s="82" t="e">
        <f>IF($B273=0,0,VLOOKUP($A273,#REF!,'Печать(опал)'!H$9,FALSE))</f>
        <v>#REF!</v>
      </c>
      <c r="I273" s="82" t="e">
        <f>IF($B273=0,0,VLOOKUP($A273,#REF!,'Печать(опал)'!I$9,FALSE))</f>
        <v>#REF!</v>
      </c>
      <c r="J273" s="82" t="e">
        <f>IF(B273=0,0,IF(E273&gt;0,VLOOKUP(E273,'2_Вихідні дані'!$A$6:$B$11,2,FALSE),1))</f>
        <v>#REF!</v>
      </c>
      <c r="K273" s="82" t="e">
        <f>IF($B273=0,0,VLOOKUP($A273,#REF!,'Печать(опал)'!K$9,FALSE))</f>
        <v>#REF!</v>
      </c>
      <c r="L273" s="82" t="e">
        <f t="shared" si="28"/>
        <v>#REF!</v>
      </c>
      <c r="M273" s="82" t="e">
        <f>IF($B273=0,0,VLOOKUP($A273,#REF!,'Печать(опал)'!M$9,FALSE))</f>
        <v>#REF!</v>
      </c>
      <c r="N273" s="82" t="e">
        <f t="shared" si="29"/>
        <v>#REF!</v>
      </c>
      <c r="O273" s="82" t="e">
        <f>IF($B273=0,0,VLOOKUP($A273,#REF!,'Печать(опал)'!O$9,FALSE))</f>
        <v>#REF!</v>
      </c>
      <c r="P273" s="82" t="e">
        <f t="shared" si="30"/>
        <v>#REF!</v>
      </c>
      <c r="Q273" s="82" t="e">
        <f>IF($B273=0,0,VLOOKUP($A273,#REF!,'Печать(опал)'!Q$9,FALSE))</f>
        <v>#REF!</v>
      </c>
      <c r="R273" s="82" t="e">
        <f t="shared" si="31"/>
        <v>#REF!</v>
      </c>
      <c r="S273" s="82" t="e">
        <f>IF($B273=0,0,VLOOKUP($A273,#REF!,'Печать(опал)'!S$9,FALSE))</f>
        <v>#REF!</v>
      </c>
      <c r="T273" s="82" t="e">
        <f t="shared" si="32"/>
        <v>#REF!</v>
      </c>
      <c r="U273" s="82" t="e">
        <f>IF($B273=0,0,VLOOKUP($A273,#REF!,'Печать(опал)'!U$9,FALSE))</f>
        <v>#REF!</v>
      </c>
      <c r="V273" s="82" t="e">
        <f t="shared" si="33"/>
        <v>#REF!</v>
      </c>
      <c r="W273" s="82" t="e">
        <f>IF($B273=0,0,VLOOKUP($A273,#REF!,'Печать(опал)'!W$9,FALSE))</f>
        <v>#REF!</v>
      </c>
      <c r="X273" s="82" t="e">
        <f>IF(AND($A273&gt;0,W273&gt;0),IF('2_Вихідні дані'!$A$12=1,ROUND($L273*(W273-1),2),ROUND((L273+N273+P273+R273+T273+V273)*(W273-1),2)),0)</f>
        <v>#REF!</v>
      </c>
      <c r="Y273" s="74" t="e">
        <f t="shared" si="34"/>
        <v>#REF!</v>
      </c>
      <c r="Z273" s="74" t="e">
        <f>Y273*'2_Вихідні дані'!$B$17</f>
        <v>#REF!</v>
      </c>
    </row>
    <row r="274" spans="1:33" ht="12" hidden="1" x14ac:dyDescent="0.2">
      <c r="A274" s="86" t="e">
        <f>#REF!</f>
        <v>#REF!</v>
      </c>
      <c r="B274" s="78" t="e">
        <f>IF(C274=0,0,COUNTIF($C$10:C274,"&lt;&gt;0"))</f>
        <v>#REF!</v>
      </c>
      <c r="C274" s="78" t="e">
        <f>IF($F274&gt;0,#REF!,0)</f>
        <v>#REF!</v>
      </c>
      <c r="D274" s="78" t="e">
        <f>IF($F274&gt;0,#REF!,"")</f>
        <v>#REF!</v>
      </c>
      <c r="E274" s="78" t="e">
        <f>IF($F274&gt;0,#REF!,0)</f>
        <v>#REF!</v>
      </c>
      <c r="F274" s="78" t="e">
        <f>VLOOKUP($A274,#REF!,6+$B$3,FALSE)</f>
        <v>#REF!</v>
      </c>
      <c r="G274" s="82" t="e">
        <f>IF($B274&gt;0,'2_Вихідні дані'!$B$3,0)</f>
        <v>#REF!</v>
      </c>
      <c r="H274" s="82" t="e">
        <f>IF($B274=0,0,VLOOKUP($A274,#REF!,'Печать(опал)'!H$9,FALSE))</f>
        <v>#REF!</v>
      </c>
      <c r="I274" s="82" t="e">
        <f>IF($B274=0,0,VLOOKUP($A274,#REF!,'Печать(опал)'!I$9,FALSE))</f>
        <v>#REF!</v>
      </c>
      <c r="J274" s="82" t="e">
        <f>IF(B274=0,0,IF(E274&gt;0,VLOOKUP(E274,'2_Вихідні дані'!$A$6:$B$11,2,FALSE),1))</f>
        <v>#REF!</v>
      </c>
      <c r="K274" s="82" t="e">
        <f>IF($B274=0,0,VLOOKUP($A274,#REF!,'Печать(опал)'!K$9,FALSE))</f>
        <v>#REF!</v>
      </c>
      <c r="L274" s="82" t="e">
        <f t="shared" si="28"/>
        <v>#REF!</v>
      </c>
      <c r="M274" s="82" t="e">
        <f>IF($B274=0,0,VLOOKUP($A274,#REF!,'Печать(опал)'!M$9,FALSE))</f>
        <v>#REF!</v>
      </c>
      <c r="N274" s="82" t="e">
        <f t="shared" si="29"/>
        <v>#REF!</v>
      </c>
      <c r="O274" s="82" t="e">
        <f>IF($B274=0,0,VLOOKUP($A274,#REF!,'Печать(опал)'!O$9,FALSE))</f>
        <v>#REF!</v>
      </c>
      <c r="P274" s="82" t="e">
        <f t="shared" si="30"/>
        <v>#REF!</v>
      </c>
      <c r="Q274" s="82" t="e">
        <f>IF($B274=0,0,VLOOKUP($A274,#REF!,'Печать(опал)'!Q$9,FALSE))</f>
        <v>#REF!</v>
      </c>
      <c r="R274" s="82" t="e">
        <f t="shared" si="31"/>
        <v>#REF!</v>
      </c>
      <c r="S274" s="82" t="e">
        <f>IF($B274=0,0,VLOOKUP($A274,#REF!,'Печать(опал)'!S$9,FALSE))</f>
        <v>#REF!</v>
      </c>
      <c r="T274" s="82" t="e">
        <f t="shared" si="32"/>
        <v>#REF!</v>
      </c>
      <c r="U274" s="82" t="e">
        <f>IF($B274=0,0,VLOOKUP($A274,#REF!,'Печать(опал)'!U$9,FALSE))</f>
        <v>#REF!</v>
      </c>
      <c r="V274" s="82" t="e">
        <f t="shared" si="33"/>
        <v>#REF!</v>
      </c>
      <c r="W274" s="82" t="e">
        <f>IF($B274=0,0,VLOOKUP($A274,#REF!,'Печать(опал)'!W$9,FALSE))</f>
        <v>#REF!</v>
      </c>
      <c r="X274" s="82" t="e">
        <f>IF(AND($A274&gt;0,W274&gt;0),IF('2_Вихідні дані'!$A$12=1,ROUND($L274*(W274-1),2),ROUND((L274+N274+P274+R274+T274+V274)*(W274-1),2)),0)</f>
        <v>#REF!</v>
      </c>
      <c r="Y274" s="74" t="e">
        <f t="shared" si="34"/>
        <v>#REF!</v>
      </c>
      <c r="Z274" s="74" t="e">
        <f>Y274*'2_Вихідні дані'!$B$17</f>
        <v>#REF!</v>
      </c>
    </row>
    <row r="275" spans="1:33" ht="12" hidden="1" x14ac:dyDescent="0.2">
      <c r="A275" s="86" t="e">
        <f>#REF!</f>
        <v>#REF!</v>
      </c>
      <c r="B275" s="78" t="e">
        <f>IF(C275=0,0,COUNTIF($C$10:C275,"&lt;&gt;0"))</f>
        <v>#REF!</v>
      </c>
      <c r="C275" s="78" t="e">
        <f>IF($F275&gt;0,#REF!,0)</f>
        <v>#REF!</v>
      </c>
      <c r="D275" s="78" t="e">
        <f>IF($F275&gt;0,#REF!,"")</f>
        <v>#REF!</v>
      </c>
      <c r="E275" s="78" t="e">
        <f>IF($F275&gt;0,#REF!,0)</f>
        <v>#REF!</v>
      </c>
      <c r="F275" s="78" t="e">
        <f>VLOOKUP($A275,#REF!,6+$B$3,FALSE)</f>
        <v>#REF!</v>
      </c>
      <c r="G275" s="82" t="e">
        <f>IF($B275&gt;0,'2_Вихідні дані'!$B$3,0)</f>
        <v>#REF!</v>
      </c>
      <c r="H275" s="82" t="e">
        <f>IF($B275=0,0,VLOOKUP($A275,#REF!,'Печать(опал)'!H$9,FALSE))</f>
        <v>#REF!</v>
      </c>
      <c r="I275" s="82" t="e">
        <f>IF($B275=0,0,VLOOKUP($A275,#REF!,'Печать(опал)'!I$9,FALSE))</f>
        <v>#REF!</v>
      </c>
      <c r="J275" s="82" t="e">
        <f>IF(B275=0,0,IF(E275&gt;0,VLOOKUP(E275,'2_Вихідні дані'!$A$6:$B$11,2,FALSE),1))</f>
        <v>#REF!</v>
      </c>
      <c r="K275" s="82" t="e">
        <f>IF($B275=0,0,VLOOKUP($A275,#REF!,'Печать(опал)'!K$9,FALSE))</f>
        <v>#REF!</v>
      </c>
      <c r="L275" s="82" t="e">
        <f t="shared" si="28"/>
        <v>#REF!</v>
      </c>
      <c r="M275" s="82" t="e">
        <f>IF($B275=0,0,VLOOKUP($A275,#REF!,'Печать(опал)'!M$9,FALSE))</f>
        <v>#REF!</v>
      </c>
      <c r="N275" s="82" t="e">
        <f t="shared" si="29"/>
        <v>#REF!</v>
      </c>
      <c r="O275" s="82" t="e">
        <f>IF($B275=0,0,VLOOKUP($A275,#REF!,'Печать(опал)'!O$9,FALSE))</f>
        <v>#REF!</v>
      </c>
      <c r="P275" s="82" t="e">
        <f t="shared" si="30"/>
        <v>#REF!</v>
      </c>
      <c r="Q275" s="82" t="e">
        <f>IF($B275=0,0,VLOOKUP($A275,#REF!,'Печать(опал)'!Q$9,FALSE))</f>
        <v>#REF!</v>
      </c>
      <c r="R275" s="82" t="e">
        <f t="shared" si="31"/>
        <v>#REF!</v>
      </c>
      <c r="S275" s="82" t="e">
        <f>IF($B275=0,0,VLOOKUP($A275,#REF!,'Печать(опал)'!S$9,FALSE))</f>
        <v>#REF!</v>
      </c>
      <c r="T275" s="82" t="e">
        <f t="shared" si="32"/>
        <v>#REF!</v>
      </c>
      <c r="U275" s="82" t="e">
        <f>IF($B275=0,0,VLOOKUP($A275,#REF!,'Печать(опал)'!U$9,FALSE))</f>
        <v>#REF!</v>
      </c>
      <c r="V275" s="82" t="e">
        <f t="shared" si="33"/>
        <v>#REF!</v>
      </c>
      <c r="W275" s="82" t="e">
        <f>IF($B275=0,0,VLOOKUP($A275,#REF!,'Печать(опал)'!W$9,FALSE))</f>
        <v>#REF!</v>
      </c>
      <c r="X275" s="82" t="e">
        <f>IF(AND($A275&gt;0,W275&gt;0),IF('2_Вихідні дані'!$A$12=1,ROUND($L275*(W275-1),2),ROUND((L275+N275+P275+R275+T275+V275)*(W275-1),2)),0)</f>
        <v>#REF!</v>
      </c>
      <c r="Y275" s="74" t="e">
        <f t="shared" si="34"/>
        <v>#REF!</v>
      </c>
      <c r="Z275" s="74" t="e">
        <f>Y275*'2_Вихідні дані'!$B$17</f>
        <v>#REF!</v>
      </c>
    </row>
    <row r="276" spans="1:33" ht="12" hidden="1" x14ac:dyDescent="0.2">
      <c r="A276" s="86" t="e">
        <f>#REF!</f>
        <v>#REF!</v>
      </c>
      <c r="B276" s="78" t="e">
        <f>IF(C276=0,0,COUNTIF($C$10:C276,"&lt;&gt;0"))</f>
        <v>#REF!</v>
      </c>
      <c r="C276" s="78" t="e">
        <f>IF($F276&gt;0,#REF!,0)</f>
        <v>#REF!</v>
      </c>
      <c r="D276" s="78" t="e">
        <f>IF($F276&gt;0,#REF!,"")</f>
        <v>#REF!</v>
      </c>
      <c r="E276" s="78" t="e">
        <f>IF($F276&gt;0,#REF!,0)</f>
        <v>#REF!</v>
      </c>
      <c r="F276" s="78" t="e">
        <f>VLOOKUP($A276,#REF!,6+$B$3,FALSE)</f>
        <v>#REF!</v>
      </c>
      <c r="G276" s="82" t="e">
        <f>IF($B276&gt;0,'2_Вихідні дані'!$B$3,0)</f>
        <v>#REF!</v>
      </c>
      <c r="H276" s="82" t="e">
        <f>IF($B276=0,0,VLOOKUP($A276,#REF!,'Печать(опал)'!H$9,FALSE))</f>
        <v>#REF!</v>
      </c>
      <c r="I276" s="82" t="e">
        <f>IF($B276=0,0,VLOOKUP($A276,#REF!,'Печать(опал)'!I$9,FALSE))</f>
        <v>#REF!</v>
      </c>
      <c r="J276" s="82" t="e">
        <f>IF(B276=0,0,IF(E276&gt;0,VLOOKUP(E276,'2_Вихідні дані'!$A$6:$B$11,2,FALSE),1))</f>
        <v>#REF!</v>
      </c>
      <c r="K276" s="82" t="e">
        <f>IF($B276=0,0,VLOOKUP($A276,#REF!,'Печать(опал)'!K$9,FALSE))</f>
        <v>#REF!</v>
      </c>
      <c r="L276" s="82" t="e">
        <f t="shared" si="28"/>
        <v>#REF!</v>
      </c>
      <c r="M276" s="82" t="e">
        <f>IF($B276=0,0,VLOOKUP($A276,#REF!,'Печать(опал)'!M$9,FALSE))</f>
        <v>#REF!</v>
      </c>
      <c r="N276" s="82" t="e">
        <f t="shared" si="29"/>
        <v>#REF!</v>
      </c>
      <c r="O276" s="82" t="e">
        <f>IF($B276=0,0,VLOOKUP($A276,#REF!,'Печать(опал)'!O$9,FALSE))</f>
        <v>#REF!</v>
      </c>
      <c r="P276" s="82" t="e">
        <f t="shared" si="30"/>
        <v>#REF!</v>
      </c>
      <c r="Q276" s="82" t="e">
        <f>IF($B276=0,0,VLOOKUP($A276,#REF!,'Печать(опал)'!Q$9,FALSE))</f>
        <v>#REF!</v>
      </c>
      <c r="R276" s="82" t="e">
        <f t="shared" si="31"/>
        <v>#REF!</v>
      </c>
      <c r="S276" s="82" t="e">
        <f>IF($B276=0,0,VLOOKUP($A276,#REF!,'Печать(опал)'!S$9,FALSE))</f>
        <v>#REF!</v>
      </c>
      <c r="T276" s="82" t="e">
        <f t="shared" si="32"/>
        <v>#REF!</v>
      </c>
      <c r="U276" s="82" t="e">
        <f>IF($B276=0,0,VLOOKUP($A276,#REF!,'Печать(опал)'!U$9,FALSE))</f>
        <v>#REF!</v>
      </c>
      <c r="V276" s="82" t="e">
        <f t="shared" si="33"/>
        <v>#REF!</v>
      </c>
      <c r="W276" s="82" t="e">
        <f>IF($B276=0,0,VLOOKUP($A276,#REF!,'Печать(опал)'!W$9,FALSE))</f>
        <v>#REF!</v>
      </c>
      <c r="X276" s="82" t="e">
        <f>IF(AND($A276&gt;0,W276&gt;0),IF('2_Вихідні дані'!$A$12=1,ROUND($L276*(W276-1),2),ROUND((L276+N276+P276+R276+T276+V276)*(W276-1),2)),0)</f>
        <v>#REF!</v>
      </c>
      <c r="Y276" s="74" t="e">
        <f t="shared" si="34"/>
        <v>#REF!</v>
      </c>
      <c r="Z276" s="74" t="e">
        <f>Y276*'2_Вихідні дані'!$B$17</f>
        <v>#REF!</v>
      </c>
    </row>
    <row r="277" spans="1:33" ht="12" hidden="1" x14ac:dyDescent="0.2">
      <c r="A277" s="86" t="e">
        <f>#REF!</f>
        <v>#REF!</v>
      </c>
      <c r="B277" s="78" t="e">
        <f>IF(C277=0,0,COUNTIF($C$10:C277,"&lt;&gt;0"))</f>
        <v>#REF!</v>
      </c>
      <c r="C277" s="78" t="e">
        <f>IF($F277&gt;0,#REF!,0)</f>
        <v>#REF!</v>
      </c>
      <c r="D277" s="78" t="e">
        <f>IF($F277&gt;0,#REF!,"")</f>
        <v>#REF!</v>
      </c>
      <c r="E277" s="78" t="e">
        <f>IF($F277&gt;0,#REF!,0)</f>
        <v>#REF!</v>
      </c>
      <c r="F277" s="78" t="e">
        <f>VLOOKUP($A277,#REF!,6+$B$3,FALSE)</f>
        <v>#REF!</v>
      </c>
      <c r="G277" s="82" t="e">
        <f>IF($B277&gt;0,'2_Вихідні дані'!$B$3,0)</f>
        <v>#REF!</v>
      </c>
      <c r="H277" s="82" t="e">
        <f>IF($B277=0,0,VLOOKUP($A277,#REF!,'Печать(опал)'!H$9,FALSE))</f>
        <v>#REF!</v>
      </c>
      <c r="I277" s="82" t="e">
        <f>IF($B277=0,0,VLOOKUP($A277,#REF!,'Печать(опал)'!I$9,FALSE))</f>
        <v>#REF!</v>
      </c>
      <c r="J277" s="82" t="e">
        <f>IF(B277=0,0,IF(E277&gt;0,VLOOKUP(E277,'2_Вихідні дані'!$A$6:$B$11,2,FALSE),1))</f>
        <v>#REF!</v>
      </c>
      <c r="K277" s="82" t="e">
        <f>IF($B277=0,0,VLOOKUP($A277,#REF!,'Печать(опал)'!K$9,FALSE))</f>
        <v>#REF!</v>
      </c>
      <c r="L277" s="82" t="e">
        <f t="shared" si="28"/>
        <v>#REF!</v>
      </c>
      <c r="M277" s="82" t="e">
        <f>IF($B277=0,0,VLOOKUP($A277,#REF!,'Печать(опал)'!M$9,FALSE))</f>
        <v>#REF!</v>
      </c>
      <c r="N277" s="82" t="e">
        <f t="shared" si="29"/>
        <v>#REF!</v>
      </c>
      <c r="O277" s="82" t="e">
        <f>IF($B277=0,0,VLOOKUP($A277,#REF!,'Печать(опал)'!O$9,FALSE))</f>
        <v>#REF!</v>
      </c>
      <c r="P277" s="82" t="e">
        <f t="shared" si="30"/>
        <v>#REF!</v>
      </c>
      <c r="Q277" s="82" t="e">
        <f>IF($B277=0,0,VLOOKUP($A277,#REF!,'Печать(опал)'!Q$9,FALSE))</f>
        <v>#REF!</v>
      </c>
      <c r="R277" s="82" t="e">
        <f t="shared" si="31"/>
        <v>#REF!</v>
      </c>
      <c r="S277" s="82" t="e">
        <f>IF($B277=0,0,VLOOKUP($A277,#REF!,'Печать(опал)'!S$9,FALSE))</f>
        <v>#REF!</v>
      </c>
      <c r="T277" s="82" t="e">
        <f t="shared" si="32"/>
        <v>#REF!</v>
      </c>
      <c r="U277" s="82" t="e">
        <f>IF($B277=0,0,VLOOKUP($A277,#REF!,'Печать(опал)'!U$9,FALSE))</f>
        <v>#REF!</v>
      </c>
      <c r="V277" s="82" t="e">
        <f t="shared" si="33"/>
        <v>#REF!</v>
      </c>
      <c r="W277" s="82" t="e">
        <f>IF($B277=0,0,VLOOKUP($A277,#REF!,'Печать(опал)'!W$9,FALSE))</f>
        <v>#REF!</v>
      </c>
      <c r="X277" s="82" t="e">
        <f>IF(AND($A277&gt;0,W277&gt;0),IF('2_Вихідні дані'!$A$12=1,ROUND($L277*(W277-1),2),ROUND((L277+N277+P277+R277+T277+V277)*(W277-1),2)),0)</f>
        <v>#REF!</v>
      </c>
      <c r="Y277" s="74" t="e">
        <f t="shared" si="34"/>
        <v>#REF!</v>
      </c>
      <c r="Z277" s="74" t="e">
        <f>Y277*'2_Вихідні дані'!$B$17</f>
        <v>#REF!</v>
      </c>
    </row>
    <row r="278" spans="1:33" ht="12" hidden="1" x14ac:dyDescent="0.2">
      <c r="A278" s="86" t="e">
        <f>#REF!</f>
        <v>#REF!</v>
      </c>
      <c r="B278" s="78" t="e">
        <f>IF(C278=0,0,COUNTIF($C$10:C278,"&lt;&gt;0"))</f>
        <v>#REF!</v>
      </c>
      <c r="C278" s="78" t="e">
        <f>IF($F278&gt;0,#REF!,0)</f>
        <v>#REF!</v>
      </c>
      <c r="D278" s="78" t="e">
        <f>IF($F278&gt;0,#REF!,"")</f>
        <v>#REF!</v>
      </c>
      <c r="E278" s="78" t="e">
        <f>IF($F278&gt;0,#REF!,0)</f>
        <v>#REF!</v>
      </c>
      <c r="F278" s="78" t="e">
        <f>VLOOKUP($A278,#REF!,6+$B$3,FALSE)</f>
        <v>#REF!</v>
      </c>
      <c r="G278" s="82" t="e">
        <f>IF($B278&gt;0,'2_Вихідні дані'!$B$3,0)</f>
        <v>#REF!</v>
      </c>
      <c r="H278" s="82" t="e">
        <f>IF($B278=0,0,VLOOKUP($A278,#REF!,'Печать(опал)'!H$9,FALSE))</f>
        <v>#REF!</v>
      </c>
      <c r="I278" s="82" t="e">
        <f>IF($B278=0,0,VLOOKUP($A278,#REF!,'Печать(опал)'!I$9,FALSE))</f>
        <v>#REF!</v>
      </c>
      <c r="J278" s="82" t="e">
        <f>IF(B278=0,0,IF(E278&gt;0,VLOOKUP(E278,'2_Вихідні дані'!$A$6:$B$11,2,FALSE),1))</f>
        <v>#REF!</v>
      </c>
      <c r="K278" s="82" t="e">
        <f>IF($B278=0,0,VLOOKUP($A278,#REF!,'Печать(опал)'!K$9,FALSE))</f>
        <v>#REF!</v>
      </c>
      <c r="L278" s="82" t="e">
        <f t="shared" si="28"/>
        <v>#REF!</v>
      </c>
      <c r="M278" s="82" t="e">
        <f>IF($B278=0,0,VLOOKUP($A278,#REF!,'Печать(опал)'!M$9,FALSE))</f>
        <v>#REF!</v>
      </c>
      <c r="N278" s="82" t="e">
        <f t="shared" si="29"/>
        <v>#REF!</v>
      </c>
      <c r="O278" s="82" t="e">
        <f>IF($B278=0,0,VLOOKUP($A278,#REF!,'Печать(опал)'!O$9,FALSE))</f>
        <v>#REF!</v>
      </c>
      <c r="P278" s="82" t="e">
        <f t="shared" si="30"/>
        <v>#REF!</v>
      </c>
      <c r="Q278" s="82" t="e">
        <f>IF($B278=0,0,VLOOKUP($A278,#REF!,'Печать(опал)'!Q$9,FALSE))</f>
        <v>#REF!</v>
      </c>
      <c r="R278" s="82" t="e">
        <f t="shared" si="31"/>
        <v>#REF!</v>
      </c>
      <c r="S278" s="82" t="e">
        <f>IF($B278=0,0,VLOOKUP($A278,#REF!,'Печать(опал)'!S$9,FALSE))</f>
        <v>#REF!</v>
      </c>
      <c r="T278" s="82" t="e">
        <f t="shared" si="32"/>
        <v>#REF!</v>
      </c>
      <c r="U278" s="82" t="e">
        <f>IF($B278=0,0,VLOOKUP($A278,#REF!,'Печать(опал)'!U$9,FALSE))</f>
        <v>#REF!</v>
      </c>
      <c r="V278" s="82" t="e">
        <f t="shared" si="33"/>
        <v>#REF!</v>
      </c>
      <c r="W278" s="82" t="e">
        <f>IF($B278=0,0,VLOOKUP($A278,#REF!,'Печать(опал)'!W$9,FALSE))</f>
        <v>#REF!</v>
      </c>
      <c r="X278" s="82" t="e">
        <f>IF(AND($A278&gt;0,W278&gt;0),IF('2_Вихідні дані'!$A$12=1,ROUND($L278*(W278-1),2),ROUND((L278+N278+P278+R278+T278+V278)*(W278-1),2)),0)</f>
        <v>#REF!</v>
      </c>
      <c r="Y278" s="74" t="e">
        <f t="shared" si="34"/>
        <v>#REF!</v>
      </c>
      <c r="Z278" s="74" t="e">
        <f>Y278*'2_Вихідні дані'!$B$17</f>
        <v>#REF!</v>
      </c>
    </row>
    <row r="279" spans="1:33" ht="12" hidden="1" x14ac:dyDescent="0.2">
      <c r="A279" s="86" t="e">
        <f>#REF!</f>
        <v>#REF!</v>
      </c>
      <c r="B279" s="78" t="e">
        <f>IF(C279=0,0,COUNTIF($C$10:C279,"&lt;&gt;0"))</f>
        <v>#REF!</v>
      </c>
      <c r="C279" s="78" t="e">
        <f>IF($F279&gt;0,#REF!,0)</f>
        <v>#REF!</v>
      </c>
      <c r="D279" s="78" t="e">
        <f>IF($F279&gt;0,#REF!,"")</f>
        <v>#REF!</v>
      </c>
      <c r="E279" s="78" t="e">
        <f>IF($F279&gt;0,#REF!,0)</f>
        <v>#REF!</v>
      </c>
      <c r="F279" s="78" t="e">
        <f>VLOOKUP($A279,#REF!,6+$B$3,FALSE)</f>
        <v>#REF!</v>
      </c>
      <c r="G279" s="82" t="e">
        <f>IF($B279&gt;0,'2_Вихідні дані'!$B$3,0)</f>
        <v>#REF!</v>
      </c>
      <c r="H279" s="82" t="e">
        <f>IF($B279=0,0,VLOOKUP($A279,#REF!,'Печать(опал)'!H$9,FALSE))</f>
        <v>#REF!</v>
      </c>
      <c r="I279" s="82" t="e">
        <f>IF($B279=0,0,VLOOKUP($A279,#REF!,'Печать(опал)'!I$9,FALSE))</f>
        <v>#REF!</v>
      </c>
      <c r="J279" s="82" t="e">
        <f>IF(B279=0,0,IF(E279&gt;0,VLOOKUP(E279,'2_Вихідні дані'!$A$6:$B$11,2,FALSE),1))</f>
        <v>#REF!</v>
      </c>
      <c r="K279" s="82" t="e">
        <f>IF($B279=0,0,VLOOKUP($A279,#REF!,'Печать(опал)'!K$9,FALSE))</f>
        <v>#REF!</v>
      </c>
      <c r="L279" s="82" t="e">
        <f t="shared" si="28"/>
        <v>#REF!</v>
      </c>
      <c r="M279" s="82" t="e">
        <f>IF($B279=0,0,VLOOKUP($A279,#REF!,'Печать(опал)'!M$9,FALSE))</f>
        <v>#REF!</v>
      </c>
      <c r="N279" s="82" t="e">
        <f t="shared" si="29"/>
        <v>#REF!</v>
      </c>
      <c r="O279" s="82" t="e">
        <f>IF($B279=0,0,VLOOKUP($A279,#REF!,'Печать(опал)'!O$9,FALSE))</f>
        <v>#REF!</v>
      </c>
      <c r="P279" s="82" t="e">
        <f t="shared" si="30"/>
        <v>#REF!</v>
      </c>
      <c r="Q279" s="82" t="e">
        <f>IF($B279=0,0,VLOOKUP($A279,#REF!,'Печать(опал)'!Q$9,FALSE))</f>
        <v>#REF!</v>
      </c>
      <c r="R279" s="82" t="e">
        <f t="shared" si="31"/>
        <v>#REF!</v>
      </c>
      <c r="S279" s="82" t="e">
        <f>IF($B279=0,0,VLOOKUP($A279,#REF!,'Печать(опал)'!S$9,FALSE))</f>
        <v>#REF!</v>
      </c>
      <c r="T279" s="82" t="e">
        <f t="shared" si="32"/>
        <v>#REF!</v>
      </c>
      <c r="U279" s="82" t="e">
        <f>IF($B279=0,0,VLOOKUP($A279,#REF!,'Печать(опал)'!U$9,FALSE))</f>
        <v>#REF!</v>
      </c>
      <c r="V279" s="82" t="e">
        <f t="shared" si="33"/>
        <v>#REF!</v>
      </c>
      <c r="W279" s="82" t="e">
        <f>IF($B279=0,0,VLOOKUP($A279,#REF!,'Печать(опал)'!W$9,FALSE))</f>
        <v>#REF!</v>
      </c>
      <c r="X279" s="82" t="e">
        <f>IF(AND($A279&gt;0,W279&gt;0),IF('2_Вихідні дані'!$A$12=1,ROUND($L279*(W279-1),2),ROUND((L279+N279+P279+R279+T279+V279)*(W279-1),2)),0)</f>
        <v>#REF!</v>
      </c>
      <c r="Y279" s="74" t="e">
        <f t="shared" si="34"/>
        <v>#REF!</v>
      </c>
      <c r="Z279" s="74" t="e">
        <f>Y279*'2_Вихідні дані'!$B$17</f>
        <v>#REF!</v>
      </c>
    </row>
    <row r="281" spans="1:33" s="6" customFormat="1" ht="18.75" x14ac:dyDescent="0.2">
      <c r="A281" s="2"/>
      <c r="B281" s="24"/>
      <c r="C281" s="449" t="s">
        <v>30</v>
      </c>
      <c r="D281" s="449"/>
      <c r="E281" s="449"/>
      <c r="F281" s="449"/>
      <c r="G281" s="449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50" t="s">
        <v>23</v>
      </c>
      <c r="S281" s="450"/>
      <c r="T281" s="450"/>
      <c r="U281" s="450"/>
      <c r="V281" s="450"/>
      <c r="W281" s="450"/>
      <c r="X281" s="2"/>
      <c r="Y281" s="11"/>
      <c r="Z281" s="5"/>
      <c r="AA281" s="5"/>
      <c r="AB281" s="5"/>
      <c r="AC281" s="5"/>
      <c r="AD281" s="5"/>
      <c r="AE281" s="2"/>
      <c r="AF281" s="2"/>
      <c r="AG281" s="2"/>
    </row>
    <row r="282" spans="1:33" s="6" customFormat="1" ht="18.75" x14ac:dyDescent="0.2">
      <c r="A282" s="2"/>
      <c r="B282" s="24"/>
      <c r="C282" s="449" t="s">
        <v>2</v>
      </c>
      <c r="D282" s="449"/>
      <c r="E282" s="449"/>
      <c r="F282" s="449"/>
      <c r="G282" s="449"/>
      <c r="H282" s="5"/>
      <c r="I282" s="5"/>
      <c r="J282" s="5"/>
      <c r="K282" s="5"/>
      <c r="L282" s="5"/>
      <c r="M282" s="2"/>
      <c r="N282" s="2"/>
      <c r="O282" s="2"/>
      <c r="P282" s="11"/>
      <c r="Q282" s="5"/>
      <c r="R282" s="450" t="s">
        <v>23</v>
      </c>
      <c r="S282" s="450"/>
      <c r="T282" s="450"/>
      <c r="U282" s="450"/>
      <c r="V282" s="450"/>
      <c r="W282" s="450"/>
      <c r="X282" s="2"/>
      <c r="Y282" s="11"/>
      <c r="Z282" s="5"/>
      <c r="AA282" s="5"/>
      <c r="AB282" s="5"/>
      <c r="AC282" s="5"/>
      <c r="AD282" s="5"/>
      <c r="AE282" s="2"/>
      <c r="AF282" s="2"/>
      <c r="AG282" s="2"/>
    </row>
    <row r="283" spans="1:33" s="6" customFormat="1" ht="18.75" x14ac:dyDescent="0.2">
      <c r="A283" s="2"/>
      <c r="B283" s="24"/>
      <c r="C283" s="449" t="s">
        <v>0</v>
      </c>
      <c r="D283" s="449"/>
      <c r="E283" s="449"/>
      <c r="F283" s="449"/>
      <c r="G283" s="449"/>
      <c r="H283" s="5"/>
      <c r="I283" s="5"/>
      <c r="J283" s="5"/>
      <c r="K283" s="5"/>
      <c r="L283" s="5"/>
      <c r="M283" s="2"/>
      <c r="N283" s="2"/>
      <c r="O283" s="2"/>
      <c r="P283" s="11"/>
      <c r="Q283" s="5"/>
      <c r="R283" s="450" t="s">
        <v>23</v>
      </c>
      <c r="S283" s="450"/>
      <c r="T283" s="450"/>
      <c r="U283" s="450"/>
      <c r="V283" s="450"/>
      <c r="W283" s="450"/>
      <c r="X283" s="2"/>
      <c r="Y283" s="11"/>
      <c r="Z283" s="5"/>
      <c r="AA283" s="5"/>
      <c r="AB283" s="5"/>
      <c r="AC283" s="5"/>
      <c r="AD283" s="5"/>
      <c r="AE283" s="2"/>
      <c r="AF283" s="2"/>
      <c r="AG283" s="2"/>
    </row>
    <row r="284" spans="1:33" s="6" customFormat="1" ht="18.75" x14ac:dyDescent="0.2">
      <c r="A284" s="18"/>
      <c r="B284" s="25"/>
      <c r="C284" s="449" t="s">
        <v>3</v>
      </c>
      <c r="D284" s="449"/>
      <c r="E284" s="449"/>
      <c r="F284" s="449"/>
      <c r="G284" s="449"/>
      <c r="H284" s="20"/>
      <c r="I284" s="20"/>
      <c r="J284" s="20"/>
      <c r="K284" s="20"/>
      <c r="L284" s="20"/>
      <c r="M284" s="21"/>
      <c r="N284" s="2"/>
      <c r="O284" s="21"/>
      <c r="P284" s="19"/>
      <c r="Q284" s="20"/>
      <c r="R284" s="450" t="s">
        <v>23</v>
      </c>
      <c r="S284" s="450"/>
      <c r="T284" s="450"/>
      <c r="U284" s="450"/>
      <c r="V284" s="450"/>
      <c r="W284" s="450"/>
      <c r="X284" s="21"/>
      <c r="Y284" s="19"/>
      <c r="Z284" s="20"/>
      <c r="AA284" s="20"/>
      <c r="AB284" s="20"/>
      <c r="AC284" s="20"/>
      <c r="AD284" s="20"/>
      <c r="AE284" s="21"/>
      <c r="AF284" s="2"/>
      <c r="AG284" s="21"/>
    </row>
  </sheetData>
  <sheetProtection autoFilter="0"/>
  <autoFilter ref="A9:Z279" xr:uid="{00000000-0009-0000-0000-00000D000000}">
    <filterColumn colId="25">
      <filters>
        <filter val="15 250,86"/>
        <filter val="16 775,94"/>
        <filter val="181 179,84"/>
        <filter val="198 392,22"/>
        <filter val="20 131,14"/>
        <filter val="22 647,48"/>
        <filter val="23 048,10"/>
        <filter val="25 140,24"/>
        <filter val="25 834,92"/>
        <filter val="25 926,42"/>
        <filter val="27 222,72"/>
        <filter val="28 519,08"/>
        <filter val="30 196,68"/>
        <filter val="40 262,16"/>
        <filter val="40 338,42"/>
        <filter val="41 177,28"/>
        <filter val="46 972,62"/>
        <filter val="54 018,48"/>
        <filter val="55 427,64"/>
        <filter val="79 356,72"/>
      </filters>
    </filterColumn>
  </autoFilter>
  <mergeCells count="33">
    <mergeCell ref="Z5:Z8"/>
    <mergeCell ref="Y5:Y8"/>
    <mergeCell ref="B5:B8"/>
    <mergeCell ref="S6:T7"/>
    <mergeCell ref="U6:V7"/>
    <mergeCell ref="W6:X7"/>
    <mergeCell ref="G6:G8"/>
    <mergeCell ref="H6:H8"/>
    <mergeCell ref="I6:I8"/>
    <mergeCell ref="J6:J8"/>
    <mergeCell ref="E5:E8"/>
    <mergeCell ref="Q6:R7"/>
    <mergeCell ref="G5:L5"/>
    <mergeCell ref="M5:X5"/>
    <mergeCell ref="A1:D1"/>
    <mergeCell ref="K6:K8"/>
    <mergeCell ref="L6:L8"/>
    <mergeCell ref="M6:N7"/>
    <mergeCell ref="O6:P7"/>
    <mergeCell ref="C2:X2"/>
    <mergeCell ref="A4:E4"/>
    <mergeCell ref="A5:A8"/>
    <mergeCell ref="C5:C8"/>
    <mergeCell ref="D5:D8"/>
    <mergeCell ref="F5:F8"/>
    <mergeCell ref="C284:G284"/>
    <mergeCell ref="R284:W284"/>
    <mergeCell ref="C281:G281"/>
    <mergeCell ref="R281:W281"/>
    <mergeCell ref="C282:G282"/>
    <mergeCell ref="R282:W282"/>
    <mergeCell ref="C283:G283"/>
    <mergeCell ref="R283:W283"/>
  </mergeCells>
  <conditionalFormatting sqref="E10:E279">
    <cfRule type="cellIs" dxfId="26" priority="10" stopIfTrue="1" operator="equal">
      <formula>0</formula>
    </cfRule>
  </conditionalFormatting>
  <conditionalFormatting sqref="L10:L279">
    <cfRule type="cellIs" dxfId="25" priority="9" stopIfTrue="1" operator="equal">
      <formula>0</formula>
    </cfRule>
  </conditionalFormatting>
  <conditionalFormatting sqref="Z10:Z279">
    <cfRule type="cellIs" dxfId="24" priority="8" stopIfTrue="1" operator="equal">
      <formula>0</formula>
    </cfRule>
  </conditionalFormatting>
  <conditionalFormatting sqref="T4:X4">
    <cfRule type="cellIs" dxfId="23" priority="7" stopIfTrue="1" operator="equal">
      <formula>0</formula>
    </cfRule>
  </conditionalFormatting>
  <conditionalFormatting sqref="A4:B4">
    <cfRule type="cellIs" dxfId="22" priority="6" stopIfTrue="1" operator="equal">
      <formula>0</formula>
    </cfRule>
  </conditionalFormatting>
  <conditionalFormatting sqref="A11:H279 A10:G10 B10:G279">
    <cfRule type="cellIs" dxfId="21" priority="4" stopIfTrue="1" operator="equal">
      <formula>0</formula>
    </cfRule>
    <cfRule type="cellIs" dxfId="20" priority="5" stopIfTrue="1" operator="equal">
      <formula>0</formula>
    </cfRule>
  </conditionalFormatting>
  <conditionalFormatting sqref="F4">
    <cfRule type="cellIs" dxfId="19" priority="3" stopIfTrue="1" operator="equal">
      <formula>0</formula>
    </cfRule>
  </conditionalFormatting>
  <conditionalFormatting sqref="Y4:Z4">
    <cfRule type="cellIs" dxfId="18" priority="2" stopIfTrue="1" operator="equal">
      <formula>0</formula>
    </cfRule>
  </conditionalFormatting>
  <conditionalFormatting sqref="A10:Z279">
    <cfRule type="cellIs" dxfId="17" priority="1" stopIfTrue="1" operator="equal">
      <formula>0</formula>
    </cfRule>
  </conditionalFormatting>
  <pageMargins left="0.23622047244094491" right="0.15748031496062992" top="0.23622047244094491" bottom="0.35433070866141736" header="0.15748031496062992" footer="0.15748031496062992"/>
  <pageSetup paperSize="9" scale="79" orientation="landscape" r:id="rId1"/>
  <headerFooter>
    <oddFooter>&amp;C&amp;P</oddFooter>
  </headerFooter>
  <ignoredErrors>
    <ignoredError sqref="O10:U279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916" r:id="rId4" name="Drop Down 52">
              <controlPr defaultSize="0" autoLine="0" autoPict="0">
                <anchor moveWithCells="1">
                  <from>
                    <xdr:col>3</xdr:col>
                    <xdr:colOff>752475</xdr:colOff>
                    <xdr:row>0</xdr:row>
                    <xdr:rowOff>47625</xdr:rowOff>
                  </from>
                  <to>
                    <xdr:col>13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8" filterMode="1">
    <tabColor rgb="FFC6C606"/>
  </sheetPr>
  <dimension ref="A1:AG284"/>
  <sheetViews>
    <sheetView view="pageBreakPreview" zoomScale="85" zoomScaleSheetLayoutView="85" workbookViewId="0">
      <pane xSplit="6" ySplit="9" topLeftCell="G10" activePane="bottomRight" state="frozen"/>
      <selection activeCell="C3" sqref="C3:X3"/>
      <selection pane="topRight" activeCell="C3" sqref="C3:X3"/>
      <selection pane="bottomLeft" activeCell="C3" sqref="C3:X3"/>
      <selection pane="bottomRight" activeCell="Q16" sqref="Q16"/>
    </sheetView>
  </sheetViews>
  <sheetFormatPr defaultColWidth="9.140625" defaultRowHeight="11.25" x14ac:dyDescent="0.2"/>
  <cols>
    <col min="1" max="1" width="4.28515625" style="49" hidden="1" customWidth="1"/>
    <col min="2" max="2" width="4.28515625" style="49" customWidth="1"/>
    <col min="3" max="3" width="18" style="49" customWidth="1"/>
    <col min="4" max="4" width="16.7109375" style="49" customWidth="1"/>
    <col min="5" max="5" width="6" style="49" customWidth="1"/>
    <col min="6" max="6" width="5.7109375" style="49" customWidth="1"/>
    <col min="7" max="7" width="6.85546875" style="49" customWidth="1"/>
    <col min="8" max="10" width="5.42578125" style="50" customWidth="1"/>
    <col min="11" max="11" width="6.5703125" style="53" customWidth="1"/>
    <col min="12" max="12" width="8" style="51" customWidth="1"/>
    <col min="13" max="13" width="5.85546875" style="50" customWidth="1"/>
    <col min="14" max="14" width="6.85546875" style="49" customWidth="1"/>
    <col min="15" max="15" width="5.85546875" style="50" customWidth="1"/>
    <col min="16" max="16" width="6.85546875" style="49" customWidth="1"/>
    <col min="17" max="17" width="5.85546875" style="50" customWidth="1"/>
    <col min="18" max="18" width="7.28515625" style="49" customWidth="1"/>
    <col min="19" max="19" width="5.85546875" style="50" customWidth="1"/>
    <col min="20" max="20" width="6.85546875" style="49" customWidth="1"/>
    <col min="21" max="21" width="5.85546875" style="50" customWidth="1"/>
    <col min="22" max="22" width="6.85546875" style="49" customWidth="1"/>
    <col min="23" max="23" width="5.85546875" style="50" customWidth="1"/>
    <col min="24" max="24" width="6.85546875" style="49" customWidth="1"/>
    <col min="25" max="25" width="9.7109375" style="51" customWidth="1"/>
    <col min="26" max="26" width="9.42578125" style="51" bestFit="1" customWidth="1"/>
    <col min="27" max="16384" width="9.140625" style="49"/>
  </cols>
  <sheetData>
    <row r="1" spans="1:26" ht="30.75" customHeight="1" x14ac:dyDescent="0.2">
      <c r="A1" s="577" t="s">
        <v>77</v>
      </c>
      <c r="B1" s="577"/>
      <c r="C1" s="577"/>
      <c r="D1" s="577"/>
    </row>
    <row r="2" spans="1:26" ht="30.75" customHeight="1" x14ac:dyDescent="0.2">
      <c r="A2" s="88"/>
      <c r="B2" s="88"/>
      <c r="C2" s="575" t="s">
        <v>85</v>
      </c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</row>
    <row r="3" spans="1:26" ht="33" hidden="1" customHeight="1" x14ac:dyDescent="0.2">
      <c r="A3" s="83"/>
      <c r="B3" s="89">
        <v>1</v>
      </c>
      <c r="H3" s="49"/>
      <c r="I3" s="49"/>
      <c r="J3" s="49"/>
      <c r="K3" s="49"/>
      <c r="L3" s="49"/>
      <c r="M3" s="49"/>
      <c r="O3" s="49"/>
      <c r="Q3" s="49"/>
      <c r="S3" s="49"/>
      <c r="U3" s="49"/>
      <c r="W3" s="49"/>
      <c r="Y3" s="83"/>
      <c r="Z3" s="83"/>
    </row>
    <row r="4" spans="1:26" s="51" customFormat="1" ht="11.25" customHeight="1" x14ac:dyDescent="0.2">
      <c r="A4" s="546" t="s">
        <v>47</v>
      </c>
      <c r="B4" s="547"/>
      <c r="C4" s="547"/>
      <c r="D4" s="547"/>
      <c r="E4" s="547"/>
      <c r="F4" s="70" t="e">
        <f>SUM(F10:F279)</f>
        <v>#REF!</v>
      </c>
      <c r="G4" s="71"/>
      <c r="H4" s="71"/>
      <c r="I4" s="71"/>
      <c r="J4" s="71"/>
      <c r="K4" s="72"/>
      <c r="L4" s="71"/>
      <c r="M4" s="73"/>
      <c r="N4" s="74"/>
      <c r="O4" s="73"/>
      <c r="P4" s="74"/>
      <c r="Q4" s="73"/>
      <c r="R4" s="74"/>
      <c r="S4" s="73"/>
      <c r="T4" s="71"/>
      <c r="U4" s="71"/>
      <c r="V4" s="71"/>
      <c r="W4" s="71"/>
      <c r="X4" s="71"/>
      <c r="Y4" s="70" t="e">
        <f>SUM(Y10:Y279)</f>
        <v>#REF!</v>
      </c>
      <c r="Z4" s="70" t="e">
        <f>SUM(Z10:Z279)</f>
        <v>#REF!</v>
      </c>
    </row>
    <row r="5" spans="1:26" ht="24.75" customHeight="1" x14ac:dyDescent="0.2">
      <c r="A5" s="576" t="s">
        <v>5</v>
      </c>
      <c r="B5" s="541" t="s">
        <v>5</v>
      </c>
      <c r="C5" s="538" t="s">
        <v>4</v>
      </c>
      <c r="D5" s="538" t="s">
        <v>17</v>
      </c>
      <c r="E5" s="548" t="s">
        <v>18</v>
      </c>
      <c r="F5" s="548" t="s">
        <v>19</v>
      </c>
      <c r="G5" s="549" t="s">
        <v>46</v>
      </c>
      <c r="H5" s="550"/>
      <c r="I5" s="550"/>
      <c r="J5" s="550"/>
      <c r="K5" s="550"/>
      <c r="L5" s="551"/>
      <c r="M5" s="552" t="s">
        <v>61</v>
      </c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3" t="s">
        <v>42</v>
      </c>
      <c r="Z5" s="553" t="s">
        <v>43</v>
      </c>
    </row>
    <row r="6" spans="1:26" ht="33" customHeight="1" x14ac:dyDescent="0.2">
      <c r="A6" s="576"/>
      <c r="B6" s="542"/>
      <c r="C6" s="538"/>
      <c r="D6" s="538"/>
      <c r="E6" s="548"/>
      <c r="F6" s="548"/>
      <c r="G6" s="541" t="s">
        <v>81</v>
      </c>
      <c r="H6" s="556" t="s">
        <v>33</v>
      </c>
      <c r="I6" s="556" t="s">
        <v>34</v>
      </c>
      <c r="J6" s="556" t="s">
        <v>35</v>
      </c>
      <c r="K6" s="559" t="s">
        <v>36</v>
      </c>
      <c r="L6" s="541" t="s">
        <v>48</v>
      </c>
      <c r="M6" s="562" t="e">
        <f>'Печать(опал)'!M6</f>
        <v>#REF!</v>
      </c>
      <c r="N6" s="563"/>
      <c r="O6" s="562" t="e">
        <f>'Печать(опал)'!O6</f>
        <v>#REF!</v>
      </c>
      <c r="P6" s="563"/>
      <c r="Q6" s="562" t="e">
        <f>'Печать(опал)'!Q6</f>
        <v>#REF!</v>
      </c>
      <c r="R6" s="563"/>
      <c r="S6" s="562" t="e">
        <f>'Печать(опал)'!S6</f>
        <v>#REF!</v>
      </c>
      <c r="T6" s="563"/>
      <c r="U6" s="562" t="e">
        <f>'Печать(опал)'!U6</f>
        <v>#REF!</v>
      </c>
      <c r="V6" s="563"/>
      <c r="W6" s="534" t="s">
        <v>41</v>
      </c>
      <c r="X6" s="535"/>
      <c r="Y6" s="554"/>
      <c r="Z6" s="554"/>
    </row>
    <row r="7" spans="1:26" ht="38.25" customHeight="1" x14ac:dyDescent="0.2">
      <c r="A7" s="576"/>
      <c r="B7" s="542"/>
      <c r="C7" s="538"/>
      <c r="D7" s="538"/>
      <c r="E7" s="548"/>
      <c r="F7" s="548"/>
      <c r="G7" s="542"/>
      <c r="H7" s="557"/>
      <c r="I7" s="557"/>
      <c r="J7" s="557"/>
      <c r="K7" s="560"/>
      <c r="L7" s="542"/>
      <c r="M7" s="564"/>
      <c r="N7" s="565"/>
      <c r="O7" s="564"/>
      <c r="P7" s="565"/>
      <c r="Q7" s="564"/>
      <c r="R7" s="565"/>
      <c r="S7" s="564"/>
      <c r="T7" s="565"/>
      <c r="U7" s="564"/>
      <c r="V7" s="565"/>
      <c r="W7" s="536"/>
      <c r="X7" s="537"/>
      <c r="Y7" s="554"/>
      <c r="Z7" s="554"/>
    </row>
    <row r="8" spans="1:26" ht="22.5" x14ac:dyDescent="0.2">
      <c r="A8" s="576"/>
      <c r="B8" s="543"/>
      <c r="C8" s="538"/>
      <c r="D8" s="538"/>
      <c r="E8" s="548"/>
      <c r="F8" s="548"/>
      <c r="G8" s="543"/>
      <c r="H8" s="558"/>
      <c r="I8" s="558"/>
      <c r="J8" s="558"/>
      <c r="K8" s="561"/>
      <c r="L8" s="543"/>
      <c r="M8" s="81" t="s">
        <v>44</v>
      </c>
      <c r="N8" s="75" t="s">
        <v>45</v>
      </c>
      <c r="O8" s="81" t="s">
        <v>44</v>
      </c>
      <c r="P8" s="75" t="s">
        <v>45</v>
      </c>
      <c r="Q8" s="81" t="s">
        <v>44</v>
      </c>
      <c r="R8" s="75" t="s">
        <v>45</v>
      </c>
      <c r="S8" s="81" t="s">
        <v>44</v>
      </c>
      <c r="T8" s="75" t="s">
        <v>45</v>
      </c>
      <c r="U8" s="81" t="s">
        <v>44</v>
      </c>
      <c r="V8" s="75" t="s">
        <v>45</v>
      </c>
      <c r="W8" s="81" t="s">
        <v>44</v>
      </c>
      <c r="X8" s="75" t="s">
        <v>45</v>
      </c>
      <c r="Y8" s="555"/>
      <c r="Z8" s="555"/>
    </row>
    <row r="9" spans="1:26" s="52" customFormat="1" ht="12.75" x14ac:dyDescent="0.2">
      <c r="A9" s="85">
        <v>1</v>
      </c>
      <c r="B9" s="77">
        <v>1</v>
      </c>
      <c r="C9" s="77">
        <v>2</v>
      </c>
      <c r="D9" s="77">
        <v>3</v>
      </c>
      <c r="E9" s="77">
        <v>4</v>
      </c>
      <c r="F9" s="77">
        <v>5</v>
      </c>
      <c r="G9" s="77">
        <v>6</v>
      </c>
      <c r="H9" s="77">
        <v>7</v>
      </c>
      <c r="I9" s="77">
        <v>8</v>
      </c>
      <c r="J9" s="77">
        <v>9</v>
      </c>
      <c r="K9" s="77">
        <v>10</v>
      </c>
      <c r="L9" s="77">
        <v>11</v>
      </c>
      <c r="M9" s="77">
        <v>12</v>
      </c>
      <c r="N9" s="77">
        <v>13</v>
      </c>
      <c r="O9" s="77">
        <v>14</v>
      </c>
      <c r="P9" s="77">
        <v>15</v>
      </c>
      <c r="Q9" s="77">
        <v>16</v>
      </c>
      <c r="R9" s="77">
        <v>17</v>
      </c>
      <c r="S9" s="77">
        <v>18</v>
      </c>
      <c r="T9" s="77">
        <v>19</v>
      </c>
      <c r="U9" s="77">
        <v>20</v>
      </c>
      <c r="V9" s="77">
        <v>21</v>
      </c>
      <c r="W9" s="77">
        <v>22</v>
      </c>
      <c r="X9" s="77">
        <v>23</v>
      </c>
      <c r="Y9" s="77">
        <v>24</v>
      </c>
      <c r="Z9" s="77">
        <v>25</v>
      </c>
    </row>
    <row r="10" spans="1:26" ht="12" x14ac:dyDescent="0.2">
      <c r="A10" s="86" t="e">
        <f>#REF!</f>
        <v>#REF!</v>
      </c>
      <c r="B10" s="78" t="e">
        <f>IF(C10=0,0,COUNTIF($C$10:C10,"&lt;&gt;0"))</f>
        <v>#REF!</v>
      </c>
      <c r="C10" s="78" t="e">
        <f>IF($F10&gt;0,#REF!,0)</f>
        <v>#REF!</v>
      </c>
      <c r="D10" s="78" t="e">
        <f>IF($F10&gt;0,#REF!,"")</f>
        <v>#REF!</v>
      </c>
      <c r="E10" s="78" t="e">
        <f>IF($F10&gt;0,#REF!,0)</f>
        <v>#REF!</v>
      </c>
      <c r="F10" s="78" t="e">
        <f>VLOOKUP($A10,#REF!,15+$B$3,FALSE)</f>
        <v>#REF!</v>
      </c>
      <c r="G10" s="82" t="e">
        <f>IF($B10&gt;0,'2_Вихідні дані'!$B$3,0)</f>
        <v>#REF!</v>
      </c>
      <c r="H10" s="84" t="e">
        <f>IF($B10=0,0,VLOOKUP($A10,#REF!,'Печать(міжопал)'!H$9,FALSE))</f>
        <v>#REF!</v>
      </c>
      <c r="I10" s="84" t="e">
        <f>IF($B10=0,0,VLOOKUP($A10,#REF!,'Печать(міжопал)'!I$9,FALSE))</f>
        <v>#REF!</v>
      </c>
      <c r="J10" s="84" t="e">
        <f>IF(B10=0,0,IF(E10&gt;0,VLOOKUP(E10,'2_Вихідні дані'!$A$6:$B$11,2,FALSE),1))</f>
        <v>#REF!</v>
      </c>
      <c r="K10" s="84" t="e">
        <f>IF($B10=0,0,VLOOKUP($A10,#REF!,'Печать(міжопал)'!K$9,FALSE))</f>
        <v>#REF!</v>
      </c>
      <c r="L10" s="74" t="e">
        <f>ROUND(G10*H10*I10*J10*K10,2)</f>
        <v>#REF!</v>
      </c>
      <c r="M10" s="84" t="e">
        <f>IF($B10=0,0,VLOOKUP($A10,#REF!,'Печать(міжопал)'!M$9,FALSE))</f>
        <v>#REF!</v>
      </c>
      <c r="N10" s="82" t="e">
        <f>IF(AND($A10&gt;0,M10&gt;0),ROUND($L10*(M10-1),2),0)</f>
        <v>#REF!</v>
      </c>
      <c r="O10" s="84" t="e">
        <f>IF($B10=0,0,VLOOKUP($A10,#REF!,'Печать(міжопал)'!O$9,FALSE))</f>
        <v>#REF!</v>
      </c>
      <c r="P10" s="82" t="e">
        <f>IF(AND($A10&gt;0,O10&gt;0),ROUND($L10*(O10-1),2),0)</f>
        <v>#REF!</v>
      </c>
      <c r="Q10" s="84" t="e">
        <f>IF($B10=0,0,VLOOKUP($A10,#REF!,'Печать(міжопал)'!Q$9,FALSE))</f>
        <v>#REF!</v>
      </c>
      <c r="R10" s="82" t="e">
        <f>IF(AND($A10&gt;0,Q10&gt;0),ROUND($L10*(Q10-1),2),0)</f>
        <v>#REF!</v>
      </c>
      <c r="S10" s="84" t="e">
        <f>IF($B10=0,0,VLOOKUP($A10,#REF!,'Печать(міжопал)'!S$9,FALSE))</f>
        <v>#REF!</v>
      </c>
      <c r="T10" s="82" t="e">
        <f>IF(AND($A10&gt;0,S10&gt;0),ROUND($L10*(S10-1),2),0)</f>
        <v>#REF!</v>
      </c>
      <c r="U10" s="84" t="e">
        <f>IF($B10=0,0,VLOOKUP($A10,#REF!,'Печать(міжопал)'!U$9,FALSE))</f>
        <v>#REF!</v>
      </c>
      <c r="V10" s="82" t="e">
        <f>IF(AND($A10&gt;0,U10&gt;0),ROUND($L10*(U10-1),2),0)</f>
        <v>#REF!</v>
      </c>
      <c r="W10" s="84" t="e">
        <f>IF($B10=0,0,VLOOKUP($A10,#REF!,'Печать(міжопал)'!W$9,FALSE))</f>
        <v>#REF!</v>
      </c>
      <c r="X10" s="82" t="e">
        <f>IF(AND($A10&gt;0,W10&gt;0),IF('2_Вихідні дані'!$A$12=1,ROUND($L10*(W10-1),2),ROUND((L10+N10+P10+R10+T10+V10)*(W10-1),2)),0)</f>
        <v>#REF!</v>
      </c>
      <c r="Y10" s="74" t="e">
        <f>ROUND((L10+N10+P10+R10+T10+V10+X10)*F10,2)</f>
        <v>#REF!</v>
      </c>
      <c r="Z10" s="74" t="e">
        <f>Y10*'2_Вихідні дані'!$B$18</f>
        <v>#REF!</v>
      </c>
    </row>
    <row r="11" spans="1:26" ht="12" x14ac:dyDescent="0.2">
      <c r="A11" s="86" t="e">
        <f>#REF!</f>
        <v>#REF!</v>
      </c>
      <c r="B11" s="78" t="e">
        <f>IF(C11=0,0,COUNTIF($C$10:C11,"&lt;&gt;0"))</f>
        <v>#REF!</v>
      </c>
      <c r="C11" s="78" t="e">
        <f>IF($F11&gt;0,#REF!,0)</f>
        <v>#REF!</v>
      </c>
      <c r="D11" s="78" t="e">
        <f>IF($F11&gt;0,#REF!,"")</f>
        <v>#REF!</v>
      </c>
      <c r="E11" s="78" t="e">
        <f>IF($F11&gt;0,#REF!,0)</f>
        <v>#REF!</v>
      </c>
      <c r="F11" s="78" t="e">
        <f>VLOOKUP($A11,#REF!,15+$B$3,FALSE)</f>
        <v>#REF!</v>
      </c>
      <c r="G11" s="82" t="e">
        <f>IF($B11&gt;0,'2_Вихідні дані'!$B$3,0)</f>
        <v>#REF!</v>
      </c>
      <c r="H11" s="84" t="e">
        <f>IF($B11=0,0,VLOOKUP($A11,#REF!,'Печать(міжопал)'!H$9,FALSE))</f>
        <v>#REF!</v>
      </c>
      <c r="I11" s="84" t="e">
        <f>IF($B11=0,0,VLOOKUP($A11,#REF!,'Печать(міжопал)'!I$9,FALSE))</f>
        <v>#REF!</v>
      </c>
      <c r="J11" s="84" t="e">
        <f>IF(B11=0,0,IF(E11&gt;0,VLOOKUP(E11,'2_Вихідні дані'!$A$6:$B$11,2,FALSE),1))</f>
        <v>#REF!</v>
      </c>
      <c r="K11" s="84" t="e">
        <f>IF($B11=0,0,VLOOKUP($A11,#REF!,'Печать(міжопал)'!K$9,FALSE))</f>
        <v>#REF!</v>
      </c>
      <c r="L11" s="74" t="e">
        <f t="shared" ref="L11:L74" si="0">ROUND(G11*H11*I11*J11*K11,2)</f>
        <v>#REF!</v>
      </c>
      <c r="M11" s="84" t="e">
        <f>IF($B11=0,0,VLOOKUP($A11,#REF!,'Печать(міжопал)'!M$9,FALSE))</f>
        <v>#REF!</v>
      </c>
      <c r="N11" s="82" t="e">
        <f t="shared" ref="N11:N74" si="1">IF(AND($A11&gt;0,M11&gt;0),ROUND($L11*(M11-1),2),0)</f>
        <v>#REF!</v>
      </c>
      <c r="O11" s="84" t="e">
        <f>IF($B11=0,0,VLOOKUP($A11,#REF!,'Печать(міжопал)'!O$9,FALSE))</f>
        <v>#REF!</v>
      </c>
      <c r="P11" s="82" t="e">
        <f t="shared" ref="P11:P74" si="2">IF(AND($A11&gt;0,O11&gt;0),ROUND($L11*(O11-1),2),0)</f>
        <v>#REF!</v>
      </c>
      <c r="Q11" s="84" t="e">
        <f>IF($B11=0,0,VLOOKUP($A11,#REF!,'Печать(міжопал)'!Q$9,FALSE))</f>
        <v>#REF!</v>
      </c>
      <c r="R11" s="82" t="e">
        <f t="shared" ref="R11:R74" si="3">IF(AND($A11&gt;0,Q11&gt;0),ROUND($L11*(Q11-1),2),0)</f>
        <v>#REF!</v>
      </c>
      <c r="S11" s="84" t="e">
        <f>IF($B11=0,0,VLOOKUP($A11,#REF!,'Печать(міжопал)'!S$9,FALSE))</f>
        <v>#REF!</v>
      </c>
      <c r="T11" s="82" t="e">
        <f t="shared" ref="T11:T74" si="4">IF(AND($A11&gt;0,S11&gt;0),ROUND($L11*(S11-1),2),0)</f>
        <v>#REF!</v>
      </c>
      <c r="U11" s="84" t="e">
        <f>IF($B11=0,0,VLOOKUP($A11,#REF!,'Печать(міжопал)'!U$9,FALSE))</f>
        <v>#REF!</v>
      </c>
      <c r="V11" s="82" t="e">
        <f t="shared" ref="V11:V74" si="5">IF(AND($A11&gt;0,U11&gt;0),ROUND($L11*(U11-1),2),0)</f>
        <v>#REF!</v>
      </c>
      <c r="W11" s="84" t="e">
        <f>IF($B11=0,0,VLOOKUP($A11,#REF!,'Печать(міжопал)'!W$9,FALSE))</f>
        <v>#REF!</v>
      </c>
      <c r="X11" s="82" t="e">
        <f>IF(AND($A11&gt;0,W11&gt;0),IF('2_Вихідні дані'!$A$12=1,ROUND($L11*(W11-1),2),ROUND((L11+N11+P11+R11+T11+V11)*(W11-1),2)),0)</f>
        <v>#REF!</v>
      </c>
      <c r="Y11" s="74" t="e">
        <f t="shared" ref="Y11:Y74" si="6">ROUND((L11+N11+P11+R11+T11+V11+X11)*F11,2)</f>
        <v>#REF!</v>
      </c>
      <c r="Z11" s="74" t="e">
        <f>Y11*'2_Вихідні дані'!$B$18</f>
        <v>#REF!</v>
      </c>
    </row>
    <row r="12" spans="1:26" ht="12" x14ac:dyDescent="0.2">
      <c r="A12" s="86" t="e">
        <f>#REF!</f>
        <v>#REF!</v>
      </c>
      <c r="B12" s="78" t="e">
        <f>IF(C12=0,0,COUNTIF($C$10:C12,"&lt;&gt;0"))</f>
        <v>#REF!</v>
      </c>
      <c r="C12" s="78" t="e">
        <f>IF($F12&gt;0,#REF!,0)</f>
        <v>#REF!</v>
      </c>
      <c r="D12" s="78" t="e">
        <f>IF($F12&gt;0,#REF!,"")</f>
        <v>#REF!</v>
      </c>
      <c r="E12" s="78" t="e">
        <f>IF($F12&gt;0,#REF!,0)</f>
        <v>#REF!</v>
      </c>
      <c r="F12" s="78" t="e">
        <f>VLOOKUP($A12,#REF!,15+$B$3,FALSE)</f>
        <v>#REF!</v>
      </c>
      <c r="G12" s="82" t="e">
        <f>IF($B12&gt;0,'2_Вихідні дані'!$B$3,0)</f>
        <v>#REF!</v>
      </c>
      <c r="H12" s="84" t="e">
        <f>IF($B12=0,0,VLOOKUP($A12,#REF!,'Печать(міжопал)'!H$9,FALSE))</f>
        <v>#REF!</v>
      </c>
      <c r="I12" s="84" t="e">
        <f>IF($B12=0,0,VLOOKUP($A12,#REF!,'Печать(міжопал)'!I$9,FALSE))</f>
        <v>#REF!</v>
      </c>
      <c r="J12" s="84" t="e">
        <f>IF(B12=0,0,IF(E12&gt;0,VLOOKUP(E12,'2_Вихідні дані'!$A$6:$B$11,2,FALSE),1))</f>
        <v>#REF!</v>
      </c>
      <c r="K12" s="84" t="e">
        <f>IF($B12=0,0,VLOOKUP($A12,#REF!,'Печать(міжопал)'!K$9,FALSE))</f>
        <v>#REF!</v>
      </c>
      <c r="L12" s="74" t="e">
        <f t="shared" si="0"/>
        <v>#REF!</v>
      </c>
      <c r="M12" s="84" t="e">
        <f>IF($B12=0,0,VLOOKUP($A12,#REF!,'Печать(міжопал)'!M$9,FALSE))</f>
        <v>#REF!</v>
      </c>
      <c r="N12" s="82" t="e">
        <f t="shared" si="1"/>
        <v>#REF!</v>
      </c>
      <c r="O12" s="84" t="e">
        <f>IF($B12=0,0,VLOOKUP($A12,#REF!,'Печать(міжопал)'!O$9,FALSE))</f>
        <v>#REF!</v>
      </c>
      <c r="P12" s="82" t="e">
        <f t="shared" si="2"/>
        <v>#REF!</v>
      </c>
      <c r="Q12" s="84" t="e">
        <f>IF($B12=0,0,VLOOKUP($A12,#REF!,'Печать(міжопал)'!Q$9,FALSE))</f>
        <v>#REF!</v>
      </c>
      <c r="R12" s="82" t="e">
        <f t="shared" si="3"/>
        <v>#REF!</v>
      </c>
      <c r="S12" s="84" t="e">
        <f>IF($B12=0,0,VLOOKUP($A12,#REF!,'Печать(міжопал)'!S$9,FALSE))</f>
        <v>#REF!</v>
      </c>
      <c r="T12" s="82" t="e">
        <f t="shared" si="4"/>
        <v>#REF!</v>
      </c>
      <c r="U12" s="84" t="e">
        <f>IF($B12=0,0,VLOOKUP($A12,#REF!,'Печать(міжопал)'!U$9,FALSE))</f>
        <v>#REF!</v>
      </c>
      <c r="V12" s="82" t="e">
        <f t="shared" si="5"/>
        <v>#REF!</v>
      </c>
      <c r="W12" s="84" t="e">
        <f>IF($B12=0,0,VLOOKUP($A12,#REF!,'Печать(міжопал)'!W$9,FALSE))</f>
        <v>#REF!</v>
      </c>
      <c r="X12" s="82" t="e">
        <f>IF(AND($A12&gt;0,W12&gt;0),IF('2_Вихідні дані'!$A$12=1,ROUND($L12*(W12-1),2),ROUND((L12+N12+P12+R12+T12+V12)*(W12-1),2)),0)</f>
        <v>#REF!</v>
      </c>
      <c r="Y12" s="74" t="e">
        <f t="shared" si="6"/>
        <v>#REF!</v>
      </c>
      <c r="Z12" s="74" t="e">
        <f>Y12*'2_Вихідні дані'!$B$18</f>
        <v>#REF!</v>
      </c>
    </row>
    <row r="13" spans="1:26" ht="12" x14ac:dyDescent="0.2">
      <c r="A13" s="86" t="e">
        <f>#REF!</f>
        <v>#REF!</v>
      </c>
      <c r="B13" s="78" t="e">
        <f>IF(C13=0,0,COUNTIF($C$10:C13,"&lt;&gt;0"))</f>
        <v>#REF!</v>
      </c>
      <c r="C13" s="78" t="e">
        <f>IF($F13&gt;0,#REF!,0)</f>
        <v>#REF!</v>
      </c>
      <c r="D13" s="78" t="e">
        <f>IF($F13&gt;0,#REF!,"")</f>
        <v>#REF!</v>
      </c>
      <c r="E13" s="78" t="e">
        <f>IF($F13&gt;0,#REF!,0)</f>
        <v>#REF!</v>
      </c>
      <c r="F13" s="78" t="e">
        <f>VLOOKUP($A13,#REF!,15+$B$3,FALSE)</f>
        <v>#REF!</v>
      </c>
      <c r="G13" s="82" t="e">
        <f>IF($B13&gt;0,'2_Вихідні дані'!$B$3,0)</f>
        <v>#REF!</v>
      </c>
      <c r="H13" s="84" t="e">
        <f>IF($B13=0,0,VLOOKUP($A13,#REF!,'Печать(міжопал)'!H$9,FALSE))</f>
        <v>#REF!</v>
      </c>
      <c r="I13" s="84" t="e">
        <f>IF($B13=0,0,VLOOKUP($A13,#REF!,'Печать(міжопал)'!I$9,FALSE))</f>
        <v>#REF!</v>
      </c>
      <c r="J13" s="84" t="e">
        <f>IF(B13=0,0,IF(E13&gt;0,VLOOKUP(E13,'2_Вихідні дані'!$A$6:$B$11,2,FALSE),1))</f>
        <v>#REF!</v>
      </c>
      <c r="K13" s="84" t="e">
        <f>IF($B13=0,0,VLOOKUP($A13,#REF!,'Печать(міжопал)'!K$9,FALSE))</f>
        <v>#REF!</v>
      </c>
      <c r="L13" s="74" t="e">
        <f t="shared" si="0"/>
        <v>#REF!</v>
      </c>
      <c r="M13" s="84" t="e">
        <f>IF($B13=0,0,VLOOKUP($A13,#REF!,'Печать(міжопал)'!M$9,FALSE))</f>
        <v>#REF!</v>
      </c>
      <c r="N13" s="82" t="e">
        <f t="shared" si="1"/>
        <v>#REF!</v>
      </c>
      <c r="O13" s="84" t="e">
        <f>IF($B13=0,0,VLOOKUP($A13,#REF!,'Печать(міжопал)'!O$9,FALSE))</f>
        <v>#REF!</v>
      </c>
      <c r="P13" s="82" t="e">
        <f t="shared" si="2"/>
        <v>#REF!</v>
      </c>
      <c r="Q13" s="84" t="e">
        <f>IF($B13=0,0,VLOOKUP($A13,#REF!,'Печать(міжопал)'!Q$9,FALSE))</f>
        <v>#REF!</v>
      </c>
      <c r="R13" s="82" t="e">
        <f t="shared" si="3"/>
        <v>#REF!</v>
      </c>
      <c r="S13" s="84" t="e">
        <f>IF($B13=0,0,VLOOKUP($A13,#REF!,'Печать(міжопал)'!S$9,FALSE))</f>
        <v>#REF!</v>
      </c>
      <c r="T13" s="82" t="e">
        <f t="shared" si="4"/>
        <v>#REF!</v>
      </c>
      <c r="U13" s="84" t="e">
        <f>IF($B13=0,0,VLOOKUP($A13,#REF!,'Печать(міжопал)'!U$9,FALSE))</f>
        <v>#REF!</v>
      </c>
      <c r="V13" s="82" t="e">
        <f t="shared" si="5"/>
        <v>#REF!</v>
      </c>
      <c r="W13" s="84" t="e">
        <f>IF($B13=0,0,VLOOKUP($A13,#REF!,'Печать(міжопал)'!W$9,FALSE))</f>
        <v>#REF!</v>
      </c>
      <c r="X13" s="82" t="e">
        <f>IF(AND($A13&gt;0,W13&gt;0),IF('2_Вихідні дані'!$A$12=1,ROUND($L13*(W13-1),2),ROUND((L13+N13+P13+R13+T13+V13)*(W13-1),2)),0)</f>
        <v>#REF!</v>
      </c>
      <c r="Y13" s="74" t="e">
        <f t="shared" si="6"/>
        <v>#REF!</v>
      </c>
      <c r="Z13" s="74" t="e">
        <f>Y13*'2_Вихідні дані'!$B$18</f>
        <v>#REF!</v>
      </c>
    </row>
    <row r="14" spans="1:26" ht="12" x14ac:dyDescent="0.2">
      <c r="A14" s="86" t="e">
        <f>#REF!</f>
        <v>#REF!</v>
      </c>
      <c r="B14" s="78" t="e">
        <f>IF(C14=0,0,COUNTIF($C$10:C14,"&lt;&gt;0"))</f>
        <v>#REF!</v>
      </c>
      <c r="C14" s="78" t="e">
        <f>IF($F14&gt;0,#REF!,0)</f>
        <v>#REF!</v>
      </c>
      <c r="D14" s="78" t="e">
        <f>IF($F14&gt;0,#REF!,"")</f>
        <v>#REF!</v>
      </c>
      <c r="E14" s="78" t="e">
        <f>IF($F14&gt;0,#REF!,0)</f>
        <v>#REF!</v>
      </c>
      <c r="F14" s="78" t="e">
        <f>VLOOKUP($A14,#REF!,15+$B$3,FALSE)</f>
        <v>#REF!</v>
      </c>
      <c r="G14" s="82" t="e">
        <f>IF($B14&gt;0,'2_Вихідні дані'!$B$3,0)</f>
        <v>#REF!</v>
      </c>
      <c r="H14" s="84" t="e">
        <f>IF($B14=0,0,VLOOKUP($A14,#REF!,'Печать(міжопал)'!H$9,FALSE))</f>
        <v>#REF!</v>
      </c>
      <c r="I14" s="84" t="e">
        <f>IF($B14=0,0,VLOOKUP($A14,#REF!,'Печать(міжопал)'!I$9,FALSE))</f>
        <v>#REF!</v>
      </c>
      <c r="J14" s="84" t="e">
        <f>IF(B14=0,0,IF(E14&gt;0,VLOOKUP(E14,'2_Вихідні дані'!$A$6:$B$11,2,FALSE),1))</f>
        <v>#REF!</v>
      </c>
      <c r="K14" s="84" t="e">
        <f>IF($B14=0,0,VLOOKUP($A14,#REF!,'Печать(міжопал)'!K$9,FALSE))</f>
        <v>#REF!</v>
      </c>
      <c r="L14" s="74" t="e">
        <f t="shared" si="0"/>
        <v>#REF!</v>
      </c>
      <c r="M14" s="84" t="e">
        <f>IF($B14=0,0,VLOOKUP($A14,#REF!,'Печать(міжопал)'!M$9,FALSE))</f>
        <v>#REF!</v>
      </c>
      <c r="N14" s="82" t="e">
        <f t="shared" si="1"/>
        <v>#REF!</v>
      </c>
      <c r="O14" s="84" t="e">
        <f>IF($B14=0,0,VLOOKUP($A14,#REF!,'Печать(міжопал)'!O$9,FALSE))</f>
        <v>#REF!</v>
      </c>
      <c r="P14" s="82" t="e">
        <f t="shared" si="2"/>
        <v>#REF!</v>
      </c>
      <c r="Q14" s="84" t="e">
        <f>IF($B14=0,0,VLOOKUP($A14,#REF!,'Печать(міжопал)'!Q$9,FALSE))</f>
        <v>#REF!</v>
      </c>
      <c r="R14" s="82" t="e">
        <f t="shared" si="3"/>
        <v>#REF!</v>
      </c>
      <c r="S14" s="84" t="e">
        <f>IF($B14=0,0,VLOOKUP($A14,#REF!,'Печать(міжопал)'!S$9,FALSE))</f>
        <v>#REF!</v>
      </c>
      <c r="T14" s="82" t="e">
        <f t="shared" si="4"/>
        <v>#REF!</v>
      </c>
      <c r="U14" s="84" t="e">
        <f>IF($B14=0,0,VLOOKUP($A14,#REF!,'Печать(міжопал)'!U$9,FALSE))</f>
        <v>#REF!</v>
      </c>
      <c r="V14" s="82" t="e">
        <f t="shared" si="5"/>
        <v>#REF!</v>
      </c>
      <c r="W14" s="84" t="e">
        <f>IF($B14=0,0,VLOOKUP($A14,#REF!,'Печать(міжопал)'!W$9,FALSE))</f>
        <v>#REF!</v>
      </c>
      <c r="X14" s="82" t="e">
        <f>IF(AND($A14&gt;0,W14&gt;0),IF('2_Вихідні дані'!$A$12=1,ROUND($L14*(W14-1),2),ROUND((L14+N14+P14+R14+T14+V14)*(W14-1),2)),0)</f>
        <v>#REF!</v>
      </c>
      <c r="Y14" s="74" t="e">
        <f t="shared" si="6"/>
        <v>#REF!</v>
      </c>
      <c r="Z14" s="74" t="e">
        <f>Y14*'2_Вихідні дані'!$B$18</f>
        <v>#REF!</v>
      </c>
    </row>
    <row r="15" spans="1:26" ht="12" x14ac:dyDescent="0.2">
      <c r="A15" s="86" t="e">
        <f>#REF!</f>
        <v>#REF!</v>
      </c>
      <c r="B15" s="78" t="e">
        <f>IF(C15=0,0,COUNTIF($C$10:C15,"&lt;&gt;0"))</f>
        <v>#REF!</v>
      </c>
      <c r="C15" s="78" t="e">
        <f>IF($F15&gt;0,#REF!,0)</f>
        <v>#REF!</v>
      </c>
      <c r="D15" s="78" t="e">
        <f>IF($F15&gt;0,#REF!,"")</f>
        <v>#REF!</v>
      </c>
      <c r="E15" s="78" t="e">
        <f>IF($F15&gt;0,#REF!,0)</f>
        <v>#REF!</v>
      </c>
      <c r="F15" s="78" t="e">
        <f>VLOOKUP($A15,#REF!,15+$B$3,FALSE)</f>
        <v>#REF!</v>
      </c>
      <c r="G15" s="82" t="e">
        <f>IF($B15&gt;0,'2_Вихідні дані'!$B$3,0)</f>
        <v>#REF!</v>
      </c>
      <c r="H15" s="84" t="e">
        <f>IF($B15=0,0,VLOOKUP($A15,#REF!,'Печать(міжопал)'!H$9,FALSE))</f>
        <v>#REF!</v>
      </c>
      <c r="I15" s="84" t="e">
        <f>IF($B15=0,0,VLOOKUP($A15,#REF!,'Печать(міжопал)'!I$9,FALSE))</f>
        <v>#REF!</v>
      </c>
      <c r="J15" s="84" t="e">
        <f>IF(B15=0,0,IF(E15&gt;0,VLOOKUP(E15,'2_Вихідні дані'!$A$6:$B$11,2,FALSE),1))</f>
        <v>#REF!</v>
      </c>
      <c r="K15" s="84" t="e">
        <f>IF($B15=0,0,VLOOKUP($A15,#REF!,'Печать(міжопал)'!K$9,FALSE))</f>
        <v>#REF!</v>
      </c>
      <c r="L15" s="74" t="e">
        <f t="shared" si="0"/>
        <v>#REF!</v>
      </c>
      <c r="M15" s="84" t="e">
        <f>IF($B15=0,0,VLOOKUP($A15,#REF!,'Печать(міжопал)'!M$9,FALSE))</f>
        <v>#REF!</v>
      </c>
      <c r="N15" s="82" t="e">
        <f t="shared" si="1"/>
        <v>#REF!</v>
      </c>
      <c r="O15" s="84" t="e">
        <f>IF($B15=0,0,VLOOKUP($A15,#REF!,'Печать(міжопал)'!O$9,FALSE))</f>
        <v>#REF!</v>
      </c>
      <c r="P15" s="82" t="e">
        <f t="shared" si="2"/>
        <v>#REF!</v>
      </c>
      <c r="Q15" s="84" t="e">
        <f>IF($B15=0,0,VLOOKUP($A15,#REF!,'Печать(міжопал)'!Q$9,FALSE))</f>
        <v>#REF!</v>
      </c>
      <c r="R15" s="82" t="e">
        <f t="shared" si="3"/>
        <v>#REF!</v>
      </c>
      <c r="S15" s="84" t="e">
        <f>IF($B15=0,0,VLOOKUP($A15,#REF!,'Печать(міжопал)'!S$9,FALSE))</f>
        <v>#REF!</v>
      </c>
      <c r="T15" s="82" t="e">
        <f t="shared" si="4"/>
        <v>#REF!</v>
      </c>
      <c r="U15" s="84" t="e">
        <f>IF($B15=0,0,VLOOKUP($A15,#REF!,'Печать(міжопал)'!U$9,FALSE))</f>
        <v>#REF!</v>
      </c>
      <c r="V15" s="82" t="e">
        <f t="shared" si="5"/>
        <v>#REF!</v>
      </c>
      <c r="W15" s="84" t="e">
        <f>IF($B15=0,0,VLOOKUP($A15,#REF!,'Печать(міжопал)'!W$9,FALSE))</f>
        <v>#REF!</v>
      </c>
      <c r="X15" s="82" t="e">
        <f>IF(AND($A15&gt;0,W15&gt;0),IF('2_Вихідні дані'!$A$12=1,ROUND($L15*(W15-1),2),ROUND((L15+N15+P15+R15+T15+V15)*(W15-1),2)),0)</f>
        <v>#REF!</v>
      </c>
      <c r="Y15" s="74" t="e">
        <f t="shared" si="6"/>
        <v>#REF!</v>
      </c>
      <c r="Z15" s="74" t="e">
        <f>Y15*'2_Вихідні дані'!$B$18</f>
        <v>#REF!</v>
      </c>
    </row>
    <row r="16" spans="1:26" ht="12" x14ac:dyDescent="0.2">
      <c r="A16" s="86" t="e">
        <f>#REF!</f>
        <v>#REF!</v>
      </c>
      <c r="B16" s="78" t="e">
        <f>IF(C16=0,0,COUNTIF($C$10:C16,"&lt;&gt;0"))</f>
        <v>#REF!</v>
      </c>
      <c r="C16" s="78" t="e">
        <f>IF($F16&gt;0,#REF!,0)</f>
        <v>#REF!</v>
      </c>
      <c r="D16" s="78" t="e">
        <f>IF($F16&gt;0,#REF!,"")</f>
        <v>#REF!</v>
      </c>
      <c r="E16" s="78" t="e">
        <f>IF($F16&gt;0,#REF!,0)</f>
        <v>#REF!</v>
      </c>
      <c r="F16" s="78" t="e">
        <f>VLOOKUP($A16,#REF!,15+$B$3,FALSE)</f>
        <v>#REF!</v>
      </c>
      <c r="G16" s="82" t="e">
        <f>IF($B16&gt;0,'2_Вихідні дані'!$B$3,0)</f>
        <v>#REF!</v>
      </c>
      <c r="H16" s="84" t="e">
        <f>IF($B16=0,0,VLOOKUP($A16,#REF!,'Печать(міжопал)'!H$9,FALSE))</f>
        <v>#REF!</v>
      </c>
      <c r="I16" s="84" t="e">
        <f>IF($B16=0,0,VLOOKUP($A16,#REF!,'Печать(міжопал)'!I$9,FALSE))</f>
        <v>#REF!</v>
      </c>
      <c r="J16" s="84" t="e">
        <f>IF(B16=0,0,IF(E16&gt;0,VLOOKUP(E16,'2_Вихідні дані'!$A$6:$B$11,2,FALSE),1))</f>
        <v>#REF!</v>
      </c>
      <c r="K16" s="84" t="e">
        <f>IF($B16=0,0,VLOOKUP($A16,#REF!,'Печать(міжопал)'!K$9,FALSE))</f>
        <v>#REF!</v>
      </c>
      <c r="L16" s="74" t="e">
        <f t="shared" si="0"/>
        <v>#REF!</v>
      </c>
      <c r="M16" s="84" t="e">
        <f>IF($B16=0,0,VLOOKUP($A16,#REF!,'Печать(міжопал)'!M$9,FALSE))</f>
        <v>#REF!</v>
      </c>
      <c r="N16" s="82" t="e">
        <f t="shared" si="1"/>
        <v>#REF!</v>
      </c>
      <c r="O16" s="84" t="e">
        <f>IF($B16=0,0,VLOOKUP($A16,#REF!,'Печать(міжопал)'!O$9,FALSE))</f>
        <v>#REF!</v>
      </c>
      <c r="P16" s="82" t="e">
        <f t="shared" si="2"/>
        <v>#REF!</v>
      </c>
      <c r="Q16" s="84" t="e">
        <f>IF($B16=0,0,VLOOKUP($A16,#REF!,'Печать(міжопал)'!Q$9,FALSE))</f>
        <v>#REF!</v>
      </c>
      <c r="R16" s="82" t="e">
        <f t="shared" si="3"/>
        <v>#REF!</v>
      </c>
      <c r="S16" s="84" t="e">
        <f>IF($B16=0,0,VLOOKUP($A16,#REF!,'Печать(міжопал)'!S$9,FALSE))</f>
        <v>#REF!</v>
      </c>
      <c r="T16" s="82" t="e">
        <f t="shared" si="4"/>
        <v>#REF!</v>
      </c>
      <c r="U16" s="84" t="e">
        <f>IF($B16=0,0,VLOOKUP($A16,#REF!,'Печать(міжопал)'!U$9,FALSE))</f>
        <v>#REF!</v>
      </c>
      <c r="V16" s="82" t="e">
        <f t="shared" si="5"/>
        <v>#REF!</v>
      </c>
      <c r="W16" s="84" t="e">
        <f>IF($B16=0,0,VLOOKUP($A16,#REF!,'Печать(міжопал)'!W$9,FALSE))</f>
        <v>#REF!</v>
      </c>
      <c r="X16" s="82" t="e">
        <f>IF(AND($A16&gt;0,W16&gt;0),IF('2_Вихідні дані'!$A$12=1,ROUND($L16*(W16-1),2),ROUND((L16+N16+P16+R16+T16+V16)*(W16-1),2)),0)</f>
        <v>#REF!</v>
      </c>
      <c r="Y16" s="74" t="e">
        <f t="shared" si="6"/>
        <v>#REF!</v>
      </c>
      <c r="Z16" s="74" t="e">
        <f>Y16*'2_Вихідні дані'!$B$18</f>
        <v>#REF!</v>
      </c>
    </row>
    <row r="17" spans="1:26" ht="12" x14ac:dyDescent="0.2">
      <c r="A17" s="86" t="e">
        <f>#REF!</f>
        <v>#REF!</v>
      </c>
      <c r="B17" s="78" t="e">
        <f>IF(C17=0,0,COUNTIF($C$10:C17,"&lt;&gt;0"))</f>
        <v>#REF!</v>
      </c>
      <c r="C17" s="78" t="e">
        <f>IF($F17&gt;0,#REF!,0)</f>
        <v>#REF!</v>
      </c>
      <c r="D17" s="78" t="e">
        <f>IF($F17&gt;0,#REF!,"")</f>
        <v>#REF!</v>
      </c>
      <c r="E17" s="78" t="e">
        <f>IF($F17&gt;0,#REF!,0)</f>
        <v>#REF!</v>
      </c>
      <c r="F17" s="78" t="e">
        <f>VLOOKUP($A17,#REF!,15+$B$3,FALSE)</f>
        <v>#REF!</v>
      </c>
      <c r="G17" s="82" t="e">
        <f>IF($B17&gt;0,'2_Вихідні дані'!$B$3,0)</f>
        <v>#REF!</v>
      </c>
      <c r="H17" s="84" t="e">
        <f>IF($B17=0,0,VLOOKUP($A17,#REF!,'Печать(міжопал)'!H$9,FALSE))</f>
        <v>#REF!</v>
      </c>
      <c r="I17" s="84" t="e">
        <f>IF($B17=0,0,VLOOKUP($A17,#REF!,'Печать(міжопал)'!I$9,FALSE))</f>
        <v>#REF!</v>
      </c>
      <c r="J17" s="84" t="e">
        <f>IF(B17=0,0,IF(E17&gt;0,VLOOKUP(E17,'2_Вихідні дані'!$A$6:$B$11,2,FALSE),1))</f>
        <v>#REF!</v>
      </c>
      <c r="K17" s="84" t="e">
        <f>IF($B17=0,0,VLOOKUP($A17,#REF!,'Печать(міжопал)'!K$9,FALSE))</f>
        <v>#REF!</v>
      </c>
      <c r="L17" s="74" t="e">
        <f t="shared" si="0"/>
        <v>#REF!</v>
      </c>
      <c r="M17" s="84" t="e">
        <f>IF($B17=0,0,VLOOKUP($A17,#REF!,'Печать(міжопал)'!M$9,FALSE))</f>
        <v>#REF!</v>
      </c>
      <c r="N17" s="82" t="e">
        <f t="shared" si="1"/>
        <v>#REF!</v>
      </c>
      <c r="O17" s="84" t="e">
        <f>IF($B17=0,0,VLOOKUP($A17,#REF!,'Печать(міжопал)'!O$9,FALSE))</f>
        <v>#REF!</v>
      </c>
      <c r="P17" s="82" t="e">
        <f t="shared" si="2"/>
        <v>#REF!</v>
      </c>
      <c r="Q17" s="84" t="e">
        <f>IF($B17=0,0,VLOOKUP($A17,#REF!,'Печать(міжопал)'!Q$9,FALSE))</f>
        <v>#REF!</v>
      </c>
      <c r="R17" s="82" t="e">
        <f t="shared" si="3"/>
        <v>#REF!</v>
      </c>
      <c r="S17" s="84" t="e">
        <f>IF($B17=0,0,VLOOKUP($A17,#REF!,'Печать(міжопал)'!S$9,FALSE))</f>
        <v>#REF!</v>
      </c>
      <c r="T17" s="82" t="e">
        <f t="shared" si="4"/>
        <v>#REF!</v>
      </c>
      <c r="U17" s="84" t="e">
        <f>IF($B17=0,0,VLOOKUP($A17,#REF!,'Печать(міжопал)'!U$9,FALSE))</f>
        <v>#REF!</v>
      </c>
      <c r="V17" s="82" t="e">
        <f t="shared" si="5"/>
        <v>#REF!</v>
      </c>
      <c r="W17" s="84" t="e">
        <f>IF($B17=0,0,VLOOKUP($A17,#REF!,'Печать(міжопал)'!W$9,FALSE))</f>
        <v>#REF!</v>
      </c>
      <c r="X17" s="82" t="e">
        <f>IF(AND($A17&gt;0,W17&gt;0),IF('2_Вихідні дані'!$A$12=1,ROUND($L17*(W17-1),2),ROUND((L17+N17+P17+R17+T17+V17)*(W17-1),2)),0)</f>
        <v>#REF!</v>
      </c>
      <c r="Y17" s="74" t="e">
        <f t="shared" si="6"/>
        <v>#REF!</v>
      </c>
      <c r="Z17" s="74" t="e">
        <f>Y17*'2_Вихідні дані'!$B$18</f>
        <v>#REF!</v>
      </c>
    </row>
    <row r="18" spans="1:26" ht="12" x14ac:dyDescent="0.2">
      <c r="A18" s="86" t="e">
        <f>#REF!</f>
        <v>#REF!</v>
      </c>
      <c r="B18" s="78" t="e">
        <f>IF(C18=0,0,COUNTIF($C$10:C18,"&lt;&gt;0"))</f>
        <v>#REF!</v>
      </c>
      <c r="C18" s="78" t="e">
        <f>IF($F18&gt;0,#REF!,0)</f>
        <v>#REF!</v>
      </c>
      <c r="D18" s="78" t="e">
        <f>IF($F18&gt;0,#REF!,"")</f>
        <v>#REF!</v>
      </c>
      <c r="E18" s="78" t="e">
        <f>IF($F18&gt;0,#REF!,0)</f>
        <v>#REF!</v>
      </c>
      <c r="F18" s="78" t="e">
        <f>VLOOKUP($A18,#REF!,15+$B$3,FALSE)</f>
        <v>#REF!</v>
      </c>
      <c r="G18" s="82" t="e">
        <f>IF($B18&gt;0,'2_Вихідні дані'!$B$3,0)</f>
        <v>#REF!</v>
      </c>
      <c r="H18" s="84" t="e">
        <f>IF($B18=0,0,VLOOKUP($A18,#REF!,'Печать(міжопал)'!H$9,FALSE))</f>
        <v>#REF!</v>
      </c>
      <c r="I18" s="84" t="e">
        <f>IF($B18=0,0,VLOOKUP($A18,#REF!,'Печать(міжопал)'!I$9,FALSE))</f>
        <v>#REF!</v>
      </c>
      <c r="J18" s="84" t="e">
        <f>IF(B18=0,0,IF(E18&gt;0,VLOOKUP(E18,'2_Вихідні дані'!$A$6:$B$11,2,FALSE),1))</f>
        <v>#REF!</v>
      </c>
      <c r="K18" s="84" t="e">
        <f>IF($B18=0,0,VLOOKUP($A18,#REF!,'Печать(міжопал)'!K$9,FALSE))</f>
        <v>#REF!</v>
      </c>
      <c r="L18" s="74" t="e">
        <f t="shared" si="0"/>
        <v>#REF!</v>
      </c>
      <c r="M18" s="84" t="e">
        <f>IF($B18=0,0,VLOOKUP($A18,#REF!,'Печать(міжопал)'!M$9,FALSE))</f>
        <v>#REF!</v>
      </c>
      <c r="N18" s="82" t="e">
        <f t="shared" si="1"/>
        <v>#REF!</v>
      </c>
      <c r="O18" s="84" t="e">
        <f>IF($B18=0,0,VLOOKUP($A18,#REF!,'Печать(міжопал)'!O$9,FALSE))</f>
        <v>#REF!</v>
      </c>
      <c r="P18" s="82" t="e">
        <f t="shared" si="2"/>
        <v>#REF!</v>
      </c>
      <c r="Q18" s="84" t="e">
        <f>IF($B18=0,0,VLOOKUP($A18,#REF!,'Печать(міжопал)'!Q$9,FALSE))</f>
        <v>#REF!</v>
      </c>
      <c r="R18" s="82" t="e">
        <f t="shared" si="3"/>
        <v>#REF!</v>
      </c>
      <c r="S18" s="84" t="e">
        <f>IF($B18=0,0,VLOOKUP($A18,#REF!,'Печать(міжопал)'!S$9,FALSE))</f>
        <v>#REF!</v>
      </c>
      <c r="T18" s="82" t="e">
        <f t="shared" si="4"/>
        <v>#REF!</v>
      </c>
      <c r="U18" s="84" t="e">
        <f>IF($B18=0,0,VLOOKUP($A18,#REF!,'Печать(міжопал)'!U$9,FALSE))</f>
        <v>#REF!</v>
      </c>
      <c r="V18" s="82" t="e">
        <f t="shared" si="5"/>
        <v>#REF!</v>
      </c>
      <c r="W18" s="84" t="e">
        <f>IF($B18=0,0,VLOOKUP($A18,#REF!,'Печать(міжопал)'!W$9,FALSE))</f>
        <v>#REF!</v>
      </c>
      <c r="X18" s="82" t="e">
        <f>IF(AND($A18&gt;0,W18&gt;0),IF('2_Вихідні дані'!$A$12=1,ROUND($L18*(W18-1),2),ROUND((L18+N18+P18+R18+T18+V18)*(W18-1),2)),0)</f>
        <v>#REF!</v>
      </c>
      <c r="Y18" s="74" t="e">
        <f t="shared" si="6"/>
        <v>#REF!</v>
      </c>
      <c r="Z18" s="74" t="e">
        <f>Y18*'2_Вихідні дані'!$B$18</f>
        <v>#REF!</v>
      </c>
    </row>
    <row r="19" spans="1:26" ht="12" x14ac:dyDescent="0.2">
      <c r="A19" s="86" t="e">
        <f>#REF!</f>
        <v>#REF!</v>
      </c>
      <c r="B19" s="78" t="e">
        <f>IF(C19=0,0,COUNTIF($C$10:C19,"&lt;&gt;0"))</f>
        <v>#REF!</v>
      </c>
      <c r="C19" s="78" t="e">
        <f>IF($F19&gt;0,#REF!,0)</f>
        <v>#REF!</v>
      </c>
      <c r="D19" s="78" t="e">
        <f>IF($F19&gt;0,#REF!,"")</f>
        <v>#REF!</v>
      </c>
      <c r="E19" s="78" t="e">
        <f>IF($F19&gt;0,#REF!,0)</f>
        <v>#REF!</v>
      </c>
      <c r="F19" s="78" t="e">
        <f>VLOOKUP($A19,#REF!,15+$B$3,FALSE)</f>
        <v>#REF!</v>
      </c>
      <c r="G19" s="82" t="e">
        <f>IF($B19&gt;0,'2_Вихідні дані'!$B$3,0)</f>
        <v>#REF!</v>
      </c>
      <c r="H19" s="84" t="e">
        <f>IF($B19=0,0,VLOOKUP($A19,#REF!,'Печать(міжопал)'!H$9,FALSE))</f>
        <v>#REF!</v>
      </c>
      <c r="I19" s="84" t="e">
        <f>IF($B19=0,0,VLOOKUP($A19,#REF!,'Печать(міжопал)'!I$9,FALSE))</f>
        <v>#REF!</v>
      </c>
      <c r="J19" s="84" t="e">
        <f>IF(B19=0,0,IF(E19&gt;0,VLOOKUP(E19,'2_Вихідні дані'!$A$6:$B$11,2,FALSE),1))</f>
        <v>#REF!</v>
      </c>
      <c r="K19" s="84" t="e">
        <f>IF($B19=0,0,VLOOKUP($A19,#REF!,'Печать(міжопал)'!K$9,FALSE))</f>
        <v>#REF!</v>
      </c>
      <c r="L19" s="74" t="e">
        <f t="shared" si="0"/>
        <v>#REF!</v>
      </c>
      <c r="M19" s="84" t="e">
        <f>IF($B19=0,0,VLOOKUP($A19,#REF!,'Печать(міжопал)'!M$9,FALSE))</f>
        <v>#REF!</v>
      </c>
      <c r="N19" s="82" t="e">
        <f t="shared" si="1"/>
        <v>#REF!</v>
      </c>
      <c r="O19" s="84" t="e">
        <f>IF($B19=0,0,VLOOKUP($A19,#REF!,'Печать(міжопал)'!O$9,FALSE))</f>
        <v>#REF!</v>
      </c>
      <c r="P19" s="82" t="e">
        <f t="shared" si="2"/>
        <v>#REF!</v>
      </c>
      <c r="Q19" s="84" t="e">
        <f>IF($B19=0,0,VLOOKUP($A19,#REF!,'Печать(міжопал)'!Q$9,FALSE))</f>
        <v>#REF!</v>
      </c>
      <c r="R19" s="82" t="e">
        <f t="shared" si="3"/>
        <v>#REF!</v>
      </c>
      <c r="S19" s="84" t="e">
        <f>IF($B19=0,0,VLOOKUP($A19,#REF!,'Печать(міжопал)'!S$9,FALSE))</f>
        <v>#REF!</v>
      </c>
      <c r="T19" s="82" t="e">
        <f t="shared" si="4"/>
        <v>#REF!</v>
      </c>
      <c r="U19" s="84" t="e">
        <f>IF($B19=0,0,VLOOKUP($A19,#REF!,'Печать(міжопал)'!U$9,FALSE))</f>
        <v>#REF!</v>
      </c>
      <c r="V19" s="82" t="e">
        <f t="shared" si="5"/>
        <v>#REF!</v>
      </c>
      <c r="W19" s="84" t="e">
        <f>IF($B19=0,0,VLOOKUP($A19,#REF!,'Печать(міжопал)'!W$9,FALSE))</f>
        <v>#REF!</v>
      </c>
      <c r="X19" s="82" t="e">
        <f>IF(AND($A19&gt;0,W19&gt;0),IF('2_Вихідні дані'!$A$12=1,ROUND($L19*(W19-1),2),ROUND((L19+N19+P19+R19+T19+V19)*(W19-1),2)),0)</f>
        <v>#REF!</v>
      </c>
      <c r="Y19" s="74" t="e">
        <f t="shared" si="6"/>
        <v>#REF!</v>
      </c>
      <c r="Z19" s="74" t="e">
        <f>Y19*'2_Вихідні дані'!$B$18</f>
        <v>#REF!</v>
      </c>
    </row>
    <row r="20" spans="1:26" ht="12" x14ac:dyDescent="0.2">
      <c r="A20" s="86" t="e">
        <f>#REF!</f>
        <v>#REF!</v>
      </c>
      <c r="B20" s="78" t="e">
        <f>IF(C20=0,0,COUNTIF($C$10:C20,"&lt;&gt;0"))</f>
        <v>#REF!</v>
      </c>
      <c r="C20" s="78" t="e">
        <f>IF($F20&gt;0,#REF!,0)</f>
        <v>#REF!</v>
      </c>
      <c r="D20" s="78" t="e">
        <f>IF($F20&gt;0,#REF!,"")</f>
        <v>#REF!</v>
      </c>
      <c r="E20" s="78" t="e">
        <f>IF($F20&gt;0,#REF!,0)</f>
        <v>#REF!</v>
      </c>
      <c r="F20" s="78" t="e">
        <f>VLOOKUP($A20,#REF!,15+$B$3,FALSE)</f>
        <v>#REF!</v>
      </c>
      <c r="G20" s="82" t="e">
        <f>IF($B20&gt;0,'2_Вихідні дані'!$B$3,0)</f>
        <v>#REF!</v>
      </c>
      <c r="H20" s="84" t="e">
        <f>IF($B20=0,0,VLOOKUP($A20,#REF!,'Печать(міжопал)'!H$9,FALSE))</f>
        <v>#REF!</v>
      </c>
      <c r="I20" s="84" t="e">
        <f>IF($B20=0,0,VLOOKUP($A20,#REF!,'Печать(міжопал)'!I$9,FALSE))</f>
        <v>#REF!</v>
      </c>
      <c r="J20" s="84" t="e">
        <f>IF(B20=0,0,IF(E20&gt;0,VLOOKUP(E20,'2_Вихідні дані'!$A$6:$B$11,2,FALSE),1))</f>
        <v>#REF!</v>
      </c>
      <c r="K20" s="84" t="e">
        <f>IF($B20=0,0,VLOOKUP($A20,#REF!,'Печать(міжопал)'!K$9,FALSE))</f>
        <v>#REF!</v>
      </c>
      <c r="L20" s="74" t="e">
        <f t="shared" si="0"/>
        <v>#REF!</v>
      </c>
      <c r="M20" s="84" t="e">
        <f>IF($B20=0,0,VLOOKUP($A20,#REF!,'Печать(міжопал)'!M$9,FALSE))</f>
        <v>#REF!</v>
      </c>
      <c r="N20" s="82" t="e">
        <f t="shared" si="1"/>
        <v>#REF!</v>
      </c>
      <c r="O20" s="84" t="e">
        <f>IF($B20=0,0,VLOOKUP($A20,#REF!,'Печать(міжопал)'!O$9,FALSE))</f>
        <v>#REF!</v>
      </c>
      <c r="P20" s="82" t="e">
        <f t="shared" si="2"/>
        <v>#REF!</v>
      </c>
      <c r="Q20" s="84" t="e">
        <f>IF($B20=0,0,VLOOKUP($A20,#REF!,'Печать(міжопал)'!Q$9,FALSE))</f>
        <v>#REF!</v>
      </c>
      <c r="R20" s="82" t="e">
        <f t="shared" si="3"/>
        <v>#REF!</v>
      </c>
      <c r="S20" s="84" t="e">
        <f>IF($B20=0,0,VLOOKUP($A20,#REF!,'Печать(міжопал)'!S$9,FALSE))</f>
        <v>#REF!</v>
      </c>
      <c r="T20" s="82" t="e">
        <f t="shared" si="4"/>
        <v>#REF!</v>
      </c>
      <c r="U20" s="84" t="e">
        <f>IF($B20=0,0,VLOOKUP($A20,#REF!,'Печать(міжопал)'!U$9,FALSE))</f>
        <v>#REF!</v>
      </c>
      <c r="V20" s="82" t="e">
        <f t="shared" si="5"/>
        <v>#REF!</v>
      </c>
      <c r="W20" s="84" t="e">
        <f>IF($B20=0,0,VLOOKUP($A20,#REF!,'Печать(міжопал)'!W$9,FALSE))</f>
        <v>#REF!</v>
      </c>
      <c r="X20" s="82" t="e">
        <f>IF(AND($A20&gt;0,W20&gt;0),IF('2_Вихідні дані'!$A$12=1,ROUND($L20*(W20-1),2),ROUND((L20+N20+P20+R20+T20+V20)*(W20-1),2)),0)</f>
        <v>#REF!</v>
      </c>
      <c r="Y20" s="74" t="e">
        <f t="shared" si="6"/>
        <v>#REF!</v>
      </c>
      <c r="Z20" s="74" t="e">
        <f>Y20*'2_Вихідні дані'!$B$18</f>
        <v>#REF!</v>
      </c>
    </row>
    <row r="21" spans="1:26" ht="12" hidden="1" x14ac:dyDescent="0.2">
      <c r="A21" s="86" t="e">
        <f>#REF!</f>
        <v>#REF!</v>
      </c>
      <c r="B21" s="78" t="e">
        <f>IF(C21=0,0,COUNTIF($C$10:C21,"&lt;&gt;0"))</f>
        <v>#REF!</v>
      </c>
      <c r="C21" s="78" t="e">
        <f>IF($F21&gt;0,#REF!,0)</f>
        <v>#REF!</v>
      </c>
      <c r="D21" s="78" t="e">
        <f>IF($F21&gt;0,#REF!,"")</f>
        <v>#REF!</v>
      </c>
      <c r="E21" s="78" t="e">
        <f>IF($F21&gt;0,#REF!,0)</f>
        <v>#REF!</v>
      </c>
      <c r="F21" s="78" t="e">
        <f>VLOOKUP($A21,#REF!,15+$B$3,FALSE)</f>
        <v>#REF!</v>
      </c>
      <c r="G21" s="82" t="e">
        <f>IF($B21&gt;0,'2_Вихідні дані'!$B$3,0)</f>
        <v>#REF!</v>
      </c>
      <c r="H21" s="84" t="e">
        <f>IF($B21=0,0,VLOOKUP($A21,#REF!,'Печать(міжопал)'!H$9,FALSE))</f>
        <v>#REF!</v>
      </c>
      <c r="I21" s="84" t="e">
        <f>IF($B21=0,0,VLOOKUP($A21,#REF!,'Печать(міжопал)'!I$9,FALSE))</f>
        <v>#REF!</v>
      </c>
      <c r="J21" s="84" t="e">
        <f>IF(B21=0,0,IF(E21&gt;0,VLOOKUP(E21,'2_Вихідні дані'!$A$6:$B$11,2,FALSE),1))</f>
        <v>#REF!</v>
      </c>
      <c r="K21" s="84" t="e">
        <f>IF($B21=0,0,VLOOKUP($A21,#REF!,'Печать(міжопал)'!K$9,FALSE))</f>
        <v>#REF!</v>
      </c>
      <c r="L21" s="74" t="e">
        <f t="shared" si="0"/>
        <v>#REF!</v>
      </c>
      <c r="M21" s="84" t="e">
        <f>IF($B21=0,0,VLOOKUP($A21,#REF!,'Печать(міжопал)'!M$9,FALSE))</f>
        <v>#REF!</v>
      </c>
      <c r="N21" s="82" t="e">
        <f t="shared" si="1"/>
        <v>#REF!</v>
      </c>
      <c r="O21" s="84" t="e">
        <f>IF($B21=0,0,VLOOKUP($A21,#REF!,'Печать(міжопал)'!O$9,FALSE))</f>
        <v>#REF!</v>
      </c>
      <c r="P21" s="82" t="e">
        <f t="shared" si="2"/>
        <v>#REF!</v>
      </c>
      <c r="Q21" s="84" t="e">
        <f>IF($B21=0,0,VLOOKUP($A21,#REF!,'Печать(міжопал)'!Q$9,FALSE))</f>
        <v>#REF!</v>
      </c>
      <c r="R21" s="82" t="e">
        <f t="shared" si="3"/>
        <v>#REF!</v>
      </c>
      <c r="S21" s="84" t="e">
        <f>IF($B21=0,0,VLOOKUP($A21,#REF!,'Печать(міжопал)'!S$9,FALSE))</f>
        <v>#REF!</v>
      </c>
      <c r="T21" s="82" t="e">
        <f t="shared" si="4"/>
        <v>#REF!</v>
      </c>
      <c r="U21" s="84" t="e">
        <f>IF($B21=0,0,VLOOKUP($A21,#REF!,'Печать(міжопал)'!U$9,FALSE))</f>
        <v>#REF!</v>
      </c>
      <c r="V21" s="82" t="e">
        <f t="shared" si="5"/>
        <v>#REF!</v>
      </c>
      <c r="W21" s="84" t="e">
        <f>IF($B21=0,0,VLOOKUP($A21,#REF!,'Печать(міжопал)'!W$9,FALSE))</f>
        <v>#REF!</v>
      </c>
      <c r="X21" s="82" t="e">
        <f>IF(AND($A21&gt;0,W21&gt;0),IF('2_Вихідні дані'!$A$12=1,ROUND($L21*(W21-1),2),ROUND((L21+N21+P21+R21+T21+V21)*(W21-1),2)),0)</f>
        <v>#REF!</v>
      </c>
      <c r="Y21" s="74" t="e">
        <f t="shared" si="6"/>
        <v>#REF!</v>
      </c>
      <c r="Z21" s="74" t="e">
        <f>Y21*'2_Вихідні дані'!$B$18</f>
        <v>#REF!</v>
      </c>
    </row>
    <row r="22" spans="1:26" ht="12" hidden="1" x14ac:dyDescent="0.2">
      <c r="A22" s="86" t="e">
        <f>#REF!</f>
        <v>#REF!</v>
      </c>
      <c r="B22" s="78" t="e">
        <f>IF(C22=0,0,COUNTIF($C$10:C22,"&lt;&gt;0"))</f>
        <v>#REF!</v>
      </c>
      <c r="C22" s="78" t="e">
        <f>IF($F22&gt;0,#REF!,0)</f>
        <v>#REF!</v>
      </c>
      <c r="D22" s="78" t="e">
        <f>IF($F22&gt;0,#REF!,"")</f>
        <v>#REF!</v>
      </c>
      <c r="E22" s="78" t="e">
        <f>IF($F22&gt;0,#REF!,0)</f>
        <v>#REF!</v>
      </c>
      <c r="F22" s="78" t="e">
        <f>VLOOKUP($A22,#REF!,15+$B$3,FALSE)</f>
        <v>#REF!</v>
      </c>
      <c r="G22" s="82" t="e">
        <f>IF($B22&gt;0,'2_Вихідні дані'!$B$3,0)</f>
        <v>#REF!</v>
      </c>
      <c r="H22" s="84" t="e">
        <f>IF($B22=0,0,VLOOKUP($A22,#REF!,'Печать(міжопал)'!H$9,FALSE))</f>
        <v>#REF!</v>
      </c>
      <c r="I22" s="84" t="e">
        <f>IF($B22=0,0,VLOOKUP($A22,#REF!,'Печать(міжопал)'!I$9,FALSE))</f>
        <v>#REF!</v>
      </c>
      <c r="J22" s="84" t="e">
        <f>IF(B22=0,0,IF(E22&gt;0,VLOOKUP(E22,'2_Вихідні дані'!$A$6:$B$11,2,FALSE),1))</f>
        <v>#REF!</v>
      </c>
      <c r="K22" s="84" t="e">
        <f>IF($B22=0,0,VLOOKUP($A22,#REF!,'Печать(міжопал)'!K$9,FALSE))</f>
        <v>#REF!</v>
      </c>
      <c r="L22" s="74" t="e">
        <f t="shared" si="0"/>
        <v>#REF!</v>
      </c>
      <c r="M22" s="84" t="e">
        <f>IF($B22=0,0,VLOOKUP($A22,#REF!,'Печать(міжопал)'!M$9,FALSE))</f>
        <v>#REF!</v>
      </c>
      <c r="N22" s="82" t="e">
        <f t="shared" si="1"/>
        <v>#REF!</v>
      </c>
      <c r="O22" s="84" t="e">
        <f>IF($B22=0,0,VLOOKUP($A22,#REF!,'Печать(міжопал)'!O$9,FALSE))</f>
        <v>#REF!</v>
      </c>
      <c r="P22" s="82" t="e">
        <f t="shared" si="2"/>
        <v>#REF!</v>
      </c>
      <c r="Q22" s="84" t="e">
        <f>IF($B22=0,0,VLOOKUP($A22,#REF!,'Печать(міжопал)'!Q$9,FALSE))</f>
        <v>#REF!</v>
      </c>
      <c r="R22" s="82" t="e">
        <f t="shared" si="3"/>
        <v>#REF!</v>
      </c>
      <c r="S22" s="84" t="e">
        <f>IF($B22=0,0,VLOOKUP($A22,#REF!,'Печать(міжопал)'!S$9,FALSE))</f>
        <v>#REF!</v>
      </c>
      <c r="T22" s="82" t="e">
        <f t="shared" si="4"/>
        <v>#REF!</v>
      </c>
      <c r="U22" s="84" t="e">
        <f>IF($B22=0,0,VLOOKUP($A22,#REF!,'Печать(міжопал)'!U$9,FALSE))</f>
        <v>#REF!</v>
      </c>
      <c r="V22" s="82" t="e">
        <f t="shared" si="5"/>
        <v>#REF!</v>
      </c>
      <c r="W22" s="84" t="e">
        <f>IF($B22=0,0,VLOOKUP($A22,#REF!,'Печать(міжопал)'!W$9,FALSE))</f>
        <v>#REF!</v>
      </c>
      <c r="X22" s="82" t="e">
        <f>IF(AND($A22&gt;0,W22&gt;0),IF('2_Вихідні дані'!$A$12=1,ROUND($L22*(W22-1),2),ROUND((L22+N22+P22+R22+T22+V22)*(W22-1),2)),0)</f>
        <v>#REF!</v>
      </c>
      <c r="Y22" s="74" t="e">
        <f t="shared" si="6"/>
        <v>#REF!</v>
      </c>
      <c r="Z22" s="74" t="e">
        <f>Y22*'2_Вихідні дані'!$B$18</f>
        <v>#REF!</v>
      </c>
    </row>
    <row r="23" spans="1:26" ht="12" hidden="1" x14ac:dyDescent="0.2">
      <c r="A23" s="86" t="e">
        <f>#REF!</f>
        <v>#REF!</v>
      </c>
      <c r="B23" s="78" t="e">
        <f>IF(C23=0,0,COUNTIF($C$10:C23,"&lt;&gt;0"))</f>
        <v>#REF!</v>
      </c>
      <c r="C23" s="78" t="e">
        <f>IF($F23&gt;0,#REF!,0)</f>
        <v>#REF!</v>
      </c>
      <c r="D23" s="78" t="e">
        <f>IF($F23&gt;0,#REF!,"")</f>
        <v>#REF!</v>
      </c>
      <c r="E23" s="78" t="e">
        <f>IF($F23&gt;0,#REF!,0)</f>
        <v>#REF!</v>
      </c>
      <c r="F23" s="78" t="e">
        <f>VLOOKUP($A23,#REF!,15+$B$3,FALSE)</f>
        <v>#REF!</v>
      </c>
      <c r="G23" s="82" t="e">
        <f>IF($B23&gt;0,'2_Вихідні дані'!$B$3,0)</f>
        <v>#REF!</v>
      </c>
      <c r="H23" s="84" t="e">
        <f>IF($B23=0,0,VLOOKUP($A23,#REF!,'Печать(міжопал)'!H$9,FALSE))</f>
        <v>#REF!</v>
      </c>
      <c r="I23" s="84" t="e">
        <f>IF($B23=0,0,VLOOKUP($A23,#REF!,'Печать(міжопал)'!I$9,FALSE))</f>
        <v>#REF!</v>
      </c>
      <c r="J23" s="84" t="e">
        <f>IF(B23=0,0,IF(E23&gt;0,VLOOKUP(E23,'2_Вихідні дані'!$A$6:$B$11,2,FALSE),1))</f>
        <v>#REF!</v>
      </c>
      <c r="K23" s="84" t="e">
        <f>IF($B23=0,0,VLOOKUP($A23,#REF!,'Печать(міжопал)'!K$9,FALSE))</f>
        <v>#REF!</v>
      </c>
      <c r="L23" s="74" t="e">
        <f t="shared" si="0"/>
        <v>#REF!</v>
      </c>
      <c r="M23" s="84" t="e">
        <f>IF($B23=0,0,VLOOKUP($A23,#REF!,'Печать(міжопал)'!M$9,FALSE))</f>
        <v>#REF!</v>
      </c>
      <c r="N23" s="82" t="e">
        <f t="shared" si="1"/>
        <v>#REF!</v>
      </c>
      <c r="O23" s="84" t="e">
        <f>IF($B23=0,0,VLOOKUP($A23,#REF!,'Печать(міжопал)'!O$9,FALSE))</f>
        <v>#REF!</v>
      </c>
      <c r="P23" s="82" t="e">
        <f t="shared" si="2"/>
        <v>#REF!</v>
      </c>
      <c r="Q23" s="84" t="e">
        <f>IF($B23=0,0,VLOOKUP($A23,#REF!,'Печать(міжопал)'!Q$9,FALSE))</f>
        <v>#REF!</v>
      </c>
      <c r="R23" s="82" t="e">
        <f t="shared" si="3"/>
        <v>#REF!</v>
      </c>
      <c r="S23" s="84" t="e">
        <f>IF($B23=0,0,VLOOKUP($A23,#REF!,'Печать(міжопал)'!S$9,FALSE))</f>
        <v>#REF!</v>
      </c>
      <c r="T23" s="82" t="e">
        <f t="shared" si="4"/>
        <v>#REF!</v>
      </c>
      <c r="U23" s="84" t="e">
        <f>IF($B23=0,0,VLOOKUP($A23,#REF!,'Печать(міжопал)'!U$9,FALSE))</f>
        <v>#REF!</v>
      </c>
      <c r="V23" s="82" t="e">
        <f t="shared" si="5"/>
        <v>#REF!</v>
      </c>
      <c r="W23" s="84" t="e">
        <f>IF($B23=0,0,VLOOKUP($A23,#REF!,'Печать(міжопал)'!W$9,FALSE))</f>
        <v>#REF!</v>
      </c>
      <c r="X23" s="82" t="e">
        <f>IF(AND($A23&gt;0,W23&gt;0),IF('2_Вихідні дані'!$A$12=1,ROUND($L23*(W23-1),2),ROUND((L23+N23+P23+R23+T23+V23)*(W23-1),2)),0)</f>
        <v>#REF!</v>
      </c>
      <c r="Y23" s="74" t="e">
        <f t="shared" si="6"/>
        <v>#REF!</v>
      </c>
      <c r="Z23" s="74" t="e">
        <f>Y23*'2_Вихідні дані'!$B$18</f>
        <v>#REF!</v>
      </c>
    </row>
    <row r="24" spans="1:26" ht="12" hidden="1" x14ac:dyDescent="0.2">
      <c r="A24" s="86" t="e">
        <f>#REF!</f>
        <v>#REF!</v>
      </c>
      <c r="B24" s="78" t="e">
        <f>IF(C24=0,0,COUNTIF($C$10:C24,"&lt;&gt;0"))</f>
        <v>#REF!</v>
      </c>
      <c r="C24" s="78" t="e">
        <f>IF($F24&gt;0,#REF!,0)</f>
        <v>#REF!</v>
      </c>
      <c r="D24" s="78" t="e">
        <f>IF($F24&gt;0,#REF!,"")</f>
        <v>#REF!</v>
      </c>
      <c r="E24" s="78" t="e">
        <f>IF($F24&gt;0,#REF!,0)</f>
        <v>#REF!</v>
      </c>
      <c r="F24" s="78" t="e">
        <f>VLOOKUP($A24,#REF!,15+$B$3,FALSE)</f>
        <v>#REF!</v>
      </c>
      <c r="G24" s="82" t="e">
        <f>IF($B24&gt;0,'2_Вихідні дані'!$B$3,0)</f>
        <v>#REF!</v>
      </c>
      <c r="H24" s="84" t="e">
        <f>IF($B24=0,0,VLOOKUP($A24,#REF!,'Печать(міжопал)'!H$9,FALSE))</f>
        <v>#REF!</v>
      </c>
      <c r="I24" s="84" t="e">
        <f>IF($B24=0,0,VLOOKUP($A24,#REF!,'Печать(міжопал)'!I$9,FALSE))</f>
        <v>#REF!</v>
      </c>
      <c r="J24" s="84" t="e">
        <f>IF(B24=0,0,IF(E24&gt;0,VLOOKUP(E24,'2_Вихідні дані'!$A$6:$B$11,2,FALSE),1))</f>
        <v>#REF!</v>
      </c>
      <c r="K24" s="84" t="e">
        <f>IF($B24=0,0,VLOOKUP($A24,#REF!,'Печать(міжопал)'!K$9,FALSE))</f>
        <v>#REF!</v>
      </c>
      <c r="L24" s="74" t="e">
        <f t="shared" si="0"/>
        <v>#REF!</v>
      </c>
      <c r="M24" s="84" t="e">
        <f>IF($B24=0,0,VLOOKUP($A24,#REF!,'Печать(міжопал)'!M$9,FALSE))</f>
        <v>#REF!</v>
      </c>
      <c r="N24" s="82" t="e">
        <f t="shared" si="1"/>
        <v>#REF!</v>
      </c>
      <c r="O24" s="84" t="e">
        <f>IF($B24=0,0,VLOOKUP($A24,#REF!,'Печать(міжопал)'!O$9,FALSE))</f>
        <v>#REF!</v>
      </c>
      <c r="P24" s="82" t="e">
        <f t="shared" si="2"/>
        <v>#REF!</v>
      </c>
      <c r="Q24" s="84" t="e">
        <f>IF($B24=0,0,VLOOKUP($A24,#REF!,'Печать(міжопал)'!Q$9,FALSE))</f>
        <v>#REF!</v>
      </c>
      <c r="R24" s="82" t="e">
        <f t="shared" si="3"/>
        <v>#REF!</v>
      </c>
      <c r="S24" s="84" t="e">
        <f>IF($B24=0,0,VLOOKUP($A24,#REF!,'Печать(міжопал)'!S$9,FALSE))</f>
        <v>#REF!</v>
      </c>
      <c r="T24" s="82" t="e">
        <f t="shared" si="4"/>
        <v>#REF!</v>
      </c>
      <c r="U24" s="84" t="e">
        <f>IF($B24=0,0,VLOOKUP($A24,#REF!,'Печать(міжопал)'!U$9,FALSE))</f>
        <v>#REF!</v>
      </c>
      <c r="V24" s="82" t="e">
        <f t="shared" si="5"/>
        <v>#REF!</v>
      </c>
      <c r="W24" s="84" t="e">
        <f>IF($B24=0,0,VLOOKUP($A24,#REF!,'Печать(міжопал)'!W$9,FALSE))</f>
        <v>#REF!</v>
      </c>
      <c r="X24" s="82" t="e">
        <f>IF(AND($A24&gt;0,W24&gt;0),IF('2_Вихідні дані'!$A$12=1,ROUND($L24*(W24-1),2),ROUND((L24+N24+P24+R24+T24+V24)*(W24-1),2)),0)</f>
        <v>#REF!</v>
      </c>
      <c r="Y24" s="74" t="e">
        <f t="shared" si="6"/>
        <v>#REF!</v>
      </c>
      <c r="Z24" s="74" t="e">
        <f>Y24*'2_Вихідні дані'!$B$18</f>
        <v>#REF!</v>
      </c>
    </row>
    <row r="25" spans="1:26" ht="12" hidden="1" x14ac:dyDescent="0.2">
      <c r="A25" s="86" t="e">
        <f>#REF!</f>
        <v>#REF!</v>
      </c>
      <c r="B25" s="78" t="e">
        <f>IF(C25=0,0,COUNTIF($C$10:C25,"&lt;&gt;0"))</f>
        <v>#REF!</v>
      </c>
      <c r="C25" s="78" t="e">
        <f>IF($F25&gt;0,#REF!,0)</f>
        <v>#REF!</v>
      </c>
      <c r="D25" s="78" t="e">
        <f>IF($F25&gt;0,#REF!,"")</f>
        <v>#REF!</v>
      </c>
      <c r="E25" s="78" t="e">
        <f>IF($F25&gt;0,#REF!,0)</f>
        <v>#REF!</v>
      </c>
      <c r="F25" s="78" t="e">
        <f>VLOOKUP($A25,#REF!,15+$B$3,FALSE)</f>
        <v>#REF!</v>
      </c>
      <c r="G25" s="82" t="e">
        <f>IF($B25&gt;0,'2_Вихідні дані'!$B$3,0)</f>
        <v>#REF!</v>
      </c>
      <c r="H25" s="84" t="e">
        <f>IF($B25=0,0,VLOOKUP($A25,#REF!,'Печать(міжопал)'!H$9,FALSE))</f>
        <v>#REF!</v>
      </c>
      <c r="I25" s="84" t="e">
        <f>IF($B25=0,0,VLOOKUP($A25,#REF!,'Печать(міжопал)'!I$9,FALSE))</f>
        <v>#REF!</v>
      </c>
      <c r="J25" s="84" t="e">
        <f>IF(B25=0,0,IF(E25&gt;0,VLOOKUP(E25,'2_Вихідні дані'!$A$6:$B$11,2,FALSE),1))</f>
        <v>#REF!</v>
      </c>
      <c r="K25" s="84" t="e">
        <f>IF($B25=0,0,VLOOKUP($A25,#REF!,'Печать(міжопал)'!K$9,FALSE))</f>
        <v>#REF!</v>
      </c>
      <c r="L25" s="74" t="e">
        <f t="shared" si="0"/>
        <v>#REF!</v>
      </c>
      <c r="M25" s="84" t="e">
        <f>IF($B25=0,0,VLOOKUP($A25,#REF!,'Печать(міжопал)'!M$9,FALSE))</f>
        <v>#REF!</v>
      </c>
      <c r="N25" s="82" t="e">
        <f t="shared" si="1"/>
        <v>#REF!</v>
      </c>
      <c r="O25" s="84" t="e">
        <f>IF($B25=0,0,VLOOKUP($A25,#REF!,'Печать(міжопал)'!O$9,FALSE))</f>
        <v>#REF!</v>
      </c>
      <c r="P25" s="82" t="e">
        <f t="shared" si="2"/>
        <v>#REF!</v>
      </c>
      <c r="Q25" s="84" t="e">
        <f>IF($B25=0,0,VLOOKUP($A25,#REF!,'Печать(міжопал)'!Q$9,FALSE))</f>
        <v>#REF!</v>
      </c>
      <c r="R25" s="82" t="e">
        <f t="shared" si="3"/>
        <v>#REF!</v>
      </c>
      <c r="S25" s="84" t="e">
        <f>IF($B25=0,0,VLOOKUP($A25,#REF!,'Печать(міжопал)'!S$9,FALSE))</f>
        <v>#REF!</v>
      </c>
      <c r="T25" s="82" t="e">
        <f t="shared" si="4"/>
        <v>#REF!</v>
      </c>
      <c r="U25" s="84" t="e">
        <f>IF($B25=0,0,VLOOKUP($A25,#REF!,'Печать(міжопал)'!U$9,FALSE))</f>
        <v>#REF!</v>
      </c>
      <c r="V25" s="82" t="e">
        <f t="shared" si="5"/>
        <v>#REF!</v>
      </c>
      <c r="W25" s="84" t="e">
        <f>IF($B25=0,0,VLOOKUP($A25,#REF!,'Печать(міжопал)'!W$9,FALSE))</f>
        <v>#REF!</v>
      </c>
      <c r="X25" s="82" t="e">
        <f>IF(AND($A25&gt;0,W25&gt;0),IF('2_Вихідні дані'!$A$12=1,ROUND($L25*(W25-1),2),ROUND((L25+N25+P25+R25+T25+V25)*(W25-1),2)),0)</f>
        <v>#REF!</v>
      </c>
      <c r="Y25" s="74" t="e">
        <f t="shared" si="6"/>
        <v>#REF!</v>
      </c>
      <c r="Z25" s="74" t="e">
        <f>Y25*'2_Вихідні дані'!$B$18</f>
        <v>#REF!</v>
      </c>
    </row>
    <row r="26" spans="1:26" ht="12" hidden="1" x14ac:dyDescent="0.2">
      <c r="A26" s="86" t="e">
        <f>#REF!</f>
        <v>#REF!</v>
      </c>
      <c r="B26" s="78" t="e">
        <f>IF(C26=0,0,COUNTIF($C$10:C26,"&lt;&gt;0"))</f>
        <v>#REF!</v>
      </c>
      <c r="C26" s="78" t="e">
        <f>IF($F26&gt;0,#REF!,0)</f>
        <v>#REF!</v>
      </c>
      <c r="D26" s="78" t="e">
        <f>IF($F26&gt;0,#REF!,"")</f>
        <v>#REF!</v>
      </c>
      <c r="E26" s="78" t="e">
        <f>IF($F26&gt;0,#REF!,0)</f>
        <v>#REF!</v>
      </c>
      <c r="F26" s="78" t="e">
        <f>VLOOKUP($A26,#REF!,15+$B$3,FALSE)</f>
        <v>#REF!</v>
      </c>
      <c r="G26" s="82" t="e">
        <f>IF($B26&gt;0,'2_Вихідні дані'!$B$3,0)</f>
        <v>#REF!</v>
      </c>
      <c r="H26" s="84" t="e">
        <f>IF($B26=0,0,VLOOKUP($A26,#REF!,'Печать(міжопал)'!H$9,FALSE))</f>
        <v>#REF!</v>
      </c>
      <c r="I26" s="84" t="e">
        <f>IF($B26=0,0,VLOOKUP($A26,#REF!,'Печать(міжопал)'!I$9,FALSE))</f>
        <v>#REF!</v>
      </c>
      <c r="J26" s="84" t="e">
        <f>IF(B26=0,0,IF(E26&gt;0,VLOOKUP(E26,'2_Вихідні дані'!$A$6:$B$11,2,FALSE),1))</f>
        <v>#REF!</v>
      </c>
      <c r="K26" s="84" t="e">
        <f>IF($B26=0,0,VLOOKUP($A26,#REF!,'Печать(міжопал)'!K$9,FALSE))</f>
        <v>#REF!</v>
      </c>
      <c r="L26" s="74" t="e">
        <f t="shared" si="0"/>
        <v>#REF!</v>
      </c>
      <c r="M26" s="84" t="e">
        <f>IF($B26=0,0,VLOOKUP($A26,#REF!,'Печать(міжопал)'!M$9,FALSE))</f>
        <v>#REF!</v>
      </c>
      <c r="N26" s="82" t="e">
        <f t="shared" si="1"/>
        <v>#REF!</v>
      </c>
      <c r="O26" s="84" t="e">
        <f>IF($B26=0,0,VLOOKUP($A26,#REF!,'Печать(міжопал)'!O$9,FALSE))</f>
        <v>#REF!</v>
      </c>
      <c r="P26" s="82" t="e">
        <f t="shared" si="2"/>
        <v>#REF!</v>
      </c>
      <c r="Q26" s="84" t="e">
        <f>IF($B26=0,0,VLOOKUP($A26,#REF!,'Печать(міжопал)'!Q$9,FALSE))</f>
        <v>#REF!</v>
      </c>
      <c r="R26" s="82" t="e">
        <f t="shared" si="3"/>
        <v>#REF!</v>
      </c>
      <c r="S26" s="84" t="e">
        <f>IF($B26=0,0,VLOOKUP($A26,#REF!,'Печать(міжопал)'!S$9,FALSE))</f>
        <v>#REF!</v>
      </c>
      <c r="T26" s="82" t="e">
        <f t="shared" si="4"/>
        <v>#REF!</v>
      </c>
      <c r="U26" s="84" t="e">
        <f>IF($B26=0,0,VLOOKUP($A26,#REF!,'Печать(міжопал)'!U$9,FALSE))</f>
        <v>#REF!</v>
      </c>
      <c r="V26" s="82" t="e">
        <f t="shared" si="5"/>
        <v>#REF!</v>
      </c>
      <c r="W26" s="84" t="e">
        <f>IF($B26=0,0,VLOOKUP($A26,#REF!,'Печать(міжопал)'!W$9,FALSE))</f>
        <v>#REF!</v>
      </c>
      <c r="X26" s="82" t="e">
        <f>IF(AND($A26&gt;0,W26&gt;0),IF('2_Вихідні дані'!$A$12=1,ROUND($L26*(W26-1),2),ROUND((L26+N26+P26+R26+T26+V26)*(W26-1),2)),0)</f>
        <v>#REF!</v>
      </c>
      <c r="Y26" s="74" t="e">
        <f t="shared" si="6"/>
        <v>#REF!</v>
      </c>
      <c r="Z26" s="74" t="e">
        <f>Y26*'2_Вихідні дані'!$B$18</f>
        <v>#REF!</v>
      </c>
    </row>
    <row r="27" spans="1:26" ht="12" hidden="1" x14ac:dyDescent="0.2">
      <c r="A27" s="86" t="e">
        <f>#REF!</f>
        <v>#REF!</v>
      </c>
      <c r="B27" s="78" t="e">
        <f>IF(C27=0,0,COUNTIF($C$10:C27,"&lt;&gt;0"))</f>
        <v>#REF!</v>
      </c>
      <c r="C27" s="78" t="e">
        <f>IF($F27&gt;0,#REF!,0)</f>
        <v>#REF!</v>
      </c>
      <c r="D27" s="78" t="e">
        <f>IF($F27&gt;0,#REF!,"")</f>
        <v>#REF!</v>
      </c>
      <c r="E27" s="78" t="e">
        <f>IF($F27&gt;0,#REF!,0)</f>
        <v>#REF!</v>
      </c>
      <c r="F27" s="78" t="e">
        <f>VLOOKUP($A27,#REF!,15+$B$3,FALSE)</f>
        <v>#REF!</v>
      </c>
      <c r="G27" s="82" t="e">
        <f>IF($B27&gt;0,'2_Вихідні дані'!$B$3,0)</f>
        <v>#REF!</v>
      </c>
      <c r="H27" s="84" t="e">
        <f>IF($B27=0,0,VLOOKUP($A27,#REF!,'Печать(міжопал)'!H$9,FALSE))</f>
        <v>#REF!</v>
      </c>
      <c r="I27" s="84" t="e">
        <f>IF($B27=0,0,VLOOKUP($A27,#REF!,'Печать(міжопал)'!I$9,FALSE))</f>
        <v>#REF!</v>
      </c>
      <c r="J27" s="84" t="e">
        <f>IF(B27=0,0,IF(E27&gt;0,VLOOKUP(E27,'2_Вихідні дані'!$A$6:$B$11,2,FALSE),1))</f>
        <v>#REF!</v>
      </c>
      <c r="K27" s="84" t="e">
        <f>IF($B27=0,0,VLOOKUP($A27,#REF!,'Печать(міжопал)'!K$9,FALSE))</f>
        <v>#REF!</v>
      </c>
      <c r="L27" s="74" t="e">
        <f t="shared" si="0"/>
        <v>#REF!</v>
      </c>
      <c r="M27" s="84" t="e">
        <f>IF($B27=0,0,VLOOKUP($A27,#REF!,'Печать(міжопал)'!M$9,FALSE))</f>
        <v>#REF!</v>
      </c>
      <c r="N27" s="82" t="e">
        <f t="shared" si="1"/>
        <v>#REF!</v>
      </c>
      <c r="O27" s="84" t="e">
        <f>IF($B27=0,0,VLOOKUP($A27,#REF!,'Печать(міжопал)'!O$9,FALSE))</f>
        <v>#REF!</v>
      </c>
      <c r="P27" s="82" t="e">
        <f t="shared" si="2"/>
        <v>#REF!</v>
      </c>
      <c r="Q27" s="84" t="e">
        <f>IF($B27=0,0,VLOOKUP($A27,#REF!,'Печать(міжопал)'!Q$9,FALSE))</f>
        <v>#REF!</v>
      </c>
      <c r="R27" s="82" t="e">
        <f t="shared" si="3"/>
        <v>#REF!</v>
      </c>
      <c r="S27" s="84" t="e">
        <f>IF($B27=0,0,VLOOKUP($A27,#REF!,'Печать(міжопал)'!S$9,FALSE))</f>
        <v>#REF!</v>
      </c>
      <c r="T27" s="82" t="e">
        <f t="shared" si="4"/>
        <v>#REF!</v>
      </c>
      <c r="U27" s="84" t="e">
        <f>IF($B27=0,0,VLOOKUP($A27,#REF!,'Печать(міжопал)'!U$9,FALSE))</f>
        <v>#REF!</v>
      </c>
      <c r="V27" s="82" t="e">
        <f t="shared" si="5"/>
        <v>#REF!</v>
      </c>
      <c r="W27" s="84" t="e">
        <f>IF($B27=0,0,VLOOKUP($A27,#REF!,'Печать(міжопал)'!W$9,FALSE))</f>
        <v>#REF!</v>
      </c>
      <c r="X27" s="82" t="e">
        <f>IF(AND($A27&gt;0,W27&gt;0),IF('2_Вихідні дані'!$A$12=1,ROUND($L27*(W27-1),2),ROUND((L27+N27+P27+R27+T27+V27)*(W27-1),2)),0)</f>
        <v>#REF!</v>
      </c>
      <c r="Y27" s="74" t="e">
        <f t="shared" si="6"/>
        <v>#REF!</v>
      </c>
      <c r="Z27" s="74" t="e">
        <f>Y27*'2_Вихідні дані'!$B$18</f>
        <v>#REF!</v>
      </c>
    </row>
    <row r="28" spans="1:26" ht="12" hidden="1" x14ac:dyDescent="0.2">
      <c r="A28" s="86" t="e">
        <f>#REF!</f>
        <v>#REF!</v>
      </c>
      <c r="B28" s="78" t="e">
        <f>IF(C28=0,0,COUNTIF($C$10:C28,"&lt;&gt;0"))</f>
        <v>#REF!</v>
      </c>
      <c r="C28" s="78" t="e">
        <f>IF($F28&gt;0,#REF!,0)</f>
        <v>#REF!</v>
      </c>
      <c r="D28" s="78" t="e">
        <f>IF($F28&gt;0,#REF!,"")</f>
        <v>#REF!</v>
      </c>
      <c r="E28" s="78" t="e">
        <f>IF($F28&gt;0,#REF!,0)</f>
        <v>#REF!</v>
      </c>
      <c r="F28" s="78" t="e">
        <f>VLOOKUP($A28,#REF!,15+$B$3,FALSE)</f>
        <v>#REF!</v>
      </c>
      <c r="G28" s="82" t="e">
        <f>IF($B28&gt;0,'2_Вихідні дані'!$B$3,0)</f>
        <v>#REF!</v>
      </c>
      <c r="H28" s="84" t="e">
        <f>IF($B28=0,0,VLOOKUP($A28,#REF!,'Печать(міжопал)'!H$9,FALSE))</f>
        <v>#REF!</v>
      </c>
      <c r="I28" s="84" t="e">
        <f>IF($B28=0,0,VLOOKUP($A28,#REF!,'Печать(міжопал)'!I$9,FALSE))</f>
        <v>#REF!</v>
      </c>
      <c r="J28" s="84" t="e">
        <f>IF(B28=0,0,IF(E28&gt;0,VLOOKUP(E28,'2_Вихідні дані'!$A$6:$B$11,2,FALSE),1))</f>
        <v>#REF!</v>
      </c>
      <c r="K28" s="84" t="e">
        <f>IF($B28=0,0,VLOOKUP($A28,#REF!,'Печать(міжопал)'!K$9,FALSE))</f>
        <v>#REF!</v>
      </c>
      <c r="L28" s="74" t="e">
        <f t="shared" si="0"/>
        <v>#REF!</v>
      </c>
      <c r="M28" s="84" t="e">
        <f>IF($B28=0,0,VLOOKUP($A28,#REF!,'Печать(міжопал)'!M$9,FALSE))</f>
        <v>#REF!</v>
      </c>
      <c r="N28" s="82" t="e">
        <f t="shared" si="1"/>
        <v>#REF!</v>
      </c>
      <c r="O28" s="84" t="e">
        <f>IF($B28=0,0,VLOOKUP($A28,#REF!,'Печать(міжопал)'!O$9,FALSE))</f>
        <v>#REF!</v>
      </c>
      <c r="P28" s="82" t="e">
        <f t="shared" si="2"/>
        <v>#REF!</v>
      </c>
      <c r="Q28" s="84" t="e">
        <f>IF($B28=0,0,VLOOKUP($A28,#REF!,'Печать(міжопал)'!Q$9,FALSE))</f>
        <v>#REF!</v>
      </c>
      <c r="R28" s="82" t="e">
        <f t="shared" si="3"/>
        <v>#REF!</v>
      </c>
      <c r="S28" s="84" t="e">
        <f>IF($B28=0,0,VLOOKUP($A28,#REF!,'Печать(міжопал)'!S$9,FALSE))</f>
        <v>#REF!</v>
      </c>
      <c r="T28" s="82" t="e">
        <f t="shared" si="4"/>
        <v>#REF!</v>
      </c>
      <c r="U28" s="84" t="e">
        <f>IF($B28=0,0,VLOOKUP($A28,#REF!,'Печать(міжопал)'!U$9,FALSE))</f>
        <v>#REF!</v>
      </c>
      <c r="V28" s="82" t="e">
        <f t="shared" si="5"/>
        <v>#REF!</v>
      </c>
      <c r="W28" s="84" t="e">
        <f>IF($B28=0,0,VLOOKUP($A28,#REF!,'Печать(міжопал)'!W$9,FALSE))</f>
        <v>#REF!</v>
      </c>
      <c r="X28" s="82" t="e">
        <f>IF(AND($A28&gt;0,W28&gt;0),IF('2_Вихідні дані'!$A$12=1,ROUND($L28*(W28-1),2),ROUND((L28+N28+P28+R28+T28+V28)*(W28-1),2)),0)</f>
        <v>#REF!</v>
      </c>
      <c r="Y28" s="74" t="e">
        <f t="shared" si="6"/>
        <v>#REF!</v>
      </c>
      <c r="Z28" s="74" t="e">
        <f>Y28*'2_Вихідні дані'!$B$18</f>
        <v>#REF!</v>
      </c>
    </row>
    <row r="29" spans="1:26" ht="12" hidden="1" x14ac:dyDescent="0.2">
      <c r="A29" s="86" t="e">
        <f>#REF!</f>
        <v>#REF!</v>
      </c>
      <c r="B29" s="78" t="e">
        <f>IF(C29=0,0,COUNTIF($C$10:C29,"&lt;&gt;0"))</f>
        <v>#REF!</v>
      </c>
      <c r="C29" s="78" t="e">
        <f>IF($F29&gt;0,#REF!,0)</f>
        <v>#REF!</v>
      </c>
      <c r="D29" s="78" t="e">
        <f>IF($F29&gt;0,#REF!,"")</f>
        <v>#REF!</v>
      </c>
      <c r="E29" s="78" t="e">
        <f>IF($F29&gt;0,#REF!,0)</f>
        <v>#REF!</v>
      </c>
      <c r="F29" s="78" t="e">
        <f>VLOOKUP($A29,#REF!,15+$B$3,FALSE)</f>
        <v>#REF!</v>
      </c>
      <c r="G29" s="82" t="e">
        <f>IF($B29&gt;0,'2_Вихідні дані'!$B$3,0)</f>
        <v>#REF!</v>
      </c>
      <c r="H29" s="84" t="e">
        <f>IF($B29=0,0,VLOOKUP($A29,#REF!,'Печать(міжопал)'!H$9,FALSE))</f>
        <v>#REF!</v>
      </c>
      <c r="I29" s="84" t="e">
        <f>IF($B29=0,0,VLOOKUP($A29,#REF!,'Печать(міжопал)'!I$9,FALSE))</f>
        <v>#REF!</v>
      </c>
      <c r="J29" s="84" t="e">
        <f>IF(B29=0,0,IF(E29&gt;0,VLOOKUP(E29,'2_Вихідні дані'!$A$6:$B$11,2,FALSE),1))</f>
        <v>#REF!</v>
      </c>
      <c r="K29" s="84" t="e">
        <f>IF($B29=0,0,VLOOKUP($A29,#REF!,'Печать(міжопал)'!K$9,FALSE))</f>
        <v>#REF!</v>
      </c>
      <c r="L29" s="74" t="e">
        <f t="shared" si="0"/>
        <v>#REF!</v>
      </c>
      <c r="M29" s="84" t="e">
        <f>IF($B29=0,0,VLOOKUP($A29,#REF!,'Печать(міжопал)'!M$9,FALSE))</f>
        <v>#REF!</v>
      </c>
      <c r="N29" s="82" t="e">
        <f t="shared" si="1"/>
        <v>#REF!</v>
      </c>
      <c r="O29" s="84" t="e">
        <f>IF($B29=0,0,VLOOKUP($A29,#REF!,'Печать(міжопал)'!O$9,FALSE))</f>
        <v>#REF!</v>
      </c>
      <c r="P29" s="82" t="e">
        <f t="shared" si="2"/>
        <v>#REF!</v>
      </c>
      <c r="Q29" s="84" t="e">
        <f>IF($B29=0,0,VLOOKUP($A29,#REF!,'Печать(міжопал)'!Q$9,FALSE))</f>
        <v>#REF!</v>
      </c>
      <c r="R29" s="82" t="e">
        <f t="shared" si="3"/>
        <v>#REF!</v>
      </c>
      <c r="S29" s="84" t="e">
        <f>IF($B29=0,0,VLOOKUP($A29,#REF!,'Печать(міжопал)'!S$9,FALSE))</f>
        <v>#REF!</v>
      </c>
      <c r="T29" s="82" t="e">
        <f t="shared" si="4"/>
        <v>#REF!</v>
      </c>
      <c r="U29" s="84" t="e">
        <f>IF($B29=0,0,VLOOKUP($A29,#REF!,'Печать(міжопал)'!U$9,FALSE))</f>
        <v>#REF!</v>
      </c>
      <c r="V29" s="82" t="e">
        <f t="shared" si="5"/>
        <v>#REF!</v>
      </c>
      <c r="W29" s="84" t="e">
        <f>IF($B29=0,0,VLOOKUP($A29,#REF!,'Печать(міжопал)'!W$9,FALSE))</f>
        <v>#REF!</v>
      </c>
      <c r="X29" s="82" t="e">
        <f>IF(AND($A29&gt;0,W29&gt;0),IF('2_Вихідні дані'!$A$12=1,ROUND($L29*(W29-1),2),ROUND((L29+N29+P29+R29+T29+V29)*(W29-1),2)),0)</f>
        <v>#REF!</v>
      </c>
      <c r="Y29" s="74" t="e">
        <f t="shared" si="6"/>
        <v>#REF!</v>
      </c>
      <c r="Z29" s="74" t="e">
        <f>Y29*'2_Вихідні дані'!$B$18</f>
        <v>#REF!</v>
      </c>
    </row>
    <row r="30" spans="1:26" ht="12" x14ac:dyDescent="0.2">
      <c r="A30" s="86" t="e">
        <f>#REF!</f>
        <v>#REF!</v>
      </c>
      <c r="B30" s="78" t="e">
        <f>IF(C30=0,0,COUNTIF($C$10:C30,"&lt;&gt;0"))</f>
        <v>#REF!</v>
      </c>
      <c r="C30" s="78" t="e">
        <f>IF($F30&gt;0,#REF!,0)</f>
        <v>#REF!</v>
      </c>
      <c r="D30" s="78" t="e">
        <f>IF($F30&gt;0,#REF!,"")</f>
        <v>#REF!</v>
      </c>
      <c r="E30" s="78" t="e">
        <f>IF($F30&gt;0,#REF!,0)</f>
        <v>#REF!</v>
      </c>
      <c r="F30" s="78" t="e">
        <f>VLOOKUP($A30,#REF!,15+$B$3,FALSE)</f>
        <v>#REF!</v>
      </c>
      <c r="G30" s="82" t="e">
        <f>IF($B30&gt;0,'2_Вихідні дані'!$B$3,0)</f>
        <v>#REF!</v>
      </c>
      <c r="H30" s="84" t="e">
        <f>IF($B30=0,0,VLOOKUP($A30,#REF!,'Печать(міжопал)'!H$9,FALSE))</f>
        <v>#REF!</v>
      </c>
      <c r="I30" s="84" t="e">
        <f>IF($B30=0,0,VLOOKUP($A30,#REF!,'Печать(міжопал)'!I$9,FALSE))</f>
        <v>#REF!</v>
      </c>
      <c r="J30" s="84" t="e">
        <f>IF(B30=0,0,IF(E30&gt;0,VLOOKUP(E30,'2_Вихідні дані'!$A$6:$B$11,2,FALSE),1))</f>
        <v>#REF!</v>
      </c>
      <c r="K30" s="84" t="e">
        <f>IF($B30=0,0,VLOOKUP($A30,#REF!,'Печать(міжопал)'!K$9,FALSE))</f>
        <v>#REF!</v>
      </c>
      <c r="L30" s="74" t="e">
        <f t="shared" si="0"/>
        <v>#REF!</v>
      </c>
      <c r="M30" s="84" t="e">
        <f>IF($B30=0,0,VLOOKUP($A30,#REF!,'Печать(міжопал)'!M$9,FALSE))</f>
        <v>#REF!</v>
      </c>
      <c r="N30" s="82" t="e">
        <f t="shared" si="1"/>
        <v>#REF!</v>
      </c>
      <c r="O30" s="84" t="e">
        <f>IF($B30=0,0,VLOOKUP($A30,#REF!,'Печать(міжопал)'!O$9,FALSE))</f>
        <v>#REF!</v>
      </c>
      <c r="P30" s="82" t="e">
        <f t="shared" si="2"/>
        <v>#REF!</v>
      </c>
      <c r="Q30" s="84" t="e">
        <f>IF($B30=0,0,VLOOKUP($A30,#REF!,'Печать(міжопал)'!Q$9,FALSE))</f>
        <v>#REF!</v>
      </c>
      <c r="R30" s="82" t="e">
        <f t="shared" si="3"/>
        <v>#REF!</v>
      </c>
      <c r="S30" s="84" t="e">
        <f>IF($B30=0,0,VLOOKUP($A30,#REF!,'Печать(міжопал)'!S$9,FALSE))</f>
        <v>#REF!</v>
      </c>
      <c r="T30" s="82" t="e">
        <f t="shared" si="4"/>
        <v>#REF!</v>
      </c>
      <c r="U30" s="84" t="e">
        <f>IF($B30=0,0,VLOOKUP($A30,#REF!,'Печать(міжопал)'!U$9,FALSE))</f>
        <v>#REF!</v>
      </c>
      <c r="V30" s="82" t="e">
        <f t="shared" si="5"/>
        <v>#REF!</v>
      </c>
      <c r="W30" s="84" t="e">
        <f>IF($B30=0,0,VLOOKUP($A30,#REF!,'Печать(міжопал)'!W$9,FALSE))</f>
        <v>#REF!</v>
      </c>
      <c r="X30" s="82" t="e">
        <f>IF(AND($A30&gt;0,W30&gt;0),IF('2_Вихідні дані'!$A$12=1,ROUND($L30*(W30-1),2),ROUND((L30+N30+P30+R30+T30+V30)*(W30-1),2)),0)</f>
        <v>#REF!</v>
      </c>
      <c r="Y30" s="74" t="e">
        <f t="shared" si="6"/>
        <v>#REF!</v>
      </c>
      <c r="Z30" s="74" t="e">
        <f>Y30*'2_Вихідні дані'!$B$18</f>
        <v>#REF!</v>
      </c>
    </row>
    <row r="31" spans="1:26" ht="12" x14ac:dyDescent="0.2">
      <c r="A31" s="86" t="e">
        <f>#REF!</f>
        <v>#REF!</v>
      </c>
      <c r="B31" s="78" t="e">
        <f>IF(C31=0,0,COUNTIF($C$10:C31,"&lt;&gt;0"))</f>
        <v>#REF!</v>
      </c>
      <c r="C31" s="78" t="e">
        <f>IF($F31&gt;0,#REF!,0)</f>
        <v>#REF!</v>
      </c>
      <c r="D31" s="78" t="e">
        <f>IF($F31&gt;0,#REF!,"")</f>
        <v>#REF!</v>
      </c>
      <c r="E31" s="78" t="e">
        <f>IF($F31&gt;0,#REF!,0)</f>
        <v>#REF!</v>
      </c>
      <c r="F31" s="78" t="e">
        <f>VLOOKUP($A31,#REF!,15+$B$3,FALSE)</f>
        <v>#REF!</v>
      </c>
      <c r="G31" s="82" t="e">
        <f>IF($B31&gt;0,'2_Вихідні дані'!$B$3,0)</f>
        <v>#REF!</v>
      </c>
      <c r="H31" s="84" t="e">
        <f>IF($B31=0,0,VLOOKUP($A31,#REF!,'Печать(міжопал)'!H$9,FALSE))</f>
        <v>#REF!</v>
      </c>
      <c r="I31" s="84" t="e">
        <f>IF($B31=0,0,VLOOKUP($A31,#REF!,'Печать(міжопал)'!I$9,FALSE))</f>
        <v>#REF!</v>
      </c>
      <c r="J31" s="84" t="e">
        <f>IF(B31=0,0,IF(E31&gt;0,VLOOKUP(E31,'2_Вихідні дані'!$A$6:$B$11,2,FALSE),1))</f>
        <v>#REF!</v>
      </c>
      <c r="K31" s="84" t="e">
        <f>IF($B31=0,0,VLOOKUP($A31,#REF!,'Печать(міжопал)'!K$9,FALSE))</f>
        <v>#REF!</v>
      </c>
      <c r="L31" s="74" t="e">
        <f t="shared" si="0"/>
        <v>#REF!</v>
      </c>
      <c r="M31" s="84" t="e">
        <f>IF($B31=0,0,VLOOKUP($A31,#REF!,'Печать(міжопал)'!M$9,FALSE))</f>
        <v>#REF!</v>
      </c>
      <c r="N31" s="82" t="e">
        <f t="shared" si="1"/>
        <v>#REF!</v>
      </c>
      <c r="O31" s="84" t="e">
        <f>IF($B31=0,0,VLOOKUP($A31,#REF!,'Печать(міжопал)'!O$9,FALSE))</f>
        <v>#REF!</v>
      </c>
      <c r="P31" s="82" t="e">
        <f t="shared" si="2"/>
        <v>#REF!</v>
      </c>
      <c r="Q31" s="84" t="e">
        <f>IF($B31=0,0,VLOOKUP($A31,#REF!,'Печать(міжопал)'!Q$9,FALSE))</f>
        <v>#REF!</v>
      </c>
      <c r="R31" s="82" t="e">
        <f t="shared" si="3"/>
        <v>#REF!</v>
      </c>
      <c r="S31" s="84" t="e">
        <f>IF($B31=0,0,VLOOKUP($A31,#REF!,'Печать(міжопал)'!S$9,FALSE))</f>
        <v>#REF!</v>
      </c>
      <c r="T31" s="82" t="e">
        <f t="shared" si="4"/>
        <v>#REF!</v>
      </c>
      <c r="U31" s="84" t="e">
        <f>IF($B31=0,0,VLOOKUP($A31,#REF!,'Печать(міжопал)'!U$9,FALSE))</f>
        <v>#REF!</v>
      </c>
      <c r="V31" s="82" t="e">
        <f t="shared" si="5"/>
        <v>#REF!</v>
      </c>
      <c r="W31" s="84" t="e">
        <f>IF($B31=0,0,VLOOKUP($A31,#REF!,'Печать(міжопал)'!W$9,FALSE))</f>
        <v>#REF!</v>
      </c>
      <c r="X31" s="82" t="e">
        <f>IF(AND($A31&gt;0,W31&gt;0),IF('2_Вихідні дані'!$A$12=1,ROUND($L31*(W31-1),2),ROUND((L31+N31+P31+R31+T31+V31)*(W31-1),2)),0)</f>
        <v>#REF!</v>
      </c>
      <c r="Y31" s="74" t="e">
        <f t="shared" si="6"/>
        <v>#REF!</v>
      </c>
      <c r="Z31" s="74" t="e">
        <f>Y31*'2_Вихідні дані'!$B$18</f>
        <v>#REF!</v>
      </c>
    </row>
    <row r="32" spans="1:26" ht="12" x14ac:dyDescent="0.2">
      <c r="A32" s="86" t="e">
        <f>#REF!</f>
        <v>#REF!</v>
      </c>
      <c r="B32" s="78" t="e">
        <f>IF(C32=0,0,COUNTIF($C$10:C32,"&lt;&gt;0"))</f>
        <v>#REF!</v>
      </c>
      <c r="C32" s="78" t="e">
        <f>IF($F32&gt;0,#REF!,0)</f>
        <v>#REF!</v>
      </c>
      <c r="D32" s="78" t="e">
        <f>IF($F32&gt;0,#REF!,"")</f>
        <v>#REF!</v>
      </c>
      <c r="E32" s="78" t="e">
        <f>IF($F32&gt;0,#REF!,0)</f>
        <v>#REF!</v>
      </c>
      <c r="F32" s="78" t="e">
        <f>VLOOKUP($A32,#REF!,15+$B$3,FALSE)</f>
        <v>#REF!</v>
      </c>
      <c r="G32" s="82" t="e">
        <f>IF($B32&gt;0,'2_Вихідні дані'!$B$3,0)</f>
        <v>#REF!</v>
      </c>
      <c r="H32" s="84" t="e">
        <f>IF($B32=0,0,VLOOKUP($A32,#REF!,'Печать(міжопал)'!H$9,FALSE))</f>
        <v>#REF!</v>
      </c>
      <c r="I32" s="84" t="e">
        <f>IF($B32=0,0,VLOOKUP($A32,#REF!,'Печать(міжопал)'!I$9,FALSE))</f>
        <v>#REF!</v>
      </c>
      <c r="J32" s="84" t="e">
        <f>IF(B32=0,0,IF(E32&gt;0,VLOOKUP(E32,'2_Вихідні дані'!$A$6:$B$11,2,FALSE),1))</f>
        <v>#REF!</v>
      </c>
      <c r="K32" s="84" t="e">
        <f>IF($B32=0,0,VLOOKUP($A32,#REF!,'Печать(міжопал)'!K$9,FALSE))</f>
        <v>#REF!</v>
      </c>
      <c r="L32" s="74" t="e">
        <f t="shared" si="0"/>
        <v>#REF!</v>
      </c>
      <c r="M32" s="84" t="e">
        <f>IF($B32=0,0,VLOOKUP($A32,#REF!,'Печать(міжопал)'!M$9,FALSE))</f>
        <v>#REF!</v>
      </c>
      <c r="N32" s="82" t="e">
        <f t="shared" si="1"/>
        <v>#REF!</v>
      </c>
      <c r="O32" s="84" t="e">
        <f>IF($B32=0,0,VLOOKUP($A32,#REF!,'Печать(міжопал)'!O$9,FALSE))</f>
        <v>#REF!</v>
      </c>
      <c r="P32" s="82" t="e">
        <f t="shared" si="2"/>
        <v>#REF!</v>
      </c>
      <c r="Q32" s="84" t="e">
        <f>IF($B32=0,0,VLOOKUP($A32,#REF!,'Печать(міжопал)'!Q$9,FALSE))</f>
        <v>#REF!</v>
      </c>
      <c r="R32" s="82" t="e">
        <f t="shared" si="3"/>
        <v>#REF!</v>
      </c>
      <c r="S32" s="84" t="e">
        <f>IF($B32=0,0,VLOOKUP($A32,#REF!,'Печать(міжопал)'!S$9,FALSE))</f>
        <v>#REF!</v>
      </c>
      <c r="T32" s="82" t="e">
        <f t="shared" si="4"/>
        <v>#REF!</v>
      </c>
      <c r="U32" s="84" t="e">
        <f>IF($B32=0,0,VLOOKUP($A32,#REF!,'Печать(міжопал)'!U$9,FALSE))</f>
        <v>#REF!</v>
      </c>
      <c r="V32" s="82" t="e">
        <f t="shared" si="5"/>
        <v>#REF!</v>
      </c>
      <c r="W32" s="84" t="e">
        <f>IF($B32=0,0,VLOOKUP($A32,#REF!,'Печать(міжопал)'!W$9,FALSE))</f>
        <v>#REF!</v>
      </c>
      <c r="X32" s="82" t="e">
        <f>IF(AND($A32&gt;0,W32&gt;0),IF('2_Вихідні дані'!$A$12=1,ROUND($L32*(W32-1),2),ROUND((L32+N32+P32+R32+T32+V32)*(W32-1),2)),0)</f>
        <v>#REF!</v>
      </c>
      <c r="Y32" s="74" t="e">
        <f t="shared" si="6"/>
        <v>#REF!</v>
      </c>
      <c r="Z32" s="74" t="e">
        <f>Y32*'2_Вихідні дані'!$B$18</f>
        <v>#REF!</v>
      </c>
    </row>
    <row r="33" spans="1:26" ht="12" x14ac:dyDescent="0.2">
      <c r="A33" s="86" t="e">
        <f>#REF!</f>
        <v>#REF!</v>
      </c>
      <c r="B33" s="78" t="e">
        <f>IF(C33=0,0,COUNTIF($C$10:C33,"&lt;&gt;0"))</f>
        <v>#REF!</v>
      </c>
      <c r="C33" s="78" t="e">
        <f>IF($F33&gt;0,#REF!,0)</f>
        <v>#REF!</v>
      </c>
      <c r="D33" s="78" t="e">
        <f>IF($F33&gt;0,#REF!,"")</f>
        <v>#REF!</v>
      </c>
      <c r="E33" s="78" t="e">
        <f>IF($F33&gt;0,#REF!,0)</f>
        <v>#REF!</v>
      </c>
      <c r="F33" s="78" t="e">
        <f>VLOOKUP($A33,#REF!,15+$B$3,FALSE)</f>
        <v>#REF!</v>
      </c>
      <c r="G33" s="82" t="e">
        <f>IF($B33&gt;0,'2_Вихідні дані'!$B$3,0)</f>
        <v>#REF!</v>
      </c>
      <c r="H33" s="84" t="e">
        <f>IF($B33=0,0,VLOOKUP($A33,#REF!,'Печать(міжопал)'!H$9,FALSE))</f>
        <v>#REF!</v>
      </c>
      <c r="I33" s="84" t="e">
        <f>IF($B33=0,0,VLOOKUP($A33,#REF!,'Печать(міжопал)'!I$9,FALSE))</f>
        <v>#REF!</v>
      </c>
      <c r="J33" s="84" t="e">
        <f>IF(B33=0,0,IF(E33&gt;0,VLOOKUP(E33,'2_Вихідні дані'!$A$6:$B$11,2,FALSE),1))</f>
        <v>#REF!</v>
      </c>
      <c r="K33" s="84" t="e">
        <f>IF($B33=0,0,VLOOKUP($A33,#REF!,'Печать(міжопал)'!K$9,FALSE))</f>
        <v>#REF!</v>
      </c>
      <c r="L33" s="74" t="e">
        <f t="shared" si="0"/>
        <v>#REF!</v>
      </c>
      <c r="M33" s="84" t="e">
        <f>IF($B33=0,0,VLOOKUP($A33,#REF!,'Печать(міжопал)'!M$9,FALSE))</f>
        <v>#REF!</v>
      </c>
      <c r="N33" s="82" t="e">
        <f t="shared" si="1"/>
        <v>#REF!</v>
      </c>
      <c r="O33" s="84" t="e">
        <f>IF($B33=0,0,VLOOKUP($A33,#REF!,'Печать(міжопал)'!O$9,FALSE))</f>
        <v>#REF!</v>
      </c>
      <c r="P33" s="82" t="e">
        <f t="shared" si="2"/>
        <v>#REF!</v>
      </c>
      <c r="Q33" s="84" t="e">
        <f>IF($B33=0,0,VLOOKUP($A33,#REF!,'Печать(міжопал)'!Q$9,FALSE))</f>
        <v>#REF!</v>
      </c>
      <c r="R33" s="82" t="e">
        <f t="shared" si="3"/>
        <v>#REF!</v>
      </c>
      <c r="S33" s="84" t="e">
        <f>IF($B33=0,0,VLOOKUP($A33,#REF!,'Печать(міжопал)'!S$9,FALSE))</f>
        <v>#REF!</v>
      </c>
      <c r="T33" s="82" t="e">
        <f t="shared" si="4"/>
        <v>#REF!</v>
      </c>
      <c r="U33" s="84" t="e">
        <f>IF($B33=0,0,VLOOKUP($A33,#REF!,'Печать(міжопал)'!U$9,FALSE))</f>
        <v>#REF!</v>
      </c>
      <c r="V33" s="82" t="e">
        <f t="shared" si="5"/>
        <v>#REF!</v>
      </c>
      <c r="W33" s="84" t="e">
        <f>IF($B33=0,0,VLOOKUP($A33,#REF!,'Печать(міжопал)'!W$9,FALSE))</f>
        <v>#REF!</v>
      </c>
      <c r="X33" s="82" t="e">
        <f>IF(AND($A33&gt;0,W33&gt;0),IF('2_Вихідні дані'!$A$12=1,ROUND($L33*(W33-1),2),ROUND((L33+N33+P33+R33+T33+V33)*(W33-1),2)),0)</f>
        <v>#REF!</v>
      </c>
      <c r="Y33" s="74" t="e">
        <f t="shared" si="6"/>
        <v>#REF!</v>
      </c>
      <c r="Z33" s="74" t="e">
        <f>Y33*'2_Вихідні дані'!$B$18</f>
        <v>#REF!</v>
      </c>
    </row>
    <row r="34" spans="1:26" ht="12" x14ac:dyDescent="0.2">
      <c r="A34" s="86" t="e">
        <f>#REF!</f>
        <v>#REF!</v>
      </c>
      <c r="B34" s="78" t="e">
        <f>IF(C34=0,0,COUNTIF($C$10:C34,"&lt;&gt;0"))</f>
        <v>#REF!</v>
      </c>
      <c r="C34" s="78" t="e">
        <f>IF($F34&gt;0,#REF!,0)</f>
        <v>#REF!</v>
      </c>
      <c r="D34" s="78" t="e">
        <f>IF($F34&gt;0,#REF!,"")</f>
        <v>#REF!</v>
      </c>
      <c r="E34" s="78" t="e">
        <f>IF($F34&gt;0,#REF!,0)</f>
        <v>#REF!</v>
      </c>
      <c r="F34" s="78" t="e">
        <f>VLOOKUP($A34,#REF!,15+$B$3,FALSE)</f>
        <v>#REF!</v>
      </c>
      <c r="G34" s="82" t="e">
        <f>IF($B34&gt;0,'2_Вихідні дані'!$B$3,0)</f>
        <v>#REF!</v>
      </c>
      <c r="H34" s="84" t="e">
        <f>IF($B34=0,0,VLOOKUP($A34,#REF!,'Печать(міжопал)'!H$9,FALSE))</f>
        <v>#REF!</v>
      </c>
      <c r="I34" s="84" t="e">
        <f>IF($B34=0,0,VLOOKUP($A34,#REF!,'Печать(міжопал)'!I$9,FALSE))</f>
        <v>#REF!</v>
      </c>
      <c r="J34" s="84" t="e">
        <f>IF(B34=0,0,IF(E34&gt;0,VLOOKUP(E34,'2_Вихідні дані'!$A$6:$B$11,2,FALSE),1))</f>
        <v>#REF!</v>
      </c>
      <c r="K34" s="84" t="e">
        <f>IF($B34=0,0,VLOOKUP($A34,#REF!,'Печать(міжопал)'!K$9,FALSE))</f>
        <v>#REF!</v>
      </c>
      <c r="L34" s="74" t="e">
        <f t="shared" si="0"/>
        <v>#REF!</v>
      </c>
      <c r="M34" s="84" t="e">
        <f>IF($B34=0,0,VLOOKUP($A34,#REF!,'Печать(міжопал)'!M$9,FALSE))</f>
        <v>#REF!</v>
      </c>
      <c r="N34" s="82" t="e">
        <f t="shared" si="1"/>
        <v>#REF!</v>
      </c>
      <c r="O34" s="84" t="e">
        <f>IF($B34=0,0,VLOOKUP($A34,#REF!,'Печать(міжопал)'!O$9,FALSE))</f>
        <v>#REF!</v>
      </c>
      <c r="P34" s="82" t="e">
        <f t="shared" si="2"/>
        <v>#REF!</v>
      </c>
      <c r="Q34" s="84" t="e">
        <f>IF($B34=0,0,VLOOKUP($A34,#REF!,'Печать(міжопал)'!Q$9,FALSE))</f>
        <v>#REF!</v>
      </c>
      <c r="R34" s="82" t="e">
        <f t="shared" si="3"/>
        <v>#REF!</v>
      </c>
      <c r="S34" s="84" t="e">
        <f>IF($B34=0,0,VLOOKUP($A34,#REF!,'Печать(міжопал)'!S$9,FALSE))</f>
        <v>#REF!</v>
      </c>
      <c r="T34" s="82" t="e">
        <f t="shared" si="4"/>
        <v>#REF!</v>
      </c>
      <c r="U34" s="84" t="e">
        <f>IF($B34=0,0,VLOOKUP($A34,#REF!,'Печать(міжопал)'!U$9,FALSE))</f>
        <v>#REF!</v>
      </c>
      <c r="V34" s="82" t="e">
        <f t="shared" si="5"/>
        <v>#REF!</v>
      </c>
      <c r="W34" s="84" t="e">
        <f>IF($B34=0,0,VLOOKUP($A34,#REF!,'Печать(міжопал)'!W$9,FALSE))</f>
        <v>#REF!</v>
      </c>
      <c r="X34" s="82" t="e">
        <f>IF(AND($A34&gt;0,W34&gt;0),IF('2_Вихідні дані'!$A$12=1,ROUND($L34*(W34-1),2),ROUND((L34+N34+P34+R34+T34+V34)*(W34-1),2)),0)</f>
        <v>#REF!</v>
      </c>
      <c r="Y34" s="74" t="e">
        <f t="shared" si="6"/>
        <v>#REF!</v>
      </c>
      <c r="Z34" s="74" t="e">
        <f>Y34*'2_Вихідні дані'!$B$18</f>
        <v>#REF!</v>
      </c>
    </row>
    <row r="35" spans="1:26" ht="12" x14ac:dyDescent="0.2">
      <c r="A35" s="86" t="e">
        <f>#REF!</f>
        <v>#REF!</v>
      </c>
      <c r="B35" s="78" t="e">
        <f>IF(C35=0,0,COUNTIF($C$10:C35,"&lt;&gt;0"))</f>
        <v>#REF!</v>
      </c>
      <c r="C35" s="78" t="e">
        <f>IF($F35&gt;0,#REF!,0)</f>
        <v>#REF!</v>
      </c>
      <c r="D35" s="78" t="e">
        <f>IF($F35&gt;0,#REF!,"")</f>
        <v>#REF!</v>
      </c>
      <c r="E35" s="78" t="e">
        <f>IF($F35&gt;0,#REF!,0)</f>
        <v>#REF!</v>
      </c>
      <c r="F35" s="78" t="e">
        <f>VLOOKUP($A35,#REF!,15+$B$3,FALSE)</f>
        <v>#REF!</v>
      </c>
      <c r="G35" s="82" t="e">
        <f>IF($B35&gt;0,'2_Вихідні дані'!$B$3,0)</f>
        <v>#REF!</v>
      </c>
      <c r="H35" s="84" t="e">
        <f>IF($B35=0,0,VLOOKUP($A35,#REF!,'Печать(міжопал)'!H$9,FALSE))</f>
        <v>#REF!</v>
      </c>
      <c r="I35" s="84" t="e">
        <f>IF($B35=0,0,VLOOKUP($A35,#REF!,'Печать(міжопал)'!I$9,FALSE))</f>
        <v>#REF!</v>
      </c>
      <c r="J35" s="84" t="e">
        <f>IF(B35=0,0,IF(E35&gt;0,VLOOKUP(E35,'2_Вихідні дані'!$A$6:$B$11,2,FALSE),1))</f>
        <v>#REF!</v>
      </c>
      <c r="K35" s="84" t="e">
        <f>IF($B35=0,0,VLOOKUP($A35,#REF!,'Печать(міжопал)'!K$9,FALSE))</f>
        <v>#REF!</v>
      </c>
      <c r="L35" s="74" t="e">
        <f t="shared" si="0"/>
        <v>#REF!</v>
      </c>
      <c r="M35" s="84" t="e">
        <f>IF($B35=0,0,VLOOKUP($A35,#REF!,'Печать(міжопал)'!M$9,FALSE))</f>
        <v>#REF!</v>
      </c>
      <c r="N35" s="82" t="e">
        <f t="shared" si="1"/>
        <v>#REF!</v>
      </c>
      <c r="O35" s="84" t="e">
        <f>IF($B35=0,0,VLOOKUP($A35,#REF!,'Печать(міжопал)'!O$9,FALSE))</f>
        <v>#REF!</v>
      </c>
      <c r="P35" s="82" t="e">
        <f t="shared" si="2"/>
        <v>#REF!</v>
      </c>
      <c r="Q35" s="84" t="e">
        <f>IF($B35=0,0,VLOOKUP($A35,#REF!,'Печать(міжопал)'!Q$9,FALSE))</f>
        <v>#REF!</v>
      </c>
      <c r="R35" s="82" t="e">
        <f t="shared" si="3"/>
        <v>#REF!</v>
      </c>
      <c r="S35" s="84" t="e">
        <f>IF($B35=0,0,VLOOKUP($A35,#REF!,'Печать(міжопал)'!S$9,FALSE))</f>
        <v>#REF!</v>
      </c>
      <c r="T35" s="82" t="e">
        <f t="shared" si="4"/>
        <v>#REF!</v>
      </c>
      <c r="U35" s="84" t="e">
        <f>IF($B35=0,0,VLOOKUP($A35,#REF!,'Печать(міжопал)'!U$9,FALSE))</f>
        <v>#REF!</v>
      </c>
      <c r="V35" s="82" t="e">
        <f t="shared" si="5"/>
        <v>#REF!</v>
      </c>
      <c r="W35" s="84" t="e">
        <f>IF($B35=0,0,VLOOKUP($A35,#REF!,'Печать(міжопал)'!W$9,FALSE))</f>
        <v>#REF!</v>
      </c>
      <c r="X35" s="82" t="e">
        <f>IF(AND($A35&gt;0,W35&gt;0),IF('2_Вихідні дані'!$A$12=1,ROUND($L35*(W35-1),2),ROUND((L35+N35+P35+R35+T35+V35)*(W35-1),2)),0)</f>
        <v>#REF!</v>
      </c>
      <c r="Y35" s="74" t="e">
        <f t="shared" si="6"/>
        <v>#REF!</v>
      </c>
      <c r="Z35" s="74" t="e">
        <f>Y35*'2_Вихідні дані'!$B$18</f>
        <v>#REF!</v>
      </c>
    </row>
    <row r="36" spans="1:26" ht="12" x14ac:dyDescent="0.2">
      <c r="A36" s="86" t="e">
        <f>#REF!</f>
        <v>#REF!</v>
      </c>
      <c r="B36" s="78" t="e">
        <f>IF(C36=0,0,COUNTIF($C$10:C36,"&lt;&gt;0"))</f>
        <v>#REF!</v>
      </c>
      <c r="C36" s="78" t="e">
        <f>IF($F36&gt;0,#REF!,0)</f>
        <v>#REF!</v>
      </c>
      <c r="D36" s="78" t="e">
        <f>IF($F36&gt;0,#REF!,"")</f>
        <v>#REF!</v>
      </c>
      <c r="E36" s="78" t="e">
        <f>IF($F36&gt;0,#REF!,0)</f>
        <v>#REF!</v>
      </c>
      <c r="F36" s="78" t="e">
        <f>VLOOKUP($A36,#REF!,15+$B$3,FALSE)</f>
        <v>#REF!</v>
      </c>
      <c r="G36" s="82" t="e">
        <f>IF($B36&gt;0,'2_Вихідні дані'!$B$3,0)</f>
        <v>#REF!</v>
      </c>
      <c r="H36" s="84" t="e">
        <f>IF($B36=0,0,VLOOKUP($A36,#REF!,'Печать(міжопал)'!H$9,FALSE))</f>
        <v>#REF!</v>
      </c>
      <c r="I36" s="84" t="e">
        <f>IF($B36=0,0,VLOOKUP($A36,#REF!,'Печать(міжопал)'!I$9,FALSE))</f>
        <v>#REF!</v>
      </c>
      <c r="J36" s="84" t="e">
        <f>IF(B36=0,0,IF(E36&gt;0,VLOOKUP(E36,'2_Вихідні дані'!$A$6:$B$11,2,FALSE),1))</f>
        <v>#REF!</v>
      </c>
      <c r="K36" s="84" t="e">
        <f>IF($B36=0,0,VLOOKUP($A36,#REF!,'Печать(міжопал)'!K$9,FALSE))</f>
        <v>#REF!</v>
      </c>
      <c r="L36" s="74" t="e">
        <f t="shared" si="0"/>
        <v>#REF!</v>
      </c>
      <c r="M36" s="84" t="e">
        <f>IF($B36=0,0,VLOOKUP($A36,#REF!,'Печать(міжопал)'!M$9,FALSE))</f>
        <v>#REF!</v>
      </c>
      <c r="N36" s="82" t="e">
        <f t="shared" si="1"/>
        <v>#REF!</v>
      </c>
      <c r="O36" s="84" t="e">
        <f>IF($B36=0,0,VLOOKUP($A36,#REF!,'Печать(міжопал)'!O$9,FALSE))</f>
        <v>#REF!</v>
      </c>
      <c r="P36" s="82" t="e">
        <f t="shared" si="2"/>
        <v>#REF!</v>
      </c>
      <c r="Q36" s="84" t="e">
        <f>IF($B36=0,0,VLOOKUP($A36,#REF!,'Печать(міжопал)'!Q$9,FALSE))</f>
        <v>#REF!</v>
      </c>
      <c r="R36" s="82" t="e">
        <f t="shared" si="3"/>
        <v>#REF!</v>
      </c>
      <c r="S36" s="84" t="e">
        <f>IF($B36=0,0,VLOOKUP($A36,#REF!,'Печать(міжопал)'!S$9,FALSE))</f>
        <v>#REF!</v>
      </c>
      <c r="T36" s="82" t="e">
        <f t="shared" si="4"/>
        <v>#REF!</v>
      </c>
      <c r="U36" s="84" t="e">
        <f>IF($B36=0,0,VLOOKUP($A36,#REF!,'Печать(міжопал)'!U$9,FALSE))</f>
        <v>#REF!</v>
      </c>
      <c r="V36" s="82" t="e">
        <f t="shared" si="5"/>
        <v>#REF!</v>
      </c>
      <c r="W36" s="84" t="e">
        <f>IF($B36=0,0,VLOOKUP($A36,#REF!,'Печать(міжопал)'!W$9,FALSE))</f>
        <v>#REF!</v>
      </c>
      <c r="X36" s="82" t="e">
        <f>IF(AND($A36&gt;0,W36&gt;0),IF('2_Вихідні дані'!$A$12=1,ROUND($L36*(W36-1),2),ROUND((L36+N36+P36+R36+T36+V36)*(W36-1),2)),0)</f>
        <v>#REF!</v>
      </c>
      <c r="Y36" s="74" t="e">
        <f t="shared" si="6"/>
        <v>#REF!</v>
      </c>
      <c r="Z36" s="74" t="e">
        <f>Y36*'2_Вихідні дані'!$B$18</f>
        <v>#REF!</v>
      </c>
    </row>
    <row r="37" spans="1:26" ht="12" x14ac:dyDescent="0.2">
      <c r="A37" s="86" t="e">
        <f>#REF!</f>
        <v>#REF!</v>
      </c>
      <c r="B37" s="78" t="e">
        <f>IF(C37=0,0,COUNTIF($C$10:C37,"&lt;&gt;0"))</f>
        <v>#REF!</v>
      </c>
      <c r="C37" s="78" t="e">
        <f>IF($F37&gt;0,#REF!,0)</f>
        <v>#REF!</v>
      </c>
      <c r="D37" s="78" t="e">
        <f>IF($F37&gt;0,#REF!,"")</f>
        <v>#REF!</v>
      </c>
      <c r="E37" s="78" t="e">
        <f>IF($F37&gt;0,#REF!,0)</f>
        <v>#REF!</v>
      </c>
      <c r="F37" s="78" t="e">
        <f>VLOOKUP($A37,#REF!,15+$B$3,FALSE)</f>
        <v>#REF!</v>
      </c>
      <c r="G37" s="82" t="e">
        <f>IF($B37&gt;0,'2_Вихідні дані'!$B$3,0)</f>
        <v>#REF!</v>
      </c>
      <c r="H37" s="84" t="e">
        <f>IF($B37=0,0,VLOOKUP($A37,#REF!,'Печать(міжопал)'!H$9,FALSE))</f>
        <v>#REF!</v>
      </c>
      <c r="I37" s="84" t="e">
        <f>IF($B37=0,0,VLOOKUP($A37,#REF!,'Печать(міжопал)'!I$9,FALSE))</f>
        <v>#REF!</v>
      </c>
      <c r="J37" s="84" t="e">
        <f>IF(B37=0,0,IF(E37&gt;0,VLOOKUP(E37,'2_Вихідні дані'!$A$6:$B$11,2,FALSE),1))</f>
        <v>#REF!</v>
      </c>
      <c r="K37" s="84" t="e">
        <f>IF($B37=0,0,VLOOKUP($A37,#REF!,'Печать(міжопал)'!K$9,FALSE))</f>
        <v>#REF!</v>
      </c>
      <c r="L37" s="74" t="e">
        <f t="shared" si="0"/>
        <v>#REF!</v>
      </c>
      <c r="M37" s="84" t="e">
        <f>IF($B37=0,0,VLOOKUP($A37,#REF!,'Печать(міжопал)'!M$9,FALSE))</f>
        <v>#REF!</v>
      </c>
      <c r="N37" s="82" t="e">
        <f t="shared" si="1"/>
        <v>#REF!</v>
      </c>
      <c r="O37" s="84" t="e">
        <f>IF($B37=0,0,VLOOKUP($A37,#REF!,'Печать(міжопал)'!O$9,FALSE))</f>
        <v>#REF!</v>
      </c>
      <c r="P37" s="82" t="e">
        <f t="shared" si="2"/>
        <v>#REF!</v>
      </c>
      <c r="Q37" s="84" t="e">
        <f>IF($B37=0,0,VLOOKUP($A37,#REF!,'Печать(міжопал)'!Q$9,FALSE))</f>
        <v>#REF!</v>
      </c>
      <c r="R37" s="82" t="e">
        <f t="shared" si="3"/>
        <v>#REF!</v>
      </c>
      <c r="S37" s="84" t="e">
        <f>IF($B37=0,0,VLOOKUP($A37,#REF!,'Печать(міжопал)'!S$9,FALSE))</f>
        <v>#REF!</v>
      </c>
      <c r="T37" s="82" t="e">
        <f t="shared" si="4"/>
        <v>#REF!</v>
      </c>
      <c r="U37" s="84" t="e">
        <f>IF($B37=0,0,VLOOKUP($A37,#REF!,'Печать(міжопал)'!U$9,FALSE))</f>
        <v>#REF!</v>
      </c>
      <c r="V37" s="82" t="e">
        <f t="shared" si="5"/>
        <v>#REF!</v>
      </c>
      <c r="W37" s="84" t="e">
        <f>IF($B37=0,0,VLOOKUP($A37,#REF!,'Печать(міжопал)'!W$9,FALSE))</f>
        <v>#REF!</v>
      </c>
      <c r="X37" s="82" t="e">
        <f>IF(AND($A37&gt;0,W37&gt;0),IF('2_Вихідні дані'!$A$12=1,ROUND($L37*(W37-1),2),ROUND((L37+N37+P37+R37+T37+V37)*(W37-1),2)),0)</f>
        <v>#REF!</v>
      </c>
      <c r="Y37" s="74" t="e">
        <f t="shared" si="6"/>
        <v>#REF!</v>
      </c>
      <c r="Z37" s="74" t="e">
        <f>Y37*'2_Вихідні дані'!$B$18</f>
        <v>#REF!</v>
      </c>
    </row>
    <row r="38" spans="1:26" ht="12" x14ac:dyDescent="0.2">
      <c r="A38" s="86" t="e">
        <f>#REF!</f>
        <v>#REF!</v>
      </c>
      <c r="B38" s="78" t="e">
        <f>IF(C38=0,0,COUNTIF($C$10:C38,"&lt;&gt;0"))</f>
        <v>#REF!</v>
      </c>
      <c r="C38" s="78" t="e">
        <f>IF($F38&gt;0,#REF!,0)</f>
        <v>#REF!</v>
      </c>
      <c r="D38" s="78" t="e">
        <f>IF($F38&gt;0,#REF!,"")</f>
        <v>#REF!</v>
      </c>
      <c r="E38" s="78" t="e">
        <f>IF($F38&gt;0,#REF!,0)</f>
        <v>#REF!</v>
      </c>
      <c r="F38" s="78" t="e">
        <f>VLOOKUP($A38,#REF!,15+$B$3,FALSE)</f>
        <v>#REF!</v>
      </c>
      <c r="G38" s="82" t="e">
        <f>IF($B38&gt;0,'2_Вихідні дані'!$B$3,0)</f>
        <v>#REF!</v>
      </c>
      <c r="H38" s="84" t="e">
        <f>IF($B38=0,0,VLOOKUP($A38,#REF!,'Печать(міжопал)'!H$9,FALSE))</f>
        <v>#REF!</v>
      </c>
      <c r="I38" s="84" t="e">
        <f>IF($B38=0,0,VLOOKUP($A38,#REF!,'Печать(міжопал)'!I$9,FALSE))</f>
        <v>#REF!</v>
      </c>
      <c r="J38" s="84" t="e">
        <f>IF(B38=0,0,IF(E38&gt;0,VLOOKUP(E38,'2_Вихідні дані'!$A$6:$B$11,2,FALSE),1))</f>
        <v>#REF!</v>
      </c>
      <c r="K38" s="84" t="e">
        <f>IF($B38=0,0,VLOOKUP($A38,#REF!,'Печать(міжопал)'!K$9,FALSE))</f>
        <v>#REF!</v>
      </c>
      <c r="L38" s="74" t="e">
        <f t="shared" si="0"/>
        <v>#REF!</v>
      </c>
      <c r="M38" s="84" t="e">
        <f>IF($B38=0,0,VLOOKUP($A38,#REF!,'Печать(міжопал)'!M$9,FALSE))</f>
        <v>#REF!</v>
      </c>
      <c r="N38" s="82" t="e">
        <f t="shared" si="1"/>
        <v>#REF!</v>
      </c>
      <c r="O38" s="84" t="e">
        <f>IF($B38=0,0,VLOOKUP($A38,#REF!,'Печать(міжопал)'!O$9,FALSE))</f>
        <v>#REF!</v>
      </c>
      <c r="P38" s="82" t="e">
        <f t="shared" si="2"/>
        <v>#REF!</v>
      </c>
      <c r="Q38" s="84" t="e">
        <f>IF($B38=0,0,VLOOKUP($A38,#REF!,'Печать(міжопал)'!Q$9,FALSE))</f>
        <v>#REF!</v>
      </c>
      <c r="R38" s="82" t="e">
        <f t="shared" si="3"/>
        <v>#REF!</v>
      </c>
      <c r="S38" s="84" t="e">
        <f>IF($B38=0,0,VLOOKUP($A38,#REF!,'Печать(міжопал)'!S$9,FALSE))</f>
        <v>#REF!</v>
      </c>
      <c r="T38" s="82" t="e">
        <f t="shared" si="4"/>
        <v>#REF!</v>
      </c>
      <c r="U38" s="84" t="e">
        <f>IF($B38=0,0,VLOOKUP($A38,#REF!,'Печать(міжопал)'!U$9,FALSE))</f>
        <v>#REF!</v>
      </c>
      <c r="V38" s="82" t="e">
        <f t="shared" si="5"/>
        <v>#REF!</v>
      </c>
      <c r="W38" s="84" t="e">
        <f>IF($B38=0,0,VLOOKUP($A38,#REF!,'Печать(міжопал)'!W$9,FALSE))</f>
        <v>#REF!</v>
      </c>
      <c r="X38" s="82" t="e">
        <f>IF(AND($A38&gt;0,W38&gt;0),IF('2_Вихідні дані'!$A$12=1,ROUND($L38*(W38-1),2),ROUND((L38+N38+P38+R38+T38+V38)*(W38-1),2)),0)</f>
        <v>#REF!</v>
      </c>
      <c r="Y38" s="74" t="e">
        <f t="shared" si="6"/>
        <v>#REF!</v>
      </c>
      <c r="Z38" s="74" t="e">
        <f>Y38*'2_Вихідні дані'!$B$18</f>
        <v>#REF!</v>
      </c>
    </row>
    <row r="39" spans="1:26" ht="12" x14ac:dyDescent="0.2">
      <c r="A39" s="86" t="e">
        <f>#REF!</f>
        <v>#REF!</v>
      </c>
      <c r="B39" s="78" t="e">
        <f>IF(C39=0,0,COUNTIF($C$10:C39,"&lt;&gt;0"))</f>
        <v>#REF!</v>
      </c>
      <c r="C39" s="78" t="e">
        <f>IF($F39&gt;0,#REF!,0)</f>
        <v>#REF!</v>
      </c>
      <c r="D39" s="78" t="e">
        <f>IF($F39&gt;0,#REF!,"")</f>
        <v>#REF!</v>
      </c>
      <c r="E39" s="78" t="e">
        <f>IF($F39&gt;0,#REF!,0)</f>
        <v>#REF!</v>
      </c>
      <c r="F39" s="78" t="e">
        <f>VLOOKUP($A39,#REF!,15+$B$3,FALSE)</f>
        <v>#REF!</v>
      </c>
      <c r="G39" s="82" t="e">
        <f>IF($B39&gt;0,'2_Вихідні дані'!$B$3,0)</f>
        <v>#REF!</v>
      </c>
      <c r="H39" s="84" t="e">
        <f>IF($B39=0,0,VLOOKUP($A39,#REF!,'Печать(міжопал)'!H$9,FALSE))</f>
        <v>#REF!</v>
      </c>
      <c r="I39" s="84" t="e">
        <f>IF($B39=0,0,VLOOKUP($A39,#REF!,'Печать(міжопал)'!I$9,FALSE))</f>
        <v>#REF!</v>
      </c>
      <c r="J39" s="84" t="e">
        <f>IF(B39=0,0,IF(E39&gt;0,VLOOKUP(E39,'2_Вихідні дані'!$A$6:$B$11,2,FALSE),1))</f>
        <v>#REF!</v>
      </c>
      <c r="K39" s="84" t="e">
        <f>IF($B39=0,0,VLOOKUP($A39,#REF!,'Печать(міжопал)'!K$9,FALSE))</f>
        <v>#REF!</v>
      </c>
      <c r="L39" s="74" t="e">
        <f t="shared" si="0"/>
        <v>#REF!</v>
      </c>
      <c r="M39" s="84" t="e">
        <f>IF($B39=0,0,VLOOKUP($A39,#REF!,'Печать(міжопал)'!M$9,FALSE))</f>
        <v>#REF!</v>
      </c>
      <c r="N39" s="82" t="e">
        <f t="shared" si="1"/>
        <v>#REF!</v>
      </c>
      <c r="O39" s="84" t="e">
        <f>IF($B39=0,0,VLOOKUP($A39,#REF!,'Печать(міжопал)'!O$9,FALSE))</f>
        <v>#REF!</v>
      </c>
      <c r="P39" s="82" t="e">
        <f t="shared" si="2"/>
        <v>#REF!</v>
      </c>
      <c r="Q39" s="84" t="e">
        <f>IF($B39=0,0,VLOOKUP($A39,#REF!,'Печать(міжопал)'!Q$9,FALSE))</f>
        <v>#REF!</v>
      </c>
      <c r="R39" s="82" t="e">
        <f t="shared" si="3"/>
        <v>#REF!</v>
      </c>
      <c r="S39" s="84" t="e">
        <f>IF($B39=0,0,VLOOKUP($A39,#REF!,'Печать(міжопал)'!S$9,FALSE))</f>
        <v>#REF!</v>
      </c>
      <c r="T39" s="82" t="e">
        <f t="shared" si="4"/>
        <v>#REF!</v>
      </c>
      <c r="U39" s="84" t="e">
        <f>IF($B39=0,0,VLOOKUP($A39,#REF!,'Печать(міжопал)'!U$9,FALSE))</f>
        <v>#REF!</v>
      </c>
      <c r="V39" s="82" t="e">
        <f t="shared" si="5"/>
        <v>#REF!</v>
      </c>
      <c r="W39" s="84" t="e">
        <f>IF($B39=0,0,VLOOKUP($A39,#REF!,'Печать(міжопал)'!W$9,FALSE))</f>
        <v>#REF!</v>
      </c>
      <c r="X39" s="82" t="e">
        <f>IF(AND($A39&gt;0,W39&gt;0),IF('2_Вихідні дані'!$A$12=1,ROUND($L39*(W39-1),2),ROUND((L39+N39+P39+R39+T39+V39)*(W39-1),2)),0)</f>
        <v>#REF!</v>
      </c>
      <c r="Y39" s="74" t="e">
        <f t="shared" si="6"/>
        <v>#REF!</v>
      </c>
      <c r="Z39" s="74" t="e">
        <f>Y39*'2_Вихідні дані'!$B$18</f>
        <v>#REF!</v>
      </c>
    </row>
    <row r="40" spans="1:26" ht="12" x14ac:dyDescent="0.2">
      <c r="A40" s="86" t="e">
        <f>#REF!</f>
        <v>#REF!</v>
      </c>
      <c r="B40" s="78" t="e">
        <f>IF(C40=0,0,COUNTIF($C$10:C40,"&lt;&gt;0"))</f>
        <v>#REF!</v>
      </c>
      <c r="C40" s="78" t="e">
        <f>IF($F40&gt;0,#REF!,0)</f>
        <v>#REF!</v>
      </c>
      <c r="D40" s="78" t="e">
        <f>IF($F40&gt;0,#REF!,"")</f>
        <v>#REF!</v>
      </c>
      <c r="E40" s="78" t="e">
        <f>IF($F40&gt;0,#REF!,0)</f>
        <v>#REF!</v>
      </c>
      <c r="F40" s="78" t="e">
        <f>VLOOKUP($A40,#REF!,15+$B$3,FALSE)</f>
        <v>#REF!</v>
      </c>
      <c r="G40" s="82" t="e">
        <f>IF($B40&gt;0,'2_Вихідні дані'!$B$3,0)</f>
        <v>#REF!</v>
      </c>
      <c r="H40" s="84" t="e">
        <f>IF($B40=0,0,VLOOKUP($A40,#REF!,'Печать(міжопал)'!H$9,FALSE))</f>
        <v>#REF!</v>
      </c>
      <c r="I40" s="84" t="e">
        <f>IF($B40=0,0,VLOOKUP($A40,#REF!,'Печать(міжопал)'!I$9,FALSE))</f>
        <v>#REF!</v>
      </c>
      <c r="J40" s="84" t="e">
        <f>IF(B40=0,0,IF(E40&gt;0,VLOOKUP(E40,'2_Вихідні дані'!$A$6:$B$11,2,FALSE),1))</f>
        <v>#REF!</v>
      </c>
      <c r="K40" s="84" t="e">
        <f>IF($B40=0,0,VLOOKUP($A40,#REF!,'Печать(міжопал)'!K$9,FALSE))</f>
        <v>#REF!</v>
      </c>
      <c r="L40" s="74" t="e">
        <f t="shared" si="0"/>
        <v>#REF!</v>
      </c>
      <c r="M40" s="84" t="e">
        <f>IF($B40=0,0,VLOOKUP($A40,#REF!,'Печать(міжопал)'!M$9,FALSE))</f>
        <v>#REF!</v>
      </c>
      <c r="N40" s="82" t="e">
        <f t="shared" si="1"/>
        <v>#REF!</v>
      </c>
      <c r="O40" s="84" t="e">
        <f>IF($B40=0,0,VLOOKUP($A40,#REF!,'Печать(міжопал)'!O$9,FALSE))</f>
        <v>#REF!</v>
      </c>
      <c r="P40" s="82" t="e">
        <f t="shared" si="2"/>
        <v>#REF!</v>
      </c>
      <c r="Q40" s="84" t="e">
        <f>IF($B40=0,0,VLOOKUP($A40,#REF!,'Печать(міжопал)'!Q$9,FALSE))</f>
        <v>#REF!</v>
      </c>
      <c r="R40" s="82" t="e">
        <f t="shared" si="3"/>
        <v>#REF!</v>
      </c>
      <c r="S40" s="84" t="e">
        <f>IF($B40=0,0,VLOOKUP($A40,#REF!,'Печать(міжопал)'!S$9,FALSE))</f>
        <v>#REF!</v>
      </c>
      <c r="T40" s="82" t="e">
        <f t="shared" si="4"/>
        <v>#REF!</v>
      </c>
      <c r="U40" s="84" t="e">
        <f>IF($B40=0,0,VLOOKUP($A40,#REF!,'Печать(міжопал)'!U$9,FALSE))</f>
        <v>#REF!</v>
      </c>
      <c r="V40" s="82" t="e">
        <f t="shared" si="5"/>
        <v>#REF!</v>
      </c>
      <c r="W40" s="84" t="e">
        <f>IF($B40=0,0,VLOOKUP($A40,#REF!,'Печать(міжопал)'!W$9,FALSE))</f>
        <v>#REF!</v>
      </c>
      <c r="X40" s="82" t="e">
        <f>IF(AND($A40&gt;0,W40&gt;0),IF('2_Вихідні дані'!$A$12=1,ROUND($L40*(W40-1),2),ROUND((L40+N40+P40+R40+T40+V40)*(W40-1),2)),0)</f>
        <v>#REF!</v>
      </c>
      <c r="Y40" s="74" t="e">
        <f t="shared" si="6"/>
        <v>#REF!</v>
      </c>
      <c r="Z40" s="74" t="e">
        <f>Y40*'2_Вихідні дані'!$B$18</f>
        <v>#REF!</v>
      </c>
    </row>
    <row r="41" spans="1:26" ht="12" x14ac:dyDescent="0.2">
      <c r="A41" s="86" t="e">
        <f>#REF!</f>
        <v>#REF!</v>
      </c>
      <c r="B41" s="78" t="e">
        <f>IF(C41=0,0,COUNTIF($C$10:C41,"&lt;&gt;0"))</f>
        <v>#REF!</v>
      </c>
      <c r="C41" s="78" t="e">
        <f>IF($F41&gt;0,#REF!,0)</f>
        <v>#REF!</v>
      </c>
      <c r="D41" s="78" t="e">
        <f>IF($F41&gt;0,#REF!,"")</f>
        <v>#REF!</v>
      </c>
      <c r="E41" s="78" t="e">
        <f>IF($F41&gt;0,#REF!,0)</f>
        <v>#REF!</v>
      </c>
      <c r="F41" s="78" t="e">
        <f>VLOOKUP($A41,#REF!,15+$B$3,FALSE)</f>
        <v>#REF!</v>
      </c>
      <c r="G41" s="82" t="e">
        <f>IF($B41&gt;0,'2_Вихідні дані'!$B$3,0)</f>
        <v>#REF!</v>
      </c>
      <c r="H41" s="84" t="e">
        <f>IF($B41=0,0,VLOOKUP($A41,#REF!,'Печать(міжопал)'!H$9,FALSE))</f>
        <v>#REF!</v>
      </c>
      <c r="I41" s="84" t="e">
        <f>IF($B41=0,0,VLOOKUP($A41,#REF!,'Печать(міжопал)'!I$9,FALSE))</f>
        <v>#REF!</v>
      </c>
      <c r="J41" s="84" t="e">
        <f>IF(B41=0,0,IF(E41&gt;0,VLOOKUP(E41,'2_Вихідні дані'!$A$6:$B$11,2,FALSE),1))</f>
        <v>#REF!</v>
      </c>
      <c r="K41" s="84" t="e">
        <f>IF($B41=0,0,VLOOKUP($A41,#REF!,'Печать(міжопал)'!K$9,FALSE))</f>
        <v>#REF!</v>
      </c>
      <c r="L41" s="74" t="e">
        <f t="shared" si="0"/>
        <v>#REF!</v>
      </c>
      <c r="M41" s="84" t="e">
        <f>IF($B41=0,0,VLOOKUP($A41,#REF!,'Печать(міжопал)'!M$9,FALSE))</f>
        <v>#REF!</v>
      </c>
      <c r="N41" s="82" t="e">
        <f t="shared" si="1"/>
        <v>#REF!</v>
      </c>
      <c r="O41" s="84" t="e">
        <f>IF($B41=0,0,VLOOKUP($A41,#REF!,'Печать(міжопал)'!O$9,FALSE))</f>
        <v>#REF!</v>
      </c>
      <c r="P41" s="82" t="e">
        <f t="shared" si="2"/>
        <v>#REF!</v>
      </c>
      <c r="Q41" s="84" t="e">
        <f>IF($B41=0,0,VLOOKUP($A41,#REF!,'Печать(міжопал)'!Q$9,FALSE))</f>
        <v>#REF!</v>
      </c>
      <c r="R41" s="82" t="e">
        <f t="shared" si="3"/>
        <v>#REF!</v>
      </c>
      <c r="S41" s="84" t="e">
        <f>IF($B41=0,0,VLOOKUP($A41,#REF!,'Печать(міжопал)'!S$9,FALSE))</f>
        <v>#REF!</v>
      </c>
      <c r="T41" s="82" t="e">
        <f t="shared" si="4"/>
        <v>#REF!</v>
      </c>
      <c r="U41" s="84" t="e">
        <f>IF($B41=0,0,VLOOKUP($A41,#REF!,'Печать(міжопал)'!U$9,FALSE))</f>
        <v>#REF!</v>
      </c>
      <c r="V41" s="82" t="e">
        <f t="shared" si="5"/>
        <v>#REF!</v>
      </c>
      <c r="W41" s="84" t="e">
        <f>IF($B41=0,0,VLOOKUP($A41,#REF!,'Печать(міжопал)'!W$9,FALSE))</f>
        <v>#REF!</v>
      </c>
      <c r="X41" s="82" t="e">
        <f>IF(AND($A41&gt;0,W41&gt;0),IF('2_Вихідні дані'!$A$12=1,ROUND($L41*(W41-1),2),ROUND((L41+N41+P41+R41+T41+V41)*(W41-1),2)),0)</f>
        <v>#REF!</v>
      </c>
      <c r="Y41" s="74" t="e">
        <f t="shared" si="6"/>
        <v>#REF!</v>
      </c>
      <c r="Z41" s="74" t="e">
        <f>Y41*'2_Вихідні дані'!$B$18</f>
        <v>#REF!</v>
      </c>
    </row>
    <row r="42" spans="1:26" ht="12" x14ac:dyDescent="0.2">
      <c r="A42" s="86" t="e">
        <f>#REF!</f>
        <v>#REF!</v>
      </c>
      <c r="B42" s="78" t="e">
        <f>IF(C42=0,0,COUNTIF($C$10:C42,"&lt;&gt;0"))</f>
        <v>#REF!</v>
      </c>
      <c r="C42" s="78" t="e">
        <f>IF($F42&gt;0,#REF!,0)</f>
        <v>#REF!</v>
      </c>
      <c r="D42" s="78" t="e">
        <f>IF($F42&gt;0,#REF!,"")</f>
        <v>#REF!</v>
      </c>
      <c r="E42" s="78" t="e">
        <f>IF($F42&gt;0,#REF!,0)</f>
        <v>#REF!</v>
      </c>
      <c r="F42" s="78" t="e">
        <f>VLOOKUP($A42,#REF!,15+$B$3,FALSE)</f>
        <v>#REF!</v>
      </c>
      <c r="G42" s="82" t="e">
        <f>IF($B42&gt;0,'2_Вихідні дані'!$B$3,0)</f>
        <v>#REF!</v>
      </c>
      <c r="H42" s="84" t="e">
        <f>IF($B42=0,0,VLOOKUP($A42,#REF!,'Печать(міжопал)'!H$9,FALSE))</f>
        <v>#REF!</v>
      </c>
      <c r="I42" s="84" t="e">
        <f>IF($B42=0,0,VLOOKUP($A42,#REF!,'Печать(міжопал)'!I$9,FALSE))</f>
        <v>#REF!</v>
      </c>
      <c r="J42" s="84" t="e">
        <f>IF(B42=0,0,IF(E42&gt;0,VLOOKUP(E42,'2_Вихідні дані'!$A$6:$B$11,2,FALSE),1))</f>
        <v>#REF!</v>
      </c>
      <c r="K42" s="84" t="e">
        <f>IF($B42=0,0,VLOOKUP($A42,#REF!,'Печать(міжопал)'!K$9,FALSE))</f>
        <v>#REF!</v>
      </c>
      <c r="L42" s="74" t="e">
        <f t="shared" si="0"/>
        <v>#REF!</v>
      </c>
      <c r="M42" s="84" t="e">
        <f>IF($B42=0,0,VLOOKUP($A42,#REF!,'Печать(міжопал)'!M$9,FALSE))</f>
        <v>#REF!</v>
      </c>
      <c r="N42" s="82" t="e">
        <f t="shared" si="1"/>
        <v>#REF!</v>
      </c>
      <c r="O42" s="84" t="e">
        <f>IF($B42=0,0,VLOOKUP($A42,#REF!,'Печать(міжопал)'!O$9,FALSE))</f>
        <v>#REF!</v>
      </c>
      <c r="P42" s="82" t="e">
        <f t="shared" si="2"/>
        <v>#REF!</v>
      </c>
      <c r="Q42" s="84" t="e">
        <f>IF($B42=0,0,VLOOKUP($A42,#REF!,'Печать(міжопал)'!Q$9,FALSE))</f>
        <v>#REF!</v>
      </c>
      <c r="R42" s="82" t="e">
        <f t="shared" si="3"/>
        <v>#REF!</v>
      </c>
      <c r="S42" s="84" t="e">
        <f>IF($B42=0,0,VLOOKUP($A42,#REF!,'Печать(міжопал)'!S$9,FALSE))</f>
        <v>#REF!</v>
      </c>
      <c r="T42" s="82" t="e">
        <f t="shared" si="4"/>
        <v>#REF!</v>
      </c>
      <c r="U42" s="84" t="e">
        <f>IF($B42=0,0,VLOOKUP($A42,#REF!,'Печать(міжопал)'!U$9,FALSE))</f>
        <v>#REF!</v>
      </c>
      <c r="V42" s="82" t="e">
        <f t="shared" si="5"/>
        <v>#REF!</v>
      </c>
      <c r="W42" s="84" t="e">
        <f>IF($B42=0,0,VLOOKUP($A42,#REF!,'Печать(міжопал)'!W$9,FALSE))</f>
        <v>#REF!</v>
      </c>
      <c r="X42" s="82" t="e">
        <f>IF(AND($A42&gt;0,W42&gt;0),IF('2_Вихідні дані'!$A$12=1,ROUND($L42*(W42-1),2),ROUND((L42+N42+P42+R42+T42+V42)*(W42-1),2)),0)</f>
        <v>#REF!</v>
      </c>
      <c r="Y42" s="74" t="e">
        <f t="shared" si="6"/>
        <v>#REF!</v>
      </c>
      <c r="Z42" s="74" t="e">
        <f>Y42*'2_Вихідні дані'!$B$18</f>
        <v>#REF!</v>
      </c>
    </row>
    <row r="43" spans="1:26" ht="12" x14ac:dyDescent="0.2">
      <c r="A43" s="86" t="e">
        <f>#REF!</f>
        <v>#REF!</v>
      </c>
      <c r="B43" s="78" t="e">
        <f>IF(C43=0,0,COUNTIF($C$10:C43,"&lt;&gt;0"))</f>
        <v>#REF!</v>
      </c>
      <c r="C43" s="78" t="e">
        <f>IF($F43&gt;0,#REF!,0)</f>
        <v>#REF!</v>
      </c>
      <c r="D43" s="78" t="e">
        <f>IF($F43&gt;0,#REF!,"")</f>
        <v>#REF!</v>
      </c>
      <c r="E43" s="78" t="e">
        <f>IF($F43&gt;0,#REF!,0)</f>
        <v>#REF!</v>
      </c>
      <c r="F43" s="78" t="e">
        <f>VLOOKUP($A43,#REF!,15+$B$3,FALSE)</f>
        <v>#REF!</v>
      </c>
      <c r="G43" s="82" t="e">
        <f>IF($B43&gt;0,'2_Вихідні дані'!$B$3,0)</f>
        <v>#REF!</v>
      </c>
      <c r="H43" s="84" t="e">
        <f>IF($B43=0,0,VLOOKUP($A43,#REF!,'Печать(міжопал)'!H$9,FALSE))</f>
        <v>#REF!</v>
      </c>
      <c r="I43" s="84" t="e">
        <f>IF($B43=0,0,VLOOKUP($A43,#REF!,'Печать(міжопал)'!I$9,FALSE))</f>
        <v>#REF!</v>
      </c>
      <c r="J43" s="84" t="e">
        <f>IF(B43=0,0,IF(E43&gt;0,VLOOKUP(E43,'2_Вихідні дані'!$A$6:$B$11,2,FALSE),1))</f>
        <v>#REF!</v>
      </c>
      <c r="K43" s="84" t="e">
        <f>IF($B43=0,0,VLOOKUP($A43,#REF!,'Печать(міжопал)'!K$9,FALSE))</f>
        <v>#REF!</v>
      </c>
      <c r="L43" s="74" t="e">
        <f t="shared" si="0"/>
        <v>#REF!</v>
      </c>
      <c r="M43" s="84" t="e">
        <f>IF($B43=0,0,VLOOKUP($A43,#REF!,'Печать(міжопал)'!M$9,FALSE))</f>
        <v>#REF!</v>
      </c>
      <c r="N43" s="82" t="e">
        <f t="shared" si="1"/>
        <v>#REF!</v>
      </c>
      <c r="O43" s="84" t="e">
        <f>IF($B43=0,0,VLOOKUP($A43,#REF!,'Печать(міжопал)'!O$9,FALSE))</f>
        <v>#REF!</v>
      </c>
      <c r="P43" s="82" t="e">
        <f t="shared" si="2"/>
        <v>#REF!</v>
      </c>
      <c r="Q43" s="84" t="e">
        <f>IF($B43=0,0,VLOOKUP($A43,#REF!,'Печать(міжопал)'!Q$9,FALSE))</f>
        <v>#REF!</v>
      </c>
      <c r="R43" s="82" t="e">
        <f t="shared" si="3"/>
        <v>#REF!</v>
      </c>
      <c r="S43" s="84" t="e">
        <f>IF($B43=0,0,VLOOKUP($A43,#REF!,'Печать(міжопал)'!S$9,FALSE))</f>
        <v>#REF!</v>
      </c>
      <c r="T43" s="82" t="e">
        <f t="shared" si="4"/>
        <v>#REF!</v>
      </c>
      <c r="U43" s="84" t="e">
        <f>IF($B43=0,0,VLOOKUP($A43,#REF!,'Печать(міжопал)'!U$9,FALSE))</f>
        <v>#REF!</v>
      </c>
      <c r="V43" s="82" t="e">
        <f t="shared" si="5"/>
        <v>#REF!</v>
      </c>
      <c r="W43" s="84" t="e">
        <f>IF($B43=0,0,VLOOKUP($A43,#REF!,'Печать(міжопал)'!W$9,FALSE))</f>
        <v>#REF!</v>
      </c>
      <c r="X43" s="82" t="e">
        <f>IF(AND($A43&gt;0,W43&gt;0),IF('2_Вихідні дані'!$A$12=1,ROUND($L43*(W43-1),2),ROUND((L43+N43+P43+R43+T43+V43)*(W43-1),2)),0)</f>
        <v>#REF!</v>
      </c>
      <c r="Y43" s="74" t="e">
        <f t="shared" si="6"/>
        <v>#REF!</v>
      </c>
      <c r="Z43" s="74" t="e">
        <f>Y43*'2_Вихідні дані'!$B$18</f>
        <v>#REF!</v>
      </c>
    </row>
    <row r="44" spans="1:26" ht="12" x14ac:dyDescent="0.2">
      <c r="A44" s="86" t="e">
        <f>#REF!</f>
        <v>#REF!</v>
      </c>
      <c r="B44" s="78" t="e">
        <f>IF(C44=0,0,COUNTIF($C$10:C44,"&lt;&gt;0"))</f>
        <v>#REF!</v>
      </c>
      <c r="C44" s="78" t="e">
        <f>IF($F44&gt;0,#REF!,0)</f>
        <v>#REF!</v>
      </c>
      <c r="D44" s="78" t="e">
        <f>IF($F44&gt;0,#REF!,"")</f>
        <v>#REF!</v>
      </c>
      <c r="E44" s="78" t="e">
        <f>IF($F44&gt;0,#REF!,0)</f>
        <v>#REF!</v>
      </c>
      <c r="F44" s="78" t="e">
        <f>VLOOKUP($A44,#REF!,15+$B$3,FALSE)</f>
        <v>#REF!</v>
      </c>
      <c r="G44" s="82" t="e">
        <f>IF($B44&gt;0,'2_Вихідні дані'!$B$3,0)</f>
        <v>#REF!</v>
      </c>
      <c r="H44" s="84" t="e">
        <f>IF($B44=0,0,VLOOKUP($A44,#REF!,'Печать(міжопал)'!H$9,FALSE))</f>
        <v>#REF!</v>
      </c>
      <c r="I44" s="84" t="e">
        <f>IF($B44=0,0,VLOOKUP($A44,#REF!,'Печать(міжопал)'!I$9,FALSE))</f>
        <v>#REF!</v>
      </c>
      <c r="J44" s="84" t="e">
        <f>IF(B44=0,0,IF(E44&gt;0,VLOOKUP(E44,'2_Вихідні дані'!$A$6:$B$11,2,FALSE),1))</f>
        <v>#REF!</v>
      </c>
      <c r="K44" s="84" t="e">
        <f>IF($B44=0,0,VLOOKUP($A44,#REF!,'Печать(міжопал)'!K$9,FALSE))</f>
        <v>#REF!</v>
      </c>
      <c r="L44" s="74" t="e">
        <f t="shared" si="0"/>
        <v>#REF!</v>
      </c>
      <c r="M44" s="84" t="e">
        <f>IF($B44=0,0,VLOOKUP($A44,#REF!,'Печать(міжопал)'!M$9,FALSE))</f>
        <v>#REF!</v>
      </c>
      <c r="N44" s="82" t="e">
        <f t="shared" si="1"/>
        <v>#REF!</v>
      </c>
      <c r="O44" s="84" t="e">
        <f>IF($B44=0,0,VLOOKUP($A44,#REF!,'Печать(міжопал)'!O$9,FALSE))</f>
        <v>#REF!</v>
      </c>
      <c r="P44" s="82" t="e">
        <f t="shared" si="2"/>
        <v>#REF!</v>
      </c>
      <c r="Q44" s="84" t="e">
        <f>IF($B44=0,0,VLOOKUP($A44,#REF!,'Печать(міжопал)'!Q$9,FALSE))</f>
        <v>#REF!</v>
      </c>
      <c r="R44" s="82" t="e">
        <f t="shared" si="3"/>
        <v>#REF!</v>
      </c>
      <c r="S44" s="84" t="e">
        <f>IF($B44=0,0,VLOOKUP($A44,#REF!,'Печать(міжопал)'!S$9,FALSE))</f>
        <v>#REF!</v>
      </c>
      <c r="T44" s="82" t="e">
        <f t="shared" si="4"/>
        <v>#REF!</v>
      </c>
      <c r="U44" s="84" t="e">
        <f>IF($B44=0,0,VLOOKUP($A44,#REF!,'Печать(міжопал)'!U$9,FALSE))</f>
        <v>#REF!</v>
      </c>
      <c r="V44" s="82" t="e">
        <f t="shared" si="5"/>
        <v>#REF!</v>
      </c>
      <c r="W44" s="84" t="e">
        <f>IF($B44=0,0,VLOOKUP($A44,#REF!,'Печать(міжопал)'!W$9,FALSE))</f>
        <v>#REF!</v>
      </c>
      <c r="X44" s="82" t="e">
        <f>IF(AND($A44&gt;0,W44&gt;0),IF('2_Вихідні дані'!$A$12=1,ROUND($L44*(W44-1),2),ROUND((L44+N44+P44+R44+T44+V44)*(W44-1),2)),0)</f>
        <v>#REF!</v>
      </c>
      <c r="Y44" s="74" t="e">
        <f t="shared" si="6"/>
        <v>#REF!</v>
      </c>
      <c r="Z44" s="74" t="e">
        <f>Y44*'2_Вихідні дані'!$B$18</f>
        <v>#REF!</v>
      </c>
    </row>
    <row r="45" spans="1:26" ht="12" hidden="1" x14ac:dyDescent="0.2">
      <c r="A45" s="86" t="e">
        <f>#REF!</f>
        <v>#REF!</v>
      </c>
      <c r="B45" s="78" t="e">
        <f>IF(C45=0,0,COUNTIF($C$10:C45,"&lt;&gt;0"))</f>
        <v>#REF!</v>
      </c>
      <c r="C45" s="78" t="e">
        <f>IF($F45&gt;0,#REF!,0)</f>
        <v>#REF!</v>
      </c>
      <c r="D45" s="78" t="e">
        <f>IF($F45&gt;0,#REF!,"")</f>
        <v>#REF!</v>
      </c>
      <c r="E45" s="78" t="e">
        <f>IF($F45&gt;0,#REF!,0)</f>
        <v>#REF!</v>
      </c>
      <c r="F45" s="78" t="e">
        <f>VLOOKUP($A45,#REF!,15+$B$3,FALSE)</f>
        <v>#REF!</v>
      </c>
      <c r="G45" s="82" t="e">
        <f>IF($B45&gt;0,'2_Вихідні дані'!$B$3,0)</f>
        <v>#REF!</v>
      </c>
      <c r="H45" s="84" t="e">
        <f>IF($B45=0,0,VLOOKUP($A45,#REF!,'Печать(міжопал)'!H$9,FALSE))</f>
        <v>#REF!</v>
      </c>
      <c r="I45" s="84" t="e">
        <f>IF($B45=0,0,VLOOKUP($A45,#REF!,'Печать(міжопал)'!I$9,FALSE))</f>
        <v>#REF!</v>
      </c>
      <c r="J45" s="84" t="e">
        <f>IF(B45=0,0,IF(E45&gt;0,VLOOKUP(E45,'2_Вихідні дані'!$A$6:$B$11,2,FALSE),1))</f>
        <v>#REF!</v>
      </c>
      <c r="K45" s="84" t="e">
        <f>IF($B45=0,0,VLOOKUP($A45,#REF!,'Печать(міжопал)'!K$9,FALSE))</f>
        <v>#REF!</v>
      </c>
      <c r="L45" s="74" t="e">
        <f t="shared" si="0"/>
        <v>#REF!</v>
      </c>
      <c r="M45" s="84" t="e">
        <f>IF($B45=0,0,VLOOKUP($A45,#REF!,'Печать(міжопал)'!M$9,FALSE))</f>
        <v>#REF!</v>
      </c>
      <c r="N45" s="82" t="e">
        <f t="shared" si="1"/>
        <v>#REF!</v>
      </c>
      <c r="O45" s="84" t="e">
        <f>IF($B45=0,0,VLOOKUP($A45,#REF!,'Печать(міжопал)'!O$9,FALSE))</f>
        <v>#REF!</v>
      </c>
      <c r="P45" s="82" t="e">
        <f t="shared" si="2"/>
        <v>#REF!</v>
      </c>
      <c r="Q45" s="84" t="e">
        <f>IF($B45=0,0,VLOOKUP($A45,#REF!,'Печать(міжопал)'!Q$9,FALSE))</f>
        <v>#REF!</v>
      </c>
      <c r="R45" s="82" t="e">
        <f t="shared" si="3"/>
        <v>#REF!</v>
      </c>
      <c r="S45" s="84" t="e">
        <f>IF($B45=0,0,VLOOKUP($A45,#REF!,'Печать(міжопал)'!S$9,FALSE))</f>
        <v>#REF!</v>
      </c>
      <c r="T45" s="82" t="e">
        <f t="shared" si="4"/>
        <v>#REF!</v>
      </c>
      <c r="U45" s="84" t="e">
        <f>IF($B45=0,0,VLOOKUP($A45,#REF!,'Печать(міжопал)'!U$9,FALSE))</f>
        <v>#REF!</v>
      </c>
      <c r="V45" s="82" t="e">
        <f t="shared" si="5"/>
        <v>#REF!</v>
      </c>
      <c r="W45" s="84" t="e">
        <f>IF($B45=0,0,VLOOKUP($A45,#REF!,'Печать(міжопал)'!W$9,FALSE))</f>
        <v>#REF!</v>
      </c>
      <c r="X45" s="82" t="e">
        <f>IF(AND($A45&gt;0,W45&gt;0),IF('2_Вихідні дані'!$A$12=1,ROUND($L45*(W45-1),2),ROUND((L45+N45+P45+R45+T45+V45)*(W45-1),2)),0)</f>
        <v>#REF!</v>
      </c>
      <c r="Y45" s="74" t="e">
        <f t="shared" si="6"/>
        <v>#REF!</v>
      </c>
      <c r="Z45" s="74" t="e">
        <f>Y45*'2_Вихідні дані'!$B$18</f>
        <v>#REF!</v>
      </c>
    </row>
    <row r="46" spans="1:26" ht="12" hidden="1" x14ac:dyDescent="0.2">
      <c r="A46" s="86" t="e">
        <f>#REF!</f>
        <v>#REF!</v>
      </c>
      <c r="B46" s="78" t="e">
        <f>IF(C46=0,0,COUNTIF($C$10:C46,"&lt;&gt;0"))</f>
        <v>#REF!</v>
      </c>
      <c r="C46" s="78" t="e">
        <f>IF($F46&gt;0,#REF!,0)</f>
        <v>#REF!</v>
      </c>
      <c r="D46" s="78" t="e">
        <f>IF($F46&gt;0,#REF!,"")</f>
        <v>#REF!</v>
      </c>
      <c r="E46" s="78" t="e">
        <f>IF($F46&gt;0,#REF!,0)</f>
        <v>#REF!</v>
      </c>
      <c r="F46" s="78" t="e">
        <f>VLOOKUP($A46,#REF!,15+$B$3,FALSE)</f>
        <v>#REF!</v>
      </c>
      <c r="G46" s="82" t="e">
        <f>IF($B46&gt;0,'2_Вихідні дані'!$B$3,0)</f>
        <v>#REF!</v>
      </c>
      <c r="H46" s="84" t="e">
        <f>IF($B46=0,0,VLOOKUP($A46,#REF!,'Печать(міжопал)'!H$9,FALSE))</f>
        <v>#REF!</v>
      </c>
      <c r="I46" s="84" t="e">
        <f>IF($B46=0,0,VLOOKUP($A46,#REF!,'Печать(міжопал)'!I$9,FALSE))</f>
        <v>#REF!</v>
      </c>
      <c r="J46" s="84" t="e">
        <f>IF(B46=0,0,IF(E46&gt;0,VLOOKUP(E46,'2_Вихідні дані'!$A$6:$B$11,2,FALSE),1))</f>
        <v>#REF!</v>
      </c>
      <c r="K46" s="84" t="e">
        <f>IF($B46=0,0,VLOOKUP($A46,#REF!,'Печать(міжопал)'!K$9,FALSE))</f>
        <v>#REF!</v>
      </c>
      <c r="L46" s="74" t="e">
        <f t="shared" si="0"/>
        <v>#REF!</v>
      </c>
      <c r="M46" s="84" t="e">
        <f>IF($B46=0,0,VLOOKUP($A46,#REF!,'Печать(міжопал)'!M$9,FALSE))</f>
        <v>#REF!</v>
      </c>
      <c r="N46" s="82" t="e">
        <f t="shared" si="1"/>
        <v>#REF!</v>
      </c>
      <c r="O46" s="84" t="e">
        <f>IF($B46=0,0,VLOOKUP($A46,#REF!,'Печать(міжопал)'!O$9,FALSE))</f>
        <v>#REF!</v>
      </c>
      <c r="P46" s="82" t="e">
        <f t="shared" si="2"/>
        <v>#REF!</v>
      </c>
      <c r="Q46" s="84" t="e">
        <f>IF($B46=0,0,VLOOKUP($A46,#REF!,'Печать(міжопал)'!Q$9,FALSE))</f>
        <v>#REF!</v>
      </c>
      <c r="R46" s="82" t="e">
        <f t="shared" si="3"/>
        <v>#REF!</v>
      </c>
      <c r="S46" s="84" t="e">
        <f>IF($B46=0,0,VLOOKUP($A46,#REF!,'Печать(міжопал)'!S$9,FALSE))</f>
        <v>#REF!</v>
      </c>
      <c r="T46" s="82" t="e">
        <f t="shared" si="4"/>
        <v>#REF!</v>
      </c>
      <c r="U46" s="84" t="e">
        <f>IF($B46=0,0,VLOOKUP($A46,#REF!,'Печать(міжопал)'!U$9,FALSE))</f>
        <v>#REF!</v>
      </c>
      <c r="V46" s="82" t="e">
        <f t="shared" si="5"/>
        <v>#REF!</v>
      </c>
      <c r="W46" s="84" t="e">
        <f>IF($B46=0,0,VLOOKUP($A46,#REF!,'Печать(міжопал)'!W$9,FALSE))</f>
        <v>#REF!</v>
      </c>
      <c r="X46" s="82" t="e">
        <f>IF(AND($A46&gt;0,W46&gt;0),IF('2_Вихідні дані'!$A$12=1,ROUND($L46*(W46-1),2),ROUND((L46+N46+P46+R46+T46+V46)*(W46-1),2)),0)</f>
        <v>#REF!</v>
      </c>
      <c r="Y46" s="74" t="e">
        <f t="shared" si="6"/>
        <v>#REF!</v>
      </c>
      <c r="Z46" s="74" t="e">
        <f>Y46*'2_Вихідні дані'!$B$18</f>
        <v>#REF!</v>
      </c>
    </row>
    <row r="47" spans="1:26" ht="12" hidden="1" x14ac:dyDescent="0.2">
      <c r="A47" s="86" t="e">
        <f>#REF!</f>
        <v>#REF!</v>
      </c>
      <c r="B47" s="78" t="e">
        <f>IF(C47=0,0,COUNTIF($C$10:C47,"&lt;&gt;0"))</f>
        <v>#REF!</v>
      </c>
      <c r="C47" s="78" t="e">
        <f>IF($F47&gt;0,#REF!,0)</f>
        <v>#REF!</v>
      </c>
      <c r="D47" s="78" t="e">
        <f>IF($F47&gt;0,#REF!,"")</f>
        <v>#REF!</v>
      </c>
      <c r="E47" s="78" t="e">
        <f>IF($F47&gt;0,#REF!,0)</f>
        <v>#REF!</v>
      </c>
      <c r="F47" s="78" t="e">
        <f>VLOOKUP($A47,#REF!,15+$B$3,FALSE)</f>
        <v>#REF!</v>
      </c>
      <c r="G47" s="82" t="e">
        <f>IF($B47&gt;0,'2_Вихідні дані'!$B$3,0)</f>
        <v>#REF!</v>
      </c>
      <c r="H47" s="84" t="e">
        <f>IF($B47=0,0,VLOOKUP($A47,#REF!,'Печать(міжопал)'!H$9,FALSE))</f>
        <v>#REF!</v>
      </c>
      <c r="I47" s="84" t="e">
        <f>IF($B47=0,0,VLOOKUP($A47,#REF!,'Печать(міжопал)'!I$9,FALSE))</f>
        <v>#REF!</v>
      </c>
      <c r="J47" s="84" t="e">
        <f>IF(B47=0,0,IF(E47&gt;0,VLOOKUP(E47,'2_Вихідні дані'!$A$6:$B$11,2,FALSE),1))</f>
        <v>#REF!</v>
      </c>
      <c r="K47" s="84" t="e">
        <f>IF($B47=0,0,VLOOKUP($A47,#REF!,'Печать(міжопал)'!K$9,FALSE))</f>
        <v>#REF!</v>
      </c>
      <c r="L47" s="74" t="e">
        <f t="shared" si="0"/>
        <v>#REF!</v>
      </c>
      <c r="M47" s="84" t="e">
        <f>IF($B47=0,0,VLOOKUP($A47,#REF!,'Печать(міжопал)'!M$9,FALSE))</f>
        <v>#REF!</v>
      </c>
      <c r="N47" s="82" t="e">
        <f t="shared" si="1"/>
        <v>#REF!</v>
      </c>
      <c r="O47" s="84" t="e">
        <f>IF($B47=0,0,VLOOKUP($A47,#REF!,'Печать(міжопал)'!O$9,FALSE))</f>
        <v>#REF!</v>
      </c>
      <c r="P47" s="82" t="e">
        <f t="shared" si="2"/>
        <v>#REF!</v>
      </c>
      <c r="Q47" s="84" t="e">
        <f>IF($B47=0,0,VLOOKUP($A47,#REF!,'Печать(міжопал)'!Q$9,FALSE))</f>
        <v>#REF!</v>
      </c>
      <c r="R47" s="82" t="e">
        <f t="shared" si="3"/>
        <v>#REF!</v>
      </c>
      <c r="S47" s="84" t="e">
        <f>IF($B47=0,0,VLOOKUP($A47,#REF!,'Печать(міжопал)'!S$9,FALSE))</f>
        <v>#REF!</v>
      </c>
      <c r="T47" s="82" t="e">
        <f t="shared" si="4"/>
        <v>#REF!</v>
      </c>
      <c r="U47" s="84" t="e">
        <f>IF($B47=0,0,VLOOKUP($A47,#REF!,'Печать(міжопал)'!U$9,FALSE))</f>
        <v>#REF!</v>
      </c>
      <c r="V47" s="82" t="e">
        <f t="shared" si="5"/>
        <v>#REF!</v>
      </c>
      <c r="W47" s="84" t="e">
        <f>IF($B47=0,0,VLOOKUP($A47,#REF!,'Печать(міжопал)'!W$9,FALSE))</f>
        <v>#REF!</v>
      </c>
      <c r="X47" s="82" t="e">
        <f>IF(AND($A47&gt;0,W47&gt;0),IF('2_Вихідні дані'!$A$12=1,ROUND($L47*(W47-1),2),ROUND((L47+N47+P47+R47+T47+V47)*(W47-1),2)),0)</f>
        <v>#REF!</v>
      </c>
      <c r="Y47" s="74" t="e">
        <f t="shared" si="6"/>
        <v>#REF!</v>
      </c>
      <c r="Z47" s="74" t="e">
        <f>Y47*'2_Вихідні дані'!$B$18</f>
        <v>#REF!</v>
      </c>
    </row>
    <row r="48" spans="1:26" ht="12" hidden="1" x14ac:dyDescent="0.2">
      <c r="A48" s="86" t="e">
        <f>#REF!</f>
        <v>#REF!</v>
      </c>
      <c r="B48" s="78" t="e">
        <f>IF(C48=0,0,COUNTIF($C$10:C48,"&lt;&gt;0"))</f>
        <v>#REF!</v>
      </c>
      <c r="C48" s="78" t="e">
        <f>IF($F48&gt;0,#REF!,0)</f>
        <v>#REF!</v>
      </c>
      <c r="D48" s="78" t="e">
        <f>IF($F48&gt;0,#REF!,"")</f>
        <v>#REF!</v>
      </c>
      <c r="E48" s="78" t="e">
        <f>IF($F48&gt;0,#REF!,0)</f>
        <v>#REF!</v>
      </c>
      <c r="F48" s="78" t="e">
        <f>VLOOKUP($A48,#REF!,15+$B$3,FALSE)</f>
        <v>#REF!</v>
      </c>
      <c r="G48" s="82" t="e">
        <f>IF($B48&gt;0,'2_Вихідні дані'!$B$3,0)</f>
        <v>#REF!</v>
      </c>
      <c r="H48" s="84" t="e">
        <f>IF($B48=0,0,VLOOKUP($A48,#REF!,'Печать(міжопал)'!H$9,FALSE))</f>
        <v>#REF!</v>
      </c>
      <c r="I48" s="84" t="e">
        <f>IF($B48=0,0,VLOOKUP($A48,#REF!,'Печать(міжопал)'!I$9,FALSE))</f>
        <v>#REF!</v>
      </c>
      <c r="J48" s="84" t="e">
        <f>IF(B48=0,0,IF(E48&gt;0,VLOOKUP(E48,'2_Вихідні дані'!$A$6:$B$11,2,FALSE),1))</f>
        <v>#REF!</v>
      </c>
      <c r="K48" s="84" t="e">
        <f>IF($B48=0,0,VLOOKUP($A48,#REF!,'Печать(міжопал)'!K$9,FALSE))</f>
        <v>#REF!</v>
      </c>
      <c r="L48" s="74" t="e">
        <f t="shared" si="0"/>
        <v>#REF!</v>
      </c>
      <c r="M48" s="84" t="e">
        <f>IF($B48=0,0,VLOOKUP($A48,#REF!,'Печать(міжопал)'!M$9,FALSE))</f>
        <v>#REF!</v>
      </c>
      <c r="N48" s="82" t="e">
        <f t="shared" si="1"/>
        <v>#REF!</v>
      </c>
      <c r="O48" s="84" t="e">
        <f>IF($B48=0,0,VLOOKUP($A48,#REF!,'Печать(міжопал)'!O$9,FALSE))</f>
        <v>#REF!</v>
      </c>
      <c r="P48" s="82" t="e">
        <f t="shared" si="2"/>
        <v>#REF!</v>
      </c>
      <c r="Q48" s="84" t="e">
        <f>IF($B48=0,0,VLOOKUP($A48,#REF!,'Печать(міжопал)'!Q$9,FALSE))</f>
        <v>#REF!</v>
      </c>
      <c r="R48" s="82" t="e">
        <f t="shared" si="3"/>
        <v>#REF!</v>
      </c>
      <c r="S48" s="84" t="e">
        <f>IF($B48=0,0,VLOOKUP($A48,#REF!,'Печать(міжопал)'!S$9,FALSE))</f>
        <v>#REF!</v>
      </c>
      <c r="T48" s="82" t="e">
        <f t="shared" si="4"/>
        <v>#REF!</v>
      </c>
      <c r="U48" s="84" t="e">
        <f>IF($B48=0,0,VLOOKUP($A48,#REF!,'Печать(міжопал)'!U$9,FALSE))</f>
        <v>#REF!</v>
      </c>
      <c r="V48" s="82" t="e">
        <f t="shared" si="5"/>
        <v>#REF!</v>
      </c>
      <c r="W48" s="84" t="e">
        <f>IF($B48=0,0,VLOOKUP($A48,#REF!,'Печать(міжопал)'!W$9,FALSE))</f>
        <v>#REF!</v>
      </c>
      <c r="X48" s="82" t="e">
        <f>IF(AND($A48&gt;0,W48&gt;0),IF('2_Вихідні дані'!$A$12=1,ROUND($L48*(W48-1),2),ROUND((L48+N48+P48+R48+T48+V48)*(W48-1),2)),0)</f>
        <v>#REF!</v>
      </c>
      <c r="Y48" s="74" t="e">
        <f t="shared" si="6"/>
        <v>#REF!</v>
      </c>
      <c r="Z48" s="74" t="e">
        <f>Y48*'2_Вихідні дані'!$B$18</f>
        <v>#REF!</v>
      </c>
    </row>
    <row r="49" spans="1:26" ht="12" hidden="1" x14ac:dyDescent="0.2">
      <c r="A49" s="86" t="e">
        <f>#REF!</f>
        <v>#REF!</v>
      </c>
      <c r="B49" s="78" t="e">
        <f>IF(C49=0,0,COUNTIF($C$10:C49,"&lt;&gt;0"))</f>
        <v>#REF!</v>
      </c>
      <c r="C49" s="78" t="e">
        <f>IF($F49&gt;0,#REF!,0)</f>
        <v>#REF!</v>
      </c>
      <c r="D49" s="78" t="e">
        <f>IF($F49&gt;0,#REF!,"")</f>
        <v>#REF!</v>
      </c>
      <c r="E49" s="78" t="e">
        <f>IF($F49&gt;0,#REF!,0)</f>
        <v>#REF!</v>
      </c>
      <c r="F49" s="78" t="e">
        <f>VLOOKUP($A49,#REF!,15+$B$3,FALSE)</f>
        <v>#REF!</v>
      </c>
      <c r="G49" s="82" t="e">
        <f>IF($B49&gt;0,'2_Вихідні дані'!$B$3,0)</f>
        <v>#REF!</v>
      </c>
      <c r="H49" s="84" t="e">
        <f>IF($B49=0,0,VLOOKUP($A49,#REF!,'Печать(міжопал)'!H$9,FALSE))</f>
        <v>#REF!</v>
      </c>
      <c r="I49" s="84" t="e">
        <f>IF($B49=0,0,VLOOKUP($A49,#REF!,'Печать(міжопал)'!I$9,FALSE))</f>
        <v>#REF!</v>
      </c>
      <c r="J49" s="84" t="e">
        <f>IF(B49=0,0,IF(E49&gt;0,VLOOKUP(E49,'2_Вихідні дані'!$A$6:$B$11,2,FALSE),1))</f>
        <v>#REF!</v>
      </c>
      <c r="K49" s="84" t="e">
        <f>IF($B49=0,0,VLOOKUP($A49,#REF!,'Печать(міжопал)'!K$9,FALSE))</f>
        <v>#REF!</v>
      </c>
      <c r="L49" s="74" t="e">
        <f t="shared" si="0"/>
        <v>#REF!</v>
      </c>
      <c r="M49" s="84" t="e">
        <f>IF($B49=0,0,VLOOKUP($A49,#REF!,'Печать(міжопал)'!M$9,FALSE))</f>
        <v>#REF!</v>
      </c>
      <c r="N49" s="82" t="e">
        <f t="shared" si="1"/>
        <v>#REF!</v>
      </c>
      <c r="O49" s="84" t="e">
        <f>IF($B49=0,0,VLOOKUP($A49,#REF!,'Печать(міжопал)'!O$9,FALSE))</f>
        <v>#REF!</v>
      </c>
      <c r="P49" s="82" t="e">
        <f t="shared" si="2"/>
        <v>#REF!</v>
      </c>
      <c r="Q49" s="84" t="e">
        <f>IF($B49=0,0,VLOOKUP($A49,#REF!,'Печать(міжопал)'!Q$9,FALSE))</f>
        <v>#REF!</v>
      </c>
      <c r="R49" s="82" t="e">
        <f t="shared" si="3"/>
        <v>#REF!</v>
      </c>
      <c r="S49" s="84" t="e">
        <f>IF($B49=0,0,VLOOKUP($A49,#REF!,'Печать(міжопал)'!S$9,FALSE))</f>
        <v>#REF!</v>
      </c>
      <c r="T49" s="82" t="e">
        <f t="shared" si="4"/>
        <v>#REF!</v>
      </c>
      <c r="U49" s="84" t="e">
        <f>IF($B49=0,0,VLOOKUP($A49,#REF!,'Печать(міжопал)'!U$9,FALSE))</f>
        <v>#REF!</v>
      </c>
      <c r="V49" s="82" t="e">
        <f t="shared" si="5"/>
        <v>#REF!</v>
      </c>
      <c r="W49" s="84" t="e">
        <f>IF($B49=0,0,VLOOKUP($A49,#REF!,'Печать(міжопал)'!W$9,FALSE))</f>
        <v>#REF!</v>
      </c>
      <c r="X49" s="82" t="e">
        <f>IF(AND($A49&gt;0,W49&gt;0),IF('2_Вихідні дані'!$A$12=1,ROUND($L49*(W49-1),2),ROUND((L49+N49+P49+R49+T49+V49)*(W49-1),2)),0)</f>
        <v>#REF!</v>
      </c>
      <c r="Y49" s="74" t="e">
        <f t="shared" si="6"/>
        <v>#REF!</v>
      </c>
      <c r="Z49" s="74" t="e">
        <f>Y49*'2_Вихідні дані'!$B$18</f>
        <v>#REF!</v>
      </c>
    </row>
    <row r="50" spans="1:26" ht="12" hidden="1" x14ac:dyDescent="0.2">
      <c r="A50" s="86" t="e">
        <f>#REF!</f>
        <v>#REF!</v>
      </c>
      <c r="B50" s="78" t="e">
        <f>IF(C50=0,0,COUNTIF($C$10:C50,"&lt;&gt;0"))</f>
        <v>#REF!</v>
      </c>
      <c r="C50" s="78" t="e">
        <f>IF($F50&gt;0,#REF!,0)</f>
        <v>#REF!</v>
      </c>
      <c r="D50" s="78" t="e">
        <f>IF($F50&gt;0,#REF!,"")</f>
        <v>#REF!</v>
      </c>
      <c r="E50" s="78" t="e">
        <f>IF($F50&gt;0,#REF!,0)</f>
        <v>#REF!</v>
      </c>
      <c r="F50" s="78" t="e">
        <f>VLOOKUP($A50,#REF!,15+$B$3,FALSE)</f>
        <v>#REF!</v>
      </c>
      <c r="G50" s="82" t="e">
        <f>IF($B50&gt;0,'2_Вихідні дані'!$B$3,0)</f>
        <v>#REF!</v>
      </c>
      <c r="H50" s="84" t="e">
        <f>IF($B50=0,0,VLOOKUP($A50,#REF!,'Печать(міжопал)'!H$9,FALSE))</f>
        <v>#REF!</v>
      </c>
      <c r="I50" s="84" t="e">
        <f>IF($B50=0,0,VLOOKUP($A50,#REF!,'Печать(міжопал)'!I$9,FALSE))</f>
        <v>#REF!</v>
      </c>
      <c r="J50" s="84" t="e">
        <f>IF(B50=0,0,IF(E50&gt;0,VLOOKUP(E50,'2_Вихідні дані'!$A$6:$B$11,2,FALSE),1))</f>
        <v>#REF!</v>
      </c>
      <c r="K50" s="84" t="e">
        <f>IF($B50=0,0,VLOOKUP($A50,#REF!,'Печать(міжопал)'!K$9,FALSE))</f>
        <v>#REF!</v>
      </c>
      <c r="L50" s="74" t="e">
        <f t="shared" si="0"/>
        <v>#REF!</v>
      </c>
      <c r="M50" s="84" t="e">
        <f>IF($B50=0,0,VLOOKUP($A50,#REF!,'Печать(міжопал)'!M$9,FALSE))</f>
        <v>#REF!</v>
      </c>
      <c r="N50" s="82" t="e">
        <f t="shared" si="1"/>
        <v>#REF!</v>
      </c>
      <c r="O50" s="84" t="e">
        <f>IF($B50=0,0,VLOOKUP($A50,#REF!,'Печать(міжопал)'!O$9,FALSE))</f>
        <v>#REF!</v>
      </c>
      <c r="P50" s="82" t="e">
        <f t="shared" si="2"/>
        <v>#REF!</v>
      </c>
      <c r="Q50" s="84" t="e">
        <f>IF($B50=0,0,VLOOKUP($A50,#REF!,'Печать(міжопал)'!Q$9,FALSE))</f>
        <v>#REF!</v>
      </c>
      <c r="R50" s="82" t="e">
        <f t="shared" si="3"/>
        <v>#REF!</v>
      </c>
      <c r="S50" s="84" t="e">
        <f>IF($B50=0,0,VLOOKUP($A50,#REF!,'Печать(міжопал)'!S$9,FALSE))</f>
        <v>#REF!</v>
      </c>
      <c r="T50" s="82" t="e">
        <f t="shared" si="4"/>
        <v>#REF!</v>
      </c>
      <c r="U50" s="84" t="e">
        <f>IF($B50=0,0,VLOOKUP($A50,#REF!,'Печать(міжопал)'!U$9,FALSE))</f>
        <v>#REF!</v>
      </c>
      <c r="V50" s="82" t="e">
        <f t="shared" si="5"/>
        <v>#REF!</v>
      </c>
      <c r="W50" s="84" t="e">
        <f>IF($B50=0,0,VLOOKUP($A50,#REF!,'Печать(міжопал)'!W$9,FALSE))</f>
        <v>#REF!</v>
      </c>
      <c r="X50" s="82" t="e">
        <f>IF(AND($A50&gt;0,W50&gt;0),IF('2_Вихідні дані'!$A$12=1,ROUND($L50*(W50-1),2),ROUND((L50+N50+P50+R50+T50+V50)*(W50-1),2)),0)</f>
        <v>#REF!</v>
      </c>
      <c r="Y50" s="74" t="e">
        <f t="shared" si="6"/>
        <v>#REF!</v>
      </c>
      <c r="Z50" s="74" t="e">
        <f>Y50*'2_Вихідні дані'!$B$18</f>
        <v>#REF!</v>
      </c>
    </row>
    <row r="51" spans="1:26" ht="12" hidden="1" x14ac:dyDescent="0.2">
      <c r="A51" s="86" t="e">
        <f>#REF!</f>
        <v>#REF!</v>
      </c>
      <c r="B51" s="78" t="e">
        <f>IF(C51=0,0,COUNTIF($C$10:C51,"&lt;&gt;0"))</f>
        <v>#REF!</v>
      </c>
      <c r="C51" s="78" t="e">
        <f>IF($F51&gt;0,#REF!,0)</f>
        <v>#REF!</v>
      </c>
      <c r="D51" s="78" t="e">
        <f>IF($F51&gt;0,#REF!,"")</f>
        <v>#REF!</v>
      </c>
      <c r="E51" s="78" t="e">
        <f>IF($F51&gt;0,#REF!,0)</f>
        <v>#REF!</v>
      </c>
      <c r="F51" s="78" t="e">
        <f>VLOOKUP($A51,#REF!,15+$B$3,FALSE)</f>
        <v>#REF!</v>
      </c>
      <c r="G51" s="82" t="e">
        <f>IF($B51&gt;0,'2_Вихідні дані'!$B$3,0)</f>
        <v>#REF!</v>
      </c>
      <c r="H51" s="84" t="e">
        <f>IF($B51=0,0,VLOOKUP($A51,#REF!,'Печать(міжопал)'!H$9,FALSE))</f>
        <v>#REF!</v>
      </c>
      <c r="I51" s="84" t="e">
        <f>IF($B51=0,0,VLOOKUP($A51,#REF!,'Печать(міжопал)'!I$9,FALSE))</f>
        <v>#REF!</v>
      </c>
      <c r="J51" s="84" t="e">
        <f>IF(B51=0,0,IF(E51&gt;0,VLOOKUP(E51,'2_Вихідні дані'!$A$6:$B$11,2,FALSE),1))</f>
        <v>#REF!</v>
      </c>
      <c r="K51" s="84" t="e">
        <f>IF($B51=0,0,VLOOKUP($A51,#REF!,'Печать(міжопал)'!K$9,FALSE))</f>
        <v>#REF!</v>
      </c>
      <c r="L51" s="74" t="e">
        <f t="shared" si="0"/>
        <v>#REF!</v>
      </c>
      <c r="M51" s="84" t="e">
        <f>IF($B51=0,0,VLOOKUP($A51,#REF!,'Печать(міжопал)'!M$9,FALSE))</f>
        <v>#REF!</v>
      </c>
      <c r="N51" s="82" t="e">
        <f t="shared" si="1"/>
        <v>#REF!</v>
      </c>
      <c r="O51" s="84" t="e">
        <f>IF($B51=0,0,VLOOKUP($A51,#REF!,'Печать(міжопал)'!O$9,FALSE))</f>
        <v>#REF!</v>
      </c>
      <c r="P51" s="82" t="e">
        <f t="shared" si="2"/>
        <v>#REF!</v>
      </c>
      <c r="Q51" s="84" t="e">
        <f>IF($B51=0,0,VLOOKUP($A51,#REF!,'Печать(міжопал)'!Q$9,FALSE))</f>
        <v>#REF!</v>
      </c>
      <c r="R51" s="82" t="e">
        <f t="shared" si="3"/>
        <v>#REF!</v>
      </c>
      <c r="S51" s="84" t="e">
        <f>IF($B51=0,0,VLOOKUP($A51,#REF!,'Печать(міжопал)'!S$9,FALSE))</f>
        <v>#REF!</v>
      </c>
      <c r="T51" s="82" t="e">
        <f t="shared" si="4"/>
        <v>#REF!</v>
      </c>
      <c r="U51" s="84" t="e">
        <f>IF($B51=0,0,VLOOKUP($A51,#REF!,'Печать(міжопал)'!U$9,FALSE))</f>
        <v>#REF!</v>
      </c>
      <c r="V51" s="82" t="e">
        <f t="shared" si="5"/>
        <v>#REF!</v>
      </c>
      <c r="W51" s="84" t="e">
        <f>IF($B51=0,0,VLOOKUP($A51,#REF!,'Печать(міжопал)'!W$9,FALSE))</f>
        <v>#REF!</v>
      </c>
      <c r="X51" s="82" t="e">
        <f>IF(AND($A51&gt;0,W51&gt;0),IF('2_Вихідні дані'!$A$12=1,ROUND($L51*(W51-1),2),ROUND((L51+N51+P51+R51+T51+V51)*(W51-1),2)),0)</f>
        <v>#REF!</v>
      </c>
      <c r="Y51" s="74" t="e">
        <f t="shared" si="6"/>
        <v>#REF!</v>
      </c>
      <c r="Z51" s="74" t="e">
        <f>Y51*'2_Вихідні дані'!$B$18</f>
        <v>#REF!</v>
      </c>
    </row>
    <row r="52" spans="1:26" ht="12" hidden="1" x14ac:dyDescent="0.2">
      <c r="A52" s="86" t="e">
        <f>#REF!</f>
        <v>#REF!</v>
      </c>
      <c r="B52" s="78" t="e">
        <f>IF(C52=0,0,COUNTIF($C$10:C52,"&lt;&gt;0"))</f>
        <v>#REF!</v>
      </c>
      <c r="C52" s="78" t="e">
        <f>IF($F52&gt;0,#REF!,0)</f>
        <v>#REF!</v>
      </c>
      <c r="D52" s="78" t="e">
        <f>IF($F52&gt;0,#REF!,"")</f>
        <v>#REF!</v>
      </c>
      <c r="E52" s="78" t="e">
        <f>IF($F52&gt;0,#REF!,0)</f>
        <v>#REF!</v>
      </c>
      <c r="F52" s="78" t="e">
        <f>VLOOKUP($A52,#REF!,15+$B$3,FALSE)</f>
        <v>#REF!</v>
      </c>
      <c r="G52" s="82" t="e">
        <f>IF($B52&gt;0,'2_Вихідні дані'!$B$3,0)</f>
        <v>#REF!</v>
      </c>
      <c r="H52" s="84" t="e">
        <f>IF($B52=0,0,VLOOKUP($A52,#REF!,'Печать(міжопал)'!H$9,FALSE))</f>
        <v>#REF!</v>
      </c>
      <c r="I52" s="84" t="e">
        <f>IF($B52=0,0,VLOOKUP($A52,#REF!,'Печать(міжопал)'!I$9,FALSE))</f>
        <v>#REF!</v>
      </c>
      <c r="J52" s="84" t="e">
        <f>IF(B52=0,0,IF(E52&gt;0,VLOOKUP(E52,'2_Вихідні дані'!$A$6:$B$11,2,FALSE),1))</f>
        <v>#REF!</v>
      </c>
      <c r="K52" s="84" t="e">
        <f>IF($B52=0,0,VLOOKUP($A52,#REF!,'Печать(міжопал)'!K$9,FALSE))</f>
        <v>#REF!</v>
      </c>
      <c r="L52" s="74" t="e">
        <f t="shared" si="0"/>
        <v>#REF!</v>
      </c>
      <c r="M52" s="84" t="e">
        <f>IF($B52=0,0,VLOOKUP($A52,#REF!,'Печать(міжопал)'!M$9,FALSE))</f>
        <v>#REF!</v>
      </c>
      <c r="N52" s="82" t="e">
        <f t="shared" si="1"/>
        <v>#REF!</v>
      </c>
      <c r="O52" s="84" t="e">
        <f>IF($B52=0,0,VLOOKUP($A52,#REF!,'Печать(міжопал)'!O$9,FALSE))</f>
        <v>#REF!</v>
      </c>
      <c r="P52" s="82" t="e">
        <f t="shared" si="2"/>
        <v>#REF!</v>
      </c>
      <c r="Q52" s="84" t="e">
        <f>IF($B52=0,0,VLOOKUP($A52,#REF!,'Печать(міжопал)'!Q$9,FALSE))</f>
        <v>#REF!</v>
      </c>
      <c r="R52" s="82" t="e">
        <f t="shared" si="3"/>
        <v>#REF!</v>
      </c>
      <c r="S52" s="84" t="e">
        <f>IF($B52=0,0,VLOOKUP($A52,#REF!,'Печать(міжопал)'!S$9,FALSE))</f>
        <v>#REF!</v>
      </c>
      <c r="T52" s="82" t="e">
        <f t="shared" si="4"/>
        <v>#REF!</v>
      </c>
      <c r="U52" s="84" t="e">
        <f>IF($B52=0,0,VLOOKUP($A52,#REF!,'Печать(міжопал)'!U$9,FALSE))</f>
        <v>#REF!</v>
      </c>
      <c r="V52" s="82" t="e">
        <f t="shared" si="5"/>
        <v>#REF!</v>
      </c>
      <c r="W52" s="84" t="e">
        <f>IF($B52=0,0,VLOOKUP($A52,#REF!,'Печать(міжопал)'!W$9,FALSE))</f>
        <v>#REF!</v>
      </c>
      <c r="X52" s="82" t="e">
        <f>IF(AND($A52&gt;0,W52&gt;0),IF('2_Вихідні дані'!$A$12=1,ROUND($L52*(W52-1),2),ROUND((L52+N52+P52+R52+T52+V52)*(W52-1),2)),0)</f>
        <v>#REF!</v>
      </c>
      <c r="Y52" s="74" t="e">
        <f t="shared" si="6"/>
        <v>#REF!</v>
      </c>
      <c r="Z52" s="74" t="e">
        <f>Y52*'2_Вихідні дані'!$B$18</f>
        <v>#REF!</v>
      </c>
    </row>
    <row r="53" spans="1:26" ht="12" hidden="1" x14ac:dyDescent="0.2">
      <c r="A53" s="86" t="e">
        <f>#REF!</f>
        <v>#REF!</v>
      </c>
      <c r="B53" s="78" t="e">
        <f>IF(C53=0,0,COUNTIF($C$10:C53,"&lt;&gt;0"))</f>
        <v>#REF!</v>
      </c>
      <c r="C53" s="78" t="e">
        <f>IF($F53&gt;0,#REF!,0)</f>
        <v>#REF!</v>
      </c>
      <c r="D53" s="78" t="e">
        <f>IF($F53&gt;0,#REF!,"")</f>
        <v>#REF!</v>
      </c>
      <c r="E53" s="78" t="e">
        <f>IF($F53&gt;0,#REF!,0)</f>
        <v>#REF!</v>
      </c>
      <c r="F53" s="78" t="e">
        <f>VLOOKUP($A53,#REF!,15+$B$3,FALSE)</f>
        <v>#REF!</v>
      </c>
      <c r="G53" s="82" t="e">
        <f>IF($B53&gt;0,'2_Вихідні дані'!$B$3,0)</f>
        <v>#REF!</v>
      </c>
      <c r="H53" s="84" t="e">
        <f>IF($B53=0,0,VLOOKUP($A53,#REF!,'Печать(міжопал)'!H$9,FALSE))</f>
        <v>#REF!</v>
      </c>
      <c r="I53" s="84" t="e">
        <f>IF($B53=0,0,VLOOKUP($A53,#REF!,'Печать(міжопал)'!I$9,FALSE))</f>
        <v>#REF!</v>
      </c>
      <c r="J53" s="84" t="e">
        <f>IF(B53=0,0,IF(E53&gt;0,VLOOKUP(E53,'2_Вихідні дані'!$A$6:$B$11,2,FALSE),1))</f>
        <v>#REF!</v>
      </c>
      <c r="K53" s="84" t="e">
        <f>IF($B53=0,0,VLOOKUP($A53,#REF!,'Печать(міжопал)'!K$9,FALSE))</f>
        <v>#REF!</v>
      </c>
      <c r="L53" s="74" t="e">
        <f t="shared" si="0"/>
        <v>#REF!</v>
      </c>
      <c r="M53" s="84" t="e">
        <f>IF($B53=0,0,VLOOKUP($A53,#REF!,'Печать(міжопал)'!M$9,FALSE))</f>
        <v>#REF!</v>
      </c>
      <c r="N53" s="82" t="e">
        <f t="shared" si="1"/>
        <v>#REF!</v>
      </c>
      <c r="O53" s="84" t="e">
        <f>IF($B53=0,0,VLOOKUP($A53,#REF!,'Печать(міжопал)'!O$9,FALSE))</f>
        <v>#REF!</v>
      </c>
      <c r="P53" s="82" t="e">
        <f t="shared" si="2"/>
        <v>#REF!</v>
      </c>
      <c r="Q53" s="84" t="e">
        <f>IF($B53=0,0,VLOOKUP($A53,#REF!,'Печать(міжопал)'!Q$9,FALSE))</f>
        <v>#REF!</v>
      </c>
      <c r="R53" s="82" t="e">
        <f t="shared" si="3"/>
        <v>#REF!</v>
      </c>
      <c r="S53" s="84" t="e">
        <f>IF($B53=0,0,VLOOKUP($A53,#REF!,'Печать(міжопал)'!S$9,FALSE))</f>
        <v>#REF!</v>
      </c>
      <c r="T53" s="82" t="e">
        <f t="shared" si="4"/>
        <v>#REF!</v>
      </c>
      <c r="U53" s="84" t="e">
        <f>IF($B53=0,0,VLOOKUP($A53,#REF!,'Печать(міжопал)'!U$9,FALSE))</f>
        <v>#REF!</v>
      </c>
      <c r="V53" s="82" t="e">
        <f t="shared" si="5"/>
        <v>#REF!</v>
      </c>
      <c r="W53" s="84" t="e">
        <f>IF($B53=0,0,VLOOKUP($A53,#REF!,'Печать(міжопал)'!W$9,FALSE))</f>
        <v>#REF!</v>
      </c>
      <c r="X53" s="82" t="e">
        <f>IF(AND($A53&gt;0,W53&gt;0),IF('2_Вихідні дані'!$A$12=1,ROUND($L53*(W53-1),2),ROUND((L53+N53+P53+R53+T53+V53)*(W53-1),2)),0)</f>
        <v>#REF!</v>
      </c>
      <c r="Y53" s="74" t="e">
        <f t="shared" si="6"/>
        <v>#REF!</v>
      </c>
      <c r="Z53" s="74" t="e">
        <f>Y53*'2_Вихідні дані'!$B$18</f>
        <v>#REF!</v>
      </c>
    </row>
    <row r="54" spans="1:26" ht="12" hidden="1" x14ac:dyDescent="0.2">
      <c r="A54" s="86" t="e">
        <f>#REF!</f>
        <v>#REF!</v>
      </c>
      <c r="B54" s="78" t="e">
        <f>IF(C54=0,0,COUNTIF($C$10:C54,"&lt;&gt;0"))</f>
        <v>#REF!</v>
      </c>
      <c r="C54" s="78" t="e">
        <f>IF($F54&gt;0,#REF!,0)</f>
        <v>#REF!</v>
      </c>
      <c r="D54" s="78" t="e">
        <f>IF($F54&gt;0,#REF!,"")</f>
        <v>#REF!</v>
      </c>
      <c r="E54" s="78" t="e">
        <f>IF($F54&gt;0,#REF!,0)</f>
        <v>#REF!</v>
      </c>
      <c r="F54" s="78" t="e">
        <f>VLOOKUP($A54,#REF!,15+$B$3,FALSE)</f>
        <v>#REF!</v>
      </c>
      <c r="G54" s="82" t="e">
        <f>IF($B54&gt;0,'2_Вихідні дані'!$B$3,0)</f>
        <v>#REF!</v>
      </c>
      <c r="H54" s="84" t="e">
        <f>IF($B54=0,0,VLOOKUP($A54,#REF!,'Печать(міжопал)'!H$9,FALSE))</f>
        <v>#REF!</v>
      </c>
      <c r="I54" s="84" t="e">
        <f>IF($B54=0,0,VLOOKUP($A54,#REF!,'Печать(міжопал)'!I$9,FALSE))</f>
        <v>#REF!</v>
      </c>
      <c r="J54" s="84" t="e">
        <f>IF(B54=0,0,IF(E54&gt;0,VLOOKUP(E54,'2_Вихідні дані'!$A$6:$B$11,2,FALSE),1))</f>
        <v>#REF!</v>
      </c>
      <c r="K54" s="84" t="e">
        <f>IF($B54=0,0,VLOOKUP($A54,#REF!,'Печать(міжопал)'!K$9,FALSE))</f>
        <v>#REF!</v>
      </c>
      <c r="L54" s="74" t="e">
        <f t="shared" si="0"/>
        <v>#REF!</v>
      </c>
      <c r="M54" s="84" t="e">
        <f>IF($B54=0,0,VLOOKUP($A54,#REF!,'Печать(міжопал)'!M$9,FALSE))</f>
        <v>#REF!</v>
      </c>
      <c r="N54" s="82" t="e">
        <f t="shared" si="1"/>
        <v>#REF!</v>
      </c>
      <c r="O54" s="84" t="e">
        <f>IF($B54=0,0,VLOOKUP($A54,#REF!,'Печать(міжопал)'!O$9,FALSE))</f>
        <v>#REF!</v>
      </c>
      <c r="P54" s="82" t="e">
        <f t="shared" si="2"/>
        <v>#REF!</v>
      </c>
      <c r="Q54" s="84" t="e">
        <f>IF($B54=0,0,VLOOKUP($A54,#REF!,'Печать(міжопал)'!Q$9,FALSE))</f>
        <v>#REF!</v>
      </c>
      <c r="R54" s="82" t="e">
        <f t="shared" si="3"/>
        <v>#REF!</v>
      </c>
      <c r="S54" s="84" t="e">
        <f>IF($B54=0,0,VLOOKUP($A54,#REF!,'Печать(міжопал)'!S$9,FALSE))</f>
        <v>#REF!</v>
      </c>
      <c r="T54" s="82" t="e">
        <f t="shared" si="4"/>
        <v>#REF!</v>
      </c>
      <c r="U54" s="84" t="e">
        <f>IF($B54=0,0,VLOOKUP($A54,#REF!,'Печать(міжопал)'!U$9,FALSE))</f>
        <v>#REF!</v>
      </c>
      <c r="V54" s="82" t="e">
        <f t="shared" si="5"/>
        <v>#REF!</v>
      </c>
      <c r="W54" s="84" t="e">
        <f>IF($B54=0,0,VLOOKUP($A54,#REF!,'Печать(міжопал)'!W$9,FALSE))</f>
        <v>#REF!</v>
      </c>
      <c r="X54" s="82" t="e">
        <f>IF(AND($A54&gt;0,W54&gt;0),IF('2_Вихідні дані'!$A$12=1,ROUND($L54*(W54-1),2),ROUND((L54+N54+P54+R54+T54+V54)*(W54-1),2)),0)</f>
        <v>#REF!</v>
      </c>
      <c r="Y54" s="74" t="e">
        <f t="shared" si="6"/>
        <v>#REF!</v>
      </c>
      <c r="Z54" s="74" t="e">
        <f>Y54*'2_Вихідні дані'!$B$18</f>
        <v>#REF!</v>
      </c>
    </row>
    <row r="55" spans="1:26" ht="12" hidden="1" x14ac:dyDescent="0.2">
      <c r="A55" s="86" t="e">
        <f>#REF!</f>
        <v>#REF!</v>
      </c>
      <c r="B55" s="78" t="e">
        <f>IF(C55=0,0,COUNTIF($C$10:C55,"&lt;&gt;0"))</f>
        <v>#REF!</v>
      </c>
      <c r="C55" s="78" t="e">
        <f>IF($F55&gt;0,#REF!,0)</f>
        <v>#REF!</v>
      </c>
      <c r="D55" s="78" t="e">
        <f>IF($F55&gt;0,#REF!,"")</f>
        <v>#REF!</v>
      </c>
      <c r="E55" s="78" t="e">
        <f>IF($F55&gt;0,#REF!,0)</f>
        <v>#REF!</v>
      </c>
      <c r="F55" s="78" t="e">
        <f>VLOOKUP($A55,#REF!,15+$B$3,FALSE)</f>
        <v>#REF!</v>
      </c>
      <c r="G55" s="82" t="e">
        <f>IF($B55&gt;0,'2_Вихідні дані'!$B$3,0)</f>
        <v>#REF!</v>
      </c>
      <c r="H55" s="84" t="e">
        <f>IF($B55=0,0,VLOOKUP($A55,#REF!,'Печать(міжопал)'!H$9,FALSE))</f>
        <v>#REF!</v>
      </c>
      <c r="I55" s="84" t="e">
        <f>IF($B55=0,0,VLOOKUP($A55,#REF!,'Печать(міжопал)'!I$9,FALSE))</f>
        <v>#REF!</v>
      </c>
      <c r="J55" s="84" t="e">
        <f>IF(B55=0,0,IF(E55&gt;0,VLOOKUP(E55,'2_Вихідні дані'!$A$6:$B$11,2,FALSE),1))</f>
        <v>#REF!</v>
      </c>
      <c r="K55" s="84" t="e">
        <f>IF($B55=0,0,VLOOKUP($A55,#REF!,'Печать(міжопал)'!K$9,FALSE))</f>
        <v>#REF!</v>
      </c>
      <c r="L55" s="74" t="e">
        <f t="shared" si="0"/>
        <v>#REF!</v>
      </c>
      <c r="M55" s="84" t="e">
        <f>IF($B55=0,0,VLOOKUP($A55,#REF!,'Печать(міжопал)'!M$9,FALSE))</f>
        <v>#REF!</v>
      </c>
      <c r="N55" s="82" t="e">
        <f t="shared" si="1"/>
        <v>#REF!</v>
      </c>
      <c r="O55" s="84" t="e">
        <f>IF($B55=0,0,VLOOKUP($A55,#REF!,'Печать(міжопал)'!O$9,FALSE))</f>
        <v>#REF!</v>
      </c>
      <c r="P55" s="82" t="e">
        <f t="shared" si="2"/>
        <v>#REF!</v>
      </c>
      <c r="Q55" s="84" t="e">
        <f>IF($B55=0,0,VLOOKUP($A55,#REF!,'Печать(міжопал)'!Q$9,FALSE))</f>
        <v>#REF!</v>
      </c>
      <c r="R55" s="82" t="e">
        <f t="shared" si="3"/>
        <v>#REF!</v>
      </c>
      <c r="S55" s="84" t="e">
        <f>IF($B55=0,0,VLOOKUP($A55,#REF!,'Печать(міжопал)'!S$9,FALSE))</f>
        <v>#REF!</v>
      </c>
      <c r="T55" s="82" t="e">
        <f t="shared" si="4"/>
        <v>#REF!</v>
      </c>
      <c r="U55" s="84" t="e">
        <f>IF($B55=0,0,VLOOKUP($A55,#REF!,'Печать(міжопал)'!U$9,FALSE))</f>
        <v>#REF!</v>
      </c>
      <c r="V55" s="82" t="e">
        <f t="shared" si="5"/>
        <v>#REF!</v>
      </c>
      <c r="W55" s="84" t="e">
        <f>IF($B55=0,0,VLOOKUP($A55,#REF!,'Печать(міжопал)'!W$9,FALSE))</f>
        <v>#REF!</v>
      </c>
      <c r="X55" s="82" t="e">
        <f>IF(AND($A55&gt;0,W55&gt;0),IF('2_Вихідні дані'!$A$12=1,ROUND($L55*(W55-1),2),ROUND((L55+N55+P55+R55+T55+V55)*(W55-1),2)),0)</f>
        <v>#REF!</v>
      </c>
      <c r="Y55" s="74" t="e">
        <f t="shared" si="6"/>
        <v>#REF!</v>
      </c>
      <c r="Z55" s="74" t="e">
        <f>Y55*'2_Вихідні дані'!$B$18</f>
        <v>#REF!</v>
      </c>
    </row>
    <row r="56" spans="1:26" ht="12" hidden="1" x14ac:dyDescent="0.2">
      <c r="A56" s="86" t="e">
        <f>#REF!</f>
        <v>#REF!</v>
      </c>
      <c r="B56" s="78" t="e">
        <f>IF(C56=0,0,COUNTIF($C$10:C56,"&lt;&gt;0"))</f>
        <v>#REF!</v>
      </c>
      <c r="C56" s="78" t="e">
        <f>IF($F56&gt;0,#REF!,0)</f>
        <v>#REF!</v>
      </c>
      <c r="D56" s="78" t="e">
        <f>IF($F56&gt;0,#REF!,"")</f>
        <v>#REF!</v>
      </c>
      <c r="E56" s="78" t="e">
        <f>IF($F56&gt;0,#REF!,0)</f>
        <v>#REF!</v>
      </c>
      <c r="F56" s="78" t="e">
        <f>VLOOKUP($A56,#REF!,15+$B$3,FALSE)</f>
        <v>#REF!</v>
      </c>
      <c r="G56" s="82" t="e">
        <f>IF($B56&gt;0,'2_Вихідні дані'!$B$3,0)</f>
        <v>#REF!</v>
      </c>
      <c r="H56" s="84" t="e">
        <f>IF($B56=0,0,VLOOKUP($A56,#REF!,'Печать(міжопал)'!H$9,FALSE))</f>
        <v>#REF!</v>
      </c>
      <c r="I56" s="84" t="e">
        <f>IF($B56=0,0,VLOOKUP($A56,#REF!,'Печать(міжопал)'!I$9,FALSE))</f>
        <v>#REF!</v>
      </c>
      <c r="J56" s="84" t="e">
        <f>IF(B56=0,0,IF(E56&gt;0,VLOOKUP(E56,'2_Вихідні дані'!$A$6:$B$11,2,FALSE),1))</f>
        <v>#REF!</v>
      </c>
      <c r="K56" s="84" t="e">
        <f>IF($B56=0,0,VLOOKUP($A56,#REF!,'Печать(міжопал)'!K$9,FALSE))</f>
        <v>#REF!</v>
      </c>
      <c r="L56" s="74" t="e">
        <f t="shared" si="0"/>
        <v>#REF!</v>
      </c>
      <c r="M56" s="84" t="e">
        <f>IF($B56=0,0,VLOOKUP($A56,#REF!,'Печать(міжопал)'!M$9,FALSE))</f>
        <v>#REF!</v>
      </c>
      <c r="N56" s="82" t="e">
        <f t="shared" si="1"/>
        <v>#REF!</v>
      </c>
      <c r="O56" s="84" t="e">
        <f>IF($B56=0,0,VLOOKUP($A56,#REF!,'Печать(міжопал)'!O$9,FALSE))</f>
        <v>#REF!</v>
      </c>
      <c r="P56" s="82" t="e">
        <f t="shared" si="2"/>
        <v>#REF!</v>
      </c>
      <c r="Q56" s="84" t="e">
        <f>IF($B56=0,0,VLOOKUP($A56,#REF!,'Печать(міжопал)'!Q$9,FALSE))</f>
        <v>#REF!</v>
      </c>
      <c r="R56" s="82" t="e">
        <f t="shared" si="3"/>
        <v>#REF!</v>
      </c>
      <c r="S56" s="84" t="e">
        <f>IF($B56=0,0,VLOOKUP($A56,#REF!,'Печать(міжопал)'!S$9,FALSE))</f>
        <v>#REF!</v>
      </c>
      <c r="T56" s="82" t="e">
        <f t="shared" si="4"/>
        <v>#REF!</v>
      </c>
      <c r="U56" s="84" t="e">
        <f>IF($B56=0,0,VLOOKUP($A56,#REF!,'Печать(міжопал)'!U$9,FALSE))</f>
        <v>#REF!</v>
      </c>
      <c r="V56" s="82" t="e">
        <f t="shared" si="5"/>
        <v>#REF!</v>
      </c>
      <c r="W56" s="84" t="e">
        <f>IF($B56=0,0,VLOOKUP($A56,#REF!,'Печать(міжопал)'!W$9,FALSE))</f>
        <v>#REF!</v>
      </c>
      <c r="X56" s="82" t="e">
        <f>IF(AND($A56&gt;0,W56&gt;0),IF('2_Вихідні дані'!$A$12=1,ROUND($L56*(W56-1),2),ROUND((L56+N56+P56+R56+T56+V56)*(W56-1),2)),0)</f>
        <v>#REF!</v>
      </c>
      <c r="Y56" s="74" t="e">
        <f t="shared" si="6"/>
        <v>#REF!</v>
      </c>
      <c r="Z56" s="74" t="e">
        <f>Y56*'2_Вихідні дані'!$B$18</f>
        <v>#REF!</v>
      </c>
    </row>
    <row r="57" spans="1:26" ht="12" hidden="1" x14ac:dyDescent="0.2">
      <c r="A57" s="86" t="e">
        <f>#REF!</f>
        <v>#REF!</v>
      </c>
      <c r="B57" s="78" t="e">
        <f>IF(C57=0,0,COUNTIF($C$10:C57,"&lt;&gt;0"))</f>
        <v>#REF!</v>
      </c>
      <c r="C57" s="78" t="e">
        <f>IF($F57&gt;0,#REF!,0)</f>
        <v>#REF!</v>
      </c>
      <c r="D57" s="78" t="e">
        <f>IF($F57&gt;0,#REF!,"")</f>
        <v>#REF!</v>
      </c>
      <c r="E57" s="78" t="e">
        <f>IF($F57&gt;0,#REF!,0)</f>
        <v>#REF!</v>
      </c>
      <c r="F57" s="78" t="e">
        <f>VLOOKUP($A57,#REF!,15+$B$3,FALSE)</f>
        <v>#REF!</v>
      </c>
      <c r="G57" s="82" t="e">
        <f>IF($B57&gt;0,'2_Вихідні дані'!$B$3,0)</f>
        <v>#REF!</v>
      </c>
      <c r="H57" s="84" t="e">
        <f>IF($B57=0,0,VLOOKUP($A57,#REF!,'Печать(міжопал)'!H$9,FALSE))</f>
        <v>#REF!</v>
      </c>
      <c r="I57" s="84" t="e">
        <f>IF($B57=0,0,VLOOKUP($A57,#REF!,'Печать(міжопал)'!I$9,FALSE))</f>
        <v>#REF!</v>
      </c>
      <c r="J57" s="84" t="e">
        <f>IF(B57=0,0,IF(E57&gt;0,VLOOKUP(E57,'2_Вихідні дані'!$A$6:$B$11,2,FALSE),1))</f>
        <v>#REF!</v>
      </c>
      <c r="K57" s="84" t="e">
        <f>IF($B57=0,0,VLOOKUP($A57,#REF!,'Печать(міжопал)'!K$9,FALSE))</f>
        <v>#REF!</v>
      </c>
      <c r="L57" s="74" t="e">
        <f t="shared" si="0"/>
        <v>#REF!</v>
      </c>
      <c r="M57" s="84" t="e">
        <f>IF($B57=0,0,VLOOKUP($A57,#REF!,'Печать(міжопал)'!M$9,FALSE))</f>
        <v>#REF!</v>
      </c>
      <c r="N57" s="82" t="e">
        <f t="shared" si="1"/>
        <v>#REF!</v>
      </c>
      <c r="O57" s="84" t="e">
        <f>IF($B57=0,0,VLOOKUP($A57,#REF!,'Печать(міжопал)'!O$9,FALSE))</f>
        <v>#REF!</v>
      </c>
      <c r="P57" s="82" t="e">
        <f t="shared" si="2"/>
        <v>#REF!</v>
      </c>
      <c r="Q57" s="84" t="e">
        <f>IF($B57=0,0,VLOOKUP($A57,#REF!,'Печать(міжопал)'!Q$9,FALSE))</f>
        <v>#REF!</v>
      </c>
      <c r="R57" s="82" t="e">
        <f t="shared" si="3"/>
        <v>#REF!</v>
      </c>
      <c r="S57" s="84" t="e">
        <f>IF($B57=0,0,VLOOKUP($A57,#REF!,'Печать(міжопал)'!S$9,FALSE))</f>
        <v>#REF!</v>
      </c>
      <c r="T57" s="82" t="e">
        <f t="shared" si="4"/>
        <v>#REF!</v>
      </c>
      <c r="U57" s="84" t="e">
        <f>IF($B57=0,0,VLOOKUP($A57,#REF!,'Печать(міжопал)'!U$9,FALSE))</f>
        <v>#REF!</v>
      </c>
      <c r="V57" s="82" t="e">
        <f t="shared" si="5"/>
        <v>#REF!</v>
      </c>
      <c r="W57" s="84" t="e">
        <f>IF($B57=0,0,VLOOKUP($A57,#REF!,'Печать(міжопал)'!W$9,FALSE))</f>
        <v>#REF!</v>
      </c>
      <c r="X57" s="82" t="e">
        <f>IF(AND($A57&gt;0,W57&gt;0),IF('2_Вихідні дані'!$A$12=1,ROUND($L57*(W57-1),2),ROUND((L57+N57+P57+R57+T57+V57)*(W57-1),2)),0)</f>
        <v>#REF!</v>
      </c>
      <c r="Y57" s="74" t="e">
        <f t="shared" si="6"/>
        <v>#REF!</v>
      </c>
      <c r="Z57" s="74" t="e">
        <f>Y57*'2_Вихідні дані'!$B$18</f>
        <v>#REF!</v>
      </c>
    </row>
    <row r="58" spans="1:26" ht="12" hidden="1" x14ac:dyDescent="0.2">
      <c r="A58" s="86" t="e">
        <f>#REF!</f>
        <v>#REF!</v>
      </c>
      <c r="B58" s="78" t="e">
        <f>IF(C58=0,0,COUNTIF($C$10:C58,"&lt;&gt;0"))</f>
        <v>#REF!</v>
      </c>
      <c r="C58" s="78" t="e">
        <f>IF($F58&gt;0,#REF!,0)</f>
        <v>#REF!</v>
      </c>
      <c r="D58" s="78" t="e">
        <f>IF($F58&gt;0,#REF!,"")</f>
        <v>#REF!</v>
      </c>
      <c r="E58" s="78" t="e">
        <f>IF($F58&gt;0,#REF!,0)</f>
        <v>#REF!</v>
      </c>
      <c r="F58" s="78" t="e">
        <f>VLOOKUP($A58,#REF!,15+$B$3,FALSE)</f>
        <v>#REF!</v>
      </c>
      <c r="G58" s="82" t="e">
        <f>IF($B58&gt;0,'2_Вихідні дані'!$B$3,0)</f>
        <v>#REF!</v>
      </c>
      <c r="H58" s="84" t="e">
        <f>IF($B58=0,0,VLOOKUP($A58,#REF!,'Печать(міжопал)'!H$9,FALSE))</f>
        <v>#REF!</v>
      </c>
      <c r="I58" s="84" t="e">
        <f>IF($B58=0,0,VLOOKUP($A58,#REF!,'Печать(міжопал)'!I$9,FALSE))</f>
        <v>#REF!</v>
      </c>
      <c r="J58" s="84" t="e">
        <f>IF(B58=0,0,IF(E58&gt;0,VLOOKUP(E58,'2_Вихідні дані'!$A$6:$B$11,2,FALSE),1))</f>
        <v>#REF!</v>
      </c>
      <c r="K58" s="84" t="e">
        <f>IF($B58=0,0,VLOOKUP($A58,#REF!,'Печать(міжопал)'!K$9,FALSE))</f>
        <v>#REF!</v>
      </c>
      <c r="L58" s="74" t="e">
        <f t="shared" si="0"/>
        <v>#REF!</v>
      </c>
      <c r="M58" s="84" t="e">
        <f>IF($B58=0,0,VLOOKUP($A58,#REF!,'Печать(міжопал)'!M$9,FALSE))</f>
        <v>#REF!</v>
      </c>
      <c r="N58" s="82" t="e">
        <f t="shared" si="1"/>
        <v>#REF!</v>
      </c>
      <c r="O58" s="84" t="e">
        <f>IF($B58=0,0,VLOOKUP($A58,#REF!,'Печать(міжопал)'!O$9,FALSE))</f>
        <v>#REF!</v>
      </c>
      <c r="P58" s="82" t="e">
        <f t="shared" si="2"/>
        <v>#REF!</v>
      </c>
      <c r="Q58" s="84" t="e">
        <f>IF($B58=0,0,VLOOKUP($A58,#REF!,'Печать(міжопал)'!Q$9,FALSE))</f>
        <v>#REF!</v>
      </c>
      <c r="R58" s="82" t="e">
        <f t="shared" si="3"/>
        <v>#REF!</v>
      </c>
      <c r="S58" s="84" t="e">
        <f>IF($B58=0,0,VLOOKUP($A58,#REF!,'Печать(міжопал)'!S$9,FALSE))</f>
        <v>#REF!</v>
      </c>
      <c r="T58" s="82" t="e">
        <f t="shared" si="4"/>
        <v>#REF!</v>
      </c>
      <c r="U58" s="84" t="e">
        <f>IF($B58=0,0,VLOOKUP($A58,#REF!,'Печать(міжопал)'!U$9,FALSE))</f>
        <v>#REF!</v>
      </c>
      <c r="V58" s="82" t="e">
        <f t="shared" si="5"/>
        <v>#REF!</v>
      </c>
      <c r="W58" s="84" t="e">
        <f>IF($B58=0,0,VLOOKUP($A58,#REF!,'Печать(міжопал)'!W$9,FALSE))</f>
        <v>#REF!</v>
      </c>
      <c r="X58" s="82" t="e">
        <f>IF(AND($A58&gt;0,W58&gt;0),IF('2_Вихідні дані'!$A$12=1,ROUND($L58*(W58-1),2),ROUND((L58+N58+P58+R58+T58+V58)*(W58-1),2)),0)</f>
        <v>#REF!</v>
      </c>
      <c r="Y58" s="74" t="e">
        <f t="shared" si="6"/>
        <v>#REF!</v>
      </c>
      <c r="Z58" s="74" t="e">
        <f>Y58*'2_Вихідні дані'!$B$18</f>
        <v>#REF!</v>
      </c>
    </row>
    <row r="59" spans="1:26" ht="12" hidden="1" x14ac:dyDescent="0.2">
      <c r="A59" s="86" t="e">
        <f>#REF!</f>
        <v>#REF!</v>
      </c>
      <c r="B59" s="78" t="e">
        <f>IF(C59=0,0,COUNTIF($C$10:C59,"&lt;&gt;0"))</f>
        <v>#REF!</v>
      </c>
      <c r="C59" s="78" t="e">
        <f>IF($F59&gt;0,#REF!,0)</f>
        <v>#REF!</v>
      </c>
      <c r="D59" s="78" t="e">
        <f>IF($F59&gt;0,#REF!,"")</f>
        <v>#REF!</v>
      </c>
      <c r="E59" s="78" t="e">
        <f>IF($F59&gt;0,#REF!,0)</f>
        <v>#REF!</v>
      </c>
      <c r="F59" s="78" t="e">
        <f>VLOOKUP($A59,#REF!,15+$B$3,FALSE)</f>
        <v>#REF!</v>
      </c>
      <c r="G59" s="82" t="e">
        <f>IF($B59&gt;0,'2_Вихідні дані'!$B$3,0)</f>
        <v>#REF!</v>
      </c>
      <c r="H59" s="84" t="e">
        <f>IF($B59=0,0,VLOOKUP($A59,#REF!,'Печать(міжопал)'!H$9,FALSE))</f>
        <v>#REF!</v>
      </c>
      <c r="I59" s="84" t="e">
        <f>IF($B59=0,0,VLOOKUP($A59,#REF!,'Печать(міжопал)'!I$9,FALSE))</f>
        <v>#REF!</v>
      </c>
      <c r="J59" s="84" t="e">
        <f>IF(B59=0,0,IF(E59&gt;0,VLOOKUP(E59,'2_Вихідні дані'!$A$6:$B$11,2,FALSE),1))</f>
        <v>#REF!</v>
      </c>
      <c r="K59" s="84" t="e">
        <f>IF($B59=0,0,VLOOKUP($A59,#REF!,'Печать(міжопал)'!K$9,FALSE))</f>
        <v>#REF!</v>
      </c>
      <c r="L59" s="74" t="e">
        <f t="shared" si="0"/>
        <v>#REF!</v>
      </c>
      <c r="M59" s="84" t="e">
        <f>IF($B59=0,0,VLOOKUP($A59,#REF!,'Печать(міжопал)'!M$9,FALSE))</f>
        <v>#REF!</v>
      </c>
      <c r="N59" s="82" t="e">
        <f t="shared" si="1"/>
        <v>#REF!</v>
      </c>
      <c r="O59" s="84" t="e">
        <f>IF($B59=0,0,VLOOKUP($A59,#REF!,'Печать(міжопал)'!O$9,FALSE))</f>
        <v>#REF!</v>
      </c>
      <c r="P59" s="82" t="e">
        <f t="shared" si="2"/>
        <v>#REF!</v>
      </c>
      <c r="Q59" s="84" t="e">
        <f>IF($B59=0,0,VLOOKUP($A59,#REF!,'Печать(міжопал)'!Q$9,FALSE))</f>
        <v>#REF!</v>
      </c>
      <c r="R59" s="82" t="e">
        <f t="shared" si="3"/>
        <v>#REF!</v>
      </c>
      <c r="S59" s="84" t="e">
        <f>IF($B59=0,0,VLOOKUP($A59,#REF!,'Печать(міжопал)'!S$9,FALSE))</f>
        <v>#REF!</v>
      </c>
      <c r="T59" s="82" t="e">
        <f t="shared" si="4"/>
        <v>#REF!</v>
      </c>
      <c r="U59" s="84" t="e">
        <f>IF($B59=0,0,VLOOKUP($A59,#REF!,'Печать(міжопал)'!U$9,FALSE))</f>
        <v>#REF!</v>
      </c>
      <c r="V59" s="82" t="e">
        <f t="shared" si="5"/>
        <v>#REF!</v>
      </c>
      <c r="W59" s="84" t="e">
        <f>IF($B59=0,0,VLOOKUP($A59,#REF!,'Печать(міжопал)'!W$9,FALSE))</f>
        <v>#REF!</v>
      </c>
      <c r="X59" s="82" t="e">
        <f>IF(AND($A59&gt;0,W59&gt;0),IF('2_Вихідні дані'!$A$12=1,ROUND($L59*(W59-1),2),ROUND((L59+N59+P59+R59+T59+V59)*(W59-1),2)),0)</f>
        <v>#REF!</v>
      </c>
      <c r="Y59" s="74" t="e">
        <f t="shared" si="6"/>
        <v>#REF!</v>
      </c>
      <c r="Z59" s="74" t="e">
        <f>Y59*'2_Вихідні дані'!$B$18</f>
        <v>#REF!</v>
      </c>
    </row>
    <row r="60" spans="1:26" ht="12" hidden="1" x14ac:dyDescent="0.2">
      <c r="A60" s="86" t="e">
        <f>#REF!</f>
        <v>#REF!</v>
      </c>
      <c r="B60" s="78" t="e">
        <f>IF(C60=0,0,COUNTIF($C$10:C60,"&lt;&gt;0"))</f>
        <v>#REF!</v>
      </c>
      <c r="C60" s="78" t="e">
        <f>IF($F60&gt;0,#REF!,0)</f>
        <v>#REF!</v>
      </c>
      <c r="D60" s="78" t="e">
        <f>IF($F60&gt;0,#REF!,"")</f>
        <v>#REF!</v>
      </c>
      <c r="E60" s="78" t="e">
        <f>IF($F60&gt;0,#REF!,0)</f>
        <v>#REF!</v>
      </c>
      <c r="F60" s="78" t="e">
        <f>VLOOKUP($A60,#REF!,15+$B$3,FALSE)</f>
        <v>#REF!</v>
      </c>
      <c r="G60" s="82" t="e">
        <f>IF($B60&gt;0,'2_Вихідні дані'!$B$3,0)</f>
        <v>#REF!</v>
      </c>
      <c r="H60" s="84" t="e">
        <f>IF($B60=0,0,VLOOKUP($A60,#REF!,'Печать(міжопал)'!H$9,FALSE))</f>
        <v>#REF!</v>
      </c>
      <c r="I60" s="84" t="e">
        <f>IF($B60=0,0,VLOOKUP($A60,#REF!,'Печать(міжопал)'!I$9,FALSE))</f>
        <v>#REF!</v>
      </c>
      <c r="J60" s="84" t="e">
        <f>IF(B60=0,0,IF(E60&gt;0,VLOOKUP(E60,'2_Вихідні дані'!$A$6:$B$11,2,FALSE),1))</f>
        <v>#REF!</v>
      </c>
      <c r="K60" s="84" t="e">
        <f>IF($B60=0,0,VLOOKUP($A60,#REF!,'Печать(міжопал)'!K$9,FALSE))</f>
        <v>#REF!</v>
      </c>
      <c r="L60" s="74" t="e">
        <f t="shared" si="0"/>
        <v>#REF!</v>
      </c>
      <c r="M60" s="84" t="e">
        <f>IF($B60=0,0,VLOOKUP($A60,#REF!,'Печать(міжопал)'!M$9,FALSE))</f>
        <v>#REF!</v>
      </c>
      <c r="N60" s="82" t="e">
        <f t="shared" si="1"/>
        <v>#REF!</v>
      </c>
      <c r="O60" s="84" t="e">
        <f>IF($B60=0,0,VLOOKUP($A60,#REF!,'Печать(міжопал)'!O$9,FALSE))</f>
        <v>#REF!</v>
      </c>
      <c r="P60" s="82" t="e">
        <f t="shared" si="2"/>
        <v>#REF!</v>
      </c>
      <c r="Q60" s="84" t="e">
        <f>IF($B60=0,0,VLOOKUP($A60,#REF!,'Печать(міжопал)'!Q$9,FALSE))</f>
        <v>#REF!</v>
      </c>
      <c r="R60" s="82" t="e">
        <f t="shared" si="3"/>
        <v>#REF!</v>
      </c>
      <c r="S60" s="84" t="e">
        <f>IF($B60=0,0,VLOOKUP($A60,#REF!,'Печать(міжопал)'!S$9,FALSE))</f>
        <v>#REF!</v>
      </c>
      <c r="T60" s="82" t="e">
        <f t="shared" si="4"/>
        <v>#REF!</v>
      </c>
      <c r="U60" s="84" t="e">
        <f>IF($B60=0,0,VLOOKUP($A60,#REF!,'Печать(міжопал)'!U$9,FALSE))</f>
        <v>#REF!</v>
      </c>
      <c r="V60" s="82" t="e">
        <f t="shared" si="5"/>
        <v>#REF!</v>
      </c>
      <c r="W60" s="84" t="e">
        <f>IF($B60=0,0,VLOOKUP($A60,#REF!,'Печать(міжопал)'!W$9,FALSE))</f>
        <v>#REF!</v>
      </c>
      <c r="X60" s="82" t="e">
        <f>IF(AND($A60&gt;0,W60&gt;0),IF('2_Вихідні дані'!$A$12=1,ROUND($L60*(W60-1),2),ROUND((L60+N60+P60+R60+T60+V60)*(W60-1),2)),0)</f>
        <v>#REF!</v>
      </c>
      <c r="Y60" s="74" t="e">
        <f t="shared" si="6"/>
        <v>#REF!</v>
      </c>
      <c r="Z60" s="74" t="e">
        <f>Y60*'2_Вихідні дані'!$B$18</f>
        <v>#REF!</v>
      </c>
    </row>
    <row r="61" spans="1:26" ht="12" hidden="1" x14ac:dyDescent="0.2">
      <c r="A61" s="86" t="e">
        <f>#REF!</f>
        <v>#REF!</v>
      </c>
      <c r="B61" s="78" t="e">
        <f>IF(C61=0,0,COUNTIF($C$10:C61,"&lt;&gt;0"))</f>
        <v>#REF!</v>
      </c>
      <c r="C61" s="78" t="e">
        <f>IF($F61&gt;0,#REF!,0)</f>
        <v>#REF!</v>
      </c>
      <c r="D61" s="78" t="e">
        <f>IF($F61&gt;0,#REF!,"")</f>
        <v>#REF!</v>
      </c>
      <c r="E61" s="78" t="e">
        <f>IF($F61&gt;0,#REF!,0)</f>
        <v>#REF!</v>
      </c>
      <c r="F61" s="78" t="e">
        <f>VLOOKUP($A61,#REF!,15+$B$3,FALSE)</f>
        <v>#REF!</v>
      </c>
      <c r="G61" s="82" t="e">
        <f>IF($B61&gt;0,'2_Вихідні дані'!$B$3,0)</f>
        <v>#REF!</v>
      </c>
      <c r="H61" s="84" t="e">
        <f>IF($B61=0,0,VLOOKUP($A61,#REF!,'Печать(міжопал)'!H$9,FALSE))</f>
        <v>#REF!</v>
      </c>
      <c r="I61" s="84" t="e">
        <f>IF($B61=0,0,VLOOKUP($A61,#REF!,'Печать(міжопал)'!I$9,FALSE))</f>
        <v>#REF!</v>
      </c>
      <c r="J61" s="84" t="e">
        <f>IF(B61=0,0,IF(E61&gt;0,VLOOKUP(E61,'2_Вихідні дані'!$A$6:$B$11,2,FALSE),1))</f>
        <v>#REF!</v>
      </c>
      <c r="K61" s="84" t="e">
        <f>IF($B61=0,0,VLOOKUP($A61,#REF!,'Печать(міжопал)'!K$9,FALSE))</f>
        <v>#REF!</v>
      </c>
      <c r="L61" s="74" t="e">
        <f t="shared" si="0"/>
        <v>#REF!</v>
      </c>
      <c r="M61" s="84" t="e">
        <f>IF($B61=0,0,VLOOKUP($A61,#REF!,'Печать(міжопал)'!M$9,FALSE))</f>
        <v>#REF!</v>
      </c>
      <c r="N61" s="82" t="e">
        <f t="shared" si="1"/>
        <v>#REF!</v>
      </c>
      <c r="O61" s="84" t="e">
        <f>IF($B61=0,0,VLOOKUP($A61,#REF!,'Печать(міжопал)'!O$9,FALSE))</f>
        <v>#REF!</v>
      </c>
      <c r="P61" s="82" t="e">
        <f t="shared" si="2"/>
        <v>#REF!</v>
      </c>
      <c r="Q61" s="84" t="e">
        <f>IF($B61=0,0,VLOOKUP($A61,#REF!,'Печать(міжопал)'!Q$9,FALSE))</f>
        <v>#REF!</v>
      </c>
      <c r="R61" s="82" t="e">
        <f t="shared" si="3"/>
        <v>#REF!</v>
      </c>
      <c r="S61" s="84" t="e">
        <f>IF($B61=0,0,VLOOKUP($A61,#REF!,'Печать(міжопал)'!S$9,FALSE))</f>
        <v>#REF!</v>
      </c>
      <c r="T61" s="82" t="e">
        <f t="shared" si="4"/>
        <v>#REF!</v>
      </c>
      <c r="U61" s="84" t="e">
        <f>IF($B61=0,0,VLOOKUP($A61,#REF!,'Печать(міжопал)'!U$9,FALSE))</f>
        <v>#REF!</v>
      </c>
      <c r="V61" s="82" t="e">
        <f t="shared" si="5"/>
        <v>#REF!</v>
      </c>
      <c r="W61" s="84" t="e">
        <f>IF($B61=0,0,VLOOKUP($A61,#REF!,'Печать(міжопал)'!W$9,FALSE))</f>
        <v>#REF!</v>
      </c>
      <c r="X61" s="82" t="e">
        <f>IF(AND($A61&gt;0,W61&gt;0),IF('2_Вихідні дані'!$A$12=1,ROUND($L61*(W61-1),2),ROUND((L61+N61+P61+R61+T61+V61)*(W61-1),2)),0)</f>
        <v>#REF!</v>
      </c>
      <c r="Y61" s="74" t="e">
        <f t="shared" si="6"/>
        <v>#REF!</v>
      </c>
      <c r="Z61" s="74" t="e">
        <f>Y61*'2_Вихідні дані'!$B$18</f>
        <v>#REF!</v>
      </c>
    </row>
    <row r="62" spans="1:26" ht="12" hidden="1" x14ac:dyDescent="0.2">
      <c r="A62" s="86" t="e">
        <f>#REF!</f>
        <v>#REF!</v>
      </c>
      <c r="B62" s="78" t="e">
        <f>IF(C62=0,0,COUNTIF($C$10:C62,"&lt;&gt;0"))</f>
        <v>#REF!</v>
      </c>
      <c r="C62" s="78" t="e">
        <f>IF($F62&gt;0,#REF!,0)</f>
        <v>#REF!</v>
      </c>
      <c r="D62" s="78" t="e">
        <f>IF($F62&gt;0,#REF!,"")</f>
        <v>#REF!</v>
      </c>
      <c r="E62" s="78" t="e">
        <f>IF($F62&gt;0,#REF!,0)</f>
        <v>#REF!</v>
      </c>
      <c r="F62" s="78" t="e">
        <f>VLOOKUP($A62,#REF!,15+$B$3,FALSE)</f>
        <v>#REF!</v>
      </c>
      <c r="G62" s="82" t="e">
        <f>IF($B62&gt;0,'2_Вихідні дані'!$B$3,0)</f>
        <v>#REF!</v>
      </c>
      <c r="H62" s="84" t="e">
        <f>IF($B62=0,0,VLOOKUP($A62,#REF!,'Печать(міжопал)'!H$9,FALSE))</f>
        <v>#REF!</v>
      </c>
      <c r="I62" s="84" t="e">
        <f>IF($B62=0,0,VLOOKUP($A62,#REF!,'Печать(міжопал)'!I$9,FALSE))</f>
        <v>#REF!</v>
      </c>
      <c r="J62" s="84" t="e">
        <f>IF(B62=0,0,IF(E62&gt;0,VLOOKUP(E62,'2_Вихідні дані'!$A$6:$B$11,2,FALSE),1))</f>
        <v>#REF!</v>
      </c>
      <c r="K62" s="84" t="e">
        <f>IF($B62=0,0,VLOOKUP($A62,#REF!,'Печать(міжопал)'!K$9,FALSE))</f>
        <v>#REF!</v>
      </c>
      <c r="L62" s="74" t="e">
        <f t="shared" si="0"/>
        <v>#REF!</v>
      </c>
      <c r="M62" s="84" t="e">
        <f>IF($B62=0,0,VLOOKUP($A62,#REF!,'Печать(міжопал)'!M$9,FALSE))</f>
        <v>#REF!</v>
      </c>
      <c r="N62" s="82" t="e">
        <f t="shared" si="1"/>
        <v>#REF!</v>
      </c>
      <c r="O62" s="84" t="e">
        <f>IF($B62=0,0,VLOOKUP($A62,#REF!,'Печать(міжопал)'!O$9,FALSE))</f>
        <v>#REF!</v>
      </c>
      <c r="P62" s="82" t="e">
        <f t="shared" si="2"/>
        <v>#REF!</v>
      </c>
      <c r="Q62" s="84" t="e">
        <f>IF($B62=0,0,VLOOKUP($A62,#REF!,'Печать(міжопал)'!Q$9,FALSE))</f>
        <v>#REF!</v>
      </c>
      <c r="R62" s="82" t="e">
        <f t="shared" si="3"/>
        <v>#REF!</v>
      </c>
      <c r="S62" s="84" t="e">
        <f>IF($B62=0,0,VLOOKUP($A62,#REF!,'Печать(міжопал)'!S$9,FALSE))</f>
        <v>#REF!</v>
      </c>
      <c r="T62" s="82" t="e">
        <f t="shared" si="4"/>
        <v>#REF!</v>
      </c>
      <c r="U62" s="84" t="e">
        <f>IF($B62=0,0,VLOOKUP($A62,#REF!,'Печать(міжопал)'!U$9,FALSE))</f>
        <v>#REF!</v>
      </c>
      <c r="V62" s="82" t="e">
        <f t="shared" si="5"/>
        <v>#REF!</v>
      </c>
      <c r="W62" s="84" t="e">
        <f>IF($B62=0,0,VLOOKUP($A62,#REF!,'Печать(міжопал)'!W$9,FALSE))</f>
        <v>#REF!</v>
      </c>
      <c r="X62" s="82" t="e">
        <f>IF(AND($A62&gt;0,W62&gt;0),IF('2_Вихідні дані'!$A$12=1,ROUND($L62*(W62-1),2),ROUND((L62+N62+P62+R62+T62+V62)*(W62-1),2)),0)</f>
        <v>#REF!</v>
      </c>
      <c r="Y62" s="74" t="e">
        <f t="shared" si="6"/>
        <v>#REF!</v>
      </c>
      <c r="Z62" s="74" t="e">
        <f>Y62*'2_Вихідні дані'!$B$18</f>
        <v>#REF!</v>
      </c>
    </row>
    <row r="63" spans="1:26" ht="12" hidden="1" x14ac:dyDescent="0.2">
      <c r="A63" s="86" t="e">
        <f>#REF!</f>
        <v>#REF!</v>
      </c>
      <c r="B63" s="78" t="e">
        <f>IF(C63=0,0,COUNTIF($C$10:C63,"&lt;&gt;0"))</f>
        <v>#REF!</v>
      </c>
      <c r="C63" s="78" t="e">
        <f>IF($F63&gt;0,#REF!,0)</f>
        <v>#REF!</v>
      </c>
      <c r="D63" s="78" t="e">
        <f>IF($F63&gt;0,#REF!,"")</f>
        <v>#REF!</v>
      </c>
      <c r="E63" s="78" t="e">
        <f>IF($F63&gt;0,#REF!,0)</f>
        <v>#REF!</v>
      </c>
      <c r="F63" s="78" t="e">
        <f>VLOOKUP($A63,#REF!,15+$B$3,FALSE)</f>
        <v>#REF!</v>
      </c>
      <c r="G63" s="82" t="e">
        <f>IF($B63&gt;0,'2_Вихідні дані'!$B$3,0)</f>
        <v>#REF!</v>
      </c>
      <c r="H63" s="84" t="e">
        <f>IF($B63=0,0,VLOOKUP($A63,#REF!,'Печать(міжопал)'!H$9,FALSE))</f>
        <v>#REF!</v>
      </c>
      <c r="I63" s="84" t="e">
        <f>IF($B63=0,0,VLOOKUP($A63,#REF!,'Печать(міжопал)'!I$9,FALSE))</f>
        <v>#REF!</v>
      </c>
      <c r="J63" s="84" t="e">
        <f>IF(B63=0,0,IF(E63&gt;0,VLOOKUP(E63,'2_Вихідні дані'!$A$6:$B$11,2,FALSE),1))</f>
        <v>#REF!</v>
      </c>
      <c r="K63" s="84" t="e">
        <f>IF($B63=0,0,VLOOKUP($A63,#REF!,'Печать(міжопал)'!K$9,FALSE))</f>
        <v>#REF!</v>
      </c>
      <c r="L63" s="74" t="e">
        <f t="shared" si="0"/>
        <v>#REF!</v>
      </c>
      <c r="M63" s="84" t="e">
        <f>IF($B63=0,0,VLOOKUP($A63,#REF!,'Печать(міжопал)'!M$9,FALSE))</f>
        <v>#REF!</v>
      </c>
      <c r="N63" s="82" t="e">
        <f t="shared" si="1"/>
        <v>#REF!</v>
      </c>
      <c r="O63" s="84" t="e">
        <f>IF($B63=0,0,VLOOKUP($A63,#REF!,'Печать(міжопал)'!O$9,FALSE))</f>
        <v>#REF!</v>
      </c>
      <c r="P63" s="82" t="e">
        <f t="shared" si="2"/>
        <v>#REF!</v>
      </c>
      <c r="Q63" s="84" t="e">
        <f>IF($B63=0,0,VLOOKUP($A63,#REF!,'Печать(міжопал)'!Q$9,FALSE))</f>
        <v>#REF!</v>
      </c>
      <c r="R63" s="82" t="e">
        <f t="shared" si="3"/>
        <v>#REF!</v>
      </c>
      <c r="S63" s="84" t="e">
        <f>IF($B63=0,0,VLOOKUP($A63,#REF!,'Печать(міжопал)'!S$9,FALSE))</f>
        <v>#REF!</v>
      </c>
      <c r="T63" s="82" t="e">
        <f t="shared" si="4"/>
        <v>#REF!</v>
      </c>
      <c r="U63" s="84" t="e">
        <f>IF($B63=0,0,VLOOKUP($A63,#REF!,'Печать(міжопал)'!U$9,FALSE))</f>
        <v>#REF!</v>
      </c>
      <c r="V63" s="82" t="e">
        <f t="shared" si="5"/>
        <v>#REF!</v>
      </c>
      <c r="W63" s="84" t="e">
        <f>IF($B63=0,0,VLOOKUP($A63,#REF!,'Печать(міжопал)'!W$9,FALSE))</f>
        <v>#REF!</v>
      </c>
      <c r="X63" s="82" t="e">
        <f>IF(AND($A63&gt;0,W63&gt;0),IF('2_Вихідні дані'!$A$12=1,ROUND($L63*(W63-1),2),ROUND((L63+N63+P63+R63+T63+V63)*(W63-1),2)),0)</f>
        <v>#REF!</v>
      </c>
      <c r="Y63" s="74" t="e">
        <f t="shared" si="6"/>
        <v>#REF!</v>
      </c>
      <c r="Z63" s="74" t="e">
        <f>Y63*'2_Вихідні дані'!$B$18</f>
        <v>#REF!</v>
      </c>
    </row>
    <row r="64" spans="1:26" ht="12" hidden="1" x14ac:dyDescent="0.2">
      <c r="A64" s="86" t="e">
        <f>#REF!</f>
        <v>#REF!</v>
      </c>
      <c r="B64" s="78" t="e">
        <f>IF(C64=0,0,COUNTIF($C$10:C64,"&lt;&gt;0"))</f>
        <v>#REF!</v>
      </c>
      <c r="C64" s="78" t="e">
        <f>IF($F64&gt;0,#REF!,0)</f>
        <v>#REF!</v>
      </c>
      <c r="D64" s="78" t="e">
        <f>IF($F64&gt;0,#REF!,"")</f>
        <v>#REF!</v>
      </c>
      <c r="E64" s="78" t="e">
        <f>IF($F64&gt;0,#REF!,0)</f>
        <v>#REF!</v>
      </c>
      <c r="F64" s="78" t="e">
        <f>VLOOKUP($A64,#REF!,15+$B$3,FALSE)</f>
        <v>#REF!</v>
      </c>
      <c r="G64" s="82" t="e">
        <f>IF($B64&gt;0,'2_Вихідні дані'!$B$3,0)</f>
        <v>#REF!</v>
      </c>
      <c r="H64" s="84" t="e">
        <f>IF($B64=0,0,VLOOKUP($A64,#REF!,'Печать(міжопал)'!H$9,FALSE))</f>
        <v>#REF!</v>
      </c>
      <c r="I64" s="84" t="e">
        <f>IF($B64=0,0,VLOOKUP($A64,#REF!,'Печать(міжопал)'!I$9,FALSE))</f>
        <v>#REF!</v>
      </c>
      <c r="J64" s="84" t="e">
        <f>IF(B64=0,0,IF(E64&gt;0,VLOOKUP(E64,'2_Вихідні дані'!$A$6:$B$11,2,FALSE),1))</f>
        <v>#REF!</v>
      </c>
      <c r="K64" s="84" t="e">
        <f>IF($B64=0,0,VLOOKUP($A64,#REF!,'Печать(міжопал)'!K$9,FALSE))</f>
        <v>#REF!</v>
      </c>
      <c r="L64" s="74" t="e">
        <f t="shared" si="0"/>
        <v>#REF!</v>
      </c>
      <c r="M64" s="84" t="e">
        <f>IF($B64=0,0,VLOOKUP($A64,#REF!,'Печать(міжопал)'!M$9,FALSE))</f>
        <v>#REF!</v>
      </c>
      <c r="N64" s="82" t="e">
        <f t="shared" si="1"/>
        <v>#REF!</v>
      </c>
      <c r="O64" s="84" t="e">
        <f>IF($B64=0,0,VLOOKUP($A64,#REF!,'Печать(міжопал)'!O$9,FALSE))</f>
        <v>#REF!</v>
      </c>
      <c r="P64" s="82" t="e">
        <f t="shared" si="2"/>
        <v>#REF!</v>
      </c>
      <c r="Q64" s="84" t="e">
        <f>IF($B64=0,0,VLOOKUP($A64,#REF!,'Печать(міжопал)'!Q$9,FALSE))</f>
        <v>#REF!</v>
      </c>
      <c r="R64" s="82" t="e">
        <f t="shared" si="3"/>
        <v>#REF!</v>
      </c>
      <c r="S64" s="84" t="e">
        <f>IF($B64=0,0,VLOOKUP($A64,#REF!,'Печать(міжопал)'!S$9,FALSE))</f>
        <v>#REF!</v>
      </c>
      <c r="T64" s="82" t="e">
        <f t="shared" si="4"/>
        <v>#REF!</v>
      </c>
      <c r="U64" s="84" t="e">
        <f>IF($B64=0,0,VLOOKUP($A64,#REF!,'Печать(міжопал)'!U$9,FALSE))</f>
        <v>#REF!</v>
      </c>
      <c r="V64" s="82" t="e">
        <f t="shared" si="5"/>
        <v>#REF!</v>
      </c>
      <c r="W64" s="84" t="e">
        <f>IF($B64=0,0,VLOOKUP($A64,#REF!,'Печать(міжопал)'!W$9,FALSE))</f>
        <v>#REF!</v>
      </c>
      <c r="X64" s="82" t="e">
        <f>IF(AND($A64&gt;0,W64&gt;0),IF('2_Вихідні дані'!$A$12=1,ROUND($L64*(W64-1),2),ROUND((L64+N64+P64+R64+T64+V64)*(W64-1),2)),0)</f>
        <v>#REF!</v>
      </c>
      <c r="Y64" s="74" t="e">
        <f t="shared" si="6"/>
        <v>#REF!</v>
      </c>
      <c r="Z64" s="74" t="e">
        <f>Y64*'2_Вихідні дані'!$B$18</f>
        <v>#REF!</v>
      </c>
    </row>
    <row r="65" spans="1:26" ht="12" hidden="1" x14ac:dyDescent="0.2">
      <c r="A65" s="86" t="e">
        <f>#REF!</f>
        <v>#REF!</v>
      </c>
      <c r="B65" s="78" t="e">
        <f>IF(C65=0,0,COUNTIF($C$10:C65,"&lt;&gt;0"))</f>
        <v>#REF!</v>
      </c>
      <c r="C65" s="78" t="e">
        <f>IF($F65&gt;0,#REF!,0)</f>
        <v>#REF!</v>
      </c>
      <c r="D65" s="78" t="e">
        <f>IF($F65&gt;0,#REF!,"")</f>
        <v>#REF!</v>
      </c>
      <c r="E65" s="78" t="e">
        <f>IF($F65&gt;0,#REF!,0)</f>
        <v>#REF!</v>
      </c>
      <c r="F65" s="78" t="e">
        <f>VLOOKUP($A65,#REF!,15+$B$3,FALSE)</f>
        <v>#REF!</v>
      </c>
      <c r="G65" s="82" t="e">
        <f>IF($B65&gt;0,'2_Вихідні дані'!$B$3,0)</f>
        <v>#REF!</v>
      </c>
      <c r="H65" s="84" t="e">
        <f>IF($B65=0,0,VLOOKUP($A65,#REF!,'Печать(міжопал)'!H$9,FALSE))</f>
        <v>#REF!</v>
      </c>
      <c r="I65" s="84" t="e">
        <f>IF($B65=0,0,VLOOKUP($A65,#REF!,'Печать(міжопал)'!I$9,FALSE))</f>
        <v>#REF!</v>
      </c>
      <c r="J65" s="84" t="e">
        <f>IF(B65=0,0,IF(E65&gt;0,VLOOKUP(E65,'2_Вихідні дані'!$A$6:$B$11,2,FALSE),1))</f>
        <v>#REF!</v>
      </c>
      <c r="K65" s="84" t="e">
        <f>IF($B65=0,0,VLOOKUP($A65,#REF!,'Печать(міжопал)'!K$9,FALSE))</f>
        <v>#REF!</v>
      </c>
      <c r="L65" s="74" t="e">
        <f t="shared" si="0"/>
        <v>#REF!</v>
      </c>
      <c r="M65" s="84" t="e">
        <f>IF($B65=0,0,VLOOKUP($A65,#REF!,'Печать(міжопал)'!M$9,FALSE))</f>
        <v>#REF!</v>
      </c>
      <c r="N65" s="82" t="e">
        <f t="shared" si="1"/>
        <v>#REF!</v>
      </c>
      <c r="O65" s="84" t="e">
        <f>IF($B65=0,0,VLOOKUP($A65,#REF!,'Печать(міжопал)'!O$9,FALSE))</f>
        <v>#REF!</v>
      </c>
      <c r="P65" s="82" t="e">
        <f t="shared" si="2"/>
        <v>#REF!</v>
      </c>
      <c r="Q65" s="84" t="e">
        <f>IF($B65=0,0,VLOOKUP($A65,#REF!,'Печать(міжопал)'!Q$9,FALSE))</f>
        <v>#REF!</v>
      </c>
      <c r="R65" s="82" t="e">
        <f t="shared" si="3"/>
        <v>#REF!</v>
      </c>
      <c r="S65" s="84" t="e">
        <f>IF($B65=0,0,VLOOKUP($A65,#REF!,'Печать(міжопал)'!S$9,FALSE))</f>
        <v>#REF!</v>
      </c>
      <c r="T65" s="82" t="e">
        <f t="shared" si="4"/>
        <v>#REF!</v>
      </c>
      <c r="U65" s="84" t="e">
        <f>IF($B65=0,0,VLOOKUP($A65,#REF!,'Печать(міжопал)'!U$9,FALSE))</f>
        <v>#REF!</v>
      </c>
      <c r="V65" s="82" t="e">
        <f t="shared" si="5"/>
        <v>#REF!</v>
      </c>
      <c r="W65" s="84" t="e">
        <f>IF($B65=0,0,VLOOKUP($A65,#REF!,'Печать(міжопал)'!W$9,FALSE))</f>
        <v>#REF!</v>
      </c>
      <c r="X65" s="82" t="e">
        <f>IF(AND($A65&gt;0,W65&gt;0),IF('2_Вихідні дані'!$A$12=1,ROUND($L65*(W65-1),2),ROUND((L65+N65+P65+R65+T65+V65)*(W65-1),2)),0)</f>
        <v>#REF!</v>
      </c>
      <c r="Y65" s="74" t="e">
        <f t="shared" si="6"/>
        <v>#REF!</v>
      </c>
      <c r="Z65" s="74" t="e">
        <f>Y65*'2_Вихідні дані'!$B$18</f>
        <v>#REF!</v>
      </c>
    </row>
    <row r="66" spans="1:26" ht="12" hidden="1" x14ac:dyDescent="0.2">
      <c r="A66" s="86" t="e">
        <f>#REF!</f>
        <v>#REF!</v>
      </c>
      <c r="B66" s="78" t="e">
        <f>IF(C66=0,0,COUNTIF($C$10:C66,"&lt;&gt;0"))</f>
        <v>#REF!</v>
      </c>
      <c r="C66" s="78" t="e">
        <f>IF($F66&gt;0,#REF!,0)</f>
        <v>#REF!</v>
      </c>
      <c r="D66" s="78" t="e">
        <f>IF($F66&gt;0,#REF!,"")</f>
        <v>#REF!</v>
      </c>
      <c r="E66" s="78" t="e">
        <f>IF($F66&gt;0,#REF!,0)</f>
        <v>#REF!</v>
      </c>
      <c r="F66" s="78" t="e">
        <f>VLOOKUP($A66,#REF!,15+$B$3,FALSE)</f>
        <v>#REF!</v>
      </c>
      <c r="G66" s="82" t="e">
        <f>IF($B66&gt;0,'2_Вихідні дані'!$B$3,0)</f>
        <v>#REF!</v>
      </c>
      <c r="H66" s="84" t="e">
        <f>IF($B66=0,0,VLOOKUP($A66,#REF!,'Печать(міжопал)'!H$9,FALSE))</f>
        <v>#REF!</v>
      </c>
      <c r="I66" s="84" t="e">
        <f>IF($B66=0,0,VLOOKUP($A66,#REF!,'Печать(міжопал)'!I$9,FALSE))</f>
        <v>#REF!</v>
      </c>
      <c r="J66" s="84" t="e">
        <f>IF(B66=0,0,IF(E66&gt;0,VLOOKUP(E66,'2_Вихідні дані'!$A$6:$B$11,2,FALSE),1))</f>
        <v>#REF!</v>
      </c>
      <c r="K66" s="84" t="e">
        <f>IF($B66=0,0,VLOOKUP($A66,#REF!,'Печать(міжопал)'!K$9,FALSE))</f>
        <v>#REF!</v>
      </c>
      <c r="L66" s="74" t="e">
        <f t="shared" si="0"/>
        <v>#REF!</v>
      </c>
      <c r="M66" s="84" t="e">
        <f>IF($B66=0,0,VLOOKUP($A66,#REF!,'Печать(міжопал)'!M$9,FALSE))</f>
        <v>#REF!</v>
      </c>
      <c r="N66" s="82" t="e">
        <f t="shared" si="1"/>
        <v>#REF!</v>
      </c>
      <c r="O66" s="84" t="e">
        <f>IF($B66=0,0,VLOOKUP($A66,#REF!,'Печать(міжопал)'!O$9,FALSE))</f>
        <v>#REF!</v>
      </c>
      <c r="P66" s="82" t="e">
        <f t="shared" si="2"/>
        <v>#REF!</v>
      </c>
      <c r="Q66" s="84" t="e">
        <f>IF($B66=0,0,VLOOKUP($A66,#REF!,'Печать(міжопал)'!Q$9,FALSE))</f>
        <v>#REF!</v>
      </c>
      <c r="R66" s="82" t="e">
        <f t="shared" si="3"/>
        <v>#REF!</v>
      </c>
      <c r="S66" s="84" t="e">
        <f>IF($B66=0,0,VLOOKUP($A66,#REF!,'Печать(міжопал)'!S$9,FALSE))</f>
        <v>#REF!</v>
      </c>
      <c r="T66" s="82" t="e">
        <f t="shared" si="4"/>
        <v>#REF!</v>
      </c>
      <c r="U66" s="84" t="e">
        <f>IF($B66=0,0,VLOOKUP($A66,#REF!,'Печать(міжопал)'!U$9,FALSE))</f>
        <v>#REF!</v>
      </c>
      <c r="V66" s="82" t="e">
        <f t="shared" si="5"/>
        <v>#REF!</v>
      </c>
      <c r="W66" s="84" t="e">
        <f>IF($B66=0,0,VLOOKUP($A66,#REF!,'Печать(міжопал)'!W$9,FALSE))</f>
        <v>#REF!</v>
      </c>
      <c r="X66" s="82" t="e">
        <f>IF(AND($A66&gt;0,W66&gt;0),IF('2_Вихідні дані'!$A$12=1,ROUND($L66*(W66-1),2),ROUND((L66+N66+P66+R66+T66+V66)*(W66-1),2)),0)</f>
        <v>#REF!</v>
      </c>
      <c r="Y66" s="74" t="e">
        <f t="shared" si="6"/>
        <v>#REF!</v>
      </c>
      <c r="Z66" s="74" t="e">
        <f>Y66*'2_Вихідні дані'!$B$18</f>
        <v>#REF!</v>
      </c>
    </row>
    <row r="67" spans="1:26" ht="12" hidden="1" x14ac:dyDescent="0.2">
      <c r="A67" s="86" t="e">
        <f>#REF!</f>
        <v>#REF!</v>
      </c>
      <c r="B67" s="78" t="e">
        <f>IF(C67=0,0,COUNTIF($C$10:C67,"&lt;&gt;0"))</f>
        <v>#REF!</v>
      </c>
      <c r="C67" s="78" t="e">
        <f>IF($F67&gt;0,#REF!,0)</f>
        <v>#REF!</v>
      </c>
      <c r="D67" s="78" t="e">
        <f>IF($F67&gt;0,#REF!,"")</f>
        <v>#REF!</v>
      </c>
      <c r="E67" s="78" t="e">
        <f>IF($F67&gt;0,#REF!,0)</f>
        <v>#REF!</v>
      </c>
      <c r="F67" s="78" t="e">
        <f>VLOOKUP($A67,#REF!,15+$B$3,FALSE)</f>
        <v>#REF!</v>
      </c>
      <c r="G67" s="82" t="e">
        <f>IF($B67&gt;0,'2_Вихідні дані'!$B$3,0)</f>
        <v>#REF!</v>
      </c>
      <c r="H67" s="84" t="e">
        <f>IF($B67=0,0,VLOOKUP($A67,#REF!,'Печать(міжопал)'!H$9,FALSE))</f>
        <v>#REF!</v>
      </c>
      <c r="I67" s="84" t="e">
        <f>IF($B67=0,0,VLOOKUP($A67,#REF!,'Печать(міжопал)'!I$9,FALSE))</f>
        <v>#REF!</v>
      </c>
      <c r="J67" s="84" t="e">
        <f>IF(B67=0,0,IF(E67&gt;0,VLOOKUP(E67,'2_Вихідні дані'!$A$6:$B$11,2,FALSE),1))</f>
        <v>#REF!</v>
      </c>
      <c r="K67" s="84" t="e">
        <f>IF($B67=0,0,VLOOKUP($A67,#REF!,'Печать(міжопал)'!K$9,FALSE))</f>
        <v>#REF!</v>
      </c>
      <c r="L67" s="74" t="e">
        <f t="shared" si="0"/>
        <v>#REF!</v>
      </c>
      <c r="M67" s="84" t="e">
        <f>IF($B67=0,0,VLOOKUP($A67,#REF!,'Печать(міжопал)'!M$9,FALSE))</f>
        <v>#REF!</v>
      </c>
      <c r="N67" s="82" t="e">
        <f t="shared" si="1"/>
        <v>#REF!</v>
      </c>
      <c r="O67" s="84" t="e">
        <f>IF($B67=0,0,VLOOKUP($A67,#REF!,'Печать(міжопал)'!O$9,FALSE))</f>
        <v>#REF!</v>
      </c>
      <c r="P67" s="82" t="e">
        <f t="shared" si="2"/>
        <v>#REF!</v>
      </c>
      <c r="Q67" s="84" t="e">
        <f>IF($B67=0,0,VLOOKUP($A67,#REF!,'Печать(міжопал)'!Q$9,FALSE))</f>
        <v>#REF!</v>
      </c>
      <c r="R67" s="82" t="e">
        <f t="shared" si="3"/>
        <v>#REF!</v>
      </c>
      <c r="S67" s="84" t="e">
        <f>IF($B67=0,0,VLOOKUP($A67,#REF!,'Печать(міжопал)'!S$9,FALSE))</f>
        <v>#REF!</v>
      </c>
      <c r="T67" s="82" t="e">
        <f t="shared" si="4"/>
        <v>#REF!</v>
      </c>
      <c r="U67" s="84" t="e">
        <f>IF($B67=0,0,VLOOKUP($A67,#REF!,'Печать(міжопал)'!U$9,FALSE))</f>
        <v>#REF!</v>
      </c>
      <c r="V67" s="82" t="e">
        <f t="shared" si="5"/>
        <v>#REF!</v>
      </c>
      <c r="W67" s="84" t="e">
        <f>IF($B67=0,0,VLOOKUP($A67,#REF!,'Печать(міжопал)'!W$9,FALSE))</f>
        <v>#REF!</v>
      </c>
      <c r="X67" s="82" t="e">
        <f>IF(AND($A67&gt;0,W67&gt;0),IF('2_Вихідні дані'!$A$12=1,ROUND($L67*(W67-1),2),ROUND((L67+N67+P67+R67+T67+V67)*(W67-1),2)),0)</f>
        <v>#REF!</v>
      </c>
      <c r="Y67" s="74" t="e">
        <f t="shared" si="6"/>
        <v>#REF!</v>
      </c>
      <c r="Z67" s="74" t="e">
        <f>Y67*'2_Вихідні дані'!$B$18</f>
        <v>#REF!</v>
      </c>
    </row>
    <row r="68" spans="1:26" ht="12" hidden="1" x14ac:dyDescent="0.2">
      <c r="A68" s="86" t="e">
        <f>#REF!</f>
        <v>#REF!</v>
      </c>
      <c r="B68" s="78" t="e">
        <f>IF(C68=0,0,COUNTIF($C$10:C68,"&lt;&gt;0"))</f>
        <v>#REF!</v>
      </c>
      <c r="C68" s="78" t="e">
        <f>IF($F68&gt;0,#REF!,0)</f>
        <v>#REF!</v>
      </c>
      <c r="D68" s="78" t="e">
        <f>IF($F68&gt;0,#REF!,"")</f>
        <v>#REF!</v>
      </c>
      <c r="E68" s="78" t="e">
        <f>IF($F68&gt;0,#REF!,0)</f>
        <v>#REF!</v>
      </c>
      <c r="F68" s="78" t="e">
        <f>VLOOKUP($A68,#REF!,15+$B$3,FALSE)</f>
        <v>#REF!</v>
      </c>
      <c r="G68" s="82" t="e">
        <f>IF($B68&gt;0,'2_Вихідні дані'!$B$3,0)</f>
        <v>#REF!</v>
      </c>
      <c r="H68" s="84" t="e">
        <f>IF($B68=0,0,VLOOKUP($A68,#REF!,'Печать(міжопал)'!H$9,FALSE))</f>
        <v>#REF!</v>
      </c>
      <c r="I68" s="84" t="e">
        <f>IF($B68=0,0,VLOOKUP($A68,#REF!,'Печать(міжопал)'!I$9,FALSE))</f>
        <v>#REF!</v>
      </c>
      <c r="J68" s="84" t="e">
        <f>IF(B68=0,0,IF(E68&gt;0,VLOOKUP(E68,'2_Вихідні дані'!$A$6:$B$11,2,FALSE),1))</f>
        <v>#REF!</v>
      </c>
      <c r="K68" s="84" t="e">
        <f>IF($B68=0,0,VLOOKUP($A68,#REF!,'Печать(міжопал)'!K$9,FALSE))</f>
        <v>#REF!</v>
      </c>
      <c r="L68" s="74" t="e">
        <f t="shared" si="0"/>
        <v>#REF!</v>
      </c>
      <c r="M68" s="84" t="e">
        <f>IF($B68=0,0,VLOOKUP($A68,#REF!,'Печать(міжопал)'!M$9,FALSE))</f>
        <v>#REF!</v>
      </c>
      <c r="N68" s="82" t="e">
        <f t="shared" si="1"/>
        <v>#REF!</v>
      </c>
      <c r="O68" s="84" t="e">
        <f>IF($B68=0,0,VLOOKUP($A68,#REF!,'Печать(міжопал)'!O$9,FALSE))</f>
        <v>#REF!</v>
      </c>
      <c r="P68" s="82" t="e">
        <f t="shared" si="2"/>
        <v>#REF!</v>
      </c>
      <c r="Q68" s="84" t="e">
        <f>IF($B68=0,0,VLOOKUP($A68,#REF!,'Печать(міжопал)'!Q$9,FALSE))</f>
        <v>#REF!</v>
      </c>
      <c r="R68" s="82" t="e">
        <f t="shared" si="3"/>
        <v>#REF!</v>
      </c>
      <c r="S68" s="84" t="e">
        <f>IF($B68=0,0,VLOOKUP($A68,#REF!,'Печать(міжопал)'!S$9,FALSE))</f>
        <v>#REF!</v>
      </c>
      <c r="T68" s="82" t="e">
        <f t="shared" si="4"/>
        <v>#REF!</v>
      </c>
      <c r="U68" s="84" t="e">
        <f>IF($B68=0,0,VLOOKUP($A68,#REF!,'Печать(міжопал)'!U$9,FALSE))</f>
        <v>#REF!</v>
      </c>
      <c r="V68" s="82" t="e">
        <f t="shared" si="5"/>
        <v>#REF!</v>
      </c>
      <c r="W68" s="84" t="e">
        <f>IF($B68=0,0,VLOOKUP($A68,#REF!,'Печать(міжопал)'!W$9,FALSE))</f>
        <v>#REF!</v>
      </c>
      <c r="X68" s="82" t="e">
        <f>IF(AND($A68&gt;0,W68&gt;0),IF('2_Вихідні дані'!$A$12=1,ROUND($L68*(W68-1),2),ROUND((L68+N68+P68+R68+T68+V68)*(W68-1),2)),0)</f>
        <v>#REF!</v>
      </c>
      <c r="Y68" s="74" t="e">
        <f t="shared" si="6"/>
        <v>#REF!</v>
      </c>
      <c r="Z68" s="74" t="e">
        <f>Y68*'2_Вихідні дані'!$B$18</f>
        <v>#REF!</v>
      </c>
    </row>
    <row r="69" spans="1:26" ht="12" hidden="1" x14ac:dyDescent="0.2">
      <c r="A69" s="86" t="e">
        <f>#REF!</f>
        <v>#REF!</v>
      </c>
      <c r="B69" s="78" t="e">
        <f>IF(C69=0,0,COUNTIF($C$10:C69,"&lt;&gt;0"))</f>
        <v>#REF!</v>
      </c>
      <c r="C69" s="78" t="e">
        <f>IF($F69&gt;0,#REF!,0)</f>
        <v>#REF!</v>
      </c>
      <c r="D69" s="78" t="e">
        <f>IF($F69&gt;0,#REF!,"")</f>
        <v>#REF!</v>
      </c>
      <c r="E69" s="78" t="e">
        <f>IF($F69&gt;0,#REF!,0)</f>
        <v>#REF!</v>
      </c>
      <c r="F69" s="78" t="e">
        <f>VLOOKUP($A69,#REF!,15+$B$3,FALSE)</f>
        <v>#REF!</v>
      </c>
      <c r="G69" s="82" t="e">
        <f>IF($B69&gt;0,'2_Вихідні дані'!$B$3,0)</f>
        <v>#REF!</v>
      </c>
      <c r="H69" s="84" t="e">
        <f>IF($B69=0,0,VLOOKUP($A69,#REF!,'Печать(міжопал)'!H$9,FALSE))</f>
        <v>#REF!</v>
      </c>
      <c r="I69" s="84" t="e">
        <f>IF($B69=0,0,VLOOKUP($A69,#REF!,'Печать(міжопал)'!I$9,FALSE))</f>
        <v>#REF!</v>
      </c>
      <c r="J69" s="84" t="e">
        <f>IF(B69=0,0,IF(E69&gt;0,VLOOKUP(E69,'2_Вихідні дані'!$A$6:$B$11,2,FALSE),1))</f>
        <v>#REF!</v>
      </c>
      <c r="K69" s="84" t="e">
        <f>IF($B69=0,0,VLOOKUP($A69,#REF!,'Печать(міжопал)'!K$9,FALSE))</f>
        <v>#REF!</v>
      </c>
      <c r="L69" s="74" t="e">
        <f t="shared" si="0"/>
        <v>#REF!</v>
      </c>
      <c r="M69" s="84" t="e">
        <f>IF($B69=0,0,VLOOKUP($A69,#REF!,'Печать(міжопал)'!M$9,FALSE))</f>
        <v>#REF!</v>
      </c>
      <c r="N69" s="82" t="e">
        <f t="shared" si="1"/>
        <v>#REF!</v>
      </c>
      <c r="O69" s="84" t="e">
        <f>IF($B69=0,0,VLOOKUP($A69,#REF!,'Печать(міжопал)'!O$9,FALSE))</f>
        <v>#REF!</v>
      </c>
      <c r="P69" s="82" t="e">
        <f t="shared" si="2"/>
        <v>#REF!</v>
      </c>
      <c r="Q69" s="84" t="e">
        <f>IF($B69=0,0,VLOOKUP($A69,#REF!,'Печать(міжопал)'!Q$9,FALSE))</f>
        <v>#REF!</v>
      </c>
      <c r="R69" s="82" t="e">
        <f t="shared" si="3"/>
        <v>#REF!</v>
      </c>
      <c r="S69" s="84" t="e">
        <f>IF($B69=0,0,VLOOKUP($A69,#REF!,'Печать(міжопал)'!S$9,FALSE))</f>
        <v>#REF!</v>
      </c>
      <c r="T69" s="82" t="e">
        <f t="shared" si="4"/>
        <v>#REF!</v>
      </c>
      <c r="U69" s="84" t="e">
        <f>IF($B69=0,0,VLOOKUP($A69,#REF!,'Печать(міжопал)'!U$9,FALSE))</f>
        <v>#REF!</v>
      </c>
      <c r="V69" s="82" t="e">
        <f t="shared" si="5"/>
        <v>#REF!</v>
      </c>
      <c r="W69" s="84" t="e">
        <f>IF($B69=0,0,VLOOKUP($A69,#REF!,'Печать(міжопал)'!W$9,FALSE))</f>
        <v>#REF!</v>
      </c>
      <c r="X69" s="82" t="e">
        <f>IF(AND($A69&gt;0,W69&gt;0),IF('2_Вихідні дані'!$A$12=1,ROUND($L69*(W69-1),2),ROUND((L69+N69+P69+R69+T69+V69)*(W69-1),2)),0)</f>
        <v>#REF!</v>
      </c>
      <c r="Y69" s="74" t="e">
        <f t="shared" si="6"/>
        <v>#REF!</v>
      </c>
      <c r="Z69" s="74" t="e">
        <f>Y69*'2_Вихідні дані'!$B$18</f>
        <v>#REF!</v>
      </c>
    </row>
    <row r="70" spans="1:26" ht="12" hidden="1" x14ac:dyDescent="0.2">
      <c r="A70" s="86" t="e">
        <f>#REF!</f>
        <v>#REF!</v>
      </c>
      <c r="B70" s="78" t="e">
        <f>IF(C70=0,0,COUNTIF($C$10:C70,"&lt;&gt;0"))</f>
        <v>#REF!</v>
      </c>
      <c r="C70" s="78" t="e">
        <f>IF($F70&gt;0,#REF!,0)</f>
        <v>#REF!</v>
      </c>
      <c r="D70" s="78" t="e">
        <f>IF($F70&gt;0,#REF!,"")</f>
        <v>#REF!</v>
      </c>
      <c r="E70" s="78" t="e">
        <f>IF($F70&gt;0,#REF!,0)</f>
        <v>#REF!</v>
      </c>
      <c r="F70" s="78" t="e">
        <f>VLOOKUP($A70,#REF!,15+$B$3,FALSE)</f>
        <v>#REF!</v>
      </c>
      <c r="G70" s="82" t="e">
        <f>IF($B70&gt;0,'2_Вихідні дані'!$B$3,0)</f>
        <v>#REF!</v>
      </c>
      <c r="H70" s="84" t="e">
        <f>IF($B70=0,0,VLOOKUP($A70,#REF!,'Печать(міжопал)'!H$9,FALSE))</f>
        <v>#REF!</v>
      </c>
      <c r="I70" s="84" t="e">
        <f>IF($B70=0,0,VLOOKUP($A70,#REF!,'Печать(міжопал)'!I$9,FALSE))</f>
        <v>#REF!</v>
      </c>
      <c r="J70" s="84" t="e">
        <f>IF(B70=0,0,IF(E70&gt;0,VLOOKUP(E70,'2_Вихідні дані'!$A$6:$B$11,2,FALSE),1))</f>
        <v>#REF!</v>
      </c>
      <c r="K70" s="84" t="e">
        <f>IF($B70=0,0,VLOOKUP($A70,#REF!,'Печать(міжопал)'!K$9,FALSE))</f>
        <v>#REF!</v>
      </c>
      <c r="L70" s="74" t="e">
        <f t="shared" si="0"/>
        <v>#REF!</v>
      </c>
      <c r="M70" s="84" t="e">
        <f>IF($B70=0,0,VLOOKUP($A70,#REF!,'Печать(міжопал)'!M$9,FALSE))</f>
        <v>#REF!</v>
      </c>
      <c r="N70" s="82" t="e">
        <f t="shared" si="1"/>
        <v>#REF!</v>
      </c>
      <c r="O70" s="84" t="e">
        <f>IF($B70=0,0,VLOOKUP($A70,#REF!,'Печать(міжопал)'!O$9,FALSE))</f>
        <v>#REF!</v>
      </c>
      <c r="P70" s="82" t="e">
        <f t="shared" si="2"/>
        <v>#REF!</v>
      </c>
      <c r="Q70" s="84" t="e">
        <f>IF($B70=0,0,VLOOKUP($A70,#REF!,'Печать(міжопал)'!Q$9,FALSE))</f>
        <v>#REF!</v>
      </c>
      <c r="R70" s="82" t="e">
        <f t="shared" si="3"/>
        <v>#REF!</v>
      </c>
      <c r="S70" s="84" t="e">
        <f>IF($B70=0,0,VLOOKUP($A70,#REF!,'Печать(міжопал)'!S$9,FALSE))</f>
        <v>#REF!</v>
      </c>
      <c r="T70" s="82" t="e">
        <f t="shared" si="4"/>
        <v>#REF!</v>
      </c>
      <c r="U70" s="84" t="e">
        <f>IF($B70=0,0,VLOOKUP($A70,#REF!,'Печать(міжопал)'!U$9,FALSE))</f>
        <v>#REF!</v>
      </c>
      <c r="V70" s="82" t="e">
        <f t="shared" si="5"/>
        <v>#REF!</v>
      </c>
      <c r="W70" s="84" t="e">
        <f>IF($B70=0,0,VLOOKUP($A70,#REF!,'Печать(міжопал)'!W$9,FALSE))</f>
        <v>#REF!</v>
      </c>
      <c r="X70" s="82" t="e">
        <f>IF(AND($A70&gt;0,W70&gt;0),IF('2_Вихідні дані'!$A$12=1,ROUND($L70*(W70-1),2),ROUND((L70+N70+P70+R70+T70+V70)*(W70-1),2)),0)</f>
        <v>#REF!</v>
      </c>
      <c r="Y70" s="74" t="e">
        <f t="shared" si="6"/>
        <v>#REF!</v>
      </c>
      <c r="Z70" s="74" t="e">
        <f>Y70*'2_Вихідні дані'!$B$18</f>
        <v>#REF!</v>
      </c>
    </row>
    <row r="71" spans="1:26" ht="12" hidden="1" x14ac:dyDescent="0.2">
      <c r="A71" s="86" t="e">
        <f>#REF!</f>
        <v>#REF!</v>
      </c>
      <c r="B71" s="78" t="e">
        <f>IF(C71=0,0,COUNTIF($C$10:C71,"&lt;&gt;0"))</f>
        <v>#REF!</v>
      </c>
      <c r="C71" s="78" t="e">
        <f>IF($F71&gt;0,#REF!,0)</f>
        <v>#REF!</v>
      </c>
      <c r="D71" s="78" t="e">
        <f>IF($F71&gt;0,#REF!,"")</f>
        <v>#REF!</v>
      </c>
      <c r="E71" s="78" t="e">
        <f>IF($F71&gt;0,#REF!,0)</f>
        <v>#REF!</v>
      </c>
      <c r="F71" s="78" t="e">
        <f>VLOOKUP($A71,#REF!,15+$B$3,FALSE)</f>
        <v>#REF!</v>
      </c>
      <c r="G71" s="82" t="e">
        <f>IF($B71&gt;0,'2_Вихідні дані'!$B$3,0)</f>
        <v>#REF!</v>
      </c>
      <c r="H71" s="84" t="e">
        <f>IF($B71=0,0,VLOOKUP($A71,#REF!,'Печать(міжопал)'!H$9,FALSE))</f>
        <v>#REF!</v>
      </c>
      <c r="I71" s="84" t="e">
        <f>IF($B71=0,0,VLOOKUP($A71,#REF!,'Печать(міжопал)'!I$9,FALSE))</f>
        <v>#REF!</v>
      </c>
      <c r="J71" s="84" t="e">
        <f>IF(B71=0,0,IF(E71&gt;0,VLOOKUP(E71,'2_Вихідні дані'!$A$6:$B$11,2,FALSE),1))</f>
        <v>#REF!</v>
      </c>
      <c r="K71" s="84" t="e">
        <f>IF($B71=0,0,VLOOKUP($A71,#REF!,'Печать(міжопал)'!K$9,FALSE))</f>
        <v>#REF!</v>
      </c>
      <c r="L71" s="74" t="e">
        <f t="shared" si="0"/>
        <v>#REF!</v>
      </c>
      <c r="M71" s="84" t="e">
        <f>IF($B71=0,0,VLOOKUP($A71,#REF!,'Печать(міжопал)'!M$9,FALSE))</f>
        <v>#REF!</v>
      </c>
      <c r="N71" s="82" t="e">
        <f t="shared" si="1"/>
        <v>#REF!</v>
      </c>
      <c r="O71" s="84" t="e">
        <f>IF($B71=0,0,VLOOKUP($A71,#REF!,'Печать(міжопал)'!O$9,FALSE))</f>
        <v>#REF!</v>
      </c>
      <c r="P71" s="82" t="e">
        <f t="shared" si="2"/>
        <v>#REF!</v>
      </c>
      <c r="Q71" s="84" t="e">
        <f>IF($B71=0,0,VLOOKUP($A71,#REF!,'Печать(міжопал)'!Q$9,FALSE))</f>
        <v>#REF!</v>
      </c>
      <c r="R71" s="82" t="e">
        <f t="shared" si="3"/>
        <v>#REF!</v>
      </c>
      <c r="S71" s="84" t="e">
        <f>IF($B71=0,0,VLOOKUP($A71,#REF!,'Печать(міжопал)'!S$9,FALSE))</f>
        <v>#REF!</v>
      </c>
      <c r="T71" s="82" t="e">
        <f t="shared" si="4"/>
        <v>#REF!</v>
      </c>
      <c r="U71" s="84" t="e">
        <f>IF($B71=0,0,VLOOKUP($A71,#REF!,'Печать(міжопал)'!U$9,FALSE))</f>
        <v>#REF!</v>
      </c>
      <c r="V71" s="82" t="e">
        <f t="shared" si="5"/>
        <v>#REF!</v>
      </c>
      <c r="W71" s="84" t="e">
        <f>IF($B71=0,0,VLOOKUP($A71,#REF!,'Печать(міжопал)'!W$9,FALSE))</f>
        <v>#REF!</v>
      </c>
      <c r="X71" s="82" t="e">
        <f>IF(AND($A71&gt;0,W71&gt;0),IF('2_Вихідні дані'!$A$12=1,ROUND($L71*(W71-1),2),ROUND((L71+N71+P71+R71+T71+V71)*(W71-1),2)),0)</f>
        <v>#REF!</v>
      </c>
      <c r="Y71" s="74" t="e">
        <f t="shared" si="6"/>
        <v>#REF!</v>
      </c>
      <c r="Z71" s="74" t="e">
        <f>Y71*'2_Вихідні дані'!$B$18</f>
        <v>#REF!</v>
      </c>
    </row>
    <row r="72" spans="1:26" ht="12" hidden="1" x14ac:dyDescent="0.2">
      <c r="A72" s="86" t="e">
        <f>#REF!</f>
        <v>#REF!</v>
      </c>
      <c r="B72" s="78" t="e">
        <f>IF(C72=0,0,COUNTIF($C$10:C72,"&lt;&gt;0"))</f>
        <v>#REF!</v>
      </c>
      <c r="C72" s="78" t="e">
        <f>IF($F72&gt;0,#REF!,0)</f>
        <v>#REF!</v>
      </c>
      <c r="D72" s="78" t="e">
        <f>IF($F72&gt;0,#REF!,"")</f>
        <v>#REF!</v>
      </c>
      <c r="E72" s="78" t="e">
        <f>IF($F72&gt;0,#REF!,0)</f>
        <v>#REF!</v>
      </c>
      <c r="F72" s="78" t="e">
        <f>VLOOKUP($A72,#REF!,15+$B$3,FALSE)</f>
        <v>#REF!</v>
      </c>
      <c r="G72" s="82" t="e">
        <f>IF($B72&gt;0,'2_Вихідні дані'!$B$3,0)</f>
        <v>#REF!</v>
      </c>
      <c r="H72" s="84" t="e">
        <f>IF($B72=0,0,VLOOKUP($A72,#REF!,'Печать(міжопал)'!H$9,FALSE))</f>
        <v>#REF!</v>
      </c>
      <c r="I72" s="84" t="e">
        <f>IF($B72=0,0,VLOOKUP($A72,#REF!,'Печать(міжопал)'!I$9,FALSE))</f>
        <v>#REF!</v>
      </c>
      <c r="J72" s="84" t="e">
        <f>IF(B72=0,0,IF(E72&gt;0,VLOOKUP(E72,'2_Вихідні дані'!$A$6:$B$11,2,FALSE),1))</f>
        <v>#REF!</v>
      </c>
      <c r="K72" s="84" t="e">
        <f>IF($B72=0,0,VLOOKUP($A72,#REF!,'Печать(міжопал)'!K$9,FALSE))</f>
        <v>#REF!</v>
      </c>
      <c r="L72" s="74" t="e">
        <f t="shared" si="0"/>
        <v>#REF!</v>
      </c>
      <c r="M72" s="84" t="e">
        <f>IF($B72=0,0,VLOOKUP($A72,#REF!,'Печать(міжопал)'!M$9,FALSE))</f>
        <v>#REF!</v>
      </c>
      <c r="N72" s="82" t="e">
        <f t="shared" si="1"/>
        <v>#REF!</v>
      </c>
      <c r="O72" s="84" t="e">
        <f>IF($B72=0,0,VLOOKUP($A72,#REF!,'Печать(міжопал)'!O$9,FALSE))</f>
        <v>#REF!</v>
      </c>
      <c r="P72" s="82" t="e">
        <f t="shared" si="2"/>
        <v>#REF!</v>
      </c>
      <c r="Q72" s="84" t="e">
        <f>IF($B72=0,0,VLOOKUP($A72,#REF!,'Печать(міжопал)'!Q$9,FALSE))</f>
        <v>#REF!</v>
      </c>
      <c r="R72" s="82" t="e">
        <f t="shared" si="3"/>
        <v>#REF!</v>
      </c>
      <c r="S72" s="84" t="e">
        <f>IF($B72=0,0,VLOOKUP($A72,#REF!,'Печать(міжопал)'!S$9,FALSE))</f>
        <v>#REF!</v>
      </c>
      <c r="T72" s="82" t="e">
        <f t="shared" si="4"/>
        <v>#REF!</v>
      </c>
      <c r="U72" s="84" t="e">
        <f>IF($B72=0,0,VLOOKUP($A72,#REF!,'Печать(міжопал)'!U$9,FALSE))</f>
        <v>#REF!</v>
      </c>
      <c r="V72" s="82" t="e">
        <f t="shared" si="5"/>
        <v>#REF!</v>
      </c>
      <c r="W72" s="84" t="e">
        <f>IF($B72=0,0,VLOOKUP($A72,#REF!,'Печать(міжопал)'!W$9,FALSE))</f>
        <v>#REF!</v>
      </c>
      <c r="X72" s="82" t="e">
        <f>IF(AND($A72&gt;0,W72&gt;0),IF('2_Вихідні дані'!$A$12=1,ROUND($L72*(W72-1),2),ROUND((L72+N72+P72+R72+T72+V72)*(W72-1),2)),0)</f>
        <v>#REF!</v>
      </c>
      <c r="Y72" s="74" t="e">
        <f t="shared" si="6"/>
        <v>#REF!</v>
      </c>
      <c r="Z72" s="74" t="e">
        <f>Y72*'2_Вихідні дані'!$B$18</f>
        <v>#REF!</v>
      </c>
    </row>
    <row r="73" spans="1:26" ht="12" hidden="1" x14ac:dyDescent="0.2">
      <c r="A73" s="86" t="e">
        <f>#REF!</f>
        <v>#REF!</v>
      </c>
      <c r="B73" s="78" t="e">
        <f>IF(C73=0,0,COUNTIF($C$10:C73,"&lt;&gt;0"))</f>
        <v>#REF!</v>
      </c>
      <c r="C73" s="78" t="e">
        <f>IF($F73&gt;0,#REF!,0)</f>
        <v>#REF!</v>
      </c>
      <c r="D73" s="78" t="e">
        <f>IF($F73&gt;0,#REF!,"")</f>
        <v>#REF!</v>
      </c>
      <c r="E73" s="78" t="e">
        <f>IF($F73&gt;0,#REF!,0)</f>
        <v>#REF!</v>
      </c>
      <c r="F73" s="78" t="e">
        <f>VLOOKUP($A73,#REF!,15+$B$3,FALSE)</f>
        <v>#REF!</v>
      </c>
      <c r="G73" s="82" t="e">
        <f>IF($B73&gt;0,'2_Вихідні дані'!$B$3,0)</f>
        <v>#REF!</v>
      </c>
      <c r="H73" s="84" t="e">
        <f>IF($B73=0,0,VLOOKUP($A73,#REF!,'Печать(міжопал)'!H$9,FALSE))</f>
        <v>#REF!</v>
      </c>
      <c r="I73" s="84" t="e">
        <f>IF($B73=0,0,VLOOKUP($A73,#REF!,'Печать(міжопал)'!I$9,FALSE))</f>
        <v>#REF!</v>
      </c>
      <c r="J73" s="84" t="e">
        <f>IF(B73=0,0,IF(E73&gt;0,VLOOKUP(E73,'2_Вихідні дані'!$A$6:$B$11,2,FALSE),1))</f>
        <v>#REF!</v>
      </c>
      <c r="K73" s="84" t="e">
        <f>IF($B73=0,0,VLOOKUP($A73,#REF!,'Печать(міжопал)'!K$9,FALSE))</f>
        <v>#REF!</v>
      </c>
      <c r="L73" s="74" t="e">
        <f t="shared" si="0"/>
        <v>#REF!</v>
      </c>
      <c r="M73" s="84" t="e">
        <f>IF($B73=0,0,VLOOKUP($A73,#REF!,'Печать(міжопал)'!M$9,FALSE))</f>
        <v>#REF!</v>
      </c>
      <c r="N73" s="82" t="e">
        <f t="shared" si="1"/>
        <v>#REF!</v>
      </c>
      <c r="O73" s="84" t="e">
        <f>IF($B73=0,0,VLOOKUP($A73,#REF!,'Печать(міжопал)'!O$9,FALSE))</f>
        <v>#REF!</v>
      </c>
      <c r="P73" s="82" t="e">
        <f t="shared" si="2"/>
        <v>#REF!</v>
      </c>
      <c r="Q73" s="84" t="e">
        <f>IF($B73=0,0,VLOOKUP($A73,#REF!,'Печать(міжопал)'!Q$9,FALSE))</f>
        <v>#REF!</v>
      </c>
      <c r="R73" s="82" t="e">
        <f t="shared" si="3"/>
        <v>#REF!</v>
      </c>
      <c r="S73" s="84" t="e">
        <f>IF($B73=0,0,VLOOKUP($A73,#REF!,'Печать(міжопал)'!S$9,FALSE))</f>
        <v>#REF!</v>
      </c>
      <c r="T73" s="82" t="e">
        <f t="shared" si="4"/>
        <v>#REF!</v>
      </c>
      <c r="U73" s="84" t="e">
        <f>IF($B73=0,0,VLOOKUP($A73,#REF!,'Печать(міжопал)'!U$9,FALSE))</f>
        <v>#REF!</v>
      </c>
      <c r="V73" s="82" t="e">
        <f t="shared" si="5"/>
        <v>#REF!</v>
      </c>
      <c r="W73" s="84" t="e">
        <f>IF($B73=0,0,VLOOKUP($A73,#REF!,'Печать(міжопал)'!W$9,FALSE))</f>
        <v>#REF!</v>
      </c>
      <c r="X73" s="82" t="e">
        <f>IF(AND($A73&gt;0,W73&gt;0),IF('2_Вихідні дані'!$A$12=1,ROUND($L73*(W73-1),2),ROUND((L73+N73+P73+R73+T73+V73)*(W73-1),2)),0)</f>
        <v>#REF!</v>
      </c>
      <c r="Y73" s="74" t="e">
        <f t="shared" si="6"/>
        <v>#REF!</v>
      </c>
      <c r="Z73" s="74" t="e">
        <f>Y73*'2_Вихідні дані'!$B$18</f>
        <v>#REF!</v>
      </c>
    </row>
    <row r="74" spans="1:26" ht="12" hidden="1" x14ac:dyDescent="0.2">
      <c r="A74" s="86" t="e">
        <f>#REF!</f>
        <v>#REF!</v>
      </c>
      <c r="B74" s="78" t="e">
        <f>IF(C74=0,0,COUNTIF($C$10:C74,"&lt;&gt;0"))</f>
        <v>#REF!</v>
      </c>
      <c r="C74" s="78" t="e">
        <f>IF($F74&gt;0,#REF!,0)</f>
        <v>#REF!</v>
      </c>
      <c r="D74" s="78" t="e">
        <f>IF($F74&gt;0,#REF!,"")</f>
        <v>#REF!</v>
      </c>
      <c r="E74" s="78" t="e">
        <f>IF($F74&gt;0,#REF!,0)</f>
        <v>#REF!</v>
      </c>
      <c r="F74" s="78" t="e">
        <f>VLOOKUP($A74,#REF!,15+$B$3,FALSE)</f>
        <v>#REF!</v>
      </c>
      <c r="G74" s="82" t="e">
        <f>IF($B74&gt;0,'2_Вихідні дані'!$B$3,0)</f>
        <v>#REF!</v>
      </c>
      <c r="H74" s="84" t="e">
        <f>IF($B74=0,0,VLOOKUP($A74,#REF!,'Печать(міжопал)'!H$9,FALSE))</f>
        <v>#REF!</v>
      </c>
      <c r="I74" s="84" t="e">
        <f>IF($B74=0,0,VLOOKUP($A74,#REF!,'Печать(міжопал)'!I$9,FALSE))</f>
        <v>#REF!</v>
      </c>
      <c r="J74" s="84" t="e">
        <f>IF(B74=0,0,IF(E74&gt;0,VLOOKUP(E74,'2_Вихідні дані'!$A$6:$B$11,2,FALSE),1))</f>
        <v>#REF!</v>
      </c>
      <c r="K74" s="84" t="e">
        <f>IF($B74=0,0,VLOOKUP($A74,#REF!,'Печать(міжопал)'!K$9,FALSE))</f>
        <v>#REF!</v>
      </c>
      <c r="L74" s="74" t="e">
        <f t="shared" si="0"/>
        <v>#REF!</v>
      </c>
      <c r="M74" s="84" t="e">
        <f>IF($B74=0,0,VLOOKUP($A74,#REF!,'Печать(міжопал)'!M$9,FALSE))</f>
        <v>#REF!</v>
      </c>
      <c r="N74" s="82" t="e">
        <f t="shared" si="1"/>
        <v>#REF!</v>
      </c>
      <c r="O74" s="84" t="e">
        <f>IF($B74=0,0,VLOOKUP($A74,#REF!,'Печать(міжопал)'!O$9,FALSE))</f>
        <v>#REF!</v>
      </c>
      <c r="P74" s="82" t="e">
        <f t="shared" si="2"/>
        <v>#REF!</v>
      </c>
      <c r="Q74" s="84" t="e">
        <f>IF($B74=0,0,VLOOKUP($A74,#REF!,'Печать(міжопал)'!Q$9,FALSE))</f>
        <v>#REF!</v>
      </c>
      <c r="R74" s="82" t="e">
        <f t="shared" si="3"/>
        <v>#REF!</v>
      </c>
      <c r="S74" s="84" t="e">
        <f>IF($B74=0,0,VLOOKUP($A74,#REF!,'Печать(міжопал)'!S$9,FALSE))</f>
        <v>#REF!</v>
      </c>
      <c r="T74" s="82" t="e">
        <f t="shared" si="4"/>
        <v>#REF!</v>
      </c>
      <c r="U74" s="84" t="e">
        <f>IF($B74=0,0,VLOOKUP($A74,#REF!,'Печать(міжопал)'!U$9,FALSE))</f>
        <v>#REF!</v>
      </c>
      <c r="V74" s="82" t="e">
        <f t="shared" si="5"/>
        <v>#REF!</v>
      </c>
      <c r="W74" s="84" t="e">
        <f>IF($B74=0,0,VLOOKUP($A74,#REF!,'Печать(міжопал)'!W$9,FALSE))</f>
        <v>#REF!</v>
      </c>
      <c r="X74" s="82" t="e">
        <f>IF(AND($A74&gt;0,W74&gt;0),IF('2_Вихідні дані'!$A$12=1,ROUND($L74*(W74-1),2),ROUND((L74+N74+P74+R74+T74+V74)*(W74-1),2)),0)</f>
        <v>#REF!</v>
      </c>
      <c r="Y74" s="74" t="e">
        <f t="shared" si="6"/>
        <v>#REF!</v>
      </c>
      <c r="Z74" s="74" t="e">
        <f>Y74*'2_Вихідні дані'!$B$18</f>
        <v>#REF!</v>
      </c>
    </row>
    <row r="75" spans="1:26" ht="12" hidden="1" x14ac:dyDescent="0.2">
      <c r="A75" s="86" t="e">
        <f>#REF!</f>
        <v>#REF!</v>
      </c>
      <c r="B75" s="78" t="e">
        <f>IF(C75=0,0,COUNTIF($C$10:C75,"&lt;&gt;0"))</f>
        <v>#REF!</v>
      </c>
      <c r="C75" s="78" t="e">
        <f>IF($F75&gt;0,#REF!,0)</f>
        <v>#REF!</v>
      </c>
      <c r="D75" s="78" t="e">
        <f>IF($F75&gt;0,#REF!,"")</f>
        <v>#REF!</v>
      </c>
      <c r="E75" s="78" t="e">
        <f>IF($F75&gt;0,#REF!,0)</f>
        <v>#REF!</v>
      </c>
      <c r="F75" s="78" t="e">
        <f>VLOOKUP($A75,#REF!,15+$B$3,FALSE)</f>
        <v>#REF!</v>
      </c>
      <c r="G75" s="82" t="e">
        <f>IF($B75&gt;0,'2_Вихідні дані'!$B$3,0)</f>
        <v>#REF!</v>
      </c>
      <c r="H75" s="84" t="e">
        <f>IF($B75=0,0,VLOOKUP($A75,#REF!,'Печать(міжопал)'!H$9,FALSE))</f>
        <v>#REF!</v>
      </c>
      <c r="I75" s="84" t="e">
        <f>IF($B75=0,0,VLOOKUP($A75,#REF!,'Печать(міжопал)'!I$9,FALSE))</f>
        <v>#REF!</v>
      </c>
      <c r="J75" s="84" t="e">
        <f>IF(B75=0,0,IF(E75&gt;0,VLOOKUP(E75,'2_Вихідні дані'!$A$6:$B$11,2,FALSE),1))</f>
        <v>#REF!</v>
      </c>
      <c r="K75" s="84" t="e">
        <f>IF($B75=0,0,VLOOKUP($A75,#REF!,'Печать(міжопал)'!K$9,FALSE))</f>
        <v>#REF!</v>
      </c>
      <c r="L75" s="74" t="e">
        <f t="shared" ref="L75:L138" si="7">ROUND(G75*H75*I75*J75*K75,2)</f>
        <v>#REF!</v>
      </c>
      <c r="M75" s="84" t="e">
        <f>IF($B75=0,0,VLOOKUP($A75,#REF!,'Печать(міжопал)'!M$9,FALSE))</f>
        <v>#REF!</v>
      </c>
      <c r="N75" s="82" t="e">
        <f t="shared" ref="N75:N138" si="8">IF(AND($A75&gt;0,M75&gt;0),ROUND($L75*(M75-1),2),0)</f>
        <v>#REF!</v>
      </c>
      <c r="O75" s="84" t="e">
        <f>IF($B75=0,0,VLOOKUP($A75,#REF!,'Печать(міжопал)'!O$9,FALSE))</f>
        <v>#REF!</v>
      </c>
      <c r="P75" s="82" t="e">
        <f t="shared" ref="P75:P138" si="9">IF(AND($A75&gt;0,O75&gt;0),ROUND($L75*(O75-1),2),0)</f>
        <v>#REF!</v>
      </c>
      <c r="Q75" s="84" t="e">
        <f>IF($B75=0,0,VLOOKUP($A75,#REF!,'Печать(міжопал)'!Q$9,FALSE))</f>
        <v>#REF!</v>
      </c>
      <c r="R75" s="82" t="e">
        <f t="shared" ref="R75:R138" si="10">IF(AND($A75&gt;0,Q75&gt;0),ROUND($L75*(Q75-1),2),0)</f>
        <v>#REF!</v>
      </c>
      <c r="S75" s="84" t="e">
        <f>IF($B75=0,0,VLOOKUP($A75,#REF!,'Печать(міжопал)'!S$9,FALSE))</f>
        <v>#REF!</v>
      </c>
      <c r="T75" s="82" t="e">
        <f t="shared" ref="T75:T138" si="11">IF(AND($A75&gt;0,S75&gt;0),ROUND($L75*(S75-1),2),0)</f>
        <v>#REF!</v>
      </c>
      <c r="U75" s="84" t="e">
        <f>IF($B75=0,0,VLOOKUP($A75,#REF!,'Печать(міжопал)'!U$9,FALSE))</f>
        <v>#REF!</v>
      </c>
      <c r="V75" s="82" t="e">
        <f t="shared" ref="V75:V138" si="12">IF(AND($A75&gt;0,U75&gt;0),ROUND($L75*(U75-1),2),0)</f>
        <v>#REF!</v>
      </c>
      <c r="W75" s="84" t="e">
        <f>IF($B75=0,0,VLOOKUP($A75,#REF!,'Печать(міжопал)'!W$9,FALSE))</f>
        <v>#REF!</v>
      </c>
      <c r="X75" s="82" t="e">
        <f>IF(AND($A75&gt;0,W75&gt;0),IF('2_Вихідні дані'!$A$12=1,ROUND($L75*(W75-1),2),ROUND((L75+N75+P75+R75+T75+V75)*(W75-1),2)),0)</f>
        <v>#REF!</v>
      </c>
      <c r="Y75" s="74" t="e">
        <f t="shared" ref="Y75:Y138" si="13">ROUND((L75+N75+P75+R75+T75+V75+X75)*F75,2)</f>
        <v>#REF!</v>
      </c>
      <c r="Z75" s="74" t="e">
        <f>Y75*'2_Вихідні дані'!$B$18</f>
        <v>#REF!</v>
      </c>
    </row>
    <row r="76" spans="1:26" ht="12" hidden="1" x14ac:dyDescent="0.2">
      <c r="A76" s="86" t="e">
        <f>#REF!</f>
        <v>#REF!</v>
      </c>
      <c r="B76" s="78" t="e">
        <f>IF(C76=0,0,COUNTIF($C$10:C76,"&lt;&gt;0"))</f>
        <v>#REF!</v>
      </c>
      <c r="C76" s="78" t="e">
        <f>IF($F76&gt;0,#REF!,0)</f>
        <v>#REF!</v>
      </c>
      <c r="D76" s="78" t="e">
        <f>IF($F76&gt;0,#REF!,"")</f>
        <v>#REF!</v>
      </c>
      <c r="E76" s="78" t="e">
        <f>IF($F76&gt;0,#REF!,0)</f>
        <v>#REF!</v>
      </c>
      <c r="F76" s="78" t="e">
        <f>VLOOKUP($A76,#REF!,15+$B$3,FALSE)</f>
        <v>#REF!</v>
      </c>
      <c r="G76" s="82" t="e">
        <f>IF($B76&gt;0,'2_Вихідні дані'!$B$3,0)</f>
        <v>#REF!</v>
      </c>
      <c r="H76" s="84" t="e">
        <f>IF($B76=0,0,VLOOKUP($A76,#REF!,'Печать(міжопал)'!H$9,FALSE))</f>
        <v>#REF!</v>
      </c>
      <c r="I76" s="84" t="e">
        <f>IF($B76=0,0,VLOOKUP($A76,#REF!,'Печать(міжопал)'!I$9,FALSE))</f>
        <v>#REF!</v>
      </c>
      <c r="J76" s="84" t="e">
        <f>IF(B76=0,0,IF(E76&gt;0,VLOOKUP(E76,'2_Вихідні дані'!$A$6:$B$11,2,FALSE),1))</f>
        <v>#REF!</v>
      </c>
      <c r="K76" s="84" t="e">
        <f>IF($B76=0,0,VLOOKUP($A76,#REF!,'Печать(міжопал)'!K$9,FALSE))</f>
        <v>#REF!</v>
      </c>
      <c r="L76" s="74" t="e">
        <f t="shared" si="7"/>
        <v>#REF!</v>
      </c>
      <c r="M76" s="84" t="e">
        <f>IF($B76=0,0,VLOOKUP($A76,#REF!,'Печать(міжопал)'!M$9,FALSE))</f>
        <v>#REF!</v>
      </c>
      <c r="N76" s="82" t="e">
        <f t="shared" si="8"/>
        <v>#REF!</v>
      </c>
      <c r="O76" s="84" t="e">
        <f>IF($B76=0,0,VLOOKUP($A76,#REF!,'Печать(міжопал)'!O$9,FALSE))</f>
        <v>#REF!</v>
      </c>
      <c r="P76" s="82" t="e">
        <f t="shared" si="9"/>
        <v>#REF!</v>
      </c>
      <c r="Q76" s="84" t="e">
        <f>IF($B76=0,0,VLOOKUP($A76,#REF!,'Печать(міжопал)'!Q$9,FALSE))</f>
        <v>#REF!</v>
      </c>
      <c r="R76" s="82" t="e">
        <f t="shared" si="10"/>
        <v>#REF!</v>
      </c>
      <c r="S76" s="84" t="e">
        <f>IF($B76=0,0,VLOOKUP($A76,#REF!,'Печать(міжопал)'!S$9,FALSE))</f>
        <v>#REF!</v>
      </c>
      <c r="T76" s="82" t="e">
        <f t="shared" si="11"/>
        <v>#REF!</v>
      </c>
      <c r="U76" s="84" t="e">
        <f>IF($B76=0,0,VLOOKUP($A76,#REF!,'Печать(міжопал)'!U$9,FALSE))</f>
        <v>#REF!</v>
      </c>
      <c r="V76" s="82" t="e">
        <f t="shared" si="12"/>
        <v>#REF!</v>
      </c>
      <c r="W76" s="84" t="e">
        <f>IF($B76=0,0,VLOOKUP($A76,#REF!,'Печать(міжопал)'!W$9,FALSE))</f>
        <v>#REF!</v>
      </c>
      <c r="X76" s="82" t="e">
        <f>IF(AND($A76&gt;0,W76&gt;0),IF('2_Вихідні дані'!$A$12=1,ROUND($L76*(W76-1),2),ROUND((L76+N76+P76+R76+T76+V76)*(W76-1),2)),0)</f>
        <v>#REF!</v>
      </c>
      <c r="Y76" s="74" t="e">
        <f t="shared" si="13"/>
        <v>#REF!</v>
      </c>
      <c r="Z76" s="74" t="e">
        <f>Y76*'2_Вихідні дані'!$B$18</f>
        <v>#REF!</v>
      </c>
    </row>
    <row r="77" spans="1:26" ht="12" hidden="1" x14ac:dyDescent="0.2">
      <c r="A77" s="86" t="e">
        <f>#REF!</f>
        <v>#REF!</v>
      </c>
      <c r="B77" s="78" t="e">
        <f>IF(C77=0,0,COUNTIF($C$10:C77,"&lt;&gt;0"))</f>
        <v>#REF!</v>
      </c>
      <c r="C77" s="78" t="e">
        <f>IF($F77&gt;0,#REF!,0)</f>
        <v>#REF!</v>
      </c>
      <c r="D77" s="78" t="e">
        <f>IF($F77&gt;0,#REF!,"")</f>
        <v>#REF!</v>
      </c>
      <c r="E77" s="78" t="e">
        <f>IF($F77&gt;0,#REF!,0)</f>
        <v>#REF!</v>
      </c>
      <c r="F77" s="78" t="e">
        <f>VLOOKUP($A77,#REF!,15+$B$3,FALSE)</f>
        <v>#REF!</v>
      </c>
      <c r="G77" s="82" t="e">
        <f>IF($B77&gt;0,'2_Вихідні дані'!$B$3,0)</f>
        <v>#REF!</v>
      </c>
      <c r="H77" s="84" t="e">
        <f>IF($B77=0,0,VLOOKUP($A77,#REF!,'Печать(міжопал)'!H$9,FALSE))</f>
        <v>#REF!</v>
      </c>
      <c r="I77" s="84" t="e">
        <f>IF($B77=0,0,VLOOKUP($A77,#REF!,'Печать(міжопал)'!I$9,FALSE))</f>
        <v>#REF!</v>
      </c>
      <c r="J77" s="84" t="e">
        <f>IF(B77=0,0,IF(E77&gt;0,VLOOKUP(E77,'2_Вихідні дані'!$A$6:$B$11,2,FALSE),1))</f>
        <v>#REF!</v>
      </c>
      <c r="K77" s="84" t="e">
        <f>IF($B77=0,0,VLOOKUP($A77,#REF!,'Печать(міжопал)'!K$9,FALSE))</f>
        <v>#REF!</v>
      </c>
      <c r="L77" s="74" t="e">
        <f t="shared" si="7"/>
        <v>#REF!</v>
      </c>
      <c r="M77" s="84" t="e">
        <f>IF($B77=0,0,VLOOKUP($A77,#REF!,'Печать(міжопал)'!M$9,FALSE))</f>
        <v>#REF!</v>
      </c>
      <c r="N77" s="82" t="e">
        <f t="shared" si="8"/>
        <v>#REF!</v>
      </c>
      <c r="O77" s="84" t="e">
        <f>IF($B77=0,0,VLOOKUP($A77,#REF!,'Печать(міжопал)'!O$9,FALSE))</f>
        <v>#REF!</v>
      </c>
      <c r="P77" s="82" t="e">
        <f t="shared" si="9"/>
        <v>#REF!</v>
      </c>
      <c r="Q77" s="84" t="e">
        <f>IF($B77=0,0,VLOOKUP($A77,#REF!,'Печать(міжопал)'!Q$9,FALSE))</f>
        <v>#REF!</v>
      </c>
      <c r="R77" s="82" t="e">
        <f t="shared" si="10"/>
        <v>#REF!</v>
      </c>
      <c r="S77" s="84" t="e">
        <f>IF($B77=0,0,VLOOKUP($A77,#REF!,'Печать(міжопал)'!S$9,FALSE))</f>
        <v>#REF!</v>
      </c>
      <c r="T77" s="82" t="e">
        <f t="shared" si="11"/>
        <v>#REF!</v>
      </c>
      <c r="U77" s="84" t="e">
        <f>IF($B77=0,0,VLOOKUP($A77,#REF!,'Печать(міжопал)'!U$9,FALSE))</f>
        <v>#REF!</v>
      </c>
      <c r="V77" s="82" t="e">
        <f t="shared" si="12"/>
        <v>#REF!</v>
      </c>
      <c r="W77" s="84" t="e">
        <f>IF($B77=0,0,VLOOKUP($A77,#REF!,'Печать(міжопал)'!W$9,FALSE))</f>
        <v>#REF!</v>
      </c>
      <c r="X77" s="82" t="e">
        <f>IF(AND($A77&gt;0,W77&gt;0),IF('2_Вихідні дані'!$A$12=1,ROUND($L77*(W77-1),2),ROUND((L77+N77+P77+R77+T77+V77)*(W77-1),2)),0)</f>
        <v>#REF!</v>
      </c>
      <c r="Y77" s="74" t="e">
        <f t="shared" si="13"/>
        <v>#REF!</v>
      </c>
      <c r="Z77" s="74" t="e">
        <f>Y77*'2_Вихідні дані'!$B$18</f>
        <v>#REF!</v>
      </c>
    </row>
    <row r="78" spans="1:26" ht="12" hidden="1" x14ac:dyDescent="0.2">
      <c r="A78" s="86" t="e">
        <f>#REF!</f>
        <v>#REF!</v>
      </c>
      <c r="B78" s="78" t="e">
        <f>IF(C78=0,0,COUNTIF($C$10:C78,"&lt;&gt;0"))</f>
        <v>#REF!</v>
      </c>
      <c r="C78" s="78" t="e">
        <f>IF($F78&gt;0,#REF!,0)</f>
        <v>#REF!</v>
      </c>
      <c r="D78" s="78" t="e">
        <f>IF($F78&gt;0,#REF!,"")</f>
        <v>#REF!</v>
      </c>
      <c r="E78" s="78" t="e">
        <f>IF($F78&gt;0,#REF!,0)</f>
        <v>#REF!</v>
      </c>
      <c r="F78" s="78" t="e">
        <f>VLOOKUP($A78,#REF!,15+$B$3,FALSE)</f>
        <v>#REF!</v>
      </c>
      <c r="G78" s="82" t="e">
        <f>IF($B78&gt;0,'2_Вихідні дані'!$B$3,0)</f>
        <v>#REF!</v>
      </c>
      <c r="H78" s="84" t="e">
        <f>IF($B78=0,0,VLOOKUP($A78,#REF!,'Печать(міжопал)'!H$9,FALSE))</f>
        <v>#REF!</v>
      </c>
      <c r="I78" s="84" t="e">
        <f>IF($B78=0,0,VLOOKUP($A78,#REF!,'Печать(міжопал)'!I$9,FALSE))</f>
        <v>#REF!</v>
      </c>
      <c r="J78" s="84" t="e">
        <f>IF(B78=0,0,IF(E78&gt;0,VLOOKUP(E78,'2_Вихідні дані'!$A$6:$B$11,2,FALSE),1))</f>
        <v>#REF!</v>
      </c>
      <c r="K78" s="84" t="e">
        <f>IF($B78=0,0,VLOOKUP($A78,#REF!,'Печать(міжопал)'!K$9,FALSE))</f>
        <v>#REF!</v>
      </c>
      <c r="L78" s="74" t="e">
        <f t="shared" si="7"/>
        <v>#REF!</v>
      </c>
      <c r="M78" s="84" t="e">
        <f>IF($B78=0,0,VLOOKUP($A78,#REF!,'Печать(міжопал)'!M$9,FALSE))</f>
        <v>#REF!</v>
      </c>
      <c r="N78" s="82" t="e">
        <f t="shared" si="8"/>
        <v>#REF!</v>
      </c>
      <c r="O78" s="84" t="e">
        <f>IF($B78=0,0,VLOOKUP($A78,#REF!,'Печать(міжопал)'!O$9,FALSE))</f>
        <v>#REF!</v>
      </c>
      <c r="P78" s="82" t="e">
        <f t="shared" si="9"/>
        <v>#REF!</v>
      </c>
      <c r="Q78" s="84" t="e">
        <f>IF($B78=0,0,VLOOKUP($A78,#REF!,'Печать(міжопал)'!Q$9,FALSE))</f>
        <v>#REF!</v>
      </c>
      <c r="R78" s="82" t="e">
        <f t="shared" si="10"/>
        <v>#REF!</v>
      </c>
      <c r="S78" s="84" t="e">
        <f>IF($B78=0,0,VLOOKUP($A78,#REF!,'Печать(міжопал)'!S$9,FALSE))</f>
        <v>#REF!</v>
      </c>
      <c r="T78" s="82" t="e">
        <f t="shared" si="11"/>
        <v>#REF!</v>
      </c>
      <c r="U78" s="84" t="e">
        <f>IF($B78=0,0,VLOOKUP($A78,#REF!,'Печать(міжопал)'!U$9,FALSE))</f>
        <v>#REF!</v>
      </c>
      <c r="V78" s="82" t="e">
        <f t="shared" si="12"/>
        <v>#REF!</v>
      </c>
      <c r="W78" s="84" t="e">
        <f>IF($B78=0,0,VLOOKUP($A78,#REF!,'Печать(міжопал)'!W$9,FALSE))</f>
        <v>#REF!</v>
      </c>
      <c r="X78" s="82" t="e">
        <f>IF(AND($A78&gt;0,W78&gt;0),IF('2_Вихідні дані'!$A$12=1,ROUND($L78*(W78-1),2),ROUND((L78+N78+P78+R78+T78+V78)*(W78-1),2)),0)</f>
        <v>#REF!</v>
      </c>
      <c r="Y78" s="74" t="e">
        <f t="shared" si="13"/>
        <v>#REF!</v>
      </c>
      <c r="Z78" s="74" t="e">
        <f>Y78*'2_Вихідні дані'!$B$18</f>
        <v>#REF!</v>
      </c>
    </row>
    <row r="79" spans="1:26" ht="12" hidden="1" x14ac:dyDescent="0.2">
      <c r="A79" s="86" t="e">
        <f>#REF!</f>
        <v>#REF!</v>
      </c>
      <c r="B79" s="78" t="e">
        <f>IF(C79=0,0,COUNTIF($C$10:C79,"&lt;&gt;0"))</f>
        <v>#REF!</v>
      </c>
      <c r="C79" s="78" t="e">
        <f>IF($F79&gt;0,#REF!,0)</f>
        <v>#REF!</v>
      </c>
      <c r="D79" s="78" t="e">
        <f>IF($F79&gt;0,#REF!,"")</f>
        <v>#REF!</v>
      </c>
      <c r="E79" s="78" t="e">
        <f>IF($F79&gt;0,#REF!,0)</f>
        <v>#REF!</v>
      </c>
      <c r="F79" s="78" t="e">
        <f>VLOOKUP($A79,#REF!,15+$B$3,FALSE)</f>
        <v>#REF!</v>
      </c>
      <c r="G79" s="82" t="e">
        <f>IF($B79&gt;0,'2_Вихідні дані'!$B$3,0)</f>
        <v>#REF!</v>
      </c>
      <c r="H79" s="84" t="e">
        <f>IF($B79=0,0,VLOOKUP($A79,#REF!,'Печать(міжопал)'!H$9,FALSE))</f>
        <v>#REF!</v>
      </c>
      <c r="I79" s="84" t="e">
        <f>IF($B79=0,0,VLOOKUP($A79,#REF!,'Печать(міжопал)'!I$9,FALSE))</f>
        <v>#REF!</v>
      </c>
      <c r="J79" s="84" t="e">
        <f>IF(B79=0,0,IF(E79&gt;0,VLOOKUP(E79,'2_Вихідні дані'!$A$6:$B$11,2,FALSE),1))</f>
        <v>#REF!</v>
      </c>
      <c r="K79" s="84" t="e">
        <f>IF($B79=0,0,VLOOKUP($A79,#REF!,'Печать(міжопал)'!K$9,FALSE))</f>
        <v>#REF!</v>
      </c>
      <c r="L79" s="74" t="e">
        <f t="shared" si="7"/>
        <v>#REF!</v>
      </c>
      <c r="M79" s="84" t="e">
        <f>IF($B79=0,0,VLOOKUP($A79,#REF!,'Печать(міжопал)'!M$9,FALSE))</f>
        <v>#REF!</v>
      </c>
      <c r="N79" s="82" t="e">
        <f t="shared" si="8"/>
        <v>#REF!</v>
      </c>
      <c r="O79" s="84" t="e">
        <f>IF($B79=0,0,VLOOKUP($A79,#REF!,'Печать(міжопал)'!O$9,FALSE))</f>
        <v>#REF!</v>
      </c>
      <c r="P79" s="82" t="e">
        <f t="shared" si="9"/>
        <v>#REF!</v>
      </c>
      <c r="Q79" s="84" t="e">
        <f>IF($B79=0,0,VLOOKUP($A79,#REF!,'Печать(міжопал)'!Q$9,FALSE))</f>
        <v>#REF!</v>
      </c>
      <c r="R79" s="82" t="e">
        <f t="shared" si="10"/>
        <v>#REF!</v>
      </c>
      <c r="S79" s="84" t="e">
        <f>IF($B79=0,0,VLOOKUP($A79,#REF!,'Печать(міжопал)'!S$9,FALSE))</f>
        <v>#REF!</v>
      </c>
      <c r="T79" s="82" t="e">
        <f t="shared" si="11"/>
        <v>#REF!</v>
      </c>
      <c r="U79" s="84" t="e">
        <f>IF($B79=0,0,VLOOKUP($A79,#REF!,'Печать(міжопал)'!U$9,FALSE))</f>
        <v>#REF!</v>
      </c>
      <c r="V79" s="82" t="e">
        <f t="shared" si="12"/>
        <v>#REF!</v>
      </c>
      <c r="W79" s="84" t="e">
        <f>IF($B79=0,0,VLOOKUP($A79,#REF!,'Печать(міжопал)'!W$9,FALSE))</f>
        <v>#REF!</v>
      </c>
      <c r="X79" s="82" t="e">
        <f>IF(AND($A79&gt;0,W79&gt;0),IF('2_Вихідні дані'!$A$12=1,ROUND($L79*(W79-1),2),ROUND((L79+N79+P79+R79+T79+V79)*(W79-1),2)),0)</f>
        <v>#REF!</v>
      </c>
      <c r="Y79" s="74" t="e">
        <f t="shared" si="13"/>
        <v>#REF!</v>
      </c>
      <c r="Z79" s="74" t="e">
        <f>Y79*'2_Вихідні дані'!$B$18</f>
        <v>#REF!</v>
      </c>
    </row>
    <row r="80" spans="1:26" ht="12" hidden="1" x14ac:dyDescent="0.2">
      <c r="A80" s="86" t="e">
        <f>#REF!</f>
        <v>#REF!</v>
      </c>
      <c r="B80" s="78" t="e">
        <f>IF(C80=0,0,COUNTIF($C$10:C80,"&lt;&gt;0"))</f>
        <v>#REF!</v>
      </c>
      <c r="C80" s="78" t="e">
        <f>IF($F80&gt;0,#REF!,0)</f>
        <v>#REF!</v>
      </c>
      <c r="D80" s="78" t="e">
        <f>IF($F80&gt;0,#REF!,"")</f>
        <v>#REF!</v>
      </c>
      <c r="E80" s="78" t="e">
        <f>IF($F80&gt;0,#REF!,0)</f>
        <v>#REF!</v>
      </c>
      <c r="F80" s="78" t="e">
        <f>VLOOKUP($A80,#REF!,15+$B$3,FALSE)</f>
        <v>#REF!</v>
      </c>
      <c r="G80" s="82" t="e">
        <f>IF($B80&gt;0,'2_Вихідні дані'!$B$3,0)</f>
        <v>#REF!</v>
      </c>
      <c r="H80" s="84" t="e">
        <f>IF($B80=0,0,VLOOKUP($A80,#REF!,'Печать(міжопал)'!H$9,FALSE))</f>
        <v>#REF!</v>
      </c>
      <c r="I80" s="84" t="e">
        <f>IF($B80=0,0,VLOOKUP($A80,#REF!,'Печать(міжопал)'!I$9,FALSE))</f>
        <v>#REF!</v>
      </c>
      <c r="J80" s="84" t="e">
        <f>IF(B80=0,0,IF(E80&gt;0,VLOOKUP(E80,'2_Вихідні дані'!$A$6:$B$11,2,FALSE),1))</f>
        <v>#REF!</v>
      </c>
      <c r="K80" s="84" t="e">
        <f>IF($B80=0,0,VLOOKUP($A80,#REF!,'Печать(міжопал)'!K$9,FALSE))</f>
        <v>#REF!</v>
      </c>
      <c r="L80" s="74" t="e">
        <f t="shared" si="7"/>
        <v>#REF!</v>
      </c>
      <c r="M80" s="84" t="e">
        <f>IF($B80=0,0,VLOOKUP($A80,#REF!,'Печать(міжопал)'!M$9,FALSE))</f>
        <v>#REF!</v>
      </c>
      <c r="N80" s="82" t="e">
        <f t="shared" si="8"/>
        <v>#REF!</v>
      </c>
      <c r="O80" s="84" t="e">
        <f>IF($B80=0,0,VLOOKUP($A80,#REF!,'Печать(міжопал)'!O$9,FALSE))</f>
        <v>#REF!</v>
      </c>
      <c r="P80" s="82" t="e">
        <f t="shared" si="9"/>
        <v>#REF!</v>
      </c>
      <c r="Q80" s="84" t="e">
        <f>IF($B80=0,0,VLOOKUP($A80,#REF!,'Печать(міжопал)'!Q$9,FALSE))</f>
        <v>#REF!</v>
      </c>
      <c r="R80" s="82" t="e">
        <f t="shared" si="10"/>
        <v>#REF!</v>
      </c>
      <c r="S80" s="84" t="e">
        <f>IF($B80=0,0,VLOOKUP($A80,#REF!,'Печать(міжопал)'!S$9,FALSE))</f>
        <v>#REF!</v>
      </c>
      <c r="T80" s="82" t="e">
        <f t="shared" si="11"/>
        <v>#REF!</v>
      </c>
      <c r="U80" s="84" t="e">
        <f>IF($B80=0,0,VLOOKUP($A80,#REF!,'Печать(міжопал)'!U$9,FALSE))</f>
        <v>#REF!</v>
      </c>
      <c r="V80" s="82" t="e">
        <f t="shared" si="12"/>
        <v>#REF!</v>
      </c>
      <c r="W80" s="84" t="e">
        <f>IF($B80=0,0,VLOOKUP($A80,#REF!,'Печать(міжопал)'!W$9,FALSE))</f>
        <v>#REF!</v>
      </c>
      <c r="X80" s="82" t="e">
        <f>IF(AND($A80&gt;0,W80&gt;0),IF('2_Вихідні дані'!$A$12=1,ROUND($L80*(W80-1),2),ROUND((L80+N80+P80+R80+T80+V80)*(W80-1),2)),0)</f>
        <v>#REF!</v>
      </c>
      <c r="Y80" s="74" t="e">
        <f t="shared" si="13"/>
        <v>#REF!</v>
      </c>
      <c r="Z80" s="74" t="e">
        <f>Y80*'2_Вихідні дані'!$B$18</f>
        <v>#REF!</v>
      </c>
    </row>
    <row r="81" spans="1:26" ht="12" hidden="1" x14ac:dyDescent="0.2">
      <c r="A81" s="86" t="e">
        <f>#REF!</f>
        <v>#REF!</v>
      </c>
      <c r="B81" s="78" t="e">
        <f>IF(C81=0,0,COUNTIF($C$10:C81,"&lt;&gt;0"))</f>
        <v>#REF!</v>
      </c>
      <c r="C81" s="78" t="e">
        <f>IF($F81&gt;0,#REF!,0)</f>
        <v>#REF!</v>
      </c>
      <c r="D81" s="78" t="e">
        <f>IF($F81&gt;0,#REF!,"")</f>
        <v>#REF!</v>
      </c>
      <c r="E81" s="78" t="e">
        <f>IF($F81&gt;0,#REF!,0)</f>
        <v>#REF!</v>
      </c>
      <c r="F81" s="78" t="e">
        <f>VLOOKUP($A81,#REF!,15+$B$3,FALSE)</f>
        <v>#REF!</v>
      </c>
      <c r="G81" s="82" t="e">
        <f>IF($B81&gt;0,'2_Вихідні дані'!$B$3,0)</f>
        <v>#REF!</v>
      </c>
      <c r="H81" s="84" t="e">
        <f>IF($B81=0,0,VLOOKUP($A81,#REF!,'Печать(міжопал)'!H$9,FALSE))</f>
        <v>#REF!</v>
      </c>
      <c r="I81" s="84" t="e">
        <f>IF($B81=0,0,VLOOKUP($A81,#REF!,'Печать(міжопал)'!I$9,FALSE))</f>
        <v>#REF!</v>
      </c>
      <c r="J81" s="84" t="e">
        <f>IF(B81=0,0,IF(E81&gt;0,VLOOKUP(E81,'2_Вихідні дані'!$A$6:$B$11,2,FALSE),1))</f>
        <v>#REF!</v>
      </c>
      <c r="K81" s="84" t="e">
        <f>IF($B81=0,0,VLOOKUP($A81,#REF!,'Печать(міжопал)'!K$9,FALSE))</f>
        <v>#REF!</v>
      </c>
      <c r="L81" s="74" t="e">
        <f t="shared" si="7"/>
        <v>#REF!</v>
      </c>
      <c r="M81" s="84" t="e">
        <f>IF($B81=0,0,VLOOKUP($A81,#REF!,'Печать(міжопал)'!M$9,FALSE))</f>
        <v>#REF!</v>
      </c>
      <c r="N81" s="82" t="e">
        <f t="shared" si="8"/>
        <v>#REF!</v>
      </c>
      <c r="O81" s="84" t="e">
        <f>IF($B81=0,0,VLOOKUP($A81,#REF!,'Печать(міжопал)'!O$9,FALSE))</f>
        <v>#REF!</v>
      </c>
      <c r="P81" s="82" t="e">
        <f t="shared" si="9"/>
        <v>#REF!</v>
      </c>
      <c r="Q81" s="84" t="e">
        <f>IF($B81=0,0,VLOOKUP($A81,#REF!,'Печать(міжопал)'!Q$9,FALSE))</f>
        <v>#REF!</v>
      </c>
      <c r="R81" s="82" t="e">
        <f t="shared" si="10"/>
        <v>#REF!</v>
      </c>
      <c r="S81" s="84" t="e">
        <f>IF($B81=0,0,VLOOKUP($A81,#REF!,'Печать(міжопал)'!S$9,FALSE))</f>
        <v>#REF!</v>
      </c>
      <c r="T81" s="82" t="e">
        <f t="shared" si="11"/>
        <v>#REF!</v>
      </c>
      <c r="U81" s="84" t="e">
        <f>IF($B81=0,0,VLOOKUP($A81,#REF!,'Печать(міжопал)'!U$9,FALSE))</f>
        <v>#REF!</v>
      </c>
      <c r="V81" s="82" t="e">
        <f t="shared" si="12"/>
        <v>#REF!</v>
      </c>
      <c r="W81" s="84" t="e">
        <f>IF($B81=0,0,VLOOKUP($A81,#REF!,'Печать(міжопал)'!W$9,FALSE))</f>
        <v>#REF!</v>
      </c>
      <c r="X81" s="82" t="e">
        <f>IF(AND($A81&gt;0,W81&gt;0),IF('2_Вихідні дані'!$A$12=1,ROUND($L81*(W81-1),2),ROUND((L81+N81+P81+R81+T81+V81)*(W81-1),2)),0)</f>
        <v>#REF!</v>
      </c>
      <c r="Y81" s="74" t="e">
        <f t="shared" si="13"/>
        <v>#REF!</v>
      </c>
      <c r="Z81" s="74" t="e">
        <f>Y81*'2_Вихідні дані'!$B$18</f>
        <v>#REF!</v>
      </c>
    </row>
    <row r="82" spans="1:26" ht="12" hidden="1" x14ac:dyDescent="0.2">
      <c r="A82" s="86" t="e">
        <f>#REF!</f>
        <v>#REF!</v>
      </c>
      <c r="B82" s="78" t="e">
        <f>IF(C82=0,0,COUNTIF($C$10:C82,"&lt;&gt;0"))</f>
        <v>#REF!</v>
      </c>
      <c r="C82" s="78" t="e">
        <f>IF($F82&gt;0,#REF!,0)</f>
        <v>#REF!</v>
      </c>
      <c r="D82" s="78" t="e">
        <f>IF($F82&gt;0,#REF!,"")</f>
        <v>#REF!</v>
      </c>
      <c r="E82" s="78" t="e">
        <f>IF($F82&gt;0,#REF!,0)</f>
        <v>#REF!</v>
      </c>
      <c r="F82" s="78" t="e">
        <f>VLOOKUP($A82,#REF!,15+$B$3,FALSE)</f>
        <v>#REF!</v>
      </c>
      <c r="G82" s="82" t="e">
        <f>IF($B82&gt;0,'2_Вихідні дані'!$B$3,0)</f>
        <v>#REF!</v>
      </c>
      <c r="H82" s="84" t="e">
        <f>IF($B82=0,0,VLOOKUP($A82,#REF!,'Печать(міжопал)'!H$9,FALSE))</f>
        <v>#REF!</v>
      </c>
      <c r="I82" s="84" t="e">
        <f>IF($B82=0,0,VLOOKUP($A82,#REF!,'Печать(міжопал)'!I$9,FALSE))</f>
        <v>#REF!</v>
      </c>
      <c r="J82" s="84" t="e">
        <f>IF(B82=0,0,IF(E82&gt;0,VLOOKUP(E82,'2_Вихідні дані'!$A$6:$B$11,2,FALSE),1))</f>
        <v>#REF!</v>
      </c>
      <c r="K82" s="84" t="e">
        <f>IF($B82=0,0,VLOOKUP($A82,#REF!,'Печать(міжопал)'!K$9,FALSE))</f>
        <v>#REF!</v>
      </c>
      <c r="L82" s="74" t="e">
        <f t="shared" si="7"/>
        <v>#REF!</v>
      </c>
      <c r="M82" s="84" t="e">
        <f>IF($B82=0,0,VLOOKUP($A82,#REF!,'Печать(міжопал)'!M$9,FALSE))</f>
        <v>#REF!</v>
      </c>
      <c r="N82" s="82" t="e">
        <f t="shared" si="8"/>
        <v>#REF!</v>
      </c>
      <c r="O82" s="84" t="e">
        <f>IF($B82=0,0,VLOOKUP($A82,#REF!,'Печать(міжопал)'!O$9,FALSE))</f>
        <v>#REF!</v>
      </c>
      <c r="P82" s="82" t="e">
        <f t="shared" si="9"/>
        <v>#REF!</v>
      </c>
      <c r="Q82" s="84" t="e">
        <f>IF($B82=0,0,VLOOKUP($A82,#REF!,'Печать(міжопал)'!Q$9,FALSE))</f>
        <v>#REF!</v>
      </c>
      <c r="R82" s="82" t="e">
        <f t="shared" si="10"/>
        <v>#REF!</v>
      </c>
      <c r="S82" s="84" t="e">
        <f>IF($B82=0,0,VLOOKUP($A82,#REF!,'Печать(міжопал)'!S$9,FALSE))</f>
        <v>#REF!</v>
      </c>
      <c r="T82" s="82" t="e">
        <f t="shared" si="11"/>
        <v>#REF!</v>
      </c>
      <c r="U82" s="84" t="e">
        <f>IF($B82=0,0,VLOOKUP($A82,#REF!,'Печать(міжопал)'!U$9,FALSE))</f>
        <v>#REF!</v>
      </c>
      <c r="V82" s="82" t="e">
        <f t="shared" si="12"/>
        <v>#REF!</v>
      </c>
      <c r="W82" s="84" t="e">
        <f>IF($B82=0,0,VLOOKUP($A82,#REF!,'Печать(міжопал)'!W$9,FALSE))</f>
        <v>#REF!</v>
      </c>
      <c r="X82" s="82" t="e">
        <f>IF(AND($A82&gt;0,W82&gt;0),IF('2_Вихідні дані'!$A$12=1,ROUND($L82*(W82-1),2),ROUND((L82+N82+P82+R82+T82+V82)*(W82-1),2)),0)</f>
        <v>#REF!</v>
      </c>
      <c r="Y82" s="74" t="e">
        <f t="shared" si="13"/>
        <v>#REF!</v>
      </c>
      <c r="Z82" s="74" t="e">
        <f>Y82*'2_Вихідні дані'!$B$18</f>
        <v>#REF!</v>
      </c>
    </row>
    <row r="83" spans="1:26" ht="12" hidden="1" x14ac:dyDescent="0.2">
      <c r="A83" s="86" t="e">
        <f>#REF!</f>
        <v>#REF!</v>
      </c>
      <c r="B83" s="78" t="e">
        <f>IF(C83=0,0,COUNTIF($C$10:C83,"&lt;&gt;0"))</f>
        <v>#REF!</v>
      </c>
      <c r="C83" s="78" t="e">
        <f>IF($F83&gt;0,#REF!,0)</f>
        <v>#REF!</v>
      </c>
      <c r="D83" s="78" t="e">
        <f>IF($F83&gt;0,#REF!,"")</f>
        <v>#REF!</v>
      </c>
      <c r="E83" s="78" t="e">
        <f>IF($F83&gt;0,#REF!,0)</f>
        <v>#REF!</v>
      </c>
      <c r="F83" s="78" t="e">
        <f>VLOOKUP($A83,#REF!,15+$B$3,FALSE)</f>
        <v>#REF!</v>
      </c>
      <c r="G83" s="82" t="e">
        <f>IF($B83&gt;0,'2_Вихідні дані'!$B$3,0)</f>
        <v>#REF!</v>
      </c>
      <c r="H83" s="84" t="e">
        <f>IF($B83=0,0,VLOOKUP($A83,#REF!,'Печать(міжопал)'!H$9,FALSE))</f>
        <v>#REF!</v>
      </c>
      <c r="I83" s="84" t="e">
        <f>IF($B83=0,0,VLOOKUP($A83,#REF!,'Печать(міжопал)'!I$9,FALSE))</f>
        <v>#REF!</v>
      </c>
      <c r="J83" s="84" t="e">
        <f>IF(B83=0,0,IF(E83&gt;0,VLOOKUP(E83,'2_Вихідні дані'!$A$6:$B$11,2,FALSE),1))</f>
        <v>#REF!</v>
      </c>
      <c r="K83" s="84" t="e">
        <f>IF($B83=0,0,VLOOKUP($A83,#REF!,'Печать(міжопал)'!K$9,FALSE))</f>
        <v>#REF!</v>
      </c>
      <c r="L83" s="74" t="e">
        <f t="shared" si="7"/>
        <v>#REF!</v>
      </c>
      <c r="M83" s="84" t="e">
        <f>IF($B83=0,0,VLOOKUP($A83,#REF!,'Печать(міжопал)'!M$9,FALSE))</f>
        <v>#REF!</v>
      </c>
      <c r="N83" s="82" t="e">
        <f t="shared" si="8"/>
        <v>#REF!</v>
      </c>
      <c r="O83" s="84" t="e">
        <f>IF($B83=0,0,VLOOKUP($A83,#REF!,'Печать(міжопал)'!O$9,FALSE))</f>
        <v>#REF!</v>
      </c>
      <c r="P83" s="82" t="e">
        <f t="shared" si="9"/>
        <v>#REF!</v>
      </c>
      <c r="Q83" s="84" t="e">
        <f>IF($B83=0,0,VLOOKUP($A83,#REF!,'Печать(міжопал)'!Q$9,FALSE))</f>
        <v>#REF!</v>
      </c>
      <c r="R83" s="82" t="e">
        <f t="shared" si="10"/>
        <v>#REF!</v>
      </c>
      <c r="S83" s="84" t="e">
        <f>IF($B83=0,0,VLOOKUP($A83,#REF!,'Печать(міжопал)'!S$9,FALSE))</f>
        <v>#REF!</v>
      </c>
      <c r="T83" s="82" t="e">
        <f t="shared" si="11"/>
        <v>#REF!</v>
      </c>
      <c r="U83" s="84" t="e">
        <f>IF($B83=0,0,VLOOKUP($A83,#REF!,'Печать(міжопал)'!U$9,FALSE))</f>
        <v>#REF!</v>
      </c>
      <c r="V83" s="82" t="e">
        <f t="shared" si="12"/>
        <v>#REF!</v>
      </c>
      <c r="W83" s="84" t="e">
        <f>IF($B83=0,0,VLOOKUP($A83,#REF!,'Печать(міжопал)'!W$9,FALSE))</f>
        <v>#REF!</v>
      </c>
      <c r="X83" s="82" t="e">
        <f>IF(AND($A83&gt;0,W83&gt;0),IF('2_Вихідні дані'!$A$12=1,ROUND($L83*(W83-1),2),ROUND((L83+N83+P83+R83+T83+V83)*(W83-1),2)),0)</f>
        <v>#REF!</v>
      </c>
      <c r="Y83" s="74" t="e">
        <f t="shared" si="13"/>
        <v>#REF!</v>
      </c>
      <c r="Z83" s="74" t="e">
        <f>Y83*'2_Вихідні дані'!$B$18</f>
        <v>#REF!</v>
      </c>
    </row>
    <row r="84" spans="1:26" ht="12" hidden="1" x14ac:dyDescent="0.2">
      <c r="A84" s="86" t="e">
        <f>#REF!</f>
        <v>#REF!</v>
      </c>
      <c r="B84" s="78" t="e">
        <f>IF(C84=0,0,COUNTIF($C$10:C84,"&lt;&gt;0"))</f>
        <v>#REF!</v>
      </c>
      <c r="C84" s="78" t="e">
        <f>IF($F84&gt;0,#REF!,0)</f>
        <v>#REF!</v>
      </c>
      <c r="D84" s="78" t="e">
        <f>IF($F84&gt;0,#REF!,"")</f>
        <v>#REF!</v>
      </c>
      <c r="E84" s="78" t="e">
        <f>IF($F84&gt;0,#REF!,0)</f>
        <v>#REF!</v>
      </c>
      <c r="F84" s="78" t="e">
        <f>VLOOKUP($A84,#REF!,15+$B$3,FALSE)</f>
        <v>#REF!</v>
      </c>
      <c r="G84" s="82" t="e">
        <f>IF($B84&gt;0,'2_Вихідні дані'!$B$3,0)</f>
        <v>#REF!</v>
      </c>
      <c r="H84" s="84" t="e">
        <f>IF($B84=0,0,VLOOKUP($A84,#REF!,'Печать(міжопал)'!H$9,FALSE))</f>
        <v>#REF!</v>
      </c>
      <c r="I84" s="84" t="e">
        <f>IF($B84=0,0,VLOOKUP($A84,#REF!,'Печать(міжопал)'!I$9,FALSE))</f>
        <v>#REF!</v>
      </c>
      <c r="J84" s="84" t="e">
        <f>IF(B84=0,0,IF(E84&gt;0,VLOOKUP(E84,'2_Вихідні дані'!$A$6:$B$11,2,FALSE),1))</f>
        <v>#REF!</v>
      </c>
      <c r="K84" s="84" t="e">
        <f>IF($B84=0,0,VLOOKUP($A84,#REF!,'Печать(міжопал)'!K$9,FALSE))</f>
        <v>#REF!</v>
      </c>
      <c r="L84" s="74" t="e">
        <f t="shared" si="7"/>
        <v>#REF!</v>
      </c>
      <c r="M84" s="84" t="e">
        <f>IF($B84=0,0,VLOOKUP($A84,#REF!,'Печать(міжопал)'!M$9,FALSE))</f>
        <v>#REF!</v>
      </c>
      <c r="N84" s="82" t="e">
        <f t="shared" si="8"/>
        <v>#REF!</v>
      </c>
      <c r="O84" s="84" t="e">
        <f>IF($B84=0,0,VLOOKUP($A84,#REF!,'Печать(міжопал)'!O$9,FALSE))</f>
        <v>#REF!</v>
      </c>
      <c r="P84" s="82" t="e">
        <f t="shared" si="9"/>
        <v>#REF!</v>
      </c>
      <c r="Q84" s="84" t="e">
        <f>IF($B84=0,0,VLOOKUP($A84,#REF!,'Печать(міжопал)'!Q$9,FALSE))</f>
        <v>#REF!</v>
      </c>
      <c r="R84" s="82" t="e">
        <f t="shared" si="10"/>
        <v>#REF!</v>
      </c>
      <c r="S84" s="84" t="e">
        <f>IF($B84=0,0,VLOOKUP($A84,#REF!,'Печать(міжопал)'!S$9,FALSE))</f>
        <v>#REF!</v>
      </c>
      <c r="T84" s="82" t="e">
        <f t="shared" si="11"/>
        <v>#REF!</v>
      </c>
      <c r="U84" s="84" t="e">
        <f>IF($B84=0,0,VLOOKUP($A84,#REF!,'Печать(міжопал)'!U$9,FALSE))</f>
        <v>#REF!</v>
      </c>
      <c r="V84" s="82" t="e">
        <f t="shared" si="12"/>
        <v>#REF!</v>
      </c>
      <c r="W84" s="84" t="e">
        <f>IF($B84=0,0,VLOOKUP($A84,#REF!,'Печать(міжопал)'!W$9,FALSE))</f>
        <v>#REF!</v>
      </c>
      <c r="X84" s="82" t="e">
        <f>IF(AND($A84&gt;0,W84&gt;0),IF('2_Вихідні дані'!$A$12=1,ROUND($L84*(W84-1),2),ROUND((L84+N84+P84+R84+T84+V84)*(W84-1),2)),0)</f>
        <v>#REF!</v>
      </c>
      <c r="Y84" s="74" t="e">
        <f t="shared" si="13"/>
        <v>#REF!</v>
      </c>
      <c r="Z84" s="74" t="e">
        <f>Y84*'2_Вихідні дані'!$B$18</f>
        <v>#REF!</v>
      </c>
    </row>
    <row r="85" spans="1:26" ht="12" hidden="1" x14ac:dyDescent="0.2">
      <c r="A85" s="86" t="e">
        <f>#REF!</f>
        <v>#REF!</v>
      </c>
      <c r="B85" s="78" t="e">
        <f>IF(C85=0,0,COUNTIF($C$10:C85,"&lt;&gt;0"))</f>
        <v>#REF!</v>
      </c>
      <c r="C85" s="78" t="e">
        <f>IF($F85&gt;0,#REF!,0)</f>
        <v>#REF!</v>
      </c>
      <c r="D85" s="78" t="e">
        <f>IF($F85&gt;0,#REF!,"")</f>
        <v>#REF!</v>
      </c>
      <c r="E85" s="78" t="e">
        <f>IF($F85&gt;0,#REF!,0)</f>
        <v>#REF!</v>
      </c>
      <c r="F85" s="78" t="e">
        <f>VLOOKUP($A85,#REF!,15+$B$3,FALSE)</f>
        <v>#REF!</v>
      </c>
      <c r="G85" s="82" t="e">
        <f>IF($B85&gt;0,'2_Вихідні дані'!$B$3,0)</f>
        <v>#REF!</v>
      </c>
      <c r="H85" s="84" t="e">
        <f>IF($B85=0,0,VLOOKUP($A85,#REF!,'Печать(міжопал)'!H$9,FALSE))</f>
        <v>#REF!</v>
      </c>
      <c r="I85" s="84" t="e">
        <f>IF($B85=0,0,VLOOKUP($A85,#REF!,'Печать(міжопал)'!I$9,FALSE))</f>
        <v>#REF!</v>
      </c>
      <c r="J85" s="84" t="e">
        <f>IF(B85=0,0,IF(E85&gt;0,VLOOKUP(E85,'2_Вихідні дані'!$A$6:$B$11,2,FALSE),1))</f>
        <v>#REF!</v>
      </c>
      <c r="K85" s="84" t="e">
        <f>IF($B85=0,0,VLOOKUP($A85,#REF!,'Печать(міжопал)'!K$9,FALSE))</f>
        <v>#REF!</v>
      </c>
      <c r="L85" s="74" t="e">
        <f t="shared" si="7"/>
        <v>#REF!</v>
      </c>
      <c r="M85" s="84" t="e">
        <f>IF($B85=0,0,VLOOKUP($A85,#REF!,'Печать(міжопал)'!M$9,FALSE))</f>
        <v>#REF!</v>
      </c>
      <c r="N85" s="82" t="e">
        <f t="shared" si="8"/>
        <v>#REF!</v>
      </c>
      <c r="O85" s="84" t="e">
        <f>IF($B85=0,0,VLOOKUP($A85,#REF!,'Печать(міжопал)'!O$9,FALSE))</f>
        <v>#REF!</v>
      </c>
      <c r="P85" s="82" t="e">
        <f t="shared" si="9"/>
        <v>#REF!</v>
      </c>
      <c r="Q85" s="84" t="e">
        <f>IF($B85=0,0,VLOOKUP($A85,#REF!,'Печать(міжопал)'!Q$9,FALSE))</f>
        <v>#REF!</v>
      </c>
      <c r="R85" s="82" t="e">
        <f t="shared" si="10"/>
        <v>#REF!</v>
      </c>
      <c r="S85" s="84" t="e">
        <f>IF($B85=0,0,VLOOKUP($A85,#REF!,'Печать(міжопал)'!S$9,FALSE))</f>
        <v>#REF!</v>
      </c>
      <c r="T85" s="82" t="e">
        <f t="shared" si="11"/>
        <v>#REF!</v>
      </c>
      <c r="U85" s="84" t="e">
        <f>IF($B85=0,0,VLOOKUP($A85,#REF!,'Печать(міжопал)'!U$9,FALSE))</f>
        <v>#REF!</v>
      </c>
      <c r="V85" s="82" t="e">
        <f t="shared" si="12"/>
        <v>#REF!</v>
      </c>
      <c r="W85" s="84" t="e">
        <f>IF($B85=0,0,VLOOKUP($A85,#REF!,'Печать(міжопал)'!W$9,FALSE))</f>
        <v>#REF!</v>
      </c>
      <c r="X85" s="82" t="e">
        <f>IF(AND($A85&gt;0,W85&gt;0),IF('2_Вихідні дані'!$A$12=1,ROUND($L85*(W85-1),2),ROUND((L85+N85+P85+R85+T85+V85)*(W85-1),2)),0)</f>
        <v>#REF!</v>
      </c>
      <c r="Y85" s="74" t="e">
        <f t="shared" si="13"/>
        <v>#REF!</v>
      </c>
      <c r="Z85" s="74" t="e">
        <f>Y85*'2_Вихідні дані'!$B$18</f>
        <v>#REF!</v>
      </c>
    </row>
    <row r="86" spans="1:26" ht="12" hidden="1" x14ac:dyDescent="0.2">
      <c r="A86" s="86" t="e">
        <f>#REF!</f>
        <v>#REF!</v>
      </c>
      <c r="B86" s="78" t="e">
        <f>IF(C86=0,0,COUNTIF($C$10:C86,"&lt;&gt;0"))</f>
        <v>#REF!</v>
      </c>
      <c r="C86" s="78" t="e">
        <f>IF($F86&gt;0,#REF!,0)</f>
        <v>#REF!</v>
      </c>
      <c r="D86" s="78" t="e">
        <f>IF($F86&gt;0,#REF!,"")</f>
        <v>#REF!</v>
      </c>
      <c r="E86" s="78" t="e">
        <f>IF($F86&gt;0,#REF!,0)</f>
        <v>#REF!</v>
      </c>
      <c r="F86" s="78" t="e">
        <f>VLOOKUP($A86,#REF!,15+$B$3,FALSE)</f>
        <v>#REF!</v>
      </c>
      <c r="G86" s="82" t="e">
        <f>IF($B86&gt;0,'2_Вихідні дані'!$B$3,0)</f>
        <v>#REF!</v>
      </c>
      <c r="H86" s="84" t="e">
        <f>IF($B86=0,0,VLOOKUP($A86,#REF!,'Печать(міжопал)'!H$9,FALSE))</f>
        <v>#REF!</v>
      </c>
      <c r="I86" s="84" t="e">
        <f>IF($B86=0,0,VLOOKUP($A86,#REF!,'Печать(міжопал)'!I$9,FALSE))</f>
        <v>#REF!</v>
      </c>
      <c r="J86" s="84" t="e">
        <f>IF(B86=0,0,IF(E86&gt;0,VLOOKUP(E86,'2_Вихідні дані'!$A$6:$B$11,2,FALSE),1))</f>
        <v>#REF!</v>
      </c>
      <c r="K86" s="84" t="e">
        <f>IF($B86=0,0,VLOOKUP($A86,#REF!,'Печать(міжопал)'!K$9,FALSE))</f>
        <v>#REF!</v>
      </c>
      <c r="L86" s="74" t="e">
        <f t="shared" si="7"/>
        <v>#REF!</v>
      </c>
      <c r="M86" s="84" t="e">
        <f>IF($B86=0,0,VLOOKUP($A86,#REF!,'Печать(міжопал)'!M$9,FALSE))</f>
        <v>#REF!</v>
      </c>
      <c r="N86" s="82" t="e">
        <f t="shared" si="8"/>
        <v>#REF!</v>
      </c>
      <c r="O86" s="84" t="e">
        <f>IF($B86=0,0,VLOOKUP($A86,#REF!,'Печать(міжопал)'!O$9,FALSE))</f>
        <v>#REF!</v>
      </c>
      <c r="P86" s="82" t="e">
        <f t="shared" si="9"/>
        <v>#REF!</v>
      </c>
      <c r="Q86" s="84" t="e">
        <f>IF($B86=0,0,VLOOKUP($A86,#REF!,'Печать(міжопал)'!Q$9,FALSE))</f>
        <v>#REF!</v>
      </c>
      <c r="R86" s="82" t="e">
        <f t="shared" si="10"/>
        <v>#REF!</v>
      </c>
      <c r="S86" s="84" t="e">
        <f>IF($B86=0,0,VLOOKUP($A86,#REF!,'Печать(міжопал)'!S$9,FALSE))</f>
        <v>#REF!</v>
      </c>
      <c r="T86" s="82" t="e">
        <f t="shared" si="11"/>
        <v>#REF!</v>
      </c>
      <c r="U86" s="84" t="e">
        <f>IF($B86=0,0,VLOOKUP($A86,#REF!,'Печать(міжопал)'!U$9,FALSE))</f>
        <v>#REF!</v>
      </c>
      <c r="V86" s="82" t="e">
        <f t="shared" si="12"/>
        <v>#REF!</v>
      </c>
      <c r="W86" s="84" t="e">
        <f>IF($B86=0,0,VLOOKUP($A86,#REF!,'Печать(міжопал)'!W$9,FALSE))</f>
        <v>#REF!</v>
      </c>
      <c r="X86" s="82" t="e">
        <f>IF(AND($A86&gt;0,W86&gt;0),IF('2_Вихідні дані'!$A$12=1,ROUND($L86*(W86-1),2),ROUND((L86+N86+P86+R86+T86+V86)*(W86-1),2)),0)</f>
        <v>#REF!</v>
      </c>
      <c r="Y86" s="74" t="e">
        <f t="shared" si="13"/>
        <v>#REF!</v>
      </c>
      <c r="Z86" s="74" t="e">
        <f>Y86*'2_Вихідні дані'!$B$18</f>
        <v>#REF!</v>
      </c>
    </row>
    <row r="87" spans="1:26" ht="12" hidden="1" x14ac:dyDescent="0.2">
      <c r="A87" s="86" t="e">
        <f>#REF!</f>
        <v>#REF!</v>
      </c>
      <c r="B87" s="78" t="e">
        <f>IF(C87=0,0,COUNTIF($C$10:C87,"&lt;&gt;0"))</f>
        <v>#REF!</v>
      </c>
      <c r="C87" s="78" t="e">
        <f>IF($F87&gt;0,#REF!,0)</f>
        <v>#REF!</v>
      </c>
      <c r="D87" s="78" t="e">
        <f>IF($F87&gt;0,#REF!,"")</f>
        <v>#REF!</v>
      </c>
      <c r="E87" s="78" t="e">
        <f>IF($F87&gt;0,#REF!,0)</f>
        <v>#REF!</v>
      </c>
      <c r="F87" s="78" t="e">
        <f>VLOOKUP($A87,#REF!,15+$B$3,FALSE)</f>
        <v>#REF!</v>
      </c>
      <c r="G87" s="82" t="e">
        <f>IF($B87&gt;0,'2_Вихідні дані'!$B$3,0)</f>
        <v>#REF!</v>
      </c>
      <c r="H87" s="84" t="e">
        <f>IF($B87=0,0,VLOOKUP($A87,#REF!,'Печать(міжопал)'!H$9,FALSE))</f>
        <v>#REF!</v>
      </c>
      <c r="I87" s="84" t="e">
        <f>IF($B87=0,0,VLOOKUP($A87,#REF!,'Печать(міжопал)'!I$9,FALSE))</f>
        <v>#REF!</v>
      </c>
      <c r="J87" s="84" t="e">
        <f>IF(B87=0,0,IF(E87&gt;0,VLOOKUP(E87,'2_Вихідні дані'!$A$6:$B$11,2,FALSE),1))</f>
        <v>#REF!</v>
      </c>
      <c r="K87" s="84" t="e">
        <f>IF($B87=0,0,VLOOKUP($A87,#REF!,'Печать(міжопал)'!K$9,FALSE))</f>
        <v>#REF!</v>
      </c>
      <c r="L87" s="74" t="e">
        <f t="shared" si="7"/>
        <v>#REF!</v>
      </c>
      <c r="M87" s="84" t="e">
        <f>IF($B87=0,0,VLOOKUP($A87,#REF!,'Печать(міжопал)'!M$9,FALSE))</f>
        <v>#REF!</v>
      </c>
      <c r="N87" s="82" t="e">
        <f t="shared" si="8"/>
        <v>#REF!</v>
      </c>
      <c r="O87" s="84" t="e">
        <f>IF($B87=0,0,VLOOKUP($A87,#REF!,'Печать(міжопал)'!O$9,FALSE))</f>
        <v>#REF!</v>
      </c>
      <c r="P87" s="82" t="e">
        <f t="shared" si="9"/>
        <v>#REF!</v>
      </c>
      <c r="Q87" s="84" t="e">
        <f>IF($B87=0,0,VLOOKUP($A87,#REF!,'Печать(міжопал)'!Q$9,FALSE))</f>
        <v>#REF!</v>
      </c>
      <c r="R87" s="82" t="e">
        <f t="shared" si="10"/>
        <v>#REF!</v>
      </c>
      <c r="S87" s="84" t="e">
        <f>IF($B87=0,0,VLOOKUP($A87,#REF!,'Печать(міжопал)'!S$9,FALSE))</f>
        <v>#REF!</v>
      </c>
      <c r="T87" s="82" t="e">
        <f t="shared" si="11"/>
        <v>#REF!</v>
      </c>
      <c r="U87" s="84" t="e">
        <f>IF($B87=0,0,VLOOKUP($A87,#REF!,'Печать(міжопал)'!U$9,FALSE))</f>
        <v>#REF!</v>
      </c>
      <c r="V87" s="82" t="e">
        <f t="shared" si="12"/>
        <v>#REF!</v>
      </c>
      <c r="W87" s="84" t="e">
        <f>IF($B87=0,0,VLOOKUP($A87,#REF!,'Печать(міжопал)'!W$9,FALSE))</f>
        <v>#REF!</v>
      </c>
      <c r="X87" s="82" t="e">
        <f>IF(AND($A87&gt;0,W87&gt;0),IF('2_Вихідні дані'!$A$12=1,ROUND($L87*(W87-1),2),ROUND((L87+N87+P87+R87+T87+V87)*(W87-1),2)),0)</f>
        <v>#REF!</v>
      </c>
      <c r="Y87" s="74" t="e">
        <f t="shared" si="13"/>
        <v>#REF!</v>
      </c>
      <c r="Z87" s="74" t="e">
        <f>Y87*'2_Вихідні дані'!$B$18</f>
        <v>#REF!</v>
      </c>
    </row>
    <row r="88" spans="1:26" ht="12" hidden="1" x14ac:dyDescent="0.2">
      <c r="A88" s="86" t="e">
        <f>#REF!</f>
        <v>#REF!</v>
      </c>
      <c r="B88" s="78" t="e">
        <f>IF(C88=0,0,COUNTIF($C$10:C88,"&lt;&gt;0"))</f>
        <v>#REF!</v>
      </c>
      <c r="C88" s="78" t="e">
        <f>IF($F88&gt;0,#REF!,0)</f>
        <v>#REF!</v>
      </c>
      <c r="D88" s="78" t="e">
        <f>IF($F88&gt;0,#REF!,"")</f>
        <v>#REF!</v>
      </c>
      <c r="E88" s="78" t="e">
        <f>IF($F88&gt;0,#REF!,0)</f>
        <v>#REF!</v>
      </c>
      <c r="F88" s="78" t="e">
        <f>VLOOKUP($A88,#REF!,15+$B$3,FALSE)</f>
        <v>#REF!</v>
      </c>
      <c r="G88" s="82" t="e">
        <f>IF($B88&gt;0,'2_Вихідні дані'!$B$3,0)</f>
        <v>#REF!</v>
      </c>
      <c r="H88" s="84" t="e">
        <f>IF($B88=0,0,VLOOKUP($A88,#REF!,'Печать(міжопал)'!H$9,FALSE))</f>
        <v>#REF!</v>
      </c>
      <c r="I88" s="84" t="e">
        <f>IF($B88=0,0,VLOOKUP($A88,#REF!,'Печать(міжопал)'!I$9,FALSE))</f>
        <v>#REF!</v>
      </c>
      <c r="J88" s="84" t="e">
        <f>IF(B88=0,0,IF(E88&gt;0,VLOOKUP(E88,'2_Вихідні дані'!$A$6:$B$11,2,FALSE),1))</f>
        <v>#REF!</v>
      </c>
      <c r="K88" s="84" t="e">
        <f>IF($B88=0,0,VLOOKUP($A88,#REF!,'Печать(міжопал)'!K$9,FALSE))</f>
        <v>#REF!</v>
      </c>
      <c r="L88" s="74" t="e">
        <f t="shared" si="7"/>
        <v>#REF!</v>
      </c>
      <c r="M88" s="84" t="e">
        <f>IF($B88=0,0,VLOOKUP($A88,#REF!,'Печать(міжопал)'!M$9,FALSE))</f>
        <v>#REF!</v>
      </c>
      <c r="N88" s="82" t="e">
        <f t="shared" si="8"/>
        <v>#REF!</v>
      </c>
      <c r="O88" s="84" t="e">
        <f>IF($B88=0,0,VLOOKUP($A88,#REF!,'Печать(міжопал)'!O$9,FALSE))</f>
        <v>#REF!</v>
      </c>
      <c r="P88" s="82" t="e">
        <f t="shared" si="9"/>
        <v>#REF!</v>
      </c>
      <c r="Q88" s="84" t="e">
        <f>IF($B88=0,0,VLOOKUP($A88,#REF!,'Печать(міжопал)'!Q$9,FALSE))</f>
        <v>#REF!</v>
      </c>
      <c r="R88" s="82" t="e">
        <f t="shared" si="10"/>
        <v>#REF!</v>
      </c>
      <c r="S88" s="84" t="e">
        <f>IF($B88=0,0,VLOOKUP($A88,#REF!,'Печать(міжопал)'!S$9,FALSE))</f>
        <v>#REF!</v>
      </c>
      <c r="T88" s="82" t="e">
        <f t="shared" si="11"/>
        <v>#REF!</v>
      </c>
      <c r="U88" s="84" t="e">
        <f>IF($B88=0,0,VLOOKUP($A88,#REF!,'Печать(міжопал)'!U$9,FALSE))</f>
        <v>#REF!</v>
      </c>
      <c r="V88" s="82" t="e">
        <f t="shared" si="12"/>
        <v>#REF!</v>
      </c>
      <c r="W88" s="84" t="e">
        <f>IF($B88=0,0,VLOOKUP($A88,#REF!,'Печать(міжопал)'!W$9,FALSE))</f>
        <v>#REF!</v>
      </c>
      <c r="X88" s="82" t="e">
        <f>IF(AND($A88&gt;0,W88&gt;0),IF('2_Вихідні дані'!$A$12=1,ROUND($L88*(W88-1),2),ROUND((L88+N88+P88+R88+T88+V88)*(W88-1),2)),0)</f>
        <v>#REF!</v>
      </c>
      <c r="Y88" s="74" t="e">
        <f t="shared" si="13"/>
        <v>#REF!</v>
      </c>
      <c r="Z88" s="74" t="e">
        <f>Y88*'2_Вихідні дані'!$B$18</f>
        <v>#REF!</v>
      </c>
    </row>
    <row r="89" spans="1:26" ht="12" hidden="1" x14ac:dyDescent="0.2">
      <c r="A89" s="86" t="e">
        <f>#REF!</f>
        <v>#REF!</v>
      </c>
      <c r="B89" s="78" t="e">
        <f>IF(C89=0,0,COUNTIF($C$10:C89,"&lt;&gt;0"))</f>
        <v>#REF!</v>
      </c>
      <c r="C89" s="78" t="e">
        <f>IF($F89&gt;0,#REF!,0)</f>
        <v>#REF!</v>
      </c>
      <c r="D89" s="78" t="e">
        <f>IF($F89&gt;0,#REF!,"")</f>
        <v>#REF!</v>
      </c>
      <c r="E89" s="78" t="e">
        <f>IF($F89&gt;0,#REF!,0)</f>
        <v>#REF!</v>
      </c>
      <c r="F89" s="78" t="e">
        <f>VLOOKUP($A89,#REF!,15+$B$3,FALSE)</f>
        <v>#REF!</v>
      </c>
      <c r="G89" s="82" t="e">
        <f>IF($B89&gt;0,'2_Вихідні дані'!$B$3,0)</f>
        <v>#REF!</v>
      </c>
      <c r="H89" s="84" t="e">
        <f>IF($B89=0,0,VLOOKUP($A89,#REF!,'Печать(міжопал)'!H$9,FALSE))</f>
        <v>#REF!</v>
      </c>
      <c r="I89" s="84" t="e">
        <f>IF($B89=0,0,VLOOKUP($A89,#REF!,'Печать(міжопал)'!I$9,FALSE))</f>
        <v>#REF!</v>
      </c>
      <c r="J89" s="84" t="e">
        <f>IF(B89=0,0,IF(E89&gt;0,VLOOKUP(E89,'2_Вихідні дані'!$A$6:$B$11,2,FALSE),1))</f>
        <v>#REF!</v>
      </c>
      <c r="K89" s="84" t="e">
        <f>IF($B89=0,0,VLOOKUP($A89,#REF!,'Печать(міжопал)'!K$9,FALSE))</f>
        <v>#REF!</v>
      </c>
      <c r="L89" s="74" t="e">
        <f t="shared" si="7"/>
        <v>#REF!</v>
      </c>
      <c r="M89" s="84" t="e">
        <f>IF($B89=0,0,VLOOKUP($A89,#REF!,'Печать(міжопал)'!M$9,FALSE))</f>
        <v>#REF!</v>
      </c>
      <c r="N89" s="82" t="e">
        <f t="shared" si="8"/>
        <v>#REF!</v>
      </c>
      <c r="O89" s="84" t="e">
        <f>IF($B89=0,0,VLOOKUP($A89,#REF!,'Печать(міжопал)'!O$9,FALSE))</f>
        <v>#REF!</v>
      </c>
      <c r="P89" s="82" t="e">
        <f t="shared" si="9"/>
        <v>#REF!</v>
      </c>
      <c r="Q89" s="84" t="e">
        <f>IF($B89=0,0,VLOOKUP($A89,#REF!,'Печать(міжопал)'!Q$9,FALSE))</f>
        <v>#REF!</v>
      </c>
      <c r="R89" s="82" t="e">
        <f t="shared" si="10"/>
        <v>#REF!</v>
      </c>
      <c r="S89" s="84" t="e">
        <f>IF($B89=0,0,VLOOKUP($A89,#REF!,'Печать(міжопал)'!S$9,FALSE))</f>
        <v>#REF!</v>
      </c>
      <c r="T89" s="82" t="e">
        <f t="shared" si="11"/>
        <v>#REF!</v>
      </c>
      <c r="U89" s="84" t="e">
        <f>IF($B89=0,0,VLOOKUP($A89,#REF!,'Печать(міжопал)'!U$9,FALSE))</f>
        <v>#REF!</v>
      </c>
      <c r="V89" s="82" t="e">
        <f t="shared" si="12"/>
        <v>#REF!</v>
      </c>
      <c r="W89" s="84" t="e">
        <f>IF($B89=0,0,VLOOKUP($A89,#REF!,'Печать(міжопал)'!W$9,FALSE))</f>
        <v>#REF!</v>
      </c>
      <c r="X89" s="82" t="e">
        <f>IF(AND($A89&gt;0,W89&gt;0),IF('2_Вихідні дані'!$A$12=1,ROUND($L89*(W89-1),2),ROUND((L89+N89+P89+R89+T89+V89)*(W89-1),2)),0)</f>
        <v>#REF!</v>
      </c>
      <c r="Y89" s="74" t="e">
        <f t="shared" si="13"/>
        <v>#REF!</v>
      </c>
      <c r="Z89" s="74" t="e">
        <f>Y89*'2_Вихідні дані'!$B$18</f>
        <v>#REF!</v>
      </c>
    </row>
    <row r="90" spans="1:26" ht="12" hidden="1" x14ac:dyDescent="0.2">
      <c r="A90" s="86" t="e">
        <f>#REF!</f>
        <v>#REF!</v>
      </c>
      <c r="B90" s="78" t="e">
        <f>IF(C90=0,0,COUNTIF($C$10:C90,"&lt;&gt;0"))</f>
        <v>#REF!</v>
      </c>
      <c r="C90" s="78" t="e">
        <f>IF($F90&gt;0,#REF!,0)</f>
        <v>#REF!</v>
      </c>
      <c r="D90" s="78" t="e">
        <f>IF($F90&gt;0,#REF!,"")</f>
        <v>#REF!</v>
      </c>
      <c r="E90" s="78" t="e">
        <f>IF($F90&gt;0,#REF!,0)</f>
        <v>#REF!</v>
      </c>
      <c r="F90" s="78" t="e">
        <f>VLOOKUP($A90,#REF!,15+$B$3,FALSE)</f>
        <v>#REF!</v>
      </c>
      <c r="G90" s="82" t="e">
        <f>IF($B90&gt;0,'2_Вихідні дані'!$B$3,0)</f>
        <v>#REF!</v>
      </c>
      <c r="H90" s="84" t="e">
        <f>IF($B90=0,0,VLOOKUP($A90,#REF!,'Печать(міжопал)'!H$9,FALSE))</f>
        <v>#REF!</v>
      </c>
      <c r="I90" s="84" t="e">
        <f>IF($B90=0,0,VLOOKUP($A90,#REF!,'Печать(міжопал)'!I$9,FALSE))</f>
        <v>#REF!</v>
      </c>
      <c r="J90" s="84" t="e">
        <f>IF(B90=0,0,IF(E90&gt;0,VLOOKUP(E90,'2_Вихідні дані'!$A$6:$B$11,2,FALSE),1))</f>
        <v>#REF!</v>
      </c>
      <c r="K90" s="84" t="e">
        <f>IF($B90=0,0,VLOOKUP($A90,#REF!,'Печать(міжопал)'!K$9,FALSE))</f>
        <v>#REF!</v>
      </c>
      <c r="L90" s="74" t="e">
        <f t="shared" si="7"/>
        <v>#REF!</v>
      </c>
      <c r="M90" s="84" t="e">
        <f>IF($B90=0,0,VLOOKUP($A90,#REF!,'Печать(міжопал)'!M$9,FALSE))</f>
        <v>#REF!</v>
      </c>
      <c r="N90" s="82" t="e">
        <f t="shared" si="8"/>
        <v>#REF!</v>
      </c>
      <c r="O90" s="84" t="e">
        <f>IF($B90=0,0,VLOOKUP($A90,#REF!,'Печать(міжопал)'!O$9,FALSE))</f>
        <v>#REF!</v>
      </c>
      <c r="P90" s="82" t="e">
        <f t="shared" si="9"/>
        <v>#REF!</v>
      </c>
      <c r="Q90" s="84" t="e">
        <f>IF($B90=0,0,VLOOKUP($A90,#REF!,'Печать(міжопал)'!Q$9,FALSE))</f>
        <v>#REF!</v>
      </c>
      <c r="R90" s="82" t="e">
        <f t="shared" si="10"/>
        <v>#REF!</v>
      </c>
      <c r="S90" s="84" t="e">
        <f>IF($B90=0,0,VLOOKUP($A90,#REF!,'Печать(міжопал)'!S$9,FALSE))</f>
        <v>#REF!</v>
      </c>
      <c r="T90" s="82" t="e">
        <f t="shared" si="11"/>
        <v>#REF!</v>
      </c>
      <c r="U90" s="84" t="e">
        <f>IF($B90=0,0,VLOOKUP($A90,#REF!,'Печать(міжопал)'!U$9,FALSE))</f>
        <v>#REF!</v>
      </c>
      <c r="V90" s="82" t="e">
        <f t="shared" si="12"/>
        <v>#REF!</v>
      </c>
      <c r="W90" s="84" t="e">
        <f>IF($B90=0,0,VLOOKUP($A90,#REF!,'Печать(міжопал)'!W$9,FALSE))</f>
        <v>#REF!</v>
      </c>
      <c r="X90" s="82" t="e">
        <f>IF(AND($A90&gt;0,W90&gt;0),IF('2_Вихідні дані'!$A$12=1,ROUND($L90*(W90-1),2),ROUND((L90+N90+P90+R90+T90+V90)*(W90-1),2)),0)</f>
        <v>#REF!</v>
      </c>
      <c r="Y90" s="74" t="e">
        <f t="shared" si="13"/>
        <v>#REF!</v>
      </c>
      <c r="Z90" s="74" t="e">
        <f>Y90*'2_Вихідні дані'!$B$18</f>
        <v>#REF!</v>
      </c>
    </row>
    <row r="91" spans="1:26" ht="12" hidden="1" x14ac:dyDescent="0.2">
      <c r="A91" s="86" t="e">
        <f>#REF!</f>
        <v>#REF!</v>
      </c>
      <c r="B91" s="78" t="e">
        <f>IF(C91=0,0,COUNTIF($C$10:C91,"&lt;&gt;0"))</f>
        <v>#REF!</v>
      </c>
      <c r="C91" s="78" t="e">
        <f>IF($F91&gt;0,#REF!,0)</f>
        <v>#REF!</v>
      </c>
      <c r="D91" s="78" t="e">
        <f>IF($F91&gt;0,#REF!,"")</f>
        <v>#REF!</v>
      </c>
      <c r="E91" s="78" t="e">
        <f>IF($F91&gt;0,#REF!,0)</f>
        <v>#REF!</v>
      </c>
      <c r="F91" s="78" t="e">
        <f>VLOOKUP($A91,#REF!,15+$B$3,FALSE)</f>
        <v>#REF!</v>
      </c>
      <c r="G91" s="82" t="e">
        <f>IF($B91&gt;0,'2_Вихідні дані'!$B$3,0)</f>
        <v>#REF!</v>
      </c>
      <c r="H91" s="84" t="e">
        <f>IF($B91=0,0,VLOOKUP($A91,#REF!,'Печать(міжопал)'!H$9,FALSE))</f>
        <v>#REF!</v>
      </c>
      <c r="I91" s="84" t="e">
        <f>IF($B91=0,0,VLOOKUP($A91,#REF!,'Печать(міжопал)'!I$9,FALSE))</f>
        <v>#REF!</v>
      </c>
      <c r="J91" s="84" t="e">
        <f>IF(B91=0,0,IF(E91&gt;0,VLOOKUP(E91,'2_Вихідні дані'!$A$6:$B$11,2,FALSE),1))</f>
        <v>#REF!</v>
      </c>
      <c r="K91" s="84" t="e">
        <f>IF($B91=0,0,VLOOKUP($A91,#REF!,'Печать(міжопал)'!K$9,FALSE))</f>
        <v>#REF!</v>
      </c>
      <c r="L91" s="74" t="e">
        <f t="shared" si="7"/>
        <v>#REF!</v>
      </c>
      <c r="M91" s="84" t="e">
        <f>IF($B91=0,0,VLOOKUP($A91,#REF!,'Печать(міжопал)'!M$9,FALSE))</f>
        <v>#REF!</v>
      </c>
      <c r="N91" s="82" t="e">
        <f t="shared" si="8"/>
        <v>#REF!</v>
      </c>
      <c r="O91" s="84" t="e">
        <f>IF($B91=0,0,VLOOKUP($A91,#REF!,'Печать(міжопал)'!O$9,FALSE))</f>
        <v>#REF!</v>
      </c>
      <c r="P91" s="82" t="e">
        <f t="shared" si="9"/>
        <v>#REF!</v>
      </c>
      <c r="Q91" s="84" t="e">
        <f>IF($B91=0,0,VLOOKUP($A91,#REF!,'Печать(міжопал)'!Q$9,FALSE))</f>
        <v>#REF!</v>
      </c>
      <c r="R91" s="82" t="e">
        <f t="shared" si="10"/>
        <v>#REF!</v>
      </c>
      <c r="S91" s="84" t="e">
        <f>IF($B91=0,0,VLOOKUP($A91,#REF!,'Печать(міжопал)'!S$9,FALSE))</f>
        <v>#REF!</v>
      </c>
      <c r="T91" s="82" t="e">
        <f t="shared" si="11"/>
        <v>#REF!</v>
      </c>
      <c r="U91" s="84" t="e">
        <f>IF($B91=0,0,VLOOKUP($A91,#REF!,'Печать(міжопал)'!U$9,FALSE))</f>
        <v>#REF!</v>
      </c>
      <c r="V91" s="82" t="e">
        <f t="shared" si="12"/>
        <v>#REF!</v>
      </c>
      <c r="W91" s="84" t="e">
        <f>IF($B91=0,0,VLOOKUP($A91,#REF!,'Печать(міжопал)'!W$9,FALSE))</f>
        <v>#REF!</v>
      </c>
      <c r="X91" s="82" t="e">
        <f>IF(AND($A91&gt;0,W91&gt;0),IF('2_Вихідні дані'!$A$12=1,ROUND($L91*(W91-1),2),ROUND((L91+N91+P91+R91+T91+V91)*(W91-1),2)),0)</f>
        <v>#REF!</v>
      </c>
      <c r="Y91" s="74" t="e">
        <f t="shared" si="13"/>
        <v>#REF!</v>
      </c>
      <c r="Z91" s="74" t="e">
        <f>Y91*'2_Вихідні дані'!$B$18</f>
        <v>#REF!</v>
      </c>
    </row>
    <row r="92" spans="1:26" ht="12" hidden="1" x14ac:dyDescent="0.2">
      <c r="A92" s="86" t="e">
        <f>#REF!</f>
        <v>#REF!</v>
      </c>
      <c r="B92" s="78" t="e">
        <f>IF(C92=0,0,COUNTIF($C$10:C92,"&lt;&gt;0"))</f>
        <v>#REF!</v>
      </c>
      <c r="C92" s="78" t="e">
        <f>IF($F92&gt;0,#REF!,0)</f>
        <v>#REF!</v>
      </c>
      <c r="D92" s="78" t="e">
        <f>IF($F92&gt;0,#REF!,"")</f>
        <v>#REF!</v>
      </c>
      <c r="E92" s="78" t="e">
        <f>IF($F92&gt;0,#REF!,0)</f>
        <v>#REF!</v>
      </c>
      <c r="F92" s="78" t="e">
        <f>VLOOKUP($A92,#REF!,15+$B$3,FALSE)</f>
        <v>#REF!</v>
      </c>
      <c r="G92" s="82" t="e">
        <f>IF($B92&gt;0,'2_Вихідні дані'!$B$3,0)</f>
        <v>#REF!</v>
      </c>
      <c r="H92" s="84" t="e">
        <f>IF($B92=0,0,VLOOKUP($A92,#REF!,'Печать(міжопал)'!H$9,FALSE))</f>
        <v>#REF!</v>
      </c>
      <c r="I92" s="84" t="e">
        <f>IF($B92=0,0,VLOOKUP($A92,#REF!,'Печать(міжопал)'!I$9,FALSE))</f>
        <v>#REF!</v>
      </c>
      <c r="J92" s="84" t="e">
        <f>IF(B92=0,0,IF(E92&gt;0,VLOOKUP(E92,'2_Вихідні дані'!$A$6:$B$11,2,FALSE),1))</f>
        <v>#REF!</v>
      </c>
      <c r="K92" s="84" t="e">
        <f>IF($B92=0,0,VLOOKUP($A92,#REF!,'Печать(міжопал)'!K$9,FALSE))</f>
        <v>#REF!</v>
      </c>
      <c r="L92" s="74" t="e">
        <f t="shared" si="7"/>
        <v>#REF!</v>
      </c>
      <c r="M92" s="84" t="e">
        <f>IF($B92=0,0,VLOOKUP($A92,#REF!,'Печать(міжопал)'!M$9,FALSE))</f>
        <v>#REF!</v>
      </c>
      <c r="N92" s="82" t="e">
        <f t="shared" si="8"/>
        <v>#REF!</v>
      </c>
      <c r="O92" s="84" t="e">
        <f>IF($B92=0,0,VLOOKUP($A92,#REF!,'Печать(міжопал)'!O$9,FALSE))</f>
        <v>#REF!</v>
      </c>
      <c r="P92" s="82" t="e">
        <f t="shared" si="9"/>
        <v>#REF!</v>
      </c>
      <c r="Q92" s="84" t="e">
        <f>IF($B92=0,0,VLOOKUP($A92,#REF!,'Печать(міжопал)'!Q$9,FALSE))</f>
        <v>#REF!</v>
      </c>
      <c r="R92" s="82" t="e">
        <f t="shared" si="10"/>
        <v>#REF!</v>
      </c>
      <c r="S92" s="84" t="e">
        <f>IF($B92=0,0,VLOOKUP($A92,#REF!,'Печать(міжопал)'!S$9,FALSE))</f>
        <v>#REF!</v>
      </c>
      <c r="T92" s="82" t="e">
        <f t="shared" si="11"/>
        <v>#REF!</v>
      </c>
      <c r="U92" s="84" t="e">
        <f>IF($B92=0,0,VLOOKUP($A92,#REF!,'Печать(міжопал)'!U$9,FALSE))</f>
        <v>#REF!</v>
      </c>
      <c r="V92" s="82" t="e">
        <f t="shared" si="12"/>
        <v>#REF!</v>
      </c>
      <c r="W92" s="84" t="e">
        <f>IF($B92=0,0,VLOOKUP($A92,#REF!,'Печать(міжопал)'!W$9,FALSE))</f>
        <v>#REF!</v>
      </c>
      <c r="X92" s="82" t="e">
        <f>IF(AND($A92&gt;0,W92&gt;0),IF('2_Вихідні дані'!$A$12=1,ROUND($L92*(W92-1),2),ROUND((L92+N92+P92+R92+T92+V92)*(W92-1),2)),0)</f>
        <v>#REF!</v>
      </c>
      <c r="Y92" s="74" t="e">
        <f t="shared" si="13"/>
        <v>#REF!</v>
      </c>
      <c r="Z92" s="74" t="e">
        <f>Y92*'2_Вихідні дані'!$B$18</f>
        <v>#REF!</v>
      </c>
    </row>
    <row r="93" spans="1:26" ht="12" hidden="1" x14ac:dyDescent="0.2">
      <c r="A93" s="86" t="e">
        <f>#REF!</f>
        <v>#REF!</v>
      </c>
      <c r="B93" s="78" t="e">
        <f>IF(C93=0,0,COUNTIF($C$10:C93,"&lt;&gt;0"))</f>
        <v>#REF!</v>
      </c>
      <c r="C93" s="78" t="e">
        <f>IF($F93&gt;0,#REF!,0)</f>
        <v>#REF!</v>
      </c>
      <c r="D93" s="78" t="e">
        <f>IF($F93&gt;0,#REF!,"")</f>
        <v>#REF!</v>
      </c>
      <c r="E93" s="78" t="e">
        <f>IF($F93&gt;0,#REF!,0)</f>
        <v>#REF!</v>
      </c>
      <c r="F93" s="78" t="e">
        <f>VLOOKUP($A93,#REF!,15+$B$3,FALSE)</f>
        <v>#REF!</v>
      </c>
      <c r="G93" s="82" t="e">
        <f>IF($B93&gt;0,'2_Вихідні дані'!$B$3,0)</f>
        <v>#REF!</v>
      </c>
      <c r="H93" s="84" t="e">
        <f>IF($B93=0,0,VLOOKUP($A93,#REF!,'Печать(міжопал)'!H$9,FALSE))</f>
        <v>#REF!</v>
      </c>
      <c r="I93" s="84" t="e">
        <f>IF($B93=0,0,VLOOKUP($A93,#REF!,'Печать(міжопал)'!I$9,FALSE))</f>
        <v>#REF!</v>
      </c>
      <c r="J93" s="84" t="e">
        <f>IF(B93=0,0,IF(E93&gt;0,VLOOKUP(E93,'2_Вихідні дані'!$A$6:$B$11,2,FALSE),1))</f>
        <v>#REF!</v>
      </c>
      <c r="K93" s="84" t="e">
        <f>IF($B93=0,0,VLOOKUP($A93,#REF!,'Печать(міжопал)'!K$9,FALSE))</f>
        <v>#REF!</v>
      </c>
      <c r="L93" s="74" t="e">
        <f t="shared" si="7"/>
        <v>#REF!</v>
      </c>
      <c r="M93" s="84" t="e">
        <f>IF($B93=0,0,VLOOKUP($A93,#REF!,'Печать(міжопал)'!M$9,FALSE))</f>
        <v>#REF!</v>
      </c>
      <c r="N93" s="82" t="e">
        <f t="shared" si="8"/>
        <v>#REF!</v>
      </c>
      <c r="O93" s="84" t="e">
        <f>IF($B93=0,0,VLOOKUP($A93,#REF!,'Печать(міжопал)'!O$9,FALSE))</f>
        <v>#REF!</v>
      </c>
      <c r="P93" s="82" t="e">
        <f t="shared" si="9"/>
        <v>#REF!</v>
      </c>
      <c r="Q93" s="84" t="e">
        <f>IF($B93=0,0,VLOOKUP($A93,#REF!,'Печать(міжопал)'!Q$9,FALSE))</f>
        <v>#REF!</v>
      </c>
      <c r="R93" s="82" t="e">
        <f t="shared" si="10"/>
        <v>#REF!</v>
      </c>
      <c r="S93" s="84" t="e">
        <f>IF($B93=0,0,VLOOKUP($A93,#REF!,'Печать(міжопал)'!S$9,FALSE))</f>
        <v>#REF!</v>
      </c>
      <c r="T93" s="82" t="e">
        <f t="shared" si="11"/>
        <v>#REF!</v>
      </c>
      <c r="U93" s="84" t="e">
        <f>IF($B93=0,0,VLOOKUP($A93,#REF!,'Печать(міжопал)'!U$9,FALSE))</f>
        <v>#REF!</v>
      </c>
      <c r="V93" s="82" t="e">
        <f t="shared" si="12"/>
        <v>#REF!</v>
      </c>
      <c r="W93" s="84" t="e">
        <f>IF($B93=0,0,VLOOKUP($A93,#REF!,'Печать(міжопал)'!W$9,FALSE))</f>
        <v>#REF!</v>
      </c>
      <c r="X93" s="82" t="e">
        <f>IF(AND($A93&gt;0,W93&gt;0),IF('2_Вихідні дані'!$A$12=1,ROUND($L93*(W93-1),2),ROUND((L93+N93+P93+R93+T93+V93)*(W93-1),2)),0)</f>
        <v>#REF!</v>
      </c>
      <c r="Y93" s="74" t="e">
        <f t="shared" si="13"/>
        <v>#REF!</v>
      </c>
      <c r="Z93" s="74" t="e">
        <f>Y93*'2_Вихідні дані'!$B$18</f>
        <v>#REF!</v>
      </c>
    </row>
    <row r="94" spans="1:26" ht="12" hidden="1" x14ac:dyDescent="0.2">
      <c r="A94" s="86" t="e">
        <f>#REF!</f>
        <v>#REF!</v>
      </c>
      <c r="B94" s="78" t="e">
        <f>IF(C94=0,0,COUNTIF($C$10:C94,"&lt;&gt;0"))</f>
        <v>#REF!</v>
      </c>
      <c r="C94" s="78" t="e">
        <f>IF($F94&gt;0,#REF!,0)</f>
        <v>#REF!</v>
      </c>
      <c r="D94" s="78" t="e">
        <f>IF($F94&gt;0,#REF!,"")</f>
        <v>#REF!</v>
      </c>
      <c r="E94" s="78" t="e">
        <f>IF($F94&gt;0,#REF!,0)</f>
        <v>#REF!</v>
      </c>
      <c r="F94" s="78" t="e">
        <f>VLOOKUP($A94,#REF!,15+$B$3,FALSE)</f>
        <v>#REF!</v>
      </c>
      <c r="G94" s="82" t="e">
        <f>IF($B94&gt;0,'2_Вихідні дані'!$B$3,0)</f>
        <v>#REF!</v>
      </c>
      <c r="H94" s="84" t="e">
        <f>IF($B94=0,0,VLOOKUP($A94,#REF!,'Печать(міжопал)'!H$9,FALSE))</f>
        <v>#REF!</v>
      </c>
      <c r="I94" s="84" t="e">
        <f>IF($B94=0,0,VLOOKUP($A94,#REF!,'Печать(міжопал)'!I$9,FALSE))</f>
        <v>#REF!</v>
      </c>
      <c r="J94" s="84" t="e">
        <f>IF(B94=0,0,IF(E94&gt;0,VLOOKUP(E94,'2_Вихідні дані'!$A$6:$B$11,2,FALSE),1))</f>
        <v>#REF!</v>
      </c>
      <c r="K94" s="84" t="e">
        <f>IF($B94=0,0,VLOOKUP($A94,#REF!,'Печать(міжопал)'!K$9,FALSE))</f>
        <v>#REF!</v>
      </c>
      <c r="L94" s="74" t="e">
        <f t="shared" si="7"/>
        <v>#REF!</v>
      </c>
      <c r="M94" s="84" t="e">
        <f>IF($B94=0,0,VLOOKUP($A94,#REF!,'Печать(міжопал)'!M$9,FALSE))</f>
        <v>#REF!</v>
      </c>
      <c r="N94" s="82" t="e">
        <f t="shared" si="8"/>
        <v>#REF!</v>
      </c>
      <c r="O94" s="84" t="e">
        <f>IF($B94=0,0,VLOOKUP($A94,#REF!,'Печать(міжопал)'!O$9,FALSE))</f>
        <v>#REF!</v>
      </c>
      <c r="P94" s="82" t="e">
        <f t="shared" si="9"/>
        <v>#REF!</v>
      </c>
      <c r="Q94" s="84" t="e">
        <f>IF($B94=0,0,VLOOKUP($A94,#REF!,'Печать(міжопал)'!Q$9,FALSE))</f>
        <v>#REF!</v>
      </c>
      <c r="R94" s="82" t="e">
        <f t="shared" si="10"/>
        <v>#REF!</v>
      </c>
      <c r="S94" s="84" t="e">
        <f>IF($B94=0,0,VLOOKUP($A94,#REF!,'Печать(міжопал)'!S$9,FALSE))</f>
        <v>#REF!</v>
      </c>
      <c r="T94" s="82" t="e">
        <f t="shared" si="11"/>
        <v>#REF!</v>
      </c>
      <c r="U94" s="84" t="e">
        <f>IF($B94=0,0,VLOOKUP($A94,#REF!,'Печать(міжопал)'!U$9,FALSE))</f>
        <v>#REF!</v>
      </c>
      <c r="V94" s="82" t="e">
        <f t="shared" si="12"/>
        <v>#REF!</v>
      </c>
      <c r="W94" s="84" t="e">
        <f>IF($B94=0,0,VLOOKUP($A94,#REF!,'Печать(міжопал)'!W$9,FALSE))</f>
        <v>#REF!</v>
      </c>
      <c r="X94" s="82" t="e">
        <f>IF(AND($A94&gt;0,W94&gt;0),IF('2_Вихідні дані'!$A$12=1,ROUND($L94*(W94-1),2),ROUND((L94+N94+P94+R94+T94+V94)*(W94-1),2)),0)</f>
        <v>#REF!</v>
      </c>
      <c r="Y94" s="74" t="e">
        <f t="shared" si="13"/>
        <v>#REF!</v>
      </c>
      <c r="Z94" s="74" t="e">
        <f>Y94*'2_Вихідні дані'!$B$18</f>
        <v>#REF!</v>
      </c>
    </row>
    <row r="95" spans="1:26" ht="12" hidden="1" x14ac:dyDescent="0.2">
      <c r="A95" s="86" t="e">
        <f>#REF!</f>
        <v>#REF!</v>
      </c>
      <c r="B95" s="78" t="e">
        <f>IF(C95=0,0,COUNTIF($C$10:C95,"&lt;&gt;0"))</f>
        <v>#REF!</v>
      </c>
      <c r="C95" s="78" t="e">
        <f>IF($F95&gt;0,#REF!,0)</f>
        <v>#REF!</v>
      </c>
      <c r="D95" s="78" t="e">
        <f>IF($F95&gt;0,#REF!,"")</f>
        <v>#REF!</v>
      </c>
      <c r="E95" s="78" t="e">
        <f>IF($F95&gt;0,#REF!,0)</f>
        <v>#REF!</v>
      </c>
      <c r="F95" s="78" t="e">
        <f>VLOOKUP($A95,#REF!,15+$B$3,FALSE)</f>
        <v>#REF!</v>
      </c>
      <c r="G95" s="82" t="e">
        <f>IF($B95&gt;0,'2_Вихідні дані'!$B$3,0)</f>
        <v>#REF!</v>
      </c>
      <c r="H95" s="84" t="e">
        <f>IF($B95=0,0,VLOOKUP($A95,#REF!,'Печать(міжопал)'!H$9,FALSE))</f>
        <v>#REF!</v>
      </c>
      <c r="I95" s="84" t="e">
        <f>IF($B95=0,0,VLOOKUP($A95,#REF!,'Печать(міжопал)'!I$9,FALSE))</f>
        <v>#REF!</v>
      </c>
      <c r="J95" s="84" t="e">
        <f>IF(B95=0,0,IF(E95&gt;0,VLOOKUP(E95,'2_Вихідні дані'!$A$6:$B$11,2,FALSE),1))</f>
        <v>#REF!</v>
      </c>
      <c r="K95" s="84" t="e">
        <f>IF($B95=0,0,VLOOKUP($A95,#REF!,'Печать(міжопал)'!K$9,FALSE))</f>
        <v>#REF!</v>
      </c>
      <c r="L95" s="74" t="e">
        <f t="shared" si="7"/>
        <v>#REF!</v>
      </c>
      <c r="M95" s="84" t="e">
        <f>IF($B95=0,0,VLOOKUP($A95,#REF!,'Печать(міжопал)'!M$9,FALSE))</f>
        <v>#REF!</v>
      </c>
      <c r="N95" s="82" t="e">
        <f t="shared" si="8"/>
        <v>#REF!</v>
      </c>
      <c r="O95" s="84" t="e">
        <f>IF($B95=0,0,VLOOKUP($A95,#REF!,'Печать(міжопал)'!O$9,FALSE))</f>
        <v>#REF!</v>
      </c>
      <c r="P95" s="82" t="e">
        <f t="shared" si="9"/>
        <v>#REF!</v>
      </c>
      <c r="Q95" s="84" t="e">
        <f>IF($B95=0,0,VLOOKUP($A95,#REF!,'Печать(міжопал)'!Q$9,FALSE))</f>
        <v>#REF!</v>
      </c>
      <c r="R95" s="82" t="e">
        <f t="shared" si="10"/>
        <v>#REF!</v>
      </c>
      <c r="S95" s="84" t="e">
        <f>IF($B95=0,0,VLOOKUP($A95,#REF!,'Печать(міжопал)'!S$9,FALSE))</f>
        <v>#REF!</v>
      </c>
      <c r="T95" s="82" t="e">
        <f t="shared" si="11"/>
        <v>#REF!</v>
      </c>
      <c r="U95" s="84" t="e">
        <f>IF($B95=0,0,VLOOKUP($A95,#REF!,'Печать(міжопал)'!U$9,FALSE))</f>
        <v>#REF!</v>
      </c>
      <c r="V95" s="82" t="e">
        <f t="shared" si="12"/>
        <v>#REF!</v>
      </c>
      <c r="W95" s="84" t="e">
        <f>IF($B95=0,0,VLOOKUP($A95,#REF!,'Печать(міжопал)'!W$9,FALSE))</f>
        <v>#REF!</v>
      </c>
      <c r="X95" s="82" t="e">
        <f>IF(AND($A95&gt;0,W95&gt;0),IF('2_Вихідні дані'!$A$12=1,ROUND($L95*(W95-1),2),ROUND((L95+N95+P95+R95+T95+V95)*(W95-1),2)),0)</f>
        <v>#REF!</v>
      </c>
      <c r="Y95" s="74" t="e">
        <f t="shared" si="13"/>
        <v>#REF!</v>
      </c>
      <c r="Z95" s="74" t="e">
        <f>Y95*'2_Вихідні дані'!$B$18</f>
        <v>#REF!</v>
      </c>
    </row>
    <row r="96" spans="1:26" ht="12" hidden="1" x14ac:dyDescent="0.2">
      <c r="A96" s="86" t="e">
        <f>#REF!</f>
        <v>#REF!</v>
      </c>
      <c r="B96" s="78" t="e">
        <f>IF(C96=0,0,COUNTIF($C$10:C96,"&lt;&gt;0"))</f>
        <v>#REF!</v>
      </c>
      <c r="C96" s="78" t="e">
        <f>IF($F96&gt;0,#REF!,0)</f>
        <v>#REF!</v>
      </c>
      <c r="D96" s="78" t="e">
        <f>IF($F96&gt;0,#REF!,"")</f>
        <v>#REF!</v>
      </c>
      <c r="E96" s="78" t="e">
        <f>IF($F96&gt;0,#REF!,0)</f>
        <v>#REF!</v>
      </c>
      <c r="F96" s="78" t="e">
        <f>VLOOKUP($A96,#REF!,15+$B$3,FALSE)</f>
        <v>#REF!</v>
      </c>
      <c r="G96" s="82" t="e">
        <f>IF($B96&gt;0,'2_Вихідні дані'!$B$3,0)</f>
        <v>#REF!</v>
      </c>
      <c r="H96" s="84" t="e">
        <f>IF($B96=0,0,VLOOKUP($A96,#REF!,'Печать(міжопал)'!H$9,FALSE))</f>
        <v>#REF!</v>
      </c>
      <c r="I96" s="84" t="e">
        <f>IF($B96=0,0,VLOOKUP($A96,#REF!,'Печать(міжопал)'!I$9,FALSE))</f>
        <v>#REF!</v>
      </c>
      <c r="J96" s="84" t="e">
        <f>IF(B96=0,0,IF(E96&gt;0,VLOOKUP(E96,'2_Вихідні дані'!$A$6:$B$11,2,FALSE),1))</f>
        <v>#REF!</v>
      </c>
      <c r="K96" s="84" t="e">
        <f>IF($B96=0,0,VLOOKUP($A96,#REF!,'Печать(міжопал)'!K$9,FALSE))</f>
        <v>#REF!</v>
      </c>
      <c r="L96" s="74" t="e">
        <f t="shared" si="7"/>
        <v>#REF!</v>
      </c>
      <c r="M96" s="84" t="e">
        <f>IF($B96=0,0,VLOOKUP($A96,#REF!,'Печать(міжопал)'!M$9,FALSE))</f>
        <v>#REF!</v>
      </c>
      <c r="N96" s="82" t="e">
        <f t="shared" si="8"/>
        <v>#REF!</v>
      </c>
      <c r="O96" s="84" t="e">
        <f>IF($B96=0,0,VLOOKUP($A96,#REF!,'Печать(міжопал)'!O$9,FALSE))</f>
        <v>#REF!</v>
      </c>
      <c r="P96" s="82" t="e">
        <f t="shared" si="9"/>
        <v>#REF!</v>
      </c>
      <c r="Q96" s="84" t="e">
        <f>IF($B96=0,0,VLOOKUP($A96,#REF!,'Печать(міжопал)'!Q$9,FALSE))</f>
        <v>#REF!</v>
      </c>
      <c r="R96" s="82" t="e">
        <f t="shared" si="10"/>
        <v>#REF!</v>
      </c>
      <c r="S96" s="84" t="e">
        <f>IF($B96=0,0,VLOOKUP($A96,#REF!,'Печать(міжопал)'!S$9,FALSE))</f>
        <v>#REF!</v>
      </c>
      <c r="T96" s="82" t="e">
        <f t="shared" si="11"/>
        <v>#REF!</v>
      </c>
      <c r="U96" s="84" t="e">
        <f>IF($B96=0,0,VLOOKUP($A96,#REF!,'Печать(міжопал)'!U$9,FALSE))</f>
        <v>#REF!</v>
      </c>
      <c r="V96" s="82" t="e">
        <f t="shared" si="12"/>
        <v>#REF!</v>
      </c>
      <c r="W96" s="84" t="e">
        <f>IF($B96=0,0,VLOOKUP($A96,#REF!,'Печать(міжопал)'!W$9,FALSE))</f>
        <v>#REF!</v>
      </c>
      <c r="X96" s="82" t="e">
        <f>IF(AND($A96&gt;0,W96&gt;0),IF('2_Вихідні дані'!$A$12=1,ROUND($L96*(W96-1),2),ROUND((L96+N96+P96+R96+T96+V96)*(W96-1),2)),0)</f>
        <v>#REF!</v>
      </c>
      <c r="Y96" s="74" t="e">
        <f t="shared" si="13"/>
        <v>#REF!</v>
      </c>
      <c r="Z96" s="74" t="e">
        <f>Y96*'2_Вихідні дані'!$B$18</f>
        <v>#REF!</v>
      </c>
    </row>
    <row r="97" spans="1:26" ht="12" hidden="1" x14ac:dyDescent="0.2">
      <c r="A97" s="86" t="e">
        <f>#REF!</f>
        <v>#REF!</v>
      </c>
      <c r="B97" s="78" t="e">
        <f>IF(C97=0,0,COUNTIF($C$10:C97,"&lt;&gt;0"))</f>
        <v>#REF!</v>
      </c>
      <c r="C97" s="78" t="e">
        <f>IF($F97&gt;0,#REF!,0)</f>
        <v>#REF!</v>
      </c>
      <c r="D97" s="78" t="e">
        <f>IF($F97&gt;0,#REF!,"")</f>
        <v>#REF!</v>
      </c>
      <c r="E97" s="78" t="e">
        <f>IF($F97&gt;0,#REF!,0)</f>
        <v>#REF!</v>
      </c>
      <c r="F97" s="78" t="e">
        <f>VLOOKUP($A97,#REF!,15+$B$3,FALSE)</f>
        <v>#REF!</v>
      </c>
      <c r="G97" s="82" t="e">
        <f>IF($B97&gt;0,'2_Вихідні дані'!$B$3,0)</f>
        <v>#REF!</v>
      </c>
      <c r="H97" s="84" t="e">
        <f>IF($B97=0,0,VLOOKUP($A97,#REF!,'Печать(міжопал)'!H$9,FALSE))</f>
        <v>#REF!</v>
      </c>
      <c r="I97" s="84" t="e">
        <f>IF($B97=0,0,VLOOKUP($A97,#REF!,'Печать(міжопал)'!I$9,FALSE))</f>
        <v>#REF!</v>
      </c>
      <c r="J97" s="84" t="e">
        <f>IF(B97=0,0,IF(E97&gt;0,VLOOKUP(E97,'2_Вихідні дані'!$A$6:$B$11,2,FALSE),1))</f>
        <v>#REF!</v>
      </c>
      <c r="K97" s="84" t="e">
        <f>IF($B97=0,0,VLOOKUP($A97,#REF!,'Печать(міжопал)'!K$9,FALSE))</f>
        <v>#REF!</v>
      </c>
      <c r="L97" s="74" t="e">
        <f t="shared" si="7"/>
        <v>#REF!</v>
      </c>
      <c r="M97" s="84" t="e">
        <f>IF($B97=0,0,VLOOKUP($A97,#REF!,'Печать(міжопал)'!M$9,FALSE))</f>
        <v>#REF!</v>
      </c>
      <c r="N97" s="82" t="e">
        <f t="shared" si="8"/>
        <v>#REF!</v>
      </c>
      <c r="O97" s="84" t="e">
        <f>IF($B97=0,0,VLOOKUP($A97,#REF!,'Печать(міжопал)'!O$9,FALSE))</f>
        <v>#REF!</v>
      </c>
      <c r="P97" s="82" t="e">
        <f t="shared" si="9"/>
        <v>#REF!</v>
      </c>
      <c r="Q97" s="84" t="e">
        <f>IF($B97=0,0,VLOOKUP($A97,#REF!,'Печать(міжопал)'!Q$9,FALSE))</f>
        <v>#REF!</v>
      </c>
      <c r="R97" s="82" t="e">
        <f t="shared" si="10"/>
        <v>#REF!</v>
      </c>
      <c r="S97" s="84" t="e">
        <f>IF($B97=0,0,VLOOKUP($A97,#REF!,'Печать(міжопал)'!S$9,FALSE))</f>
        <v>#REF!</v>
      </c>
      <c r="T97" s="82" t="e">
        <f t="shared" si="11"/>
        <v>#REF!</v>
      </c>
      <c r="U97" s="84" t="e">
        <f>IF($B97=0,0,VLOOKUP($A97,#REF!,'Печать(міжопал)'!U$9,FALSE))</f>
        <v>#REF!</v>
      </c>
      <c r="V97" s="82" t="e">
        <f t="shared" si="12"/>
        <v>#REF!</v>
      </c>
      <c r="W97" s="84" t="e">
        <f>IF($B97=0,0,VLOOKUP($A97,#REF!,'Печать(міжопал)'!W$9,FALSE))</f>
        <v>#REF!</v>
      </c>
      <c r="X97" s="82" t="e">
        <f>IF(AND($A97&gt;0,W97&gt;0),IF('2_Вихідні дані'!$A$12=1,ROUND($L97*(W97-1),2),ROUND((L97+N97+P97+R97+T97+V97)*(W97-1),2)),0)</f>
        <v>#REF!</v>
      </c>
      <c r="Y97" s="74" t="e">
        <f t="shared" si="13"/>
        <v>#REF!</v>
      </c>
      <c r="Z97" s="74" t="e">
        <f>Y97*'2_Вихідні дані'!$B$18</f>
        <v>#REF!</v>
      </c>
    </row>
    <row r="98" spans="1:26" ht="12" hidden="1" x14ac:dyDescent="0.2">
      <c r="A98" s="86" t="e">
        <f>#REF!</f>
        <v>#REF!</v>
      </c>
      <c r="B98" s="78" t="e">
        <f>IF(C98=0,0,COUNTIF($C$10:C98,"&lt;&gt;0"))</f>
        <v>#REF!</v>
      </c>
      <c r="C98" s="78" t="e">
        <f>IF($F98&gt;0,#REF!,0)</f>
        <v>#REF!</v>
      </c>
      <c r="D98" s="78" t="e">
        <f>IF($F98&gt;0,#REF!,"")</f>
        <v>#REF!</v>
      </c>
      <c r="E98" s="78" t="e">
        <f>IF($F98&gt;0,#REF!,0)</f>
        <v>#REF!</v>
      </c>
      <c r="F98" s="78" t="e">
        <f>VLOOKUP($A98,#REF!,15+$B$3,FALSE)</f>
        <v>#REF!</v>
      </c>
      <c r="G98" s="82" t="e">
        <f>IF($B98&gt;0,'2_Вихідні дані'!$B$3,0)</f>
        <v>#REF!</v>
      </c>
      <c r="H98" s="84" t="e">
        <f>IF($B98=0,0,VLOOKUP($A98,#REF!,'Печать(міжопал)'!H$9,FALSE))</f>
        <v>#REF!</v>
      </c>
      <c r="I98" s="84" t="e">
        <f>IF($B98=0,0,VLOOKUP($A98,#REF!,'Печать(міжопал)'!I$9,FALSE))</f>
        <v>#REF!</v>
      </c>
      <c r="J98" s="84" t="e">
        <f>IF(B98=0,0,IF(E98&gt;0,VLOOKUP(E98,'2_Вихідні дані'!$A$6:$B$11,2,FALSE),1))</f>
        <v>#REF!</v>
      </c>
      <c r="K98" s="84" t="e">
        <f>IF($B98=0,0,VLOOKUP($A98,#REF!,'Печать(міжопал)'!K$9,FALSE))</f>
        <v>#REF!</v>
      </c>
      <c r="L98" s="74" t="e">
        <f t="shared" si="7"/>
        <v>#REF!</v>
      </c>
      <c r="M98" s="84" t="e">
        <f>IF($B98=0,0,VLOOKUP($A98,#REF!,'Печать(міжопал)'!M$9,FALSE))</f>
        <v>#REF!</v>
      </c>
      <c r="N98" s="82" t="e">
        <f t="shared" si="8"/>
        <v>#REF!</v>
      </c>
      <c r="O98" s="84" t="e">
        <f>IF($B98=0,0,VLOOKUP($A98,#REF!,'Печать(міжопал)'!O$9,FALSE))</f>
        <v>#REF!</v>
      </c>
      <c r="P98" s="82" t="e">
        <f t="shared" si="9"/>
        <v>#REF!</v>
      </c>
      <c r="Q98" s="84" t="e">
        <f>IF($B98=0,0,VLOOKUP($A98,#REF!,'Печать(міжопал)'!Q$9,FALSE))</f>
        <v>#REF!</v>
      </c>
      <c r="R98" s="82" t="e">
        <f t="shared" si="10"/>
        <v>#REF!</v>
      </c>
      <c r="S98" s="84" t="e">
        <f>IF($B98=0,0,VLOOKUP($A98,#REF!,'Печать(міжопал)'!S$9,FALSE))</f>
        <v>#REF!</v>
      </c>
      <c r="T98" s="82" t="e">
        <f t="shared" si="11"/>
        <v>#REF!</v>
      </c>
      <c r="U98" s="84" t="e">
        <f>IF($B98=0,0,VLOOKUP($A98,#REF!,'Печать(міжопал)'!U$9,FALSE))</f>
        <v>#REF!</v>
      </c>
      <c r="V98" s="82" t="e">
        <f t="shared" si="12"/>
        <v>#REF!</v>
      </c>
      <c r="W98" s="84" t="e">
        <f>IF($B98=0,0,VLOOKUP($A98,#REF!,'Печать(міжопал)'!W$9,FALSE))</f>
        <v>#REF!</v>
      </c>
      <c r="X98" s="82" t="e">
        <f>IF(AND($A98&gt;0,W98&gt;0),IF('2_Вихідні дані'!$A$12=1,ROUND($L98*(W98-1),2),ROUND((L98+N98+P98+R98+T98+V98)*(W98-1),2)),0)</f>
        <v>#REF!</v>
      </c>
      <c r="Y98" s="74" t="e">
        <f t="shared" si="13"/>
        <v>#REF!</v>
      </c>
      <c r="Z98" s="74" t="e">
        <f>Y98*'2_Вихідні дані'!$B$18</f>
        <v>#REF!</v>
      </c>
    </row>
    <row r="99" spans="1:26" ht="12" hidden="1" x14ac:dyDescent="0.2">
      <c r="A99" s="86" t="e">
        <f>#REF!</f>
        <v>#REF!</v>
      </c>
      <c r="B99" s="78" t="e">
        <f>IF(C99=0,0,COUNTIF($C$10:C99,"&lt;&gt;0"))</f>
        <v>#REF!</v>
      </c>
      <c r="C99" s="78" t="e">
        <f>IF($F99&gt;0,#REF!,0)</f>
        <v>#REF!</v>
      </c>
      <c r="D99" s="78" t="e">
        <f>IF($F99&gt;0,#REF!,"")</f>
        <v>#REF!</v>
      </c>
      <c r="E99" s="78" t="e">
        <f>IF($F99&gt;0,#REF!,0)</f>
        <v>#REF!</v>
      </c>
      <c r="F99" s="78" t="e">
        <f>VLOOKUP($A99,#REF!,15+$B$3,FALSE)</f>
        <v>#REF!</v>
      </c>
      <c r="G99" s="82" t="e">
        <f>IF($B99&gt;0,'2_Вихідні дані'!$B$3,0)</f>
        <v>#REF!</v>
      </c>
      <c r="H99" s="84" t="e">
        <f>IF($B99=0,0,VLOOKUP($A99,#REF!,'Печать(міжопал)'!H$9,FALSE))</f>
        <v>#REF!</v>
      </c>
      <c r="I99" s="84" t="e">
        <f>IF($B99=0,0,VLOOKUP($A99,#REF!,'Печать(міжопал)'!I$9,FALSE))</f>
        <v>#REF!</v>
      </c>
      <c r="J99" s="84" t="e">
        <f>IF(B99=0,0,IF(E99&gt;0,VLOOKUP(E99,'2_Вихідні дані'!$A$6:$B$11,2,FALSE),1))</f>
        <v>#REF!</v>
      </c>
      <c r="K99" s="84" t="e">
        <f>IF($B99=0,0,VLOOKUP($A99,#REF!,'Печать(міжопал)'!K$9,FALSE))</f>
        <v>#REF!</v>
      </c>
      <c r="L99" s="74" t="e">
        <f t="shared" si="7"/>
        <v>#REF!</v>
      </c>
      <c r="M99" s="84" t="e">
        <f>IF($B99=0,0,VLOOKUP($A99,#REF!,'Печать(міжопал)'!M$9,FALSE))</f>
        <v>#REF!</v>
      </c>
      <c r="N99" s="82" t="e">
        <f t="shared" si="8"/>
        <v>#REF!</v>
      </c>
      <c r="O99" s="84" t="e">
        <f>IF($B99=0,0,VLOOKUP($A99,#REF!,'Печать(міжопал)'!O$9,FALSE))</f>
        <v>#REF!</v>
      </c>
      <c r="P99" s="82" t="e">
        <f t="shared" si="9"/>
        <v>#REF!</v>
      </c>
      <c r="Q99" s="84" t="e">
        <f>IF($B99=0,0,VLOOKUP($A99,#REF!,'Печать(міжопал)'!Q$9,FALSE))</f>
        <v>#REF!</v>
      </c>
      <c r="R99" s="82" t="e">
        <f t="shared" si="10"/>
        <v>#REF!</v>
      </c>
      <c r="S99" s="84" t="e">
        <f>IF($B99=0,0,VLOOKUP($A99,#REF!,'Печать(міжопал)'!S$9,FALSE))</f>
        <v>#REF!</v>
      </c>
      <c r="T99" s="82" t="e">
        <f t="shared" si="11"/>
        <v>#REF!</v>
      </c>
      <c r="U99" s="84" t="e">
        <f>IF($B99=0,0,VLOOKUP($A99,#REF!,'Печать(міжопал)'!U$9,FALSE))</f>
        <v>#REF!</v>
      </c>
      <c r="V99" s="82" t="e">
        <f t="shared" si="12"/>
        <v>#REF!</v>
      </c>
      <c r="W99" s="84" t="e">
        <f>IF($B99=0,0,VLOOKUP($A99,#REF!,'Печать(міжопал)'!W$9,FALSE))</f>
        <v>#REF!</v>
      </c>
      <c r="X99" s="82" t="e">
        <f>IF(AND($A99&gt;0,W99&gt;0),IF('2_Вихідні дані'!$A$12=1,ROUND($L99*(W99-1),2),ROUND((L99+N99+P99+R99+T99+V99)*(W99-1),2)),0)</f>
        <v>#REF!</v>
      </c>
      <c r="Y99" s="74" t="e">
        <f t="shared" si="13"/>
        <v>#REF!</v>
      </c>
      <c r="Z99" s="74" t="e">
        <f>Y99*'2_Вихідні дані'!$B$18</f>
        <v>#REF!</v>
      </c>
    </row>
    <row r="100" spans="1:26" ht="12" hidden="1" x14ac:dyDescent="0.2">
      <c r="A100" s="86" t="e">
        <f>#REF!</f>
        <v>#REF!</v>
      </c>
      <c r="B100" s="78" t="e">
        <f>IF(C100=0,0,COUNTIF($C$10:C100,"&lt;&gt;0"))</f>
        <v>#REF!</v>
      </c>
      <c r="C100" s="78" t="e">
        <f>IF($F100&gt;0,#REF!,0)</f>
        <v>#REF!</v>
      </c>
      <c r="D100" s="78" t="e">
        <f>IF($F100&gt;0,#REF!,"")</f>
        <v>#REF!</v>
      </c>
      <c r="E100" s="78" t="e">
        <f>IF($F100&gt;0,#REF!,0)</f>
        <v>#REF!</v>
      </c>
      <c r="F100" s="78" t="e">
        <f>VLOOKUP($A100,#REF!,15+$B$3,FALSE)</f>
        <v>#REF!</v>
      </c>
      <c r="G100" s="82" t="e">
        <f>IF($B100&gt;0,'2_Вихідні дані'!$B$3,0)</f>
        <v>#REF!</v>
      </c>
      <c r="H100" s="84" t="e">
        <f>IF($B100=0,0,VLOOKUP($A100,#REF!,'Печать(міжопал)'!H$9,FALSE))</f>
        <v>#REF!</v>
      </c>
      <c r="I100" s="84" t="e">
        <f>IF($B100=0,0,VLOOKUP($A100,#REF!,'Печать(міжопал)'!I$9,FALSE))</f>
        <v>#REF!</v>
      </c>
      <c r="J100" s="84" t="e">
        <f>IF(B100=0,0,IF(E100&gt;0,VLOOKUP(E100,'2_Вихідні дані'!$A$6:$B$11,2,FALSE),1))</f>
        <v>#REF!</v>
      </c>
      <c r="K100" s="84" t="e">
        <f>IF($B100=0,0,VLOOKUP($A100,#REF!,'Печать(міжопал)'!K$9,FALSE))</f>
        <v>#REF!</v>
      </c>
      <c r="L100" s="74" t="e">
        <f t="shared" si="7"/>
        <v>#REF!</v>
      </c>
      <c r="M100" s="84" t="e">
        <f>IF($B100=0,0,VLOOKUP($A100,#REF!,'Печать(міжопал)'!M$9,FALSE))</f>
        <v>#REF!</v>
      </c>
      <c r="N100" s="82" t="e">
        <f t="shared" si="8"/>
        <v>#REF!</v>
      </c>
      <c r="O100" s="84" t="e">
        <f>IF($B100=0,0,VLOOKUP($A100,#REF!,'Печать(міжопал)'!O$9,FALSE))</f>
        <v>#REF!</v>
      </c>
      <c r="P100" s="82" t="e">
        <f t="shared" si="9"/>
        <v>#REF!</v>
      </c>
      <c r="Q100" s="84" t="e">
        <f>IF($B100=0,0,VLOOKUP($A100,#REF!,'Печать(міжопал)'!Q$9,FALSE))</f>
        <v>#REF!</v>
      </c>
      <c r="R100" s="82" t="e">
        <f t="shared" si="10"/>
        <v>#REF!</v>
      </c>
      <c r="S100" s="84" t="e">
        <f>IF($B100=0,0,VLOOKUP($A100,#REF!,'Печать(міжопал)'!S$9,FALSE))</f>
        <v>#REF!</v>
      </c>
      <c r="T100" s="82" t="e">
        <f t="shared" si="11"/>
        <v>#REF!</v>
      </c>
      <c r="U100" s="84" t="e">
        <f>IF($B100=0,0,VLOOKUP($A100,#REF!,'Печать(міжопал)'!U$9,FALSE))</f>
        <v>#REF!</v>
      </c>
      <c r="V100" s="82" t="e">
        <f t="shared" si="12"/>
        <v>#REF!</v>
      </c>
      <c r="W100" s="84" t="e">
        <f>IF($B100=0,0,VLOOKUP($A100,#REF!,'Печать(міжопал)'!W$9,FALSE))</f>
        <v>#REF!</v>
      </c>
      <c r="X100" s="82" t="e">
        <f>IF(AND($A100&gt;0,W100&gt;0),IF('2_Вихідні дані'!$A$12=1,ROUND($L100*(W100-1),2),ROUND((L100+N100+P100+R100+T100+V100)*(W100-1),2)),0)</f>
        <v>#REF!</v>
      </c>
      <c r="Y100" s="74" t="e">
        <f t="shared" si="13"/>
        <v>#REF!</v>
      </c>
      <c r="Z100" s="74" t="e">
        <f>Y100*'2_Вихідні дані'!$B$18</f>
        <v>#REF!</v>
      </c>
    </row>
    <row r="101" spans="1:26" ht="12" hidden="1" x14ac:dyDescent="0.2">
      <c r="A101" s="86" t="e">
        <f>#REF!</f>
        <v>#REF!</v>
      </c>
      <c r="B101" s="78" t="e">
        <f>IF(C101=0,0,COUNTIF($C$10:C101,"&lt;&gt;0"))</f>
        <v>#REF!</v>
      </c>
      <c r="C101" s="78" t="e">
        <f>IF($F101&gt;0,#REF!,0)</f>
        <v>#REF!</v>
      </c>
      <c r="D101" s="78" t="e">
        <f>IF($F101&gt;0,#REF!,"")</f>
        <v>#REF!</v>
      </c>
      <c r="E101" s="78" t="e">
        <f>IF($F101&gt;0,#REF!,0)</f>
        <v>#REF!</v>
      </c>
      <c r="F101" s="78" t="e">
        <f>VLOOKUP($A101,#REF!,15+$B$3,FALSE)</f>
        <v>#REF!</v>
      </c>
      <c r="G101" s="82" t="e">
        <f>IF($B101&gt;0,'2_Вихідні дані'!$B$3,0)</f>
        <v>#REF!</v>
      </c>
      <c r="H101" s="84" t="e">
        <f>IF($B101=0,0,VLOOKUP($A101,#REF!,'Печать(міжопал)'!H$9,FALSE))</f>
        <v>#REF!</v>
      </c>
      <c r="I101" s="84" t="e">
        <f>IF($B101=0,0,VLOOKUP($A101,#REF!,'Печать(міжопал)'!I$9,FALSE))</f>
        <v>#REF!</v>
      </c>
      <c r="J101" s="84" t="e">
        <f>IF(B101=0,0,IF(E101&gt;0,VLOOKUP(E101,'2_Вихідні дані'!$A$6:$B$11,2,FALSE),1))</f>
        <v>#REF!</v>
      </c>
      <c r="K101" s="84" t="e">
        <f>IF($B101=0,0,VLOOKUP($A101,#REF!,'Печать(міжопал)'!K$9,FALSE))</f>
        <v>#REF!</v>
      </c>
      <c r="L101" s="74" t="e">
        <f t="shared" si="7"/>
        <v>#REF!</v>
      </c>
      <c r="M101" s="84" t="e">
        <f>IF($B101=0,0,VLOOKUP($A101,#REF!,'Печать(міжопал)'!M$9,FALSE))</f>
        <v>#REF!</v>
      </c>
      <c r="N101" s="82" t="e">
        <f t="shared" si="8"/>
        <v>#REF!</v>
      </c>
      <c r="O101" s="84" t="e">
        <f>IF($B101=0,0,VLOOKUP($A101,#REF!,'Печать(міжопал)'!O$9,FALSE))</f>
        <v>#REF!</v>
      </c>
      <c r="P101" s="82" t="e">
        <f t="shared" si="9"/>
        <v>#REF!</v>
      </c>
      <c r="Q101" s="84" t="e">
        <f>IF($B101=0,0,VLOOKUP($A101,#REF!,'Печать(міжопал)'!Q$9,FALSE))</f>
        <v>#REF!</v>
      </c>
      <c r="R101" s="82" t="e">
        <f t="shared" si="10"/>
        <v>#REF!</v>
      </c>
      <c r="S101" s="84" t="e">
        <f>IF($B101=0,0,VLOOKUP($A101,#REF!,'Печать(міжопал)'!S$9,FALSE))</f>
        <v>#REF!</v>
      </c>
      <c r="T101" s="82" t="e">
        <f t="shared" si="11"/>
        <v>#REF!</v>
      </c>
      <c r="U101" s="84" t="e">
        <f>IF($B101=0,0,VLOOKUP($A101,#REF!,'Печать(міжопал)'!U$9,FALSE))</f>
        <v>#REF!</v>
      </c>
      <c r="V101" s="82" t="e">
        <f t="shared" si="12"/>
        <v>#REF!</v>
      </c>
      <c r="W101" s="84" t="e">
        <f>IF($B101=0,0,VLOOKUP($A101,#REF!,'Печать(міжопал)'!W$9,FALSE))</f>
        <v>#REF!</v>
      </c>
      <c r="X101" s="82" t="e">
        <f>IF(AND($A101&gt;0,W101&gt;0),IF('2_Вихідні дані'!$A$12=1,ROUND($L101*(W101-1),2),ROUND((L101+N101+P101+R101+T101+V101)*(W101-1),2)),0)</f>
        <v>#REF!</v>
      </c>
      <c r="Y101" s="74" t="e">
        <f t="shared" si="13"/>
        <v>#REF!</v>
      </c>
      <c r="Z101" s="74" t="e">
        <f>Y101*'2_Вихідні дані'!$B$18</f>
        <v>#REF!</v>
      </c>
    </row>
    <row r="102" spans="1:26" ht="12" hidden="1" x14ac:dyDescent="0.2">
      <c r="A102" s="86" t="e">
        <f>#REF!</f>
        <v>#REF!</v>
      </c>
      <c r="B102" s="78" t="e">
        <f>IF(C102=0,0,COUNTIF($C$10:C102,"&lt;&gt;0"))</f>
        <v>#REF!</v>
      </c>
      <c r="C102" s="78" t="e">
        <f>IF($F102&gt;0,#REF!,0)</f>
        <v>#REF!</v>
      </c>
      <c r="D102" s="78" t="e">
        <f>IF($F102&gt;0,#REF!,"")</f>
        <v>#REF!</v>
      </c>
      <c r="E102" s="78" t="e">
        <f>IF($F102&gt;0,#REF!,0)</f>
        <v>#REF!</v>
      </c>
      <c r="F102" s="78" t="e">
        <f>VLOOKUP($A102,#REF!,15+$B$3,FALSE)</f>
        <v>#REF!</v>
      </c>
      <c r="G102" s="82" t="e">
        <f>IF($B102&gt;0,'2_Вихідні дані'!$B$3,0)</f>
        <v>#REF!</v>
      </c>
      <c r="H102" s="84" t="e">
        <f>IF($B102=0,0,VLOOKUP($A102,#REF!,'Печать(міжопал)'!H$9,FALSE))</f>
        <v>#REF!</v>
      </c>
      <c r="I102" s="84" t="e">
        <f>IF($B102=0,0,VLOOKUP($A102,#REF!,'Печать(міжопал)'!I$9,FALSE))</f>
        <v>#REF!</v>
      </c>
      <c r="J102" s="84" t="e">
        <f>IF(B102=0,0,IF(E102&gt;0,VLOOKUP(E102,'2_Вихідні дані'!$A$6:$B$11,2,FALSE),1))</f>
        <v>#REF!</v>
      </c>
      <c r="K102" s="84" t="e">
        <f>IF($B102=0,0,VLOOKUP($A102,#REF!,'Печать(міжопал)'!K$9,FALSE))</f>
        <v>#REF!</v>
      </c>
      <c r="L102" s="74" t="e">
        <f t="shared" si="7"/>
        <v>#REF!</v>
      </c>
      <c r="M102" s="84" t="e">
        <f>IF($B102=0,0,VLOOKUP($A102,#REF!,'Печать(міжопал)'!M$9,FALSE))</f>
        <v>#REF!</v>
      </c>
      <c r="N102" s="82" t="e">
        <f t="shared" si="8"/>
        <v>#REF!</v>
      </c>
      <c r="O102" s="84" t="e">
        <f>IF($B102=0,0,VLOOKUP($A102,#REF!,'Печать(міжопал)'!O$9,FALSE))</f>
        <v>#REF!</v>
      </c>
      <c r="P102" s="82" t="e">
        <f t="shared" si="9"/>
        <v>#REF!</v>
      </c>
      <c r="Q102" s="84" t="e">
        <f>IF($B102=0,0,VLOOKUP($A102,#REF!,'Печать(міжопал)'!Q$9,FALSE))</f>
        <v>#REF!</v>
      </c>
      <c r="R102" s="82" t="e">
        <f t="shared" si="10"/>
        <v>#REF!</v>
      </c>
      <c r="S102" s="84" t="e">
        <f>IF($B102=0,0,VLOOKUP($A102,#REF!,'Печать(міжопал)'!S$9,FALSE))</f>
        <v>#REF!</v>
      </c>
      <c r="T102" s="82" t="e">
        <f t="shared" si="11"/>
        <v>#REF!</v>
      </c>
      <c r="U102" s="84" t="e">
        <f>IF($B102=0,0,VLOOKUP($A102,#REF!,'Печать(міжопал)'!U$9,FALSE))</f>
        <v>#REF!</v>
      </c>
      <c r="V102" s="82" t="e">
        <f t="shared" si="12"/>
        <v>#REF!</v>
      </c>
      <c r="W102" s="84" t="e">
        <f>IF($B102=0,0,VLOOKUP($A102,#REF!,'Печать(міжопал)'!W$9,FALSE))</f>
        <v>#REF!</v>
      </c>
      <c r="X102" s="82" t="e">
        <f>IF(AND($A102&gt;0,W102&gt;0),IF('2_Вихідні дані'!$A$12=1,ROUND($L102*(W102-1),2),ROUND((L102+N102+P102+R102+T102+V102)*(W102-1),2)),0)</f>
        <v>#REF!</v>
      </c>
      <c r="Y102" s="74" t="e">
        <f t="shared" si="13"/>
        <v>#REF!</v>
      </c>
      <c r="Z102" s="74" t="e">
        <f>Y102*'2_Вихідні дані'!$B$18</f>
        <v>#REF!</v>
      </c>
    </row>
    <row r="103" spans="1:26" ht="12" hidden="1" x14ac:dyDescent="0.2">
      <c r="A103" s="86" t="e">
        <f>#REF!</f>
        <v>#REF!</v>
      </c>
      <c r="B103" s="78" t="e">
        <f>IF(C103=0,0,COUNTIF($C$10:C103,"&lt;&gt;0"))</f>
        <v>#REF!</v>
      </c>
      <c r="C103" s="78" t="e">
        <f>IF($F103&gt;0,#REF!,0)</f>
        <v>#REF!</v>
      </c>
      <c r="D103" s="78" t="e">
        <f>IF($F103&gt;0,#REF!,"")</f>
        <v>#REF!</v>
      </c>
      <c r="E103" s="78" t="e">
        <f>IF($F103&gt;0,#REF!,0)</f>
        <v>#REF!</v>
      </c>
      <c r="F103" s="78" t="e">
        <f>VLOOKUP($A103,#REF!,15+$B$3,FALSE)</f>
        <v>#REF!</v>
      </c>
      <c r="G103" s="82" t="e">
        <f>IF($B103&gt;0,'2_Вихідні дані'!$B$3,0)</f>
        <v>#REF!</v>
      </c>
      <c r="H103" s="84" t="e">
        <f>IF($B103=0,0,VLOOKUP($A103,#REF!,'Печать(міжопал)'!H$9,FALSE))</f>
        <v>#REF!</v>
      </c>
      <c r="I103" s="84" t="e">
        <f>IF($B103=0,0,VLOOKUP($A103,#REF!,'Печать(міжопал)'!I$9,FALSE))</f>
        <v>#REF!</v>
      </c>
      <c r="J103" s="84" t="e">
        <f>IF(B103=0,0,IF(E103&gt;0,VLOOKUP(E103,'2_Вихідні дані'!$A$6:$B$11,2,FALSE),1))</f>
        <v>#REF!</v>
      </c>
      <c r="K103" s="84" t="e">
        <f>IF($B103=0,0,VLOOKUP($A103,#REF!,'Печать(міжопал)'!K$9,FALSE))</f>
        <v>#REF!</v>
      </c>
      <c r="L103" s="74" t="e">
        <f t="shared" si="7"/>
        <v>#REF!</v>
      </c>
      <c r="M103" s="84" t="e">
        <f>IF($B103=0,0,VLOOKUP($A103,#REF!,'Печать(міжопал)'!M$9,FALSE))</f>
        <v>#REF!</v>
      </c>
      <c r="N103" s="82" t="e">
        <f t="shared" si="8"/>
        <v>#REF!</v>
      </c>
      <c r="O103" s="84" t="e">
        <f>IF($B103=0,0,VLOOKUP($A103,#REF!,'Печать(міжопал)'!O$9,FALSE))</f>
        <v>#REF!</v>
      </c>
      <c r="P103" s="82" t="e">
        <f t="shared" si="9"/>
        <v>#REF!</v>
      </c>
      <c r="Q103" s="84" t="e">
        <f>IF($B103=0,0,VLOOKUP($A103,#REF!,'Печать(міжопал)'!Q$9,FALSE))</f>
        <v>#REF!</v>
      </c>
      <c r="R103" s="82" t="e">
        <f t="shared" si="10"/>
        <v>#REF!</v>
      </c>
      <c r="S103" s="84" t="e">
        <f>IF($B103=0,0,VLOOKUP($A103,#REF!,'Печать(міжопал)'!S$9,FALSE))</f>
        <v>#REF!</v>
      </c>
      <c r="T103" s="82" t="e">
        <f t="shared" si="11"/>
        <v>#REF!</v>
      </c>
      <c r="U103" s="84" t="e">
        <f>IF($B103=0,0,VLOOKUP($A103,#REF!,'Печать(міжопал)'!U$9,FALSE))</f>
        <v>#REF!</v>
      </c>
      <c r="V103" s="82" t="e">
        <f t="shared" si="12"/>
        <v>#REF!</v>
      </c>
      <c r="W103" s="84" t="e">
        <f>IF($B103=0,0,VLOOKUP($A103,#REF!,'Печать(міжопал)'!W$9,FALSE))</f>
        <v>#REF!</v>
      </c>
      <c r="X103" s="82" t="e">
        <f>IF(AND($A103&gt;0,W103&gt;0),IF('2_Вихідні дані'!$A$12=1,ROUND($L103*(W103-1),2),ROUND((L103+N103+P103+R103+T103+V103)*(W103-1),2)),0)</f>
        <v>#REF!</v>
      </c>
      <c r="Y103" s="74" t="e">
        <f t="shared" si="13"/>
        <v>#REF!</v>
      </c>
      <c r="Z103" s="74" t="e">
        <f>Y103*'2_Вихідні дані'!$B$18</f>
        <v>#REF!</v>
      </c>
    </row>
    <row r="104" spans="1:26" ht="12" hidden="1" x14ac:dyDescent="0.2">
      <c r="A104" s="86" t="e">
        <f>#REF!</f>
        <v>#REF!</v>
      </c>
      <c r="B104" s="78" t="e">
        <f>IF(C104=0,0,COUNTIF($C$10:C104,"&lt;&gt;0"))</f>
        <v>#REF!</v>
      </c>
      <c r="C104" s="78" t="e">
        <f>IF($F104&gt;0,#REF!,0)</f>
        <v>#REF!</v>
      </c>
      <c r="D104" s="78" t="e">
        <f>IF($F104&gt;0,#REF!,"")</f>
        <v>#REF!</v>
      </c>
      <c r="E104" s="78" t="e">
        <f>IF($F104&gt;0,#REF!,0)</f>
        <v>#REF!</v>
      </c>
      <c r="F104" s="78" t="e">
        <f>VLOOKUP($A104,#REF!,15+$B$3,FALSE)</f>
        <v>#REF!</v>
      </c>
      <c r="G104" s="82" t="e">
        <f>IF($B104&gt;0,'2_Вихідні дані'!$B$3,0)</f>
        <v>#REF!</v>
      </c>
      <c r="H104" s="84" t="e">
        <f>IF($B104=0,0,VLOOKUP($A104,#REF!,'Печать(міжопал)'!H$9,FALSE))</f>
        <v>#REF!</v>
      </c>
      <c r="I104" s="84" t="e">
        <f>IF($B104=0,0,VLOOKUP($A104,#REF!,'Печать(міжопал)'!I$9,FALSE))</f>
        <v>#REF!</v>
      </c>
      <c r="J104" s="84" t="e">
        <f>IF(B104=0,0,IF(E104&gt;0,VLOOKUP(E104,'2_Вихідні дані'!$A$6:$B$11,2,FALSE),1))</f>
        <v>#REF!</v>
      </c>
      <c r="K104" s="84" t="e">
        <f>IF($B104=0,0,VLOOKUP($A104,#REF!,'Печать(міжопал)'!K$9,FALSE))</f>
        <v>#REF!</v>
      </c>
      <c r="L104" s="74" t="e">
        <f t="shared" si="7"/>
        <v>#REF!</v>
      </c>
      <c r="M104" s="84" t="e">
        <f>IF($B104=0,0,VLOOKUP($A104,#REF!,'Печать(міжопал)'!M$9,FALSE))</f>
        <v>#REF!</v>
      </c>
      <c r="N104" s="82" t="e">
        <f t="shared" si="8"/>
        <v>#REF!</v>
      </c>
      <c r="O104" s="84" t="e">
        <f>IF($B104=0,0,VLOOKUP($A104,#REF!,'Печать(міжопал)'!O$9,FALSE))</f>
        <v>#REF!</v>
      </c>
      <c r="P104" s="82" t="e">
        <f t="shared" si="9"/>
        <v>#REF!</v>
      </c>
      <c r="Q104" s="84" t="e">
        <f>IF($B104=0,0,VLOOKUP($A104,#REF!,'Печать(міжопал)'!Q$9,FALSE))</f>
        <v>#REF!</v>
      </c>
      <c r="R104" s="82" t="e">
        <f t="shared" si="10"/>
        <v>#REF!</v>
      </c>
      <c r="S104" s="84" t="e">
        <f>IF($B104=0,0,VLOOKUP($A104,#REF!,'Печать(міжопал)'!S$9,FALSE))</f>
        <v>#REF!</v>
      </c>
      <c r="T104" s="82" t="e">
        <f t="shared" si="11"/>
        <v>#REF!</v>
      </c>
      <c r="U104" s="84" t="e">
        <f>IF($B104=0,0,VLOOKUP($A104,#REF!,'Печать(міжопал)'!U$9,FALSE))</f>
        <v>#REF!</v>
      </c>
      <c r="V104" s="82" t="e">
        <f t="shared" si="12"/>
        <v>#REF!</v>
      </c>
      <c r="W104" s="84" t="e">
        <f>IF($B104=0,0,VLOOKUP($A104,#REF!,'Печать(міжопал)'!W$9,FALSE))</f>
        <v>#REF!</v>
      </c>
      <c r="X104" s="82" t="e">
        <f>IF(AND($A104&gt;0,W104&gt;0),IF('2_Вихідні дані'!$A$12=1,ROUND($L104*(W104-1),2),ROUND((L104+N104+P104+R104+T104+V104)*(W104-1),2)),0)</f>
        <v>#REF!</v>
      </c>
      <c r="Y104" s="74" t="e">
        <f t="shared" si="13"/>
        <v>#REF!</v>
      </c>
      <c r="Z104" s="74" t="e">
        <f>Y104*'2_Вихідні дані'!$B$18</f>
        <v>#REF!</v>
      </c>
    </row>
    <row r="105" spans="1:26" ht="12" hidden="1" x14ac:dyDescent="0.2">
      <c r="A105" s="86" t="e">
        <f>#REF!</f>
        <v>#REF!</v>
      </c>
      <c r="B105" s="78" t="e">
        <f>IF(C105=0,0,COUNTIF($C$10:C105,"&lt;&gt;0"))</f>
        <v>#REF!</v>
      </c>
      <c r="C105" s="78" t="e">
        <f>IF($F105&gt;0,#REF!,0)</f>
        <v>#REF!</v>
      </c>
      <c r="D105" s="78" t="e">
        <f>IF($F105&gt;0,#REF!,"")</f>
        <v>#REF!</v>
      </c>
      <c r="E105" s="78" t="e">
        <f>IF($F105&gt;0,#REF!,0)</f>
        <v>#REF!</v>
      </c>
      <c r="F105" s="78" t="e">
        <f>VLOOKUP($A105,#REF!,15+$B$3,FALSE)</f>
        <v>#REF!</v>
      </c>
      <c r="G105" s="82" t="e">
        <f>IF($B105&gt;0,'2_Вихідні дані'!$B$3,0)</f>
        <v>#REF!</v>
      </c>
      <c r="H105" s="84" t="e">
        <f>IF($B105=0,0,VLOOKUP($A105,#REF!,'Печать(міжопал)'!H$9,FALSE))</f>
        <v>#REF!</v>
      </c>
      <c r="I105" s="84" t="e">
        <f>IF($B105=0,0,VLOOKUP($A105,#REF!,'Печать(міжопал)'!I$9,FALSE))</f>
        <v>#REF!</v>
      </c>
      <c r="J105" s="84" t="e">
        <f>IF(B105=0,0,IF(E105&gt;0,VLOOKUP(E105,'2_Вихідні дані'!$A$6:$B$11,2,FALSE),1))</f>
        <v>#REF!</v>
      </c>
      <c r="K105" s="84" t="e">
        <f>IF($B105=0,0,VLOOKUP($A105,#REF!,'Печать(міжопал)'!K$9,FALSE))</f>
        <v>#REF!</v>
      </c>
      <c r="L105" s="74" t="e">
        <f t="shared" si="7"/>
        <v>#REF!</v>
      </c>
      <c r="M105" s="84" t="e">
        <f>IF($B105=0,0,VLOOKUP($A105,#REF!,'Печать(міжопал)'!M$9,FALSE))</f>
        <v>#REF!</v>
      </c>
      <c r="N105" s="82" t="e">
        <f t="shared" si="8"/>
        <v>#REF!</v>
      </c>
      <c r="O105" s="84" t="e">
        <f>IF($B105=0,0,VLOOKUP($A105,#REF!,'Печать(міжопал)'!O$9,FALSE))</f>
        <v>#REF!</v>
      </c>
      <c r="P105" s="82" t="e">
        <f t="shared" si="9"/>
        <v>#REF!</v>
      </c>
      <c r="Q105" s="84" t="e">
        <f>IF($B105=0,0,VLOOKUP($A105,#REF!,'Печать(міжопал)'!Q$9,FALSE))</f>
        <v>#REF!</v>
      </c>
      <c r="R105" s="82" t="e">
        <f t="shared" si="10"/>
        <v>#REF!</v>
      </c>
      <c r="S105" s="84" t="e">
        <f>IF($B105=0,0,VLOOKUP($A105,#REF!,'Печать(міжопал)'!S$9,FALSE))</f>
        <v>#REF!</v>
      </c>
      <c r="T105" s="82" t="e">
        <f t="shared" si="11"/>
        <v>#REF!</v>
      </c>
      <c r="U105" s="84" t="e">
        <f>IF($B105=0,0,VLOOKUP($A105,#REF!,'Печать(міжопал)'!U$9,FALSE))</f>
        <v>#REF!</v>
      </c>
      <c r="V105" s="82" t="e">
        <f t="shared" si="12"/>
        <v>#REF!</v>
      </c>
      <c r="W105" s="84" t="e">
        <f>IF($B105=0,0,VLOOKUP($A105,#REF!,'Печать(міжопал)'!W$9,FALSE))</f>
        <v>#REF!</v>
      </c>
      <c r="X105" s="82" t="e">
        <f>IF(AND($A105&gt;0,W105&gt;0),IF('2_Вихідні дані'!$A$12=1,ROUND($L105*(W105-1),2),ROUND((L105+N105+P105+R105+T105+V105)*(W105-1),2)),0)</f>
        <v>#REF!</v>
      </c>
      <c r="Y105" s="74" t="e">
        <f t="shared" si="13"/>
        <v>#REF!</v>
      </c>
      <c r="Z105" s="74" t="e">
        <f>Y105*'2_Вихідні дані'!$B$18</f>
        <v>#REF!</v>
      </c>
    </row>
    <row r="106" spans="1:26" ht="12" hidden="1" x14ac:dyDescent="0.2">
      <c r="A106" s="86" t="e">
        <f>#REF!</f>
        <v>#REF!</v>
      </c>
      <c r="B106" s="78" t="e">
        <f>IF(C106=0,0,COUNTIF($C$10:C106,"&lt;&gt;0"))</f>
        <v>#REF!</v>
      </c>
      <c r="C106" s="78" t="e">
        <f>IF($F106&gt;0,#REF!,0)</f>
        <v>#REF!</v>
      </c>
      <c r="D106" s="78" t="e">
        <f>IF($F106&gt;0,#REF!,"")</f>
        <v>#REF!</v>
      </c>
      <c r="E106" s="78" t="e">
        <f>IF($F106&gt;0,#REF!,0)</f>
        <v>#REF!</v>
      </c>
      <c r="F106" s="78" t="e">
        <f>VLOOKUP($A106,#REF!,15+$B$3,FALSE)</f>
        <v>#REF!</v>
      </c>
      <c r="G106" s="82" t="e">
        <f>IF($B106&gt;0,'2_Вихідні дані'!$B$3,0)</f>
        <v>#REF!</v>
      </c>
      <c r="H106" s="84" t="e">
        <f>IF($B106=0,0,VLOOKUP($A106,#REF!,'Печать(міжопал)'!H$9,FALSE))</f>
        <v>#REF!</v>
      </c>
      <c r="I106" s="84" t="e">
        <f>IF($B106=0,0,VLOOKUP($A106,#REF!,'Печать(міжопал)'!I$9,FALSE))</f>
        <v>#REF!</v>
      </c>
      <c r="J106" s="84" t="e">
        <f>IF(B106=0,0,IF(E106&gt;0,VLOOKUP(E106,'2_Вихідні дані'!$A$6:$B$11,2,FALSE),1))</f>
        <v>#REF!</v>
      </c>
      <c r="K106" s="84" t="e">
        <f>IF($B106=0,0,VLOOKUP($A106,#REF!,'Печать(міжопал)'!K$9,FALSE))</f>
        <v>#REF!</v>
      </c>
      <c r="L106" s="74" t="e">
        <f t="shared" si="7"/>
        <v>#REF!</v>
      </c>
      <c r="M106" s="84" t="e">
        <f>IF($B106=0,0,VLOOKUP($A106,#REF!,'Печать(міжопал)'!M$9,FALSE))</f>
        <v>#REF!</v>
      </c>
      <c r="N106" s="82" t="e">
        <f t="shared" si="8"/>
        <v>#REF!</v>
      </c>
      <c r="O106" s="84" t="e">
        <f>IF($B106=0,0,VLOOKUP($A106,#REF!,'Печать(міжопал)'!O$9,FALSE))</f>
        <v>#REF!</v>
      </c>
      <c r="P106" s="82" t="e">
        <f t="shared" si="9"/>
        <v>#REF!</v>
      </c>
      <c r="Q106" s="84" t="e">
        <f>IF($B106=0,0,VLOOKUP($A106,#REF!,'Печать(міжопал)'!Q$9,FALSE))</f>
        <v>#REF!</v>
      </c>
      <c r="R106" s="82" t="e">
        <f t="shared" si="10"/>
        <v>#REF!</v>
      </c>
      <c r="S106" s="84" t="e">
        <f>IF($B106=0,0,VLOOKUP($A106,#REF!,'Печать(міжопал)'!S$9,FALSE))</f>
        <v>#REF!</v>
      </c>
      <c r="T106" s="82" t="e">
        <f t="shared" si="11"/>
        <v>#REF!</v>
      </c>
      <c r="U106" s="84" t="e">
        <f>IF($B106=0,0,VLOOKUP($A106,#REF!,'Печать(міжопал)'!U$9,FALSE))</f>
        <v>#REF!</v>
      </c>
      <c r="V106" s="82" t="e">
        <f t="shared" si="12"/>
        <v>#REF!</v>
      </c>
      <c r="W106" s="84" t="e">
        <f>IF($B106=0,0,VLOOKUP($A106,#REF!,'Печать(міжопал)'!W$9,FALSE))</f>
        <v>#REF!</v>
      </c>
      <c r="X106" s="82" t="e">
        <f>IF(AND($A106&gt;0,W106&gt;0),IF('2_Вихідні дані'!$A$12=1,ROUND($L106*(W106-1),2),ROUND((L106+N106+P106+R106+T106+V106)*(W106-1),2)),0)</f>
        <v>#REF!</v>
      </c>
      <c r="Y106" s="74" t="e">
        <f t="shared" si="13"/>
        <v>#REF!</v>
      </c>
      <c r="Z106" s="74" t="e">
        <f>Y106*'2_Вихідні дані'!$B$18</f>
        <v>#REF!</v>
      </c>
    </row>
    <row r="107" spans="1:26" ht="12" hidden="1" x14ac:dyDescent="0.2">
      <c r="A107" s="86" t="e">
        <f>#REF!</f>
        <v>#REF!</v>
      </c>
      <c r="B107" s="78" t="e">
        <f>IF(C107=0,0,COUNTIF($C$10:C107,"&lt;&gt;0"))</f>
        <v>#REF!</v>
      </c>
      <c r="C107" s="78" t="e">
        <f>IF($F107&gt;0,#REF!,0)</f>
        <v>#REF!</v>
      </c>
      <c r="D107" s="78" t="e">
        <f>IF($F107&gt;0,#REF!,"")</f>
        <v>#REF!</v>
      </c>
      <c r="E107" s="78" t="e">
        <f>IF($F107&gt;0,#REF!,0)</f>
        <v>#REF!</v>
      </c>
      <c r="F107" s="78" t="e">
        <f>VLOOKUP($A107,#REF!,15+$B$3,FALSE)</f>
        <v>#REF!</v>
      </c>
      <c r="G107" s="82" t="e">
        <f>IF($B107&gt;0,'2_Вихідні дані'!$B$3,0)</f>
        <v>#REF!</v>
      </c>
      <c r="H107" s="84" t="e">
        <f>IF($B107=0,0,VLOOKUP($A107,#REF!,'Печать(міжопал)'!H$9,FALSE))</f>
        <v>#REF!</v>
      </c>
      <c r="I107" s="84" t="e">
        <f>IF($B107=0,0,VLOOKUP($A107,#REF!,'Печать(міжопал)'!I$9,FALSE))</f>
        <v>#REF!</v>
      </c>
      <c r="J107" s="84" t="e">
        <f>IF(B107=0,0,IF(E107&gt;0,VLOOKUP(E107,'2_Вихідні дані'!$A$6:$B$11,2,FALSE),1))</f>
        <v>#REF!</v>
      </c>
      <c r="K107" s="84" t="e">
        <f>IF($B107=0,0,VLOOKUP($A107,#REF!,'Печать(міжопал)'!K$9,FALSE))</f>
        <v>#REF!</v>
      </c>
      <c r="L107" s="74" t="e">
        <f t="shared" si="7"/>
        <v>#REF!</v>
      </c>
      <c r="M107" s="84" t="e">
        <f>IF($B107=0,0,VLOOKUP($A107,#REF!,'Печать(міжопал)'!M$9,FALSE))</f>
        <v>#REF!</v>
      </c>
      <c r="N107" s="82" t="e">
        <f t="shared" si="8"/>
        <v>#REF!</v>
      </c>
      <c r="O107" s="84" t="e">
        <f>IF($B107=0,0,VLOOKUP($A107,#REF!,'Печать(міжопал)'!O$9,FALSE))</f>
        <v>#REF!</v>
      </c>
      <c r="P107" s="82" t="e">
        <f t="shared" si="9"/>
        <v>#REF!</v>
      </c>
      <c r="Q107" s="84" t="e">
        <f>IF($B107=0,0,VLOOKUP($A107,#REF!,'Печать(міжопал)'!Q$9,FALSE))</f>
        <v>#REF!</v>
      </c>
      <c r="R107" s="82" t="e">
        <f t="shared" si="10"/>
        <v>#REF!</v>
      </c>
      <c r="S107" s="84" t="e">
        <f>IF($B107=0,0,VLOOKUP($A107,#REF!,'Печать(міжопал)'!S$9,FALSE))</f>
        <v>#REF!</v>
      </c>
      <c r="T107" s="82" t="e">
        <f t="shared" si="11"/>
        <v>#REF!</v>
      </c>
      <c r="U107" s="84" t="e">
        <f>IF($B107=0,0,VLOOKUP($A107,#REF!,'Печать(міжопал)'!U$9,FALSE))</f>
        <v>#REF!</v>
      </c>
      <c r="V107" s="82" t="e">
        <f t="shared" si="12"/>
        <v>#REF!</v>
      </c>
      <c r="W107" s="84" t="e">
        <f>IF($B107=0,0,VLOOKUP($A107,#REF!,'Печать(міжопал)'!W$9,FALSE))</f>
        <v>#REF!</v>
      </c>
      <c r="X107" s="82" t="e">
        <f>IF(AND($A107&gt;0,W107&gt;0),IF('2_Вихідні дані'!$A$12=1,ROUND($L107*(W107-1),2),ROUND((L107+N107+P107+R107+T107+V107)*(W107-1),2)),0)</f>
        <v>#REF!</v>
      </c>
      <c r="Y107" s="74" t="e">
        <f t="shared" si="13"/>
        <v>#REF!</v>
      </c>
      <c r="Z107" s="74" t="e">
        <f>Y107*'2_Вихідні дані'!$B$18</f>
        <v>#REF!</v>
      </c>
    </row>
    <row r="108" spans="1:26" ht="12" hidden="1" x14ac:dyDescent="0.2">
      <c r="A108" s="86" t="e">
        <f>#REF!</f>
        <v>#REF!</v>
      </c>
      <c r="B108" s="78" t="e">
        <f>IF(C108=0,0,COUNTIF($C$10:C108,"&lt;&gt;0"))</f>
        <v>#REF!</v>
      </c>
      <c r="C108" s="78" t="e">
        <f>IF($F108&gt;0,#REF!,0)</f>
        <v>#REF!</v>
      </c>
      <c r="D108" s="78" t="e">
        <f>IF($F108&gt;0,#REF!,"")</f>
        <v>#REF!</v>
      </c>
      <c r="E108" s="78" t="e">
        <f>IF($F108&gt;0,#REF!,0)</f>
        <v>#REF!</v>
      </c>
      <c r="F108" s="78" t="e">
        <f>VLOOKUP($A108,#REF!,15+$B$3,FALSE)</f>
        <v>#REF!</v>
      </c>
      <c r="G108" s="82" t="e">
        <f>IF($B108&gt;0,'2_Вихідні дані'!$B$3,0)</f>
        <v>#REF!</v>
      </c>
      <c r="H108" s="84" t="e">
        <f>IF($B108=0,0,VLOOKUP($A108,#REF!,'Печать(міжопал)'!H$9,FALSE))</f>
        <v>#REF!</v>
      </c>
      <c r="I108" s="84" t="e">
        <f>IF($B108=0,0,VLOOKUP($A108,#REF!,'Печать(міжопал)'!I$9,FALSE))</f>
        <v>#REF!</v>
      </c>
      <c r="J108" s="84" t="e">
        <f>IF(B108=0,0,IF(E108&gt;0,VLOOKUP(E108,'2_Вихідні дані'!$A$6:$B$11,2,FALSE),1))</f>
        <v>#REF!</v>
      </c>
      <c r="K108" s="84" t="e">
        <f>IF($B108=0,0,VLOOKUP($A108,#REF!,'Печать(міжопал)'!K$9,FALSE))</f>
        <v>#REF!</v>
      </c>
      <c r="L108" s="74" t="e">
        <f t="shared" si="7"/>
        <v>#REF!</v>
      </c>
      <c r="M108" s="84" t="e">
        <f>IF($B108=0,0,VLOOKUP($A108,#REF!,'Печать(міжопал)'!M$9,FALSE))</f>
        <v>#REF!</v>
      </c>
      <c r="N108" s="82" t="e">
        <f t="shared" si="8"/>
        <v>#REF!</v>
      </c>
      <c r="O108" s="84" t="e">
        <f>IF($B108=0,0,VLOOKUP($A108,#REF!,'Печать(міжопал)'!O$9,FALSE))</f>
        <v>#REF!</v>
      </c>
      <c r="P108" s="82" t="e">
        <f t="shared" si="9"/>
        <v>#REF!</v>
      </c>
      <c r="Q108" s="84" t="e">
        <f>IF($B108=0,0,VLOOKUP($A108,#REF!,'Печать(міжопал)'!Q$9,FALSE))</f>
        <v>#REF!</v>
      </c>
      <c r="R108" s="82" t="e">
        <f t="shared" si="10"/>
        <v>#REF!</v>
      </c>
      <c r="S108" s="84" t="e">
        <f>IF($B108=0,0,VLOOKUP($A108,#REF!,'Печать(міжопал)'!S$9,FALSE))</f>
        <v>#REF!</v>
      </c>
      <c r="T108" s="82" t="e">
        <f t="shared" si="11"/>
        <v>#REF!</v>
      </c>
      <c r="U108" s="84" t="e">
        <f>IF($B108=0,0,VLOOKUP($A108,#REF!,'Печать(міжопал)'!U$9,FALSE))</f>
        <v>#REF!</v>
      </c>
      <c r="V108" s="82" t="e">
        <f t="shared" si="12"/>
        <v>#REF!</v>
      </c>
      <c r="W108" s="84" t="e">
        <f>IF($B108=0,0,VLOOKUP($A108,#REF!,'Печать(міжопал)'!W$9,FALSE))</f>
        <v>#REF!</v>
      </c>
      <c r="X108" s="82" t="e">
        <f>IF(AND($A108&gt;0,W108&gt;0),IF('2_Вихідні дані'!$A$12=1,ROUND($L108*(W108-1),2),ROUND((L108+N108+P108+R108+T108+V108)*(W108-1),2)),0)</f>
        <v>#REF!</v>
      </c>
      <c r="Y108" s="74" t="e">
        <f t="shared" si="13"/>
        <v>#REF!</v>
      </c>
      <c r="Z108" s="74" t="e">
        <f>Y108*'2_Вихідні дані'!$B$18</f>
        <v>#REF!</v>
      </c>
    </row>
    <row r="109" spans="1:26" ht="12" hidden="1" x14ac:dyDescent="0.2">
      <c r="A109" s="86" t="e">
        <f>#REF!</f>
        <v>#REF!</v>
      </c>
      <c r="B109" s="78" t="e">
        <f>IF(C109=0,0,COUNTIF($C$10:C109,"&lt;&gt;0"))</f>
        <v>#REF!</v>
      </c>
      <c r="C109" s="78" t="e">
        <f>IF($F109&gt;0,#REF!,0)</f>
        <v>#REF!</v>
      </c>
      <c r="D109" s="78" t="e">
        <f>IF($F109&gt;0,#REF!,"")</f>
        <v>#REF!</v>
      </c>
      <c r="E109" s="78" t="e">
        <f>IF($F109&gt;0,#REF!,0)</f>
        <v>#REF!</v>
      </c>
      <c r="F109" s="78" t="e">
        <f>VLOOKUP($A109,#REF!,15+$B$3,FALSE)</f>
        <v>#REF!</v>
      </c>
      <c r="G109" s="82" t="e">
        <f>IF($B109&gt;0,'2_Вихідні дані'!$B$3,0)</f>
        <v>#REF!</v>
      </c>
      <c r="H109" s="84" t="e">
        <f>IF($B109=0,0,VLOOKUP($A109,#REF!,'Печать(міжопал)'!H$9,FALSE))</f>
        <v>#REF!</v>
      </c>
      <c r="I109" s="84" t="e">
        <f>IF($B109=0,0,VLOOKUP($A109,#REF!,'Печать(міжопал)'!I$9,FALSE))</f>
        <v>#REF!</v>
      </c>
      <c r="J109" s="84" t="e">
        <f>IF(B109=0,0,IF(E109&gt;0,VLOOKUP(E109,'2_Вихідні дані'!$A$6:$B$11,2,FALSE),1))</f>
        <v>#REF!</v>
      </c>
      <c r="K109" s="84" t="e">
        <f>IF($B109=0,0,VLOOKUP($A109,#REF!,'Печать(міжопал)'!K$9,FALSE))</f>
        <v>#REF!</v>
      </c>
      <c r="L109" s="74" t="e">
        <f t="shared" si="7"/>
        <v>#REF!</v>
      </c>
      <c r="M109" s="84" t="e">
        <f>IF($B109=0,0,VLOOKUP($A109,#REF!,'Печать(міжопал)'!M$9,FALSE))</f>
        <v>#REF!</v>
      </c>
      <c r="N109" s="82" t="e">
        <f t="shared" si="8"/>
        <v>#REF!</v>
      </c>
      <c r="O109" s="84" t="e">
        <f>IF($B109=0,0,VLOOKUP($A109,#REF!,'Печать(міжопал)'!O$9,FALSE))</f>
        <v>#REF!</v>
      </c>
      <c r="P109" s="82" t="e">
        <f t="shared" si="9"/>
        <v>#REF!</v>
      </c>
      <c r="Q109" s="84" t="e">
        <f>IF($B109=0,0,VLOOKUP($A109,#REF!,'Печать(міжопал)'!Q$9,FALSE))</f>
        <v>#REF!</v>
      </c>
      <c r="R109" s="82" t="e">
        <f t="shared" si="10"/>
        <v>#REF!</v>
      </c>
      <c r="S109" s="84" t="e">
        <f>IF($B109=0,0,VLOOKUP($A109,#REF!,'Печать(міжопал)'!S$9,FALSE))</f>
        <v>#REF!</v>
      </c>
      <c r="T109" s="82" t="e">
        <f t="shared" si="11"/>
        <v>#REF!</v>
      </c>
      <c r="U109" s="84" t="e">
        <f>IF($B109=0,0,VLOOKUP($A109,#REF!,'Печать(міжопал)'!U$9,FALSE))</f>
        <v>#REF!</v>
      </c>
      <c r="V109" s="82" t="e">
        <f t="shared" si="12"/>
        <v>#REF!</v>
      </c>
      <c r="W109" s="84" t="e">
        <f>IF($B109=0,0,VLOOKUP($A109,#REF!,'Печать(міжопал)'!W$9,FALSE))</f>
        <v>#REF!</v>
      </c>
      <c r="X109" s="82" t="e">
        <f>IF(AND($A109&gt;0,W109&gt;0),IF('2_Вихідні дані'!$A$12=1,ROUND($L109*(W109-1),2),ROUND((L109+N109+P109+R109+T109+V109)*(W109-1),2)),0)</f>
        <v>#REF!</v>
      </c>
      <c r="Y109" s="74" t="e">
        <f t="shared" si="13"/>
        <v>#REF!</v>
      </c>
      <c r="Z109" s="74" t="e">
        <f>Y109*'2_Вихідні дані'!$B$18</f>
        <v>#REF!</v>
      </c>
    </row>
    <row r="110" spans="1:26" ht="12" hidden="1" x14ac:dyDescent="0.2">
      <c r="A110" s="86" t="e">
        <f>#REF!</f>
        <v>#REF!</v>
      </c>
      <c r="B110" s="78" t="e">
        <f>IF(C110=0,0,COUNTIF($C$10:C110,"&lt;&gt;0"))</f>
        <v>#REF!</v>
      </c>
      <c r="C110" s="78" t="e">
        <f>IF($F110&gt;0,#REF!,0)</f>
        <v>#REF!</v>
      </c>
      <c r="D110" s="78" t="e">
        <f>IF($F110&gt;0,#REF!,"")</f>
        <v>#REF!</v>
      </c>
      <c r="E110" s="78" t="e">
        <f>IF($F110&gt;0,#REF!,0)</f>
        <v>#REF!</v>
      </c>
      <c r="F110" s="78" t="e">
        <f>VLOOKUP($A110,#REF!,15+$B$3,FALSE)</f>
        <v>#REF!</v>
      </c>
      <c r="G110" s="82" t="e">
        <f>IF($B110&gt;0,'2_Вихідні дані'!$B$3,0)</f>
        <v>#REF!</v>
      </c>
      <c r="H110" s="84" t="e">
        <f>IF($B110=0,0,VLOOKUP($A110,#REF!,'Печать(міжопал)'!H$9,FALSE))</f>
        <v>#REF!</v>
      </c>
      <c r="I110" s="84" t="e">
        <f>IF($B110=0,0,VLOOKUP($A110,#REF!,'Печать(міжопал)'!I$9,FALSE))</f>
        <v>#REF!</v>
      </c>
      <c r="J110" s="84" t="e">
        <f>IF(B110=0,0,IF(E110&gt;0,VLOOKUP(E110,'2_Вихідні дані'!$A$6:$B$11,2,FALSE),1))</f>
        <v>#REF!</v>
      </c>
      <c r="K110" s="84" t="e">
        <f>IF($B110=0,0,VLOOKUP($A110,#REF!,'Печать(міжопал)'!K$9,FALSE))</f>
        <v>#REF!</v>
      </c>
      <c r="L110" s="74" t="e">
        <f t="shared" si="7"/>
        <v>#REF!</v>
      </c>
      <c r="M110" s="84" t="e">
        <f>IF($B110=0,0,VLOOKUP($A110,#REF!,'Печать(міжопал)'!M$9,FALSE))</f>
        <v>#REF!</v>
      </c>
      <c r="N110" s="82" t="e">
        <f t="shared" si="8"/>
        <v>#REF!</v>
      </c>
      <c r="O110" s="84" t="e">
        <f>IF($B110=0,0,VLOOKUP($A110,#REF!,'Печать(міжопал)'!O$9,FALSE))</f>
        <v>#REF!</v>
      </c>
      <c r="P110" s="82" t="e">
        <f t="shared" si="9"/>
        <v>#REF!</v>
      </c>
      <c r="Q110" s="84" t="e">
        <f>IF($B110=0,0,VLOOKUP($A110,#REF!,'Печать(міжопал)'!Q$9,FALSE))</f>
        <v>#REF!</v>
      </c>
      <c r="R110" s="82" t="e">
        <f t="shared" si="10"/>
        <v>#REF!</v>
      </c>
      <c r="S110" s="84" t="e">
        <f>IF($B110=0,0,VLOOKUP($A110,#REF!,'Печать(міжопал)'!S$9,FALSE))</f>
        <v>#REF!</v>
      </c>
      <c r="T110" s="82" t="e">
        <f t="shared" si="11"/>
        <v>#REF!</v>
      </c>
      <c r="U110" s="84" t="e">
        <f>IF($B110=0,0,VLOOKUP($A110,#REF!,'Печать(міжопал)'!U$9,FALSE))</f>
        <v>#REF!</v>
      </c>
      <c r="V110" s="82" t="e">
        <f t="shared" si="12"/>
        <v>#REF!</v>
      </c>
      <c r="W110" s="84" t="e">
        <f>IF($B110=0,0,VLOOKUP($A110,#REF!,'Печать(міжопал)'!W$9,FALSE))</f>
        <v>#REF!</v>
      </c>
      <c r="X110" s="82" t="e">
        <f>IF(AND($A110&gt;0,W110&gt;0),IF('2_Вихідні дані'!$A$12=1,ROUND($L110*(W110-1),2),ROUND((L110+N110+P110+R110+T110+V110)*(W110-1),2)),0)</f>
        <v>#REF!</v>
      </c>
      <c r="Y110" s="74" t="e">
        <f t="shared" si="13"/>
        <v>#REF!</v>
      </c>
      <c r="Z110" s="74" t="e">
        <f>Y110*'2_Вихідні дані'!$B$18</f>
        <v>#REF!</v>
      </c>
    </row>
    <row r="111" spans="1:26" ht="12" hidden="1" x14ac:dyDescent="0.2">
      <c r="A111" s="86" t="e">
        <f>#REF!</f>
        <v>#REF!</v>
      </c>
      <c r="B111" s="78" t="e">
        <f>IF(C111=0,0,COUNTIF($C$10:C111,"&lt;&gt;0"))</f>
        <v>#REF!</v>
      </c>
      <c r="C111" s="78" t="e">
        <f>IF($F111&gt;0,#REF!,0)</f>
        <v>#REF!</v>
      </c>
      <c r="D111" s="78" t="e">
        <f>IF($F111&gt;0,#REF!,"")</f>
        <v>#REF!</v>
      </c>
      <c r="E111" s="78" t="e">
        <f>IF($F111&gt;0,#REF!,0)</f>
        <v>#REF!</v>
      </c>
      <c r="F111" s="78" t="e">
        <f>VLOOKUP($A111,#REF!,15+$B$3,FALSE)</f>
        <v>#REF!</v>
      </c>
      <c r="G111" s="82" t="e">
        <f>IF($B111&gt;0,'2_Вихідні дані'!$B$3,0)</f>
        <v>#REF!</v>
      </c>
      <c r="H111" s="84" t="e">
        <f>IF($B111=0,0,VLOOKUP($A111,#REF!,'Печать(міжопал)'!H$9,FALSE))</f>
        <v>#REF!</v>
      </c>
      <c r="I111" s="84" t="e">
        <f>IF($B111=0,0,VLOOKUP($A111,#REF!,'Печать(міжопал)'!I$9,FALSE))</f>
        <v>#REF!</v>
      </c>
      <c r="J111" s="84" t="e">
        <f>IF(B111=0,0,IF(E111&gt;0,VLOOKUP(E111,'2_Вихідні дані'!$A$6:$B$11,2,FALSE),1))</f>
        <v>#REF!</v>
      </c>
      <c r="K111" s="84" t="e">
        <f>IF($B111=0,0,VLOOKUP($A111,#REF!,'Печать(міжопал)'!K$9,FALSE))</f>
        <v>#REF!</v>
      </c>
      <c r="L111" s="74" t="e">
        <f t="shared" si="7"/>
        <v>#REF!</v>
      </c>
      <c r="M111" s="84" t="e">
        <f>IF($B111=0,0,VLOOKUP($A111,#REF!,'Печать(міжопал)'!M$9,FALSE))</f>
        <v>#REF!</v>
      </c>
      <c r="N111" s="82" t="e">
        <f t="shared" si="8"/>
        <v>#REF!</v>
      </c>
      <c r="O111" s="84" t="e">
        <f>IF($B111=0,0,VLOOKUP($A111,#REF!,'Печать(міжопал)'!O$9,FALSE))</f>
        <v>#REF!</v>
      </c>
      <c r="P111" s="82" t="e">
        <f t="shared" si="9"/>
        <v>#REF!</v>
      </c>
      <c r="Q111" s="84" t="e">
        <f>IF($B111=0,0,VLOOKUP($A111,#REF!,'Печать(міжопал)'!Q$9,FALSE))</f>
        <v>#REF!</v>
      </c>
      <c r="R111" s="82" t="e">
        <f t="shared" si="10"/>
        <v>#REF!</v>
      </c>
      <c r="S111" s="84" t="e">
        <f>IF($B111=0,0,VLOOKUP($A111,#REF!,'Печать(міжопал)'!S$9,FALSE))</f>
        <v>#REF!</v>
      </c>
      <c r="T111" s="82" t="e">
        <f t="shared" si="11"/>
        <v>#REF!</v>
      </c>
      <c r="U111" s="84" t="e">
        <f>IF($B111=0,0,VLOOKUP($A111,#REF!,'Печать(міжопал)'!U$9,FALSE))</f>
        <v>#REF!</v>
      </c>
      <c r="V111" s="82" t="e">
        <f t="shared" si="12"/>
        <v>#REF!</v>
      </c>
      <c r="W111" s="84" t="e">
        <f>IF($B111=0,0,VLOOKUP($A111,#REF!,'Печать(міжопал)'!W$9,FALSE))</f>
        <v>#REF!</v>
      </c>
      <c r="X111" s="82" t="e">
        <f>IF(AND($A111&gt;0,W111&gt;0),IF('2_Вихідні дані'!$A$12=1,ROUND($L111*(W111-1),2),ROUND((L111+N111+P111+R111+T111+V111)*(W111-1),2)),0)</f>
        <v>#REF!</v>
      </c>
      <c r="Y111" s="74" t="e">
        <f t="shared" si="13"/>
        <v>#REF!</v>
      </c>
      <c r="Z111" s="74" t="e">
        <f>Y111*'2_Вихідні дані'!$B$18</f>
        <v>#REF!</v>
      </c>
    </row>
    <row r="112" spans="1:26" ht="12" hidden="1" x14ac:dyDescent="0.2">
      <c r="A112" s="86" t="e">
        <f>#REF!</f>
        <v>#REF!</v>
      </c>
      <c r="B112" s="78" t="e">
        <f>IF(C112=0,0,COUNTIF($C$10:C112,"&lt;&gt;0"))</f>
        <v>#REF!</v>
      </c>
      <c r="C112" s="78" t="e">
        <f>IF($F112&gt;0,#REF!,0)</f>
        <v>#REF!</v>
      </c>
      <c r="D112" s="78" t="e">
        <f>IF($F112&gt;0,#REF!,"")</f>
        <v>#REF!</v>
      </c>
      <c r="E112" s="78" t="e">
        <f>IF($F112&gt;0,#REF!,0)</f>
        <v>#REF!</v>
      </c>
      <c r="F112" s="78" t="e">
        <f>VLOOKUP($A112,#REF!,15+$B$3,FALSE)</f>
        <v>#REF!</v>
      </c>
      <c r="G112" s="82" t="e">
        <f>IF($B112&gt;0,'2_Вихідні дані'!$B$3,0)</f>
        <v>#REF!</v>
      </c>
      <c r="H112" s="84" t="e">
        <f>IF($B112=0,0,VLOOKUP($A112,#REF!,'Печать(міжопал)'!H$9,FALSE))</f>
        <v>#REF!</v>
      </c>
      <c r="I112" s="84" t="e">
        <f>IF($B112=0,0,VLOOKUP($A112,#REF!,'Печать(міжопал)'!I$9,FALSE))</f>
        <v>#REF!</v>
      </c>
      <c r="J112" s="84" t="e">
        <f>IF(B112=0,0,IF(E112&gt;0,VLOOKUP(E112,'2_Вихідні дані'!$A$6:$B$11,2,FALSE),1))</f>
        <v>#REF!</v>
      </c>
      <c r="K112" s="84" t="e">
        <f>IF($B112=0,0,VLOOKUP($A112,#REF!,'Печать(міжопал)'!K$9,FALSE))</f>
        <v>#REF!</v>
      </c>
      <c r="L112" s="74" t="e">
        <f t="shared" si="7"/>
        <v>#REF!</v>
      </c>
      <c r="M112" s="84" t="e">
        <f>IF($B112=0,0,VLOOKUP($A112,#REF!,'Печать(міжопал)'!M$9,FALSE))</f>
        <v>#REF!</v>
      </c>
      <c r="N112" s="82" t="e">
        <f t="shared" si="8"/>
        <v>#REF!</v>
      </c>
      <c r="O112" s="84" t="e">
        <f>IF($B112=0,0,VLOOKUP($A112,#REF!,'Печать(міжопал)'!O$9,FALSE))</f>
        <v>#REF!</v>
      </c>
      <c r="P112" s="82" t="e">
        <f t="shared" si="9"/>
        <v>#REF!</v>
      </c>
      <c r="Q112" s="84" t="e">
        <f>IF($B112=0,0,VLOOKUP($A112,#REF!,'Печать(міжопал)'!Q$9,FALSE))</f>
        <v>#REF!</v>
      </c>
      <c r="R112" s="82" t="e">
        <f t="shared" si="10"/>
        <v>#REF!</v>
      </c>
      <c r="S112" s="84" t="e">
        <f>IF($B112=0,0,VLOOKUP($A112,#REF!,'Печать(міжопал)'!S$9,FALSE))</f>
        <v>#REF!</v>
      </c>
      <c r="T112" s="82" t="e">
        <f t="shared" si="11"/>
        <v>#REF!</v>
      </c>
      <c r="U112" s="84" t="e">
        <f>IF($B112=0,0,VLOOKUP($A112,#REF!,'Печать(міжопал)'!U$9,FALSE))</f>
        <v>#REF!</v>
      </c>
      <c r="V112" s="82" t="e">
        <f t="shared" si="12"/>
        <v>#REF!</v>
      </c>
      <c r="W112" s="84" t="e">
        <f>IF($B112=0,0,VLOOKUP($A112,#REF!,'Печать(міжопал)'!W$9,FALSE))</f>
        <v>#REF!</v>
      </c>
      <c r="X112" s="82" t="e">
        <f>IF(AND($A112&gt;0,W112&gt;0),IF('2_Вихідні дані'!$A$12=1,ROUND($L112*(W112-1),2),ROUND((L112+N112+P112+R112+T112+V112)*(W112-1),2)),0)</f>
        <v>#REF!</v>
      </c>
      <c r="Y112" s="74" t="e">
        <f t="shared" si="13"/>
        <v>#REF!</v>
      </c>
      <c r="Z112" s="74" t="e">
        <f>Y112*'2_Вихідні дані'!$B$18</f>
        <v>#REF!</v>
      </c>
    </row>
    <row r="113" spans="1:26" ht="12" hidden="1" x14ac:dyDescent="0.2">
      <c r="A113" s="86" t="e">
        <f>#REF!</f>
        <v>#REF!</v>
      </c>
      <c r="B113" s="78" t="e">
        <f>IF(C113=0,0,COUNTIF($C$10:C113,"&lt;&gt;0"))</f>
        <v>#REF!</v>
      </c>
      <c r="C113" s="78" t="e">
        <f>IF($F113&gt;0,#REF!,0)</f>
        <v>#REF!</v>
      </c>
      <c r="D113" s="78" t="e">
        <f>IF($F113&gt;0,#REF!,"")</f>
        <v>#REF!</v>
      </c>
      <c r="E113" s="78" t="e">
        <f>IF($F113&gt;0,#REF!,0)</f>
        <v>#REF!</v>
      </c>
      <c r="F113" s="78" t="e">
        <f>VLOOKUP($A113,#REF!,15+$B$3,FALSE)</f>
        <v>#REF!</v>
      </c>
      <c r="G113" s="82" t="e">
        <f>IF($B113&gt;0,'2_Вихідні дані'!$B$3,0)</f>
        <v>#REF!</v>
      </c>
      <c r="H113" s="84" t="e">
        <f>IF($B113=0,0,VLOOKUP($A113,#REF!,'Печать(міжопал)'!H$9,FALSE))</f>
        <v>#REF!</v>
      </c>
      <c r="I113" s="84" t="e">
        <f>IF($B113=0,0,VLOOKUP($A113,#REF!,'Печать(міжопал)'!I$9,FALSE))</f>
        <v>#REF!</v>
      </c>
      <c r="J113" s="84" t="e">
        <f>IF(B113=0,0,IF(E113&gt;0,VLOOKUP(E113,'2_Вихідні дані'!$A$6:$B$11,2,FALSE),1))</f>
        <v>#REF!</v>
      </c>
      <c r="K113" s="84" t="e">
        <f>IF($B113=0,0,VLOOKUP($A113,#REF!,'Печать(міжопал)'!K$9,FALSE))</f>
        <v>#REF!</v>
      </c>
      <c r="L113" s="74" t="e">
        <f t="shared" si="7"/>
        <v>#REF!</v>
      </c>
      <c r="M113" s="84" t="e">
        <f>IF($B113=0,0,VLOOKUP($A113,#REF!,'Печать(міжопал)'!M$9,FALSE))</f>
        <v>#REF!</v>
      </c>
      <c r="N113" s="82" t="e">
        <f t="shared" si="8"/>
        <v>#REF!</v>
      </c>
      <c r="O113" s="84" t="e">
        <f>IF($B113=0,0,VLOOKUP($A113,#REF!,'Печать(міжопал)'!O$9,FALSE))</f>
        <v>#REF!</v>
      </c>
      <c r="P113" s="82" t="e">
        <f t="shared" si="9"/>
        <v>#REF!</v>
      </c>
      <c r="Q113" s="84" t="e">
        <f>IF($B113=0,0,VLOOKUP($A113,#REF!,'Печать(міжопал)'!Q$9,FALSE))</f>
        <v>#REF!</v>
      </c>
      <c r="R113" s="82" t="e">
        <f t="shared" si="10"/>
        <v>#REF!</v>
      </c>
      <c r="S113" s="84" t="e">
        <f>IF($B113=0,0,VLOOKUP($A113,#REF!,'Печать(міжопал)'!S$9,FALSE))</f>
        <v>#REF!</v>
      </c>
      <c r="T113" s="82" t="e">
        <f t="shared" si="11"/>
        <v>#REF!</v>
      </c>
      <c r="U113" s="84" t="e">
        <f>IF($B113=0,0,VLOOKUP($A113,#REF!,'Печать(міжопал)'!U$9,FALSE))</f>
        <v>#REF!</v>
      </c>
      <c r="V113" s="82" t="e">
        <f t="shared" si="12"/>
        <v>#REF!</v>
      </c>
      <c r="W113" s="84" t="e">
        <f>IF($B113=0,0,VLOOKUP($A113,#REF!,'Печать(міжопал)'!W$9,FALSE))</f>
        <v>#REF!</v>
      </c>
      <c r="X113" s="82" t="e">
        <f>IF(AND($A113&gt;0,W113&gt;0),IF('2_Вихідні дані'!$A$12=1,ROUND($L113*(W113-1),2),ROUND((L113+N113+P113+R113+T113+V113)*(W113-1),2)),0)</f>
        <v>#REF!</v>
      </c>
      <c r="Y113" s="74" t="e">
        <f t="shared" si="13"/>
        <v>#REF!</v>
      </c>
      <c r="Z113" s="74" t="e">
        <f>Y113*'2_Вихідні дані'!$B$18</f>
        <v>#REF!</v>
      </c>
    </row>
    <row r="114" spans="1:26" ht="12" hidden="1" x14ac:dyDescent="0.2">
      <c r="A114" s="86" t="e">
        <f>#REF!</f>
        <v>#REF!</v>
      </c>
      <c r="B114" s="78" t="e">
        <f>IF(C114=0,0,COUNTIF($C$10:C114,"&lt;&gt;0"))</f>
        <v>#REF!</v>
      </c>
      <c r="C114" s="78" t="e">
        <f>IF($F114&gt;0,#REF!,0)</f>
        <v>#REF!</v>
      </c>
      <c r="D114" s="78" t="e">
        <f>IF($F114&gt;0,#REF!,"")</f>
        <v>#REF!</v>
      </c>
      <c r="E114" s="78" t="e">
        <f>IF($F114&gt;0,#REF!,0)</f>
        <v>#REF!</v>
      </c>
      <c r="F114" s="78" t="e">
        <f>VLOOKUP($A114,#REF!,15+$B$3,FALSE)</f>
        <v>#REF!</v>
      </c>
      <c r="G114" s="82" t="e">
        <f>IF($B114&gt;0,'2_Вихідні дані'!$B$3,0)</f>
        <v>#REF!</v>
      </c>
      <c r="H114" s="84" t="e">
        <f>IF($B114=0,0,VLOOKUP($A114,#REF!,'Печать(міжопал)'!H$9,FALSE))</f>
        <v>#REF!</v>
      </c>
      <c r="I114" s="84" t="e">
        <f>IF($B114=0,0,VLOOKUP($A114,#REF!,'Печать(міжопал)'!I$9,FALSE))</f>
        <v>#REF!</v>
      </c>
      <c r="J114" s="84" t="e">
        <f>IF(B114=0,0,IF(E114&gt;0,VLOOKUP(E114,'2_Вихідні дані'!$A$6:$B$11,2,FALSE),1))</f>
        <v>#REF!</v>
      </c>
      <c r="K114" s="84" t="e">
        <f>IF($B114=0,0,VLOOKUP($A114,#REF!,'Печать(міжопал)'!K$9,FALSE))</f>
        <v>#REF!</v>
      </c>
      <c r="L114" s="74" t="e">
        <f t="shared" si="7"/>
        <v>#REF!</v>
      </c>
      <c r="M114" s="84" t="e">
        <f>IF($B114=0,0,VLOOKUP($A114,#REF!,'Печать(міжопал)'!M$9,FALSE))</f>
        <v>#REF!</v>
      </c>
      <c r="N114" s="82" t="e">
        <f t="shared" si="8"/>
        <v>#REF!</v>
      </c>
      <c r="O114" s="84" t="e">
        <f>IF($B114=0,0,VLOOKUP($A114,#REF!,'Печать(міжопал)'!O$9,FALSE))</f>
        <v>#REF!</v>
      </c>
      <c r="P114" s="82" t="e">
        <f t="shared" si="9"/>
        <v>#REF!</v>
      </c>
      <c r="Q114" s="84" t="e">
        <f>IF($B114=0,0,VLOOKUP($A114,#REF!,'Печать(міжопал)'!Q$9,FALSE))</f>
        <v>#REF!</v>
      </c>
      <c r="R114" s="82" t="e">
        <f t="shared" si="10"/>
        <v>#REF!</v>
      </c>
      <c r="S114" s="84" t="e">
        <f>IF($B114=0,0,VLOOKUP($A114,#REF!,'Печать(міжопал)'!S$9,FALSE))</f>
        <v>#REF!</v>
      </c>
      <c r="T114" s="82" t="e">
        <f t="shared" si="11"/>
        <v>#REF!</v>
      </c>
      <c r="U114" s="84" t="e">
        <f>IF($B114=0,0,VLOOKUP($A114,#REF!,'Печать(міжопал)'!U$9,FALSE))</f>
        <v>#REF!</v>
      </c>
      <c r="V114" s="82" t="e">
        <f t="shared" si="12"/>
        <v>#REF!</v>
      </c>
      <c r="W114" s="84" t="e">
        <f>IF($B114=0,0,VLOOKUP($A114,#REF!,'Печать(міжопал)'!W$9,FALSE))</f>
        <v>#REF!</v>
      </c>
      <c r="X114" s="82" t="e">
        <f>IF(AND($A114&gt;0,W114&gt;0),IF('2_Вихідні дані'!$A$12=1,ROUND($L114*(W114-1),2),ROUND((L114+N114+P114+R114+T114+V114)*(W114-1),2)),0)</f>
        <v>#REF!</v>
      </c>
      <c r="Y114" s="74" t="e">
        <f t="shared" si="13"/>
        <v>#REF!</v>
      </c>
      <c r="Z114" s="74" t="e">
        <f>Y114*'2_Вихідні дані'!$B$18</f>
        <v>#REF!</v>
      </c>
    </row>
    <row r="115" spans="1:26" ht="12" hidden="1" x14ac:dyDescent="0.2">
      <c r="A115" s="86" t="e">
        <f>#REF!</f>
        <v>#REF!</v>
      </c>
      <c r="B115" s="78" t="e">
        <f>IF(C115=0,0,COUNTIF($C$10:C115,"&lt;&gt;0"))</f>
        <v>#REF!</v>
      </c>
      <c r="C115" s="78" t="e">
        <f>IF($F115&gt;0,#REF!,0)</f>
        <v>#REF!</v>
      </c>
      <c r="D115" s="78" t="e">
        <f>IF($F115&gt;0,#REF!,"")</f>
        <v>#REF!</v>
      </c>
      <c r="E115" s="78" t="e">
        <f>IF($F115&gt;0,#REF!,0)</f>
        <v>#REF!</v>
      </c>
      <c r="F115" s="78" t="e">
        <f>VLOOKUP($A115,#REF!,15+$B$3,FALSE)</f>
        <v>#REF!</v>
      </c>
      <c r="G115" s="82" t="e">
        <f>IF($B115&gt;0,'2_Вихідні дані'!$B$3,0)</f>
        <v>#REF!</v>
      </c>
      <c r="H115" s="84" t="e">
        <f>IF($B115=0,0,VLOOKUP($A115,#REF!,'Печать(міжопал)'!H$9,FALSE))</f>
        <v>#REF!</v>
      </c>
      <c r="I115" s="84" t="e">
        <f>IF($B115=0,0,VLOOKUP($A115,#REF!,'Печать(міжопал)'!I$9,FALSE))</f>
        <v>#REF!</v>
      </c>
      <c r="J115" s="84" t="e">
        <f>IF(B115=0,0,IF(E115&gt;0,VLOOKUP(E115,'2_Вихідні дані'!$A$6:$B$11,2,FALSE),1))</f>
        <v>#REF!</v>
      </c>
      <c r="K115" s="84" t="e">
        <f>IF($B115=0,0,VLOOKUP($A115,#REF!,'Печать(міжопал)'!K$9,FALSE))</f>
        <v>#REF!</v>
      </c>
      <c r="L115" s="74" t="e">
        <f t="shared" si="7"/>
        <v>#REF!</v>
      </c>
      <c r="M115" s="84" t="e">
        <f>IF($B115=0,0,VLOOKUP($A115,#REF!,'Печать(міжопал)'!M$9,FALSE))</f>
        <v>#REF!</v>
      </c>
      <c r="N115" s="82" t="e">
        <f t="shared" si="8"/>
        <v>#REF!</v>
      </c>
      <c r="O115" s="84" t="e">
        <f>IF($B115=0,0,VLOOKUP($A115,#REF!,'Печать(міжопал)'!O$9,FALSE))</f>
        <v>#REF!</v>
      </c>
      <c r="P115" s="82" t="e">
        <f t="shared" si="9"/>
        <v>#REF!</v>
      </c>
      <c r="Q115" s="84" t="e">
        <f>IF($B115=0,0,VLOOKUP($A115,#REF!,'Печать(міжопал)'!Q$9,FALSE))</f>
        <v>#REF!</v>
      </c>
      <c r="R115" s="82" t="e">
        <f t="shared" si="10"/>
        <v>#REF!</v>
      </c>
      <c r="S115" s="84" t="e">
        <f>IF($B115=0,0,VLOOKUP($A115,#REF!,'Печать(міжопал)'!S$9,FALSE))</f>
        <v>#REF!</v>
      </c>
      <c r="T115" s="82" t="e">
        <f t="shared" si="11"/>
        <v>#REF!</v>
      </c>
      <c r="U115" s="84" t="e">
        <f>IF($B115=0,0,VLOOKUP($A115,#REF!,'Печать(міжопал)'!U$9,FALSE))</f>
        <v>#REF!</v>
      </c>
      <c r="V115" s="82" t="e">
        <f t="shared" si="12"/>
        <v>#REF!</v>
      </c>
      <c r="W115" s="84" t="e">
        <f>IF($B115=0,0,VLOOKUP($A115,#REF!,'Печать(міжопал)'!W$9,FALSE))</f>
        <v>#REF!</v>
      </c>
      <c r="X115" s="82" t="e">
        <f>IF(AND($A115&gt;0,W115&gt;0),IF('2_Вихідні дані'!$A$12=1,ROUND($L115*(W115-1),2),ROUND((L115+N115+P115+R115+T115+V115)*(W115-1),2)),0)</f>
        <v>#REF!</v>
      </c>
      <c r="Y115" s="74" t="e">
        <f t="shared" si="13"/>
        <v>#REF!</v>
      </c>
      <c r="Z115" s="74" t="e">
        <f>Y115*'2_Вихідні дані'!$B$18</f>
        <v>#REF!</v>
      </c>
    </row>
    <row r="116" spans="1:26" ht="12" hidden="1" x14ac:dyDescent="0.2">
      <c r="A116" s="86" t="e">
        <f>#REF!</f>
        <v>#REF!</v>
      </c>
      <c r="B116" s="78" t="e">
        <f>IF(C116=0,0,COUNTIF($C$10:C116,"&lt;&gt;0"))</f>
        <v>#REF!</v>
      </c>
      <c r="C116" s="78" t="e">
        <f>IF($F116&gt;0,#REF!,0)</f>
        <v>#REF!</v>
      </c>
      <c r="D116" s="78" t="e">
        <f>IF($F116&gt;0,#REF!,"")</f>
        <v>#REF!</v>
      </c>
      <c r="E116" s="78" t="e">
        <f>IF($F116&gt;0,#REF!,0)</f>
        <v>#REF!</v>
      </c>
      <c r="F116" s="78" t="e">
        <f>VLOOKUP($A116,#REF!,15+$B$3,FALSE)</f>
        <v>#REF!</v>
      </c>
      <c r="G116" s="82" t="e">
        <f>IF($B116&gt;0,'2_Вихідні дані'!$B$3,0)</f>
        <v>#REF!</v>
      </c>
      <c r="H116" s="84" t="e">
        <f>IF($B116=0,0,VLOOKUP($A116,#REF!,'Печать(міжопал)'!H$9,FALSE))</f>
        <v>#REF!</v>
      </c>
      <c r="I116" s="84" t="e">
        <f>IF($B116=0,0,VLOOKUP($A116,#REF!,'Печать(міжопал)'!I$9,FALSE))</f>
        <v>#REF!</v>
      </c>
      <c r="J116" s="84" t="e">
        <f>IF(B116=0,0,IF(E116&gt;0,VLOOKUP(E116,'2_Вихідні дані'!$A$6:$B$11,2,FALSE),1))</f>
        <v>#REF!</v>
      </c>
      <c r="K116" s="84" t="e">
        <f>IF($B116=0,0,VLOOKUP($A116,#REF!,'Печать(міжопал)'!K$9,FALSE))</f>
        <v>#REF!</v>
      </c>
      <c r="L116" s="74" t="e">
        <f t="shared" si="7"/>
        <v>#REF!</v>
      </c>
      <c r="M116" s="84" t="e">
        <f>IF($B116=0,0,VLOOKUP($A116,#REF!,'Печать(міжопал)'!M$9,FALSE))</f>
        <v>#REF!</v>
      </c>
      <c r="N116" s="82" t="e">
        <f t="shared" si="8"/>
        <v>#REF!</v>
      </c>
      <c r="O116" s="84" t="e">
        <f>IF($B116=0,0,VLOOKUP($A116,#REF!,'Печать(міжопал)'!O$9,FALSE))</f>
        <v>#REF!</v>
      </c>
      <c r="P116" s="82" t="e">
        <f t="shared" si="9"/>
        <v>#REF!</v>
      </c>
      <c r="Q116" s="84" t="e">
        <f>IF($B116=0,0,VLOOKUP($A116,#REF!,'Печать(міжопал)'!Q$9,FALSE))</f>
        <v>#REF!</v>
      </c>
      <c r="R116" s="82" t="e">
        <f t="shared" si="10"/>
        <v>#REF!</v>
      </c>
      <c r="S116" s="84" t="e">
        <f>IF($B116=0,0,VLOOKUP($A116,#REF!,'Печать(міжопал)'!S$9,FALSE))</f>
        <v>#REF!</v>
      </c>
      <c r="T116" s="82" t="e">
        <f t="shared" si="11"/>
        <v>#REF!</v>
      </c>
      <c r="U116" s="84" t="e">
        <f>IF($B116=0,0,VLOOKUP($A116,#REF!,'Печать(міжопал)'!U$9,FALSE))</f>
        <v>#REF!</v>
      </c>
      <c r="V116" s="82" t="e">
        <f t="shared" si="12"/>
        <v>#REF!</v>
      </c>
      <c r="W116" s="84" t="e">
        <f>IF($B116=0,0,VLOOKUP($A116,#REF!,'Печать(міжопал)'!W$9,FALSE))</f>
        <v>#REF!</v>
      </c>
      <c r="X116" s="82" t="e">
        <f>IF(AND($A116&gt;0,W116&gt;0),IF('2_Вихідні дані'!$A$12=1,ROUND($L116*(W116-1),2),ROUND((L116+N116+P116+R116+T116+V116)*(W116-1),2)),0)</f>
        <v>#REF!</v>
      </c>
      <c r="Y116" s="74" t="e">
        <f t="shared" si="13"/>
        <v>#REF!</v>
      </c>
      <c r="Z116" s="74" t="e">
        <f>Y116*'2_Вихідні дані'!$B$18</f>
        <v>#REF!</v>
      </c>
    </row>
    <row r="117" spans="1:26" ht="12" hidden="1" x14ac:dyDescent="0.2">
      <c r="A117" s="86" t="e">
        <f>#REF!</f>
        <v>#REF!</v>
      </c>
      <c r="B117" s="78" t="e">
        <f>IF(C117=0,0,COUNTIF($C$10:C117,"&lt;&gt;0"))</f>
        <v>#REF!</v>
      </c>
      <c r="C117" s="78" t="e">
        <f>IF($F117&gt;0,#REF!,0)</f>
        <v>#REF!</v>
      </c>
      <c r="D117" s="78" t="e">
        <f>IF($F117&gt;0,#REF!,"")</f>
        <v>#REF!</v>
      </c>
      <c r="E117" s="78" t="e">
        <f>IF($F117&gt;0,#REF!,0)</f>
        <v>#REF!</v>
      </c>
      <c r="F117" s="78" t="e">
        <f>VLOOKUP($A117,#REF!,15+$B$3,FALSE)</f>
        <v>#REF!</v>
      </c>
      <c r="G117" s="82" t="e">
        <f>IF($B117&gt;0,'2_Вихідні дані'!$B$3,0)</f>
        <v>#REF!</v>
      </c>
      <c r="H117" s="84" t="e">
        <f>IF($B117=0,0,VLOOKUP($A117,#REF!,'Печать(міжопал)'!H$9,FALSE))</f>
        <v>#REF!</v>
      </c>
      <c r="I117" s="84" t="e">
        <f>IF($B117=0,0,VLOOKUP($A117,#REF!,'Печать(міжопал)'!I$9,FALSE))</f>
        <v>#REF!</v>
      </c>
      <c r="J117" s="84" t="e">
        <f>IF(B117=0,0,IF(E117&gt;0,VLOOKUP(E117,'2_Вихідні дані'!$A$6:$B$11,2,FALSE),1))</f>
        <v>#REF!</v>
      </c>
      <c r="K117" s="84" t="e">
        <f>IF($B117=0,0,VLOOKUP($A117,#REF!,'Печать(міжопал)'!K$9,FALSE))</f>
        <v>#REF!</v>
      </c>
      <c r="L117" s="74" t="e">
        <f t="shared" si="7"/>
        <v>#REF!</v>
      </c>
      <c r="M117" s="84" t="e">
        <f>IF($B117=0,0,VLOOKUP($A117,#REF!,'Печать(міжопал)'!M$9,FALSE))</f>
        <v>#REF!</v>
      </c>
      <c r="N117" s="82" t="e">
        <f t="shared" si="8"/>
        <v>#REF!</v>
      </c>
      <c r="O117" s="84" t="e">
        <f>IF($B117=0,0,VLOOKUP($A117,#REF!,'Печать(міжопал)'!O$9,FALSE))</f>
        <v>#REF!</v>
      </c>
      <c r="P117" s="82" t="e">
        <f t="shared" si="9"/>
        <v>#REF!</v>
      </c>
      <c r="Q117" s="84" t="e">
        <f>IF($B117=0,0,VLOOKUP($A117,#REF!,'Печать(міжопал)'!Q$9,FALSE))</f>
        <v>#REF!</v>
      </c>
      <c r="R117" s="82" t="e">
        <f t="shared" si="10"/>
        <v>#REF!</v>
      </c>
      <c r="S117" s="84" t="e">
        <f>IF($B117=0,0,VLOOKUP($A117,#REF!,'Печать(міжопал)'!S$9,FALSE))</f>
        <v>#REF!</v>
      </c>
      <c r="T117" s="82" t="e">
        <f t="shared" si="11"/>
        <v>#REF!</v>
      </c>
      <c r="U117" s="84" t="e">
        <f>IF($B117=0,0,VLOOKUP($A117,#REF!,'Печать(міжопал)'!U$9,FALSE))</f>
        <v>#REF!</v>
      </c>
      <c r="V117" s="82" t="e">
        <f t="shared" si="12"/>
        <v>#REF!</v>
      </c>
      <c r="W117" s="84" t="e">
        <f>IF($B117=0,0,VLOOKUP($A117,#REF!,'Печать(міжопал)'!W$9,FALSE))</f>
        <v>#REF!</v>
      </c>
      <c r="X117" s="82" t="e">
        <f>IF(AND($A117&gt;0,W117&gt;0),IF('2_Вихідні дані'!$A$12=1,ROUND($L117*(W117-1),2),ROUND((L117+N117+P117+R117+T117+V117)*(W117-1),2)),0)</f>
        <v>#REF!</v>
      </c>
      <c r="Y117" s="74" t="e">
        <f t="shared" si="13"/>
        <v>#REF!</v>
      </c>
      <c r="Z117" s="74" t="e">
        <f>Y117*'2_Вихідні дані'!$B$18</f>
        <v>#REF!</v>
      </c>
    </row>
    <row r="118" spans="1:26" ht="12" hidden="1" x14ac:dyDescent="0.2">
      <c r="A118" s="86" t="e">
        <f>#REF!</f>
        <v>#REF!</v>
      </c>
      <c r="B118" s="78" t="e">
        <f>IF(C118=0,0,COUNTIF($C$10:C118,"&lt;&gt;0"))</f>
        <v>#REF!</v>
      </c>
      <c r="C118" s="78" t="e">
        <f>IF($F118&gt;0,#REF!,0)</f>
        <v>#REF!</v>
      </c>
      <c r="D118" s="78" t="e">
        <f>IF($F118&gt;0,#REF!,"")</f>
        <v>#REF!</v>
      </c>
      <c r="E118" s="78" t="e">
        <f>IF($F118&gt;0,#REF!,0)</f>
        <v>#REF!</v>
      </c>
      <c r="F118" s="78" t="e">
        <f>VLOOKUP($A118,#REF!,15+$B$3,FALSE)</f>
        <v>#REF!</v>
      </c>
      <c r="G118" s="82" t="e">
        <f>IF($B118&gt;0,'2_Вихідні дані'!$B$3,0)</f>
        <v>#REF!</v>
      </c>
      <c r="H118" s="84" t="e">
        <f>IF($B118=0,0,VLOOKUP($A118,#REF!,'Печать(міжопал)'!H$9,FALSE))</f>
        <v>#REF!</v>
      </c>
      <c r="I118" s="84" t="e">
        <f>IF($B118=0,0,VLOOKUP($A118,#REF!,'Печать(міжопал)'!I$9,FALSE))</f>
        <v>#REF!</v>
      </c>
      <c r="J118" s="84" t="e">
        <f>IF(B118=0,0,IF(E118&gt;0,VLOOKUP(E118,'2_Вихідні дані'!$A$6:$B$11,2,FALSE),1))</f>
        <v>#REF!</v>
      </c>
      <c r="K118" s="84" t="e">
        <f>IF($B118=0,0,VLOOKUP($A118,#REF!,'Печать(міжопал)'!K$9,FALSE))</f>
        <v>#REF!</v>
      </c>
      <c r="L118" s="74" t="e">
        <f t="shared" si="7"/>
        <v>#REF!</v>
      </c>
      <c r="M118" s="84" t="e">
        <f>IF($B118=0,0,VLOOKUP($A118,#REF!,'Печать(міжопал)'!M$9,FALSE))</f>
        <v>#REF!</v>
      </c>
      <c r="N118" s="82" t="e">
        <f t="shared" si="8"/>
        <v>#REF!</v>
      </c>
      <c r="O118" s="84" t="e">
        <f>IF($B118=0,0,VLOOKUP($A118,#REF!,'Печать(міжопал)'!O$9,FALSE))</f>
        <v>#REF!</v>
      </c>
      <c r="P118" s="82" t="e">
        <f t="shared" si="9"/>
        <v>#REF!</v>
      </c>
      <c r="Q118" s="84" t="e">
        <f>IF($B118=0,0,VLOOKUP($A118,#REF!,'Печать(міжопал)'!Q$9,FALSE))</f>
        <v>#REF!</v>
      </c>
      <c r="R118" s="82" t="e">
        <f t="shared" si="10"/>
        <v>#REF!</v>
      </c>
      <c r="S118" s="84" t="e">
        <f>IF($B118=0,0,VLOOKUP($A118,#REF!,'Печать(міжопал)'!S$9,FALSE))</f>
        <v>#REF!</v>
      </c>
      <c r="T118" s="82" t="e">
        <f t="shared" si="11"/>
        <v>#REF!</v>
      </c>
      <c r="U118" s="84" t="e">
        <f>IF($B118=0,0,VLOOKUP($A118,#REF!,'Печать(міжопал)'!U$9,FALSE))</f>
        <v>#REF!</v>
      </c>
      <c r="V118" s="82" t="e">
        <f t="shared" si="12"/>
        <v>#REF!</v>
      </c>
      <c r="W118" s="84" t="e">
        <f>IF($B118=0,0,VLOOKUP($A118,#REF!,'Печать(міжопал)'!W$9,FALSE))</f>
        <v>#REF!</v>
      </c>
      <c r="X118" s="82" t="e">
        <f>IF(AND($A118&gt;0,W118&gt;0),IF('2_Вихідні дані'!$A$12=1,ROUND($L118*(W118-1),2),ROUND((L118+N118+P118+R118+T118+V118)*(W118-1),2)),0)</f>
        <v>#REF!</v>
      </c>
      <c r="Y118" s="74" t="e">
        <f t="shared" si="13"/>
        <v>#REF!</v>
      </c>
      <c r="Z118" s="74" t="e">
        <f>Y118*'2_Вихідні дані'!$B$18</f>
        <v>#REF!</v>
      </c>
    </row>
    <row r="119" spans="1:26" ht="12" hidden="1" x14ac:dyDescent="0.2">
      <c r="A119" s="86" t="e">
        <f>#REF!</f>
        <v>#REF!</v>
      </c>
      <c r="B119" s="78" t="e">
        <f>IF(C119=0,0,COUNTIF($C$10:C119,"&lt;&gt;0"))</f>
        <v>#REF!</v>
      </c>
      <c r="C119" s="78" t="e">
        <f>IF($F119&gt;0,#REF!,0)</f>
        <v>#REF!</v>
      </c>
      <c r="D119" s="78" t="e">
        <f>IF($F119&gt;0,#REF!,"")</f>
        <v>#REF!</v>
      </c>
      <c r="E119" s="78" t="e">
        <f>IF($F119&gt;0,#REF!,0)</f>
        <v>#REF!</v>
      </c>
      <c r="F119" s="78" t="e">
        <f>VLOOKUP($A119,#REF!,15+$B$3,FALSE)</f>
        <v>#REF!</v>
      </c>
      <c r="G119" s="82" t="e">
        <f>IF($B119&gt;0,'2_Вихідні дані'!$B$3,0)</f>
        <v>#REF!</v>
      </c>
      <c r="H119" s="84" t="e">
        <f>IF($B119=0,0,VLOOKUP($A119,#REF!,'Печать(міжопал)'!H$9,FALSE))</f>
        <v>#REF!</v>
      </c>
      <c r="I119" s="84" t="e">
        <f>IF($B119=0,0,VLOOKUP($A119,#REF!,'Печать(міжопал)'!I$9,FALSE))</f>
        <v>#REF!</v>
      </c>
      <c r="J119" s="84" t="e">
        <f>IF(B119=0,0,IF(E119&gt;0,VLOOKUP(E119,'2_Вихідні дані'!$A$6:$B$11,2,FALSE),1))</f>
        <v>#REF!</v>
      </c>
      <c r="K119" s="84" t="e">
        <f>IF($B119=0,0,VLOOKUP($A119,#REF!,'Печать(міжопал)'!K$9,FALSE))</f>
        <v>#REF!</v>
      </c>
      <c r="L119" s="74" t="e">
        <f t="shared" si="7"/>
        <v>#REF!</v>
      </c>
      <c r="M119" s="84" t="e">
        <f>IF($B119=0,0,VLOOKUP($A119,#REF!,'Печать(міжопал)'!M$9,FALSE))</f>
        <v>#REF!</v>
      </c>
      <c r="N119" s="82" t="e">
        <f t="shared" si="8"/>
        <v>#REF!</v>
      </c>
      <c r="O119" s="84" t="e">
        <f>IF($B119=0,0,VLOOKUP($A119,#REF!,'Печать(міжопал)'!O$9,FALSE))</f>
        <v>#REF!</v>
      </c>
      <c r="P119" s="82" t="e">
        <f t="shared" si="9"/>
        <v>#REF!</v>
      </c>
      <c r="Q119" s="84" t="e">
        <f>IF($B119=0,0,VLOOKUP($A119,#REF!,'Печать(міжопал)'!Q$9,FALSE))</f>
        <v>#REF!</v>
      </c>
      <c r="R119" s="82" t="e">
        <f t="shared" si="10"/>
        <v>#REF!</v>
      </c>
      <c r="S119" s="84" t="e">
        <f>IF($B119=0,0,VLOOKUP($A119,#REF!,'Печать(міжопал)'!S$9,FALSE))</f>
        <v>#REF!</v>
      </c>
      <c r="T119" s="82" t="e">
        <f t="shared" si="11"/>
        <v>#REF!</v>
      </c>
      <c r="U119" s="84" t="e">
        <f>IF($B119=0,0,VLOOKUP($A119,#REF!,'Печать(міжопал)'!U$9,FALSE))</f>
        <v>#REF!</v>
      </c>
      <c r="V119" s="82" t="e">
        <f t="shared" si="12"/>
        <v>#REF!</v>
      </c>
      <c r="W119" s="84" t="e">
        <f>IF($B119=0,0,VLOOKUP($A119,#REF!,'Печать(міжопал)'!W$9,FALSE))</f>
        <v>#REF!</v>
      </c>
      <c r="X119" s="82" t="e">
        <f>IF(AND($A119&gt;0,W119&gt;0),IF('2_Вихідні дані'!$A$12=1,ROUND($L119*(W119-1),2),ROUND((L119+N119+P119+R119+T119+V119)*(W119-1),2)),0)</f>
        <v>#REF!</v>
      </c>
      <c r="Y119" s="74" t="e">
        <f t="shared" si="13"/>
        <v>#REF!</v>
      </c>
      <c r="Z119" s="74" t="e">
        <f>Y119*'2_Вихідні дані'!$B$18</f>
        <v>#REF!</v>
      </c>
    </row>
    <row r="120" spans="1:26" ht="12" hidden="1" x14ac:dyDescent="0.2">
      <c r="A120" s="86" t="e">
        <f>#REF!</f>
        <v>#REF!</v>
      </c>
      <c r="B120" s="78" t="e">
        <f>IF(C120=0,0,COUNTIF($C$10:C120,"&lt;&gt;0"))</f>
        <v>#REF!</v>
      </c>
      <c r="C120" s="78" t="e">
        <f>IF($F120&gt;0,#REF!,0)</f>
        <v>#REF!</v>
      </c>
      <c r="D120" s="78" t="e">
        <f>IF($F120&gt;0,#REF!,"")</f>
        <v>#REF!</v>
      </c>
      <c r="E120" s="78" t="e">
        <f>IF($F120&gt;0,#REF!,0)</f>
        <v>#REF!</v>
      </c>
      <c r="F120" s="78" t="e">
        <f>VLOOKUP($A120,#REF!,15+$B$3,FALSE)</f>
        <v>#REF!</v>
      </c>
      <c r="G120" s="82" t="e">
        <f>IF($B120&gt;0,'2_Вихідні дані'!$B$3,0)</f>
        <v>#REF!</v>
      </c>
      <c r="H120" s="84" t="e">
        <f>IF($B120=0,0,VLOOKUP($A120,#REF!,'Печать(міжопал)'!H$9,FALSE))</f>
        <v>#REF!</v>
      </c>
      <c r="I120" s="84" t="e">
        <f>IF($B120=0,0,VLOOKUP($A120,#REF!,'Печать(міжопал)'!I$9,FALSE))</f>
        <v>#REF!</v>
      </c>
      <c r="J120" s="84" t="e">
        <f>IF(B120=0,0,IF(E120&gt;0,VLOOKUP(E120,'2_Вихідні дані'!$A$6:$B$11,2,FALSE),1))</f>
        <v>#REF!</v>
      </c>
      <c r="K120" s="84" t="e">
        <f>IF($B120=0,0,VLOOKUP($A120,#REF!,'Печать(міжопал)'!K$9,FALSE))</f>
        <v>#REF!</v>
      </c>
      <c r="L120" s="74" t="e">
        <f t="shared" si="7"/>
        <v>#REF!</v>
      </c>
      <c r="M120" s="84" t="e">
        <f>IF($B120=0,0,VLOOKUP($A120,#REF!,'Печать(міжопал)'!M$9,FALSE))</f>
        <v>#REF!</v>
      </c>
      <c r="N120" s="82" t="e">
        <f t="shared" si="8"/>
        <v>#REF!</v>
      </c>
      <c r="O120" s="84" t="e">
        <f>IF($B120=0,0,VLOOKUP($A120,#REF!,'Печать(міжопал)'!O$9,FALSE))</f>
        <v>#REF!</v>
      </c>
      <c r="P120" s="82" t="e">
        <f t="shared" si="9"/>
        <v>#REF!</v>
      </c>
      <c r="Q120" s="84" t="e">
        <f>IF($B120=0,0,VLOOKUP($A120,#REF!,'Печать(міжопал)'!Q$9,FALSE))</f>
        <v>#REF!</v>
      </c>
      <c r="R120" s="82" t="e">
        <f t="shared" si="10"/>
        <v>#REF!</v>
      </c>
      <c r="S120" s="84" t="e">
        <f>IF($B120=0,0,VLOOKUP($A120,#REF!,'Печать(міжопал)'!S$9,FALSE))</f>
        <v>#REF!</v>
      </c>
      <c r="T120" s="82" t="e">
        <f t="shared" si="11"/>
        <v>#REF!</v>
      </c>
      <c r="U120" s="84" t="e">
        <f>IF($B120=0,0,VLOOKUP($A120,#REF!,'Печать(міжопал)'!U$9,FALSE))</f>
        <v>#REF!</v>
      </c>
      <c r="V120" s="82" t="e">
        <f t="shared" si="12"/>
        <v>#REF!</v>
      </c>
      <c r="W120" s="84" t="e">
        <f>IF($B120=0,0,VLOOKUP($A120,#REF!,'Печать(міжопал)'!W$9,FALSE))</f>
        <v>#REF!</v>
      </c>
      <c r="X120" s="82" t="e">
        <f>IF(AND($A120&gt;0,W120&gt;0),IF('2_Вихідні дані'!$A$12=1,ROUND($L120*(W120-1),2),ROUND((L120+N120+P120+R120+T120+V120)*(W120-1),2)),0)</f>
        <v>#REF!</v>
      </c>
      <c r="Y120" s="74" t="e">
        <f t="shared" si="13"/>
        <v>#REF!</v>
      </c>
      <c r="Z120" s="74" t="e">
        <f>Y120*'2_Вихідні дані'!$B$18</f>
        <v>#REF!</v>
      </c>
    </row>
    <row r="121" spans="1:26" ht="12" hidden="1" x14ac:dyDescent="0.2">
      <c r="A121" s="86" t="e">
        <f>#REF!</f>
        <v>#REF!</v>
      </c>
      <c r="B121" s="78" t="e">
        <f>IF(C121=0,0,COUNTIF($C$10:C121,"&lt;&gt;0"))</f>
        <v>#REF!</v>
      </c>
      <c r="C121" s="78" t="e">
        <f>IF($F121&gt;0,#REF!,0)</f>
        <v>#REF!</v>
      </c>
      <c r="D121" s="78" t="e">
        <f>IF($F121&gt;0,#REF!,"")</f>
        <v>#REF!</v>
      </c>
      <c r="E121" s="78" t="e">
        <f>IF($F121&gt;0,#REF!,0)</f>
        <v>#REF!</v>
      </c>
      <c r="F121" s="78" t="e">
        <f>VLOOKUP($A121,#REF!,15+$B$3,FALSE)</f>
        <v>#REF!</v>
      </c>
      <c r="G121" s="82" t="e">
        <f>IF($B121&gt;0,'2_Вихідні дані'!$B$3,0)</f>
        <v>#REF!</v>
      </c>
      <c r="H121" s="84" t="e">
        <f>IF($B121=0,0,VLOOKUP($A121,#REF!,'Печать(міжопал)'!H$9,FALSE))</f>
        <v>#REF!</v>
      </c>
      <c r="I121" s="84" t="e">
        <f>IF($B121=0,0,VLOOKUP($A121,#REF!,'Печать(міжопал)'!I$9,FALSE))</f>
        <v>#REF!</v>
      </c>
      <c r="J121" s="84" t="e">
        <f>IF(B121=0,0,IF(E121&gt;0,VLOOKUP(E121,'2_Вихідні дані'!$A$6:$B$11,2,FALSE),1))</f>
        <v>#REF!</v>
      </c>
      <c r="K121" s="84" t="e">
        <f>IF($B121=0,0,VLOOKUP($A121,#REF!,'Печать(міжопал)'!K$9,FALSE))</f>
        <v>#REF!</v>
      </c>
      <c r="L121" s="74" t="e">
        <f t="shared" si="7"/>
        <v>#REF!</v>
      </c>
      <c r="M121" s="84" t="e">
        <f>IF($B121=0,0,VLOOKUP($A121,#REF!,'Печать(міжопал)'!M$9,FALSE))</f>
        <v>#REF!</v>
      </c>
      <c r="N121" s="82" t="e">
        <f t="shared" si="8"/>
        <v>#REF!</v>
      </c>
      <c r="O121" s="84" t="e">
        <f>IF($B121=0,0,VLOOKUP($A121,#REF!,'Печать(міжопал)'!O$9,FALSE))</f>
        <v>#REF!</v>
      </c>
      <c r="P121" s="82" t="e">
        <f t="shared" si="9"/>
        <v>#REF!</v>
      </c>
      <c r="Q121" s="84" t="e">
        <f>IF($B121=0,0,VLOOKUP($A121,#REF!,'Печать(міжопал)'!Q$9,FALSE))</f>
        <v>#REF!</v>
      </c>
      <c r="R121" s="82" t="e">
        <f t="shared" si="10"/>
        <v>#REF!</v>
      </c>
      <c r="S121" s="84" t="e">
        <f>IF($B121=0,0,VLOOKUP($A121,#REF!,'Печать(міжопал)'!S$9,FALSE))</f>
        <v>#REF!</v>
      </c>
      <c r="T121" s="82" t="e">
        <f t="shared" si="11"/>
        <v>#REF!</v>
      </c>
      <c r="U121" s="84" t="e">
        <f>IF($B121=0,0,VLOOKUP($A121,#REF!,'Печать(міжопал)'!U$9,FALSE))</f>
        <v>#REF!</v>
      </c>
      <c r="V121" s="82" t="e">
        <f t="shared" si="12"/>
        <v>#REF!</v>
      </c>
      <c r="W121" s="84" t="e">
        <f>IF($B121=0,0,VLOOKUP($A121,#REF!,'Печать(міжопал)'!W$9,FALSE))</f>
        <v>#REF!</v>
      </c>
      <c r="X121" s="82" t="e">
        <f>IF(AND($A121&gt;0,W121&gt;0),IF('2_Вихідні дані'!$A$12=1,ROUND($L121*(W121-1),2),ROUND((L121+N121+P121+R121+T121+V121)*(W121-1),2)),0)</f>
        <v>#REF!</v>
      </c>
      <c r="Y121" s="74" t="e">
        <f t="shared" si="13"/>
        <v>#REF!</v>
      </c>
      <c r="Z121" s="74" t="e">
        <f>Y121*'2_Вихідні дані'!$B$18</f>
        <v>#REF!</v>
      </c>
    </row>
    <row r="122" spans="1:26" ht="12" hidden="1" x14ac:dyDescent="0.2">
      <c r="A122" s="86" t="e">
        <f>#REF!</f>
        <v>#REF!</v>
      </c>
      <c r="B122" s="78" t="e">
        <f>IF(C122=0,0,COUNTIF($C$10:C122,"&lt;&gt;0"))</f>
        <v>#REF!</v>
      </c>
      <c r="C122" s="78" t="e">
        <f>IF($F122&gt;0,#REF!,0)</f>
        <v>#REF!</v>
      </c>
      <c r="D122" s="78" t="e">
        <f>IF($F122&gt;0,#REF!,"")</f>
        <v>#REF!</v>
      </c>
      <c r="E122" s="78" t="e">
        <f>IF($F122&gt;0,#REF!,0)</f>
        <v>#REF!</v>
      </c>
      <c r="F122" s="78" t="e">
        <f>VLOOKUP($A122,#REF!,15+$B$3,FALSE)</f>
        <v>#REF!</v>
      </c>
      <c r="G122" s="82" t="e">
        <f>IF($B122&gt;0,'2_Вихідні дані'!$B$3,0)</f>
        <v>#REF!</v>
      </c>
      <c r="H122" s="84" t="e">
        <f>IF($B122=0,0,VLOOKUP($A122,#REF!,'Печать(міжопал)'!H$9,FALSE))</f>
        <v>#REF!</v>
      </c>
      <c r="I122" s="84" t="e">
        <f>IF($B122=0,0,VLOOKUP($A122,#REF!,'Печать(міжопал)'!I$9,FALSE))</f>
        <v>#REF!</v>
      </c>
      <c r="J122" s="84" t="e">
        <f>IF(B122=0,0,IF(E122&gt;0,VLOOKUP(E122,'2_Вихідні дані'!$A$6:$B$11,2,FALSE),1))</f>
        <v>#REF!</v>
      </c>
      <c r="K122" s="84" t="e">
        <f>IF($B122=0,0,VLOOKUP($A122,#REF!,'Печать(міжопал)'!K$9,FALSE))</f>
        <v>#REF!</v>
      </c>
      <c r="L122" s="74" t="e">
        <f t="shared" si="7"/>
        <v>#REF!</v>
      </c>
      <c r="M122" s="84" t="e">
        <f>IF($B122=0,0,VLOOKUP($A122,#REF!,'Печать(міжопал)'!M$9,FALSE))</f>
        <v>#REF!</v>
      </c>
      <c r="N122" s="82" t="e">
        <f t="shared" si="8"/>
        <v>#REF!</v>
      </c>
      <c r="O122" s="84" t="e">
        <f>IF($B122=0,0,VLOOKUP($A122,#REF!,'Печать(міжопал)'!O$9,FALSE))</f>
        <v>#REF!</v>
      </c>
      <c r="P122" s="82" t="e">
        <f t="shared" si="9"/>
        <v>#REF!</v>
      </c>
      <c r="Q122" s="84" t="e">
        <f>IF($B122=0,0,VLOOKUP($A122,#REF!,'Печать(міжопал)'!Q$9,FALSE))</f>
        <v>#REF!</v>
      </c>
      <c r="R122" s="82" t="e">
        <f t="shared" si="10"/>
        <v>#REF!</v>
      </c>
      <c r="S122" s="84" t="e">
        <f>IF($B122=0,0,VLOOKUP($A122,#REF!,'Печать(міжопал)'!S$9,FALSE))</f>
        <v>#REF!</v>
      </c>
      <c r="T122" s="82" t="e">
        <f t="shared" si="11"/>
        <v>#REF!</v>
      </c>
      <c r="U122" s="84" t="e">
        <f>IF($B122=0,0,VLOOKUP($A122,#REF!,'Печать(міжопал)'!U$9,FALSE))</f>
        <v>#REF!</v>
      </c>
      <c r="V122" s="82" t="e">
        <f t="shared" si="12"/>
        <v>#REF!</v>
      </c>
      <c r="W122" s="84" t="e">
        <f>IF($B122=0,0,VLOOKUP($A122,#REF!,'Печать(міжопал)'!W$9,FALSE))</f>
        <v>#REF!</v>
      </c>
      <c r="X122" s="82" t="e">
        <f>IF(AND($A122&gt;0,W122&gt;0),IF('2_Вихідні дані'!$A$12=1,ROUND($L122*(W122-1),2),ROUND((L122+N122+P122+R122+T122+V122)*(W122-1),2)),0)</f>
        <v>#REF!</v>
      </c>
      <c r="Y122" s="74" t="e">
        <f t="shared" si="13"/>
        <v>#REF!</v>
      </c>
      <c r="Z122" s="74" t="e">
        <f>Y122*'2_Вихідні дані'!$B$18</f>
        <v>#REF!</v>
      </c>
    </row>
    <row r="123" spans="1:26" ht="12" hidden="1" x14ac:dyDescent="0.2">
      <c r="A123" s="86" t="e">
        <f>#REF!</f>
        <v>#REF!</v>
      </c>
      <c r="B123" s="78" t="e">
        <f>IF(C123=0,0,COUNTIF($C$10:C123,"&lt;&gt;0"))</f>
        <v>#REF!</v>
      </c>
      <c r="C123" s="78" t="e">
        <f>IF($F123&gt;0,#REF!,0)</f>
        <v>#REF!</v>
      </c>
      <c r="D123" s="78" t="e">
        <f>IF($F123&gt;0,#REF!,"")</f>
        <v>#REF!</v>
      </c>
      <c r="E123" s="78" t="e">
        <f>IF($F123&gt;0,#REF!,0)</f>
        <v>#REF!</v>
      </c>
      <c r="F123" s="78" t="e">
        <f>VLOOKUP($A123,#REF!,15+$B$3,FALSE)</f>
        <v>#REF!</v>
      </c>
      <c r="G123" s="82" t="e">
        <f>IF($B123&gt;0,'2_Вихідні дані'!$B$3,0)</f>
        <v>#REF!</v>
      </c>
      <c r="H123" s="84" t="e">
        <f>IF($B123=0,0,VLOOKUP($A123,#REF!,'Печать(міжопал)'!H$9,FALSE))</f>
        <v>#REF!</v>
      </c>
      <c r="I123" s="84" t="e">
        <f>IF($B123=0,0,VLOOKUP($A123,#REF!,'Печать(міжопал)'!I$9,FALSE))</f>
        <v>#REF!</v>
      </c>
      <c r="J123" s="84" t="e">
        <f>IF(B123=0,0,IF(E123&gt;0,VLOOKUP(E123,'2_Вихідні дані'!$A$6:$B$11,2,FALSE),1))</f>
        <v>#REF!</v>
      </c>
      <c r="K123" s="84" t="e">
        <f>IF($B123=0,0,VLOOKUP($A123,#REF!,'Печать(міжопал)'!K$9,FALSE))</f>
        <v>#REF!</v>
      </c>
      <c r="L123" s="74" t="e">
        <f t="shared" si="7"/>
        <v>#REF!</v>
      </c>
      <c r="M123" s="84" t="e">
        <f>IF($B123=0,0,VLOOKUP($A123,#REF!,'Печать(міжопал)'!M$9,FALSE))</f>
        <v>#REF!</v>
      </c>
      <c r="N123" s="82" t="e">
        <f t="shared" si="8"/>
        <v>#REF!</v>
      </c>
      <c r="O123" s="84" t="e">
        <f>IF($B123=0,0,VLOOKUP($A123,#REF!,'Печать(міжопал)'!O$9,FALSE))</f>
        <v>#REF!</v>
      </c>
      <c r="P123" s="82" t="e">
        <f t="shared" si="9"/>
        <v>#REF!</v>
      </c>
      <c r="Q123" s="84" t="e">
        <f>IF($B123=0,0,VLOOKUP($A123,#REF!,'Печать(міжопал)'!Q$9,FALSE))</f>
        <v>#REF!</v>
      </c>
      <c r="R123" s="82" t="e">
        <f t="shared" si="10"/>
        <v>#REF!</v>
      </c>
      <c r="S123" s="84" t="e">
        <f>IF($B123=0,0,VLOOKUP($A123,#REF!,'Печать(міжопал)'!S$9,FALSE))</f>
        <v>#REF!</v>
      </c>
      <c r="T123" s="82" t="e">
        <f t="shared" si="11"/>
        <v>#REF!</v>
      </c>
      <c r="U123" s="84" t="e">
        <f>IF($B123=0,0,VLOOKUP($A123,#REF!,'Печать(міжопал)'!U$9,FALSE))</f>
        <v>#REF!</v>
      </c>
      <c r="V123" s="82" t="e">
        <f t="shared" si="12"/>
        <v>#REF!</v>
      </c>
      <c r="W123" s="84" t="e">
        <f>IF($B123=0,0,VLOOKUP($A123,#REF!,'Печать(міжопал)'!W$9,FALSE))</f>
        <v>#REF!</v>
      </c>
      <c r="X123" s="82" t="e">
        <f>IF(AND($A123&gt;0,W123&gt;0),IF('2_Вихідні дані'!$A$12=1,ROUND($L123*(W123-1),2),ROUND((L123+N123+P123+R123+T123+V123)*(W123-1),2)),0)</f>
        <v>#REF!</v>
      </c>
      <c r="Y123" s="74" t="e">
        <f t="shared" si="13"/>
        <v>#REF!</v>
      </c>
      <c r="Z123" s="74" t="e">
        <f>Y123*'2_Вихідні дані'!$B$18</f>
        <v>#REF!</v>
      </c>
    </row>
    <row r="124" spans="1:26" ht="12" hidden="1" x14ac:dyDescent="0.2">
      <c r="A124" s="86" t="e">
        <f>#REF!</f>
        <v>#REF!</v>
      </c>
      <c r="B124" s="78" t="e">
        <f>IF(C124=0,0,COUNTIF($C$10:C124,"&lt;&gt;0"))</f>
        <v>#REF!</v>
      </c>
      <c r="C124" s="78" t="e">
        <f>IF($F124&gt;0,#REF!,0)</f>
        <v>#REF!</v>
      </c>
      <c r="D124" s="78" t="e">
        <f>IF($F124&gt;0,#REF!,"")</f>
        <v>#REF!</v>
      </c>
      <c r="E124" s="78" t="e">
        <f>IF($F124&gt;0,#REF!,0)</f>
        <v>#REF!</v>
      </c>
      <c r="F124" s="78" t="e">
        <f>VLOOKUP($A124,#REF!,15+$B$3,FALSE)</f>
        <v>#REF!</v>
      </c>
      <c r="G124" s="82" t="e">
        <f>IF($B124&gt;0,'2_Вихідні дані'!$B$3,0)</f>
        <v>#REF!</v>
      </c>
      <c r="H124" s="84" t="e">
        <f>IF($B124=0,0,VLOOKUP($A124,#REF!,'Печать(міжопал)'!H$9,FALSE))</f>
        <v>#REF!</v>
      </c>
      <c r="I124" s="84" t="e">
        <f>IF($B124=0,0,VLOOKUP($A124,#REF!,'Печать(міжопал)'!I$9,FALSE))</f>
        <v>#REF!</v>
      </c>
      <c r="J124" s="84" t="e">
        <f>IF(B124=0,0,IF(E124&gt;0,VLOOKUP(E124,'2_Вихідні дані'!$A$6:$B$11,2,FALSE),1))</f>
        <v>#REF!</v>
      </c>
      <c r="K124" s="84" t="e">
        <f>IF($B124=0,0,VLOOKUP($A124,#REF!,'Печать(міжопал)'!K$9,FALSE))</f>
        <v>#REF!</v>
      </c>
      <c r="L124" s="74" t="e">
        <f t="shared" si="7"/>
        <v>#REF!</v>
      </c>
      <c r="M124" s="84" t="e">
        <f>IF($B124=0,0,VLOOKUP($A124,#REF!,'Печать(міжопал)'!M$9,FALSE))</f>
        <v>#REF!</v>
      </c>
      <c r="N124" s="82" t="e">
        <f t="shared" si="8"/>
        <v>#REF!</v>
      </c>
      <c r="O124" s="84" t="e">
        <f>IF($B124=0,0,VLOOKUP($A124,#REF!,'Печать(міжопал)'!O$9,FALSE))</f>
        <v>#REF!</v>
      </c>
      <c r="P124" s="82" t="e">
        <f t="shared" si="9"/>
        <v>#REF!</v>
      </c>
      <c r="Q124" s="84" t="e">
        <f>IF($B124=0,0,VLOOKUP($A124,#REF!,'Печать(міжопал)'!Q$9,FALSE))</f>
        <v>#REF!</v>
      </c>
      <c r="R124" s="82" t="e">
        <f t="shared" si="10"/>
        <v>#REF!</v>
      </c>
      <c r="S124" s="84" t="e">
        <f>IF($B124=0,0,VLOOKUP($A124,#REF!,'Печать(міжопал)'!S$9,FALSE))</f>
        <v>#REF!</v>
      </c>
      <c r="T124" s="82" t="e">
        <f t="shared" si="11"/>
        <v>#REF!</v>
      </c>
      <c r="U124" s="84" t="e">
        <f>IF($B124=0,0,VLOOKUP($A124,#REF!,'Печать(міжопал)'!U$9,FALSE))</f>
        <v>#REF!</v>
      </c>
      <c r="V124" s="82" t="e">
        <f t="shared" si="12"/>
        <v>#REF!</v>
      </c>
      <c r="W124" s="84" t="e">
        <f>IF($B124=0,0,VLOOKUP($A124,#REF!,'Печать(міжопал)'!W$9,FALSE))</f>
        <v>#REF!</v>
      </c>
      <c r="X124" s="82" t="e">
        <f>IF(AND($A124&gt;0,W124&gt;0),IF('2_Вихідні дані'!$A$12=1,ROUND($L124*(W124-1),2),ROUND((L124+N124+P124+R124+T124+V124)*(W124-1),2)),0)</f>
        <v>#REF!</v>
      </c>
      <c r="Y124" s="74" t="e">
        <f t="shared" si="13"/>
        <v>#REF!</v>
      </c>
      <c r="Z124" s="74" t="e">
        <f>Y124*'2_Вихідні дані'!$B$18</f>
        <v>#REF!</v>
      </c>
    </row>
    <row r="125" spans="1:26" ht="12" hidden="1" x14ac:dyDescent="0.2">
      <c r="A125" s="86" t="e">
        <f>#REF!</f>
        <v>#REF!</v>
      </c>
      <c r="B125" s="78" t="e">
        <f>IF(C125=0,0,COUNTIF($C$10:C125,"&lt;&gt;0"))</f>
        <v>#REF!</v>
      </c>
      <c r="C125" s="78" t="e">
        <f>IF($F125&gt;0,#REF!,0)</f>
        <v>#REF!</v>
      </c>
      <c r="D125" s="78" t="e">
        <f>IF($F125&gt;0,#REF!,"")</f>
        <v>#REF!</v>
      </c>
      <c r="E125" s="78" t="e">
        <f>IF($F125&gt;0,#REF!,0)</f>
        <v>#REF!</v>
      </c>
      <c r="F125" s="78" t="e">
        <f>VLOOKUP($A125,#REF!,15+$B$3,FALSE)</f>
        <v>#REF!</v>
      </c>
      <c r="G125" s="82" t="e">
        <f>IF($B125&gt;0,'2_Вихідні дані'!$B$3,0)</f>
        <v>#REF!</v>
      </c>
      <c r="H125" s="84" t="e">
        <f>IF($B125=0,0,VLOOKUP($A125,#REF!,'Печать(міжопал)'!H$9,FALSE))</f>
        <v>#REF!</v>
      </c>
      <c r="I125" s="84" t="e">
        <f>IF($B125=0,0,VLOOKUP($A125,#REF!,'Печать(міжопал)'!I$9,FALSE))</f>
        <v>#REF!</v>
      </c>
      <c r="J125" s="84" t="e">
        <f>IF(B125=0,0,IF(E125&gt;0,VLOOKUP(E125,'2_Вихідні дані'!$A$6:$B$11,2,FALSE),1))</f>
        <v>#REF!</v>
      </c>
      <c r="K125" s="84" t="e">
        <f>IF($B125=0,0,VLOOKUP($A125,#REF!,'Печать(міжопал)'!K$9,FALSE))</f>
        <v>#REF!</v>
      </c>
      <c r="L125" s="74" t="e">
        <f t="shared" si="7"/>
        <v>#REF!</v>
      </c>
      <c r="M125" s="84" t="e">
        <f>IF($B125=0,0,VLOOKUP($A125,#REF!,'Печать(міжопал)'!M$9,FALSE))</f>
        <v>#REF!</v>
      </c>
      <c r="N125" s="82" t="e">
        <f t="shared" si="8"/>
        <v>#REF!</v>
      </c>
      <c r="O125" s="84" t="e">
        <f>IF($B125=0,0,VLOOKUP($A125,#REF!,'Печать(міжопал)'!O$9,FALSE))</f>
        <v>#REF!</v>
      </c>
      <c r="P125" s="82" t="e">
        <f t="shared" si="9"/>
        <v>#REF!</v>
      </c>
      <c r="Q125" s="84" t="e">
        <f>IF($B125=0,0,VLOOKUP($A125,#REF!,'Печать(міжопал)'!Q$9,FALSE))</f>
        <v>#REF!</v>
      </c>
      <c r="R125" s="82" t="e">
        <f t="shared" si="10"/>
        <v>#REF!</v>
      </c>
      <c r="S125" s="84" t="e">
        <f>IF($B125=0,0,VLOOKUP($A125,#REF!,'Печать(міжопал)'!S$9,FALSE))</f>
        <v>#REF!</v>
      </c>
      <c r="T125" s="82" t="e">
        <f t="shared" si="11"/>
        <v>#REF!</v>
      </c>
      <c r="U125" s="84" t="e">
        <f>IF($B125=0,0,VLOOKUP($A125,#REF!,'Печать(міжопал)'!U$9,FALSE))</f>
        <v>#REF!</v>
      </c>
      <c r="V125" s="82" t="e">
        <f t="shared" si="12"/>
        <v>#REF!</v>
      </c>
      <c r="W125" s="84" t="e">
        <f>IF($B125=0,0,VLOOKUP($A125,#REF!,'Печать(міжопал)'!W$9,FALSE))</f>
        <v>#REF!</v>
      </c>
      <c r="X125" s="82" t="e">
        <f>IF(AND($A125&gt;0,W125&gt;0),IF('2_Вихідні дані'!$A$12=1,ROUND($L125*(W125-1),2),ROUND((L125+N125+P125+R125+T125+V125)*(W125-1),2)),0)</f>
        <v>#REF!</v>
      </c>
      <c r="Y125" s="74" t="e">
        <f t="shared" si="13"/>
        <v>#REF!</v>
      </c>
      <c r="Z125" s="74" t="e">
        <f>Y125*'2_Вихідні дані'!$B$18</f>
        <v>#REF!</v>
      </c>
    </row>
    <row r="126" spans="1:26" ht="12" hidden="1" x14ac:dyDescent="0.2">
      <c r="A126" s="86" t="e">
        <f>#REF!</f>
        <v>#REF!</v>
      </c>
      <c r="B126" s="78" t="e">
        <f>IF(C126=0,0,COUNTIF($C$10:C126,"&lt;&gt;0"))</f>
        <v>#REF!</v>
      </c>
      <c r="C126" s="78" t="e">
        <f>IF($F126&gt;0,#REF!,0)</f>
        <v>#REF!</v>
      </c>
      <c r="D126" s="78" t="e">
        <f>IF($F126&gt;0,#REF!,"")</f>
        <v>#REF!</v>
      </c>
      <c r="E126" s="78" t="e">
        <f>IF($F126&gt;0,#REF!,0)</f>
        <v>#REF!</v>
      </c>
      <c r="F126" s="78" t="e">
        <f>VLOOKUP($A126,#REF!,15+$B$3,FALSE)</f>
        <v>#REF!</v>
      </c>
      <c r="G126" s="82" t="e">
        <f>IF($B126&gt;0,'2_Вихідні дані'!$B$3,0)</f>
        <v>#REF!</v>
      </c>
      <c r="H126" s="84" t="e">
        <f>IF($B126=0,0,VLOOKUP($A126,#REF!,'Печать(міжопал)'!H$9,FALSE))</f>
        <v>#REF!</v>
      </c>
      <c r="I126" s="84" t="e">
        <f>IF($B126=0,0,VLOOKUP($A126,#REF!,'Печать(міжопал)'!I$9,FALSE))</f>
        <v>#REF!</v>
      </c>
      <c r="J126" s="84" t="e">
        <f>IF(B126=0,0,IF(E126&gt;0,VLOOKUP(E126,'2_Вихідні дані'!$A$6:$B$11,2,FALSE),1))</f>
        <v>#REF!</v>
      </c>
      <c r="K126" s="84" t="e">
        <f>IF($B126=0,0,VLOOKUP($A126,#REF!,'Печать(міжопал)'!K$9,FALSE))</f>
        <v>#REF!</v>
      </c>
      <c r="L126" s="74" t="e">
        <f t="shared" si="7"/>
        <v>#REF!</v>
      </c>
      <c r="M126" s="84" t="e">
        <f>IF($B126=0,0,VLOOKUP($A126,#REF!,'Печать(міжопал)'!M$9,FALSE))</f>
        <v>#REF!</v>
      </c>
      <c r="N126" s="82" t="e">
        <f t="shared" si="8"/>
        <v>#REF!</v>
      </c>
      <c r="O126" s="84" t="e">
        <f>IF($B126=0,0,VLOOKUP($A126,#REF!,'Печать(міжопал)'!O$9,FALSE))</f>
        <v>#REF!</v>
      </c>
      <c r="P126" s="82" t="e">
        <f t="shared" si="9"/>
        <v>#REF!</v>
      </c>
      <c r="Q126" s="84" t="e">
        <f>IF($B126=0,0,VLOOKUP($A126,#REF!,'Печать(міжопал)'!Q$9,FALSE))</f>
        <v>#REF!</v>
      </c>
      <c r="R126" s="82" t="e">
        <f t="shared" si="10"/>
        <v>#REF!</v>
      </c>
      <c r="S126" s="84" t="e">
        <f>IF($B126=0,0,VLOOKUP($A126,#REF!,'Печать(міжопал)'!S$9,FALSE))</f>
        <v>#REF!</v>
      </c>
      <c r="T126" s="82" t="e">
        <f t="shared" si="11"/>
        <v>#REF!</v>
      </c>
      <c r="U126" s="84" t="e">
        <f>IF($B126=0,0,VLOOKUP($A126,#REF!,'Печать(міжопал)'!U$9,FALSE))</f>
        <v>#REF!</v>
      </c>
      <c r="V126" s="82" t="e">
        <f t="shared" si="12"/>
        <v>#REF!</v>
      </c>
      <c r="W126" s="84" t="e">
        <f>IF($B126=0,0,VLOOKUP($A126,#REF!,'Печать(міжопал)'!W$9,FALSE))</f>
        <v>#REF!</v>
      </c>
      <c r="X126" s="82" t="e">
        <f>IF(AND($A126&gt;0,W126&gt;0),IF('2_Вихідні дані'!$A$12=1,ROUND($L126*(W126-1),2),ROUND((L126+N126+P126+R126+T126+V126)*(W126-1),2)),0)</f>
        <v>#REF!</v>
      </c>
      <c r="Y126" s="74" t="e">
        <f t="shared" si="13"/>
        <v>#REF!</v>
      </c>
      <c r="Z126" s="74" t="e">
        <f>Y126*'2_Вихідні дані'!$B$18</f>
        <v>#REF!</v>
      </c>
    </row>
    <row r="127" spans="1:26" ht="12" hidden="1" x14ac:dyDescent="0.2">
      <c r="A127" s="86" t="e">
        <f>#REF!</f>
        <v>#REF!</v>
      </c>
      <c r="B127" s="78" t="e">
        <f>IF(C127=0,0,COUNTIF($C$10:C127,"&lt;&gt;0"))</f>
        <v>#REF!</v>
      </c>
      <c r="C127" s="78" t="e">
        <f>IF($F127&gt;0,#REF!,0)</f>
        <v>#REF!</v>
      </c>
      <c r="D127" s="78" t="e">
        <f>IF($F127&gt;0,#REF!,"")</f>
        <v>#REF!</v>
      </c>
      <c r="E127" s="78" t="e">
        <f>IF($F127&gt;0,#REF!,0)</f>
        <v>#REF!</v>
      </c>
      <c r="F127" s="78" t="e">
        <f>VLOOKUP($A127,#REF!,15+$B$3,FALSE)</f>
        <v>#REF!</v>
      </c>
      <c r="G127" s="82" t="e">
        <f>IF($B127&gt;0,'2_Вихідні дані'!$B$3,0)</f>
        <v>#REF!</v>
      </c>
      <c r="H127" s="84" t="e">
        <f>IF($B127=0,0,VLOOKUP($A127,#REF!,'Печать(міжопал)'!H$9,FALSE))</f>
        <v>#REF!</v>
      </c>
      <c r="I127" s="84" t="e">
        <f>IF($B127=0,0,VLOOKUP($A127,#REF!,'Печать(міжопал)'!I$9,FALSE))</f>
        <v>#REF!</v>
      </c>
      <c r="J127" s="84" t="e">
        <f>IF(B127=0,0,IF(E127&gt;0,VLOOKUP(E127,'2_Вихідні дані'!$A$6:$B$11,2,FALSE),1))</f>
        <v>#REF!</v>
      </c>
      <c r="K127" s="84" t="e">
        <f>IF($B127=0,0,VLOOKUP($A127,#REF!,'Печать(міжопал)'!K$9,FALSE))</f>
        <v>#REF!</v>
      </c>
      <c r="L127" s="74" t="e">
        <f t="shared" si="7"/>
        <v>#REF!</v>
      </c>
      <c r="M127" s="84" t="e">
        <f>IF($B127=0,0,VLOOKUP($A127,#REF!,'Печать(міжопал)'!M$9,FALSE))</f>
        <v>#REF!</v>
      </c>
      <c r="N127" s="82" t="e">
        <f t="shared" si="8"/>
        <v>#REF!</v>
      </c>
      <c r="O127" s="84" t="e">
        <f>IF($B127=0,0,VLOOKUP($A127,#REF!,'Печать(міжопал)'!O$9,FALSE))</f>
        <v>#REF!</v>
      </c>
      <c r="P127" s="82" t="e">
        <f t="shared" si="9"/>
        <v>#REF!</v>
      </c>
      <c r="Q127" s="84" t="e">
        <f>IF($B127=0,0,VLOOKUP($A127,#REF!,'Печать(міжопал)'!Q$9,FALSE))</f>
        <v>#REF!</v>
      </c>
      <c r="R127" s="82" t="e">
        <f t="shared" si="10"/>
        <v>#REF!</v>
      </c>
      <c r="S127" s="84" t="e">
        <f>IF($B127=0,0,VLOOKUP($A127,#REF!,'Печать(міжопал)'!S$9,FALSE))</f>
        <v>#REF!</v>
      </c>
      <c r="T127" s="82" t="e">
        <f t="shared" si="11"/>
        <v>#REF!</v>
      </c>
      <c r="U127" s="84" t="e">
        <f>IF($B127=0,0,VLOOKUP($A127,#REF!,'Печать(міжопал)'!U$9,FALSE))</f>
        <v>#REF!</v>
      </c>
      <c r="V127" s="82" t="e">
        <f t="shared" si="12"/>
        <v>#REF!</v>
      </c>
      <c r="W127" s="84" t="e">
        <f>IF($B127=0,0,VLOOKUP($A127,#REF!,'Печать(міжопал)'!W$9,FALSE))</f>
        <v>#REF!</v>
      </c>
      <c r="X127" s="82" t="e">
        <f>IF(AND($A127&gt;0,W127&gt;0),IF('2_Вихідні дані'!$A$12=1,ROUND($L127*(W127-1),2),ROUND((L127+N127+P127+R127+T127+V127)*(W127-1),2)),0)</f>
        <v>#REF!</v>
      </c>
      <c r="Y127" s="74" t="e">
        <f t="shared" si="13"/>
        <v>#REF!</v>
      </c>
      <c r="Z127" s="74" t="e">
        <f>Y127*'2_Вихідні дані'!$B$18</f>
        <v>#REF!</v>
      </c>
    </row>
    <row r="128" spans="1:26" ht="12" hidden="1" x14ac:dyDescent="0.2">
      <c r="A128" s="86" t="e">
        <f>#REF!</f>
        <v>#REF!</v>
      </c>
      <c r="B128" s="78" t="e">
        <f>IF(C128=0,0,COUNTIF($C$10:C128,"&lt;&gt;0"))</f>
        <v>#REF!</v>
      </c>
      <c r="C128" s="78" t="e">
        <f>IF($F128&gt;0,#REF!,0)</f>
        <v>#REF!</v>
      </c>
      <c r="D128" s="78" t="e">
        <f>IF($F128&gt;0,#REF!,"")</f>
        <v>#REF!</v>
      </c>
      <c r="E128" s="78" t="e">
        <f>IF($F128&gt;0,#REF!,0)</f>
        <v>#REF!</v>
      </c>
      <c r="F128" s="78" t="e">
        <f>VLOOKUP($A128,#REF!,15+$B$3,FALSE)</f>
        <v>#REF!</v>
      </c>
      <c r="G128" s="82" t="e">
        <f>IF($B128&gt;0,'2_Вихідні дані'!$B$3,0)</f>
        <v>#REF!</v>
      </c>
      <c r="H128" s="84" t="e">
        <f>IF($B128=0,0,VLOOKUP($A128,#REF!,'Печать(міжопал)'!H$9,FALSE))</f>
        <v>#REF!</v>
      </c>
      <c r="I128" s="84" t="e">
        <f>IF($B128=0,0,VLOOKUP($A128,#REF!,'Печать(міжопал)'!I$9,FALSE))</f>
        <v>#REF!</v>
      </c>
      <c r="J128" s="84" t="e">
        <f>IF(B128=0,0,IF(E128&gt;0,VLOOKUP(E128,'2_Вихідні дані'!$A$6:$B$11,2,FALSE),1))</f>
        <v>#REF!</v>
      </c>
      <c r="K128" s="84" t="e">
        <f>IF($B128=0,0,VLOOKUP($A128,#REF!,'Печать(міжопал)'!K$9,FALSE))</f>
        <v>#REF!</v>
      </c>
      <c r="L128" s="74" t="e">
        <f t="shared" si="7"/>
        <v>#REF!</v>
      </c>
      <c r="M128" s="84" t="e">
        <f>IF($B128=0,0,VLOOKUP($A128,#REF!,'Печать(міжопал)'!M$9,FALSE))</f>
        <v>#REF!</v>
      </c>
      <c r="N128" s="82" t="e">
        <f t="shared" si="8"/>
        <v>#REF!</v>
      </c>
      <c r="O128" s="84" t="e">
        <f>IF($B128=0,0,VLOOKUP($A128,#REF!,'Печать(міжопал)'!O$9,FALSE))</f>
        <v>#REF!</v>
      </c>
      <c r="P128" s="82" t="e">
        <f t="shared" si="9"/>
        <v>#REF!</v>
      </c>
      <c r="Q128" s="84" t="e">
        <f>IF($B128=0,0,VLOOKUP($A128,#REF!,'Печать(міжопал)'!Q$9,FALSE))</f>
        <v>#REF!</v>
      </c>
      <c r="R128" s="82" t="e">
        <f t="shared" si="10"/>
        <v>#REF!</v>
      </c>
      <c r="S128" s="84" t="e">
        <f>IF($B128=0,0,VLOOKUP($A128,#REF!,'Печать(міжопал)'!S$9,FALSE))</f>
        <v>#REF!</v>
      </c>
      <c r="T128" s="82" t="e">
        <f t="shared" si="11"/>
        <v>#REF!</v>
      </c>
      <c r="U128" s="84" t="e">
        <f>IF($B128=0,0,VLOOKUP($A128,#REF!,'Печать(міжопал)'!U$9,FALSE))</f>
        <v>#REF!</v>
      </c>
      <c r="V128" s="82" t="e">
        <f t="shared" si="12"/>
        <v>#REF!</v>
      </c>
      <c r="W128" s="84" t="e">
        <f>IF($B128=0,0,VLOOKUP($A128,#REF!,'Печать(міжопал)'!W$9,FALSE))</f>
        <v>#REF!</v>
      </c>
      <c r="X128" s="82" t="e">
        <f>IF(AND($A128&gt;0,W128&gt;0),IF('2_Вихідні дані'!$A$12=1,ROUND($L128*(W128-1),2),ROUND((L128+N128+P128+R128+T128+V128)*(W128-1),2)),0)</f>
        <v>#REF!</v>
      </c>
      <c r="Y128" s="74" t="e">
        <f t="shared" si="13"/>
        <v>#REF!</v>
      </c>
      <c r="Z128" s="74" t="e">
        <f>Y128*'2_Вихідні дані'!$B$18</f>
        <v>#REF!</v>
      </c>
    </row>
    <row r="129" spans="1:26" ht="12" hidden="1" x14ac:dyDescent="0.2">
      <c r="A129" s="86" t="e">
        <f>#REF!</f>
        <v>#REF!</v>
      </c>
      <c r="B129" s="78" t="e">
        <f>IF(C129=0,0,COUNTIF($C$10:C129,"&lt;&gt;0"))</f>
        <v>#REF!</v>
      </c>
      <c r="C129" s="78" t="e">
        <f>IF($F129&gt;0,#REF!,0)</f>
        <v>#REF!</v>
      </c>
      <c r="D129" s="78" t="e">
        <f>IF($F129&gt;0,#REF!,"")</f>
        <v>#REF!</v>
      </c>
      <c r="E129" s="78" t="e">
        <f>IF($F129&gt;0,#REF!,0)</f>
        <v>#REF!</v>
      </c>
      <c r="F129" s="78" t="e">
        <f>VLOOKUP($A129,#REF!,15+$B$3,FALSE)</f>
        <v>#REF!</v>
      </c>
      <c r="G129" s="82" t="e">
        <f>IF($B129&gt;0,'2_Вихідні дані'!$B$3,0)</f>
        <v>#REF!</v>
      </c>
      <c r="H129" s="84" t="e">
        <f>IF($B129=0,0,VLOOKUP($A129,#REF!,'Печать(міжопал)'!H$9,FALSE))</f>
        <v>#REF!</v>
      </c>
      <c r="I129" s="84" t="e">
        <f>IF($B129=0,0,VLOOKUP($A129,#REF!,'Печать(міжопал)'!I$9,FALSE))</f>
        <v>#REF!</v>
      </c>
      <c r="J129" s="84" t="e">
        <f>IF(B129=0,0,IF(E129&gt;0,VLOOKUP(E129,'2_Вихідні дані'!$A$6:$B$11,2,FALSE),1))</f>
        <v>#REF!</v>
      </c>
      <c r="K129" s="84" t="e">
        <f>IF($B129=0,0,VLOOKUP($A129,#REF!,'Печать(міжопал)'!K$9,FALSE))</f>
        <v>#REF!</v>
      </c>
      <c r="L129" s="74" t="e">
        <f t="shared" si="7"/>
        <v>#REF!</v>
      </c>
      <c r="M129" s="84" t="e">
        <f>IF($B129=0,0,VLOOKUP($A129,#REF!,'Печать(міжопал)'!M$9,FALSE))</f>
        <v>#REF!</v>
      </c>
      <c r="N129" s="82" t="e">
        <f t="shared" si="8"/>
        <v>#REF!</v>
      </c>
      <c r="O129" s="84" t="e">
        <f>IF($B129=0,0,VLOOKUP($A129,#REF!,'Печать(міжопал)'!O$9,FALSE))</f>
        <v>#REF!</v>
      </c>
      <c r="P129" s="82" t="e">
        <f t="shared" si="9"/>
        <v>#REF!</v>
      </c>
      <c r="Q129" s="84" t="e">
        <f>IF($B129=0,0,VLOOKUP($A129,#REF!,'Печать(міжопал)'!Q$9,FALSE))</f>
        <v>#REF!</v>
      </c>
      <c r="R129" s="82" t="e">
        <f t="shared" si="10"/>
        <v>#REF!</v>
      </c>
      <c r="S129" s="84" t="e">
        <f>IF($B129=0,0,VLOOKUP($A129,#REF!,'Печать(міжопал)'!S$9,FALSE))</f>
        <v>#REF!</v>
      </c>
      <c r="T129" s="82" t="e">
        <f t="shared" si="11"/>
        <v>#REF!</v>
      </c>
      <c r="U129" s="84" t="e">
        <f>IF($B129=0,0,VLOOKUP($A129,#REF!,'Печать(міжопал)'!U$9,FALSE))</f>
        <v>#REF!</v>
      </c>
      <c r="V129" s="82" t="e">
        <f t="shared" si="12"/>
        <v>#REF!</v>
      </c>
      <c r="W129" s="84" t="e">
        <f>IF($B129=0,0,VLOOKUP($A129,#REF!,'Печать(міжопал)'!W$9,FALSE))</f>
        <v>#REF!</v>
      </c>
      <c r="X129" s="82" t="e">
        <f>IF(AND($A129&gt;0,W129&gt;0),IF('2_Вихідні дані'!$A$12=1,ROUND($L129*(W129-1),2),ROUND((L129+N129+P129+R129+T129+V129)*(W129-1),2)),0)</f>
        <v>#REF!</v>
      </c>
      <c r="Y129" s="74" t="e">
        <f t="shared" si="13"/>
        <v>#REF!</v>
      </c>
      <c r="Z129" s="74" t="e">
        <f>Y129*'2_Вихідні дані'!$B$18</f>
        <v>#REF!</v>
      </c>
    </row>
    <row r="130" spans="1:26" ht="12" hidden="1" x14ac:dyDescent="0.2">
      <c r="A130" s="86" t="e">
        <f>#REF!</f>
        <v>#REF!</v>
      </c>
      <c r="B130" s="78" t="e">
        <f>IF(C130=0,0,COUNTIF($C$10:C130,"&lt;&gt;0"))</f>
        <v>#REF!</v>
      </c>
      <c r="C130" s="78" t="e">
        <f>IF($F130&gt;0,#REF!,0)</f>
        <v>#REF!</v>
      </c>
      <c r="D130" s="78" t="e">
        <f>IF($F130&gt;0,#REF!,"")</f>
        <v>#REF!</v>
      </c>
      <c r="E130" s="78" t="e">
        <f>IF($F130&gt;0,#REF!,0)</f>
        <v>#REF!</v>
      </c>
      <c r="F130" s="78" t="e">
        <f>VLOOKUP($A130,#REF!,15+$B$3,FALSE)</f>
        <v>#REF!</v>
      </c>
      <c r="G130" s="82" t="e">
        <f>IF($B130&gt;0,'2_Вихідні дані'!$B$3,0)</f>
        <v>#REF!</v>
      </c>
      <c r="H130" s="84" t="e">
        <f>IF($B130=0,0,VLOOKUP($A130,#REF!,'Печать(міжопал)'!H$9,FALSE))</f>
        <v>#REF!</v>
      </c>
      <c r="I130" s="84" t="e">
        <f>IF($B130=0,0,VLOOKUP($A130,#REF!,'Печать(міжопал)'!I$9,FALSE))</f>
        <v>#REF!</v>
      </c>
      <c r="J130" s="84" t="e">
        <f>IF(B130=0,0,IF(E130&gt;0,VLOOKUP(E130,'2_Вихідні дані'!$A$6:$B$11,2,FALSE),1))</f>
        <v>#REF!</v>
      </c>
      <c r="K130" s="84" t="e">
        <f>IF($B130=0,0,VLOOKUP($A130,#REF!,'Печать(міжопал)'!K$9,FALSE))</f>
        <v>#REF!</v>
      </c>
      <c r="L130" s="74" t="e">
        <f t="shared" si="7"/>
        <v>#REF!</v>
      </c>
      <c r="M130" s="84" t="e">
        <f>IF($B130=0,0,VLOOKUP($A130,#REF!,'Печать(міжопал)'!M$9,FALSE))</f>
        <v>#REF!</v>
      </c>
      <c r="N130" s="82" t="e">
        <f t="shared" si="8"/>
        <v>#REF!</v>
      </c>
      <c r="O130" s="84" t="e">
        <f>IF($B130=0,0,VLOOKUP($A130,#REF!,'Печать(міжопал)'!O$9,FALSE))</f>
        <v>#REF!</v>
      </c>
      <c r="P130" s="82" t="e">
        <f t="shared" si="9"/>
        <v>#REF!</v>
      </c>
      <c r="Q130" s="84" t="e">
        <f>IF($B130=0,0,VLOOKUP($A130,#REF!,'Печать(міжопал)'!Q$9,FALSE))</f>
        <v>#REF!</v>
      </c>
      <c r="R130" s="82" t="e">
        <f t="shared" si="10"/>
        <v>#REF!</v>
      </c>
      <c r="S130" s="84" t="e">
        <f>IF($B130=0,0,VLOOKUP($A130,#REF!,'Печать(міжопал)'!S$9,FALSE))</f>
        <v>#REF!</v>
      </c>
      <c r="T130" s="82" t="e">
        <f t="shared" si="11"/>
        <v>#REF!</v>
      </c>
      <c r="U130" s="84" t="e">
        <f>IF($B130=0,0,VLOOKUP($A130,#REF!,'Печать(міжопал)'!U$9,FALSE))</f>
        <v>#REF!</v>
      </c>
      <c r="V130" s="82" t="e">
        <f t="shared" si="12"/>
        <v>#REF!</v>
      </c>
      <c r="W130" s="84" t="e">
        <f>IF($B130=0,0,VLOOKUP($A130,#REF!,'Печать(міжопал)'!W$9,FALSE))</f>
        <v>#REF!</v>
      </c>
      <c r="X130" s="82" t="e">
        <f>IF(AND($A130&gt;0,W130&gt;0),IF('2_Вихідні дані'!$A$12=1,ROUND($L130*(W130-1),2),ROUND((L130+N130+P130+R130+T130+V130)*(W130-1),2)),0)</f>
        <v>#REF!</v>
      </c>
      <c r="Y130" s="74" t="e">
        <f t="shared" si="13"/>
        <v>#REF!</v>
      </c>
      <c r="Z130" s="74" t="e">
        <f>Y130*'2_Вихідні дані'!$B$18</f>
        <v>#REF!</v>
      </c>
    </row>
    <row r="131" spans="1:26" ht="12" hidden="1" x14ac:dyDescent="0.2">
      <c r="A131" s="86" t="e">
        <f>#REF!</f>
        <v>#REF!</v>
      </c>
      <c r="B131" s="78" t="e">
        <f>IF(C131=0,0,COUNTIF($C$10:C131,"&lt;&gt;0"))</f>
        <v>#REF!</v>
      </c>
      <c r="C131" s="78" t="e">
        <f>IF($F131&gt;0,#REF!,0)</f>
        <v>#REF!</v>
      </c>
      <c r="D131" s="78" t="e">
        <f>IF($F131&gt;0,#REF!,"")</f>
        <v>#REF!</v>
      </c>
      <c r="E131" s="78" t="e">
        <f>IF($F131&gt;0,#REF!,0)</f>
        <v>#REF!</v>
      </c>
      <c r="F131" s="78" t="e">
        <f>VLOOKUP($A131,#REF!,15+$B$3,FALSE)</f>
        <v>#REF!</v>
      </c>
      <c r="G131" s="82" t="e">
        <f>IF($B131&gt;0,'2_Вихідні дані'!$B$3,0)</f>
        <v>#REF!</v>
      </c>
      <c r="H131" s="84" t="e">
        <f>IF($B131=0,0,VLOOKUP($A131,#REF!,'Печать(міжопал)'!H$9,FALSE))</f>
        <v>#REF!</v>
      </c>
      <c r="I131" s="84" t="e">
        <f>IF($B131=0,0,VLOOKUP($A131,#REF!,'Печать(міжопал)'!I$9,FALSE))</f>
        <v>#REF!</v>
      </c>
      <c r="J131" s="84" t="e">
        <f>IF(B131=0,0,IF(E131&gt;0,VLOOKUP(E131,'2_Вихідні дані'!$A$6:$B$11,2,FALSE),1))</f>
        <v>#REF!</v>
      </c>
      <c r="K131" s="84" t="e">
        <f>IF($B131=0,0,VLOOKUP($A131,#REF!,'Печать(міжопал)'!K$9,FALSE))</f>
        <v>#REF!</v>
      </c>
      <c r="L131" s="74" t="e">
        <f t="shared" si="7"/>
        <v>#REF!</v>
      </c>
      <c r="M131" s="84" t="e">
        <f>IF($B131=0,0,VLOOKUP($A131,#REF!,'Печать(міжопал)'!M$9,FALSE))</f>
        <v>#REF!</v>
      </c>
      <c r="N131" s="82" t="e">
        <f t="shared" si="8"/>
        <v>#REF!</v>
      </c>
      <c r="O131" s="84" t="e">
        <f>IF($B131=0,0,VLOOKUP($A131,#REF!,'Печать(міжопал)'!O$9,FALSE))</f>
        <v>#REF!</v>
      </c>
      <c r="P131" s="82" t="e">
        <f t="shared" si="9"/>
        <v>#REF!</v>
      </c>
      <c r="Q131" s="84" t="e">
        <f>IF($B131=0,0,VLOOKUP($A131,#REF!,'Печать(міжопал)'!Q$9,FALSE))</f>
        <v>#REF!</v>
      </c>
      <c r="R131" s="82" t="e">
        <f t="shared" si="10"/>
        <v>#REF!</v>
      </c>
      <c r="S131" s="84" t="e">
        <f>IF($B131=0,0,VLOOKUP($A131,#REF!,'Печать(міжопал)'!S$9,FALSE))</f>
        <v>#REF!</v>
      </c>
      <c r="T131" s="82" t="e">
        <f t="shared" si="11"/>
        <v>#REF!</v>
      </c>
      <c r="U131" s="84" t="e">
        <f>IF($B131=0,0,VLOOKUP($A131,#REF!,'Печать(міжопал)'!U$9,FALSE))</f>
        <v>#REF!</v>
      </c>
      <c r="V131" s="82" t="e">
        <f t="shared" si="12"/>
        <v>#REF!</v>
      </c>
      <c r="W131" s="84" t="e">
        <f>IF($B131=0,0,VLOOKUP($A131,#REF!,'Печать(міжопал)'!W$9,FALSE))</f>
        <v>#REF!</v>
      </c>
      <c r="X131" s="82" t="e">
        <f>IF(AND($A131&gt;0,W131&gt;0),IF('2_Вихідні дані'!$A$12=1,ROUND($L131*(W131-1),2),ROUND((L131+N131+P131+R131+T131+V131)*(W131-1),2)),0)</f>
        <v>#REF!</v>
      </c>
      <c r="Y131" s="74" t="e">
        <f t="shared" si="13"/>
        <v>#REF!</v>
      </c>
      <c r="Z131" s="74" t="e">
        <f>Y131*'2_Вихідні дані'!$B$18</f>
        <v>#REF!</v>
      </c>
    </row>
    <row r="132" spans="1:26" ht="12" hidden="1" x14ac:dyDescent="0.2">
      <c r="A132" s="86" t="e">
        <f>#REF!</f>
        <v>#REF!</v>
      </c>
      <c r="B132" s="78" t="e">
        <f>IF(C132=0,0,COUNTIF($C$10:C132,"&lt;&gt;0"))</f>
        <v>#REF!</v>
      </c>
      <c r="C132" s="78" t="e">
        <f>IF($F132&gt;0,#REF!,0)</f>
        <v>#REF!</v>
      </c>
      <c r="D132" s="78" t="e">
        <f>IF($F132&gt;0,#REF!,"")</f>
        <v>#REF!</v>
      </c>
      <c r="E132" s="78" t="e">
        <f>IF($F132&gt;0,#REF!,0)</f>
        <v>#REF!</v>
      </c>
      <c r="F132" s="78" t="e">
        <f>VLOOKUP($A132,#REF!,15+$B$3,FALSE)</f>
        <v>#REF!</v>
      </c>
      <c r="G132" s="82" t="e">
        <f>IF($B132&gt;0,'2_Вихідні дані'!$B$3,0)</f>
        <v>#REF!</v>
      </c>
      <c r="H132" s="84" t="e">
        <f>IF($B132=0,0,VLOOKUP($A132,#REF!,'Печать(міжопал)'!H$9,FALSE))</f>
        <v>#REF!</v>
      </c>
      <c r="I132" s="84" t="e">
        <f>IF($B132=0,0,VLOOKUP($A132,#REF!,'Печать(міжопал)'!I$9,FALSE))</f>
        <v>#REF!</v>
      </c>
      <c r="J132" s="84" t="e">
        <f>IF(B132=0,0,IF(E132&gt;0,VLOOKUP(E132,'2_Вихідні дані'!$A$6:$B$11,2,FALSE),1))</f>
        <v>#REF!</v>
      </c>
      <c r="K132" s="84" t="e">
        <f>IF($B132=0,0,VLOOKUP($A132,#REF!,'Печать(міжопал)'!K$9,FALSE))</f>
        <v>#REF!</v>
      </c>
      <c r="L132" s="74" t="e">
        <f t="shared" si="7"/>
        <v>#REF!</v>
      </c>
      <c r="M132" s="84" t="e">
        <f>IF($B132=0,0,VLOOKUP($A132,#REF!,'Печать(міжопал)'!M$9,FALSE))</f>
        <v>#REF!</v>
      </c>
      <c r="N132" s="82" t="e">
        <f t="shared" si="8"/>
        <v>#REF!</v>
      </c>
      <c r="O132" s="84" t="e">
        <f>IF($B132=0,0,VLOOKUP($A132,#REF!,'Печать(міжопал)'!O$9,FALSE))</f>
        <v>#REF!</v>
      </c>
      <c r="P132" s="82" t="e">
        <f t="shared" si="9"/>
        <v>#REF!</v>
      </c>
      <c r="Q132" s="84" t="e">
        <f>IF($B132=0,0,VLOOKUP($A132,#REF!,'Печать(міжопал)'!Q$9,FALSE))</f>
        <v>#REF!</v>
      </c>
      <c r="R132" s="82" t="e">
        <f t="shared" si="10"/>
        <v>#REF!</v>
      </c>
      <c r="S132" s="84" t="e">
        <f>IF($B132=0,0,VLOOKUP($A132,#REF!,'Печать(міжопал)'!S$9,FALSE))</f>
        <v>#REF!</v>
      </c>
      <c r="T132" s="82" t="e">
        <f t="shared" si="11"/>
        <v>#REF!</v>
      </c>
      <c r="U132" s="84" t="e">
        <f>IF($B132=0,0,VLOOKUP($A132,#REF!,'Печать(міжопал)'!U$9,FALSE))</f>
        <v>#REF!</v>
      </c>
      <c r="V132" s="82" t="e">
        <f t="shared" si="12"/>
        <v>#REF!</v>
      </c>
      <c r="W132" s="84" t="e">
        <f>IF($B132=0,0,VLOOKUP($A132,#REF!,'Печать(міжопал)'!W$9,FALSE))</f>
        <v>#REF!</v>
      </c>
      <c r="X132" s="82" t="e">
        <f>IF(AND($A132&gt;0,W132&gt;0),IF('2_Вихідні дані'!$A$12=1,ROUND($L132*(W132-1),2),ROUND((L132+N132+P132+R132+T132+V132)*(W132-1),2)),0)</f>
        <v>#REF!</v>
      </c>
      <c r="Y132" s="74" t="e">
        <f t="shared" si="13"/>
        <v>#REF!</v>
      </c>
      <c r="Z132" s="74" t="e">
        <f>Y132*'2_Вихідні дані'!$B$18</f>
        <v>#REF!</v>
      </c>
    </row>
    <row r="133" spans="1:26" ht="12" hidden="1" x14ac:dyDescent="0.2">
      <c r="A133" s="86" t="e">
        <f>#REF!</f>
        <v>#REF!</v>
      </c>
      <c r="B133" s="78" t="e">
        <f>IF(C133=0,0,COUNTIF($C$10:C133,"&lt;&gt;0"))</f>
        <v>#REF!</v>
      </c>
      <c r="C133" s="78" t="e">
        <f>IF($F133&gt;0,#REF!,0)</f>
        <v>#REF!</v>
      </c>
      <c r="D133" s="78" t="e">
        <f>IF($F133&gt;0,#REF!,"")</f>
        <v>#REF!</v>
      </c>
      <c r="E133" s="78" t="e">
        <f>IF($F133&gt;0,#REF!,0)</f>
        <v>#REF!</v>
      </c>
      <c r="F133" s="78" t="e">
        <f>VLOOKUP($A133,#REF!,15+$B$3,FALSE)</f>
        <v>#REF!</v>
      </c>
      <c r="G133" s="82" t="e">
        <f>IF($B133&gt;0,'2_Вихідні дані'!$B$3,0)</f>
        <v>#REF!</v>
      </c>
      <c r="H133" s="84" t="e">
        <f>IF($B133=0,0,VLOOKUP($A133,#REF!,'Печать(міжопал)'!H$9,FALSE))</f>
        <v>#REF!</v>
      </c>
      <c r="I133" s="84" t="e">
        <f>IF($B133=0,0,VLOOKUP($A133,#REF!,'Печать(міжопал)'!I$9,FALSE))</f>
        <v>#REF!</v>
      </c>
      <c r="J133" s="84" t="e">
        <f>IF(B133=0,0,IF(E133&gt;0,VLOOKUP(E133,'2_Вихідні дані'!$A$6:$B$11,2,FALSE),1))</f>
        <v>#REF!</v>
      </c>
      <c r="K133" s="84" t="e">
        <f>IF($B133=0,0,VLOOKUP($A133,#REF!,'Печать(міжопал)'!K$9,FALSE))</f>
        <v>#REF!</v>
      </c>
      <c r="L133" s="74" t="e">
        <f t="shared" si="7"/>
        <v>#REF!</v>
      </c>
      <c r="M133" s="84" t="e">
        <f>IF($B133=0,0,VLOOKUP($A133,#REF!,'Печать(міжопал)'!M$9,FALSE))</f>
        <v>#REF!</v>
      </c>
      <c r="N133" s="82" t="e">
        <f t="shared" si="8"/>
        <v>#REF!</v>
      </c>
      <c r="O133" s="84" t="e">
        <f>IF($B133=0,0,VLOOKUP($A133,#REF!,'Печать(міжопал)'!O$9,FALSE))</f>
        <v>#REF!</v>
      </c>
      <c r="P133" s="82" t="e">
        <f t="shared" si="9"/>
        <v>#REF!</v>
      </c>
      <c r="Q133" s="84" t="e">
        <f>IF($B133=0,0,VLOOKUP($A133,#REF!,'Печать(міжопал)'!Q$9,FALSE))</f>
        <v>#REF!</v>
      </c>
      <c r="R133" s="82" t="e">
        <f t="shared" si="10"/>
        <v>#REF!</v>
      </c>
      <c r="S133" s="84" t="e">
        <f>IF($B133=0,0,VLOOKUP($A133,#REF!,'Печать(міжопал)'!S$9,FALSE))</f>
        <v>#REF!</v>
      </c>
      <c r="T133" s="82" t="e">
        <f t="shared" si="11"/>
        <v>#REF!</v>
      </c>
      <c r="U133" s="84" t="e">
        <f>IF($B133=0,0,VLOOKUP($A133,#REF!,'Печать(міжопал)'!U$9,FALSE))</f>
        <v>#REF!</v>
      </c>
      <c r="V133" s="82" t="e">
        <f t="shared" si="12"/>
        <v>#REF!</v>
      </c>
      <c r="W133" s="84" t="e">
        <f>IF($B133=0,0,VLOOKUP($A133,#REF!,'Печать(міжопал)'!W$9,FALSE))</f>
        <v>#REF!</v>
      </c>
      <c r="X133" s="82" t="e">
        <f>IF(AND($A133&gt;0,W133&gt;0),IF('2_Вихідні дані'!$A$12=1,ROUND($L133*(W133-1),2),ROUND((L133+N133+P133+R133+T133+V133)*(W133-1),2)),0)</f>
        <v>#REF!</v>
      </c>
      <c r="Y133" s="74" t="e">
        <f t="shared" si="13"/>
        <v>#REF!</v>
      </c>
      <c r="Z133" s="74" t="e">
        <f>Y133*'2_Вихідні дані'!$B$18</f>
        <v>#REF!</v>
      </c>
    </row>
    <row r="134" spans="1:26" ht="12" hidden="1" x14ac:dyDescent="0.2">
      <c r="A134" s="86" t="e">
        <f>#REF!</f>
        <v>#REF!</v>
      </c>
      <c r="B134" s="78" t="e">
        <f>IF(C134=0,0,COUNTIF($C$10:C134,"&lt;&gt;0"))</f>
        <v>#REF!</v>
      </c>
      <c r="C134" s="78" t="e">
        <f>IF($F134&gt;0,#REF!,0)</f>
        <v>#REF!</v>
      </c>
      <c r="D134" s="78" t="e">
        <f>IF($F134&gt;0,#REF!,"")</f>
        <v>#REF!</v>
      </c>
      <c r="E134" s="78" t="e">
        <f>IF($F134&gt;0,#REF!,0)</f>
        <v>#REF!</v>
      </c>
      <c r="F134" s="78" t="e">
        <f>VLOOKUP($A134,#REF!,15+$B$3,FALSE)</f>
        <v>#REF!</v>
      </c>
      <c r="G134" s="82" t="e">
        <f>IF($B134&gt;0,'2_Вихідні дані'!$B$3,0)</f>
        <v>#REF!</v>
      </c>
      <c r="H134" s="84" t="e">
        <f>IF($B134=0,0,VLOOKUP($A134,#REF!,'Печать(міжопал)'!H$9,FALSE))</f>
        <v>#REF!</v>
      </c>
      <c r="I134" s="84" t="e">
        <f>IF($B134=0,0,VLOOKUP($A134,#REF!,'Печать(міжопал)'!I$9,FALSE))</f>
        <v>#REF!</v>
      </c>
      <c r="J134" s="84" t="e">
        <f>IF(B134=0,0,IF(E134&gt;0,VLOOKUP(E134,'2_Вихідні дані'!$A$6:$B$11,2,FALSE),1))</f>
        <v>#REF!</v>
      </c>
      <c r="K134" s="84" t="e">
        <f>IF($B134=0,0,VLOOKUP($A134,#REF!,'Печать(міжопал)'!K$9,FALSE))</f>
        <v>#REF!</v>
      </c>
      <c r="L134" s="74" t="e">
        <f t="shared" si="7"/>
        <v>#REF!</v>
      </c>
      <c r="M134" s="84" t="e">
        <f>IF($B134=0,0,VLOOKUP($A134,#REF!,'Печать(міжопал)'!M$9,FALSE))</f>
        <v>#REF!</v>
      </c>
      <c r="N134" s="82" t="e">
        <f t="shared" si="8"/>
        <v>#REF!</v>
      </c>
      <c r="O134" s="84" t="e">
        <f>IF($B134=0,0,VLOOKUP($A134,#REF!,'Печать(міжопал)'!O$9,FALSE))</f>
        <v>#REF!</v>
      </c>
      <c r="P134" s="82" t="e">
        <f t="shared" si="9"/>
        <v>#REF!</v>
      </c>
      <c r="Q134" s="84" t="e">
        <f>IF($B134=0,0,VLOOKUP($A134,#REF!,'Печать(міжопал)'!Q$9,FALSE))</f>
        <v>#REF!</v>
      </c>
      <c r="R134" s="82" t="e">
        <f t="shared" si="10"/>
        <v>#REF!</v>
      </c>
      <c r="S134" s="84" t="e">
        <f>IF($B134=0,0,VLOOKUP($A134,#REF!,'Печать(міжопал)'!S$9,FALSE))</f>
        <v>#REF!</v>
      </c>
      <c r="T134" s="82" t="e">
        <f t="shared" si="11"/>
        <v>#REF!</v>
      </c>
      <c r="U134" s="84" t="e">
        <f>IF($B134=0,0,VLOOKUP($A134,#REF!,'Печать(міжопал)'!U$9,FALSE))</f>
        <v>#REF!</v>
      </c>
      <c r="V134" s="82" t="e">
        <f t="shared" si="12"/>
        <v>#REF!</v>
      </c>
      <c r="W134" s="84" t="e">
        <f>IF($B134=0,0,VLOOKUP($A134,#REF!,'Печать(міжопал)'!W$9,FALSE))</f>
        <v>#REF!</v>
      </c>
      <c r="X134" s="82" t="e">
        <f>IF(AND($A134&gt;0,W134&gt;0),IF('2_Вихідні дані'!$A$12=1,ROUND($L134*(W134-1),2),ROUND((L134+N134+P134+R134+T134+V134)*(W134-1),2)),0)</f>
        <v>#REF!</v>
      </c>
      <c r="Y134" s="74" t="e">
        <f t="shared" si="13"/>
        <v>#REF!</v>
      </c>
      <c r="Z134" s="74" t="e">
        <f>Y134*'2_Вихідні дані'!$B$18</f>
        <v>#REF!</v>
      </c>
    </row>
    <row r="135" spans="1:26" ht="12" hidden="1" x14ac:dyDescent="0.2">
      <c r="A135" s="86" t="e">
        <f>#REF!</f>
        <v>#REF!</v>
      </c>
      <c r="B135" s="78" t="e">
        <f>IF(C135=0,0,COUNTIF($C$10:C135,"&lt;&gt;0"))</f>
        <v>#REF!</v>
      </c>
      <c r="C135" s="78" t="e">
        <f>IF($F135&gt;0,#REF!,0)</f>
        <v>#REF!</v>
      </c>
      <c r="D135" s="78" t="e">
        <f>IF($F135&gt;0,#REF!,"")</f>
        <v>#REF!</v>
      </c>
      <c r="E135" s="78" t="e">
        <f>IF($F135&gt;0,#REF!,0)</f>
        <v>#REF!</v>
      </c>
      <c r="F135" s="78" t="e">
        <f>VLOOKUP($A135,#REF!,15+$B$3,FALSE)</f>
        <v>#REF!</v>
      </c>
      <c r="G135" s="82" t="e">
        <f>IF($B135&gt;0,'2_Вихідні дані'!$B$3,0)</f>
        <v>#REF!</v>
      </c>
      <c r="H135" s="84" t="e">
        <f>IF($B135=0,0,VLOOKUP($A135,#REF!,'Печать(міжопал)'!H$9,FALSE))</f>
        <v>#REF!</v>
      </c>
      <c r="I135" s="84" t="e">
        <f>IF($B135=0,0,VLOOKUP($A135,#REF!,'Печать(міжопал)'!I$9,FALSE))</f>
        <v>#REF!</v>
      </c>
      <c r="J135" s="84" t="e">
        <f>IF(B135=0,0,IF(E135&gt;0,VLOOKUP(E135,'2_Вихідні дані'!$A$6:$B$11,2,FALSE),1))</f>
        <v>#REF!</v>
      </c>
      <c r="K135" s="84" t="e">
        <f>IF($B135=0,0,VLOOKUP($A135,#REF!,'Печать(міжопал)'!K$9,FALSE))</f>
        <v>#REF!</v>
      </c>
      <c r="L135" s="74" t="e">
        <f t="shared" si="7"/>
        <v>#REF!</v>
      </c>
      <c r="M135" s="84" t="e">
        <f>IF($B135=0,0,VLOOKUP($A135,#REF!,'Печать(міжопал)'!M$9,FALSE))</f>
        <v>#REF!</v>
      </c>
      <c r="N135" s="82" t="e">
        <f t="shared" si="8"/>
        <v>#REF!</v>
      </c>
      <c r="O135" s="84" t="e">
        <f>IF($B135=0,0,VLOOKUP($A135,#REF!,'Печать(міжопал)'!O$9,FALSE))</f>
        <v>#REF!</v>
      </c>
      <c r="P135" s="82" t="e">
        <f t="shared" si="9"/>
        <v>#REF!</v>
      </c>
      <c r="Q135" s="84" t="e">
        <f>IF($B135=0,0,VLOOKUP($A135,#REF!,'Печать(міжопал)'!Q$9,FALSE))</f>
        <v>#REF!</v>
      </c>
      <c r="R135" s="82" t="e">
        <f t="shared" si="10"/>
        <v>#REF!</v>
      </c>
      <c r="S135" s="84" t="e">
        <f>IF($B135=0,0,VLOOKUP($A135,#REF!,'Печать(міжопал)'!S$9,FALSE))</f>
        <v>#REF!</v>
      </c>
      <c r="T135" s="82" t="e">
        <f t="shared" si="11"/>
        <v>#REF!</v>
      </c>
      <c r="U135" s="84" t="e">
        <f>IF($B135=0,0,VLOOKUP($A135,#REF!,'Печать(міжопал)'!U$9,FALSE))</f>
        <v>#REF!</v>
      </c>
      <c r="V135" s="82" t="e">
        <f t="shared" si="12"/>
        <v>#REF!</v>
      </c>
      <c r="W135" s="84" t="e">
        <f>IF($B135=0,0,VLOOKUP($A135,#REF!,'Печать(міжопал)'!W$9,FALSE))</f>
        <v>#REF!</v>
      </c>
      <c r="X135" s="82" t="e">
        <f>IF(AND($A135&gt;0,W135&gt;0),IF('2_Вихідні дані'!$A$12=1,ROUND($L135*(W135-1),2),ROUND((L135+N135+P135+R135+T135+V135)*(W135-1),2)),0)</f>
        <v>#REF!</v>
      </c>
      <c r="Y135" s="74" t="e">
        <f t="shared" si="13"/>
        <v>#REF!</v>
      </c>
      <c r="Z135" s="74" t="e">
        <f>Y135*'2_Вихідні дані'!$B$18</f>
        <v>#REF!</v>
      </c>
    </row>
    <row r="136" spans="1:26" ht="12" hidden="1" x14ac:dyDescent="0.2">
      <c r="A136" s="86" t="e">
        <f>#REF!</f>
        <v>#REF!</v>
      </c>
      <c r="B136" s="78" t="e">
        <f>IF(C136=0,0,COUNTIF($C$10:C136,"&lt;&gt;0"))</f>
        <v>#REF!</v>
      </c>
      <c r="C136" s="78" t="e">
        <f>IF($F136&gt;0,#REF!,0)</f>
        <v>#REF!</v>
      </c>
      <c r="D136" s="78" t="e">
        <f>IF($F136&gt;0,#REF!,"")</f>
        <v>#REF!</v>
      </c>
      <c r="E136" s="78" t="e">
        <f>IF($F136&gt;0,#REF!,0)</f>
        <v>#REF!</v>
      </c>
      <c r="F136" s="78" t="e">
        <f>VLOOKUP($A136,#REF!,15+$B$3,FALSE)</f>
        <v>#REF!</v>
      </c>
      <c r="G136" s="82" t="e">
        <f>IF($B136&gt;0,'2_Вихідні дані'!$B$3,0)</f>
        <v>#REF!</v>
      </c>
      <c r="H136" s="84" t="e">
        <f>IF($B136=0,0,VLOOKUP($A136,#REF!,'Печать(міжопал)'!H$9,FALSE))</f>
        <v>#REF!</v>
      </c>
      <c r="I136" s="84" t="e">
        <f>IF($B136=0,0,VLOOKUP($A136,#REF!,'Печать(міжопал)'!I$9,FALSE))</f>
        <v>#REF!</v>
      </c>
      <c r="J136" s="84" t="e">
        <f>IF(B136=0,0,IF(E136&gt;0,VLOOKUP(E136,'2_Вихідні дані'!$A$6:$B$11,2,FALSE),1))</f>
        <v>#REF!</v>
      </c>
      <c r="K136" s="84" t="e">
        <f>IF($B136=0,0,VLOOKUP($A136,#REF!,'Печать(міжопал)'!K$9,FALSE))</f>
        <v>#REF!</v>
      </c>
      <c r="L136" s="74" t="e">
        <f t="shared" si="7"/>
        <v>#REF!</v>
      </c>
      <c r="M136" s="84" t="e">
        <f>IF($B136=0,0,VLOOKUP($A136,#REF!,'Печать(міжопал)'!M$9,FALSE))</f>
        <v>#REF!</v>
      </c>
      <c r="N136" s="82" t="e">
        <f t="shared" si="8"/>
        <v>#REF!</v>
      </c>
      <c r="O136" s="84" t="e">
        <f>IF($B136=0,0,VLOOKUP($A136,#REF!,'Печать(міжопал)'!O$9,FALSE))</f>
        <v>#REF!</v>
      </c>
      <c r="P136" s="82" t="e">
        <f t="shared" si="9"/>
        <v>#REF!</v>
      </c>
      <c r="Q136" s="84" t="e">
        <f>IF($B136=0,0,VLOOKUP($A136,#REF!,'Печать(міжопал)'!Q$9,FALSE))</f>
        <v>#REF!</v>
      </c>
      <c r="R136" s="82" t="e">
        <f t="shared" si="10"/>
        <v>#REF!</v>
      </c>
      <c r="S136" s="84" t="e">
        <f>IF($B136=0,0,VLOOKUP($A136,#REF!,'Печать(міжопал)'!S$9,FALSE))</f>
        <v>#REF!</v>
      </c>
      <c r="T136" s="82" t="e">
        <f t="shared" si="11"/>
        <v>#REF!</v>
      </c>
      <c r="U136" s="84" t="e">
        <f>IF($B136=0,0,VLOOKUP($A136,#REF!,'Печать(міжопал)'!U$9,FALSE))</f>
        <v>#REF!</v>
      </c>
      <c r="V136" s="82" t="e">
        <f t="shared" si="12"/>
        <v>#REF!</v>
      </c>
      <c r="W136" s="84" t="e">
        <f>IF($B136=0,0,VLOOKUP($A136,#REF!,'Печать(міжопал)'!W$9,FALSE))</f>
        <v>#REF!</v>
      </c>
      <c r="X136" s="82" t="e">
        <f>IF(AND($A136&gt;0,W136&gt;0),IF('2_Вихідні дані'!$A$12=1,ROUND($L136*(W136-1),2),ROUND((L136+N136+P136+R136+T136+V136)*(W136-1),2)),0)</f>
        <v>#REF!</v>
      </c>
      <c r="Y136" s="74" t="e">
        <f t="shared" si="13"/>
        <v>#REF!</v>
      </c>
      <c r="Z136" s="74" t="e">
        <f>Y136*'2_Вихідні дані'!$B$18</f>
        <v>#REF!</v>
      </c>
    </row>
    <row r="137" spans="1:26" ht="12" hidden="1" x14ac:dyDescent="0.2">
      <c r="A137" s="86" t="e">
        <f>#REF!</f>
        <v>#REF!</v>
      </c>
      <c r="B137" s="78" t="e">
        <f>IF(C137=0,0,COUNTIF($C$10:C137,"&lt;&gt;0"))</f>
        <v>#REF!</v>
      </c>
      <c r="C137" s="78" t="e">
        <f>IF($F137&gt;0,#REF!,0)</f>
        <v>#REF!</v>
      </c>
      <c r="D137" s="78" t="e">
        <f>IF($F137&gt;0,#REF!,"")</f>
        <v>#REF!</v>
      </c>
      <c r="E137" s="78" t="e">
        <f>IF($F137&gt;0,#REF!,0)</f>
        <v>#REF!</v>
      </c>
      <c r="F137" s="78" t="e">
        <f>VLOOKUP($A137,#REF!,15+$B$3,FALSE)</f>
        <v>#REF!</v>
      </c>
      <c r="G137" s="82" t="e">
        <f>IF($B137&gt;0,'2_Вихідні дані'!$B$3,0)</f>
        <v>#REF!</v>
      </c>
      <c r="H137" s="84" t="e">
        <f>IF($B137=0,0,VLOOKUP($A137,#REF!,'Печать(міжопал)'!H$9,FALSE))</f>
        <v>#REF!</v>
      </c>
      <c r="I137" s="84" t="e">
        <f>IF($B137=0,0,VLOOKUP($A137,#REF!,'Печать(міжопал)'!I$9,FALSE))</f>
        <v>#REF!</v>
      </c>
      <c r="J137" s="84" t="e">
        <f>IF(B137=0,0,IF(E137&gt;0,VLOOKUP(E137,'2_Вихідні дані'!$A$6:$B$11,2,FALSE),1))</f>
        <v>#REF!</v>
      </c>
      <c r="K137" s="84" t="e">
        <f>IF($B137=0,0,VLOOKUP($A137,#REF!,'Печать(міжопал)'!K$9,FALSE))</f>
        <v>#REF!</v>
      </c>
      <c r="L137" s="74" t="e">
        <f t="shared" si="7"/>
        <v>#REF!</v>
      </c>
      <c r="M137" s="84" t="e">
        <f>IF($B137=0,0,VLOOKUP($A137,#REF!,'Печать(міжопал)'!M$9,FALSE))</f>
        <v>#REF!</v>
      </c>
      <c r="N137" s="82" t="e">
        <f t="shared" si="8"/>
        <v>#REF!</v>
      </c>
      <c r="O137" s="84" t="e">
        <f>IF($B137=0,0,VLOOKUP($A137,#REF!,'Печать(міжопал)'!O$9,FALSE))</f>
        <v>#REF!</v>
      </c>
      <c r="P137" s="82" t="e">
        <f t="shared" si="9"/>
        <v>#REF!</v>
      </c>
      <c r="Q137" s="84" t="e">
        <f>IF($B137=0,0,VLOOKUP($A137,#REF!,'Печать(міжопал)'!Q$9,FALSE))</f>
        <v>#REF!</v>
      </c>
      <c r="R137" s="82" t="e">
        <f t="shared" si="10"/>
        <v>#REF!</v>
      </c>
      <c r="S137" s="84" t="e">
        <f>IF($B137=0,0,VLOOKUP($A137,#REF!,'Печать(міжопал)'!S$9,FALSE))</f>
        <v>#REF!</v>
      </c>
      <c r="T137" s="82" t="e">
        <f t="shared" si="11"/>
        <v>#REF!</v>
      </c>
      <c r="U137" s="84" t="e">
        <f>IF($B137=0,0,VLOOKUP($A137,#REF!,'Печать(міжопал)'!U$9,FALSE))</f>
        <v>#REF!</v>
      </c>
      <c r="V137" s="82" t="e">
        <f t="shared" si="12"/>
        <v>#REF!</v>
      </c>
      <c r="W137" s="84" t="e">
        <f>IF($B137=0,0,VLOOKUP($A137,#REF!,'Печать(міжопал)'!W$9,FALSE))</f>
        <v>#REF!</v>
      </c>
      <c r="X137" s="82" t="e">
        <f>IF(AND($A137&gt;0,W137&gt;0),IF('2_Вихідні дані'!$A$12=1,ROUND($L137*(W137-1),2),ROUND((L137+N137+P137+R137+T137+V137)*(W137-1),2)),0)</f>
        <v>#REF!</v>
      </c>
      <c r="Y137" s="74" t="e">
        <f t="shared" si="13"/>
        <v>#REF!</v>
      </c>
      <c r="Z137" s="74" t="e">
        <f>Y137*'2_Вихідні дані'!$B$18</f>
        <v>#REF!</v>
      </c>
    </row>
    <row r="138" spans="1:26" ht="12" hidden="1" x14ac:dyDescent="0.2">
      <c r="A138" s="86" t="e">
        <f>#REF!</f>
        <v>#REF!</v>
      </c>
      <c r="B138" s="78" t="e">
        <f>IF(C138=0,0,COUNTIF($C$10:C138,"&lt;&gt;0"))</f>
        <v>#REF!</v>
      </c>
      <c r="C138" s="78" t="e">
        <f>IF($F138&gt;0,#REF!,0)</f>
        <v>#REF!</v>
      </c>
      <c r="D138" s="78" t="e">
        <f>IF($F138&gt;0,#REF!,"")</f>
        <v>#REF!</v>
      </c>
      <c r="E138" s="78" t="e">
        <f>IF($F138&gt;0,#REF!,0)</f>
        <v>#REF!</v>
      </c>
      <c r="F138" s="78" t="e">
        <f>VLOOKUP($A138,#REF!,15+$B$3,FALSE)</f>
        <v>#REF!</v>
      </c>
      <c r="G138" s="82" t="e">
        <f>IF($B138&gt;0,'2_Вихідні дані'!$B$3,0)</f>
        <v>#REF!</v>
      </c>
      <c r="H138" s="84" t="e">
        <f>IF($B138=0,0,VLOOKUP($A138,#REF!,'Печать(міжопал)'!H$9,FALSE))</f>
        <v>#REF!</v>
      </c>
      <c r="I138" s="84" t="e">
        <f>IF($B138=0,0,VLOOKUP($A138,#REF!,'Печать(міжопал)'!I$9,FALSE))</f>
        <v>#REF!</v>
      </c>
      <c r="J138" s="84" t="e">
        <f>IF(B138=0,0,IF(E138&gt;0,VLOOKUP(E138,'2_Вихідні дані'!$A$6:$B$11,2,FALSE),1))</f>
        <v>#REF!</v>
      </c>
      <c r="K138" s="84" t="e">
        <f>IF($B138=0,0,VLOOKUP($A138,#REF!,'Печать(міжопал)'!K$9,FALSE))</f>
        <v>#REF!</v>
      </c>
      <c r="L138" s="74" t="e">
        <f t="shared" si="7"/>
        <v>#REF!</v>
      </c>
      <c r="M138" s="84" t="e">
        <f>IF($B138=0,0,VLOOKUP($A138,#REF!,'Печать(міжопал)'!M$9,FALSE))</f>
        <v>#REF!</v>
      </c>
      <c r="N138" s="82" t="e">
        <f t="shared" si="8"/>
        <v>#REF!</v>
      </c>
      <c r="O138" s="84" t="e">
        <f>IF($B138=0,0,VLOOKUP($A138,#REF!,'Печать(міжопал)'!O$9,FALSE))</f>
        <v>#REF!</v>
      </c>
      <c r="P138" s="82" t="e">
        <f t="shared" si="9"/>
        <v>#REF!</v>
      </c>
      <c r="Q138" s="84" t="e">
        <f>IF($B138=0,0,VLOOKUP($A138,#REF!,'Печать(міжопал)'!Q$9,FALSE))</f>
        <v>#REF!</v>
      </c>
      <c r="R138" s="82" t="e">
        <f t="shared" si="10"/>
        <v>#REF!</v>
      </c>
      <c r="S138" s="84" t="e">
        <f>IF($B138=0,0,VLOOKUP($A138,#REF!,'Печать(міжопал)'!S$9,FALSE))</f>
        <v>#REF!</v>
      </c>
      <c r="T138" s="82" t="e">
        <f t="shared" si="11"/>
        <v>#REF!</v>
      </c>
      <c r="U138" s="84" t="e">
        <f>IF($B138=0,0,VLOOKUP($A138,#REF!,'Печать(міжопал)'!U$9,FALSE))</f>
        <v>#REF!</v>
      </c>
      <c r="V138" s="82" t="e">
        <f t="shared" si="12"/>
        <v>#REF!</v>
      </c>
      <c r="W138" s="84" t="e">
        <f>IF($B138=0,0,VLOOKUP($A138,#REF!,'Печать(міжопал)'!W$9,FALSE))</f>
        <v>#REF!</v>
      </c>
      <c r="X138" s="82" t="e">
        <f>IF(AND($A138&gt;0,W138&gt;0),IF('2_Вихідні дані'!$A$12=1,ROUND($L138*(W138-1),2),ROUND((L138+N138+P138+R138+T138+V138)*(W138-1),2)),0)</f>
        <v>#REF!</v>
      </c>
      <c r="Y138" s="74" t="e">
        <f t="shared" si="13"/>
        <v>#REF!</v>
      </c>
      <c r="Z138" s="74" t="e">
        <f>Y138*'2_Вихідні дані'!$B$18</f>
        <v>#REF!</v>
      </c>
    </row>
    <row r="139" spans="1:26" ht="12" hidden="1" x14ac:dyDescent="0.2">
      <c r="A139" s="86" t="e">
        <f>#REF!</f>
        <v>#REF!</v>
      </c>
      <c r="B139" s="78" t="e">
        <f>IF(C139=0,0,COUNTIF($C$10:C139,"&lt;&gt;0"))</f>
        <v>#REF!</v>
      </c>
      <c r="C139" s="78" t="e">
        <f>IF($F139&gt;0,#REF!,0)</f>
        <v>#REF!</v>
      </c>
      <c r="D139" s="78" t="e">
        <f>IF($F139&gt;0,#REF!,"")</f>
        <v>#REF!</v>
      </c>
      <c r="E139" s="78" t="e">
        <f>IF($F139&gt;0,#REF!,0)</f>
        <v>#REF!</v>
      </c>
      <c r="F139" s="78" t="e">
        <f>VLOOKUP($A139,#REF!,15+$B$3,FALSE)</f>
        <v>#REF!</v>
      </c>
      <c r="G139" s="82" t="e">
        <f>IF($B139&gt;0,'2_Вихідні дані'!$B$3,0)</f>
        <v>#REF!</v>
      </c>
      <c r="H139" s="84" t="e">
        <f>IF($B139=0,0,VLOOKUP($A139,#REF!,'Печать(міжопал)'!H$9,FALSE))</f>
        <v>#REF!</v>
      </c>
      <c r="I139" s="84" t="e">
        <f>IF($B139=0,0,VLOOKUP($A139,#REF!,'Печать(міжопал)'!I$9,FALSE))</f>
        <v>#REF!</v>
      </c>
      <c r="J139" s="84" t="e">
        <f>IF(B139=0,0,IF(E139&gt;0,VLOOKUP(E139,'2_Вихідні дані'!$A$6:$B$11,2,FALSE),1))</f>
        <v>#REF!</v>
      </c>
      <c r="K139" s="84" t="e">
        <f>IF($B139=0,0,VLOOKUP($A139,#REF!,'Печать(міжопал)'!K$9,FALSE))</f>
        <v>#REF!</v>
      </c>
      <c r="L139" s="74" t="e">
        <f t="shared" ref="L139:L202" si="14">ROUND(G139*H139*I139*J139*K139,2)</f>
        <v>#REF!</v>
      </c>
      <c r="M139" s="84" t="e">
        <f>IF($B139=0,0,VLOOKUP($A139,#REF!,'Печать(міжопал)'!M$9,FALSE))</f>
        <v>#REF!</v>
      </c>
      <c r="N139" s="82" t="e">
        <f t="shared" ref="N139:N202" si="15">IF(AND($A139&gt;0,M139&gt;0),ROUND($L139*(M139-1),2),0)</f>
        <v>#REF!</v>
      </c>
      <c r="O139" s="84" t="e">
        <f>IF($B139=0,0,VLOOKUP($A139,#REF!,'Печать(міжопал)'!O$9,FALSE))</f>
        <v>#REF!</v>
      </c>
      <c r="P139" s="82" t="e">
        <f t="shared" ref="P139:P202" si="16">IF(AND($A139&gt;0,O139&gt;0),ROUND($L139*(O139-1),2),0)</f>
        <v>#REF!</v>
      </c>
      <c r="Q139" s="84" t="e">
        <f>IF($B139=0,0,VLOOKUP($A139,#REF!,'Печать(міжопал)'!Q$9,FALSE))</f>
        <v>#REF!</v>
      </c>
      <c r="R139" s="82" t="e">
        <f t="shared" ref="R139:R202" si="17">IF(AND($A139&gt;0,Q139&gt;0),ROUND($L139*(Q139-1),2),0)</f>
        <v>#REF!</v>
      </c>
      <c r="S139" s="84" t="e">
        <f>IF($B139=0,0,VLOOKUP($A139,#REF!,'Печать(міжопал)'!S$9,FALSE))</f>
        <v>#REF!</v>
      </c>
      <c r="T139" s="82" t="e">
        <f t="shared" ref="T139:T202" si="18">IF(AND($A139&gt;0,S139&gt;0),ROUND($L139*(S139-1),2),0)</f>
        <v>#REF!</v>
      </c>
      <c r="U139" s="84" t="e">
        <f>IF($B139=0,0,VLOOKUP($A139,#REF!,'Печать(міжопал)'!U$9,FALSE))</f>
        <v>#REF!</v>
      </c>
      <c r="V139" s="82" t="e">
        <f t="shared" ref="V139:V202" si="19">IF(AND($A139&gt;0,U139&gt;0),ROUND($L139*(U139-1),2),0)</f>
        <v>#REF!</v>
      </c>
      <c r="W139" s="84" t="e">
        <f>IF($B139=0,0,VLOOKUP($A139,#REF!,'Печать(міжопал)'!W$9,FALSE))</f>
        <v>#REF!</v>
      </c>
      <c r="X139" s="82" t="e">
        <f>IF(AND($A139&gt;0,W139&gt;0),IF('2_Вихідні дані'!$A$12=1,ROUND($L139*(W139-1),2),ROUND((L139+N139+P139+R139+T139+V139)*(W139-1),2)),0)</f>
        <v>#REF!</v>
      </c>
      <c r="Y139" s="74" t="e">
        <f t="shared" ref="Y139:Y202" si="20">ROUND((L139+N139+P139+R139+T139+V139+X139)*F139,2)</f>
        <v>#REF!</v>
      </c>
      <c r="Z139" s="74" t="e">
        <f>Y139*'2_Вихідні дані'!$B$18</f>
        <v>#REF!</v>
      </c>
    </row>
    <row r="140" spans="1:26" ht="12" hidden="1" x14ac:dyDescent="0.2">
      <c r="A140" s="86" t="e">
        <f>#REF!</f>
        <v>#REF!</v>
      </c>
      <c r="B140" s="78" t="e">
        <f>IF(C140=0,0,COUNTIF($C$10:C140,"&lt;&gt;0"))</f>
        <v>#REF!</v>
      </c>
      <c r="C140" s="78" t="e">
        <f>IF($F140&gt;0,#REF!,0)</f>
        <v>#REF!</v>
      </c>
      <c r="D140" s="78" t="e">
        <f>IF($F140&gt;0,#REF!,"")</f>
        <v>#REF!</v>
      </c>
      <c r="E140" s="78" t="e">
        <f>IF($F140&gt;0,#REF!,0)</f>
        <v>#REF!</v>
      </c>
      <c r="F140" s="78" t="e">
        <f>VLOOKUP($A140,#REF!,15+$B$3,FALSE)</f>
        <v>#REF!</v>
      </c>
      <c r="G140" s="82" t="e">
        <f>IF($B140&gt;0,'2_Вихідні дані'!$B$3,0)</f>
        <v>#REF!</v>
      </c>
      <c r="H140" s="84" t="e">
        <f>IF($B140=0,0,VLOOKUP($A140,#REF!,'Печать(міжопал)'!H$9,FALSE))</f>
        <v>#REF!</v>
      </c>
      <c r="I140" s="84" t="e">
        <f>IF($B140=0,0,VLOOKUP($A140,#REF!,'Печать(міжопал)'!I$9,FALSE))</f>
        <v>#REF!</v>
      </c>
      <c r="J140" s="84" t="e">
        <f>IF(B140=0,0,IF(E140&gt;0,VLOOKUP(E140,'2_Вихідні дані'!$A$6:$B$11,2,FALSE),1))</f>
        <v>#REF!</v>
      </c>
      <c r="K140" s="84" t="e">
        <f>IF($B140=0,0,VLOOKUP($A140,#REF!,'Печать(міжопал)'!K$9,FALSE))</f>
        <v>#REF!</v>
      </c>
      <c r="L140" s="74" t="e">
        <f t="shared" si="14"/>
        <v>#REF!</v>
      </c>
      <c r="M140" s="84" t="e">
        <f>IF($B140=0,0,VLOOKUP($A140,#REF!,'Печать(міжопал)'!M$9,FALSE))</f>
        <v>#REF!</v>
      </c>
      <c r="N140" s="82" t="e">
        <f t="shared" si="15"/>
        <v>#REF!</v>
      </c>
      <c r="O140" s="84" t="e">
        <f>IF($B140=0,0,VLOOKUP($A140,#REF!,'Печать(міжопал)'!O$9,FALSE))</f>
        <v>#REF!</v>
      </c>
      <c r="P140" s="82" t="e">
        <f t="shared" si="16"/>
        <v>#REF!</v>
      </c>
      <c r="Q140" s="84" t="e">
        <f>IF($B140=0,0,VLOOKUP($A140,#REF!,'Печать(міжопал)'!Q$9,FALSE))</f>
        <v>#REF!</v>
      </c>
      <c r="R140" s="82" t="e">
        <f t="shared" si="17"/>
        <v>#REF!</v>
      </c>
      <c r="S140" s="84" t="e">
        <f>IF($B140=0,0,VLOOKUP($A140,#REF!,'Печать(міжопал)'!S$9,FALSE))</f>
        <v>#REF!</v>
      </c>
      <c r="T140" s="82" t="e">
        <f t="shared" si="18"/>
        <v>#REF!</v>
      </c>
      <c r="U140" s="84" t="e">
        <f>IF($B140=0,0,VLOOKUP($A140,#REF!,'Печать(міжопал)'!U$9,FALSE))</f>
        <v>#REF!</v>
      </c>
      <c r="V140" s="82" t="e">
        <f t="shared" si="19"/>
        <v>#REF!</v>
      </c>
      <c r="W140" s="84" t="e">
        <f>IF($B140=0,0,VLOOKUP($A140,#REF!,'Печать(міжопал)'!W$9,FALSE))</f>
        <v>#REF!</v>
      </c>
      <c r="X140" s="82" t="e">
        <f>IF(AND($A140&gt;0,W140&gt;0),IF('2_Вихідні дані'!$A$12=1,ROUND($L140*(W140-1),2),ROUND((L140+N140+P140+R140+T140+V140)*(W140-1),2)),0)</f>
        <v>#REF!</v>
      </c>
      <c r="Y140" s="74" t="e">
        <f t="shared" si="20"/>
        <v>#REF!</v>
      </c>
      <c r="Z140" s="74" t="e">
        <f>Y140*'2_Вихідні дані'!$B$18</f>
        <v>#REF!</v>
      </c>
    </row>
    <row r="141" spans="1:26" ht="12" hidden="1" x14ac:dyDescent="0.2">
      <c r="A141" s="86" t="e">
        <f>#REF!</f>
        <v>#REF!</v>
      </c>
      <c r="B141" s="78" t="e">
        <f>IF(C141=0,0,COUNTIF($C$10:C141,"&lt;&gt;0"))</f>
        <v>#REF!</v>
      </c>
      <c r="C141" s="78" t="e">
        <f>IF($F141&gt;0,#REF!,0)</f>
        <v>#REF!</v>
      </c>
      <c r="D141" s="78" t="e">
        <f>IF($F141&gt;0,#REF!,"")</f>
        <v>#REF!</v>
      </c>
      <c r="E141" s="78" t="e">
        <f>IF($F141&gt;0,#REF!,0)</f>
        <v>#REF!</v>
      </c>
      <c r="F141" s="78" t="e">
        <f>VLOOKUP($A141,#REF!,15+$B$3,FALSE)</f>
        <v>#REF!</v>
      </c>
      <c r="G141" s="82" t="e">
        <f>IF($B141&gt;0,'2_Вихідні дані'!$B$3,0)</f>
        <v>#REF!</v>
      </c>
      <c r="H141" s="84" t="e">
        <f>IF($B141=0,0,VLOOKUP($A141,#REF!,'Печать(міжопал)'!H$9,FALSE))</f>
        <v>#REF!</v>
      </c>
      <c r="I141" s="84" t="e">
        <f>IF($B141=0,0,VLOOKUP($A141,#REF!,'Печать(міжопал)'!I$9,FALSE))</f>
        <v>#REF!</v>
      </c>
      <c r="J141" s="84" t="e">
        <f>IF(B141=0,0,IF(E141&gt;0,VLOOKUP(E141,'2_Вихідні дані'!$A$6:$B$11,2,FALSE),1))</f>
        <v>#REF!</v>
      </c>
      <c r="K141" s="84" t="e">
        <f>IF($B141=0,0,VLOOKUP($A141,#REF!,'Печать(міжопал)'!K$9,FALSE))</f>
        <v>#REF!</v>
      </c>
      <c r="L141" s="74" t="e">
        <f t="shared" si="14"/>
        <v>#REF!</v>
      </c>
      <c r="M141" s="84" t="e">
        <f>IF($B141=0,0,VLOOKUP($A141,#REF!,'Печать(міжопал)'!M$9,FALSE))</f>
        <v>#REF!</v>
      </c>
      <c r="N141" s="82" t="e">
        <f t="shared" si="15"/>
        <v>#REF!</v>
      </c>
      <c r="O141" s="84" t="e">
        <f>IF($B141=0,0,VLOOKUP($A141,#REF!,'Печать(міжопал)'!O$9,FALSE))</f>
        <v>#REF!</v>
      </c>
      <c r="P141" s="82" t="e">
        <f t="shared" si="16"/>
        <v>#REF!</v>
      </c>
      <c r="Q141" s="84" t="e">
        <f>IF($B141=0,0,VLOOKUP($A141,#REF!,'Печать(міжопал)'!Q$9,FALSE))</f>
        <v>#REF!</v>
      </c>
      <c r="R141" s="82" t="e">
        <f t="shared" si="17"/>
        <v>#REF!</v>
      </c>
      <c r="S141" s="84" t="e">
        <f>IF($B141=0,0,VLOOKUP($A141,#REF!,'Печать(міжопал)'!S$9,FALSE))</f>
        <v>#REF!</v>
      </c>
      <c r="T141" s="82" t="e">
        <f t="shared" si="18"/>
        <v>#REF!</v>
      </c>
      <c r="U141" s="84" t="e">
        <f>IF($B141=0,0,VLOOKUP($A141,#REF!,'Печать(міжопал)'!U$9,FALSE))</f>
        <v>#REF!</v>
      </c>
      <c r="V141" s="82" t="e">
        <f t="shared" si="19"/>
        <v>#REF!</v>
      </c>
      <c r="W141" s="84" t="e">
        <f>IF($B141=0,0,VLOOKUP($A141,#REF!,'Печать(міжопал)'!W$9,FALSE))</f>
        <v>#REF!</v>
      </c>
      <c r="X141" s="82" t="e">
        <f>IF(AND($A141&gt;0,W141&gt;0),IF('2_Вихідні дані'!$A$12=1,ROUND($L141*(W141-1),2),ROUND((L141+N141+P141+R141+T141+V141)*(W141-1),2)),0)</f>
        <v>#REF!</v>
      </c>
      <c r="Y141" s="74" t="e">
        <f t="shared" si="20"/>
        <v>#REF!</v>
      </c>
      <c r="Z141" s="74" t="e">
        <f>Y141*'2_Вихідні дані'!$B$18</f>
        <v>#REF!</v>
      </c>
    </row>
    <row r="142" spans="1:26" ht="12" hidden="1" x14ac:dyDescent="0.2">
      <c r="A142" s="86" t="e">
        <f>#REF!</f>
        <v>#REF!</v>
      </c>
      <c r="B142" s="78" t="e">
        <f>IF(C142=0,0,COUNTIF($C$10:C142,"&lt;&gt;0"))</f>
        <v>#REF!</v>
      </c>
      <c r="C142" s="78" t="e">
        <f>IF($F142&gt;0,#REF!,0)</f>
        <v>#REF!</v>
      </c>
      <c r="D142" s="78" t="e">
        <f>IF($F142&gt;0,#REF!,"")</f>
        <v>#REF!</v>
      </c>
      <c r="E142" s="78" t="e">
        <f>IF($F142&gt;0,#REF!,0)</f>
        <v>#REF!</v>
      </c>
      <c r="F142" s="78" t="e">
        <f>VLOOKUP($A142,#REF!,15+$B$3,FALSE)</f>
        <v>#REF!</v>
      </c>
      <c r="G142" s="82" t="e">
        <f>IF($B142&gt;0,'2_Вихідні дані'!$B$3,0)</f>
        <v>#REF!</v>
      </c>
      <c r="H142" s="84" t="e">
        <f>IF($B142=0,0,VLOOKUP($A142,#REF!,'Печать(міжопал)'!H$9,FALSE))</f>
        <v>#REF!</v>
      </c>
      <c r="I142" s="84" t="e">
        <f>IF($B142=0,0,VLOOKUP($A142,#REF!,'Печать(міжопал)'!I$9,FALSE))</f>
        <v>#REF!</v>
      </c>
      <c r="J142" s="84" t="e">
        <f>IF(B142=0,0,IF(E142&gt;0,VLOOKUP(E142,'2_Вихідні дані'!$A$6:$B$11,2,FALSE),1))</f>
        <v>#REF!</v>
      </c>
      <c r="K142" s="84" t="e">
        <f>IF($B142=0,0,VLOOKUP($A142,#REF!,'Печать(міжопал)'!K$9,FALSE))</f>
        <v>#REF!</v>
      </c>
      <c r="L142" s="74" t="e">
        <f t="shared" si="14"/>
        <v>#REF!</v>
      </c>
      <c r="M142" s="84" t="e">
        <f>IF($B142=0,0,VLOOKUP($A142,#REF!,'Печать(міжопал)'!M$9,FALSE))</f>
        <v>#REF!</v>
      </c>
      <c r="N142" s="82" t="e">
        <f t="shared" si="15"/>
        <v>#REF!</v>
      </c>
      <c r="O142" s="84" t="e">
        <f>IF($B142=0,0,VLOOKUP($A142,#REF!,'Печать(міжопал)'!O$9,FALSE))</f>
        <v>#REF!</v>
      </c>
      <c r="P142" s="82" t="e">
        <f t="shared" si="16"/>
        <v>#REF!</v>
      </c>
      <c r="Q142" s="84" t="e">
        <f>IF($B142=0,0,VLOOKUP($A142,#REF!,'Печать(міжопал)'!Q$9,FALSE))</f>
        <v>#REF!</v>
      </c>
      <c r="R142" s="82" t="e">
        <f t="shared" si="17"/>
        <v>#REF!</v>
      </c>
      <c r="S142" s="84" t="e">
        <f>IF($B142=0,0,VLOOKUP($A142,#REF!,'Печать(міжопал)'!S$9,FALSE))</f>
        <v>#REF!</v>
      </c>
      <c r="T142" s="82" t="e">
        <f t="shared" si="18"/>
        <v>#REF!</v>
      </c>
      <c r="U142" s="84" t="e">
        <f>IF($B142=0,0,VLOOKUP($A142,#REF!,'Печать(міжопал)'!U$9,FALSE))</f>
        <v>#REF!</v>
      </c>
      <c r="V142" s="82" t="e">
        <f t="shared" si="19"/>
        <v>#REF!</v>
      </c>
      <c r="W142" s="84" t="e">
        <f>IF($B142=0,0,VLOOKUP($A142,#REF!,'Печать(міжопал)'!W$9,FALSE))</f>
        <v>#REF!</v>
      </c>
      <c r="X142" s="82" t="e">
        <f>IF(AND($A142&gt;0,W142&gt;0),IF('2_Вихідні дані'!$A$12=1,ROUND($L142*(W142-1),2),ROUND((L142+N142+P142+R142+T142+V142)*(W142-1),2)),0)</f>
        <v>#REF!</v>
      </c>
      <c r="Y142" s="74" t="e">
        <f t="shared" si="20"/>
        <v>#REF!</v>
      </c>
      <c r="Z142" s="74" t="e">
        <f>Y142*'2_Вихідні дані'!$B$18</f>
        <v>#REF!</v>
      </c>
    </row>
    <row r="143" spans="1:26" ht="12" hidden="1" x14ac:dyDescent="0.2">
      <c r="A143" s="86" t="e">
        <f>#REF!</f>
        <v>#REF!</v>
      </c>
      <c r="B143" s="78" t="e">
        <f>IF(C143=0,0,COUNTIF($C$10:C143,"&lt;&gt;0"))</f>
        <v>#REF!</v>
      </c>
      <c r="C143" s="78" t="e">
        <f>IF($F143&gt;0,#REF!,0)</f>
        <v>#REF!</v>
      </c>
      <c r="D143" s="78" t="e">
        <f>IF($F143&gt;0,#REF!,"")</f>
        <v>#REF!</v>
      </c>
      <c r="E143" s="78" t="e">
        <f>IF($F143&gt;0,#REF!,0)</f>
        <v>#REF!</v>
      </c>
      <c r="F143" s="78" t="e">
        <f>VLOOKUP($A143,#REF!,15+$B$3,FALSE)</f>
        <v>#REF!</v>
      </c>
      <c r="G143" s="82" t="e">
        <f>IF($B143&gt;0,'2_Вихідні дані'!$B$3,0)</f>
        <v>#REF!</v>
      </c>
      <c r="H143" s="84" t="e">
        <f>IF($B143=0,0,VLOOKUP($A143,#REF!,'Печать(міжопал)'!H$9,FALSE))</f>
        <v>#REF!</v>
      </c>
      <c r="I143" s="84" t="e">
        <f>IF($B143=0,0,VLOOKUP($A143,#REF!,'Печать(міжопал)'!I$9,FALSE))</f>
        <v>#REF!</v>
      </c>
      <c r="J143" s="84" t="e">
        <f>IF(B143=0,0,IF(E143&gt;0,VLOOKUP(E143,'2_Вихідні дані'!$A$6:$B$11,2,FALSE),1))</f>
        <v>#REF!</v>
      </c>
      <c r="K143" s="84" t="e">
        <f>IF($B143=0,0,VLOOKUP($A143,#REF!,'Печать(міжопал)'!K$9,FALSE))</f>
        <v>#REF!</v>
      </c>
      <c r="L143" s="74" t="e">
        <f t="shared" si="14"/>
        <v>#REF!</v>
      </c>
      <c r="M143" s="84" t="e">
        <f>IF($B143=0,0,VLOOKUP($A143,#REF!,'Печать(міжопал)'!M$9,FALSE))</f>
        <v>#REF!</v>
      </c>
      <c r="N143" s="82" t="e">
        <f t="shared" si="15"/>
        <v>#REF!</v>
      </c>
      <c r="O143" s="84" t="e">
        <f>IF($B143=0,0,VLOOKUP($A143,#REF!,'Печать(міжопал)'!O$9,FALSE))</f>
        <v>#REF!</v>
      </c>
      <c r="P143" s="82" t="e">
        <f t="shared" si="16"/>
        <v>#REF!</v>
      </c>
      <c r="Q143" s="84" t="e">
        <f>IF($B143=0,0,VLOOKUP($A143,#REF!,'Печать(міжопал)'!Q$9,FALSE))</f>
        <v>#REF!</v>
      </c>
      <c r="R143" s="82" t="e">
        <f t="shared" si="17"/>
        <v>#REF!</v>
      </c>
      <c r="S143" s="84" t="e">
        <f>IF($B143=0,0,VLOOKUP($A143,#REF!,'Печать(міжопал)'!S$9,FALSE))</f>
        <v>#REF!</v>
      </c>
      <c r="T143" s="82" t="e">
        <f t="shared" si="18"/>
        <v>#REF!</v>
      </c>
      <c r="U143" s="84" t="e">
        <f>IF($B143=0,0,VLOOKUP($A143,#REF!,'Печать(міжопал)'!U$9,FALSE))</f>
        <v>#REF!</v>
      </c>
      <c r="V143" s="82" t="e">
        <f t="shared" si="19"/>
        <v>#REF!</v>
      </c>
      <c r="W143" s="84" t="e">
        <f>IF($B143=0,0,VLOOKUP($A143,#REF!,'Печать(міжопал)'!W$9,FALSE))</f>
        <v>#REF!</v>
      </c>
      <c r="X143" s="82" t="e">
        <f>IF(AND($A143&gt;0,W143&gt;0),IF('2_Вихідні дані'!$A$12=1,ROUND($L143*(W143-1),2),ROUND((L143+N143+P143+R143+T143+V143)*(W143-1),2)),0)</f>
        <v>#REF!</v>
      </c>
      <c r="Y143" s="74" t="e">
        <f t="shared" si="20"/>
        <v>#REF!</v>
      </c>
      <c r="Z143" s="74" t="e">
        <f>Y143*'2_Вихідні дані'!$B$18</f>
        <v>#REF!</v>
      </c>
    </row>
    <row r="144" spans="1:26" ht="12" hidden="1" x14ac:dyDescent="0.2">
      <c r="A144" s="86" t="e">
        <f>#REF!</f>
        <v>#REF!</v>
      </c>
      <c r="B144" s="78" t="e">
        <f>IF(C144=0,0,COUNTIF($C$10:C144,"&lt;&gt;0"))</f>
        <v>#REF!</v>
      </c>
      <c r="C144" s="78" t="e">
        <f>IF($F144&gt;0,#REF!,0)</f>
        <v>#REF!</v>
      </c>
      <c r="D144" s="78" t="e">
        <f>IF($F144&gt;0,#REF!,"")</f>
        <v>#REF!</v>
      </c>
      <c r="E144" s="78" t="e">
        <f>IF($F144&gt;0,#REF!,0)</f>
        <v>#REF!</v>
      </c>
      <c r="F144" s="78" t="e">
        <f>VLOOKUP($A144,#REF!,15+$B$3,FALSE)</f>
        <v>#REF!</v>
      </c>
      <c r="G144" s="82" t="e">
        <f>IF($B144&gt;0,'2_Вихідні дані'!$B$3,0)</f>
        <v>#REF!</v>
      </c>
      <c r="H144" s="84" t="e">
        <f>IF($B144=0,0,VLOOKUP($A144,#REF!,'Печать(міжопал)'!H$9,FALSE))</f>
        <v>#REF!</v>
      </c>
      <c r="I144" s="84" t="e">
        <f>IF($B144=0,0,VLOOKUP($A144,#REF!,'Печать(міжопал)'!I$9,FALSE))</f>
        <v>#REF!</v>
      </c>
      <c r="J144" s="84" t="e">
        <f>IF(B144=0,0,IF(E144&gt;0,VLOOKUP(E144,'2_Вихідні дані'!$A$6:$B$11,2,FALSE),1))</f>
        <v>#REF!</v>
      </c>
      <c r="K144" s="84" t="e">
        <f>IF($B144=0,0,VLOOKUP($A144,#REF!,'Печать(міжопал)'!K$9,FALSE))</f>
        <v>#REF!</v>
      </c>
      <c r="L144" s="74" t="e">
        <f t="shared" si="14"/>
        <v>#REF!</v>
      </c>
      <c r="M144" s="84" t="e">
        <f>IF($B144=0,0,VLOOKUP($A144,#REF!,'Печать(міжопал)'!M$9,FALSE))</f>
        <v>#REF!</v>
      </c>
      <c r="N144" s="82" t="e">
        <f t="shared" si="15"/>
        <v>#REF!</v>
      </c>
      <c r="O144" s="84" t="e">
        <f>IF($B144=0,0,VLOOKUP($A144,#REF!,'Печать(міжопал)'!O$9,FALSE))</f>
        <v>#REF!</v>
      </c>
      <c r="P144" s="82" t="e">
        <f t="shared" si="16"/>
        <v>#REF!</v>
      </c>
      <c r="Q144" s="84" t="e">
        <f>IF($B144=0,0,VLOOKUP($A144,#REF!,'Печать(міжопал)'!Q$9,FALSE))</f>
        <v>#REF!</v>
      </c>
      <c r="R144" s="82" t="e">
        <f t="shared" si="17"/>
        <v>#REF!</v>
      </c>
      <c r="S144" s="84" t="e">
        <f>IF($B144=0,0,VLOOKUP($A144,#REF!,'Печать(міжопал)'!S$9,FALSE))</f>
        <v>#REF!</v>
      </c>
      <c r="T144" s="82" t="e">
        <f t="shared" si="18"/>
        <v>#REF!</v>
      </c>
      <c r="U144" s="84" t="e">
        <f>IF($B144=0,0,VLOOKUP($A144,#REF!,'Печать(міжопал)'!U$9,FALSE))</f>
        <v>#REF!</v>
      </c>
      <c r="V144" s="82" t="e">
        <f t="shared" si="19"/>
        <v>#REF!</v>
      </c>
      <c r="W144" s="84" t="e">
        <f>IF($B144=0,0,VLOOKUP($A144,#REF!,'Печать(міжопал)'!W$9,FALSE))</f>
        <v>#REF!</v>
      </c>
      <c r="X144" s="82" t="e">
        <f>IF(AND($A144&gt;0,W144&gt;0),IF('2_Вихідні дані'!$A$12=1,ROUND($L144*(W144-1),2),ROUND((L144+N144+P144+R144+T144+V144)*(W144-1),2)),0)</f>
        <v>#REF!</v>
      </c>
      <c r="Y144" s="74" t="e">
        <f t="shared" si="20"/>
        <v>#REF!</v>
      </c>
      <c r="Z144" s="74" t="e">
        <f>Y144*'2_Вихідні дані'!$B$18</f>
        <v>#REF!</v>
      </c>
    </row>
    <row r="145" spans="1:26" ht="12" hidden="1" x14ac:dyDescent="0.2">
      <c r="A145" s="86" t="e">
        <f>#REF!</f>
        <v>#REF!</v>
      </c>
      <c r="B145" s="78" t="e">
        <f>IF(C145=0,0,COUNTIF($C$10:C145,"&lt;&gt;0"))</f>
        <v>#REF!</v>
      </c>
      <c r="C145" s="78" t="e">
        <f>IF($F145&gt;0,#REF!,0)</f>
        <v>#REF!</v>
      </c>
      <c r="D145" s="78" t="e">
        <f>IF($F145&gt;0,#REF!,"")</f>
        <v>#REF!</v>
      </c>
      <c r="E145" s="78" t="e">
        <f>IF($F145&gt;0,#REF!,0)</f>
        <v>#REF!</v>
      </c>
      <c r="F145" s="78" t="e">
        <f>VLOOKUP($A145,#REF!,15+$B$3,FALSE)</f>
        <v>#REF!</v>
      </c>
      <c r="G145" s="82" t="e">
        <f>IF($B145&gt;0,'2_Вихідні дані'!$B$3,0)</f>
        <v>#REF!</v>
      </c>
      <c r="H145" s="84" t="e">
        <f>IF($B145=0,0,VLOOKUP($A145,#REF!,'Печать(міжопал)'!H$9,FALSE))</f>
        <v>#REF!</v>
      </c>
      <c r="I145" s="84" t="e">
        <f>IF($B145=0,0,VLOOKUP($A145,#REF!,'Печать(міжопал)'!I$9,FALSE))</f>
        <v>#REF!</v>
      </c>
      <c r="J145" s="84" t="e">
        <f>IF(B145=0,0,IF(E145&gt;0,VLOOKUP(E145,'2_Вихідні дані'!$A$6:$B$11,2,FALSE),1))</f>
        <v>#REF!</v>
      </c>
      <c r="K145" s="84" t="e">
        <f>IF($B145=0,0,VLOOKUP($A145,#REF!,'Печать(міжопал)'!K$9,FALSE))</f>
        <v>#REF!</v>
      </c>
      <c r="L145" s="74" t="e">
        <f t="shared" si="14"/>
        <v>#REF!</v>
      </c>
      <c r="M145" s="84" t="e">
        <f>IF($B145=0,0,VLOOKUP($A145,#REF!,'Печать(міжопал)'!M$9,FALSE))</f>
        <v>#REF!</v>
      </c>
      <c r="N145" s="82" t="e">
        <f t="shared" si="15"/>
        <v>#REF!</v>
      </c>
      <c r="O145" s="84" t="e">
        <f>IF($B145=0,0,VLOOKUP($A145,#REF!,'Печать(міжопал)'!O$9,FALSE))</f>
        <v>#REF!</v>
      </c>
      <c r="P145" s="82" t="e">
        <f t="shared" si="16"/>
        <v>#REF!</v>
      </c>
      <c r="Q145" s="84" t="e">
        <f>IF($B145=0,0,VLOOKUP($A145,#REF!,'Печать(міжопал)'!Q$9,FALSE))</f>
        <v>#REF!</v>
      </c>
      <c r="R145" s="82" t="e">
        <f t="shared" si="17"/>
        <v>#REF!</v>
      </c>
      <c r="S145" s="84" t="e">
        <f>IF($B145=0,0,VLOOKUP($A145,#REF!,'Печать(міжопал)'!S$9,FALSE))</f>
        <v>#REF!</v>
      </c>
      <c r="T145" s="82" t="e">
        <f t="shared" si="18"/>
        <v>#REF!</v>
      </c>
      <c r="U145" s="84" t="e">
        <f>IF($B145=0,0,VLOOKUP($A145,#REF!,'Печать(міжопал)'!U$9,FALSE))</f>
        <v>#REF!</v>
      </c>
      <c r="V145" s="82" t="e">
        <f t="shared" si="19"/>
        <v>#REF!</v>
      </c>
      <c r="W145" s="84" t="e">
        <f>IF($B145=0,0,VLOOKUP($A145,#REF!,'Печать(міжопал)'!W$9,FALSE))</f>
        <v>#REF!</v>
      </c>
      <c r="X145" s="82" t="e">
        <f>IF(AND($A145&gt;0,W145&gt;0),IF('2_Вихідні дані'!$A$12=1,ROUND($L145*(W145-1),2),ROUND((L145+N145+P145+R145+T145+V145)*(W145-1),2)),0)</f>
        <v>#REF!</v>
      </c>
      <c r="Y145" s="74" t="e">
        <f t="shared" si="20"/>
        <v>#REF!</v>
      </c>
      <c r="Z145" s="74" t="e">
        <f>Y145*'2_Вихідні дані'!$B$18</f>
        <v>#REF!</v>
      </c>
    </row>
    <row r="146" spans="1:26" ht="12" hidden="1" x14ac:dyDescent="0.2">
      <c r="A146" s="86" t="e">
        <f>#REF!</f>
        <v>#REF!</v>
      </c>
      <c r="B146" s="78" t="e">
        <f>IF(C146=0,0,COUNTIF($C$10:C146,"&lt;&gt;0"))</f>
        <v>#REF!</v>
      </c>
      <c r="C146" s="78" t="e">
        <f>IF($F146&gt;0,#REF!,0)</f>
        <v>#REF!</v>
      </c>
      <c r="D146" s="78" t="e">
        <f>IF($F146&gt;0,#REF!,"")</f>
        <v>#REF!</v>
      </c>
      <c r="E146" s="78" t="e">
        <f>IF($F146&gt;0,#REF!,0)</f>
        <v>#REF!</v>
      </c>
      <c r="F146" s="78" t="e">
        <f>VLOOKUP($A146,#REF!,15+$B$3,FALSE)</f>
        <v>#REF!</v>
      </c>
      <c r="G146" s="82" t="e">
        <f>IF($B146&gt;0,'2_Вихідні дані'!$B$3,0)</f>
        <v>#REF!</v>
      </c>
      <c r="H146" s="84" t="e">
        <f>IF($B146=0,0,VLOOKUP($A146,#REF!,'Печать(міжопал)'!H$9,FALSE))</f>
        <v>#REF!</v>
      </c>
      <c r="I146" s="84" t="e">
        <f>IF($B146=0,0,VLOOKUP($A146,#REF!,'Печать(міжопал)'!I$9,FALSE))</f>
        <v>#REF!</v>
      </c>
      <c r="J146" s="84" t="e">
        <f>IF(B146=0,0,IF(E146&gt;0,VLOOKUP(E146,'2_Вихідні дані'!$A$6:$B$11,2,FALSE),1))</f>
        <v>#REF!</v>
      </c>
      <c r="K146" s="84" t="e">
        <f>IF($B146=0,0,VLOOKUP($A146,#REF!,'Печать(міжопал)'!K$9,FALSE))</f>
        <v>#REF!</v>
      </c>
      <c r="L146" s="74" t="e">
        <f t="shared" si="14"/>
        <v>#REF!</v>
      </c>
      <c r="M146" s="84" t="e">
        <f>IF($B146=0,0,VLOOKUP($A146,#REF!,'Печать(міжопал)'!M$9,FALSE))</f>
        <v>#REF!</v>
      </c>
      <c r="N146" s="82" t="e">
        <f t="shared" si="15"/>
        <v>#REF!</v>
      </c>
      <c r="O146" s="84" t="e">
        <f>IF($B146=0,0,VLOOKUP($A146,#REF!,'Печать(міжопал)'!O$9,FALSE))</f>
        <v>#REF!</v>
      </c>
      <c r="P146" s="82" t="e">
        <f t="shared" si="16"/>
        <v>#REF!</v>
      </c>
      <c r="Q146" s="84" t="e">
        <f>IF($B146=0,0,VLOOKUP($A146,#REF!,'Печать(міжопал)'!Q$9,FALSE))</f>
        <v>#REF!</v>
      </c>
      <c r="R146" s="82" t="e">
        <f t="shared" si="17"/>
        <v>#REF!</v>
      </c>
      <c r="S146" s="84" t="e">
        <f>IF($B146=0,0,VLOOKUP($A146,#REF!,'Печать(міжопал)'!S$9,FALSE))</f>
        <v>#REF!</v>
      </c>
      <c r="T146" s="82" t="e">
        <f t="shared" si="18"/>
        <v>#REF!</v>
      </c>
      <c r="U146" s="84" t="e">
        <f>IF($B146=0,0,VLOOKUP($A146,#REF!,'Печать(міжопал)'!U$9,FALSE))</f>
        <v>#REF!</v>
      </c>
      <c r="V146" s="82" t="e">
        <f t="shared" si="19"/>
        <v>#REF!</v>
      </c>
      <c r="W146" s="84" t="e">
        <f>IF($B146=0,0,VLOOKUP($A146,#REF!,'Печать(міжопал)'!W$9,FALSE))</f>
        <v>#REF!</v>
      </c>
      <c r="X146" s="82" t="e">
        <f>IF(AND($A146&gt;0,W146&gt;0),IF('2_Вихідні дані'!$A$12=1,ROUND($L146*(W146-1),2),ROUND((L146+N146+P146+R146+T146+V146)*(W146-1),2)),0)</f>
        <v>#REF!</v>
      </c>
      <c r="Y146" s="74" t="e">
        <f t="shared" si="20"/>
        <v>#REF!</v>
      </c>
      <c r="Z146" s="74" t="e">
        <f>Y146*'2_Вихідні дані'!$B$18</f>
        <v>#REF!</v>
      </c>
    </row>
    <row r="147" spans="1:26" ht="12" hidden="1" x14ac:dyDescent="0.2">
      <c r="A147" s="86" t="e">
        <f>#REF!</f>
        <v>#REF!</v>
      </c>
      <c r="B147" s="78" t="e">
        <f>IF(C147=0,0,COUNTIF($C$10:C147,"&lt;&gt;0"))</f>
        <v>#REF!</v>
      </c>
      <c r="C147" s="78" t="e">
        <f>IF($F147&gt;0,#REF!,0)</f>
        <v>#REF!</v>
      </c>
      <c r="D147" s="78" t="e">
        <f>IF($F147&gt;0,#REF!,"")</f>
        <v>#REF!</v>
      </c>
      <c r="E147" s="78" t="e">
        <f>IF($F147&gt;0,#REF!,0)</f>
        <v>#REF!</v>
      </c>
      <c r="F147" s="78" t="e">
        <f>VLOOKUP($A147,#REF!,15+$B$3,FALSE)</f>
        <v>#REF!</v>
      </c>
      <c r="G147" s="82" t="e">
        <f>IF($B147&gt;0,'2_Вихідні дані'!$B$3,0)</f>
        <v>#REF!</v>
      </c>
      <c r="H147" s="84" t="e">
        <f>IF($B147=0,0,VLOOKUP($A147,#REF!,'Печать(міжопал)'!H$9,FALSE))</f>
        <v>#REF!</v>
      </c>
      <c r="I147" s="84" t="e">
        <f>IF($B147=0,0,VLOOKUP($A147,#REF!,'Печать(міжопал)'!I$9,FALSE))</f>
        <v>#REF!</v>
      </c>
      <c r="J147" s="84" t="e">
        <f>IF(B147=0,0,IF(E147&gt;0,VLOOKUP(E147,'2_Вихідні дані'!$A$6:$B$11,2,FALSE),1))</f>
        <v>#REF!</v>
      </c>
      <c r="K147" s="84" t="e">
        <f>IF($B147=0,0,VLOOKUP($A147,#REF!,'Печать(міжопал)'!K$9,FALSE))</f>
        <v>#REF!</v>
      </c>
      <c r="L147" s="74" t="e">
        <f t="shared" si="14"/>
        <v>#REF!</v>
      </c>
      <c r="M147" s="84" t="e">
        <f>IF($B147=0,0,VLOOKUP($A147,#REF!,'Печать(міжопал)'!M$9,FALSE))</f>
        <v>#REF!</v>
      </c>
      <c r="N147" s="82" t="e">
        <f t="shared" si="15"/>
        <v>#REF!</v>
      </c>
      <c r="O147" s="84" t="e">
        <f>IF($B147=0,0,VLOOKUP($A147,#REF!,'Печать(міжопал)'!O$9,FALSE))</f>
        <v>#REF!</v>
      </c>
      <c r="P147" s="82" t="e">
        <f t="shared" si="16"/>
        <v>#REF!</v>
      </c>
      <c r="Q147" s="84" t="e">
        <f>IF($B147=0,0,VLOOKUP($A147,#REF!,'Печать(міжопал)'!Q$9,FALSE))</f>
        <v>#REF!</v>
      </c>
      <c r="R147" s="82" t="e">
        <f t="shared" si="17"/>
        <v>#REF!</v>
      </c>
      <c r="S147" s="84" t="e">
        <f>IF($B147=0,0,VLOOKUP($A147,#REF!,'Печать(міжопал)'!S$9,FALSE))</f>
        <v>#REF!</v>
      </c>
      <c r="T147" s="82" t="e">
        <f t="shared" si="18"/>
        <v>#REF!</v>
      </c>
      <c r="U147" s="84" t="e">
        <f>IF($B147=0,0,VLOOKUP($A147,#REF!,'Печать(міжопал)'!U$9,FALSE))</f>
        <v>#REF!</v>
      </c>
      <c r="V147" s="82" t="e">
        <f t="shared" si="19"/>
        <v>#REF!</v>
      </c>
      <c r="W147" s="84" t="e">
        <f>IF($B147=0,0,VLOOKUP($A147,#REF!,'Печать(міжопал)'!W$9,FALSE))</f>
        <v>#REF!</v>
      </c>
      <c r="X147" s="82" t="e">
        <f>IF(AND($A147&gt;0,W147&gt;0),IF('2_Вихідні дані'!$A$12=1,ROUND($L147*(W147-1),2),ROUND((L147+N147+P147+R147+T147+V147)*(W147-1),2)),0)</f>
        <v>#REF!</v>
      </c>
      <c r="Y147" s="74" t="e">
        <f t="shared" si="20"/>
        <v>#REF!</v>
      </c>
      <c r="Z147" s="74" t="e">
        <f>Y147*'2_Вихідні дані'!$B$18</f>
        <v>#REF!</v>
      </c>
    </row>
    <row r="148" spans="1:26" ht="12" hidden="1" x14ac:dyDescent="0.2">
      <c r="A148" s="86" t="e">
        <f>#REF!</f>
        <v>#REF!</v>
      </c>
      <c r="B148" s="78" t="e">
        <f>IF(C148=0,0,COUNTIF($C$10:C148,"&lt;&gt;0"))</f>
        <v>#REF!</v>
      </c>
      <c r="C148" s="78" t="e">
        <f>IF($F148&gt;0,#REF!,0)</f>
        <v>#REF!</v>
      </c>
      <c r="D148" s="78" t="e">
        <f>IF($F148&gt;0,#REF!,"")</f>
        <v>#REF!</v>
      </c>
      <c r="E148" s="78" t="e">
        <f>IF($F148&gt;0,#REF!,0)</f>
        <v>#REF!</v>
      </c>
      <c r="F148" s="78" t="e">
        <f>VLOOKUP($A148,#REF!,15+$B$3,FALSE)</f>
        <v>#REF!</v>
      </c>
      <c r="G148" s="82" t="e">
        <f>IF($B148&gt;0,'2_Вихідні дані'!$B$3,0)</f>
        <v>#REF!</v>
      </c>
      <c r="H148" s="84" t="e">
        <f>IF($B148=0,0,VLOOKUP($A148,#REF!,'Печать(міжопал)'!H$9,FALSE))</f>
        <v>#REF!</v>
      </c>
      <c r="I148" s="84" t="e">
        <f>IF($B148=0,0,VLOOKUP($A148,#REF!,'Печать(міжопал)'!I$9,FALSE))</f>
        <v>#REF!</v>
      </c>
      <c r="J148" s="84" t="e">
        <f>IF(B148=0,0,IF(E148&gt;0,VLOOKUP(E148,'2_Вихідні дані'!$A$6:$B$11,2,FALSE),1))</f>
        <v>#REF!</v>
      </c>
      <c r="K148" s="84" t="e">
        <f>IF($B148=0,0,VLOOKUP($A148,#REF!,'Печать(міжопал)'!K$9,FALSE))</f>
        <v>#REF!</v>
      </c>
      <c r="L148" s="74" t="e">
        <f t="shared" si="14"/>
        <v>#REF!</v>
      </c>
      <c r="M148" s="84" t="e">
        <f>IF($B148=0,0,VLOOKUP($A148,#REF!,'Печать(міжопал)'!M$9,FALSE))</f>
        <v>#REF!</v>
      </c>
      <c r="N148" s="82" t="e">
        <f t="shared" si="15"/>
        <v>#REF!</v>
      </c>
      <c r="O148" s="84" t="e">
        <f>IF($B148=0,0,VLOOKUP($A148,#REF!,'Печать(міжопал)'!O$9,FALSE))</f>
        <v>#REF!</v>
      </c>
      <c r="P148" s="82" t="e">
        <f t="shared" si="16"/>
        <v>#REF!</v>
      </c>
      <c r="Q148" s="84" t="e">
        <f>IF($B148=0,0,VLOOKUP($A148,#REF!,'Печать(міжопал)'!Q$9,FALSE))</f>
        <v>#REF!</v>
      </c>
      <c r="R148" s="82" t="e">
        <f t="shared" si="17"/>
        <v>#REF!</v>
      </c>
      <c r="S148" s="84" t="e">
        <f>IF($B148=0,0,VLOOKUP($A148,#REF!,'Печать(міжопал)'!S$9,FALSE))</f>
        <v>#REF!</v>
      </c>
      <c r="T148" s="82" t="e">
        <f t="shared" si="18"/>
        <v>#REF!</v>
      </c>
      <c r="U148" s="84" t="e">
        <f>IF($B148=0,0,VLOOKUP($A148,#REF!,'Печать(міжопал)'!U$9,FALSE))</f>
        <v>#REF!</v>
      </c>
      <c r="V148" s="82" t="e">
        <f t="shared" si="19"/>
        <v>#REF!</v>
      </c>
      <c r="W148" s="84" t="e">
        <f>IF($B148=0,0,VLOOKUP($A148,#REF!,'Печать(міжопал)'!W$9,FALSE))</f>
        <v>#REF!</v>
      </c>
      <c r="X148" s="82" t="e">
        <f>IF(AND($A148&gt;0,W148&gt;0),IF('2_Вихідні дані'!$A$12=1,ROUND($L148*(W148-1),2),ROUND((L148+N148+P148+R148+T148+V148)*(W148-1),2)),0)</f>
        <v>#REF!</v>
      </c>
      <c r="Y148" s="74" t="e">
        <f t="shared" si="20"/>
        <v>#REF!</v>
      </c>
      <c r="Z148" s="74" t="e">
        <f>Y148*'2_Вихідні дані'!$B$18</f>
        <v>#REF!</v>
      </c>
    </row>
    <row r="149" spans="1:26" ht="12" hidden="1" x14ac:dyDescent="0.2">
      <c r="A149" s="86" t="e">
        <f>#REF!</f>
        <v>#REF!</v>
      </c>
      <c r="B149" s="78" t="e">
        <f>IF(C149=0,0,COUNTIF($C$10:C149,"&lt;&gt;0"))</f>
        <v>#REF!</v>
      </c>
      <c r="C149" s="78" t="e">
        <f>IF($F149&gt;0,#REF!,0)</f>
        <v>#REF!</v>
      </c>
      <c r="D149" s="78" t="e">
        <f>IF($F149&gt;0,#REF!,"")</f>
        <v>#REF!</v>
      </c>
      <c r="E149" s="78" t="e">
        <f>IF($F149&gt;0,#REF!,0)</f>
        <v>#REF!</v>
      </c>
      <c r="F149" s="78" t="e">
        <f>VLOOKUP($A149,#REF!,15+$B$3,FALSE)</f>
        <v>#REF!</v>
      </c>
      <c r="G149" s="82" t="e">
        <f>IF($B149&gt;0,'2_Вихідні дані'!$B$3,0)</f>
        <v>#REF!</v>
      </c>
      <c r="H149" s="84" t="e">
        <f>IF($B149=0,0,VLOOKUP($A149,#REF!,'Печать(міжопал)'!H$9,FALSE))</f>
        <v>#REF!</v>
      </c>
      <c r="I149" s="84" t="e">
        <f>IF($B149=0,0,VLOOKUP($A149,#REF!,'Печать(міжопал)'!I$9,FALSE))</f>
        <v>#REF!</v>
      </c>
      <c r="J149" s="84" t="e">
        <f>IF(B149=0,0,IF(E149&gt;0,VLOOKUP(E149,'2_Вихідні дані'!$A$6:$B$11,2,FALSE),1))</f>
        <v>#REF!</v>
      </c>
      <c r="K149" s="84" t="e">
        <f>IF($B149=0,0,VLOOKUP($A149,#REF!,'Печать(міжопал)'!K$9,FALSE))</f>
        <v>#REF!</v>
      </c>
      <c r="L149" s="74" t="e">
        <f t="shared" si="14"/>
        <v>#REF!</v>
      </c>
      <c r="M149" s="84" t="e">
        <f>IF($B149=0,0,VLOOKUP($A149,#REF!,'Печать(міжопал)'!M$9,FALSE))</f>
        <v>#REF!</v>
      </c>
      <c r="N149" s="82" t="e">
        <f t="shared" si="15"/>
        <v>#REF!</v>
      </c>
      <c r="O149" s="84" t="e">
        <f>IF($B149=0,0,VLOOKUP($A149,#REF!,'Печать(міжопал)'!O$9,FALSE))</f>
        <v>#REF!</v>
      </c>
      <c r="P149" s="82" t="e">
        <f t="shared" si="16"/>
        <v>#REF!</v>
      </c>
      <c r="Q149" s="84" t="e">
        <f>IF($B149=0,0,VLOOKUP($A149,#REF!,'Печать(міжопал)'!Q$9,FALSE))</f>
        <v>#REF!</v>
      </c>
      <c r="R149" s="82" t="e">
        <f t="shared" si="17"/>
        <v>#REF!</v>
      </c>
      <c r="S149" s="84" t="e">
        <f>IF($B149=0,0,VLOOKUP($A149,#REF!,'Печать(міжопал)'!S$9,FALSE))</f>
        <v>#REF!</v>
      </c>
      <c r="T149" s="82" t="e">
        <f t="shared" si="18"/>
        <v>#REF!</v>
      </c>
      <c r="U149" s="84" t="e">
        <f>IF($B149=0,0,VLOOKUP($A149,#REF!,'Печать(міжопал)'!U$9,FALSE))</f>
        <v>#REF!</v>
      </c>
      <c r="V149" s="82" t="e">
        <f t="shared" si="19"/>
        <v>#REF!</v>
      </c>
      <c r="W149" s="84" t="e">
        <f>IF($B149=0,0,VLOOKUP($A149,#REF!,'Печать(міжопал)'!W$9,FALSE))</f>
        <v>#REF!</v>
      </c>
      <c r="X149" s="82" t="e">
        <f>IF(AND($A149&gt;0,W149&gt;0),IF('2_Вихідні дані'!$A$12=1,ROUND($L149*(W149-1),2),ROUND((L149+N149+P149+R149+T149+V149)*(W149-1),2)),0)</f>
        <v>#REF!</v>
      </c>
      <c r="Y149" s="74" t="e">
        <f t="shared" si="20"/>
        <v>#REF!</v>
      </c>
      <c r="Z149" s="74" t="e">
        <f>Y149*'2_Вихідні дані'!$B$18</f>
        <v>#REF!</v>
      </c>
    </row>
    <row r="150" spans="1:26" ht="12" hidden="1" x14ac:dyDescent="0.2">
      <c r="A150" s="86" t="e">
        <f>#REF!</f>
        <v>#REF!</v>
      </c>
      <c r="B150" s="78" t="e">
        <f>IF(C150=0,0,COUNTIF($C$10:C150,"&lt;&gt;0"))</f>
        <v>#REF!</v>
      </c>
      <c r="C150" s="78" t="e">
        <f>IF($F150&gt;0,#REF!,0)</f>
        <v>#REF!</v>
      </c>
      <c r="D150" s="78" t="e">
        <f>IF($F150&gt;0,#REF!,"")</f>
        <v>#REF!</v>
      </c>
      <c r="E150" s="78" t="e">
        <f>IF($F150&gt;0,#REF!,0)</f>
        <v>#REF!</v>
      </c>
      <c r="F150" s="78" t="e">
        <f>VLOOKUP($A150,#REF!,15+$B$3,FALSE)</f>
        <v>#REF!</v>
      </c>
      <c r="G150" s="82" t="e">
        <f>IF($B150&gt;0,'2_Вихідні дані'!$B$3,0)</f>
        <v>#REF!</v>
      </c>
      <c r="H150" s="84" t="e">
        <f>IF($B150=0,0,VLOOKUP($A150,#REF!,'Печать(міжопал)'!H$9,FALSE))</f>
        <v>#REF!</v>
      </c>
      <c r="I150" s="84" t="e">
        <f>IF($B150=0,0,VLOOKUP($A150,#REF!,'Печать(міжопал)'!I$9,FALSE))</f>
        <v>#REF!</v>
      </c>
      <c r="J150" s="84" t="e">
        <f>IF(B150=0,0,IF(E150&gt;0,VLOOKUP(E150,'2_Вихідні дані'!$A$6:$B$11,2,FALSE),1))</f>
        <v>#REF!</v>
      </c>
      <c r="K150" s="84" t="e">
        <f>IF($B150=0,0,VLOOKUP($A150,#REF!,'Печать(міжопал)'!K$9,FALSE))</f>
        <v>#REF!</v>
      </c>
      <c r="L150" s="74" t="e">
        <f t="shared" si="14"/>
        <v>#REF!</v>
      </c>
      <c r="M150" s="84" t="e">
        <f>IF($B150=0,0,VLOOKUP($A150,#REF!,'Печать(міжопал)'!M$9,FALSE))</f>
        <v>#REF!</v>
      </c>
      <c r="N150" s="82" t="e">
        <f t="shared" si="15"/>
        <v>#REF!</v>
      </c>
      <c r="O150" s="84" t="e">
        <f>IF($B150=0,0,VLOOKUP($A150,#REF!,'Печать(міжопал)'!O$9,FALSE))</f>
        <v>#REF!</v>
      </c>
      <c r="P150" s="82" t="e">
        <f t="shared" si="16"/>
        <v>#REF!</v>
      </c>
      <c r="Q150" s="84" t="e">
        <f>IF($B150=0,0,VLOOKUP($A150,#REF!,'Печать(міжопал)'!Q$9,FALSE))</f>
        <v>#REF!</v>
      </c>
      <c r="R150" s="82" t="e">
        <f t="shared" si="17"/>
        <v>#REF!</v>
      </c>
      <c r="S150" s="84" t="e">
        <f>IF($B150=0,0,VLOOKUP($A150,#REF!,'Печать(міжопал)'!S$9,FALSE))</f>
        <v>#REF!</v>
      </c>
      <c r="T150" s="82" t="e">
        <f t="shared" si="18"/>
        <v>#REF!</v>
      </c>
      <c r="U150" s="84" t="e">
        <f>IF($B150=0,0,VLOOKUP($A150,#REF!,'Печать(міжопал)'!U$9,FALSE))</f>
        <v>#REF!</v>
      </c>
      <c r="V150" s="82" t="e">
        <f t="shared" si="19"/>
        <v>#REF!</v>
      </c>
      <c r="W150" s="84" t="e">
        <f>IF($B150=0,0,VLOOKUP($A150,#REF!,'Печать(міжопал)'!W$9,FALSE))</f>
        <v>#REF!</v>
      </c>
      <c r="X150" s="82" t="e">
        <f>IF(AND($A150&gt;0,W150&gt;0),IF('2_Вихідні дані'!$A$12=1,ROUND($L150*(W150-1),2),ROUND((L150+N150+P150+R150+T150+V150)*(W150-1),2)),0)</f>
        <v>#REF!</v>
      </c>
      <c r="Y150" s="74" t="e">
        <f t="shared" si="20"/>
        <v>#REF!</v>
      </c>
      <c r="Z150" s="74" t="e">
        <f>Y150*'2_Вихідні дані'!$B$18</f>
        <v>#REF!</v>
      </c>
    </row>
    <row r="151" spans="1:26" ht="12" hidden="1" x14ac:dyDescent="0.2">
      <c r="A151" s="86" t="e">
        <f>#REF!</f>
        <v>#REF!</v>
      </c>
      <c r="B151" s="78" t="e">
        <f>IF(C151=0,0,COUNTIF($C$10:C151,"&lt;&gt;0"))</f>
        <v>#REF!</v>
      </c>
      <c r="C151" s="78" t="e">
        <f>IF($F151&gt;0,#REF!,0)</f>
        <v>#REF!</v>
      </c>
      <c r="D151" s="78" t="e">
        <f>IF($F151&gt;0,#REF!,"")</f>
        <v>#REF!</v>
      </c>
      <c r="E151" s="78" t="e">
        <f>IF($F151&gt;0,#REF!,0)</f>
        <v>#REF!</v>
      </c>
      <c r="F151" s="78" t="e">
        <f>VLOOKUP($A151,#REF!,15+$B$3,FALSE)</f>
        <v>#REF!</v>
      </c>
      <c r="G151" s="82" t="e">
        <f>IF($B151&gt;0,'2_Вихідні дані'!$B$3,0)</f>
        <v>#REF!</v>
      </c>
      <c r="H151" s="84" t="e">
        <f>IF($B151=0,0,VLOOKUP($A151,#REF!,'Печать(міжопал)'!H$9,FALSE))</f>
        <v>#REF!</v>
      </c>
      <c r="I151" s="84" t="e">
        <f>IF($B151=0,0,VLOOKUP($A151,#REF!,'Печать(міжопал)'!I$9,FALSE))</f>
        <v>#REF!</v>
      </c>
      <c r="J151" s="84" t="e">
        <f>IF(B151=0,0,IF(E151&gt;0,VLOOKUP(E151,'2_Вихідні дані'!$A$6:$B$11,2,FALSE),1))</f>
        <v>#REF!</v>
      </c>
      <c r="K151" s="84" t="e">
        <f>IF($B151=0,0,VLOOKUP($A151,#REF!,'Печать(міжопал)'!K$9,FALSE))</f>
        <v>#REF!</v>
      </c>
      <c r="L151" s="74" t="e">
        <f t="shared" si="14"/>
        <v>#REF!</v>
      </c>
      <c r="M151" s="84" t="e">
        <f>IF($B151=0,0,VLOOKUP($A151,#REF!,'Печать(міжопал)'!M$9,FALSE))</f>
        <v>#REF!</v>
      </c>
      <c r="N151" s="82" t="e">
        <f t="shared" si="15"/>
        <v>#REF!</v>
      </c>
      <c r="O151" s="84" t="e">
        <f>IF($B151=0,0,VLOOKUP($A151,#REF!,'Печать(міжопал)'!O$9,FALSE))</f>
        <v>#REF!</v>
      </c>
      <c r="P151" s="82" t="e">
        <f t="shared" si="16"/>
        <v>#REF!</v>
      </c>
      <c r="Q151" s="84" t="e">
        <f>IF($B151=0,0,VLOOKUP($A151,#REF!,'Печать(міжопал)'!Q$9,FALSE))</f>
        <v>#REF!</v>
      </c>
      <c r="R151" s="82" t="e">
        <f t="shared" si="17"/>
        <v>#REF!</v>
      </c>
      <c r="S151" s="84" t="e">
        <f>IF($B151=0,0,VLOOKUP($A151,#REF!,'Печать(міжопал)'!S$9,FALSE))</f>
        <v>#REF!</v>
      </c>
      <c r="T151" s="82" t="e">
        <f t="shared" si="18"/>
        <v>#REF!</v>
      </c>
      <c r="U151" s="84" t="e">
        <f>IF($B151=0,0,VLOOKUP($A151,#REF!,'Печать(міжопал)'!U$9,FALSE))</f>
        <v>#REF!</v>
      </c>
      <c r="V151" s="82" t="e">
        <f t="shared" si="19"/>
        <v>#REF!</v>
      </c>
      <c r="W151" s="84" t="e">
        <f>IF($B151=0,0,VLOOKUP($A151,#REF!,'Печать(міжопал)'!W$9,FALSE))</f>
        <v>#REF!</v>
      </c>
      <c r="X151" s="82" t="e">
        <f>IF(AND($A151&gt;0,W151&gt;0),IF('2_Вихідні дані'!$A$12=1,ROUND($L151*(W151-1),2),ROUND((L151+N151+P151+R151+T151+V151)*(W151-1),2)),0)</f>
        <v>#REF!</v>
      </c>
      <c r="Y151" s="74" t="e">
        <f t="shared" si="20"/>
        <v>#REF!</v>
      </c>
      <c r="Z151" s="74" t="e">
        <f>Y151*'2_Вихідні дані'!$B$18</f>
        <v>#REF!</v>
      </c>
    </row>
    <row r="152" spans="1:26" ht="12" hidden="1" x14ac:dyDescent="0.2">
      <c r="A152" s="86" t="e">
        <f>#REF!</f>
        <v>#REF!</v>
      </c>
      <c r="B152" s="78" t="e">
        <f>IF(C152=0,0,COUNTIF($C$10:C152,"&lt;&gt;0"))</f>
        <v>#REF!</v>
      </c>
      <c r="C152" s="78" t="e">
        <f>IF($F152&gt;0,#REF!,0)</f>
        <v>#REF!</v>
      </c>
      <c r="D152" s="78" t="e">
        <f>IF($F152&gt;0,#REF!,"")</f>
        <v>#REF!</v>
      </c>
      <c r="E152" s="78" t="e">
        <f>IF($F152&gt;0,#REF!,0)</f>
        <v>#REF!</v>
      </c>
      <c r="F152" s="78" t="e">
        <f>VLOOKUP($A152,#REF!,15+$B$3,FALSE)</f>
        <v>#REF!</v>
      </c>
      <c r="G152" s="82" t="e">
        <f>IF($B152&gt;0,'2_Вихідні дані'!$B$3,0)</f>
        <v>#REF!</v>
      </c>
      <c r="H152" s="84" t="e">
        <f>IF($B152=0,0,VLOOKUP($A152,#REF!,'Печать(міжопал)'!H$9,FALSE))</f>
        <v>#REF!</v>
      </c>
      <c r="I152" s="84" t="e">
        <f>IF($B152=0,0,VLOOKUP($A152,#REF!,'Печать(міжопал)'!I$9,FALSE))</f>
        <v>#REF!</v>
      </c>
      <c r="J152" s="84" t="e">
        <f>IF(B152=0,0,IF(E152&gt;0,VLOOKUP(E152,'2_Вихідні дані'!$A$6:$B$11,2,FALSE),1))</f>
        <v>#REF!</v>
      </c>
      <c r="K152" s="84" t="e">
        <f>IF($B152=0,0,VLOOKUP($A152,#REF!,'Печать(міжопал)'!K$9,FALSE))</f>
        <v>#REF!</v>
      </c>
      <c r="L152" s="74" t="e">
        <f t="shared" si="14"/>
        <v>#REF!</v>
      </c>
      <c r="M152" s="84" t="e">
        <f>IF($B152=0,0,VLOOKUP($A152,#REF!,'Печать(міжопал)'!M$9,FALSE))</f>
        <v>#REF!</v>
      </c>
      <c r="N152" s="82" t="e">
        <f t="shared" si="15"/>
        <v>#REF!</v>
      </c>
      <c r="O152" s="84" t="e">
        <f>IF($B152=0,0,VLOOKUP($A152,#REF!,'Печать(міжопал)'!O$9,FALSE))</f>
        <v>#REF!</v>
      </c>
      <c r="P152" s="82" t="e">
        <f t="shared" si="16"/>
        <v>#REF!</v>
      </c>
      <c r="Q152" s="84" t="e">
        <f>IF($B152=0,0,VLOOKUP($A152,#REF!,'Печать(міжопал)'!Q$9,FALSE))</f>
        <v>#REF!</v>
      </c>
      <c r="R152" s="82" t="e">
        <f t="shared" si="17"/>
        <v>#REF!</v>
      </c>
      <c r="S152" s="84" t="e">
        <f>IF($B152=0,0,VLOOKUP($A152,#REF!,'Печать(міжопал)'!S$9,FALSE))</f>
        <v>#REF!</v>
      </c>
      <c r="T152" s="82" t="e">
        <f t="shared" si="18"/>
        <v>#REF!</v>
      </c>
      <c r="U152" s="84" t="e">
        <f>IF($B152=0,0,VLOOKUP($A152,#REF!,'Печать(міжопал)'!U$9,FALSE))</f>
        <v>#REF!</v>
      </c>
      <c r="V152" s="82" t="e">
        <f t="shared" si="19"/>
        <v>#REF!</v>
      </c>
      <c r="W152" s="84" t="e">
        <f>IF($B152=0,0,VLOOKUP($A152,#REF!,'Печать(міжопал)'!W$9,FALSE))</f>
        <v>#REF!</v>
      </c>
      <c r="X152" s="82" t="e">
        <f>IF(AND($A152&gt;0,W152&gt;0),IF('2_Вихідні дані'!$A$12=1,ROUND($L152*(W152-1),2),ROUND((L152+N152+P152+R152+T152+V152)*(W152-1),2)),0)</f>
        <v>#REF!</v>
      </c>
      <c r="Y152" s="74" t="e">
        <f t="shared" si="20"/>
        <v>#REF!</v>
      </c>
      <c r="Z152" s="74" t="e">
        <f>Y152*'2_Вихідні дані'!$B$18</f>
        <v>#REF!</v>
      </c>
    </row>
    <row r="153" spans="1:26" ht="12" hidden="1" x14ac:dyDescent="0.2">
      <c r="A153" s="86" t="e">
        <f>#REF!</f>
        <v>#REF!</v>
      </c>
      <c r="B153" s="78" t="e">
        <f>IF(C153=0,0,COUNTIF($C$10:C153,"&lt;&gt;0"))</f>
        <v>#REF!</v>
      </c>
      <c r="C153" s="78" t="e">
        <f>IF($F153&gt;0,#REF!,0)</f>
        <v>#REF!</v>
      </c>
      <c r="D153" s="78" t="e">
        <f>IF($F153&gt;0,#REF!,"")</f>
        <v>#REF!</v>
      </c>
      <c r="E153" s="78" t="e">
        <f>IF($F153&gt;0,#REF!,0)</f>
        <v>#REF!</v>
      </c>
      <c r="F153" s="78" t="e">
        <f>VLOOKUP($A153,#REF!,15+$B$3,FALSE)</f>
        <v>#REF!</v>
      </c>
      <c r="G153" s="82" t="e">
        <f>IF($B153&gt;0,'2_Вихідні дані'!$B$3,0)</f>
        <v>#REF!</v>
      </c>
      <c r="H153" s="84" t="e">
        <f>IF($B153=0,0,VLOOKUP($A153,#REF!,'Печать(міжопал)'!H$9,FALSE))</f>
        <v>#REF!</v>
      </c>
      <c r="I153" s="84" t="e">
        <f>IF($B153=0,0,VLOOKUP($A153,#REF!,'Печать(міжопал)'!I$9,FALSE))</f>
        <v>#REF!</v>
      </c>
      <c r="J153" s="84" t="e">
        <f>IF(B153=0,0,IF(E153&gt;0,VLOOKUP(E153,'2_Вихідні дані'!$A$6:$B$11,2,FALSE),1))</f>
        <v>#REF!</v>
      </c>
      <c r="K153" s="84" t="e">
        <f>IF($B153=0,0,VLOOKUP($A153,#REF!,'Печать(міжопал)'!K$9,FALSE))</f>
        <v>#REF!</v>
      </c>
      <c r="L153" s="74" t="e">
        <f t="shared" si="14"/>
        <v>#REF!</v>
      </c>
      <c r="M153" s="84" t="e">
        <f>IF($B153=0,0,VLOOKUP($A153,#REF!,'Печать(міжопал)'!M$9,FALSE))</f>
        <v>#REF!</v>
      </c>
      <c r="N153" s="82" t="e">
        <f t="shared" si="15"/>
        <v>#REF!</v>
      </c>
      <c r="O153" s="84" t="e">
        <f>IF($B153=0,0,VLOOKUP($A153,#REF!,'Печать(міжопал)'!O$9,FALSE))</f>
        <v>#REF!</v>
      </c>
      <c r="P153" s="82" t="e">
        <f t="shared" si="16"/>
        <v>#REF!</v>
      </c>
      <c r="Q153" s="84" t="e">
        <f>IF($B153=0,0,VLOOKUP($A153,#REF!,'Печать(міжопал)'!Q$9,FALSE))</f>
        <v>#REF!</v>
      </c>
      <c r="R153" s="82" t="e">
        <f t="shared" si="17"/>
        <v>#REF!</v>
      </c>
      <c r="S153" s="84" t="e">
        <f>IF($B153=0,0,VLOOKUP($A153,#REF!,'Печать(міжопал)'!S$9,FALSE))</f>
        <v>#REF!</v>
      </c>
      <c r="T153" s="82" t="e">
        <f t="shared" si="18"/>
        <v>#REF!</v>
      </c>
      <c r="U153" s="84" t="e">
        <f>IF($B153=0,0,VLOOKUP($A153,#REF!,'Печать(міжопал)'!U$9,FALSE))</f>
        <v>#REF!</v>
      </c>
      <c r="V153" s="82" t="e">
        <f t="shared" si="19"/>
        <v>#REF!</v>
      </c>
      <c r="W153" s="84" t="e">
        <f>IF($B153=0,0,VLOOKUP($A153,#REF!,'Печать(міжопал)'!W$9,FALSE))</f>
        <v>#REF!</v>
      </c>
      <c r="X153" s="82" t="e">
        <f>IF(AND($A153&gt;0,W153&gt;0),IF('2_Вихідні дані'!$A$12=1,ROUND($L153*(W153-1),2),ROUND((L153+N153+P153+R153+T153+V153)*(W153-1),2)),0)</f>
        <v>#REF!</v>
      </c>
      <c r="Y153" s="74" t="e">
        <f t="shared" si="20"/>
        <v>#REF!</v>
      </c>
      <c r="Z153" s="74" t="e">
        <f>Y153*'2_Вихідні дані'!$B$18</f>
        <v>#REF!</v>
      </c>
    </row>
    <row r="154" spans="1:26" ht="12" hidden="1" x14ac:dyDescent="0.2">
      <c r="A154" s="86" t="e">
        <f>#REF!</f>
        <v>#REF!</v>
      </c>
      <c r="B154" s="78" t="e">
        <f>IF(C154=0,0,COUNTIF($C$10:C154,"&lt;&gt;0"))</f>
        <v>#REF!</v>
      </c>
      <c r="C154" s="78" t="e">
        <f>IF($F154&gt;0,#REF!,0)</f>
        <v>#REF!</v>
      </c>
      <c r="D154" s="78" t="e">
        <f>IF($F154&gt;0,#REF!,"")</f>
        <v>#REF!</v>
      </c>
      <c r="E154" s="78" t="e">
        <f>IF($F154&gt;0,#REF!,0)</f>
        <v>#REF!</v>
      </c>
      <c r="F154" s="78" t="e">
        <f>VLOOKUP($A154,#REF!,15+$B$3,FALSE)</f>
        <v>#REF!</v>
      </c>
      <c r="G154" s="82" t="e">
        <f>IF($B154&gt;0,'2_Вихідні дані'!$B$3,0)</f>
        <v>#REF!</v>
      </c>
      <c r="H154" s="84" t="e">
        <f>IF($B154=0,0,VLOOKUP($A154,#REF!,'Печать(міжопал)'!H$9,FALSE))</f>
        <v>#REF!</v>
      </c>
      <c r="I154" s="84" t="e">
        <f>IF($B154=0,0,VLOOKUP($A154,#REF!,'Печать(міжопал)'!I$9,FALSE))</f>
        <v>#REF!</v>
      </c>
      <c r="J154" s="84" t="e">
        <f>IF(B154=0,0,IF(E154&gt;0,VLOOKUP(E154,'2_Вихідні дані'!$A$6:$B$11,2,FALSE),1))</f>
        <v>#REF!</v>
      </c>
      <c r="K154" s="84" t="e">
        <f>IF($B154=0,0,VLOOKUP($A154,#REF!,'Печать(міжопал)'!K$9,FALSE))</f>
        <v>#REF!</v>
      </c>
      <c r="L154" s="74" t="e">
        <f t="shared" si="14"/>
        <v>#REF!</v>
      </c>
      <c r="M154" s="84" t="e">
        <f>IF($B154=0,0,VLOOKUP($A154,#REF!,'Печать(міжопал)'!M$9,FALSE))</f>
        <v>#REF!</v>
      </c>
      <c r="N154" s="82" t="e">
        <f t="shared" si="15"/>
        <v>#REF!</v>
      </c>
      <c r="O154" s="84" t="e">
        <f>IF($B154=0,0,VLOOKUP($A154,#REF!,'Печать(міжопал)'!O$9,FALSE))</f>
        <v>#REF!</v>
      </c>
      <c r="P154" s="82" t="e">
        <f t="shared" si="16"/>
        <v>#REF!</v>
      </c>
      <c r="Q154" s="84" t="e">
        <f>IF($B154=0,0,VLOOKUP($A154,#REF!,'Печать(міжопал)'!Q$9,FALSE))</f>
        <v>#REF!</v>
      </c>
      <c r="R154" s="82" t="e">
        <f t="shared" si="17"/>
        <v>#REF!</v>
      </c>
      <c r="S154" s="84" t="e">
        <f>IF($B154=0,0,VLOOKUP($A154,#REF!,'Печать(міжопал)'!S$9,FALSE))</f>
        <v>#REF!</v>
      </c>
      <c r="T154" s="82" t="e">
        <f t="shared" si="18"/>
        <v>#REF!</v>
      </c>
      <c r="U154" s="84" t="e">
        <f>IF($B154=0,0,VLOOKUP($A154,#REF!,'Печать(міжопал)'!U$9,FALSE))</f>
        <v>#REF!</v>
      </c>
      <c r="V154" s="82" t="e">
        <f t="shared" si="19"/>
        <v>#REF!</v>
      </c>
      <c r="W154" s="84" t="e">
        <f>IF($B154=0,0,VLOOKUP($A154,#REF!,'Печать(міжопал)'!W$9,FALSE))</f>
        <v>#REF!</v>
      </c>
      <c r="X154" s="82" t="e">
        <f>IF(AND($A154&gt;0,W154&gt;0),IF('2_Вихідні дані'!$A$12=1,ROUND($L154*(W154-1),2),ROUND((L154+N154+P154+R154+T154+V154)*(W154-1),2)),0)</f>
        <v>#REF!</v>
      </c>
      <c r="Y154" s="74" t="e">
        <f t="shared" si="20"/>
        <v>#REF!</v>
      </c>
      <c r="Z154" s="74" t="e">
        <f>Y154*'2_Вихідні дані'!$B$18</f>
        <v>#REF!</v>
      </c>
    </row>
    <row r="155" spans="1:26" ht="12" hidden="1" x14ac:dyDescent="0.2">
      <c r="A155" s="86" t="e">
        <f>#REF!</f>
        <v>#REF!</v>
      </c>
      <c r="B155" s="78" t="e">
        <f>IF(C155=0,0,COUNTIF($C$10:C155,"&lt;&gt;0"))</f>
        <v>#REF!</v>
      </c>
      <c r="C155" s="78" t="e">
        <f>IF($F155&gt;0,#REF!,0)</f>
        <v>#REF!</v>
      </c>
      <c r="D155" s="78" t="e">
        <f>IF($F155&gt;0,#REF!,"")</f>
        <v>#REF!</v>
      </c>
      <c r="E155" s="78" t="e">
        <f>IF($F155&gt;0,#REF!,0)</f>
        <v>#REF!</v>
      </c>
      <c r="F155" s="78" t="e">
        <f>VLOOKUP($A155,#REF!,15+$B$3,FALSE)</f>
        <v>#REF!</v>
      </c>
      <c r="G155" s="82" t="e">
        <f>IF($B155&gt;0,'2_Вихідні дані'!$B$3,0)</f>
        <v>#REF!</v>
      </c>
      <c r="H155" s="84" t="e">
        <f>IF($B155=0,0,VLOOKUP($A155,#REF!,'Печать(міжопал)'!H$9,FALSE))</f>
        <v>#REF!</v>
      </c>
      <c r="I155" s="84" t="e">
        <f>IF($B155=0,0,VLOOKUP($A155,#REF!,'Печать(міжопал)'!I$9,FALSE))</f>
        <v>#REF!</v>
      </c>
      <c r="J155" s="84" t="e">
        <f>IF(B155=0,0,IF(E155&gt;0,VLOOKUP(E155,'2_Вихідні дані'!$A$6:$B$11,2,FALSE),1))</f>
        <v>#REF!</v>
      </c>
      <c r="K155" s="84" t="e">
        <f>IF($B155=0,0,VLOOKUP($A155,#REF!,'Печать(міжопал)'!K$9,FALSE))</f>
        <v>#REF!</v>
      </c>
      <c r="L155" s="74" t="e">
        <f t="shared" si="14"/>
        <v>#REF!</v>
      </c>
      <c r="M155" s="84" t="e">
        <f>IF($B155=0,0,VLOOKUP($A155,#REF!,'Печать(міжопал)'!M$9,FALSE))</f>
        <v>#REF!</v>
      </c>
      <c r="N155" s="82" t="e">
        <f t="shared" si="15"/>
        <v>#REF!</v>
      </c>
      <c r="O155" s="84" t="e">
        <f>IF($B155=0,0,VLOOKUP($A155,#REF!,'Печать(міжопал)'!O$9,FALSE))</f>
        <v>#REF!</v>
      </c>
      <c r="P155" s="82" t="e">
        <f t="shared" si="16"/>
        <v>#REF!</v>
      </c>
      <c r="Q155" s="84" t="e">
        <f>IF($B155=0,0,VLOOKUP($A155,#REF!,'Печать(міжопал)'!Q$9,FALSE))</f>
        <v>#REF!</v>
      </c>
      <c r="R155" s="82" t="e">
        <f t="shared" si="17"/>
        <v>#REF!</v>
      </c>
      <c r="S155" s="84" t="e">
        <f>IF($B155=0,0,VLOOKUP($A155,#REF!,'Печать(міжопал)'!S$9,FALSE))</f>
        <v>#REF!</v>
      </c>
      <c r="T155" s="82" t="e">
        <f t="shared" si="18"/>
        <v>#REF!</v>
      </c>
      <c r="U155" s="84" t="e">
        <f>IF($B155=0,0,VLOOKUP($A155,#REF!,'Печать(міжопал)'!U$9,FALSE))</f>
        <v>#REF!</v>
      </c>
      <c r="V155" s="82" t="e">
        <f t="shared" si="19"/>
        <v>#REF!</v>
      </c>
      <c r="W155" s="84" t="e">
        <f>IF($B155=0,0,VLOOKUP($A155,#REF!,'Печать(міжопал)'!W$9,FALSE))</f>
        <v>#REF!</v>
      </c>
      <c r="X155" s="82" t="e">
        <f>IF(AND($A155&gt;0,W155&gt;0),IF('2_Вихідні дані'!$A$12=1,ROUND($L155*(W155-1),2),ROUND((L155+N155+P155+R155+T155+V155)*(W155-1),2)),0)</f>
        <v>#REF!</v>
      </c>
      <c r="Y155" s="74" t="e">
        <f t="shared" si="20"/>
        <v>#REF!</v>
      </c>
      <c r="Z155" s="74" t="e">
        <f>Y155*'2_Вихідні дані'!$B$18</f>
        <v>#REF!</v>
      </c>
    </row>
    <row r="156" spans="1:26" ht="12" hidden="1" x14ac:dyDescent="0.2">
      <c r="A156" s="86" t="e">
        <f>#REF!</f>
        <v>#REF!</v>
      </c>
      <c r="B156" s="78" t="e">
        <f>IF(C156=0,0,COUNTIF($C$10:C156,"&lt;&gt;0"))</f>
        <v>#REF!</v>
      </c>
      <c r="C156" s="78" t="e">
        <f>IF($F156&gt;0,#REF!,0)</f>
        <v>#REF!</v>
      </c>
      <c r="D156" s="78" t="e">
        <f>IF($F156&gt;0,#REF!,"")</f>
        <v>#REF!</v>
      </c>
      <c r="E156" s="78" t="e">
        <f>IF($F156&gt;0,#REF!,0)</f>
        <v>#REF!</v>
      </c>
      <c r="F156" s="78" t="e">
        <f>VLOOKUP($A156,#REF!,15+$B$3,FALSE)</f>
        <v>#REF!</v>
      </c>
      <c r="G156" s="82" t="e">
        <f>IF($B156&gt;0,'2_Вихідні дані'!$B$3,0)</f>
        <v>#REF!</v>
      </c>
      <c r="H156" s="84" t="e">
        <f>IF($B156=0,0,VLOOKUP($A156,#REF!,'Печать(міжопал)'!H$9,FALSE))</f>
        <v>#REF!</v>
      </c>
      <c r="I156" s="84" t="e">
        <f>IF($B156=0,0,VLOOKUP($A156,#REF!,'Печать(міжопал)'!I$9,FALSE))</f>
        <v>#REF!</v>
      </c>
      <c r="J156" s="84" t="e">
        <f>IF(B156=0,0,IF(E156&gt;0,VLOOKUP(E156,'2_Вихідні дані'!$A$6:$B$11,2,FALSE),1))</f>
        <v>#REF!</v>
      </c>
      <c r="K156" s="84" t="e">
        <f>IF($B156=0,0,VLOOKUP($A156,#REF!,'Печать(міжопал)'!K$9,FALSE))</f>
        <v>#REF!</v>
      </c>
      <c r="L156" s="74" t="e">
        <f t="shared" si="14"/>
        <v>#REF!</v>
      </c>
      <c r="M156" s="84" t="e">
        <f>IF($B156=0,0,VLOOKUP($A156,#REF!,'Печать(міжопал)'!M$9,FALSE))</f>
        <v>#REF!</v>
      </c>
      <c r="N156" s="82" t="e">
        <f t="shared" si="15"/>
        <v>#REF!</v>
      </c>
      <c r="O156" s="84" t="e">
        <f>IF($B156=0,0,VLOOKUP($A156,#REF!,'Печать(міжопал)'!O$9,FALSE))</f>
        <v>#REF!</v>
      </c>
      <c r="P156" s="82" t="e">
        <f t="shared" si="16"/>
        <v>#REF!</v>
      </c>
      <c r="Q156" s="84" t="e">
        <f>IF($B156=0,0,VLOOKUP($A156,#REF!,'Печать(міжопал)'!Q$9,FALSE))</f>
        <v>#REF!</v>
      </c>
      <c r="R156" s="82" t="e">
        <f t="shared" si="17"/>
        <v>#REF!</v>
      </c>
      <c r="S156" s="84" t="e">
        <f>IF($B156=0,0,VLOOKUP($A156,#REF!,'Печать(міжопал)'!S$9,FALSE))</f>
        <v>#REF!</v>
      </c>
      <c r="T156" s="82" t="e">
        <f t="shared" si="18"/>
        <v>#REF!</v>
      </c>
      <c r="U156" s="84" t="e">
        <f>IF($B156=0,0,VLOOKUP($A156,#REF!,'Печать(міжопал)'!U$9,FALSE))</f>
        <v>#REF!</v>
      </c>
      <c r="V156" s="82" t="e">
        <f t="shared" si="19"/>
        <v>#REF!</v>
      </c>
      <c r="W156" s="84" t="e">
        <f>IF($B156=0,0,VLOOKUP($A156,#REF!,'Печать(міжопал)'!W$9,FALSE))</f>
        <v>#REF!</v>
      </c>
      <c r="X156" s="82" t="e">
        <f>IF(AND($A156&gt;0,W156&gt;0),IF('2_Вихідні дані'!$A$12=1,ROUND($L156*(W156-1),2),ROUND((L156+N156+P156+R156+T156+V156)*(W156-1),2)),0)</f>
        <v>#REF!</v>
      </c>
      <c r="Y156" s="74" t="e">
        <f t="shared" si="20"/>
        <v>#REF!</v>
      </c>
      <c r="Z156" s="74" t="e">
        <f>Y156*'2_Вихідні дані'!$B$18</f>
        <v>#REF!</v>
      </c>
    </row>
    <row r="157" spans="1:26" ht="12" hidden="1" x14ac:dyDescent="0.2">
      <c r="A157" s="86" t="e">
        <f>#REF!</f>
        <v>#REF!</v>
      </c>
      <c r="B157" s="78" t="e">
        <f>IF(C157=0,0,COUNTIF($C$10:C157,"&lt;&gt;0"))</f>
        <v>#REF!</v>
      </c>
      <c r="C157" s="78" t="e">
        <f>IF($F157&gt;0,#REF!,0)</f>
        <v>#REF!</v>
      </c>
      <c r="D157" s="78" t="e">
        <f>IF($F157&gt;0,#REF!,"")</f>
        <v>#REF!</v>
      </c>
      <c r="E157" s="78" t="e">
        <f>IF($F157&gt;0,#REF!,0)</f>
        <v>#REF!</v>
      </c>
      <c r="F157" s="78" t="e">
        <f>VLOOKUP($A157,#REF!,15+$B$3,FALSE)</f>
        <v>#REF!</v>
      </c>
      <c r="G157" s="82" t="e">
        <f>IF($B157&gt;0,'2_Вихідні дані'!$B$3,0)</f>
        <v>#REF!</v>
      </c>
      <c r="H157" s="84" t="e">
        <f>IF($B157=0,0,VLOOKUP($A157,#REF!,'Печать(міжопал)'!H$9,FALSE))</f>
        <v>#REF!</v>
      </c>
      <c r="I157" s="84" t="e">
        <f>IF($B157=0,0,VLOOKUP($A157,#REF!,'Печать(міжопал)'!I$9,FALSE))</f>
        <v>#REF!</v>
      </c>
      <c r="J157" s="84" t="e">
        <f>IF(B157=0,0,IF(E157&gt;0,VLOOKUP(E157,'2_Вихідні дані'!$A$6:$B$11,2,FALSE),1))</f>
        <v>#REF!</v>
      </c>
      <c r="K157" s="84" t="e">
        <f>IF($B157=0,0,VLOOKUP($A157,#REF!,'Печать(міжопал)'!K$9,FALSE))</f>
        <v>#REF!</v>
      </c>
      <c r="L157" s="74" t="e">
        <f t="shared" si="14"/>
        <v>#REF!</v>
      </c>
      <c r="M157" s="84" t="e">
        <f>IF($B157=0,0,VLOOKUP($A157,#REF!,'Печать(міжопал)'!M$9,FALSE))</f>
        <v>#REF!</v>
      </c>
      <c r="N157" s="82" t="e">
        <f t="shared" si="15"/>
        <v>#REF!</v>
      </c>
      <c r="O157" s="84" t="e">
        <f>IF($B157=0,0,VLOOKUP($A157,#REF!,'Печать(міжопал)'!O$9,FALSE))</f>
        <v>#REF!</v>
      </c>
      <c r="P157" s="82" t="e">
        <f t="shared" si="16"/>
        <v>#REF!</v>
      </c>
      <c r="Q157" s="84" t="e">
        <f>IF($B157=0,0,VLOOKUP($A157,#REF!,'Печать(міжопал)'!Q$9,FALSE))</f>
        <v>#REF!</v>
      </c>
      <c r="R157" s="82" t="e">
        <f t="shared" si="17"/>
        <v>#REF!</v>
      </c>
      <c r="S157" s="84" t="e">
        <f>IF($B157=0,0,VLOOKUP($A157,#REF!,'Печать(міжопал)'!S$9,FALSE))</f>
        <v>#REF!</v>
      </c>
      <c r="T157" s="82" t="e">
        <f t="shared" si="18"/>
        <v>#REF!</v>
      </c>
      <c r="U157" s="84" t="e">
        <f>IF($B157=0,0,VLOOKUP($A157,#REF!,'Печать(міжопал)'!U$9,FALSE))</f>
        <v>#REF!</v>
      </c>
      <c r="V157" s="82" t="e">
        <f t="shared" si="19"/>
        <v>#REF!</v>
      </c>
      <c r="W157" s="84" t="e">
        <f>IF($B157=0,0,VLOOKUP($A157,#REF!,'Печать(міжопал)'!W$9,FALSE))</f>
        <v>#REF!</v>
      </c>
      <c r="X157" s="82" t="e">
        <f>IF(AND($A157&gt;0,W157&gt;0),IF('2_Вихідні дані'!$A$12=1,ROUND($L157*(W157-1),2),ROUND((L157+N157+P157+R157+T157+V157)*(W157-1),2)),0)</f>
        <v>#REF!</v>
      </c>
      <c r="Y157" s="74" t="e">
        <f t="shared" si="20"/>
        <v>#REF!</v>
      </c>
      <c r="Z157" s="74" t="e">
        <f>Y157*'2_Вихідні дані'!$B$18</f>
        <v>#REF!</v>
      </c>
    </row>
    <row r="158" spans="1:26" ht="12" hidden="1" x14ac:dyDescent="0.2">
      <c r="A158" s="86" t="e">
        <f>#REF!</f>
        <v>#REF!</v>
      </c>
      <c r="B158" s="78" t="e">
        <f>IF(C158=0,0,COUNTIF($C$10:C158,"&lt;&gt;0"))</f>
        <v>#REF!</v>
      </c>
      <c r="C158" s="78" t="e">
        <f>IF($F158&gt;0,#REF!,0)</f>
        <v>#REF!</v>
      </c>
      <c r="D158" s="78" t="e">
        <f>IF($F158&gt;0,#REF!,"")</f>
        <v>#REF!</v>
      </c>
      <c r="E158" s="78" t="e">
        <f>IF($F158&gt;0,#REF!,0)</f>
        <v>#REF!</v>
      </c>
      <c r="F158" s="78" t="e">
        <f>VLOOKUP($A158,#REF!,15+$B$3,FALSE)</f>
        <v>#REF!</v>
      </c>
      <c r="G158" s="82" t="e">
        <f>IF($B158&gt;0,'2_Вихідні дані'!$B$3,0)</f>
        <v>#REF!</v>
      </c>
      <c r="H158" s="84" t="e">
        <f>IF($B158=0,0,VLOOKUP($A158,#REF!,'Печать(міжопал)'!H$9,FALSE))</f>
        <v>#REF!</v>
      </c>
      <c r="I158" s="84" t="e">
        <f>IF($B158=0,0,VLOOKUP($A158,#REF!,'Печать(міжопал)'!I$9,FALSE))</f>
        <v>#REF!</v>
      </c>
      <c r="J158" s="84" t="e">
        <f>IF(B158=0,0,IF(E158&gt;0,VLOOKUP(E158,'2_Вихідні дані'!$A$6:$B$11,2,FALSE),1))</f>
        <v>#REF!</v>
      </c>
      <c r="K158" s="84" t="e">
        <f>IF($B158=0,0,VLOOKUP($A158,#REF!,'Печать(міжопал)'!K$9,FALSE))</f>
        <v>#REF!</v>
      </c>
      <c r="L158" s="74" t="e">
        <f t="shared" si="14"/>
        <v>#REF!</v>
      </c>
      <c r="M158" s="84" t="e">
        <f>IF($B158=0,0,VLOOKUP($A158,#REF!,'Печать(міжопал)'!M$9,FALSE))</f>
        <v>#REF!</v>
      </c>
      <c r="N158" s="82" t="e">
        <f t="shared" si="15"/>
        <v>#REF!</v>
      </c>
      <c r="O158" s="84" t="e">
        <f>IF($B158=0,0,VLOOKUP($A158,#REF!,'Печать(міжопал)'!O$9,FALSE))</f>
        <v>#REF!</v>
      </c>
      <c r="P158" s="82" t="e">
        <f t="shared" si="16"/>
        <v>#REF!</v>
      </c>
      <c r="Q158" s="84" t="e">
        <f>IF($B158=0,0,VLOOKUP($A158,#REF!,'Печать(міжопал)'!Q$9,FALSE))</f>
        <v>#REF!</v>
      </c>
      <c r="R158" s="82" t="e">
        <f t="shared" si="17"/>
        <v>#REF!</v>
      </c>
      <c r="S158" s="84" t="e">
        <f>IF($B158=0,0,VLOOKUP($A158,#REF!,'Печать(міжопал)'!S$9,FALSE))</f>
        <v>#REF!</v>
      </c>
      <c r="T158" s="82" t="e">
        <f t="shared" si="18"/>
        <v>#REF!</v>
      </c>
      <c r="U158" s="84" t="e">
        <f>IF($B158=0,0,VLOOKUP($A158,#REF!,'Печать(міжопал)'!U$9,FALSE))</f>
        <v>#REF!</v>
      </c>
      <c r="V158" s="82" t="e">
        <f t="shared" si="19"/>
        <v>#REF!</v>
      </c>
      <c r="W158" s="84" t="e">
        <f>IF($B158=0,0,VLOOKUP($A158,#REF!,'Печать(міжопал)'!W$9,FALSE))</f>
        <v>#REF!</v>
      </c>
      <c r="X158" s="82" t="e">
        <f>IF(AND($A158&gt;0,W158&gt;0),IF('2_Вихідні дані'!$A$12=1,ROUND($L158*(W158-1),2),ROUND((L158+N158+P158+R158+T158+V158)*(W158-1),2)),0)</f>
        <v>#REF!</v>
      </c>
      <c r="Y158" s="74" t="e">
        <f t="shared" si="20"/>
        <v>#REF!</v>
      </c>
      <c r="Z158" s="74" t="e">
        <f>Y158*'2_Вихідні дані'!$B$18</f>
        <v>#REF!</v>
      </c>
    </row>
    <row r="159" spans="1:26" ht="12" hidden="1" x14ac:dyDescent="0.2">
      <c r="A159" s="86" t="e">
        <f>#REF!</f>
        <v>#REF!</v>
      </c>
      <c r="B159" s="78" t="e">
        <f>IF(C159=0,0,COUNTIF($C$10:C159,"&lt;&gt;0"))</f>
        <v>#REF!</v>
      </c>
      <c r="C159" s="78" t="e">
        <f>IF($F159&gt;0,#REF!,0)</f>
        <v>#REF!</v>
      </c>
      <c r="D159" s="78" t="e">
        <f>IF($F159&gt;0,#REF!,"")</f>
        <v>#REF!</v>
      </c>
      <c r="E159" s="78" t="e">
        <f>IF($F159&gt;0,#REF!,0)</f>
        <v>#REF!</v>
      </c>
      <c r="F159" s="78" t="e">
        <f>VLOOKUP($A159,#REF!,15+$B$3,FALSE)</f>
        <v>#REF!</v>
      </c>
      <c r="G159" s="82" t="e">
        <f>IF($B159&gt;0,'2_Вихідні дані'!$B$3,0)</f>
        <v>#REF!</v>
      </c>
      <c r="H159" s="84" t="e">
        <f>IF($B159=0,0,VLOOKUP($A159,#REF!,'Печать(міжопал)'!H$9,FALSE))</f>
        <v>#REF!</v>
      </c>
      <c r="I159" s="84" t="e">
        <f>IF($B159=0,0,VLOOKUP($A159,#REF!,'Печать(міжопал)'!I$9,FALSE))</f>
        <v>#REF!</v>
      </c>
      <c r="J159" s="84" t="e">
        <f>IF(B159=0,0,IF(E159&gt;0,VLOOKUP(E159,'2_Вихідні дані'!$A$6:$B$11,2,FALSE),1))</f>
        <v>#REF!</v>
      </c>
      <c r="K159" s="84" t="e">
        <f>IF($B159=0,0,VLOOKUP($A159,#REF!,'Печать(міжопал)'!K$9,FALSE))</f>
        <v>#REF!</v>
      </c>
      <c r="L159" s="74" t="e">
        <f t="shared" si="14"/>
        <v>#REF!</v>
      </c>
      <c r="M159" s="84" t="e">
        <f>IF($B159=0,0,VLOOKUP($A159,#REF!,'Печать(міжопал)'!M$9,FALSE))</f>
        <v>#REF!</v>
      </c>
      <c r="N159" s="82" t="e">
        <f t="shared" si="15"/>
        <v>#REF!</v>
      </c>
      <c r="O159" s="84" t="e">
        <f>IF($B159=0,0,VLOOKUP($A159,#REF!,'Печать(міжопал)'!O$9,FALSE))</f>
        <v>#REF!</v>
      </c>
      <c r="P159" s="82" t="e">
        <f t="shared" si="16"/>
        <v>#REF!</v>
      </c>
      <c r="Q159" s="84" t="e">
        <f>IF($B159=0,0,VLOOKUP($A159,#REF!,'Печать(міжопал)'!Q$9,FALSE))</f>
        <v>#REF!</v>
      </c>
      <c r="R159" s="82" t="e">
        <f t="shared" si="17"/>
        <v>#REF!</v>
      </c>
      <c r="S159" s="84" t="e">
        <f>IF($B159=0,0,VLOOKUP($A159,#REF!,'Печать(міжопал)'!S$9,FALSE))</f>
        <v>#REF!</v>
      </c>
      <c r="T159" s="82" t="e">
        <f t="shared" si="18"/>
        <v>#REF!</v>
      </c>
      <c r="U159" s="84" t="e">
        <f>IF($B159=0,0,VLOOKUP($A159,#REF!,'Печать(міжопал)'!U$9,FALSE))</f>
        <v>#REF!</v>
      </c>
      <c r="V159" s="82" t="e">
        <f t="shared" si="19"/>
        <v>#REF!</v>
      </c>
      <c r="W159" s="84" t="e">
        <f>IF($B159=0,0,VLOOKUP($A159,#REF!,'Печать(міжопал)'!W$9,FALSE))</f>
        <v>#REF!</v>
      </c>
      <c r="X159" s="82" t="e">
        <f>IF(AND($A159&gt;0,W159&gt;0),IF('2_Вихідні дані'!$A$12=1,ROUND($L159*(W159-1),2),ROUND((L159+N159+P159+R159+T159+V159)*(W159-1),2)),0)</f>
        <v>#REF!</v>
      </c>
      <c r="Y159" s="74" t="e">
        <f t="shared" si="20"/>
        <v>#REF!</v>
      </c>
      <c r="Z159" s="74" t="e">
        <f>Y159*'2_Вихідні дані'!$B$18</f>
        <v>#REF!</v>
      </c>
    </row>
    <row r="160" spans="1:26" ht="12" hidden="1" x14ac:dyDescent="0.2">
      <c r="A160" s="86" t="e">
        <f>#REF!</f>
        <v>#REF!</v>
      </c>
      <c r="B160" s="78" t="e">
        <f>IF(C160=0,0,COUNTIF($C$10:C160,"&lt;&gt;0"))</f>
        <v>#REF!</v>
      </c>
      <c r="C160" s="78" t="e">
        <f>IF($F160&gt;0,#REF!,0)</f>
        <v>#REF!</v>
      </c>
      <c r="D160" s="78" t="e">
        <f>IF($F160&gt;0,#REF!,"")</f>
        <v>#REF!</v>
      </c>
      <c r="E160" s="78" t="e">
        <f>IF($F160&gt;0,#REF!,0)</f>
        <v>#REF!</v>
      </c>
      <c r="F160" s="78" t="e">
        <f>VLOOKUP($A160,#REF!,15+$B$3,FALSE)</f>
        <v>#REF!</v>
      </c>
      <c r="G160" s="82" t="e">
        <f>IF($B160&gt;0,'2_Вихідні дані'!$B$3,0)</f>
        <v>#REF!</v>
      </c>
      <c r="H160" s="84" t="e">
        <f>IF($B160=0,0,VLOOKUP($A160,#REF!,'Печать(міжопал)'!H$9,FALSE))</f>
        <v>#REF!</v>
      </c>
      <c r="I160" s="84" t="e">
        <f>IF($B160=0,0,VLOOKUP($A160,#REF!,'Печать(міжопал)'!I$9,FALSE))</f>
        <v>#REF!</v>
      </c>
      <c r="J160" s="84" t="e">
        <f>IF(B160=0,0,IF(E160&gt;0,VLOOKUP(E160,'2_Вихідні дані'!$A$6:$B$11,2,FALSE),1))</f>
        <v>#REF!</v>
      </c>
      <c r="K160" s="84" t="e">
        <f>IF($B160=0,0,VLOOKUP($A160,#REF!,'Печать(міжопал)'!K$9,FALSE))</f>
        <v>#REF!</v>
      </c>
      <c r="L160" s="74" t="e">
        <f t="shared" si="14"/>
        <v>#REF!</v>
      </c>
      <c r="M160" s="84" t="e">
        <f>IF($B160=0,0,VLOOKUP($A160,#REF!,'Печать(міжопал)'!M$9,FALSE))</f>
        <v>#REF!</v>
      </c>
      <c r="N160" s="82" t="e">
        <f t="shared" si="15"/>
        <v>#REF!</v>
      </c>
      <c r="O160" s="84" t="e">
        <f>IF($B160=0,0,VLOOKUP($A160,#REF!,'Печать(міжопал)'!O$9,FALSE))</f>
        <v>#REF!</v>
      </c>
      <c r="P160" s="82" t="e">
        <f t="shared" si="16"/>
        <v>#REF!</v>
      </c>
      <c r="Q160" s="84" t="e">
        <f>IF($B160=0,0,VLOOKUP($A160,#REF!,'Печать(міжопал)'!Q$9,FALSE))</f>
        <v>#REF!</v>
      </c>
      <c r="R160" s="82" t="e">
        <f t="shared" si="17"/>
        <v>#REF!</v>
      </c>
      <c r="S160" s="84" t="e">
        <f>IF($B160=0,0,VLOOKUP($A160,#REF!,'Печать(міжопал)'!S$9,FALSE))</f>
        <v>#REF!</v>
      </c>
      <c r="T160" s="82" t="e">
        <f t="shared" si="18"/>
        <v>#REF!</v>
      </c>
      <c r="U160" s="84" t="e">
        <f>IF($B160=0,0,VLOOKUP($A160,#REF!,'Печать(міжопал)'!U$9,FALSE))</f>
        <v>#REF!</v>
      </c>
      <c r="V160" s="82" t="e">
        <f t="shared" si="19"/>
        <v>#REF!</v>
      </c>
      <c r="W160" s="84" t="e">
        <f>IF($B160=0,0,VLOOKUP($A160,#REF!,'Печать(міжопал)'!W$9,FALSE))</f>
        <v>#REF!</v>
      </c>
      <c r="X160" s="82" t="e">
        <f>IF(AND($A160&gt;0,W160&gt;0),IF('2_Вихідні дані'!$A$12=1,ROUND($L160*(W160-1),2),ROUND((L160+N160+P160+R160+T160+V160)*(W160-1),2)),0)</f>
        <v>#REF!</v>
      </c>
      <c r="Y160" s="74" t="e">
        <f t="shared" si="20"/>
        <v>#REF!</v>
      </c>
      <c r="Z160" s="74" t="e">
        <f>Y160*'2_Вихідні дані'!$B$18</f>
        <v>#REF!</v>
      </c>
    </row>
    <row r="161" spans="1:26" ht="12" hidden="1" x14ac:dyDescent="0.2">
      <c r="A161" s="86" t="e">
        <f>#REF!</f>
        <v>#REF!</v>
      </c>
      <c r="B161" s="78" t="e">
        <f>IF(C161=0,0,COUNTIF($C$10:C161,"&lt;&gt;0"))</f>
        <v>#REF!</v>
      </c>
      <c r="C161" s="78" t="e">
        <f>IF($F161&gt;0,#REF!,0)</f>
        <v>#REF!</v>
      </c>
      <c r="D161" s="78" t="e">
        <f>IF($F161&gt;0,#REF!,"")</f>
        <v>#REF!</v>
      </c>
      <c r="E161" s="78" t="e">
        <f>IF($F161&gt;0,#REF!,0)</f>
        <v>#REF!</v>
      </c>
      <c r="F161" s="78" t="e">
        <f>VLOOKUP($A161,#REF!,15+$B$3,FALSE)</f>
        <v>#REF!</v>
      </c>
      <c r="G161" s="82" t="e">
        <f>IF($B161&gt;0,'2_Вихідні дані'!$B$3,0)</f>
        <v>#REF!</v>
      </c>
      <c r="H161" s="84" t="e">
        <f>IF($B161=0,0,VLOOKUP($A161,#REF!,'Печать(міжопал)'!H$9,FALSE))</f>
        <v>#REF!</v>
      </c>
      <c r="I161" s="84" t="e">
        <f>IF($B161=0,0,VLOOKUP($A161,#REF!,'Печать(міжопал)'!I$9,FALSE))</f>
        <v>#REF!</v>
      </c>
      <c r="J161" s="84" t="e">
        <f>IF(B161=0,0,IF(E161&gt;0,VLOOKUP(E161,'2_Вихідні дані'!$A$6:$B$11,2,FALSE),1))</f>
        <v>#REF!</v>
      </c>
      <c r="K161" s="84" t="e">
        <f>IF($B161=0,0,VLOOKUP($A161,#REF!,'Печать(міжопал)'!K$9,FALSE))</f>
        <v>#REF!</v>
      </c>
      <c r="L161" s="74" t="e">
        <f t="shared" si="14"/>
        <v>#REF!</v>
      </c>
      <c r="M161" s="84" t="e">
        <f>IF($B161=0,0,VLOOKUP($A161,#REF!,'Печать(міжопал)'!M$9,FALSE))</f>
        <v>#REF!</v>
      </c>
      <c r="N161" s="82" t="e">
        <f t="shared" si="15"/>
        <v>#REF!</v>
      </c>
      <c r="O161" s="84" t="e">
        <f>IF($B161=0,0,VLOOKUP($A161,#REF!,'Печать(міжопал)'!O$9,FALSE))</f>
        <v>#REF!</v>
      </c>
      <c r="P161" s="82" t="e">
        <f t="shared" si="16"/>
        <v>#REF!</v>
      </c>
      <c r="Q161" s="84" t="e">
        <f>IF($B161=0,0,VLOOKUP($A161,#REF!,'Печать(міжопал)'!Q$9,FALSE))</f>
        <v>#REF!</v>
      </c>
      <c r="R161" s="82" t="e">
        <f t="shared" si="17"/>
        <v>#REF!</v>
      </c>
      <c r="S161" s="84" t="e">
        <f>IF($B161=0,0,VLOOKUP($A161,#REF!,'Печать(міжопал)'!S$9,FALSE))</f>
        <v>#REF!</v>
      </c>
      <c r="T161" s="82" t="e">
        <f t="shared" si="18"/>
        <v>#REF!</v>
      </c>
      <c r="U161" s="84" t="e">
        <f>IF($B161=0,0,VLOOKUP($A161,#REF!,'Печать(міжопал)'!U$9,FALSE))</f>
        <v>#REF!</v>
      </c>
      <c r="V161" s="82" t="e">
        <f t="shared" si="19"/>
        <v>#REF!</v>
      </c>
      <c r="W161" s="84" t="e">
        <f>IF($B161=0,0,VLOOKUP($A161,#REF!,'Печать(міжопал)'!W$9,FALSE))</f>
        <v>#REF!</v>
      </c>
      <c r="X161" s="82" t="e">
        <f>IF(AND($A161&gt;0,W161&gt;0),IF('2_Вихідні дані'!$A$12=1,ROUND($L161*(W161-1),2),ROUND((L161+N161+P161+R161+T161+V161)*(W161-1),2)),0)</f>
        <v>#REF!</v>
      </c>
      <c r="Y161" s="74" t="e">
        <f t="shared" si="20"/>
        <v>#REF!</v>
      </c>
      <c r="Z161" s="74" t="e">
        <f>Y161*'2_Вихідні дані'!$B$18</f>
        <v>#REF!</v>
      </c>
    </row>
    <row r="162" spans="1:26" ht="12" hidden="1" x14ac:dyDescent="0.2">
      <c r="A162" s="86" t="e">
        <f>#REF!</f>
        <v>#REF!</v>
      </c>
      <c r="B162" s="78" t="e">
        <f>IF(C162=0,0,COUNTIF($C$10:C162,"&lt;&gt;0"))</f>
        <v>#REF!</v>
      </c>
      <c r="C162" s="78" t="e">
        <f>IF($F162&gt;0,#REF!,0)</f>
        <v>#REF!</v>
      </c>
      <c r="D162" s="78" t="e">
        <f>IF($F162&gt;0,#REF!,"")</f>
        <v>#REF!</v>
      </c>
      <c r="E162" s="78" t="e">
        <f>IF($F162&gt;0,#REF!,0)</f>
        <v>#REF!</v>
      </c>
      <c r="F162" s="78" t="e">
        <f>VLOOKUP($A162,#REF!,15+$B$3,FALSE)</f>
        <v>#REF!</v>
      </c>
      <c r="G162" s="82" t="e">
        <f>IF($B162&gt;0,'2_Вихідні дані'!$B$3,0)</f>
        <v>#REF!</v>
      </c>
      <c r="H162" s="84" t="e">
        <f>IF($B162=0,0,VLOOKUP($A162,#REF!,'Печать(міжопал)'!H$9,FALSE))</f>
        <v>#REF!</v>
      </c>
      <c r="I162" s="84" t="e">
        <f>IF($B162=0,0,VLOOKUP($A162,#REF!,'Печать(міжопал)'!I$9,FALSE))</f>
        <v>#REF!</v>
      </c>
      <c r="J162" s="84" t="e">
        <f>IF(B162=0,0,IF(E162&gt;0,VLOOKUP(E162,'2_Вихідні дані'!$A$6:$B$11,2,FALSE),1))</f>
        <v>#REF!</v>
      </c>
      <c r="K162" s="84" t="e">
        <f>IF($B162=0,0,VLOOKUP($A162,#REF!,'Печать(міжопал)'!K$9,FALSE))</f>
        <v>#REF!</v>
      </c>
      <c r="L162" s="74" t="e">
        <f t="shared" si="14"/>
        <v>#REF!</v>
      </c>
      <c r="M162" s="84" t="e">
        <f>IF($B162=0,0,VLOOKUP($A162,#REF!,'Печать(міжопал)'!M$9,FALSE))</f>
        <v>#REF!</v>
      </c>
      <c r="N162" s="82" t="e">
        <f t="shared" si="15"/>
        <v>#REF!</v>
      </c>
      <c r="O162" s="84" t="e">
        <f>IF($B162=0,0,VLOOKUP($A162,#REF!,'Печать(міжопал)'!O$9,FALSE))</f>
        <v>#REF!</v>
      </c>
      <c r="P162" s="82" t="e">
        <f t="shared" si="16"/>
        <v>#REF!</v>
      </c>
      <c r="Q162" s="84" t="e">
        <f>IF($B162=0,0,VLOOKUP($A162,#REF!,'Печать(міжопал)'!Q$9,FALSE))</f>
        <v>#REF!</v>
      </c>
      <c r="R162" s="82" t="e">
        <f t="shared" si="17"/>
        <v>#REF!</v>
      </c>
      <c r="S162" s="84" t="e">
        <f>IF($B162=0,0,VLOOKUP($A162,#REF!,'Печать(міжопал)'!S$9,FALSE))</f>
        <v>#REF!</v>
      </c>
      <c r="T162" s="82" t="e">
        <f t="shared" si="18"/>
        <v>#REF!</v>
      </c>
      <c r="U162" s="84" t="e">
        <f>IF($B162=0,0,VLOOKUP($A162,#REF!,'Печать(міжопал)'!U$9,FALSE))</f>
        <v>#REF!</v>
      </c>
      <c r="V162" s="82" t="e">
        <f t="shared" si="19"/>
        <v>#REF!</v>
      </c>
      <c r="W162" s="84" t="e">
        <f>IF($B162=0,0,VLOOKUP($A162,#REF!,'Печать(міжопал)'!W$9,FALSE))</f>
        <v>#REF!</v>
      </c>
      <c r="X162" s="82" t="e">
        <f>IF(AND($A162&gt;0,W162&gt;0),IF('2_Вихідні дані'!$A$12=1,ROUND($L162*(W162-1),2),ROUND((L162+N162+P162+R162+T162+V162)*(W162-1),2)),0)</f>
        <v>#REF!</v>
      </c>
      <c r="Y162" s="74" t="e">
        <f t="shared" si="20"/>
        <v>#REF!</v>
      </c>
      <c r="Z162" s="74" t="e">
        <f>Y162*'2_Вихідні дані'!$B$18</f>
        <v>#REF!</v>
      </c>
    </row>
    <row r="163" spans="1:26" ht="12" hidden="1" x14ac:dyDescent="0.2">
      <c r="A163" s="86" t="e">
        <f>#REF!</f>
        <v>#REF!</v>
      </c>
      <c r="B163" s="78" t="e">
        <f>IF(C163=0,0,COUNTIF($C$10:C163,"&lt;&gt;0"))</f>
        <v>#REF!</v>
      </c>
      <c r="C163" s="78" t="e">
        <f>IF($F163&gt;0,#REF!,0)</f>
        <v>#REF!</v>
      </c>
      <c r="D163" s="78" t="e">
        <f>IF($F163&gt;0,#REF!,"")</f>
        <v>#REF!</v>
      </c>
      <c r="E163" s="78" t="e">
        <f>IF($F163&gt;0,#REF!,0)</f>
        <v>#REF!</v>
      </c>
      <c r="F163" s="78" t="e">
        <f>VLOOKUP($A163,#REF!,15+$B$3,FALSE)</f>
        <v>#REF!</v>
      </c>
      <c r="G163" s="82" t="e">
        <f>IF($B163&gt;0,'2_Вихідні дані'!$B$3,0)</f>
        <v>#REF!</v>
      </c>
      <c r="H163" s="84" t="e">
        <f>IF($B163=0,0,VLOOKUP($A163,#REF!,'Печать(міжопал)'!H$9,FALSE))</f>
        <v>#REF!</v>
      </c>
      <c r="I163" s="84" t="e">
        <f>IF($B163=0,0,VLOOKUP($A163,#REF!,'Печать(міжопал)'!I$9,FALSE))</f>
        <v>#REF!</v>
      </c>
      <c r="J163" s="84" t="e">
        <f>IF(B163=0,0,IF(E163&gt;0,VLOOKUP(E163,'2_Вихідні дані'!$A$6:$B$11,2,FALSE),1))</f>
        <v>#REF!</v>
      </c>
      <c r="K163" s="84" t="e">
        <f>IF($B163=0,0,VLOOKUP($A163,#REF!,'Печать(міжопал)'!K$9,FALSE))</f>
        <v>#REF!</v>
      </c>
      <c r="L163" s="74" t="e">
        <f t="shared" si="14"/>
        <v>#REF!</v>
      </c>
      <c r="M163" s="84" t="e">
        <f>IF($B163=0,0,VLOOKUP($A163,#REF!,'Печать(міжопал)'!M$9,FALSE))</f>
        <v>#REF!</v>
      </c>
      <c r="N163" s="82" t="e">
        <f t="shared" si="15"/>
        <v>#REF!</v>
      </c>
      <c r="O163" s="84" t="e">
        <f>IF($B163=0,0,VLOOKUP($A163,#REF!,'Печать(міжопал)'!O$9,FALSE))</f>
        <v>#REF!</v>
      </c>
      <c r="P163" s="82" t="e">
        <f t="shared" si="16"/>
        <v>#REF!</v>
      </c>
      <c r="Q163" s="84" t="e">
        <f>IF($B163=0,0,VLOOKUP($A163,#REF!,'Печать(міжопал)'!Q$9,FALSE))</f>
        <v>#REF!</v>
      </c>
      <c r="R163" s="82" t="e">
        <f t="shared" si="17"/>
        <v>#REF!</v>
      </c>
      <c r="S163" s="84" t="e">
        <f>IF($B163=0,0,VLOOKUP($A163,#REF!,'Печать(міжопал)'!S$9,FALSE))</f>
        <v>#REF!</v>
      </c>
      <c r="T163" s="82" t="e">
        <f t="shared" si="18"/>
        <v>#REF!</v>
      </c>
      <c r="U163" s="84" t="e">
        <f>IF($B163=0,0,VLOOKUP($A163,#REF!,'Печать(міжопал)'!U$9,FALSE))</f>
        <v>#REF!</v>
      </c>
      <c r="V163" s="82" t="e">
        <f t="shared" si="19"/>
        <v>#REF!</v>
      </c>
      <c r="W163" s="84" t="e">
        <f>IF($B163=0,0,VLOOKUP($A163,#REF!,'Печать(міжопал)'!W$9,FALSE))</f>
        <v>#REF!</v>
      </c>
      <c r="X163" s="82" t="e">
        <f>IF(AND($A163&gt;0,W163&gt;0),IF('2_Вихідні дані'!$A$12=1,ROUND($L163*(W163-1),2),ROUND((L163+N163+P163+R163+T163+V163)*(W163-1),2)),0)</f>
        <v>#REF!</v>
      </c>
      <c r="Y163" s="74" t="e">
        <f t="shared" si="20"/>
        <v>#REF!</v>
      </c>
      <c r="Z163" s="74" t="e">
        <f>Y163*'2_Вихідні дані'!$B$18</f>
        <v>#REF!</v>
      </c>
    </row>
    <row r="164" spans="1:26" ht="12" hidden="1" x14ac:dyDescent="0.2">
      <c r="A164" s="86" t="e">
        <f>#REF!</f>
        <v>#REF!</v>
      </c>
      <c r="B164" s="78" t="e">
        <f>IF(C164=0,0,COUNTIF($C$10:C164,"&lt;&gt;0"))</f>
        <v>#REF!</v>
      </c>
      <c r="C164" s="78" t="e">
        <f>IF($F164&gt;0,#REF!,0)</f>
        <v>#REF!</v>
      </c>
      <c r="D164" s="78" t="e">
        <f>IF($F164&gt;0,#REF!,"")</f>
        <v>#REF!</v>
      </c>
      <c r="E164" s="78" t="e">
        <f>IF($F164&gt;0,#REF!,0)</f>
        <v>#REF!</v>
      </c>
      <c r="F164" s="78" t="e">
        <f>VLOOKUP($A164,#REF!,15+$B$3,FALSE)</f>
        <v>#REF!</v>
      </c>
      <c r="G164" s="82" t="e">
        <f>IF($B164&gt;0,'2_Вихідні дані'!$B$3,0)</f>
        <v>#REF!</v>
      </c>
      <c r="H164" s="84" t="e">
        <f>IF($B164=0,0,VLOOKUP($A164,#REF!,'Печать(міжопал)'!H$9,FALSE))</f>
        <v>#REF!</v>
      </c>
      <c r="I164" s="84" t="e">
        <f>IF($B164=0,0,VLOOKUP($A164,#REF!,'Печать(міжопал)'!I$9,FALSE))</f>
        <v>#REF!</v>
      </c>
      <c r="J164" s="84" t="e">
        <f>IF(B164=0,0,IF(E164&gt;0,VLOOKUP(E164,'2_Вихідні дані'!$A$6:$B$11,2,FALSE),1))</f>
        <v>#REF!</v>
      </c>
      <c r="K164" s="84" t="e">
        <f>IF($B164=0,0,VLOOKUP($A164,#REF!,'Печать(міжопал)'!K$9,FALSE))</f>
        <v>#REF!</v>
      </c>
      <c r="L164" s="74" t="e">
        <f t="shared" si="14"/>
        <v>#REF!</v>
      </c>
      <c r="M164" s="84" t="e">
        <f>IF($B164=0,0,VLOOKUP($A164,#REF!,'Печать(міжопал)'!M$9,FALSE))</f>
        <v>#REF!</v>
      </c>
      <c r="N164" s="82" t="e">
        <f t="shared" si="15"/>
        <v>#REF!</v>
      </c>
      <c r="O164" s="84" t="e">
        <f>IF($B164=0,0,VLOOKUP($A164,#REF!,'Печать(міжопал)'!O$9,FALSE))</f>
        <v>#REF!</v>
      </c>
      <c r="P164" s="82" t="e">
        <f t="shared" si="16"/>
        <v>#REF!</v>
      </c>
      <c r="Q164" s="84" t="e">
        <f>IF($B164=0,0,VLOOKUP($A164,#REF!,'Печать(міжопал)'!Q$9,FALSE))</f>
        <v>#REF!</v>
      </c>
      <c r="R164" s="82" t="e">
        <f t="shared" si="17"/>
        <v>#REF!</v>
      </c>
      <c r="S164" s="84" t="e">
        <f>IF($B164=0,0,VLOOKUP($A164,#REF!,'Печать(міжопал)'!S$9,FALSE))</f>
        <v>#REF!</v>
      </c>
      <c r="T164" s="82" t="e">
        <f t="shared" si="18"/>
        <v>#REF!</v>
      </c>
      <c r="U164" s="84" t="e">
        <f>IF($B164=0,0,VLOOKUP($A164,#REF!,'Печать(міжопал)'!U$9,FALSE))</f>
        <v>#REF!</v>
      </c>
      <c r="V164" s="82" t="e">
        <f t="shared" si="19"/>
        <v>#REF!</v>
      </c>
      <c r="W164" s="84" t="e">
        <f>IF($B164=0,0,VLOOKUP($A164,#REF!,'Печать(міжопал)'!W$9,FALSE))</f>
        <v>#REF!</v>
      </c>
      <c r="X164" s="82" t="e">
        <f>IF(AND($A164&gt;0,W164&gt;0),IF('2_Вихідні дані'!$A$12=1,ROUND($L164*(W164-1),2),ROUND((L164+N164+P164+R164+T164+V164)*(W164-1),2)),0)</f>
        <v>#REF!</v>
      </c>
      <c r="Y164" s="74" t="e">
        <f t="shared" si="20"/>
        <v>#REF!</v>
      </c>
      <c r="Z164" s="74" t="e">
        <f>Y164*'2_Вихідні дані'!$B$18</f>
        <v>#REF!</v>
      </c>
    </row>
    <row r="165" spans="1:26" ht="12" hidden="1" x14ac:dyDescent="0.2">
      <c r="A165" s="86" t="e">
        <f>#REF!</f>
        <v>#REF!</v>
      </c>
      <c r="B165" s="78" t="e">
        <f>IF(C165=0,0,COUNTIF($C$10:C165,"&lt;&gt;0"))</f>
        <v>#REF!</v>
      </c>
      <c r="C165" s="78" t="e">
        <f>IF($F165&gt;0,#REF!,0)</f>
        <v>#REF!</v>
      </c>
      <c r="D165" s="78" t="e">
        <f>IF($F165&gt;0,#REF!,"")</f>
        <v>#REF!</v>
      </c>
      <c r="E165" s="78" t="e">
        <f>IF($F165&gt;0,#REF!,0)</f>
        <v>#REF!</v>
      </c>
      <c r="F165" s="78" t="e">
        <f>VLOOKUP($A165,#REF!,15+$B$3,FALSE)</f>
        <v>#REF!</v>
      </c>
      <c r="G165" s="82" t="e">
        <f>IF($B165&gt;0,'2_Вихідні дані'!$B$3,0)</f>
        <v>#REF!</v>
      </c>
      <c r="H165" s="84" t="e">
        <f>IF($B165=0,0,VLOOKUP($A165,#REF!,'Печать(міжопал)'!H$9,FALSE))</f>
        <v>#REF!</v>
      </c>
      <c r="I165" s="84" t="e">
        <f>IF($B165=0,0,VLOOKUP($A165,#REF!,'Печать(міжопал)'!I$9,FALSE))</f>
        <v>#REF!</v>
      </c>
      <c r="J165" s="84" t="e">
        <f>IF(B165=0,0,IF(E165&gt;0,VLOOKUP(E165,'2_Вихідні дані'!$A$6:$B$11,2,FALSE),1))</f>
        <v>#REF!</v>
      </c>
      <c r="K165" s="84" t="e">
        <f>IF($B165=0,0,VLOOKUP($A165,#REF!,'Печать(міжопал)'!K$9,FALSE))</f>
        <v>#REF!</v>
      </c>
      <c r="L165" s="74" t="e">
        <f t="shared" si="14"/>
        <v>#REF!</v>
      </c>
      <c r="M165" s="84" t="e">
        <f>IF($B165=0,0,VLOOKUP($A165,#REF!,'Печать(міжопал)'!M$9,FALSE))</f>
        <v>#REF!</v>
      </c>
      <c r="N165" s="82" t="e">
        <f t="shared" si="15"/>
        <v>#REF!</v>
      </c>
      <c r="O165" s="84" t="e">
        <f>IF($B165=0,0,VLOOKUP($A165,#REF!,'Печать(міжопал)'!O$9,FALSE))</f>
        <v>#REF!</v>
      </c>
      <c r="P165" s="82" t="e">
        <f t="shared" si="16"/>
        <v>#REF!</v>
      </c>
      <c r="Q165" s="84" t="e">
        <f>IF($B165=0,0,VLOOKUP($A165,#REF!,'Печать(міжопал)'!Q$9,FALSE))</f>
        <v>#REF!</v>
      </c>
      <c r="R165" s="82" t="e">
        <f t="shared" si="17"/>
        <v>#REF!</v>
      </c>
      <c r="S165" s="84" t="e">
        <f>IF($B165=0,0,VLOOKUP($A165,#REF!,'Печать(міжопал)'!S$9,FALSE))</f>
        <v>#REF!</v>
      </c>
      <c r="T165" s="82" t="e">
        <f t="shared" si="18"/>
        <v>#REF!</v>
      </c>
      <c r="U165" s="84" t="e">
        <f>IF($B165=0,0,VLOOKUP($A165,#REF!,'Печать(міжопал)'!U$9,FALSE))</f>
        <v>#REF!</v>
      </c>
      <c r="V165" s="82" t="e">
        <f t="shared" si="19"/>
        <v>#REF!</v>
      </c>
      <c r="W165" s="84" t="e">
        <f>IF($B165=0,0,VLOOKUP($A165,#REF!,'Печать(міжопал)'!W$9,FALSE))</f>
        <v>#REF!</v>
      </c>
      <c r="X165" s="82" t="e">
        <f>IF(AND($A165&gt;0,W165&gt;0),IF('2_Вихідні дані'!$A$12=1,ROUND($L165*(W165-1),2),ROUND((L165+N165+P165+R165+T165+V165)*(W165-1),2)),0)</f>
        <v>#REF!</v>
      </c>
      <c r="Y165" s="74" t="e">
        <f t="shared" si="20"/>
        <v>#REF!</v>
      </c>
      <c r="Z165" s="74" t="e">
        <f>Y165*'2_Вихідні дані'!$B$18</f>
        <v>#REF!</v>
      </c>
    </row>
    <row r="166" spans="1:26" ht="12" hidden="1" x14ac:dyDescent="0.2">
      <c r="A166" s="86" t="e">
        <f>#REF!</f>
        <v>#REF!</v>
      </c>
      <c r="B166" s="78" t="e">
        <f>IF(C166=0,0,COUNTIF($C$10:C166,"&lt;&gt;0"))</f>
        <v>#REF!</v>
      </c>
      <c r="C166" s="78" t="e">
        <f>IF($F166&gt;0,#REF!,0)</f>
        <v>#REF!</v>
      </c>
      <c r="D166" s="78" t="e">
        <f>IF($F166&gt;0,#REF!,"")</f>
        <v>#REF!</v>
      </c>
      <c r="E166" s="78" t="e">
        <f>IF($F166&gt;0,#REF!,0)</f>
        <v>#REF!</v>
      </c>
      <c r="F166" s="78" t="e">
        <f>VLOOKUP($A166,#REF!,15+$B$3,FALSE)</f>
        <v>#REF!</v>
      </c>
      <c r="G166" s="82" t="e">
        <f>IF($B166&gt;0,'2_Вихідні дані'!$B$3,0)</f>
        <v>#REF!</v>
      </c>
      <c r="H166" s="84" t="e">
        <f>IF($B166=0,0,VLOOKUP($A166,#REF!,'Печать(міжопал)'!H$9,FALSE))</f>
        <v>#REF!</v>
      </c>
      <c r="I166" s="84" t="e">
        <f>IF($B166=0,0,VLOOKUP($A166,#REF!,'Печать(міжопал)'!I$9,FALSE))</f>
        <v>#REF!</v>
      </c>
      <c r="J166" s="84" t="e">
        <f>IF(B166=0,0,IF(E166&gt;0,VLOOKUP(E166,'2_Вихідні дані'!$A$6:$B$11,2,FALSE),1))</f>
        <v>#REF!</v>
      </c>
      <c r="K166" s="84" t="e">
        <f>IF($B166=0,0,VLOOKUP($A166,#REF!,'Печать(міжопал)'!K$9,FALSE))</f>
        <v>#REF!</v>
      </c>
      <c r="L166" s="74" t="e">
        <f t="shared" si="14"/>
        <v>#REF!</v>
      </c>
      <c r="M166" s="84" t="e">
        <f>IF($B166=0,0,VLOOKUP($A166,#REF!,'Печать(міжопал)'!M$9,FALSE))</f>
        <v>#REF!</v>
      </c>
      <c r="N166" s="82" t="e">
        <f t="shared" si="15"/>
        <v>#REF!</v>
      </c>
      <c r="O166" s="84" t="e">
        <f>IF($B166=0,0,VLOOKUP($A166,#REF!,'Печать(міжопал)'!O$9,FALSE))</f>
        <v>#REF!</v>
      </c>
      <c r="P166" s="82" t="e">
        <f t="shared" si="16"/>
        <v>#REF!</v>
      </c>
      <c r="Q166" s="84" t="e">
        <f>IF($B166=0,0,VLOOKUP($A166,#REF!,'Печать(міжопал)'!Q$9,FALSE))</f>
        <v>#REF!</v>
      </c>
      <c r="R166" s="82" t="e">
        <f t="shared" si="17"/>
        <v>#REF!</v>
      </c>
      <c r="S166" s="84" t="e">
        <f>IF($B166=0,0,VLOOKUP($A166,#REF!,'Печать(міжопал)'!S$9,FALSE))</f>
        <v>#REF!</v>
      </c>
      <c r="T166" s="82" t="e">
        <f t="shared" si="18"/>
        <v>#REF!</v>
      </c>
      <c r="U166" s="84" t="e">
        <f>IF($B166=0,0,VLOOKUP($A166,#REF!,'Печать(міжопал)'!U$9,FALSE))</f>
        <v>#REF!</v>
      </c>
      <c r="V166" s="82" t="e">
        <f t="shared" si="19"/>
        <v>#REF!</v>
      </c>
      <c r="W166" s="84" t="e">
        <f>IF($B166=0,0,VLOOKUP($A166,#REF!,'Печать(міжопал)'!W$9,FALSE))</f>
        <v>#REF!</v>
      </c>
      <c r="X166" s="82" t="e">
        <f>IF(AND($A166&gt;0,W166&gt;0),IF('2_Вихідні дані'!$A$12=1,ROUND($L166*(W166-1),2),ROUND((L166+N166+P166+R166+T166+V166)*(W166-1),2)),0)</f>
        <v>#REF!</v>
      </c>
      <c r="Y166" s="74" t="e">
        <f t="shared" si="20"/>
        <v>#REF!</v>
      </c>
      <c r="Z166" s="74" t="e">
        <f>Y166*'2_Вихідні дані'!$B$18</f>
        <v>#REF!</v>
      </c>
    </row>
    <row r="167" spans="1:26" ht="12" hidden="1" x14ac:dyDescent="0.2">
      <c r="A167" s="86" t="e">
        <f>#REF!</f>
        <v>#REF!</v>
      </c>
      <c r="B167" s="78" t="e">
        <f>IF(C167=0,0,COUNTIF($C$10:C167,"&lt;&gt;0"))</f>
        <v>#REF!</v>
      </c>
      <c r="C167" s="78" t="e">
        <f>IF($F167&gt;0,#REF!,0)</f>
        <v>#REF!</v>
      </c>
      <c r="D167" s="78" t="e">
        <f>IF($F167&gt;0,#REF!,"")</f>
        <v>#REF!</v>
      </c>
      <c r="E167" s="78" t="e">
        <f>IF($F167&gt;0,#REF!,0)</f>
        <v>#REF!</v>
      </c>
      <c r="F167" s="78" t="e">
        <f>VLOOKUP($A167,#REF!,15+$B$3,FALSE)</f>
        <v>#REF!</v>
      </c>
      <c r="G167" s="82" t="e">
        <f>IF($B167&gt;0,'2_Вихідні дані'!$B$3,0)</f>
        <v>#REF!</v>
      </c>
      <c r="H167" s="84" t="e">
        <f>IF($B167=0,0,VLOOKUP($A167,#REF!,'Печать(міжопал)'!H$9,FALSE))</f>
        <v>#REF!</v>
      </c>
      <c r="I167" s="84" t="e">
        <f>IF($B167=0,0,VLOOKUP($A167,#REF!,'Печать(міжопал)'!I$9,FALSE))</f>
        <v>#REF!</v>
      </c>
      <c r="J167" s="84" t="e">
        <f>IF(B167=0,0,IF(E167&gt;0,VLOOKUP(E167,'2_Вихідні дані'!$A$6:$B$11,2,FALSE),1))</f>
        <v>#REF!</v>
      </c>
      <c r="K167" s="84" t="e">
        <f>IF($B167=0,0,VLOOKUP($A167,#REF!,'Печать(міжопал)'!K$9,FALSE))</f>
        <v>#REF!</v>
      </c>
      <c r="L167" s="74" t="e">
        <f t="shared" si="14"/>
        <v>#REF!</v>
      </c>
      <c r="M167" s="84" t="e">
        <f>IF($B167=0,0,VLOOKUP($A167,#REF!,'Печать(міжопал)'!M$9,FALSE))</f>
        <v>#REF!</v>
      </c>
      <c r="N167" s="82" t="e">
        <f t="shared" si="15"/>
        <v>#REF!</v>
      </c>
      <c r="O167" s="84" t="e">
        <f>IF($B167=0,0,VLOOKUP($A167,#REF!,'Печать(міжопал)'!O$9,FALSE))</f>
        <v>#REF!</v>
      </c>
      <c r="P167" s="82" t="e">
        <f t="shared" si="16"/>
        <v>#REF!</v>
      </c>
      <c r="Q167" s="84" t="e">
        <f>IF($B167=0,0,VLOOKUP($A167,#REF!,'Печать(міжопал)'!Q$9,FALSE))</f>
        <v>#REF!</v>
      </c>
      <c r="R167" s="82" t="e">
        <f t="shared" si="17"/>
        <v>#REF!</v>
      </c>
      <c r="S167" s="84" t="e">
        <f>IF($B167=0,0,VLOOKUP($A167,#REF!,'Печать(міжопал)'!S$9,FALSE))</f>
        <v>#REF!</v>
      </c>
      <c r="T167" s="82" t="e">
        <f t="shared" si="18"/>
        <v>#REF!</v>
      </c>
      <c r="U167" s="84" t="e">
        <f>IF($B167=0,0,VLOOKUP($A167,#REF!,'Печать(міжопал)'!U$9,FALSE))</f>
        <v>#REF!</v>
      </c>
      <c r="V167" s="82" t="e">
        <f t="shared" si="19"/>
        <v>#REF!</v>
      </c>
      <c r="W167" s="84" t="e">
        <f>IF($B167=0,0,VLOOKUP($A167,#REF!,'Печать(міжопал)'!W$9,FALSE))</f>
        <v>#REF!</v>
      </c>
      <c r="X167" s="82" t="e">
        <f>IF(AND($A167&gt;0,W167&gt;0),IF('2_Вихідні дані'!$A$12=1,ROUND($L167*(W167-1),2),ROUND((L167+N167+P167+R167+T167+V167)*(W167-1),2)),0)</f>
        <v>#REF!</v>
      </c>
      <c r="Y167" s="74" t="e">
        <f t="shared" si="20"/>
        <v>#REF!</v>
      </c>
      <c r="Z167" s="74" t="e">
        <f>Y167*'2_Вихідні дані'!$B$18</f>
        <v>#REF!</v>
      </c>
    </row>
    <row r="168" spans="1:26" ht="12" hidden="1" x14ac:dyDescent="0.2">
      <c r="A168" s="86" t="e">
        <f>#REF!</f>
        <v>#REF!</v>
      </c>
      <c r="B168" s="78" t="e">
        <f>IF(C168=0,0,COUNTIF($C$10:C168,"&lt;&gt;0"))</f>
        <v>#REF!</v>
      </c>
      <c r="C168" s="78" t="e">
        <f>IF($F168&gt;0,#REF!,0)</f>
        <v>#REF!</v>
      </c>
      <c r="D168" s="78" t="e">
        <f>IF($F168&gt;0,#REF!,"")</f>
        <v>#REF!</v>
      </c>
      <c r="E168" s="78" t="e">
        <f>IF($F168&gt;0,#REF!,0)</f>
        <v>#REF!</v>
      </c>
      <c r="F168" s="78" t="e">
        <f>VLOOKUP($A168,#REF!,15+$B$3,FALSE)</f>
        <v>#REF!</v>
      </c>
      <c r="G168" s="82" t="e">
        <f>IF($B168&gt;0,'2_Вихідні дані'!$B$3,0)</f>
        <v>#REF!</v>
      </c>
      <c r="H168" s="84" t="e">
        <f>IF($B168=0,0,VLOOKUP($A168,#REF!,'Печать(міжопал)'!H$9,FALSE))</f>
        <v>#REF!</v>
      </c>
      <c r="I168" s="84" t="e">
        <f>IF($B168=0,0,VLOOKUP($A168,#REF!,'Печать(міжопал)'!I$9,FALSE))</f>
        <v>#REF!</v>
      </c>
      <c r="J168" s="84" t="e">
        <f>IF(B168=0,0,IF(E168&gt;0,VLOOKUP(E168,'2_Вихідні дані'!$A$6:$B$11,2,FALSE),1))</f>
        <v>#REF!</v>
      </c>
      <c r="K168" s="84" t="e">
        <f>IF($B168=0,0,VLOOKUP($A168,#REF!,'Печать(міжопал)'!K$9,FALSE))</f>
        <v>#REF!</v>
      </c>
      <c r="L168" s="74" t="e">
        <f t="shared" si="14"/>
        <v>#REF!</v>
      </c>
      <c r="M168" s="84" t="e">
        <f>IF($B168=0,0,VLOOKUP($A168,#REF!,'Печать(міжопал)'!M$9,FALSE))</f>
        <v>#REF!</v>
      </c>
      <c r="N168" s="82" t="e">
        <f t="shared" si="15"/>
        <v>#REF!</v>
      </c>
      <c r="O168" s="84" t="e">
        <f>IF($B168=0,0,VLOOKUP($A168,#REF!,'Печать(міжопал)'!O$9,FALSE))</f>
        <v>#REF!</v>
      </c>
      <c r="P168" s="82" t="e">
        <f t="shared" si="16"/>
        <v>#REF!</v>
      </c>
      <c r="Q168" s="84" t="e">
        <f>IF($B168=0,0,VLOOKUP($A168,#REF!,'Печать(міжопал)'!Q$9,FALSE))</f>
        <v>#REF!</v>
      </c>
      <c r="R168" s="82" t="e">
        <f t="shared" si="17"/>
        <v>#REF!</v>
      </c>
      <c r="S168" s="84" t="e">
        <f>IF($B168=0,0,VLOOKUP($A168,#REF!,'Печать(міжопал)'!S$9,FALSE))</f>
        <v>#REF!</v>
      </c>
      <c r="T168" s="82" t="e">
        <f t="shared" si="18"/>
        <v>#REF!</v>
      </c>
      <c r="U168" s="84" t="e">
        <f>IF($B168=0,0,VLOOKUP($A168,#REF!,'Печать(міжопал)'!U$9,FALSE))</f>
        <v>#REF!</v>
      </c>
      <c r="V168" s="82" t="e">
        <f t="shared" si="19"/>
        <v>#REF!</v>
      </c>
      <c r="W168" s="84" t="e">
        <f>IF($B168=0,0,VLOOKUP($A168,#REF!,'Печать(міжопал)'!W$9,FALSE))</f>
        <v>#REF!</v>
      </c>
      <c r="X168" s="82" t="e">
        <f>IF(AND($A168&gt;0,W168&gt;0),IF('2_Вихідні дані'!$A$12=1,ROUND($L168*(W168-1),2),ROUND((L168+N168+P168+R168+T168+V168)*(W168-1),2)),0)</f>
        <v>#REF!</v>
      </c>
      <c r="Y168" s="74" t="e">
        <f t="shared" si="20"/>
        <v>#REF!</v>
      </c>
      <c r="Z168" s="74" t="e">
        <f>Y168*'2_Вихідні дані'!$B$18</f>
        <v>#REF!</v>
      </c>
    </row>
    <row r="169" spans="1:26" ht="12" hidden="1" x14ac:dyDescent="0.2">
      <c r="A169" s="86" t="e">
        <f>#REF!</f>
        <v>#REF!</v>
      </c>
      <c r="B169" s="78" t="e">
        <f>IF(C169=0,0,COUNTIF($C$10:C169,"&lt;&gt;0"))</f>
        <v>#REF!</v>
      </c>
      <c r="C169" s="78" t="e">
        <f>IF($F169&gt;0,#REF!,0)</f>
        <v>#REF!</v>
      </c>
      <c r="D169" s="78" t="e">
        <f>IF($F169&gt;0,#REF!,"")</f>
        <v>#REF!</v>
      </c>
      <c r="E169" s="78" t="e">
        <f>IF($F169&gt;0,#REF!,0)</f>
        <v>#REF!</v>
      </c>
      <c r="F169" s="78" t="e">
        <f>VLOOKUP($A169,#REF!,15+$B$3,FALSE)</f>
        <v>#REF!</v>
      </c>
      <c r="G169" s="82" t="e">
        <f>IF($B169&gt;0,'2_Вихідні дані'!$B$3,0)</f>
        <v>#REF!</v>
      </c>
      <c r="H169" s="84" t="e">
        <f>IF($B169=0,0,VLOOKUP($A169,#REF!,'Печать(міжопал)'!H$9,FALSE))</f>
        <v>#REF!</v>
      </c>
      <c r="I169" s="84" t="e">
        <f>IF($B169=0,0,VLOOKUP($A169,#REF!,'Печать(міжопал)'!I$9,FALSE))</f>
        <v>#REF!</v>
      </c>
      <c r="J169" s="84" t="e">
        <f>IF(B169=0,0,IF(E169&gt;0,VLOOKUP(E169,'2_Вихідні дані'!$A$6:$B$11,2,FALSE),1))</f>
        <v>#REF!</v>
      </c>
      <c r="K169" s="84" t="e">
        <f>IF($B169=0,0,VLOOKUP($A169,#REF!,'Печать(міжопал)'!K$9,FALSE))</f>
        <v>#REF!</v>
      </c>
      <c r="L169" s="74" t="e">
        <f t="shared" si="14"/>
        <v>#REF!</v>
      </c>
      <c r="M169" s="84" t="e">
        <f>IF($B169=0,0,VLOOKUP($A169,#REF!,'Печать(міжопал)'!M$9,FALSE))</f>
        <v>#REF!</v>
      </c>
      <c r="N169" s="82" t="e">
        <f t="shared" si="15"/>
        <v>#REF!</v>
      </c>
      <c r="O169" s="84" t="e">
        <f>IF($B169=0,0,VLOOKUP($A169,#REF!,'Печать(міжопал)'!O$9,FALSE))</f>
        <v>#REF!</v>
      </c>
      <c r="P169" s="82" t="e">
        <f t="shared" si="16"/>
        <v>#REF!</v>
      </c>
      <c r="Q169" s="84" t="e">
        <f>IF($B169=0,0,VLOOKUP($A169,#REF!,'Печать(міжопал)'!Q$9,FALSE))</f>
        <v>#REF!</v>
      </c>
      <c r="R169" s="82" t="e">
        <f t="shared" si="17"/>
        <v>#REF!</v>
      </c>
      <c r="S169" s="84" t="e">
        <f>IF($B169=0,0,VLOOKUP($A169,#REF!,'Печать(міжопал)'!S$9,FALSE))</f>
        <v>#REF!</v>
      </c>
      <c r="T169" s="82" t="e">
        <f t="shared" si="18"/>
        <v>#REF!</v>
      </c>
      <c r="U169" s="84" t="e">
        <f>IF($B169=0,0,VLOOKUP($A169,#REF!,'Печать(міжопал)'!U$9,FALSE))</f>
        <v>#REF!</v>
      </c>
      <c r="V169" s="82" t="e">
        <f t="shared" si="19"/>
        <v>#REF!</v>
      </c>
      <c r="W169" s="84" t="e">
        <f>IF($B169=0,0,VLOOKUP($A169,#REF!,'Печать(міжопал)'!W$9,FALSE))</f>
        <v>#REF!</v>
      </c>
      <c r="X169" s="82" t="e">
        <f>IF(AND($A169&gt;0,W169&gt;0),IF('2_Вихідні дані'!$A$12=1,ROUND($L169*(W169-1),2),ROUND((L169+N169+P169+R169+T169+V169)*(W169-1),2)),0)</f>
        <v>#REF!</v>
      </c>
      <c r="Y169" s="74" t="e">
        <f t="shared" si="20"/>
        <v>#REF!</v>
      </c>
      <c r="Z169" s="74" t="e">
        <f>Y169*'2_Вихідні дані'!$B$18</f>
        <v>#REF!</v>
      </c>
    </row>
    <row r="170" spans="1:26" ht="12" hidden="1" x14ac:dyDescent="0.2">
      <c r="A170" s="86" t="e">
        <f>#REF!</f>
        <v>#REF!</v>
      </c>
      <c r="B170" s="78" t="e">
        <f>IF(C170=0,0,COUNTIF($C$10:C170,"&lt;&gt;0"))</f>
        <v>#REF!</v>
      </c>
      <c r="C170" s="78" t="e">
        <f>IF($F170&gt;0,#REF!,0)</f>
        <v>#REF!</v>
      </c>
      <c r="D170" s="78" t="e">
        <f>IF($F170&gt;0,#REF!,"")</f>
        <v>#REF!</v>
      </c>
      <c r="E170" s="78" t="e">
        <f>IF($F170&gt;0,#REF!,0)</f>
        <v>#REF!</v>
      </c>
      <c r="F170" s="78" t="e">
        <f>VLOOKUP($A170,#REF!,15+$B$3,FALSE)</f>
        <v>#REF!</v>
      </c>
      <c r="G170" s="82" t="e">
        <f>IF($B170&gt;0,'2_Вихідні дані'!$B$3,0)</f>
        <v>#REF!</v>
      </c>
      <c r="H170" s="84" t="e">
        <f>IF($B170=0,0,VLOOKUP($A170,#REF!,'Печать(міжопал)'!H$9,FALSE))</f>
        <v>#REF!</v>
      </c>
      <c r="I170" s="84" t="e">
        <f>IF($B170=0,0,VLOOKUP($A170,#REF!,'Печать(міжопал)'!I$9,FALSE))</f>
        <v>#REF!</v>
      </c>
      <c r="J170" s="84" t="e">
        <f>IF(B170=0,0,IF(E170&gt;0,VLOOKUP(E170,'2_Вихідні дані'!$A$6:$B$11,2,FALSE),1))</f>
        <v>#REF!</v>
      </c>
      <c r="K170" s="84" t="e">
        <f>IF($B170=0,0,VLOOKUP($A170,#REF!,'Печать(міжопал)'!K$9,FALSE))</f>
        <v>#REF!</v>
      </c>
      <c r="L170" s="74" t="e">
        <f t="shared" si="14"/>
        <v>#REF!</v>
      </c>
      <c r="M170" s="84" t="e">
        <f>IF($B170=0,0,VLOOKUP($A170,#REF!,'Печать(міжопал)'!M$9,FALSE))</f>
        <v>#REF!</v>
      </c>
      <c r="N170" s="82" t="e">
        <f t="shared" si="15"/>
        <v>#REF!</v>
      </c>
      <c r="O170" s="84" t="e">
        <f>IF($B170=0,0,VLOOKUP($A170,#REF!,'Печать(міжопал)'!O$9,FALSE))</f>
        <v>#REF!</v>
      </c>
      <c r="P170" s="82" t="e">
        <f t="shared" si="16"/>
        <v>#REF!</v>
      </c>
      <c r="Q170" s="84" t="e">
        <f>IF($B170=0,0,VLOOKUP($A170,#REF!,'Печать(міжопал)'!Q$9,FALSE))</f>
        <v>#REF!</v>
      </c>
      <c r="R170" s="82" t="e">
        <f t="shared" si="17"/>
        <v>#REF!</v>
      </c>
      <c r="S170" s="84" t="e">
        <f>IF($B170=0,0,VLOOKUP($A170,#REF!,'Печать(міжопал)'!S$9,FALSE))</f>
        <v>#REF!</v>
      </c>
      <c r="T170" s="82" t="e">
        <f t="shared" si="18"/>
        <v>#REF!</v>
      </c>
      <c r="U170" s="84" t="e">
        <f>IF($B170=0,0,VLOOKUP($A170,#REF!,'Печать(міжопал)'!U$9,FALSE))</f>
        <v>#REF!</v>
      </c>
      <c r="V170" s="82" t="e">
        <f t="shared" si="19"/>
        <v>#REF!</v>
      </c>
      <c r="W170" s="84" t="e">
        <f>IF($B170=0,0,VLOOKUP($A170,#REF!,'Печать(міжопал)'!W$9,FALSE))</f>
        <v>#REF!</v>
      </c>
      <c r="X170" s="82" t="e">
        <f>IF(AND($A170&gt;0,W170&gt;0),IF('2_Вихідні дані'!$A$12=1,ROUND($L170*(W170-1),2),ROUND((L170+N170+P170+R170+T170+V170)*(W170-1),2)),0)</f>
        <v>#REF!</v>
      </c>
      <c r="Y170" s="74" t="e">
        <f t="shared" si="20"/>
        <v>#REF!</v>
      </c>
      <c r="Z170" s="74" t="e">
        <f>Y170*'2_Вихідні дані'!$B$18</f>
        <v>#REF!</v>
      </c>
    </row>
    <row r="171" spans="1:26" ht="12" hidden="1" x14ac:dyDescent="0.2">
      <c r="A171" s="86" t="e">
        <f>#REF!</f>
        <v>#REF!</v>
      </c>
      <c r="B171" s="78" t="e">
        <f>IF(C171=0,0,COUNTIF($C$10:C171,"&lt;&gt;0"))</f>
        <v>#REF!</v>
      </c>
      <c r="C171" s="78" t="e">
        <f>IF($F171&gt;0,#REF!,0)</f>
        <v>#REF!</v>
      </c>
      <c r="D171" s="78" t="e">
        <f>IF($F171&gt;0,#REF!,"")</f>
        <v>#REF!</v>
      </c>
      <c r="E171" s="78" t="e">
        <f>IF($F171&gt;0,#REF!,0)</f>
        <v>#REF!</v>
      </c>
      <c r="F171" s="78" t="e">
        <f>VLOOKUP($A171,#REF!,15+$B$3,FALSE)</f>
        <v>#REF!</v>
      </c>
      <c r="G171" s="82" t="e">
        <f>IF($B171&gt;0,'2_Вихідні дані'!$B$3,0)</f>
        <v>#REF!</v>
      </c>
      <c r="H171" s="84" t="e">
        <f>IF($B171=0,0,VLOOKUP($A171,#REF!,'Печать(міжопал)'!H$9,FALSE))</f>
        <v>#REF!</v>
      </c>
      <c r="I171" s="84" t="e">
        <f>IF($B171=0,0,VLOOKUP($A171,#REF!,'Печать(міжопал)'!I$9,FALSE))</f>
        <v>#REF!</v>
      </c>
      <c r="J171" s="84" t="e">
        <f>IF(B171=0,0,IF(E171&gt;0,VLOOKUP(E171,'2_Вихідні дані'!$A$6:$B$11,2,FALSE),1))</f>
        <v>#REF!</v>
      </c>
      <c r="K171" s="84" t="e">
        <f>IF($B171=0,0,VLOOKUP($A171,#REF!,'Печать(міжопал)'!K$9,FALSE))</f>
        <v>#REF!</v>
      </c>
      <c r="L171" s="74" t="e">
        <f t="shared" si="14"/>
        <v>#REF!</v>
      </c>
      <c r="M171" s="84" t="e">
        <f>IF($B171=0,0,VLOOKUP($A171,#REF!,'Печать(міжопал)'!M$9,FALSE))</f>
        <v>#REF!</v>
      </c>
      <c r="N171" s="82" t="e">
        <f t="shared" si="15"/>
        <v>#REF!</v>
      </c>
      <c r="O171" s="84" t="e">
        <f>IF($B171=0,0,VLOOKUP($A171,#REF!,'Печать(міжопал)'!O$9,FALSE))</f>
        <v>#REF!</v>
      </c>
      <c r="P171" s="82" t="e">
        <f t="shared" si="16"/>
        <v>#REF!</v>
      </c>
      <c r="Q171" s="84" t="e">
        <f>IF($B171=0,0,VLOOKUP($A171,#REF!,'Печать(міжопал)'!Q$9,FALSE))</f>
        <v>#REF!</v>
      </c>
      <c r="R171" s="82" t="e">
        <f t="shared" si="17"/>
        <v>#REF!</v>
      </c>
      <c r="S171" s="84" t="e">
        <f>IF($B171=0,0,VLOOKUP($A171,#REF!,'Печать(міжопал)'!S$9,FALSE))</f>
        <v>#REF!</v>
      </c>
      <c r="T171" s="82" t="e">
        <f t="shared" si="18"/>
        <v>#REF!</v>
      </c>
      <c r="U171" s="84" t="e">
        <f>IF($B171=0,0,VLOOKUP($A171,#REF!,'Печать(міжопал)'!U$9,FALSE))</f>
        <v>#REF!</v>
      </c>
      <c r="V171" s="82" t="e">
        <f t="shared" si="19"/>
        <v>#REF!</v>
      </c>
      <c r="W171" s="84" t="e">
        <f>IF($B171=0,0,VLOOKUP($A171,#REF!,'Печать(міжопал)'!W$9,FALSE))</f>
        <v>#REF!</v>
      </c>
      <c r="X171" s="82" t="e">
        <f>IF(AND($A171&gt;0,W171&gt;0),IF('2_Вихідні дані'!$A$12=1,ROUND($L171*(W171-1),2),ROUND((L171+N171+P171+R171+T171+V171)*(W171-1),2)),0)</f>
        <v>#REF!</v>
      </c>
      <c r="Y171" s="74" t="e">
        <f t="shared" si="20"/>
        <v>#REF!</v>
      </c>
      <c r="Z171" s="74" t="e">
        <f>Y171*'2_Вихідні дані'!$B$18</f>
        <v>#REF!</v>
      </c>
    </row>
    <row r="172" spans="1:26" ht="12" hidden="1" x14ac:dyDescent="0.2">
      <c r="A172" s="86" t="e">
        <f>#REF!</f>
        <v>#REF!</v>
      </c>
      <c r="B172" s="78" t="e">
        <f>IF(C172=0,0,COUNTIF($C$10:C172,"&lt;&gt;0"))</f>
        <v>#REF!</v>
      </c>
      <c r="C172" s="78" t="e">
        <f>IF($F172&gt;0,#REF!,0)</f>
        <v>#REF!</v>
      </c>
      <c r="D172" s="78" t="e">
        <f>IF($F172&gt;0,#REF!,"")</f>
        <v>#REF!</v>
      </c>
      <c r="E172" s="78" t="e">
        <f>IF($F172&gt;0,#REF!,0)</f>
        <v>#REF!</v>
      </c>
      <c r="F172" s="78" t="e">
        <f>VLOOKUP($A172,#REF!,15+$B$3,FALSE)</f>
        <v>#REF!</v>
      </c>
      <c r="G172" s="82" t="e">
        <f>IF($B172&gt;0,'2_Вихідні дані'!$B$3,0)</f>
        <v>#REF!</v>
      </c>
      <c r="H172" s="84" t="e">
        <f>IF($B172=0,0,VLOOKUP($A172,#REF!,'Печать(міжопал)'!H$9,FALSE))</f>
        <v>#REF!</v>
      </c>
      <c r="I172" s="84" t="e">
        <f>IF($B172=0,0,VLOOKUP($A172,#REF!,'Печать(міжопал)'!I$9,FALSE))</f>
        <v>#REF!</v>
      </c>
      <c r="J172" s="84" t="e">
        <f>IF(B172=0,0,IF(E172&gt;0,VLOOKUP(E172,'2_Вихідні дані'!$A$6:$B$11,2,FALSE),1))</f>
        <v>#REF!</v>
      </c>
      <c r="K172" s="84" t="e">
        <f>IF($B172=0,0,VLOOKUP($A172,#REF!,'Печать(міжопал)'!K$9,FALSE))</f>
        <v>#REF!</v>
      </c>
      <c r="L172" s="74" t="e">
        <f t="shared" si="14"/>
        <v>#REF!</v>
      </c>
      <c r="M172" s="84" t="e">
        <f>IF($B172=0,0,VLOOKUP($A172,#REF!,'Печать(міжопал)'!M$9,FALSE))</f>
        <v>#REF!</v>
      </c>
      <c r="N172" s="82" t="e">
        <f t="shared" si="15"/>
        <v>#REF!</v>
      </c>
      <c r="O172" s="84" t="e">
        <f>IF($B172=0,0,VLOOKUP($A172,#REF!,'Печать(міжопал)'!O$9,FALSE))</f>
        <v>#REF!</v>
      </c>
      <c r="P172" s="82" t="e">
        <f t="shared" si="16"/>
        <v>#REF!</v>
      </c>
      <c r="Q172" s="84" t="e">
        <f>IF($B172=0,0,VLOOKUP($A172,#REF!,'Печать(міжопал)'!Q$9,FALSE))</f>
        <v>#REF!</v>
      </c>
      <c r="R172" s="82" t="e">
        <f t="shared" si="17"/>
        <v>#REF!</v>
      </c>
      <c r="S172" s="84" t="e">
        <f>IF($B172=0,0,VLOOKUP($A172,#REF!,'Печать(міжопал)'!S$9,FALSE))</f>
        <v>#REF!</v>
      </c>
      <c r="T172" s="82" t="e">
        <f t="shared" si="18"/>
        <v>#REF!</v>
      </c>
      <c r="U172" s="84" t="e">
        <f>IF($B172=0,0,VLOOKUP($A172,#REF!,'Печать(міжопал)'!U$9,FALSE))</f>
        <v>#REF!</v>
      </c>
      <c r="V172" s="82" t="e">
        <f t="shared" si="19"/>
        <v>#REF!</v>
      </c>
      <c r="W172" s="84" t="e">
        <f>IF($B172=0,0,VLOOKUP($A172,#REF!,'Печать(міжопал)'!W$9,FALSE))</f>
        <v>#REF!</v>
      </c>
      <c r="X172" s="82" t="e">
        <f>IF(AND($A172&gt;0,W172&gt;0),IF('2_Вихідні дані'!$A$12=1,ROUND($L172*(W172-1),2),ROUND((L172+N172+P172+R172+T172+V172)*(W172-1),2)),0)</f>
        <v>#REF!</v>
      </c>
      <c r="Y172" s="74" t="e">
        <f t="shared" si="20"/>
        <v>#REF!</v>
      </c>
      <c r="Z172" s="74" t="e">
        <f>Y172*'2_Вихідні дані'!$B$18</f>
        <v>#REF!</v>
      </c>
    </row>
    <row r="173" spans="1:26" ht="12" hidden="1" x14ac:dyDescent="0.2">
      <c r="A173" s="86" t="e">
        <f>#REF!</f>
        <v>#REF!</v>
      </c>
      <c r="B173" s="78" t="e">
        <f>IF(C173=0,0,COUNTIF($C$10:C173,"&lt;&gt;0"))</f>
        <v>#REF!</v>
      </c>
      <c r="C173" s="78" t="e">
        <f>IF($F173&gt;0,#REF!,0)</f>
        <v>#REF!</v>
      </c>
      <c r="D173" s="78" t="e">
        <f>IF($F173&gt;0,#REF!,"")</f>
        <v>#REF!</v>
      </c>
      <c r="E173" s="78" t="e">
        <f>IF($F173&gt;0,#REF!,0)</f>
        <v>#REF!</v>
      </c>
      <c r="F173" s="78" t="e">
        <f>VLOOKUP($A173,#REF!,15+$B$3,FALSE)</f>
        <v>#REF!</v>
      </c>
      <c r="G173" s="82" t="e">
        <f>IF($B173&gt;0,'2_Вихідні дані'!$B$3,0)</f>
        <v>#REF!</v>
      </c>
      <c r="H173" s="84" t="e">
        <f>IF($B173=0,0,VLOOKUP($A173,#REF!,'Печать(міжопал)'!H$9,FALSE))</f>
        <v>#REF!</v>
      </c>
      <c r="I173" s="84" t="e">
        <f>IF($B173=0,0,VLOOKUP($A173,#REF!,'Печать(міжопал)'!I$9,FALSE))</f>
        <v>#REF!</v>
      </c>
      <c r="J173" s="84" t="e">
        <f>IF(B173=0,0,IF(E173&gt;0,VLOOKUP(E173,'2_Вихідні дані'!$A$6:$B$11,2,FALSE),1))</f>
        <v>#REF!</v>
      </c>
      <c r="K173" s="84" t="e">
        <f>IF($B173=0,0,VLOOKUP($A173,#REF!,'Печать(міжопал)'!K$9,FALSE))</f>
        <v>#REF!</v>
      </c>
      <c r="L173" s="74" t="e">
        <f t="shared" si="14"/>
        <v>#REF!</v>
      </c>
      <c r="M173" s="84" t="e">
        <f>IF($B173=0,0,VLOOKUP($A173,#REF!,'Печать(міжопал)'!M$9,FALSE))</f>
        <v>#REF!</v>
      </c>
      <c r="N173" s="82" t="e">
        <f t="shared" si="15"/>
        <v>#REF!</v>
      </c>
      <c r="O173" s="84" t="e">
        <f>IF($B173=0,0,VLOOKUP($A173,#REF!,'Печать(міжопал)'!O$9,FALSE))</f>
        <v>#REF!</v>
      </c>
      <c r="P173" s="82" t="e">
        <f t="shared" si="16"/>
        <v>#REF!</v>
      </c>
      <c r="Q173" s="84" t="e">
        <f>IF($B173=0,0,VLOOKUP($A173,#REF!,'Печать(міжопал)'!Q$9,FALSE))</f>
        <v>#REF!</v>
      </c>
      <c r="R173" s="82" t="e">
        <f t="shared" si="17"/>
        <v>#REF!</v>
      </c>
      <c r="S173" s="84" t="e">
        <f>IF($B173=0,0,VLOOKUP($A173,#REF!,'Печать(міжопал)'!S$9,FALSE))</f>
        <v>#REF!</v>
      </c>
      <c r="T173" s="82" t="e">
        <f t="shared" si="18"/>
        <v>#REF!</v>
      </c>
      <c r="U173" s="84" t="e">
        <f>IF($B173=0,0,VLOOKUP($A173,#REF!,'Печать(міжопал)'!U$9,FALSE))</f>
        <v>#REF!</v>
      </c>
      <c r="V173" s="82" t="e">
        <f t="shared" si="19"/>
        <v>#REF!</v>
      </c>
      <c r="W173" s="84" t="e">
        <f>IF($B173=0,0,VLOOKUP($A173,#REF!,'Печать(міжопал)'!W$9,FALSE))</f>
        <v>#REF!</v>
      </c>
      <c r="X173" s="82" t="e">
        <f>IF(AND($A173&gt;0,W173&gt;0),IF('2_Вихідні дані'!$A$12=1,ROUND($L173*(W173-1),2),ROUND((L173+N173+P173+R173+T173+V173)*(W173-1),2)),0)</f>
        <v>#REF!</v>
      </c>
      <c r="Y173" s="74" t="e">
        <f t="shared" si="20"/>
        <v>#REF!</v>
      </c>
      <c r="Z173" s="74" t="e">
        <f>Y173*'2_Вихідні дані'!$B$18</f>
        <v>#REF!</v>
      </c>
    </row>
    <row r="174" spans="1:26" ht="12" hidden="1" x14ac:dyDescent="0.2">
      <c r="A174" s="86" t="e">
        <f>#REF!</f>
        <v>#REF!</v>
      </c>
      <c r="B174" s="78" t="e">
        <f>IF(C174=0,0,COUNTIF($C$10:C174,"&lt;&gt;0"))</f>
        <v>#REF!</v>
      </c>
      <c r="C174" s="78" t="e">
        <f>IF($F174&gt;0,#REF!,0)</f>
        <v>#REF!</v>
      </c>
      <c r="D174" s="78" t="e">
        <f>IF($F174&gt;0,#REF!,"")</f>
        <v>#REF!</v>
      </c>
      <c r="E174" s="78" t="e">
        <f>IF($F174&gt;0,#REF!,0)</f>
        <v>#REF!</v>
      </c>
      <c r="F174" s="78" t="e">
        <f>VLOOKUP($A174,#REF!,15+$B$3,FALSE)</f>
        <v>#REF!</v>
      </c>
      <c r="G174" s="82" t="e">
        <f>IF($B174&gt;0,'2_Вихідні дані'!$B$3,0)</f>
        <v>#REF!</v>
      </c>
      <c r="H174" s="84" t="e">
        <f>IF($B174=0,0,VLOOKUP($A174,#REF!,'Печать(міжопал)'!H$9,FALSE))</f>
        <v>#REF!</v>
      </c>
      <c r="I174" s="84" t="e">
        <f>IF($B174=0,0,VLOOKUP($A174,#REF!,'Печать(міжопал)'!I$9,FALSE))</f>
        <v>#REF!</v>
      </c>
      <c r="J174" s="84" t="e">
        <f>IF(B174=0,0,IF(E174&gt;0,VLOOKUP(E174,'2_Вихідні дані'!$A$6:$B$11,2,FALSE),1))</f>
        <v>#REF!</v>
      </c>
      <c r="K174" s="84" t="e">
        <f>IF($B174=0,0,VLOOKUP($A174,#REF!,'Печать(міжопал)'!K$9,FALSE))</f>
        <v>#REF!</v>
      </c>
      <c r="L174" s="74" t="e">
        <f t="shared" si="14"/>
        <v>#REF!</v>
      </c>
      <c r="M174" s="84" t="e">
        <f>IF($B174=0,0,VLOOKUP($A174,#REF!,'Печать(міжопал)'!M$9,FALSE))</f>
        <v>#REF!</v>
      </c>
      <c r="N174" s="82" t="e">
        <f t="shared" si="15"/>
        <v>#REF!</v>
      </c>
      <c r="O174" s="84" t="e">
        <f>IF($B174=0,0,VLOOKUP($A174,#REF!,'Печать(міжопал)'!O$9,FALSE))</f>
        <v>#REF!</v>
      </c>
      <c r="P174" s="82" t="e">
        <f t="shared" si="16"/>
        <v>#REF!</v>
      </c>
      <c r="Q174" s="84" t="e">
        <f>IF($B174=0,0,VLOOKUP($A174,#REF!,'Печать(міжопал)'!Q$9,FALSE))</f>
        <v>#REF!</v>
      </c>
      <c r="R174" s="82" t="e">
        <f t="shared" si="17"/>
        <v>#REF!</v>
      </c>
      <c r="S174" s="84" t="e">
        <f>IF($B174=0,0,VLOOKUP($A174,#REF!,'Печать(міжопал)'!S$9,FALSE))</f>
        <v>#REF!</v>
      </c>
      <c r="T174" s="82" t="e">
        <f t="shared" si="18"/>
        <v>#REF!</v>
      </c>
      <c r="U174" s="84" t="e">
        <f>IF($B174=0,0,VLOOKUP($A174,#REF!,'Печать(міжопал)'!U$9,FALSE))</f>
        <v>#REF!</v>
      </c>
      <c r="V174" s="82" t="e">
        <f t="shared" si="19"/>
        <v>#REF!</v>
      </c>
      <c r="W174" s="84" t="e">
        <f>IF($B174=0,0,VLOOKUP($A174,#REF!,'Печать(міжопал)'!W$9,FALSE))</f>
        <v>#REF!</v>
      </c>
      <c r="X174" s="82" t="e">
        <f>IF(AND($A174&gt;0,W174&gt;0),IF('2_Вихідні дані'!$A$12=1,ROUND($L174*(W174-1),2),ROUND((L174+N174+P174+R174+T174+V174)*(W174-1),2)),0)</f>
        <v>#REF!</v>
      </c>
      <c r="Y174" s="74" t="e">
        <f t="shared" si="20"/>
        <v>#REF!</v>
      </c>
      <c r="Z174" s="74" t="e">
        <f>Y174*'2_Вихідні дані'!$B$18</f>
        <v>#REF!</v>
      </c>
    </row>
    <row r="175" spans="1:26" ht="12" hidden="1" x14ac:dyDescent="0.2">
      <c r="A175" s="86" t="e">
        <f>#REF!</f>
        <v>#REF!</v>
      </c>
      <c r="B175" s="78" t="e">
        <f>IF(C175=0,0,COUNTIF($C$10:C175,"&lt;&gt;0"))</f>
        <v>#REF!</v>
      </c>
      <c r="C175" s="78" t="e">
        <f>IF($F175&gt;0,#REF!,0)</f>
        <v>#REF!</v>
      </c>
      <c r="D175" s="78" t="e">
        <f>IF($F175&gt;0,#REF!,"")</f>
        <v>#REF!</v>
      </c>
      <c r="E175" s="78" t="e">
        <f>IF($F175&gt;0,#REF!,0)</f>
        <v>#REF!</v>
      </c>
      <c r="F175" s="78" t="e">
        <f>VLOOKUP($A175,#REF!,15+$B$3,FALSE)</f>
        <v>#REF!</v>
      </c>
      <c r="G175" s="82" t="e">
        <f>IF($B175&gt;0,'2_Вихідні дані'!$B$3,0)</f>
        <v>#REF!</v>
      </c>
      <c r="H175" s="84" t="e">
        <f>IF($B175=0,0,VLOOKUP($A175,#REF!,'Печать(міжопал)'!H$9,FALSE))</f>
        <v>#REF!</v>
      </c>
      <c r="I175" s="84" t="e">
        <f>IF($B175=0,0,VLOOKUP($A175,#REF!,'Печать(міжопал)'!I$9,FALSE))</f>
        <v>#REF!</v>
      </c>
      <c r="J175" s="84" t="e">
        <f>IF(B175=0,0,IF(E175&gt;0,VLOOKUP(E175,'2_Вихідні дані'!$A$6:$B$11,2,FALSE),1))</f>
        <v>#REF!</v>
      </c>
      <c r="K175" s="84" t="e">
        <f>IF($B175=0,0,VLOOKUP($A175,#REF!,'Печать(міжопал)'!K$9,FALSE))</f>
        <v>#REF!</v>
      </c>
      <c r="L175" s="74" t="e">
        <f t="shared" si="14"/>
        <v>#REF!</v>
      </c>
      <c r="M175" s="84" t="e">
        <f>IF($B175=0,0,VLOOKUP($A175,#REF!,'Печать(міжопал)'!M$9,FALSE))</f>
        <v>#REF!</v>
      </c>
      <c r="N175" s="82" t="e">
        <f t="shared" si="15"/>
        <v>#REF!</v>
      </c>
      <c r="O175" s="84" t="e">
        <f>IF($B175=0,0,VLOOKUP($A175,#REF!,'Печать(міжопал)'!O$9,FALSE))</f>
        <v>#REF!</v>
      </c>
      <c r="P175" s="82" t="e">
        <f t="shared" si="16"/>
        <v>#REF!</v>
      </c>
      <c r="Q175" s="84" t="e">
        <f>IF($B175=0,0,VLOOKUP($A175,#REF!,'Печать(міжопал)'!Q$9,FALSE))</f>
        <v>#REF!</v>
      </c>
      <c r="R175" s="82" t="e">
        <f t="shared" si="17"/>
        <v>#REF!</v>
      </c>
      <c r="S175" s="84" t="e">
        <f>IF($B175=0,0,VLOOKUP($A175,#REF!,'Печать(міжопал)'!S$9,FALSE))</f>
        <v>#REF!</v>
      </c>
      <c r="T175" s="82" t="e">
        <f t="shared" si="18"/>
        <v>#REF!</v>
      </c>
      <c r="U175" s="84" t="e">
        <f>IF($B175=0,0,VLOOKUP($A175,#REF!,'Печать(міжопал)'!U$9,FALSE))</f>
        <v>#REF!</v>
      </c>
      <c r="V175" s="82" t="e">
        <f t="shared" si="19"/>
        <v>#REF!</v>
      </c>
      <c r="W175" s="84" t="e">
        <f>IF($B175=0,0,VLOOKUP($A175,#REF!,'Печать(міжопал)'!W$9,FALSE))</f>
        <v>#REF!</v>
      </c>
      <c r="X175" s="82" t="e">
        <f>IF(AND($A175&gt;0,W175&gt;0),IF('2_Вихідні дані'!$A$12=1,ROUND($L175*(W175-1),2),ROUND((L175+N175+P175+R175+T175+V175)*(W175-1),2)),0)</f>
        <v>#REF!</v>
      </c>
      <c r="Y175" s="74" t="e">
        <f t="shared" si="20"/>
        <v>#REF!</v>
      </c>
      <c r="Z175" s="74" t="e">
        <f>Y175*'2_Вихідні дані'!$B$18</f>
        <v>#REF!</v>
      </c>
    </row>
    <row r="176" spans="1:26" ht="12" hidden="1" x14ac:dyDescent="0.2">
      <c r="A176" s="86" t="e">
        <f>#REF!</f>
        <v>#REF!</v>
      </c>
      <c r="B176" s="78" t="e">
        <f>IF(C176=0,0,COUNTIF($C$10:C176,"&lt;&gt;0"))</f>
        <v>#REF!</v>
      </c>
      <c r="C176" s="78" t="e">
        <f>IF($F176&gt;0,#REF!,0)</f>
        <v>#REF!</v>
      </c>
      <c r="D176" s="78" t="e">
        <f>IF($F176&gt;0,#REF!,"")</f>
        <v>#REF!</v>
      </c>
      <c r="E176" s="78" t="e">
        <f>IF($F176&gt;0,#REF!,0)</f>
        <v>#REF!</v>
      </c>
      <c r="F176" s="78" t="e">
        <f>VLOOKUP($A176,#REF!,15+$B$3,FALSE)</f>
        <v>#REF!</v>
      </c>
      <c r="G176" s="82" t="e">
        <f>IF($B176&gt;0,'2_Вихідні дані'!$B$3,0)</f>
        <v>#REF!</v>
      </c>
      <c r="H176" s="84" t="e">
        <f>IF($B176=0,0,VLOOKUP($A176,#REF!,'Печать(міжопал)'!H$9,FALSE))</f>
        <v>#REF!</v>
      </c>
      <c r="I176" s="84" t="e">
        <f>IF($B176=0,0,VLOOKUP($A176,#REF!,'Печать(міжопал)'!I$9,FALSE))</f>
        <v>#REF!</v>
      </c>
      <c r="J176" s="84" t="e">
        <f>IF(B176=0,0,IF(E176&gt;0,VLOOKUP(E176,'2_Вихідні дані'!$A$6:$B$11,2,FALSE),1))</f>
        <v>#REF!</v>
      </c>
      <c r="K176" s="84" t="e">
        <f>IF($B176=0,0,VLOOKUP($A176,#REF!,'Печать(міжопал)'!K$9,FALSE))</f>
        <v>#REF!</v>
      </c>
      <c r="L176" s="74" t="e">
        <f t="shared" si="14"/>
        <v>#REF!</v>
      </c>
      <c r="M176" s="84" t="e">
        <f>IF($B176=0,0,VLOOKUP($A176,#REF!,'Печать(міжопал)'!M$9,FALSE))</f>
        <v>#REF!</v>
      </c>
      <c r="N176" s="82" t="e">
        <f t="shared" si="15"/>
        <v>#REF!</v>
      </c>
      <c r="O176" s="84" t="e">
        <f>IF($B176=0,0,VLOOKUP($A176,#REF!,'Печать(міжопал)'!O$9,FALSE))</f>
        <v>#REF!</v>
      </c>
      <c r="P176" s="82" t="e">
        <f t="shared" si="16"/>
        <v>#REF!</v>
      </c>
      <c r="Q176" s="84" t="e">
        <f>IF($B176=0,0,VLOOKUP($A176,#REF!,'Печать(міжопал)'!Q$9,FALSE))</f>
        <v>#REF!</v>
      </c>
      <c r="R176" s="82" t="e">
        <f t="shared" si="17"/>
        <v>#REF!</v>
      </c>
      <c r="S176" s="84" t="e">
        <f>IF($B176=0,0,VLOOKUP($A176,#REF!,'Печать(міжопал)'!S$9,FALSE))</f>
        <v>#REF!</v>
      </c>
      <c r="T176" s="82" t="e">
        <f t="shared" si="18"/>
        <v>#REF!</v>
      </c>
      <c r="U176" s="84" t="e">
        <f>IF($B176=0,0,VLOOKUP($A176,#REF!,'Печать(міжопал)'!U$9,FALSE))</f>
        <v>#REF!</v>
      </c>
      <c r="V176" s="82" t="e">
        <f t="shared" si="19"/>
        <v>#REF!</v>
      </c>
      <c r="W176" s="84" t="e">
        <f>IF($B176=0,0,VLOOKUP($A176,#REF!,'Печать(міжопал)'!W$9,FALSE))</f>
        <v>#REF!</v>
      </c>
      <c r="X176" s="82" t="e">
        <f>IF(AND($A176&gt;0,W176&gt;0),IF('2_Вихідні дані'!$A$12=1,ROUND($L176*(W176-1),2),ROUND((L176+N176+P176+R176+T176+V176)*(W176-1),2)),0)</f>
        <v>#REF!</v>
      </c>
      <c r="Y176" s="74" t="e">
        <f t="shared" si="20"/>
        <v>#REF!</v>
      </c>
      <c r="Z176" s="74" t="e">
        <f>Y176*'2_Вихідні дані'!$B$18</f>
        <v>#REF!</v>
      </c>
    </row>
    <row r="177" spans="1:26" ht="12" hidden="1" x14ac:dyDescent="0.2">
      <c r="A177" s="86" t="e">
        <f>#REF!</f>
        <v>#REF!</v>
      </c>
      <c r="B177" s="78" t="e">
        <f>IF(C177=0,0,COUNTIF($C$10:C177,"&lt;&gt;0"))</f>
        <v>#REF!</v>
      </c>
      <c r="C177" s="78" t="e">
        <f>IF($F177&gt;0,#REF!,0)</f>
        <v>#REF!</v>
      </c>
      <c r="D177" s="78" t="e">
        <f>IF($F177&gt;0,#REF!,"")</f>
        <v>#REF!</v>
      </c>
      <c r="E177" s="78" t="e">
        <f>IF($F177&gt;0,#REF!,0)</f>
        <v>#REF!</v>
      </c>
      <c r="F177" s="78" t="e">
        <f>VLOOKUP($A177,#REF!,15+$B$3,FALSE)</f>
        <v>#REF!</v>
      </c>
      <c r="G177" s="82" t="e">
        <f>IF($B177&gt;0,'2_Вихідні дані'!$B$3,0)</f>
        <v>#REF!</v>
      </c>
      <c r="H177" s="84" t="e">
        <f>IF($B177=0,0,VLOOKUP($A177,#REF!,'Печать(міжопал)'!H$9,FALSE))</f>
        <v>#REF!</v>
      </c>
      <c r="I177" s="84" t="e">
        <f>IF($B177=0,0,VLOOKUP($A177,#REF!,'Печать(міжопал)'!I$9,FALSE))</f>
        <v>#REF!</v>
      </c>
      <c r="J177" s="84" t="e">
        <f>IF(B177=0,0,IF(E177&gt;0,VLOOKUP(E177,'2_Вихідні дані'!$A$6:$B$11,2,FALSE),1))</f>
        <v>#REF!</v>
      </c>
      <c r="K177" s="84" t="e">
        <f>IF($B177=0,0,VLOOKUP($A177,#REF!,'Печать(міжопал)'!K$9,FALSE))</f>
        <v>#REF!</v>
      </c>
      <c r="L177" s="74" t="e">
        <f t="shared" si="14"/>
        <v>#REF!</v>
      </c>
      <c r="M177" s="84" t="e">
        <f>IF($B177=0,0,VLOOKUP($A177,#REF!,'Печать(міжопал)'!M$9,FALSE))</f>
        <v>#REF!</v>
      </c>
      <c r="N177" s="82" t="e">
        <f t="shared" si="15"/>
        <v>#REF!</v>
      </c>
      <c r="O177" s="84" t="e">
        <f>IF($B177=0,0,VLOOKUP($A177,#REF!,'Печать(міжопал)'!O$9,FALSE))</f>
        <v>#REF!</v>
      </c>
      <c r="P177" s="82" t="e">
        <f t="shared" si="16"/>
        <v>#REF!</v>
      </c>
      <c r="Q177" s="84" t="e">
        <f>IF($B177=0,0,VLOOKUP($A177,#REF!,'Печать(міжопал)'!Q$9,FALSE))</f>
        <v>#REF!</v>
      </c>
      <c r="R177" s="82" t="e">
        <f t="shared" si="17"/>
        <v>#REF!</v>
      </c>
      <c r="S177" s="84" t="e">
        <f>IF($B177=0,0,VLOOKUP($A177,#REF!,'Печать(міжопал)'!S$9,FALSE))</f>
        <v>#REF!</v>
      </c>
      <c r="T177" s="82" t="e">
        <f t="shared" si="18"/>
        <v>#REF!</v>
      </c>
      <c r="U177" s="84" t="e">
        <f>IF($B177=0,0,VLOOKUP($A177,#REF!,'Печать(міжопал)'!U$9,FALSE))</f>
        <v>#REF!</v>
      </c>
      <c r="V177" s="82" t="e">
        <f t="shared" si="19"/>
        <v>#REF!</v>
      </c>
      <c r="W177" s="84" t="e">
        <f>IF($B177=0,0,VLOOKUP($A177,#REF!,'Печать(міжопал)'!W$9,FALSE))</f>
        <v>#REF!</v>
      </c>
      <c r="X177" s="82" t="e">
        <f>IF(AND($A177&gt;0,W177&gt;0),IF('2_Вихідні дані'!$A$12=1,ROUND($L177*(W177-1),2),ROUND((L177+N177+P177+R177+T177+V177)*(W177-1),2)),0)</f>
        <v>#REF!</v>
      </c>
      <c r="Y177" s="74" t="e">
        <f t="shared" si="20"/>
        <v>#REF!</v>
      </c>
      <c r="Z177" s="74" t="e">
        <f>Y177*'2_Вихідні дані'!$B$18</f>
        <v>#REF!</v>
      </c>
    </row>
    <row r="178" spans="1:26" ht="12" hidden="1" x14ac:dyDescent="0.2">
      <c r="A178" s="86" t="e">
        <f>#REF!</f>
        <v>#REF!</v>
      </c>
      <c r="B178" s="78" t="e">
        <f>IF(C178=0,0,COUNTIF($C$10:C178,"&lt;&gt;0"))</f>
        <v>#REF!</v>
      </c>
      <c r="C178" s="78" t="e">
        <f>IF($F178&gt;0,#REF!,0)</f>
        <v>#REF!</v>
      </c>
      <c r="D178" s="78" t="e">
        <f>IF($F178&gt;0,#REF!,"")</f>
        <v>#REF!</v>
      </c>
      <c r="E178" s="78" t="e">
        <f>IF($F178&gt;0,#REF!,0)</f>
        <v>#REF!</v>
      </c>
      <c r="F178" s="78" t="e">
        <f>VLOOKUP($A178,#REF!,15+$B$3,FALSE)</f>
        <v>#REF!</v>
      </c>
      <c r="G178" s="82" t="e">
        <f>IF($B178&gt;0,'2_Вихідні дані'!$B$3,0)</f>
        <v>#REF!</v>
      </c>
      <c r="H178" s="84" t="e">
        <f>IF($B178=0,0,VLOOKUP($A178,#REF!,'Печать(міжопал)'!H$9,FALSE))</f>
        <v>#REF!</v>
      </c>
      <c r="I178" s="84" t="e">
        <f>IF($B178=0,0,VLOOKUP($A178,#REF!,'Печать(міжопал)'!I$9,FALSE))</f>
        <v>#REF!</v>
      </c>
      <c r="J178" s="84" t="e">
        <f>IF(B178=0,0,IF(E178&gt;0,VLOOKUP(E178,'2_Вихідні дані'!$A$6:$B$11,2,FALSE),1))</f>
        <v>#REF!</v>
      </c>
      <c r="K178" s="84" t="e">
        <f>IF($B178=0,0,VLOOKUP($A178,#REF!,'Печать(міжопал)'!K$9,FALSE))</f>
        <v>#REF!</v>
      </c>
      <c r="L178" s="74" t="e">
        <f t="shared" si="14"/>
        <v>#REF!</v>
      </c>
      <c r="M178" s="84" t="e">
        <f>IF($B178=0,0,VLOOKUP($A178,#REF!,'Печать(міжопал)'!M$9,FALSE))</f>
        <v>#REF!</v>
      </c>
      <c r="N178" s="82" t="e">
        <f t="shared" si="15"/>
        <v>#REF!</v>
      </c>
      <c r="O178" s="84" t="e">
        <f>IF($B178=0,0,VLOOKUP($A178,#REF!,'Печать(міжопал)'!O$9,FALSE))</f>
        <v>#REF!</v>
      </c>
      <c r="P178" s="82" t="e">
        <f t="shared" si="16"/>
        <v>#REF!</v>
      </c>
      <c r="Q178" s="84" t="e">
        <f>IF($B178=0,0,VLOOKUP($A178,#REF!,'Печать(міжопал)'!Q$9,FALSE))</f>
        <v>#REF!</v>
      </c>
      <c r="R178" s="82" t="e">
        <f t="shared" si="17"/>
        <v>#REF!</v>
      </c>
      <c r="S178" s="84" t="e">
        <f>IF($B178=0,0,VLOOKUP($A178,#REF!,'Печать(міжопал)'!S$9,FALSE))</f>
        <v>#REF!</v>
      </c>
      <c r="T178" s="82" t="e">
        <f t="shared" si="18"/>
        <v>#REF!</v>
      </c>
      <c r="U178" s="84" t="e">
        <f>IF($B178=0,0,VLOOKUP($A178,#REF!,'Печать(міжопал)'!U$9,FALSE))</f>
        <v>#REF!</v>
      </c>
      <c r="V178" s="82" t="e">
        <f t="shared" si="19"/>
        <v>#REF!</v>
      </c>
      <c r="W178" s="84" t="e">
        <f>IF($B178=0,0,VLOOKUP($A178,#REF!,'Печать(міжопал)'!W$9,FALSE))</f>
        <v>#REF!</v>
      </c>
      <c r="X178" s="82" t="e">
        <f>IF(AND($A178&gt;0,W178&gt;0),IF('2_Вихідні дані'!$A$12=1,ROUND($L178*(W178-1),2),ROUND((L178+N178+P178+R178+T178+V178)*(W178-1),2)),0)</f>
        <v>#REF!</v>
      </c>
      <c r="Y178" s="74" t="e">
        <f t="shared" si="20"/>
        <v>#REF!</v>
      </c>
      <c r="Z178" s="74" t="e">
        <f>Y178*'2_Вихідні дані'!$B$18</f>
        <v>#REF!</v>
      </c>
    </row>
    <row r="179" spans="1:26" ht="12" hidden="1" x14ac:dyDescent="0.2">
      <c r="A179" s="86" t="e">
        <f>#REF!</f>
        <v>#REF!</v>
      </c>
      <c r="B179" s="78" t="e">
        <f>IF(C179=0,0,COUNTIF($C$10:C179,"&lt;&gt;0"))</f>
        <v>#REF!</v>
      </c>
      <c r="C179" s="78" t="e">
        <f>IF($F179&gt;0,#REF!,0)</f>
        <v>#REF!</v>
      </c>
      <c r="D179" s="78" t="e">
        <f>IF($F179&gt;0,#REF!,"")</f>
        <v>#REF!</v>
      </c>
      <c r="E179" s="78" t="e">
        <f>IF($F179&gt;0,#REF!,0)</f>
        <v>#REF!</v>
      </c>
      <c r="F179" s="78" t="e">
        <f>VLOOKUP($A179,#REF!,15+$B$3,FALSE)</f>
        <v>#REF!</v>
      </c>
      <c r="G179" s="82" t="e">
        <f>IF($B179&gt;0,'2_Вихідні дані'!$B$3,0)</f>
        <v>#REF!</v>
      </c>
      <c r="H179" s="84" t="e">
        <f>IF($B179=0,0,VLOOKUP($A179,#REF!,'Печать(міжопал)'!H$9,FALSE))</f>
        <v>#REF!</v>
      </c>
      <c r="I179" s="84" t="e">
        <f>IF($B179=0,0,VLOOKUP($A179,#REF!,'Печать(міжопал)'!I$9,FALSE))</f>
        <v>#REF!</v>
      </c>
      <c r="J179" s="84" t="e">
        <f>IF(B179=0,0,IF(E179&gt;0,VLOOKUP(E179,'2_Вихідні дані'!$A$6:$B$11,2,FALSE),1))</f>
        <v>#REF!</v>
      </c>
      <c r="K179" s="84" t="e">
        <f>IF($B179=0,0,VLOOKUP($A179,#REF!,'Печать(міжопал)'!K$9,FALSE))</f>
        <v>#REF!</v>
      </c>
      <c r="L179" s="74" t="e">
        <f t="shared" si="14"/>
        <v>#REF!</v>
      </c>
      <c r="M179" s="84" t="e">
        <f>IF($B179=0,0,VLOOKUP($A179,#REF!,'Печать(міжопал)'!M$9,FALSE))</f>
        <v>#REF!</v>
      </c>
      <c r="N179" s="82" t="e">
        <f t="shared" si="15"/>
        <v>#REF!</v>
      </c>
      <c r="O179" s="84" t="e">
        <f>IF($B179=0,0,VLOOKUP($A179,#REF!,'Печать(міжопал)'!O$9,FALSE))</f>
        <v>#REF!</v>
      </c>
      <c r="P179" s="82" t="e">
        <f t="shared" si="16"/>
        <v>#REF!</v>
      </c>
      <c r="Q179" s="84" t="e">
        <f>IF($B179=0,0,VLOOKUP($A179,#REF!,'Печать(міжопал)'!Q$9,FALSE))</f>
        <v>#REF!</v>
      </c>
      <c r="R179" s="82" t="e">
        <f t="shared" si="17"/>
        <v>#REF!</v>
      </c>
      <c r="S179" s="84" t="e">
        <f>IF($B179=0,0,VLOOKUP($A179,#REF!,'Печать(міжопал)'!S$9,FALSE))</f>
        <v>#REF!</v>
      </c>
      <c r="T179" s="82" t="e">
        <f t="shared" si="18"/>
        <v>#REF!</v>
      </c>
      <c r="U179" s="84" t="e">
        <f>IF($B179=0,0,VLOOKUP($A179,#REF!,'Печать(міжопал)'!U$9,FALSE))</f>
        <v>#REF!</v>
      </c>
      <c r="V179" s="82" t="e">
        <f t="shared" si="19"/>
        <v>#REF!</v>
      </c>
      <c r="W179" s="84" t="e">
        <f>IF($B179=0,0,VLOOKUP($A179,#REF!,'Печать(міжопал)'!W$9,FALSE))</f>
        <v>#REF!</v>
      </c>
      <c r="X179" s="82" t="e">
        <f>IF(AND($A179&gt;0,W179&gt;0),IF('2_Вихідні дані'!$A$12=1,ROUND($L179*(W179-1),2),ROUND((L179+N179+P179+R179+T179+V179)*(W179-1),2)),0)</f>
        <v>#REF!</v>
      </c>
      <c r="Y179" s="74" t="e">
        <f t="shared" si="20"/>
        <v>#REF!</v>
      </c>
      <c r="Z179" s="74" t="e">
        <f>Y179*'2_Вихідні дані'!$B$18</f>
        <v>#REF!</v>
      </c>
    </row>
    <row r="180" spans="1:26" ht="12" hidden="1" x14ac:dyDescent="0.2">
      <c r="A180" s="86" t="e">
        <f>#REF!</f>
        <v>#REF!</v>
      </c>
      <c r="B180" s="78" t="e">
        <f>IF(C180=0,0,COUNTIF($C$10:C180,"&lt;&gt;0"))</f>
        <v>#REF!</v>
      </c>
      <c r="C180" s="78" t="e">
        <f>IF($F180&gt;0,#REF!,0)</f>
        <v>#REF!</v>
      </c>
      <c r="D180" s="78" t="e">
        <f>IF($F180&gt;0,#REF!,"")</f>
        <v>#REF!</v>
      </c>
      <c r="E180" s="78" t="e">
        <f>IF($F180&gt;0,#REF!,0)</f>
        <v>#REF!</v>
      </c>
      <c r="F180" s="78" t="e">
        <f>VLOOKUP($A180,#REF!,15+$B$3,FALSE)</f>
        <v>#REF!</v>
      </c>
      <c r="G180" s="82" t="e">
        <f>IF($B180&gt;0,'2_Вихідні дані'!$B$3,0)</f>
        <v>#REF!</v>
      </c>
      <c r="H180" s="84" t="e">
        <f>IF($B180=0,0,VLOOKUP($A180,#REF!,'Печать(міжопал)'!H$9,FALSE))</f>
        <v>#REF!</v>
      </c>
      <c r="I180" s="84" t="e">
        <f>IF($B180=0,0,VLOOKUP($A180,#REF!,'Печать(міжопал)'!I$9,FALSE))</f>
        <v>#REF!</v>
      </c>
      <c r="J180" s="84" t="e">
        <f>IF(B180=0,0,IF(E180&gt;0,VLOOKUP(E180,'2_Вихідні дані'!$A$6:$B$11,2,FALSE),1))</f>
        <v>#REF!</v>
      </c>
      <c r="K180" s="84" t="e">
        <f>IF($B180=0,0,VLOOKUP($A180,#REF!,'Печать(міжопал)'!K$9,FALSE))</f>
        <v>#REF!</v>
      </c>
      <c r="L180" s="74" t="e">
        <f t="shared" si="14"/>
        <v>#REF!</v>
      </c>
      <c r="M180" s="84" t="e">
        <f>IF($B180=0,0,VLOOKUP($A180,#REF!,'Печать(міжопал)'!M$9,FALSE))</f>
        <v>#REF!</v>
      </c>
      <c r="N180" s="82" t="e">
        <f t="shared" si="15"/>
        <v>#REF!</v>
      </c>
      <c r="O180" s="84" t="e">
        <f>IF($B180=0,0,VLOOKUP($A180,#REF!,'Печать(міжопал)'!O$9,FALSE))</f>
        <v>#REF!</v>
      </c>
      <c r="P180" s="82" t="e">
        <f t="shared" si="16"/>
        <v>#REF!</v>
      </c>
      <c r="Q180" s="84" t="e">
        <f>IF($B180=0,0,VLOOKUP($A180,#REF!,'Печать(міжопал)'!Q$9,FALSE))</f>
        <v>#REF!</v>
      </c>
      <c r="R180" s="82" t="e">
        <f t="shared" si="17"/>
        <v>#REF!</v>
      </c>
      <c r="S180" s="84" t="e">
        <f>IF($B180=0,0,VLOOKUP($A180,#REF!,'Печать(міжопал)'!S$9,FALSE))</f>
        <v>#REF!</v>
      </c>
      <c r="T180" s="82" t="e">
        <f t="shared" si="18"/>
        <v>#REF!</v>
      </c>
      <c r="U180" s="84" t="e">
        <f>IF($B180=0,0,VLOOKUP($A180,#REF!,'Печать(міжопал)'!U$9,FALSE))</f>
        <v>#REF!</v>
      </c>
      <c r="V180" s="82" t="e">
        <f t="shared" si="19"/>
        <v>#REF!</v>
      </c>
      <c r="W180" s="84" t="e">
        <f>IF($B180=0,0,VLOOKUP($A180,#REF!,'Печать(міжопал)'!W$9,FALSE))</f>
        <v>#REF!</v>
      </c>
      <c r="X180" s="82" t="e">
        <f>IF(AND($A180&gt;0,W180&gt;0),IF('2_Вихідні дані'!$A$12=1,ROUND($L180*(W180-1),2),ROUND((L180+N180+P180+R180+T180+V180)*(W180-1),2)),0)</f>
        <v>#REF!</v>
      </c>
      <c r="Y180" s="74" t="e">
        <f t="shared" si="20"/>
        <v>#REF!</v>
      </c>
      <c r="Z180" s="74" t="e">
        <f>Y180*'2_Вихідні дані'!$B$18</f>
        <v>#REF!</v>
      </c>
    </row>
    <row r="181" spans="1:26" ht="12" hidden="1" x14ac:dyDescent="0.2">
      <c r="A181" s="86" t="e">
        <f>#REF!</f>
        <v>#REF!</v>
      </c>
      <c r="B181" s="78" t="e">
        <f>IF(C181=0,0,COUNTIF($C$10:C181,"&lt;&gt;0"))</f>
        <v>#REF!</v>
      </c>
      <c r="C181" s="78" t="e">
        <f>IF($F181&gt;0,#REF!,0)</f>
        <v>#REF!</v>
      </c>
      <c r="D181" s="78" t="e">
        <f>IF($F181&gt;0,#REF!,"")</f>
        <v>#REF!</v>
      </c>
      <c r="E181" s="78" t="e">
        <f>IF($F181&gt;0,#REF!,0)</f>
        <v>#REF!</v>
      </c>
      <c r="F181" s="78" t="e">
        <f>VLOOKUP($A181,#REF!,15+$B$3,FALSE)</f>
        <v>#REF!</v>
      </c>
      <c r="G181" s="82" t="e">
        <f>IF($B181&gt;0,'2_Вихідні дані'!$B$3,0)</f>
        <v>#REF!</v>
      </c>
      <c r="H181" s="84" t="e">
        <f>IF($B181=0,0,VLOOKUP($A181,#REF!,'Печать(міжопал)'!H$9,FALSE))</f>
        <v>#REF!</v>
      </c>
      <c r="I181" s="84" t="e">
        <f>IF($B181=0,0,VLOOKUP($A181,#REF!,'Печать(міжопал)'!I$9,FALSE))</f>
        <v>#REF!</v>
      </c>
      <c r="J181" s="84" t="e">
        <f>IF(B181=0,0,IF(E181&gt;0,VLOOKUP(E181,'2_Вихідні дані'!$A$6:$B$11,2,FALSE),1))</f>
        <v>#REF!</v>
      </c>
      <c r="K181" s="84" t="e">
        <f>IF($B181=0,0,VLOOKUP($A181,#REF!,'Печать(міжопал)'!K$9,FALSE))</f>
        <v>#REF!</v>
      </c>
      <c r="L181" s="74" t="e">
        <f t="shared" si="14"/>
        <v>#REF!</v>
      </c>
      <c r="M181" s="84" t="e">
        <f>IF($B181=0,0,VLOOKUP($A181,#REF!,'Печать(міжопал)'!M$9,FALSE))</f>
        <v>#REF!</v>
      </c>
      <c r="N181" s="82" t="e">
        <f t="shared" si="15"/>
        <v>#REF!</v>
      </c>
      <c r="O181" s="84" t="e">
        <f>IF($B181=0,0,VLOOKUP($A181,#REF!,'Печать(міжопал)'!O$9,FALSE))</f>
        <v>#REF!</v>
      </c>
      <c r="P181" s="82" t="e">
        <f t="shared" si="16"/>
        <v>#REF!</v>
      </c>
      <c r="Q181" s="84" t="e">
        <f>IF($B181=0,0,VLOOKUP($A181,#REF!,'Печать(міжопал)'!Q$9,FALSE))</f>
        <v>#REF!</v>
      </c>
      <c r="R181" s="82" t="e">
        <f t="shared" si="17"/>
        <v>#REF!</v>
      </c>
      <c r="S181" s="84" t="e">
        <f>IF($B181=0,0,VLOOKUP($A181,#REF!,'Печать(міжопал)'!S$9,FALSE))</f>
        <v>#REF!</v>
      </c>
      <c r="T181" s="82" t="e">
        <f t="shared" si="18"/>
        <v>#REF!</v>
      </c>
      <c r="U181" s="84" t="e">
        <f>IF($B181=0,0,VLOOKUP($A181,#REF!,'Печать(міжопал)'!U$9,FALSE))</f>
        <v>#REF!</v>
      </c>
      <c r="V181" s="82" t="e">
        <f t="shared" si="19"/>
        <v>#REF!</v>
      </c>
      <c r="W181" s="84" t="e">
        <f>IF($B181=0,0,VLOOKUP($A181,#REF!,'Печать(міжопал)'!W$9,FALSE))</f>
        <v>#REF!</v>
      </c>
      <c r="X181" s="82" t="e">
        <f>IF(AND($A181&gt;0,W181&gt;0),IF('2_Вихідні дані'!$A$12=1,ROUND($L181*(W181-1),2),ROUND((L181+N181+P181+R181+T181+V181)*(W181-1),2)),0)</f>
        <v>#REF!</v>
      </c>
      <c r="Y181" s="74" t="e">
        <f t="shared" si="20"/>
        <v>#REF!</v>
      </c>
      <c r="Z181" s="74" t="e">
        <f>Y181*'2_Вихідні дані'!$B$18</f>
        <v>#REF!</v>
      </c>
    </row>
    <row r="182" spans="1:26" ht="12" hidden="1" x14ac:dyDescent="0.2">
      <c r="A182" s="86" t="e">
        <f>#REF!</f>
        <v>#REF!</v>
      </c>
      <c r="B182" s="78" t="e">
        <f>IF(C182=0,0,COUNTIF($C$10:C182,"&lt;&gt;0"))</f>
        <v>#REF!</v>
      </c>
      <c r="C182" s="78" t="e">
        <f>IF($F182&gt;0,#REF!,0)</f>
        <v>#REF!</v>
      </c>
      <c r="D182" s="78" t="e">
        <f>IF($F182&gt;0,#REF!,"")</f>
        <v>#REF!</v>
      </c>
      <c r="E182" s="78" t="e">
        <f>IF($F182&gt;0,#REF!,0)</f>
        <v>#REF!</v>
      </c>
      <c r="F182" s="78" t="e">
        <f>VLOOKUP($A182,#REF!,15+$B$3,FALSE)</f>
        <v>#REF!</v>
      </c>
      <c r="G182" s="82" t="e">
        <f>IF($B182&gt;0,'2_Вихідні дані'!$B$3,0)</f>
        <v>#REF!</v>
      </c>
      <c r="H182" s="84" t="e">
        <f>IF($B182=0,0,VLOOKUP($A182,#REF!,'Печать(міжопал)'!H$9,FALSE))</f>
        <v>#REF!</v>
      </c>
      <c r="I182" s="84" t="e">
        <f>IF($B182=0,0,VLOOKUP($A182,#REF!,'Печать(міжопал)'!I$9,FALSE))</f>
        <v>#REF!</v>
      </c>
      <c r="J182" s="84" t="e">
        <f>IF(B182=0,0,IF(E182&gt;0,VLOOKUP(E182,'2_Вихідні дані'!$A$6:$B$11,2,FALSE),1))</f>
        <v>#REF!</v>
      </c>
      <c r="K182" s="84" t="e">
        <f>IF($B182=0,0,VLOOKUP($A182,#REF!,'Печать(міжопал)'!K$9,FALSE))</f>
        <v>#REF!</v>
      </c>
      <c r="L182" s="74" t="e">
        <f t="shared" si="14"/>
        <v>#REF!</v>
      </c>
      <c r="M182" s="84" t="e">
        <f>IF($B182=0,0,VLOOKUP($A182,#REF!,'Печать(міжопал)'!M$9,FALSE))</f>
        <v>#REF!</v>
      </c>
      <c r="N182" s="82" t="e">
        <f t="shared" si="15"/>
        <v>#REF!</v>
      </c>
      <c r="O182" s="84" t="e">
        <f>IF($B182=0,0,VLOOKUP($A182,#REF!,'Печать(міжопал)'!O$9,FALSE))</f>
        <v>#REF!</v>
      </c>
      <c r="P182" s="82" t="e">
        <f t="shared" si="16"/>
        <v>#REF!</v>
      </c>
      <c r="Q182" s="84" t="e">
        <f>IF($B182=0,0,VLOOKUP($A182,#REF!,'Печать(міжопал)'!Q$9,FALSE))</f>
        <v>#REF!</v>
      </c>
      <c r="R182" s="82" t="e">
        <f t="shared" si="17"/>
        <v>#REF!</v>
      </c>
      <c r="S182" s="84" t="e">
        <f>IF($B182=0,0,VLOOKUP($A182,#REF!,'Печать(міжопал)'!S$9,FALSE))</f>
        <v>#REF!</v>
      </c>
      <c r="T182" s="82" t="e">
        <f t="shared" si="18"/>
        <v>#REF!</v>
      </c>
      <c r="U182" s="84" t="e">
        <f>IF($B182=0,0,VLOOKUP($A182,#REF!,'Печать(міжопал)'!U$9,FALSE))</f>
        <v>#REF!</v>
      </c>
      <c r="V182" s="82" t="e">
        <f t="shared" si="19"/>
        <v>#REF!</v>
      </c>
      <c r="W182" s="84" t="e">
        <f>IF($B182=0,0,VLOOKUP($A182,#REF!,'Печать(міжопал)'!W$9,FALSE))</f>
        <v>#REF!</v>
      </c>
      <c r="X182" s="82" t="e">
        <f>IF(AND($A182&gt;0,W182&gt;0),IF('2_Вихідні дані'!$A$12=1,ROUND($L182*(W182-1),2),ROUND((L182+N182+P182+R182+T182+V182)*(W182-1),2)),0)</f>
        <v>#REF!</v>
      </c>
      <c r="Y182" s="74" t="e">
        <f t="shared" si="20"/>
        <v>#REF!</v>
      </c>
      <c r="Z182" s="74" t="e">
        <f>Y182*'2_Вихідні дані'!$B$18</f>
        <v>#REF!</v>
      </c>
    </row>
    <row r="183" spans="1:26" ht="12" hidden="1" x14ac:dyDescent="0.2">
      <c r="A183" s="86" t="e">
        <f>#REF!</f>
        <v>#REF!</v>
      </c>
      <c r="B183" s="78" t="e">
        <f>IF(C183=0,0,COUNTIF($C$10:C183,"&lt;&gt;0"))</f>
        <v>#REF!</v>
      </c>
      <c r="C183" s="78" t="e">
        <f>IF($F183&gt;0,#REF!,0)</f>
        <v>#REF!</v>
      </c>
      <c r="D183" s="78" t="e">
        <f>IF($F183&gt;0,#REF!,"")</f>
        <v>#REF!</v>
      </c>
      <c r="E183" s="78" t="e">
        <f>IF($F183&gt;0,#REF!,0)</f>
        <v>#REF!</v>
      </c>
      <c r="F183" s="78" t="e">
        <f>VLOOKUP($A183,#REF!,15+$B$3,FALSE)</f>
        <v>#REF!</v>
      </c>
      <c r="G183" s="82" t="e">
        <f>IF($B183&gt;0,'2_Вихідні дані'!$B$3,0)</f>
        <v>#REF!</v>
      </c>
      <c r="H183" s="84" t="e">
        <f>IF($B183=0,0,VLOOKUP($A183,#REF!,'Печать(міжопал)'!H$9,FALSE))</f>
        <v>#REF!</v>
      </c>
      <c r="I183" s="84" t="e">
        <f>IF($B183=0,0,VLOOKUP($A183,#REF!,'Печать(міжопал)'!I$9,FALSE))</f>
        <v>#REF!</v>
      </c>
      <c r="J183" s="84" t="e">
        <f>IF(B183=0,0,IF(E183&gt;0,VLOOKUP(E183,'2_Вихідні дані'!$A$6:$B$11,2,FALSE),1))</f>
        <v>#REF!</v>
      </c>
      <c r="K183" s="84" t="e">
        <f>IF($B183=0,0,VLOOKUP($A183,#REF!,'Печать(міжопал)'!K$9,FALSE))</f>
        <v>#REF!</v>
      </c>
      <c r="L183" s="74" t="e">
        <f t="shared" si="14"/>
        <v>#REF!</v>
      </c>
      <c r="M183" s="84" t="e">
        <f>IF($B183=0,0,VLOOKUP($A183,#REF!,'Печать(міжопал)'!M$9,FALSE))</f>
        <v>#REF!</v>
      </c>
      <c r="N183" s="82" t="e">
        <f t="shared" si="15"/>
        <v>#REF!</v>
      </c>
      <c r="O183" s="84" t="e">
        <f>IF($B183=0,0,VLOOKUP($A183,#REF!,'Печать(міжопал)'!O$9,FALSE))</f>
        <v>#REF!</v>
      </c>
      <c r="P183" s="82" t="e">
        <f t="shared" si="16"/>
        <v>#REF!</v>
      </c>
      <c r="Q183" s="84" t="e">
        <f>IF($B183=0,0,VLOOKUP($A183,#REF!,'Печать(міжопал)'!Q$9,FALSE))</f>
        <v>#REF!</v>
      </c>
      <c r="R183" s="82" t="e">
        <f t="shared" si="17"/>
        <v>#REF!</v>
      </c>
      <c r="S183" s="84" t="e">
        <f>IF($B183=0,0,VLOOKUP($A183,#REF!,'Печать(міжопал)'!S$9,FALSE))</f>
        <v>#REF!</v>
      </c>
      <c r="T183" s="82" t="e">
        <f t="shared" si="18"/>
        <v>#REF!</v>
      </c>
      <c r="U183" s="84" t="e">
        <f>IF($B183=0,0,VLOOKUP($A183,#REF!,'Печать(міжопал)'!U$9,FALSE))</f>
        <v>#REF!</v>
      </c>
      <c r="V183" s="82" t="e">
        <f t="shared" si="19"/>
        <v>#REF!</v>
      </c>
      <c r="W183" s="84" t="e">
        <f>IF($B183=0,0,VLOOKUP($A183,#REF!,'Печать(міжопал)'!W$9,FALSE))</f>
        <v>#REF!</v>
      </c>
      <c r="X183" s="82" t="e">
        <f>IF(AND($A183&gt;0,W183&gt;0),IF('2_Вихідні дані'!$A$12=1,ROUND($L183*(W183-1),2),ROUND((L183+N183+P183+R183+T183+V183)*(W183-1),2)),0)</f>
        <v>#REF!</v>
      </c>
      <c r="Y183" s="74" t="e">
        <f t="shared" si="20"/>
        <v>#REF!</v>
      </c>
      <c r="Z183" s="74" t="e">
        <f>Y183*'2_Вихідні дані'!$B$18</f>
        <v>#REF!</v>
      </c>
    </row>
    <row r="184" spans="1:26" ht="12" hidden="1" x14ac:dyDescent="0.2">
      <c r="A184" s="86" t="e">
        <f>#REF!</f>
        <v>#REF!</v>
      </c>
      <c r="B184" s="78" t="e">
        <f>IF(C184=0,0,COUNTIF($C$10:C184,"&lt;&gt;0"))</f>
        <v>#REF!</v>
      </c>
      <c r="C184" s="78" t="e">
        <f>IF($F184&gt;0,#REF!,0)</f>
        <v>#REF!</v>
      </c>
      <c r="D184" s="78" t="e">
        <f>IF($F184&gt;0,#REF!,"")</f>
        <v>#REF!</v>
      </c>
      <c r="E184" s="78" t="e">
        <f>IF($F184&gt;0,#REF!,0)</f>
        <v>#REF!</v>
      </c>
      <c r="F184" s="78" t="e">
        <f>VLOOKUP($A184,#REF!,15+$B$3,FALSE)</f>
        <v>#REF!</v>
      </c>
      <c r="G184" s="82" t="e">
        <f>IF($B184&gt;0,'2_Вихідні дані'!$B$3,0)</f>
        <v>#REF!</v>
      </c>
      <c r="H184" s="84" t="e">
        <f>IF($B184=0,0,VLOOKUP($A184,#REF!,'Печать(міжопал)'!H$9,FALSE))</f>
        <v>#REF!</v>
      </c>
      <c r="I184" s="84" t="e">
        <f>IF($B184=0,0,VLOOKUP($A184,#REF!,'Печать(міжопал)'!I$9,FALSE))</f>
        <v>#REF!</v>
      </c>
      <c r="J184" s="84" t="e">
        <f>IF(B184=0,0,IF(E184&gt;0,VLOOKUP(E184,'2_Вихідні дані'!$A$6:$B$11,2,FALSE),1))</f>
        <v>#REF!</v>
      </c>
      <c r="K184" s="84" t="e">
        <f>IF($B184=0,0,VLOOKUP($A184,#REF!,'Печать(міжопал)'!K$9,FALSE))</f>
        <v>#REF!</v>
      </c>
      <c r="L184" s="74" t="e">
        <f t="shared" si="14"/>
        <v>#REF!</v>
      </c>
      <c r="M184" s="84" t="e">
        <f>IF($B184=0,0,VLOOKUP($A184,#REF!,'Печать(міжопал)'!M$9,FALSE))</f>
        <v>#REF!</v>
      </c>
      <c r="N184" s="82" t="e">
        <f t="shared" si="15"/>
        <v>#REF!</v>
      </c>
      <c r="O184" s="84" t="e">
        <f>IF($B184=0,0,VLOOKUP($A184,#REF!,'Печать(міжопал)'!O$9,FALSE))</f>
        <v>#REF!</v>
      </c>
      <c r="P184" s="82" t="e">
        <f t="shared" si="16"/>
        <v>#REF!</v>
      </c>
      <c r="Q184" s="84" t="e">
        <f>IF($B184=0,0,VLOOKUP($A184,#REF!,'Печать(міжопал)'!Q$9,FALSE))</f>
        <v>#REF!</v>
      </c>
      <c r="R184" s="82" t="e">
        <f t="shared" si="17"/>
        <v>#REF!</v>
      </c>
      <c r="S184" s="84" t="e">
        <f>IF($B184=0,0,VLOOKUP($A184,#REF!,'Печать(міжопал)'!S$9,FALSE))</f>
        <v>#REF!</v>
      </c>
      <c r="T184" s="82" t="e">
        <f t="shared" si="18"/>
        <v>#REF!</v>
      </c>
      <c r="U184" s="84" t="e">
        <f>IF($B184=0,0,VLOOKUP($A184,#REF!,'Печать(міжопал)'!U$9,FALSE))</f>
        <v>#REF!</v>
      </c>
      <c r="V184" s="82" t="e">
        <f t="shared" si="19"/>
        <v>#REF!</v>
      </c>
      <c r="W184" s="84" t="e">
        <f>IF($B184=0,0,VLOOKUP($A184,#REF!,'Печать(міжопал)'!W$9,FALSE))</f>
        <v>#REF!</v>
      </c>
      <c r="X184" s="82" t="e">
        <f>IF(AND($A184&gt;0,W184&gt;0),IF('2_Вихідні дані'!$A$12=1,ROUND($L184*(W184-1),2),ROUND((L184+N184+P184+R184+T184+V184)*(W184-1),2)),0)</f>
        <v>#REF!</v>
      </c>
      <c r="Y184" s="74" t="e">
        <f t="shared" si="20"/>
        <v>#REF!</v>
      </c>
      <c r="Z184" s="74" t="e">
        <f>Y184*'2_Вихідні дані'!$B$18</f>
        <v>#REF!</v>
      </c>
    </row>
    <row r="185" spans="1:26" ht="12" hidden="1" x14ac:dyDescent="0.2">
      <c r="A185" s="86" t="e">
        <f>#REF!</f>
        <v>#REF!</v>
      </c>
      <c r="B185" s="78" t="e">
        <f>IF(C185=0,0,COUNTIF($C$10:C185,"&lt;&gt;0"))</f>
        <v>#REF!</v>
      </c>
      <c r="C185" s="78" t="e">
        <f>IF($F185&gt;0,#REF!,0)</f>
        <v>#REF!</v>
      </c>
      <c r="D185" s="78" t="e">
        <f>IF($F185&gt;0,#REF!,"")</f>
        <v>#REF!</v>
      </c>
      <c r="E185" s="78" t="e">
        <f>IF($F185&gt;0,#REF!,0)</f>
        <v>#REF!</v>
      </c>
      <c r="F185" s="78" t="e">
        <f>VLOOKUP($A185,#REF!,15+$B$3,FALSE)</f>
        <v>#REF!</v>
      </c>
      <c r="G185" s="82" t="e">
        <f>IF($B185&gt;0,'2_Вихідні дані'!$B$3,0)</f>
        <v>#REF!</v>
      </c>
      <c r="H185" s="84" t="e">
        <f>IF($B185=0,0,VLOOKUP($A185,#REF!,'Печать(міжопал)'!H$9,FALSE))</f>
        <v>#REF!</v>
      </c>
      <c r="I185" s="84" t="e">
        <f>IF($B185=0,0,VLOOKUP($A185,#REF!,'Печать(міжопал)'!I$9,FALSE))</f>
        <v>#REF!</v>
      </c>
      <c r="J185" s="84" t="e">
        <f>IF(B185=0,0,IF(E185&gt;0,VLOOKUP(E185,'2_Вихідні дані'!$A$6:$B$11,2,FALSE),1))</f>
        <v>#REF!</v>
      </c>
      <c r="K185" s="84" t="e">
        <f>IF($B185=0,0,VLOOKUP($A185,#REF!,'Печать(міжопал)'!K$9,FALSE))</f>
        <v>#REF!</v>
      </c>
      <c r="L185" s="74" t="e">
        <f t="shared" si="14"/>
        <v>#REF!</v>
      </c>
      <c r="M185" s="84" t="e">
        <f>IF($B185=0,0,VLOOKUP($A185,#REF!,'Печать(міжопал)'!M$9,FALSE))</f>
        <v>#REF!</v>
      </c>
      <c r="N185" s="82" t="e">
        <f t="shared" si="15"/>
        <v>#REF!</v>
      </c>
      <c r="O185" s="84" t="e">
        <f>IF($B185=0,0,VLOOKUP($A185,#REF!,'Печать(міжопал)'!O$9,FALSE))</f>
        <v>#REF!</v>
      </c>
      <c r="P185" s="82" t="e">
        <f t="shared" si="16"/>
        <v>#REF!</v>
      </c>
      <c r="Q185" s="84" t="e">
        <f>IF($B185=0,0,VLOOKUP($A185,#REF!,'Печать(міжопал)'!Q$9,FALSE))</f>
        <v>#REF!</v>
      </c>
      <c r="R185" s="82" t="e">
        <f t="shared" si="17"/>
        <v>#REF!</v>
      </c>
      <c r="S185" s="84" t="e">
        <f>IF($B185=0,0,VLOOKUP($A185,#REF!,'Печать(міжопал)'!S$9,FALSE))</f>
        <v>#REF!</v>
      </c>
      <c r="T185" s="82" t="e">
        <f t="shared" si="18"/>
        <v>#REF!</v>
      </c>
      <c r="U185" s="84" t="e">
        <f>IF($B185=0,0,VLOOKUP($A185,#REF!,'Печать(міжопал)'!U$9,FALSE))</f>
        <v>#REF!</v>
      </c>
      <c r="V185" s="82" t="e">
        <f t="shared" si="19"/>
        <v>#REF!</v>
      </c>
      <c r="W185" s="84" t="e">
        <f>IF($B185=0,0,VLOOKUP($A185,#REF!,'Печать(міжопал)'!W$9,FALSE))</f>
        <v>#REF!</v>
      </c>
      <c r="X185" s="82" t="e">
        <f>IF(AND($A185&gt;0,W185&gt;0),IF('2_Вихідні дані'!$A$12=1,ROUND($L185*(W185-1),2),ROUND((L185+N185+P185+R185+T185+V185)*(W185-1),2)),0)</f>
        <v>#REF!</v>
      </c>
      <c r="Y185" s="74" t="e">
        <f t="shared" si="20"/>
        <v>#REF!</v>
      </c>
      <c r="Z185" s="74" t="e">
        <f>Y185*'2_Вихідні дані'!$B$18</f>
        <v>#REF!</v>
      </c>
    </row>
    <row r="186" spans="1:26" ht="12" hidden="1" x14ac:dyDescent="0.2">
      <c r="A186" s="86" t="e">
        <f>#REF!</f>
        <v>#REF!</v>
      </c>
      <c r="B186" s="78" t="e">
        <f>IF(C186=0,0,COUNTIF($C$10:C186,"&lt;&gt;0"))</f>
        <v>#REF!</v>
      </c>
      <c r="C186" s="78" t="e">
        <f>IF($F186&gt;0,#REF!,0)</f>
        <v>#REF!</v>
      </c>
      <c r="D186" s="78" t="e">
        <f>IF($F186&gt;0,#REF!,"")</f>
        <v>#REF!</v>
      </c>
      <c r="E186" s="78" t="e">
        <f>IF($F186&gt;0,#REF!,0)</f>
        <v>#REF!</v>
      </c>
      <c r="F186" s="78" t="e">
        <f>VLOOKUP($A186,#REF!,15+$B$3,FALSE)</f>
        <v>#REF!</v>
      </c>
      <c r="G186" s="82" t="e">
        <f>IF($B186&gt;0,'2_Вихідні дані'!$B$3,0)</f>
        <v>#REF!</v>
      </c>
      <c r="H186" s="84" t="e">
        <f>IF($B186=0,0,VLOOKUP($A186,#REF!,'Печать(міжопал)'!H$9,FALSE))</f>
        <v>#REF!</v>
      </c>
      <c r="I186" s="84" t="e">
        <f>IF($B186=0,0,VLOOKUP($A186,#REF!,'Печать(міжопал)'!I$9,FALSE))</f>
        <v>#REF!</v>
      </c>
      <c r="J186" s="84" t="e">
        <f>IF(B186=0,0,IF(E186&gt;0,VLOOKUP(E186,'2_Вихідні дані'!$A$6:$B$11,2,FALSE),1))</f>
        <v>#REF!</v>
      </c>
      <c r="K186" s="84" t="e">
        <f>IF($B186=0,0,VLOOKUP($A186,#REF!,'Печать(міжопал)'!K$9,FALSE))</f>
        <v>#REF!</v>
      </c>
      <c r="L186" s="74" t="e">
        <f t="shared" si="14"/>
        <v>#REF!</v>
      </c>
      <c r="M186" s="84" t="e">
        <f>IF($B186=0,0,VLOOKUP($A186,#REF!,'Печать(міжопал)'!M$9,FALSE))</f>
        <v>#REF!</v>
      </c>
      <c r="N186" s="82" t="e">
        <f t="shared" si="15"/>
        <v>#REF!</v>
      </c>
      <c r="O186" s="84" t="e">
        <f>IF($B186=0,0,VLOOKUP($A186,#REF!,'Печать(міжопал)'!O$9,FALSE))</f>
        <v>#REF!</v>
      </c>
      <c r="P186" s="82" t="e">
        <f t="shared" si="16"/>
        <v>#REF!</v>
      </c>
      <c r="Q186" s="84" t="e">
        <f>IF($B186=0,0,VLOOKUP($A186,#REF!,'Печать(міжопал)'!Q$9,FALSE))</f>
        <v>#REF!</v>
      </c>
      <c r="R186" s="82" t="e">
        <f t="shared" si="17"/>
        <v>#REF!</v>
      </c>
      <c r="S186" s="84" t="e">
        <f>IF($B186=0,0,VLOOKUP($A186,#REF!,'Печать(міжопал)'!S$9,FALSE))</f>
        <v>#REF!</v>
      </c>
      <c r="T186" s="82" t="e">
        <f t="shared" si="18"/>
        <v>#REF!</v>
      </c>
      <c r="U186" s="84" t="e">
        <f>IF($B186=0,0,VLOOKUP($A186,#REF!,'Печать(міжопал)'!U$9,FALSE))</f>
        <v>#REF!</v>
      </c>
      <c r="V186" s="82" t="e">
        <f t="shared" si="19"/>
        <v>#REF!</v>
      </c>
      <c r="W186" s="84" t="e">
        <f>IF($B186=0,0,VLOOKUP($A186,#REF!,'Печать(міжопал)'!W$9,FALSE))</f>
        <v>#REF!</v>
      </c>
      <c r="X186" s="82" t="e">
        <f>IF(AND($A186&gt;0,W186&gt;0),IF('2_Вихідні дані'!$A$12=1,ROUND($L186*(W186-1),2),ROUND((L186+N186+P186+R186+T186+V186)*(W186-1),2)),0)</f>
        <v>#REF!</v>
      </c>
      <c r="Y186" s="74" t="e">
        <f t="shared" si="20"/>
        <v>#REF!</v>
      </c>
      <c r="Z186" s="74" t="e">
        <f>Y186*'2_Вихідні дані'!$B$18</f>
        <v>#REF!</v>
      </c>
    </row>
    <row r="187" spans="1:26" ht="12" hidden="1" x14ac:dyDescent="0.2">
      <c r="A187" s="86" t="e">
        <f>#REF!</f>
        <v>#REF!</v>
      </c>
      <c r="B187" s="78" t="e">
        <f>IF(C187=0,0,COUNTIF($C$10:C187,"&lt;&gt;0"))</f>
        <v>#REF!</v>
      </c>
      <c r="C187" s="78" t="e">
        <f>IF($F187&gt;0,#REF!,0)</f>
        <v>#REF!</v>
      </c>
      <c r="D187" s="78" t="e">
        <f>IF($F187&gt;0,#REF!,"")</f>
        <v>#REF!</v>
      </c>
      <c r="E187" s="78" t="e">
        <f>IF($F187&gt;0,#REF!,0)</f>
        <v>#REF!</v>
      </c>
      <c r="F187" s="78" t="e">
        <f>VLOOKUP($A187,#REF!,15+$B$3,FALSE)</f>
        <v>#REF!</v>
      </c>
      <c r="G187" s="82" t="e">
        <f>IF($B187&gt;0,'2_Вихідні дані'!$B$3,0)</f>
        <v>#REF!</v>
      </c>
      <c r="H187" s="84" t="e">
        <f>IF($B187=0,0,VLOOKUP($A187,#REF!,'Печать(міжопал)'!H$9,FALSE))</f>
        <v>#REF!</v>
      </c>
      <c r="I187" s="84" t="e">
        <f>IF($B187=0,0,VLOOKUP($A187,#REF!,'Печать(міжопал)'!I$9,FALSE))</f>
        <v>#REF!</v>
      </c>
      <c r="J187" s="84" t="e">
        <f>IF(B187=0,0,IF(E187&gt;0,VLOOKUP(E187,'2_Вихідні дані'!$A$6:$B$11,2,FALSE),1))</f>
        <v>#REF!</v>
      </c>
      <c r="K187" s="84" t="e">
        <f>IF($B187=0,0,VLOOKUP($A187,#REF!,'Печать(міжопал)'!K$9,FALSE))</f>
        <v>#REF!</v>
      </c>
      <c r="L187" s="74" t="e">
        <f t="shared" si="14"/>
        <v>#REF!</v>
      </c>
      <c r="M187" s="84" t="e">
        <f>IF($B187=0,0,VLOOKUP($A187,#REF!,'Печать(міжопал)'!M$9,FALSE))</f>
        <v>#REF!</v>
      </c>
      <c r="N187" s="82" t="e">
        <f t="shared" si="15"/>
        <v>#REF!</v>
      </c>
      <c r="O187" s="84" t="e">
        <f>IF($B187=0,0,VLOOKUP($A187,#REF!,'Печать(міжопал)'!O$9,FALSE))</f>
        <v>#REF!</v>
      </c>
      <c r="P187" s="82" t="e">
        <f t="shared" si="16"/>
        <v>#REF!</v>
      </c>
      <c r="Q187" s="84" t="e">
        <f>IF($B187=0,0,VLOOKUP($A187,#REF!,'Печать(міжопал)'!Q$9,FALSE))</f>
        <v>#REF!</v>
      </c>
      <c r="R187" s="82" t="e">
        <f t="shared" si="17"/>
        <v>#REF!</v>
      </c>
      <c r="S187" s="84" t="e">
        <f>IF($B187=0,0,VLOOKUP($A187,#REF!,'Печать(міжопал)'!S$9,FALSE))</f>
        <v>#REF!</v>
      </c>
      <c r="T187" s="82" t="e">
        <f t="shared" si="18"/>
        <v>#REF!</v>
      </c>
      <c r="U187" s="84" t="e">
        <f>IF($B187=0,0,VLOOKUP($A187,#REF!,'Печать(міжопал)'!U$9,FALSE))</f>
        <v>#REF!</v>
      </c>
      <c r="V187" s="82" t="e">
        <f t="shared" si="19"/>
        <v>#REF!</v>
      </c>
      <c r="W187" s="84" t="e">
        <f>IF($B187=0,0,VLOOKUP($A187,#REF!,'Печать(міжопал)'!W$9,FALSE))</f>
        <v>#REF!</v>
      </c>
      <c r="X187" s="82" t="e">
        <f>IF(AND($A187&gt;0,W187&gt;0),IF('2_Вихідні дані'!$A$12=1,ROUND($L187*(W187-1),2),ROUND((L187+N187+P187+R187+T187+V187)*(W187-1),2)),0)</f>
        <v>#REF!</v>
      </c>
      <c r="Y187" s="74" t="e">
        <f t="shared" si="20"/>
        <v>#REF!</v>
      </c>
      <c r="Z187" s="74" t="e">
        <f>Y187*'2_Вихідні дані'!$B$18</f>
        <v>#REF!</v>
      </c>
    </row>
    <row r="188" spans="1:26" ht="12" hidden="1" x14ac:dyDescent="0.2">
      <c r="A188" s="86" t="e">
        <f>#REF!</f>
        <v>#REF!</v>
      </c>
      <c r="B188" s="78" t="e">
        <f>IF(C188=0,0,COUNTIF($C$10:C188,"&lt;&gt;0"))</f>
        <v>#REF!</v>
      </c>
      <c r="C188" s="78" t="e">
        <f>IF($F188&gt;0,#REF!,0)</f>
        <v>#REF!</v>
      </c>
      <c r="D188" s="78" t="e">
        <f>IF($F188&gt;0,#REF!,"")</f>
        <v>#REF!</v>
      </c>
      <c r="E188" s="78" t="e">
        <f>IF($F188&gt;0,#REF!,0)</f>
        <v>#REF!</v>
      </c>
      <c r="F188" s="78" t="e">
        <f>VLOOKUP($A188,#REF!,15+$B$3,FALSE)</f>
        <v>#REF!</v>
      </c>
      <c r="G188" s="82" t="e">
        <f>IF($B188&gt;0,'2_Вихідні дані'!$B$3,0)</f>
        <v>#REF!</v>
      </c>
      <c r="H188" s="84" t="e">
        <f>IF($B188=0,0,VLOOKUP($A188,#REF!,'Печать(міжопал)'!H$9,FALSE))</f>
        <v>#REF!</v>
      </c>
      <c r="I188" s="84" t="e">
        <f>IF($B188=0,0,VLOOKUP($A188,#REF!,'Печать(міжопал)'!I$9,FALSE))</f>
        <v>#REF!</v>
      </c>
      <c r="J188" s="84" t="e">
        <f>IF(B188=0,0,IF(E188&gt;0,VLOOKUP(E188,'2_Вихідні дані'!$A$6:$B$11,2,FALSE),1))</f>
        <v>#REF!</v>
      </c>
      <c r="K188" s="84" t="e">
        <f>IF($B188=0,0,VLOOKUP($A188,#REF!,'Печать(міжопал)'!K$9,FALSE))</f>
        <v>#REF!</v>
      </c>
      <c r="L188" s="74" t="e">
        <f t="shared" si="14"/>
        <v>#REF!</v>
      </c>
      <c r="M188" s="84" t="e">
        <f>IF($B188=0,0,VLOOKUP($A188,#REF!,'Печать(міжопал)'!M$9,FALSE))</f>
        <v>#REF!</v>
      </c>
      <c r="N188" s="82" t="e">
        <f t="shared" si="15"/>
        <v>#REF!</v>
      </c>
      <c r="O188" s="84" t="e">
        <f>IF($B188=0,0,VLOOKUP($A188,#REF!,'Печать(міжопал)'!O$9,FALSE))</f>
        <v>#REF!</v>
      </c>
      <c r="P188" s="82" t="e">
        <f t="shared" si="16"/>
        <v>#REF!</v>
      </c>
      <c r="Q188" s="84" t="e">
        <f>IF($B188=0,0,VLOOKUP($A188,#REF!,'Печать(міжопал)'!Q$9,FALSE))</f>
        <v>#REF!</v>
      </c>
      <c r="R188" s="82" t="e">
        <f t="shared" si="17"/>
        <v>#REF!</v>
      </c>
      <c r="S188" s="84" t="e">
        <f>IF($B188=0,0,VLOOKUP($A188,#REF!,'Печать(міжопал)'!S$9,FALSE))</f>
        <v>#REF!</v>
      </c>
      <c r="T188" s="82" t="e">
        <f t="shared" si="18"/>
        <v>#REF!</v>
      </c>
      <c r="U188" s="84" t="e">
        <f>IF($B188=0,0,VLOOKUP($A188,#REF!,'Печать(міжопал)'!U$9,FALSE))</f>
        <v>#REF!</v>
      </c>
      <c r="V188" s="82" t="e">
        <f t="shared" si="19"/>
        <v>#REF!</v>
      </c>
      <c r="W188" s="84" t="e">
        <f>IF($B188=0,0,VLOOKUP($A188,#REF!,'Печать(міжопал)'!W$9,FALSE))</f>
        <v>#REF!</v>
      </c>
      <c r="X188" s="82" t="e">
        <f>IF(AND($A188&gt;0,W188&gt;0),IF('2_Вихідні дані'!$A$12=1,ROUND($L188*(W188-1),2),ROUND((L188+N188+P188+R188+T188+V188)*(W188-1),2)),0)</f>
        <v>#REF!</v>
      </c>
      <c r="Y188" s="74" t="e">
        <f t="shared" si="20"/>
        <v>#REF!</v>
      </c>
      <c r="Z188" s="74" t="e">
        <f>Y188*'2_Вихідні дані'!$B$18</f>
        <v>#REF!</v>
      </c>
    </row>
    <row r="189" spans="1:26" ht="12" hidden="1" x14ac:dyDescent="0.2">
      <c r="A189" s="86" t="e">
        <f>#REF!</f>
        <v>#REF!</v>
      </c>
      <c r="B189" s="78" t="e">
        <f>IF(C189=0,0,COUNTIF($C$10:C189,"&lt;&gt;0"))</f>
        <v>#REF!</v>
      </c>
      <c r="C189" s="78" t="e">
        <f>IF($F189&gt;0,#REF!,0)</f>
        <v>#REF!</v>
      </c>
      <c r="D189" s="78" t="e">
        <f>IF($F189&gt;0,#REF!,"")</f>
        <v>#REF!</v>
      </c>
      <c r="E189" s="78" t="e">
        <f>IF($F189&gt;0,#REF!,0)</f>
        <v>#REF!</v>
      </c>
      <c r="F189" s="78" t="e">
        <f>VLOOKUP($A189,#REF!,15+$B$3,FALSE)</f>
        <v>#REF!</v>
      </c>
      <c r="G189" s="82" t="e">
        <f>IF($B189&gt;0,'2_Вихідні дані'!$B$3,0)</f>
        <v>#REF!</v>
      </c>
      <c r="H189" s="84" t="e">
        <f>IF($B189=0,0,VLOOKUP($A189,#REF!,'Печать(міжопал)'!H$9,FALSE))</f>
        <v>#REF!</v>
      </c>
      <c r="I189" s="84" t="e">
        <f>IF($B189=0,0,VLOOKUP($A189,#REF!,'Печать(міжопал)'!I$9,FALSE))</f>
        <v>#REF!</v>
      </c>
      <c r="J189" s="84" t="e">
        <f>IF(B189=0,0,IF(E189&gt;0,VLOOKUP(E189,'2_Вихідні дані'!$A$6:$B$11,2,FALSE),1))</f>
        <v>#REF!</v>
      </c>
      <c r="K189" s="84" t="e">
        <f>IF($B189=0,0,VLOOKUP($A189,#REF!,'Печать(міжопал)'!K$9,FALSE))</f>
        <v>#REF!</v>
      </c>
      <c r="L189" s="74" t="e">
        <f t="shared" si="14"/>
        <v>#REF!</v>
      </c>
      <c r="M189" s="84" t="e">
        <f>IF($B189=0,0,VLOOKUP($A189,#REF!,'Печать(міжопал)'!M$9,FALSE))</f>
        <v>#REF!</v>
      </c>
      <c r="N189" s="82" t="e">
        <f t="shared" si="15"/>
        <v>#REF!</v>
      </c>
      <c r="O189" s="84" t="e">
        <f>IF($B189=0,0,VLOOKUP($A189,#REF!,'Печать(міжопал)'!O$9,FALSE))</f>
        <v>#REF!</v>
      </c>
      <c r="P189" s="82" t="e">
        <f t="shared" si="16"/>
        <v>#REF!</v>
      </c>
      <c r="Q189" s="84" t="e">
        <f>IF($B189=0,0,VLOOKUP($A189,#REF!,'Печать(міжопал)'!Q$9,FALSE))</f>
        <v>#REF!</v>
      </c>
      <c r="R189" s="82" t="e">
        <f t="shared" si="17"/>
        <v>#REF!</v>
      </c>
      <c r="S189" s="84" t="e">
        <f>IF($B189=0,0,VLOOKUP($A189,#REF!,'Печать(міжопал)'!S$9,FALSE))</f>
        <v>#REF!</v>
      </c>
      <c r="T189" s="82" t="e">
        <f t="shared" si="18"/>
        <v>#REF!</v>
      </c>
      <c r="U189" s="84" t="e">
        <f>IF($B189=0,0,VLOOKUP($A189,#REF!,'Печать(міжопал)'!U$9,FALSE))</f>
        <v>#REF!</v>
      </c>
      <c r="V189" s="82" t="e">
        <f t="shared" si="19"/>
        <v>#REF!</v>
      </c>
      <c r="W189" s="84" t="e">
        <f>IF($B189=0,0,VLOOKUP($A189,#REF!,'Печать(міжопал)'!W$9,FALSE))</f>
        <v>#REF!</v>
      </c>
      <c r="X189" s="82" t="e">
        <f>IF(AND($A189&gt;0,W189&gt;0),IF('2_Вихідні дані'!$A$12=1,ROUND($L189*(W189-1),2),ROUND((L189+N189+P189+R189+T189+V189)*(W189-1),2)),0)</f>
        <v>#REF!</v>
      </c>
      <c r="Y189" s="74" t="e">
        <f t="shared" si="20"/>
        <v>#REF!</v>
      </c>
      <c r="Z189" s="74" t="e">
        <f>Y189*'2_Вихідні дані'!$B$18</f>
        <v>#REF!</v>
      </c>
    </row>
    <row r="190" spans="1:26" ht="12" hidden="1" x14ac:dyDescent="0.2">
      <c r="A190" s="86" t="e">
        <f>#REF!</f>
        <v>#REF!</v>
      </c>
      <c r="B190" s="78" t="e">
        <f>IF(C190=0,0,COUNTIF($C$10:C190,"&lt;&gt;0"))</f>
        <v>#REF!</v>
      </c>
      <c r="C190" s="78" t="e">
        <f>IF($F190&gt;0,#REF!,0)</f>
        <v>#REF!</v>
      </c>
      <c r="D190" s="78" t="e">
        <f>IF($F190&gt;0,#REF!,"")</f>
        <v>#REF!</v>
      </c>
      <c r="E190" s="78" t="e">
        <f>IF($F190&gt;0,#REF!,0)</f>
        <v>#REF!</v>
      </c>
      <c r="F190" s="78" t="e">
        <f>VLOOKUP($A190,#REF!,15+$B$3,FALSE)</f>
        <v>#REF!</v>
      </c>
      <c r="G190" s="82" t="e">
        <f>IF($B190&gt;0,'2_Вихідні дані'!$B$3,0)</f>
        <v>#REF!</v>
      </c>
      <c r="H190" s="84" t="e">
        <f>IF($B190=0,0,VLOOKUP($A190,#REF!,'Печать(міжопал)'!H$9,FALSE))</f>
        <v>#REF!</v>
      </c>
      <c r="I190" s="84" t="e">
        <f>IF($B190=0,0,VLOOKUP($A190,#REF!,'Печать(міжопал)'!I$9,FALSE))</f>
        <v>#REF!</v>
      </c>
      <c r="J190" s="84" t="e">
        <f>IF(B190=0,0,IF(E190&gt;0,VLOOKUP(E190,'2_Вихідні дані'!$A$6:$B$11,2,FALSE),1))</f>
        <v>#REF!</v>
      </c>
      <c r="K190" s="84" t="e">
        <f>IF($B190=0,0,VLOOKUP($A190,#REF!,'Печать(міжопал)'!K$9,FALSE))</f>
        <v>#REF!</v>
      </c>
      <c r="L190" s="74" t="e">
        <f t="shared" si="14"/>
        <v>#REF!</v>
      </c>
      <c r="M190" s="84" t="e">
        <f>IF($B190=0,0,VLOOKUP($A190,#REF!,'Печать(міжопал)'!M$9,FALSE))</f>
        <v>#REF!</v>
      </c>
      <c r="N190" s="82" t="e">
        <f t="shared" si="15"/>
        <v>#REF!</v>
      </c>
      <c r="O190" s="84" t="e">
        <f>IF($B190=0,0,VLOOKUP($A190,#REF!,'Печать(міжопал)'!O$9,FALSE))</f>
        <v>#REF!</v>
      </c>
      <c r="P190" s="82" t="e">
        <f t="shared" si="16"/>
        <v>#REF!</v>
      </c>
      <c r="Q190" s="84" t="e">
        <f>IF($B190=0,0,VLOOKUP($A190,#REF!,'Печать(міжопал)'!Q$9,FALSE))</f>
        <v>#REF!</v>
      </c>
      <c r="R190" s="82" t="e">
        <f t="shared" si="17"/>
        <v>#REF!</v>
      </c>
      <c r="S190" s="84" t="e">
        <f>IF($B190=0,0,VLOOKUP($A190,#REF!,'Печать(міжопал)'!S$9,FALSE))</f>
        <v>#REF!</v>
      </c>
      <c r="T190" s="82" t="e">
        <f t="shared" si="18"/>
        <v>#REF!</v>
      </c>
      <c r="U190" s="84" t="e">
        <f>IF($B190=0,0,VLOOKUP($A190,#REF!,'Печать(міжопал)'!U$9,FALSE))</f>
        <v>#REF!</v>
      </c>
      <c r="V190" s="82" t="e">
        <f t="shared" si="19"/>
        <v>#REF!</v>
      </c>
      <c r="W190" s="84" t="e">
        <f>IF($B190=0,0,VLOOKUP($A190,#REF!,'Печать(міжопал)'!W$9,FALSE))</f>
        <v>#REF!</v>
      </c>
      <c r="X190" s="82" t="e">
        <f>IF(AND($A190&gt;0,W190&gt;0),IF('2_Вихідні дані'!$A$12=1,ROUND($L190*(W190-1),2),ROUND((L190+N190+P190+R190+T190+V190)*(W190-1),2)),0)</f>
        <v>#REF!</v>
      </c>
      <c r="Y190" s="74" t="e">
        <f t="shared" si="20"/>
        <v>#REF!</v>
      </c>
      <c r="Z190" s="74" t="e">
        <f>Y190*'2_Вихідні дані'!$B$18</f>
        <v>#REF!</v>
      </c>
    </row>
    <row r="191" spans="1:26" ht="12" hidden="1" x14ac:dyDescent="0.2">
      <c r="A191" s="86" t="e">
        <f>#REF!</f>
        <v>#REF!</v>
      </c>
      <c r="B191" s="78" t="e">
        <f>IF(C191=0,0,COUNTIF($C$10:C191,"&lt;&gt;0"))</f>
        <v>#REF!</v>
      </c>
      <c r="C191" s="78" t="e">
        <f>IF($F191&gt;0,#REF!,0)</f>
        <v>#REF!</v>
      </c>
      <c r="D191" s="78" t="e">
        <f>IF($F191&gt;0,#REF!,"")</f>
        <v>#REF!</v>
      </c>
      <c r="E191" s="78" t="e">
        <f>IF($F191&gt;0,#REF!,0)</f>
        <v>#REF!</v>
      </c>
      <c r="F191" s="78" t="e">
        <f>VLOOKUP($A191,#REF!,15+$B$3,FALSE)</f>
        <v>#REF!</v>
      </c>
      <c r="G191" s="82" t="e">
        <f>IF($B191&gt;0,'2_Вихідні дані'!$B$3,0)</f>
        <v>#REF!</v>
      </c>
      <c r="H191" s="84" t="e">
        <f>IF($B191=0,0,VLOOKUP($A191,#REF!,'Печать(міжопал)'!H$9,FALSE))</f>
        <v>#REF!</v>
      </c>
      <c r="I191" s="84" t="e">
        <f>IF($B191=0,0,VLOOKUP($A191,#REF!,'Печать(міжопал)'!I$9,FALSE))</f>
        <v>#REF!</v>
      </c>
      <c r="J191" s="84" t="e">
        <f>IF(B191=0,0,IF(E191&gt;0,VLOOKUP(E191,'2_Вихідні дані'!$A$6:$B$11,2,FALSE),1))</f>
        <v>#REF!</v>
      </c>
      <c r="K191" s="84" t="e">
        <f>IF($B191=0,0,VLOOKUP($A191,#REF!,'Печать(міжопал)'!K$9,FALSE))</f>
        <v>#REF!</v>
      </c>
      <c r="L191" s="74" t="e">
        <f t="shared" si="14"/>
        <v>#REF!</v>
      </c>
      <c r="M191" s="84" t="e">
        <f>IF($B191=0,0,VLOOKUP($A191,#REF!,'Печать(міжопал)'!M$9,FALSE))</f>
        <v>#REF!</v>
      </c>
      <c r="N191" s="82" t="e">
        <f t="shared" si="15"/>
        <v>#REF!</v>
      </c>
      <c r="O191" s="84" t="e">
        <f>IF($B191=0,0,VLOOKUP($A191,#REF!,'Печать(міжопал)'!O$9,FALSE))</f>
        <v>#REF!</v>
      </c>
      <c r="P191" s="82" t="e">
        <f t="shared" si="16"/>
        <v>#REF!</v>
      </c>
      <c r="Q191" s="84" t="e">
        <f>IF($B191=0,0,VLOOKUP($A191,#REF!,'Печать(міжопал)'!Q$9,FALSE))</f>
        <v>#REF!</v>
      </c>
      <c r="R191" s="82" t="e">
        <f t="shared" si="17"/>
        <v>#REF!</v>
      </c>
      <c r="S191" s="84" t="e">
        <f>IF($B191=0,0,VLOOKUP($A191,#REF!,'Печать(міжопал)'!S$9,FALSE))</f>
        <v>#REF!</v>
      </c>
      <c r="T191" s="82" t="e">
        <f t="shared" si="18"/>
        <v>#REF!</v>
      </c>
      <c r="U191" s="84" t="e">
        <f>IF($B191=0,0,VLOOKUP($A191,#REF!,'Печать(міжопал)'!U$9,FALSE))</f>
        <v>#REF!</v>
      </c>
      <c r="V191" s="82" t="e">
        <f t="shared" si="19"/>
        <v>#REF!</v>
      </c>
      <c r="W191" s="84" t="e">
        <f>IF($B191=0,0,VLOOKUP($A191,#REF!,'Печать(міжопал)'!W$9,FALSE))</f>
        <v>#REF!</v>
      </c>
      <c r="X191" s="82" t="e">
        <f>IF(AND($A191&gt;0,W191&gt;0),IF('2_Вихідні дані'!$A$12=1,ROUND($L191*(W191-1),2),ROUND((L191+N191+P191+R191+T191+V191)*(W191-1),2)),0)</f>
        <v>#REF!</v>
      </c>
      <c r="Y191" s="74" t="e">
        <f t="shared" si="20"/>
        <v>#REF!</v>
      </c>
      <c r="Z191" s="74" t="e">
        <f>Y191*'2_Вихідні дані'!$B$18</f>
        <v>#REF!</v>
      </c>
    </row>
    <row r="192" spans="1:26" ht="12" hidden="1" x14ac:dyDescent="0.2">
      <c r="A192" s="86" t="e">
        <f>#REF!</f>
        <v>#REF!</v>
      </c>
      <c r="B192" s="78" t="e">
        <f>IF(C192=0,0,COUNTIF($C$10:C192,"&lt;&gt;0"))</f>
        <v>#REF!</v>
      </c>
      <c r="C192" s="78" t="e">
        <f>IF($F192&gt;0,#REF!,0)</f>
        <v>#REF!</v>
      </c>
      <c r="D192" s="78" t="e">
        <f>IF($F192&gt;0,#REF!,"")</f>
        <v>#REF!</v>
      </c>
      <c r="E192" s="78" t="e">
        <f>IF($F192&gt;0,#REF!,0)</f>
        <v>#REF!</v>
      </c>
      <c r="F192" s="78" t="e">
        <f>VLOOKUP($A192,#REF!,15+$B$3,FALSE)</f>
        <v>#REF!</v>
      </c>
      <c r="G192" s="82" t="e">
        <f>IF($B192&gt;0,'2_Вихідні дані'!$B$3,0)</f>
        <v>#REF!</v>
      </c>
      <c r="H192" s="84" t="e">
        <f>IF($B192=0,0,VLOOKUP($A192,#REF!,'Печать(міжопал)'!H$9,FALSE))</f>
        <v>#REF!</v>
      </c>
      <c r="I192" s="84" t="e">
        <f>IF($B192=0,0,VLOOKUP($A192,#REF!,'Печать(міжопал)'!I$9,FALSE))</f>
        <v>#REF!</v>
      </c>
      <c r="J192" s="84" t="e">
        <f>IF(B192=0,0,IF(E192&gt;0,VLOOKUP(E192,'2_Вихідні дані'!$A$6:$B$11,2,FALSE),1))</f>
        <v>#REF!</v>
      </c>
      <c r="K192" s="84" t="e">
        <f>IF($B192=0,0,VLOOKUP($A192,#REF!,'Печать(міжопал)'!K$9,FALSE))</f>
        <v>#REF!</v>
      </c>
      <c r="L192" s="74" t="e">
        <f t="shared" si="14"/>
        <v>#REF!</v>
      </c>
      <c r="M192" s="84" t="e">
        <f>IF($B192=0,0,VLOOKUP($A192,#REF!,'Печать(міжопал)'!M$9,FALSE))</f>
        <v>#REF!</v>
      </c>
      <c r="N192" s="82" t="e">
        <f t="shared" si="15"/>
        <v>#REF!</v>
      </c>
      <c r="O192" s="84" t="e">
        <f>IF($B192=0,0,VLOOKUP($A192,#REF!,'Печать(міжопал)'!O$9,FALSE))</f>
        <v>#REF!</v>
      </c>
      <c r="P192" s="82" t="e">
        <f t="shared" si="16"/>
        <v>#REF!</v>
      </c>
      <c r="Q192" s="84" t="e">
        <f>IF($B192=0,0,VLOOKUP($A192,#REF!,'Печать(міжопал)'!Q$9,FALSE))</f>
        <v>#REF!</v>
      </c>
      <c r="R192" s="82" t="e">
        <f t="shared" si="17"/>
        <v>#REF!</v>
      </c>
      <c r="S192" s="84" t="e">
        <f>IF($B192=0,0,VLOOKUP($A192,#REF!,'Печать(міжопал)'!S$9,FALSE))</f>
        <v>#REF!</v>
      </c>
      <c r="T192" s="82" t="e">
        <f t="shared" si="18"/>
        <v>#REF!</v>
      </c>
      <c r="U192" s="84" t="e">
        <f>IF($B192=0,0,VLOOKUP($A192,#REF!,'Печать(міжопал)'!U$9,FALSE))</f>
        <v>#REF!</v>
      </c>
      <c r="V192" s="82" t="e">
        <f t="shared" si="19"/>
        <v>#REF!</v>
      </c>
      <c r="W192" s="84" t="e">
        <f>IF($B192=0,0,VLOOKUP($A192,#REF!,'Печать(міжопал)'!W$9,FALSE))</f>
        <v>#REF!</v>
      </c>
      <c r="X192" s="82" t="e">
        <f>IF(AND($A192&gt;0,W192&gt;0),IF('2_Вихідні дані'!$A$12=1,ROUND($L192*(W192-1),2),ROUND((L192+N192+P192+R192+T192+V192)*(W192-1),2)),0)</f>
        <v>#REF!</v>
      </c>
      <c r="Y192" s="74" t="e">
        <f t="shared" si="20"/>
        <v>#REF!</v>
      </c>
      <c r="Z192" s="74" t="e">
        <f>Y192*'2_Вихідні дані'!$B$18</f>
        <v>#REF!</v>
      </c>
    </row>
    <row r="193" spans="1:26" ht="12" hidden="1" x14ac:dyDescent="0.2">
      <c r="A193" s="86" t="e">
        <f>#REF!</f>
        <v>#REF!</v>
      </c>
      <c r="B193" s="78" t="e">
        <f>IF(C193=0,0,COUNTIF($C$10:C193,"&lt;&gt;0"))</f>
        <v>#REF!</v>
      </c>
      <c r="C193" s="78" t="e">
        <f>IF($F193&gt;0,#REF!,0)</f>
        <v>#REF!</v>
      </c>
      <c r="D193" s="78" t="e">
        <f>IF($F193&gt;0,#REF!,"")</f>
        <v>#REF!</v>
      </c>
      <c r="E193" s="78" t="e">
        <f>IF($F193&gt;0,#REF!,0)</f>
        <v>#REF!</v>
      </c>
      <c r="F193" s="78" t="e">
        <f>VLOOKUP($A193,#REF!,15+$B$3,FALSE)</f>
        <v>#REF!</v>
      </c>
      <c r="G193" s="82" t="e">
        <f>IF($B193&gt;0,'2_Вихідні дані'!$B$3,0)</f>
        <v>#REF!</v>
      </c>
      <c r="H193" s="84" t="e">
        <f>IF($B193=0,0,VLOOKUP($A193,#REF!,'Печать(міжопал)'!H$9,FALSE))</f>
        <v>#REF!</v>
      </c>
      <c r="I193" s="84" t="e">
        <f>IF($B193=0,0,VLOOKUP($A193,#REF!,'Печать(міжопал)'!I$9,FALSE))</f>
        <v>#REF!</v>
      </c>
      <c r="J193" s="84" t="e">
        <f>IF(B193=0,0,IF(E193&gt;0,VLOOKUP(E193,'2_Вихідні дані'!$A$6:$B$11,2,FALSE),1))</f>
        <v>#REF!</v>
      </c>
      <c r="K193" s="84" t="e">
        <f>IF($B193=0,0,VLOOKUP($A193,#REF!,'Печать(міжопал)'!K$9,FALSE))</f>
        <v>#REF!</v>
      </c>
      <c r="L193" s="74" t="e">
        <f t="shared" si="14"/>
        <v>#REF!</v>
      </c>
      <c r="M193" s="84" t="e">
        <f>IF($B193=0,0,VLOOKUP($A193,#REF!,'Печать(міжопал)'!M$9,FALSE))</f>
        <v>#REF!</v>
      </c>
      <c r="N193" s="82" t="e">
        <f t="shared" si="15"/>
        <v>#REF!</v>
      </c>
      <c r="O193" s="84" t="e">
        <f>IF($B193=0,0,VLOOKUP($A193,#REF!,'Печать(міжопал)'!O$9,FALSE))</f>
        <v>#REF!</v>
      </c>
      <c r="P193" s="82" t="e">
        <f t="shared" si="16"/>
        <v>#REF!</v>
      </c>
      <c r="Q193" s="84" t="e">
        <f>IF($B193=0,0,VLOOKUP($A193,#REF!,'Печать(міжопал)'!Q$9,FALSE))</f>
        <v>#REF!</v>
      </c>
      <c r="R193" s="82" t="e">
        <f t="shared" si="17"/>
        <v>#REF!</v>
      </c>
      <c r="S193" s="84" t="e">
        <f>IF($B193=0,0,VLOOKUP($A193,#REF!,'Печать(міжопал)'!S$9,FALSE))</f>
        <v>#REF!</v>
      </c>
      <c r="T193" s="82" t="e">
        <f t="shared" si="18"/>
        <v>#REF!</v>
      </c>
      <c r="U193" s="84" t="e">
        <f>IF($B193=0,0,VLOOKUP($A193,#REF!,'Печать(міжопал)'!U$9,FALSE))</f>
        <v>#REF!</v>
      </c>
      <c r="V193" s="82" t="e">
        <f t="shared" si="19"/>
        <v>#REF!</v>
      </c>
      <c r="W193" s="84" t="e">
        <f>IF($B193=0,0,VLOOKUP($A193,#REF!,'Печать(міжопал)'!W$9,FALSE))</f>
        <v>#REF!</v>
      </c>
      <c r="X193" s="82" t="e">
        <f>IF(AND($A193&gt;0,W193&gt;0),IF('2_Вихідні дані'!$A$12=1,ROUND($L193*(W193-1),2),ROUND((L193+N193+P193+R193+T193+V193)*(W193-1),2)),0)</f>
        <v>#REF!</v>
      </c>
      <c r="Y193" s="74" t="e">
        <f t="shared" si="20"/>
        <v>#REF!</v>
      </c>
      <c r="Z193" s="74" t="e">
        <f>Y193*'2_Вихідні дані'!$B$18</f>
        <v>#REF!</v>
      </c>
    </row>
    <row r="194" spans="1:26" ht="12" hidden="1" x14ac:dyDescent="0.2">
      <c r="A194" s="86" t="e">
        <f>#REF!</f>
        <v>#REF!</v>
      </c>
      <c r="B194" s="78" t="e">
        <f>IF(C194=0,0,COUNTIF($C$10:C194,"&lt;&gt;0"))</f>
        <v>#REF!</v>
      </c>
      <c r="C194" s="78" t="e">
        <f>IF($F194&gt;0,#REF!,0)</f>
        <v>#REF!</v>
      </c>
      <c r="D194" s="78" t="e">
        <f>IF($F194&gt;0,#REF!,"")</f>
        <v>#REF!</v>
      </c>
      <c r="E194" s="78" t="e">
        <f>IF($F194&gt;0,#REF!,0)</f>
        <v>#REF!</v>
      </c>
      <c r="F194" s="78" t="e">
        <f>VLOOKUP($A194,#REF!,15+$B$3,FALSE)</f>
        <v>#REF!</v>
      </c>
      <c r="G194" s="82" t="e">
        <f>IF($B194&gt;0,'2_Вихідні дані'!$B$3,0)</f>
        <v>#REF!</v>
      </c>
      <c r="H194" s="84" t="e">
        <f>IF($B194=0,0,VLOOKUP($A194,#REF!,'Печать(міжопал)'!H$9,FALSE))</f>
        <v>#REF!</v>
      </c>
      <c r="I194" s="84" t="e">
        <f>IF($B194=0,0,VLOOKUP($A194,#REF!,'Печать(міжопал)'!I$9,FALSE))</f>
        <v>#REF!</v>
      </c>
      <c r="J194" s="84" t="e">
        <f>IF(B194=0,0,IF(E194&gt;0,VLOOKUP(E194,'2_Вихідні дані'!$A$6:$B$11,2,FALSE),1))</f>
        <v>#REF!</v>
      </c>
      <c r="K194" s="84" t="e">
        <f>IF($B194=0,0,VLOOKUP($A194,#REF!,'Печать(міжопал)'!K$9,FALSE))</f>
        <v>#REF!</v>
      </c>
      <c r="L194" s="74" t="e">
        <f t="shared" si="14"/>
        <v>#REF!</v>
      </c>
      <c r="M194" s="84" t="e">
        <f>IF($B194=0,0,VLOOKUP($A194,#REF!,'Печать(міжопал)'!M$9,FALSE))</f>
        <v>#REF!</v>
      </c>
      <c r="N194" s="82" t="e">
        <f t="shared" si="15"/>
        <v>#REF!</v>
      </c>
      <c r="O194" s="84" t="e">
        <f>IF($B194=0,0,VLOOKUP($A194,#REF!,'Печать(міжопал)'!O$9,FALSE))</f>
        <v>#REF!</v>
      </c>
      <c r="P194" s="82" t="e">
        <f t="shared" si="16"/>
        <v>#REF!</v>
      </c>
      <c r="Q194" s="84" t="e">
        <f>IF($B194=0,0,VLOOKUP($A194,#REF!,'Печать(міжопал)'!Q$9,FALSE))</f>
        <v>#REF!</v>
      </c>
      <c r="R194" s="82" t="e">
        <f t="shared" si="17"/>
        <v>#REF!</v>
      </c>
      <c r="S194" s="84" t="e">
        <f>IF($B194=0,0,VLOOKUP($A194,#REF!,'Печать(міжопал)'!S$9,FALSE))</f>
        <v>#REF!</v>
      </c>
      <c r="T194" s="82" t="e">
        <f t="shared" si="18"/>
        <v>#REF!</v>
      </c>
      <c r="U194" s="84" t="e">
        <f>IF($B194=0,0,VLOOKUP($A194,#REF!,'Печать(міжопал)'!U$9,FALSE))</f>
        <v>#REF!</v>
      </c>
      <c r="V194" s="82" t="e">
        <f t="shared" si="19"/>
        <v>#REF!</v>
      </c>
      <c r="W194" s="84" t="e">
        <f>IF($B194=0,0,VLOOKUP($A194,#REF!,'Печать(міжопал)'!W$9,FALSE))</f>
        <v>#REF!</v>
      </c>
      <c r="X194" s="82" t="e">
        <f>IF(AND($A194&gt;0,W194&gt;0),IF('2_Вихідні дані'!$A$12=1,ROUND($L194*(W194-1),2),ROUND((L194+N194+P194+R194+T194+V194)*(W194-1),2)),0)</f>
        <v>#REF!</v>
      </c>
      <c r="Y194" s="74" t="e">
        <f t="shared" si="20"/>
        <v>#REF!</v>
      </c>
      <c r="Z194" s="74" t="e">
        <f>Y194*'2_Вихідні дані'!$B$18</f>
        <v>#REF!</v>
      </c>
    </row>
    <row r="195" spans="1:26" ht="12" hidden="1" x14ac:dyDescent="0.2">
      <c r="A195" s="86" t="e">
        <f>#REF!</f>
        <v>#REF!</v>
      </c>
      <c r="B195" s="78" t="e">
        <f>IF(C195=0,0,COUNTIF($C$10:C195,"&lt;&gt;0"))</f>
        <v>#REF!</v>
      </c>
      <c r="C195" s="78" t="e">
        <f>IF($F195&gt;0,#REF!,0)</f>
        <v>#REF!</v>
      </c>
      <c r="D195" s="78" t="e">
        <f>IF($F195&gt;0,#REF!,"")</f>
        <v>#REF!</v>
      </c>
      <c r="E195" s="78" t="e">
        <f>IF($F195&gt;0,#REF!,0)</f>
        <v>#REF!</v>
      </c>
      <c r="F195" s="78" t="e">
        <f>VLOOKUP($A195,#REF!,15+$B$3,FALSE)</f>
        <v>#REF!</v>
      </c>
      <c r="G195" s="82" t="e">
        <f>IF($B195&gt;0,'2_Вихідні дані'!$B$3,0)</f>
        <v>#REF!</v>
      </c>
      <c r="H195" s="84" t="e">
        <f>IF($B195=0,0,VLOOKUP($A195,#REF!,'Печать(міжопал)'!H$9,FALSE))</f>
        <v>#REF!</v>
      </c>
      <c r="I195" s="84" t="e">
        <f>IF($B195=0,0,VLOOKUP($A195,#REF!,'Печать(міжопал)'!I$9,FALSE))</f>
        <v>#REF!</v>
      </c>
      <c r="J195" s="84" t="e">
        <f>IF(B195=0,0,IF(E195&gt;0,VLOOKUP(E195,'2_Вихідні дані'!$A$6:$B$11,2,FALSE),1))</f>
        <v>#REF!</v>
      </c>
      <c r="K195" s="84" t="e">
        <f>IF($B195=0,0,VLOOKUP($A195,#REF!,'Печать(міжопал)'!K$9,FALSE))</f>
        <v>#REF!</v>
      </c>
      <c r="L195" s="74" t="e">
        <f t="shared" si="14"/>
        <v>#REF!</v>
      </c>
      <c r="M195" s="84" t="e">
        <f>IF($B195=0,0,VLOOKUP($A195,#REF!,'Печать(міжопал)'!M$9,FALSE))</f>
        <v>#REF!</v>
      </c>
      <c r="N195" s="82" t="e">
        <f t="shared" si="15"/>
        <v>#REF!</v>
      </c>
      <c r="O195" s="84" t="e">
        <f>IF($B195=0,0,VLOOKUP($A195,#REF!,'Печать(міжопал)'!O$9,FALSE))</f>
        <v>#REF!</v>
      </c>
      <c r="P195" s="82" t="e">
        <f t="shared" si="16"/>
        <v>#REF!</v>
      </c>
      <c r="Q195" s="84" t="e">
        <f>IF($B195=0,0,VLOOKUP($A195,#REF!,'Печать(міжопал)'!Q$9,FALSE))</f>
        <v>#REF!</v>
      </c>
      <c r="R195" s="82" t="e">
        <f t="shared" si="17"/>
        <v>#REF!</v>
      </c>
      <c r="S195" s="84" t="e">
        <f>IF($B195=0,0,VLOOKUP($A195,#REF!,'Печать(міжопал)'!S$9,FALSE))</f>
        <v>#REF!</v>
      </c>
      <c r="T195" s="82" t="e">
        <f t="shared" si="18"/>
        <v>#REF!</v>
      </c>
      <c r="U195" s="84" t="e">
        <f>IF($B195=0,0,VLOOKUP($A195,#REF!,'Печать(міжопал)'!U$9,FALSE))</f>
        <v>#REF!</v>
      </c>
      <c r="V195" s="82" t="e">
        <f t="shared" si="19"/>
        <v>#REF!</v>
      </c>
      <c r="W195" s="84" t="e">
        <f>IF($B195=0,0,VLOOKUP($A195,#REF!,'Печать(міжопал)'!W$9,FALSE))</f>
        <v>#REF!</v>
      </c>
      <c r="X195" s="82" t="e">
        <f>IF(AND($A195&gt;0,W195&gt;0),IF('2_Вихідні дані'!$A$12=1,ROUND($L195*(W195-1),2),ROUND((L195+N195+P195+R195+T195+V195)*(W195-1),2)),0)</f>
        <v>#REF!</v>
      </c>
      <c r="Y195" s="74" t="e">
        <f t="shared" si="20"/>
        <v>#REF!</v>
      </c>
      <c r="Z195" s="74" t="e">
        <f>Y195*'2_Вихідні дані'!$B$18</f>
        <v>#REF!</v>
      </c>
    </row>
    <row r="196" spans="1:26" ht="12" hidden="1" x14ac:dyDescent="0.2">
      <c r="A196" s="86" t="e">
        <f>#REF!</f>
        <v>#REF!</v>
      </c>
      <c r="B196" s="78" t="e">
        <f>IF(C196=0,0,COUNTIF($C$10:C196,"&lt;&gt;0"))</f>
        <v>#REF!</v>
      </c>
      <c r="C196" s="78" t="e">
        <f>IF($F196&gt;0,#REF!,0)</f>
        <v>#REF!</v>
      </c>
      <c r="D196" s="78" t="e">
        <f>IF($F196&gt;0,#REF!,"")</f>
        <v>#REF!</v>
      </c>
      <c r="E196" s="78" t="e">
        <f>IF($F196&gt;0,#REF!,0)</f>
        <v>#REF!</v>
      </c>
      <c r="F196" s="78" t="e">
        <f>VLOOKUP($A196,#REF!,15+$B$3,FALSE)</f>
        <v>#REF!</v>
      </c>
      <c r="G196" s="82" t="e">
        <f>IF($B196&gt;0,'2_Вихідні дані'!$B$3,0)</f>
        <v>#REF!</v>
      </c>
      <c r="H196" s="84" t="e">
        <f>IF($B196=0,0,VLOOKUP($A196,#REF!,'Печать(міжопал)'!H$9,FALSE))</f>
        <v>#REF!</v>
      </c>
      <c r="I196" s="84" t="e">
        <f>IF($B196=0,0,VLOOKUP($A196,#REF!,'Печать(міжопал)'!I$9,FALSE))</f>
        <v>#REF!</v>
      </c>
      <c r="J196" s="84" t="e">
        <f>IF(B196=0,0,IF(E196&gt;0,VLOOKUP(E196,'2_Вихідні дані'!$A$6:$B$11,2,FALSE),1))</f>
        <v>#REF!</v>
      </c>
      <c r="K196" s="84" t="e">
        <f>IF($B196=0,0,VLOOKUP($A196,#REF!,'Печать(міжопал)'!K$9,FALSE))</f>
        <v>#REF!</v>
      </c>
      <c r="L196" s="74" t="e">
        <f t="shared" si="14"/>
        <v>#REF!</v>
      </c>
      <c r="M196" s="84" t="e">
        <f>IF($B196=0,0,VLOOKUP($A196,#REF!,'Печать(міжопал)'!M$9,FALSE))</f>
        <v>#REF!</v>
      </c>
      <c r="N196" s="82" t="e">
        <f t="shared" si="15"/>
        <v>#REF!</v>
      </c>
      <c r="O196" s="84" t="e">
        <f>IF($B196=0,0,VLOOKUP($A196,#REF!,'Печать(міжопал)'!O$9,FALSE))</f>
        <v>#REF!</v>
      </c>
      <c r="P196" s="82" t="e">
        <f t="shared" si="16"/>
        <v>#REF!</v>
      </c>
      <c r="Q196" s="84" t="e">
        <f>IF($B196=0,0,VLOOKUP($A196,#REF!,'Печать(міжопал)'!Q$9,FALSE))</f>
        <v>#REF!</v>
      </c>
      <c r="R196" s="82" t="e">
        <f t="shared" si="17"/>
        <v>#REF!</v>
      </c>
      <c r="S196" s="84" t="e">
        <f>IF($B196=0,0,VLOOKUP($A196,#REF!,'Печать(міжопал)'!S$9,FALSE))</f>
        <v>#REF!</v>
      </c>
      <c r="T196" s="82" t="e">
        <f t="shared" si="18"/>
        <v>#REF!</v>
      </c>
      <c r="U196" s="84" t="e">
        <f>IF($B196=0,0,VLOOKUP($A196,#REF!,'Печать(міжопал)'!U$9,FALSE))</f>
        <v>#REF!</v>
      </c>
      <c r="V196" s="82" t="e">
        <f t="shared" si="19"/>
        <v>#REF!</v>
      </c>
      <c r="W196" s="84" t="e">
        <f>IF($B196=0,0,VLOOKUP($A196,#REF!,'Печать(міжопал)'!W$9,FALSE))</f>
        <v>#REF!</v>
      </c>
      <c r="X196" s="82" t="e">
        <f>IF(AND($A196&gt;0,W196&gt;0),IF('2_Вихідні дані'!$A$12=1,ROUND($L196*(W196-1),2),ROUND((L196+N196+P196+R196+T196+V196)*(W196-1),2)),0)</f>
        <v>#REF!</v>
      </c>
      <c r="Y196" s="74" t="e">
        <f t="shared" si="20"/>
        <v>#REF!</v>
      </c>
      <c r="Z196" s="74" t="e">
        <f>Y196*'2_Вихідні дані'!$B$18</f>
        <v>#REF!</v>
      </c>
    </row>
    <row r="197" spans="1:26" ht="12" hidden="1" x14ac:dyDescent="0.2">
      <c r="A197" s="86" t="e">
        <f>#REF!</f>
        <v>#REF!</v>
      </c>
      <c r="B197" s="78" t="e">
        <f>IF(C197=0,0,COUNTIF($C$10:C197,"&lt;&gt;0"))</f>
        <v>#REF!</v>
      </c>
      <c r="C197" s="78" t="e">
        <f>IF($F197&gt;0,#REF!,0)</f>
        <v>#REF!</v>
      </c>
      <c r="D197" s="78" t="e">
        <f>IF($F197&gt;0,#REF!,"")</f>
        <v>#REF!</v>
      </c>
      <c r="E197" s="78" t="e">
        <f>IF($F197&gt;0,#REF!,0)</f>
        <v>#REF!</v>
      </c>
      <c r="F197" s="78" t="e">
        <f>VLOOKUP($A197,#REF!,15+$B$3,FALSE)</f>
        <v>#REF!</v>
      </c>
      <c r="G197" s="82" t="e">
        <f>IF($B197&gt;0,'2_Вихідні дані'!$B$3,0)</f>
        <v>#REF!</v>
      </c>
      <c r="H197" s="84" t="e">
        <f>IF($B197=0,0,VLOOKUP($A197,#REF!,'Печать(міжопал)'!H$9,FALSE))</f>
        <v>#REF!</v>
      </c>
      <c r="I197" s="84" t="e">
        <f>IF($B197=0,0,VLOOKUP($A197,#REF!,'Печать(міжопал)'!I$9,FALSE))</f>
        <v>#REF!</v>
      </c>
      <c r="J197" s="84" t="e">
        <f>IF(B197=0,0,IF(E197&gt;0,VLOOKUP(E197,'2_Вихідні дані'!$A$6:$B$11,2,FALSE),1))</f>
        <v>#REF!</v>
      </c>
      <c r="K197" s="84" t="e">
        <f>IF($B197=0,0,VLOOKUP($A197,#REF!,'Печать(міжопал)'!K$9,FALSE))</f>
        <v>#REF!</v>
      </c>
      <c r="L197" s="74" t="e">
        <f t="shared" si="14"/>
        <v>#REF!</v>
      </c>
      <c r="M197" s="84" t="e">
        <f>IF($B197=0,0,VLOOKUP($A197,#REF!,'Печать(міжопал)'!M$9,FALSE))</f>
        <v>#REF!</v>
      </c>
      <c r="N197" s="82" t="e">
        <f t="shared" si="15"/>
        <v>#REF!</v>
      </c>
      <c r="O197" s="84" t="e">
        <f>IF($B197=0,0,VLOOKUP($A197,#REF!,'Печать(міжопал)'!O$9,FALSE))</f>
        <v>#REF!</v>
      </c>
      <c r="P197" s="82" t="e">
        <f t="shared" si="16"/>
        <v>#REF!</v>
      </c>
      <c r="Q197" s="84" t="e">
        <f>IF($B197=0,0,VLOOKUP($A197,#REF!,'Печать(міжопал)'!Q$9,FALSE))</f>
        <v>#REF!</v>
      </c>
      <c r="R197" s="82" t="e">
        <f t="shared" si="17"/>
        <v>#REF!</v>
      </c>
      <c r="S197" s="84" t="e">
        <f>IF($B197=0,0,VLOOKUP($A197,#REF!,'Печать(міжопал)'!S$9,FALSE))</f>
        <v>#REF!</v>
      </c>
      <c r="T197" s="82" t="e">
        <f t="shared" si="18"/>
        <v>#REF!</v>
      </c>
      <c r="U197" s="84" t="e">
        <f>IF($B197=0,0,VLOOKUP($A197,#REF!,'Печать(міжопал)'!U$9,FALSE))</f>
        <v>#REF!</v>
      </c>
      <c r="V197" s="82" t="e">
        <f t="shared" si="19"/>
        <v>#REF!</v>
      </c>
      <c r="W197" s="84" t="e">
        <f>IF($B197=0,0,VLOOKUP($A197,#REF!,'Печать(міжопал)'!W$9,FALSE))</f>
        <v>#REF!</v>
      </c>
      <c r="X197" s="82" t="e">
        <f>IF(AND($A197&gt;0,W197&gt;0),IF('2_Вихідні дані'!$A$12=1,ROUND($L197*(W197-1),2),ROUND((L197+N197+P197+R197+T197+V197)*(W197-1),2)),0)</f>
        <v>#REF!</v>
      </c>
      <c r="Y197" s="74" t="e">
        <f t="shared" si="20"/>
        <v>#REF!</v>
      </c>
      <c r="Z197" s="74" t="e">
        <f>Y197*'2_Вихідні дані'!$B$18</f>
        <v>#REF!</v>
      </c>
    </row>
    <row r="198" spans="1:26" ht="12" hidden="1" x14ac:dyDescent="0.2">
      <c r="A198" s="86" t="e">
        <f>#REF!</f>
        <v>#REF!</v>
      </c>
      <c r="B198" s="78" t="e">
        <f>IF(C198=0,0,COUNTIF($C$10:C198,"&lt;&gt;0"))</f>
        <v>#REF!</v>
      </c>
      <c r="C198" s="78" t="e">
        <f>IF($F198&gt;0,#REF!,0)</f>
        <v>#REF!</v>
      </c>
      <c r="D198" s="78" t="e">
        <f>IF($F198&gt;0,#REF!,"")</f>
        <v>#REF!</v>
      </c>
      <c r="E198" s="78" t="e">
        <f>IF($F198&gt;0,#REF!,0)</f>
        <v>#REF!</v>
      </c>
      <c r="F198" s="78" t="e">
        <f>VLOOKUP($A198,#REF!,15+$B$3,FALSE)</f>
        <v>#REF!</v>
      </c>
      <c r="G198" s="82" t="e">
        <f>IF($B198&gt;0,'2_Вихідні дані'!$B$3,0)</f>
        <v>#REF!</v>
      </c>
      <c r="H198" s="84" t="e">
        <f>IF($B198=0,0,VLOOKUP($A198,#REF!,'Печать(міжопал)'!H$9,FALSE))</f>
        <v>#REF!</v>
      </c>
      <c r="I198" s="84" t="e">
        <f>IF($B198=0,0,VLOOKUP($A198,#REF!,'Печать(міжопал)'!I$9,FALSE))</f>
        <v>#REF!</v>
      </c>
      <c r="J198" s="84" t="e">
        <f>IF(B198=0,0,IF(E198&gt;0,VLOOKUP(E198,'2_Вихідні дані'!$A$6:$B$11,2,FALSE),1))</f>
        <v>#REF!</v>
      </c>
      <c r="K198" s="84" t="e">
        <f>IF($B198=0,0,VLOOKUP($A198,#REF!,'Печать(міжопал)'!K$9,FALSE))</f>
        <v>#REF!</v>
      </c>
      <c r="L198" s="74" t="e">
        <f t="shared" si="14"/>
        <v>#REF!</v>
      </c>
      <c r="M198" s="84" t="e">
        <f>IF($B198=0,0,VLOOKUP($A198,#REF!,'Печать(міжопал)'!M$9,FALSE))</f>
        <v>#REF!</v>
      </c>
      <c r="N198" s="82" t="e">
        <f t="shared" si="15"/>
        <v>#REF!</v>
      </c>
      <c r="O198" s="84" t="e">
        <f>IF($B198=0,0,VLOOKUP($A198,#REF!,'Печать(міжопал)'!O$9,FALSE))</f>
        <v>#REF!</v>
      </c>
      <c r="P198" s="82" t="e">
        <f t="shared" si="16"/>
        <v>#REF!</v>
      </c>
      <c r="Q198" s="84" t="e">
        <f>IF($B198=0,0,VLOOKUP($A198,#REF!,'Печать(міжопал)'!Q$9,FALSE))</f>
        <v>#REF!</v>
      </c>
      <c r="R198" s="82" t="e">
        <f t="shared" si="17"/>
        <v>#REF!</v>
      </c>
      <c r="S198" s="84" t="e">
        <f>IF($B198=0,0,VLOOKUP($A198,#REF!,'Печать(міжопал)'!S$9,FALSE))</f>
        <v>#REF!</v>
      </c>
      <c r="T198" s="82" t="e">
        <f t="shared" si="18"/>
        <v>#REF!</v>
      </c>
      <c r="U198" s="84" t="e">
        <f>IF($B198=0,0,VLOOKUP($A198,#REF!,'Печать(міжопал)'!U$9,FALSE))</f>
        <v>#REF!</v>
      </c>
      <c r="V198" s="82" t="e">
        <f t="shared" si="19"/>
        <v>#REF!</v>
      </c>
      <c r="W198" s="84" t="e">
        <f>IF($B198=0,0,VLOOKUP($A198,#REF!,'Печать(міжопал)'!W$9,FALSE))</f>
        <v>#REF!</v>
      </c>
      <c r="X198" s="82" t="e">
        <f>IF(AND($A198&gt;0,W198&gt;0),IF('2_Вихідні дані'!$A$12=1,ROUND($L198*(W198-1),2),ROUND((L198+N198+P198+R198+T198+V198)*(W198-1),2)),0)</f>
        <v>#REF!</v>
      </c>
      <c r="Y198" s="74" t="e">
        <f t="shared" si="20"/>
        <v>#REF!</v>
      </c>
      <c r="Z198" s="74" t="e">
        <f>Y198*'2_Вихідні дані'!$B$18</f>
        <v>#REF!</v>
      </c>
    </row>
    <row r="199" spans="1:26" ht="12" hidden="1" x14ac:dyDescent="0.2">
      <c r="A199" s="86" t="e">
        <f>#REF!</f>
        <v>#REF!</v>
      </c>
      <c r="B199" s="78" t="e">
        <f>IF(C199=0,0,COUNTIF($C$10:C199,"&lt;&gt;0"))</f>
        <v>#REF!</v>
      </c>
      <c r="C199" s="78" t="e">
        <f>IF($F199&gt;0,#REF!,0)</f>
        <v>#REF!</v>
      </c>
      <c r="D199" s="78" t="e">
        <f>IF($F199&gt;0,#REF!,"")</f>
        <v>#REF!</v>
      </c>
      <c r="E199" s="78" t="e">
        <f>IF($F199&gt;0,#REF!,0)</f>
        <v>#REF!</v>
      </c>
      <c r="F199" s="78" t="e">
        <f>VLOOKUP($A199,#REF!,15+$B$3,FALSE)</f>
        <v>#REF!</v>
      </c>
      <c r="G199" s="82" t="e">
        <f>IF($B199&gt;0,'2_Вихідні дані'!$B$3,0)</f>
        <v>#REF!</v>
      </c>
      <c r="H199" s="84" t="e">
        <f>IF($B199=0,0,VLOOKUP($A199,#REF!,'Печать(міжопал)'!H$9,FALSE))</f>
        <v>#REF!</v>
      </c>
      <c r="I199" s="84" t="e">
        <f>IF($B199=0,0,VLOOKUP($A199,#REF!,'Печать(міжопал)'!I$9,FALSE))</f>
        <v>#REF!</v>
      </c>
      <c r="J199" s="84" t="e">
        <f>IF(B199=0,0,IF(E199&gt;0,VLOOKUP(E199,'2_Вихідні дані'!$A$6:$B$11,2,FALSE),1))</f>
        <v>#REF!</v>
      </c>
      <c r="K199" s="84" t="e">
        <f>IF($B199=0,0,VLOOKUP($A199,#REF!,'Печать(міжопал)'!K$9,FALSE))</f>
        <v>#REF!</v>
      </c>
      <c r="L199" s="74" t="e">
        <f t="shared" si="14"/>
        <v>#REF!</v>
      </c>
      <c r="M199" s="84" t="e">
        <f>IF($B199=0,0,VLOOKUP($A199,#REF!,'Печать(міжопал)'!M$9,FALSE))</f>
        <v>#REF!</v>
      </c>
      <c r="N199" s="82" t="e">
        <f t="shared" si="15"/>
        <v>#REF!</v>
      </c>
      <c r="O199" s="84" t="e">
        <f>IF($B199=0,0,VLOOKUP($A199,#REF!,'Печать(міжопал)'!O$9,FALSE))</f>
        <v>#REF!</v>
      </c>
      <c r="P199" s="82" t="e">
        <f t="shared" si="16"/>
        <v>#REF!</v>
      </c>
      <c r="Q199" s="84" t="e">
        <f>IF($B199=0,0,VLOOKUP($A199,#REF!,'Печать(міжопал)'!Q$9,FALSE))</f>
        <v>#REF!</v>
      </c>
      <c r="R199" s="82" t="e">
        <f t="shared" si="17"/>
        <v>#REF!</v>
      </c>
      <c r="S199" s="84" t="e">
        <f>IF($B199=0,0,VLOOKUP($A199,#REF!,'Печать(міжопал)'!S$9,FALSE))</f>
        <v>#REF!</v>
      </c>
      <c r="T199" s="82" t="e">
        <f t="shared" si="18"/>
        <v>#REF!</v>
      </c>
      <c r="U199" s="84" t="e">
        <f>IF($B199=0,0,VLOOKUP($A199,#REF!,'Печать(міжопал)'!U$9,FALSE))</f>
        <v>#REF!</v>
      </c>
      <c r="V199" s="82" t="e">
        <f t="shared" si="19"/>
        <v>#REF!</v>
      </c>
      <c r="W199" s="84" t="e">
        <f>IF($B199=0,0,VLOOKUP($A199,#REF!,'Печать(міжопал)'!W$9,FALSE))</f>
        <v>#REF!</v>
      </c>
      <c r="X199" s="82" t="e">
        <f>IF(AND($A199&gt;0,W199&gt;0),IF('2_Вихідні дані'!$A$12=1,ROUND($L199*(W199-1),2),ROUND((L199+N199+P199+R199+T199+V199)*(W199-1),2)),0)</f>
        <v>#REF!</v>
      </c>
      <c r="Y199" s="74" t="e">
        <f t="shared" si="20"/>
        <v>#REF!</v>
      </c>
      <c r="Z199" s="74" t="e">
        <f>Y199*'2_Вихідні дані'!$B$18</f>
        <v>#REF!</v>
      </c>
    </row>
    <row r="200" spans="1:26" ht="12" hidden="1" x14ac:dyDescent="0.2">
      <c r="A200" s="86" t="e">
        <f>#REF!</f>
        <v>#REF!</v>
      </c>
      <c r="B200" s="78" t="e">
        <f>IF(C200=0,0,COUNTIF($C$10:C200,"&lt;&gt;0"))</f>
        <v>#REF!</v>
      </c>
      <c r="C200" s="78" t="e">
        <f>IF($F200&gt;0,#REF!,0)</f>
        <v>#REF!</v>
      </c>
      <c r="D200" s="78" t="e">
        <f>IF($F200&gt;0,#REF!,"")</f>
        <v>#REF!</v>
      </c>
      <c r="E200" s="78" t="e">
        <f>IF($F200&gt;0,#REF!,0)</f>
        <v>#REF!</v>
      </c>
      <c r="F200" s="78" t="e">
        <f>VLOOKUP($A200,#REF!,15+$B$3,FALSE)</f>
        <v>#REF!</v>
      </c>
      <c r="G200" s="82" t="e">
        <f>IF($B200&gt;0,'2_Вихідні дані'!$B$3,0)</f>
        <v>#REF!</v>
      </c>
      <c r="H200" s="84" t="e">
        <f>IF($B200=0,0,VLOOKUP($A200,#REF!,'Печать(міжопал)'!H$9,FALSE))</f>
        <v>#REF!</v>
      </c>
      <c r="I200" s="84" t="e">
        <f>IF($B200=0,0,VLOOKUP($A200,#REF!,'Печать(міжопал)'!I$9,FALSE))</f>
        <v>#REF!</v>
      </c>
      <c r="J200" s="84" t="e">
        <f>IF(B200=0,0,IF(E200&gt;0,VLOOKUP(E200,'2_Вихідні дані'!$A$6:$B$11,2,FALSE),1))</f>
        <v>#REF!</v>
      </c>
      <c r="K200" s="84" t="e">
        <f>IF($B200=0,0,VLOOKUP($A200,#REF!,'Печать(міжопал)'!K$9,FALSE))</f>
        <v>#REF!</v>
      </c>
      <c r="L200" s="74" t="e">
        <f t="shared" si="14"/>
        <v>#REF!</v>
      </c>
      <c r="M200" s="84" t="e">
        <f>IF($B200=0,0,VLOOKUP($A200,#REF!,'Печать(міжопал)'!M$9,FALSE))</f>
        <v>#REF!</v>
      </c>
      <c r="N200" s="82" t="e">
        <f t="shared" si="15"/>
        <v>#REF!</v>
      </c>
      <c r="O200" s="84" t="e">
        <f>IF($B200=0,0,VLOOKUP($A200,#REF!,'Печать(міжопал)'!O$9,FALSE))</f>
        <v>#REF!</v>
      </c>
      <c r="P200" s="82" t="e">
        <f t="shared" si="16"/>
        <v>#REF!</v>
      </c>
      <c r="Q200" s="84" t="e">
        <f>IF($B200=0,0,VLOOKUP($A200,#REF!,'Печать(міжопал)'!Q$9,FALSE))</f>
        <v>#REF!</v>
      </c>
      <c r="R200" s="82" t="e">
        <f t="shared" si="17"/>
        <v>#REF!</v>
      </c>
      <c r="S200" s="84" t="e">
        <f>IF($B200=0,0,VLOOKUP($A200,#REF!,'Печать(міжопал)'!S$9,FALSE))</f>
        <v>#REF!</v>
      </c>
      <c r="T200" s="82" t="e">
        <f t="shared" si="18"/>
        <v>#REF!</v>
      </c>
      <c r="U200" s="84" t="e">
        <f>IF($B200=0,0,VLOOKUP($A200,#REF!,'Печать(міжопал)'!U$9,FALSE))</f>
        <v>#REF!</v>
      </c>
      <c r="V200" s="82" t="e">
        <f t="shared" si="19"/>
        <v>#REF!</v>
      </c>
      <c r="W200" s="84" t="e">
        <f>IF($B200=0,0,VLOOKUP($A200,#REF!,'Печать(міжопал)'!W$9,FALSE))</f>
        <v>#REF!</v>
      </c>
      <c r="X200" s="82" t="e">
        <f>IF(AND($A200&gt;0,W200&gt;0),IF('2_Вихідні дані'!$A$12=1,ROUND($L200*(W200-1),2),ROUND((L200+N200+P200+R200+T200+V200)*(W200-1),2)),0)</f>
        <v>#REF!</v>
      </c>
      <c r="Y200" s="74" t="e">
        <f t="shared" si="20"/>
        <v>#REF!</v>
      </c>
      <c r="Z200" s="74" t="e">
        <f>Y200*'2_Вихідні дані'!$B$18</f>
        <v>#REF!</v>
      </c>
    </row>
    <row r="201" spans="1:26" ht="12" hidden="1" x14ac:dyDescent="0.2">
      <c r="A201" s="86" t="e">
        <f>#REF!</f>
        <v>#REF!</v>
      </c>
      <c r="B201" s="78" t="e">
        <f>IF(C201=0,0,COUNTIF($C$10:C201,"&lt;&gt;0"))</f>
        <v>#REF!</v>
      </c>
      <c r="C201" s="78" t="e">
        <f>IF($F201&gt;0,#REF!,0)</f>
        <v>#REF!</v>
      </c>
      <c r="D201" s="78" t="e">
        <f>IF($F201&gt;0,#REF!,"")</f>
        <v>#REF!</v>
      </c>
      <c r="E201" s="78" t="e">
        <f>IF($F201&gt;0,#REF!,0)</f>
        <v>#REF!</v>
      </c>
      <c r="F201" s="78" t="e">
        <f>VLOOKUP($A201,#REF!,15+$B$3,FALSE)</f>
        <v>#REF!</v>
      </c>
      <c r="G201" s="82" t="e">
        <f>IF($B201&gt;0,'2_Вихідні дані'!$B$3,0)</f>
        <v>#REF!</v>
      </c>
      <c r="H201" s="84" t="e">
        <f>IF($B201=0,0,VLOOKUP($A201,#REF!,'Печать(міжопал)'!H$9,FALSE))</f>
        <v>#REF!</v>
      </c>
      <c r="I201" s="84" t="e">
        <f>IF($B201=0,0,VLOOKUP($A201,#REF!,'Печать(міжопал)'!I$9,FALSE))</f>
        <v>#REF!</v>
      </c>
      <c r="J201" s="84" t="e">
        <f>IF(B201=0,0,IF(E201&gt;0,VLOOKUP(E201,'2_Вихідні дані'!$A$6:$B$11,2,FALSE),1))</f>
        <v>#REF!</v>
      </c>
      <c r="K201" s="84" t="e">
        <f>IF($B201=0,0,VLOOKUP($A201,#REF!,'Печать(міжопал)'!K$9,FALSE))</f>
        <v>#REF!</v>
      </c>
      <c r="L201" s="74" t="e">
        <f t="shared" si="14"/>
        <v>#REF!</v>
      </c>
      <c r="M201" s="84" t="e">
        <f>IF($B201=0,0,VLOOKUP($A201,#REF!,'Печать(міжопал)'!M$9,FALSE))</f>
        <v>#REF!</v>
      </c>
      <c r="N201" s="82" t="e">
        <f t="shared" si="15"/>
        <v>#REF!</v>
      </c>
      <c r="O201" s="84" t="e">
        <f>IF($B201=0,0,VLOOKUP($A201,#REF!,'Печать(міжопал)'!O$9,FALSE))</f>
        <v>#REF!</v>
      </c>
      <c r="P201" s="82" t="e">
        <f t="shared" si="16"/>
        <v>#REF!</v>
      </c>
      <c r="Q201" s="84" t="e">
        <f>IF($B201=0,0,VLOOKUP($A201,#REF!,'Печать(міжопал)'!Q$9,FALSE))</f>
        <v>#REF!</v>
      </c>
      <c r="R201" s="82" t="e">
        <f t="shared" si="17"/>
        <v>#REF!</v>
      </c>
      <c r="S201" s="84" t="e">
        <f>IF($B201=0,0,VLOOKUP($A201,#REF!,'Печать(міжопал)'!S$9,FALSE))</f>
        <v>#REF!</v>
      </c>
      <c r="T201" s="82" t="e">
        <f t="shared" si="18"/>
        <v>#REF!</v>
      </c>
      <c r="U201" s="84" t="e">
        <f>IF($B201=0,0,VLOOKUP($A201,#REF!,'Печать(міжопал)'!U$9,FALSE))</f>
        <v>#REF!</v>
      </c>
      <c r="V201" s="82" t="e">
        <f t="shared" si="19"/>
        <v>#REF!</v>
      </c>
      <c r="W201" s="84" t="e">
        <f>IF($B201=0,0,VLOOKUP($A201,#REF!,'Печать(міжопал)'!W$9,FALSE))</f>
        <v>#REF!</v>
      </c>
      <c r="X201" s="82" t="e">
        <f>IF(AND($A201&gt;0,W201&gt;0),IF('2_Вихідні дані'!$A$12=1,ROUND($L201*(W201-1),2),ROUND((L201+N201+P201+R201+T201+V201)*(W201-1),2)),0)</f>
        <v>#REF!</v>
      </c>
      <c r="Y201" s="74" t="e">
        <f t="shared" si="20"/>
        <v>#REF!</v>
      </c>
      <c r="Z201" s="74" t="e">
        <f>Y201*'2_Вихідні дані'!$B$18</f>
        <v>#REF!</v>
      </c>
    </row>
    <row r="202" spans="1:26" ht="12" hidden="1" x14ac:dyDescent="0.2">
      <c r="A202" s="86" t="e">
        <f>#REF!</f>
        <v>#REF!</v>
      </c>
      <c r="B202" s="78" t="e">
        <f>IF(C202=0,0,COUNTIF($C$10:C202,"&lt;&gt;0"))</f>
        <v>#REF!</v>
      </c>
      <c r="C202" s="78" t="e">
        <f>IF($F202&gt;0,#REF!,0)</f>
        <v>#REF!</v>
      </c>
      <c r="D202" s="78" t="e">
        <f>IF($F202&gt;0,#REF!,"")</f>
        <v>#REF!</v>
      </c>
      <c r="E202" s="78" t="e">
        <f>IF($F202&gt;0,#REF!,0)</f>
        <v>#REF!</v>
      </c>
      <c r="F202" s="78" t="e">
        <f>VLOOKUP($A202,#REF!,15+$B$3,FALSE)</f>
        <v>#REF!</v>
      </c>
      <c r="G202" s="82" t="e">
        <f>IF($B202&gt;0,'2_Вихідні дані'!$B$3,0)</f>
        <v>#REF!</v>
      </c>
      <c r="H202" s="84" t="e">
        <f>IF($B202=0,0,VLOOKUP($A202,#REF!,'Печать(міжопал)'!H$9,FALSE))</f>
        <v>#REF!</v>
      </c>
      <c r="I202" s="84" t="e">
        <f>IF($B202=0,0,VLOOKUP($A202,#REF!,'Печать(міжопал)'!I$9,FALSE))</f>
        <v>#REF!</v>
      </c>
      <c r="J202" s="84" t="e">
        <f>IF(B202=0,0,IF(E202&gt;0,VLOOKUP(E202,'2_Вихідні дані'!$A$6:$B$11,2,FALSE),1))</f>
        <v>#REF!</v>
      </c>
      <c r="K202" s="84" t="e">
        <f>IF($B202=0,0,VLOOKUP($A202,#REF!,'Печать(міжопал)'!K$9,FALSE))</f>
        <v>#REF!</v>
      </c>
      <c r="L202" s="74" t="e">
        <f t="shared" si="14"/>
        <v>#REF!</v>
      </c>
      <c r="M202" s="84" t="e">
        <f>IF($B202=0,0,VLOOKUP($A202,#REF!,'Печать(міжопал)'!M$9,FALSE))</f>
        <v>#REF!</v>
      </c>
      <c r="N202" s="82" t="e">
        <f t="shared" si="15"/>
        <v>#REF!</v>
      </c>
      <c r="O202" s="84" t="e">
        <f>IF($B202=0,0,VLOOKUP($A202,#REF!,'Печать(міжопал)'!O$9,FALSE))</f>
        <v>#REF!</v>
      </c>
      <c r="P202" s="82" t="e">
        <f t="shared" si="16"/>
        <v>#REF!</v>
      </c>
      <c r="Q202" s="84" t="e">
        <f>IF($B202=0,0,VLOOKUP($A202,#REF!,'Печать(міжопал)'!Q$9,FALSE))</f>
        <v>#REF!</v>
      </c>
      <c r="R202" s="82" t="e">
        <f t="shared" si="17"/>
        <v>#REF!</v>
      </c>
      <c r="S202" s="84" t="e">
        <f>IF($B202=0,0,VLOOKUP($A202,#REF!,'Печать(міжопал)'!S$9,FALSE))</f>
        <v>#REF!</v>
      </c>
      <c r="T202" s="82" t="e">
        <f t="shared" si="18"/>
        <v>#REF!</v>
      </c>
      <c r="U202" s="84" t="e">
        <f>IF($B202=0,0,VLOOKUP($A202,#REF!,'Печать(міжопал)'!U$9,FALSE))</f>
        <v>#REF!</v>
      </c>
      <c r="V202" s="82" t="e">
        <f t="shared" si="19"/>
        <v>#REF!</v>
      </c>
      <c r="W202" s="84" t="e">
        <f>IF($B202=0,0,VLOOKUP($A202,#REF!,'Печать(міжопал)'!W$9,FALSE))</f>
        <v>#REF!</v>
      </c>
      <c r="X202" s="82" t="e">
        <f>IF(AND($A202&gt;0,W202&gt;0),IF('2_Вихідні дані'!$A$12=1,ROUND($L202*(W202-1),2),ROUND((L202+N202+P202+R202+T202+V202)*(W202-1),2)),0)</f>
        <v>#REF!</v>
      </c>
      <c r="Y202" s="74" t="e">
        <f t="shared" si="20"/>
        <v>#REF!</v>
      </c>
      <c r="Z202" s="74" t="e">
        <f>Y202*'2_Вихідні дані'!$B$18</f>
        <v>#REF!</v>
      </c>
    </row>
    <row r="203" spans="1:26" ht="12" hidden="1" x14ac:dyDescent="0.2">
      <c r="A203" s="86" t="e">
        <f>#REF!</f>
        <v>#REF!</v>
      </c>
      <c r="B203" s="78" t="e">
        <f>IF(C203=0,0,COUNTIF($C$10:C203,"&lt;&gt;0"))</f>
        <v>#REF!</v>
      </c>
      <c r="C203" s="78" t="e">
        <f>IF($F203&gt;0,#REF!,0)</f>
        <v>#REF!</v>
      </c>
      <c r="D203" s="78" t="e">
        <f>IF($F203&gt;0,#REF!,"")</f>
        <v>#REF!</v>
      </c>
      <c r="E203" s="78" t="e">
        <f>IF($F203&gt;0,#REF!,0)</f>
        <v>#REF!</v>
      </c>
      <c r="F203" s="78" t="e">
        <f>VLOOKUP($A203,#REF!,15+$B$3,FALSE)</f>
        <v>#REF!</v>
      </c>
      <c r="G203" s="82" t="e">
        <f>IF($B203&gt;0,'2_Вихідні дані'!$B$3,0)</f>
        <v>#REF!</v>
      </c>
      <c r="H203" s="84" t="e">
        <f>IF($B203=0,0,VLOOKUP($A203,#REF!,'Печать(міжопал)'!H$9,FALSE))</f>
        <v>#REF!</v>
      </c>
      <c r="I203" s="84" t="e">
        <f>IF($B203=0,0,VLOOKUP($A203,#REF!,'Печать(міжопал)'!I$9,FALSE))</f>
        <v>#REF!</v>
      </c>
      <c r="J203" s="84" t="e">
        <f>IF(B203=0,0,IF(E203&gt;0,VLOOKUP(E203,'2_Вихідні дані'!$A$6:$B$11,2,FALSE),1))</f>
        <v>#REF!</v>
      </c>
      <c r="K203" s="84" t="e">
        <f>IF($B203=0,0,VLOOKUP($A203,#REF!,'Печать(міжопал)'!K$9,FALSE))</f>
        <v>#REF!</v>
      </c>
      <c r="L203" s="74" t="e">
        <f t="shared" ref="L203:L266" si="21">ROUND(G203*H203*I203*J203*K203,2)</f>
        <v>#REF!</v>
      </c>
      <c r="M203" s="84" t="e">
        <f>IF($B203=0,0,VLOOKUP($A203,#REF!,'Печать(міжопал)'!M$9,FALSE))</f>
        <v>#REF!</v>
      </c>
      <c r="N203" s="82" t="e">
        <f t="shared" ref="N203:N266" si="22">IF(AND($A203&gt;0,M203&gt;0),ROUND($L203*(M203-1),2),0)</f>
        <v>#REF!</v>
      </c>
      <c r="O203" s="84" t="e">
        <f>IF($B203=0,0,VLOOKUP($A203,#REF!,'Печать(міжопал)'!O$9,FALSE))</f>
        <v>#REF!</v>
      </c>
      <c r="P203" s="82" t="e">
        <f t="shared" ref="P203:P266" si="23">IF(AND($A203&gt;0,O203&gt;0),ROUND($L203*(O203-1),2),0)</f>
        <v>#REF!</v>
      </c>
      <c r="Q203" s="84" t="e">
        <f>IF($B203=0,0,VLOOKUP($A203,#REF!,'Печать(міжопал)'!Q$9,FALSE))</f>
        <v>#REF!</v>
      </c>
      <c r="R203" s="82" t="e">
        <f t="shared" ref="R203:R266" si="24">IF(AND($A203&gt;0,Q203&gt;0),ROUND($L203*(Q203-1),2),0)</f>
        <v>#REF!</v>
      </c>
      <c r="S203" s="84" t="e">
        <f>IF($B203=0,0,VLOOKUP($A203,#REF!,'Печать(міжопал)'!S$9,FALSE))</f>
        <v>#REF!</v>
      </c>
      <c r="T203" s="82" t="e">
        <f t="shared" ref="T203:T266" si="25">IF(AND($A203&gt;0,S203&gt;0),ROUND($L203*(S203-1),2),0)</f>
        <v>#REF!</v>
      </c>
      <c r="U203" s="84" t="e">
        <f>IF($B203=0,0,VLOOKUP($A203,#REF!,'Печать(міжопал)'!U$9,FALSE))</f>
        <v>#REF!</v>
      </c>
      <c r="V203" s="82" t="e">
        <f t="shared" ref="V203:V266" si="26">IF(AND($A203&gt;0,U203&gt;0),ROUND($L203*(U203-1),2),0)</f>
        <v>#REF!</v>
      </c>
      <c r="W203" s="84" t="e">
        <f>IF($B203=0,0,VLOOKUP($A203,#REF!,'Печать(міжопал)'!W$9,FALSE))</f>
        <v>#REF!</v>
      </c>
      <c r="X203" s="82" t="e">
        <f>IF(AND($A203&gt;0,W203&gt;0),IF('2_Вихідні дані'!$A$12=1,ROUND($L203*(W203-1),2),ROUND((L203+N203+P203+R203+T203+V203)*(W203-1),2)),0)</f>
        <v>#REF!</v>
      </c>
      <c r="Y203" s="74" t="e">
        <f t="shared" ref="Y203:Y266" si="27">ROUND((L203+N203+P203+R203+T203+V203+X203)*F203,2)</f>
        <v>#REF!</v>
      </c>
      <c r="Z203" s="74" t="e">
        <f>Y203*'2_Вихідні дані'!$B$18</f>
        <v>#REF!</v>
      </c>
    </row>
    <row r="204" spans="1:26" ht="12" hidden="1" x14ac:dyDescent="0.2">
      <c r="A204" s="86" t="e">
        <f>#REF!</f>
        <v>#REF!</v>
      </c>
      <c r="B204" s="78" t="e">
        <f>IF(C204=0,0,COUNTIF($C$10:C204,"&lt;&gt;0"))</f>
        <v>#REF!</v>
      </c>
      <c r="C204" s="78" t="e">
        <f>IF($F204&gt;0,#REF!,0)</f>
        <v>#REF!</v>
      </c>
      <c r="D204" s="78" t="e">
        <f>IF($F204&gt;0,#REF!,"")</f>
        <v>#REF!</v>
      </c>
      <c r="E204" s="78" t="e">
        <f>IF($F204&gt;0,#REF!,0)</f>
        <v>#REF!</v>
      </c>
      <c r="F204" s="78" t="e">
        <f>VLOOKUP($A204,#REF!,15+$B$3,FALSE)</f>
        <v>#REF!</v>
      </c>
      <c r="G204" s="82" t="e">
        <f>IF($B204&gt;0,'2_Вихідні дані'!$B$3,0)</f>
        <v>#REF!</v>
      </c>
      <c r="H204" s="84" t="e">
        <f>IF($B204=0,0,VLOOKUP($A204,#REF!,'Печать(міжопал)'!H$9,FALSE))</f>
        <v>#REF!</v>
      </c>
      <c r="I204" s="84" t="e">
        <f>IF($B204=0,0,VLOOKUP($A204,#REF!,'Печать(міжопал)'!I$9,FALSE))</f>
        <v>#REF!</v>
      </c>
      <c r="J204" s="84" t="e">
        <f>IF(B204=0,0,IF(E204&gt;0,VLOOKUP(E204,'2_Вихідні дані'!$A$6:$B$11,2,FALSE),1))</f>
        <v>#REF!</v>
      </c>
      <c r="K204" s="84" t="e">
        <f>IF($B204=0,0,VLOOKUP($A204,#REF!,'Печать(міжопал)'!K$9,FALSE))</f>
        <v>#REF!</v>
      </c>
      <c r="L204" s="74" t="e">
        <f t="shared" si="21"/>
        <v>#REF!</v>
      </c>
      <c r="M204" s="84" t="e">
        <f>IF($B204=0,0,VLOOKUP($A204,#REF!,'Печать(міжопал)'!M$9,FALSE))</f>
        <v>#REF!</v>
      </c>
      <c r="N204" s="82" t="e">
        <f t="shared" si="22"/>
        <v>#REF!</v>
      </c>
      <c r="O204" s="84" t="e">
        <f>IF($B204=0,0,VLOOKUP($A204,#REF!,'Печать(міжопал)'!O$9,FALSE))</f>
        <v>#REF!</v>
      </c>
      <c r="P204" s="82" t="e">
        <f t="shared" si="23"/>
        <v>#REF!</v>
      </c>
      <c r="Q204" s="84" t="e">
        <f>IF($B204=0,0,VLOOKUP($A204,#REF!,'Печать(міжопал)'!Q$9,FALSE))</f>
        <v>#REF!</v>
      </c>
      <c r="R204" s="82" t="e">
        <f t="shared" si="24"/>
        <v>#REF!</v>
      </c>
      <c r="S204" s="84" t="e">
        <f>IF($B204=0,0,VLOOKUP($A204,#REF!,'Печать(міжопал)'!S$9,FALSE))</f>
        <v>#REF!</v>
      </c>
      <c r="T204" s="82" t="e">
        <f t="shared" si="25"/>
        <v>#REF!</v>
      </c>
      <c r="U204" s="84" t="e">
        <f>IF($B204=0,0,VLOOKUP($A204,#REF!,'Печать(міжопал)'!U$9,FALSE))</f>
        <v>#REF!</v>
      </c>
      <c r="V204" s="82" t="e">
        <f t="shared" si="26"/>
        <v>#REF!</v>
      </c>
      <c r="W204" s="84" t="e">
        <f>IF($B204=0,0,VLOOKUP($A204,#REF!,'Печать(міжопал)'!W$9,FALSE))</f>
        <v>#REF!</v>
      </c>
      <c r="X204" s="82" t="e">
        <f>IF(AND($A204&gt;0,W204&gt;0),IF('2_Вихідні дані'!$A$12=1,ROUND($L204*(W204-1),2),ROUND((L204+N204+P204+R204+T204+V204)*(W204-1),2)),0)</f>
        <v>#REF!</v>
      </c>
      <c r="Y204" s="74" t="e">
        <f t="shared" si="27"/>
        <v>#REF!</v>
      </c>
      <c r="Z204" s="74" t="e">
        <f>Y204*'2_Вихідні дані'!$B$18</f>
        <v>#REF!</v>
      </c>
    </row>
    <row r="205" spans="1:26" ht="12" hidden="1" x14ac:dyDescent="0.2">
      <c r="A205" s="86" t="e">
        <f>#REF!</f>
        <v>#REF!</v>
      </c>
      <c r="B205" s="78" t="e">
        <f>IF(C205=0,0,COUNTIF($C$10:C205,"&lt;&gt;0"))</f>
        <v>#REF!</v>
      </c>
      <c r="C205" s="78" t="e">
        <f>IF($F205&gt;0,#REF!,0)</f>
        <v>#REF!</v>
      </c>
      <c r="D205" s="78" t="e">
        <f>IF($F205&gt;0,#REF!,"")</f>
        <v>#REF!</v>
      </c>
      <c r="E205" s="78" t="e">
        <f>IF($F205&gt;0,#REF!,0)</f>
        <v>#REF!</v>
      </c>
      <c r="F205" s="78" t="e">
        <f>VLOOKUP($A205,#REF!,15+$B$3,FALSE)</f>
        <v>#REF!</v>
      </c>
      <c r="G205" s="82" t="e">
        <f>IF($B205&gt;0,'2_Вихідні дані'!$B$3,0)</f>
        <v>#REF!</v>
      </c>
      <c r="H205" s="84" t="e">
        <f>IF($B205=0,0,VLOOKUP($A205,#REF!,'Печать(міжопал)'!H$9,FALSE))</f>
        <v>#REF!</v>
      </c>
      <c r="I205" s="84" t="e">
        <f>IF($B205=0,0,VLOOKUP($A205,#REF!,'Печать(міжопал)'!I$9,FALSE))</f>
        <v>#REF!</v>
      </c>
      <c r="J205" s="84" t="e">
        <f>IF(B205=0,0,IF(E205&gt;0,VLOOKUP(E205,'2_Вихідні дані'!$A$6:$B$11,2,FALSE),1))</f>
        <v>#REF!</v>
      </c>
      <c r="K205" s="84" t="e">
        <f>IF($B205=0,0,VLOOKUP($A205,#REF!,'Печать(міжопал)'!K$9,FALSE))</f>
        <v>#REF!</v>
      </c>
      <c r="L205" s="74" t="e">
        <f t="shared" si="21"/>
        <v>#REF!</v>
      </c>
      <c r="M205" s="84" t="e">
        <f>IF($B205=0,0,VLOOKUP($A205,#REF!,'Печать(міжопал)'!M$9,FALSE))</f>
        <v>#REF!</v>
      </c>
      <c r="N205" s="82" t="e">
        <f t="shared" si="22"/>
        <v>#REF!</v>
      </c>
      <c r="O205" s="84" t="e">
        <f>IF($B205=0,0,VLOOKUP($A205,#REF!,'Печать(міжопал)'!O$9,FALSE))</f>
        <v>#REF!</v>
      </c>
      <c r="P205" s="82" t="e">
        <f t="shared" si="23"/>
        <v>#REF!</v>
      </c>
      <c r="Q205" s="84" t="e">
        <f>IF($B205=0,0,VLOOKUP($A205,#REF!,'Печать(міжопал)'!Q$9,FALSE))</f>
        <v>#REF!</v>
      </c>
      <c r="R205" s="82" t="e">
        <f t="shared" si="24"/>
        <v>#REF!</v>
      </c>
      <c r="S205" s="84" t="e">
        <f>IF($B205=0,0,VLOOKUP($A205,#REF!,'Печать(міжопал)'!S$9,FALSE))</f>
        <v>#REF!</v>
      </c>
      <c r="T205" s="82" t="e">
        <f t="shared" si="25"/>
        <v>#REF!</v>
      </c>
      <c r="U205" s="84" t="e">
        <f>IF($B205=0,0,VLOOKUP($A205,#REF!,'Печать(міжопал)'!U$9,FALSE))</f>
        <v>#REF!</v>
      </c>
      <c r="V205" s="82" t="e">
        <f t="shared" si="26"/>
        <v>#REF!</v>
      </c>
      <c r="W205" s="84" t="e">
        <f>IF($B205=0,0,VLOOKUP($A205,#REF!,'Печать(міжопал)'!W$9,FALSE))</f>
        <v>#REF!</v>
      </c>
      <c r="X205" s="82" t="e">
        <f>IF(AND($A205&gt;0,W205&gt;0),IF('2_Вихідні дані'!$A$12=1,ROUND($L205*(W205-1),2),ROUND((L205+N205+P205+R205+T205+V205)*(W205-1),2)),0)</f>
        <v>#REF!</v>
      </c>
      <c r="Y205" s="74" t="e">
        <f t="shared" si="27"/>
        <v>#REF!</v>
      </c>
      <c r="Z205" s="74" t="e">
        <f>Y205*'2_Вихідні дані'!$B$18</f>
        <v>#REF!</v>
      </c>
    </row>
    <row r="206" spans="1:26" ht="12" hidden="1" x14ac:dyDescent="0.2">
      <c r="A206" s="86" t="e">
        <f>#REF!</f>
        <v>#REF!</v>
      </c>
      <c r="B206" s="78" t="e">
        <f>IF(C206=0,0,COUNTIF($C$10:C206,"&lt;&gt;0"))</f>
        <v>#REF!</v>
      </c>
      <c r="C206" s="78" t="e">
        <f>IF($F206&gt;0,#REF!,0)</f>
        <v>#REF!</v>
      </c>
      <c r="D206" s="78" t="e">
        <f>IF($F206&gt;0,#REF!,"")</f>
        <v>#REF!</v>
      </c>
      <c r="E206" s="78" t="e">
        <f>IF($F206&gt;0,#REF!,0)</f>
        <v>#REF!</v>
      </c>
      <c r="F206" s="78" t="e">
        <f>VLOOKUP($A206,#REF!,15+$B$3,FALSE)</f>
        <v>#REF!</v>
      </c>
      <c r="G206" s="82" t="e">
        <f>IF($B206&gt;0,'2_Вихідні дані'!$B$3,0)</f>
        <v>#REF!</v>
      </c>
      <c r="H206" s="84" t="e">
        <f>IF($B206=0,0,VLOOKUP($A206,#REF!,'Печать(міжопал)'!H$9,FALSE))</f>
        <v>#REF!</v>
      </c>
      <c r="I206" s="84" t="e">
        <f>IF($B206=0,0,VLOOKUP($A206,#REF!,'Печать(міжопал)'!I$9,FALSE))</f>
        <v>#REF!</v>
      </c>
      <c r="J206" s="84" t="e">
        <f>IF(B206=0,0,IF(E206&gt;0,VLOOKUP(E206,'2_Вихідні дані'!$A$6:$B$11,2,FALSE),1))</f>
        <v>#REF!</v>
      </c>
      <c r="K206" s="84" t="e">
        <f>IF($B206=0,0,VLOOKUP($A206,#REF!,'Печать(міжопал)'!K$9,FALSE))</f>
        <v>#REF!</v>
      </c>
      <c r="L206" s="74" t="e">
        <f t="shared" si="21"/>
        <v>#REF!</v>
      </c>
      <c r="M206" s="84" t="e">
        <f>IF($B206=0,0,VLOOKUP($A206,#REF!,'Печать(міжопал)'!M$9,FALSE))</f>
        <v>#REF!</v>
      </c>
      <c r="N206" s="82" t="e">
        <f t="shared" si="22"/>
        <v>#REF!</v>
      </c>
      <c r="O206" s="84" t="e">
        <f>IF($B206=0,0,VLOOKUP($A206,#REF!,'Печать(міжопал)'!O$9,FALSE))</f>
        <v>#REF!</v>
      </c>
      <c r="P206" s="82" t="e">
        <f t="shared" si="23"/>
        <v>#REF!</v>
      </c>
      <c r="Q206" s="84" t="e">
        <f>IF($B206=0,0,VLOOKUP($A206,#REF!,'Печать(міжопал)'!Q$9,FALSE))</f>
        <v>#REF!</v>
      </c>
      <c r="R206" s="82" t="e">
        <f t="shared" si="24"/>
        <v>#REF!</v>
      </c>
      <c r="S206" s="84" t="e">
        <f>IF($B206=0,0,VLOOKUP($A206,#REF!,'Печать(міжопал)'!S$9,FALSE))</f>
        <v>#REF!</v>
      </c>
      <c r="T206" s="82" t="e">
        <f t="shared" si="25"/>
        <v>#REF!</v>
      </c>
      <c r="U206" s="84" t="e">
        <f>IF($B206=0,0,VLOOKUP($A206,#REF!,'Печать(міжопал)'!U$9,FALSE))</f>
        <v>#REF!</v>
      </c>
      <c r="V206" s="82" t="e">
        <f t="shared" si="26"/>
        <v>#REF!</v>
      </c>
      <c r="W206" s="84" t="e">
        <f>IF($B206=0,0,VLOOKUP($A206,#REF!,'Печать(міжопал)'!W$9,FALSE))</f>
        <v>#REF!</v>
      </c>
      <c r="X206" s="82" t="e">
        <f>IF(AND($A206&gt;0,W206&gt;0),IF('2_Вихідні дані'!$A$12=1,ROUND($L206*(W206-1),2),ROUND((L206+N206+P206+R206+T206+V206)*(W206-1),2)),0)</f>
        <v>#REF!</v>
      </c>
      <c r="Y206" s="74" t="e">
        <f t="shared" si="27"/>
        <v>#REF!</v>
      </c>
      <c r="Z206" s="74" t="e">
        <f>Y206*'2_Вихідні дані'!$B$18</f>
        <v>#REF!</v>
      </c>
    </row>
    <row r="207" spans="1:26" ht="12" hidden="1" x14ac:dyDescent="0.2">
      <c r="A207" s="86" t="e">
        <f>#REF!</f>
        <v>#REF!</v>
      </c>
      <c r="B207" s="78" t="e">
        <f>IF(C207=0,0,COUNTIF($C$10:C207,"&lt;&gt;0"))</f>
        <v>#REF!</v>
      </c>
      <c r="C207" s="78" t="e">
        <f>IF($F207&gt;0,#REF!,0)</f>
        <v>#REF!</v>
      </c>
      <c r="D207" s="78" t="e">
        <f>IF($F207&gt;0,#REF!,"")</f>
        <v>#REF!</v>
      </c>
      <c r="E207" s="78" t="e">
        <f>IF($F207&gt;0,#REF!,0)</f>
        <v>#REF!</v>
      </c>
      <c r="F207" s="78" t="e">
        <f>VLOOKUP($A207,#REF!,15+$B$3,FALSE)</f>
        <v>#REF!</v>
      </c>
      <c r="G207" s="82" t="e">
        <f>IF($B207&gt;0,'2_Вихідні дані'!$B$3,0)</f>
        <v>#REF!</v>
      </c>
      <c r="H207" s="84" t="e">
        <f>IF($B207=0,0,VLOOKUP($A207,#REF!,'Печать(міжопал)'!H$9,FALSE))</f>
        <v>#REF!</v>
      </c>
      <c r="I207" s="84" t="e">
        <f>IF($B207=0,0,VLOOKUP($A207,#REF!,'Печать(міжопал)'!I$9,FALSE))</f>
        <v>#REF!</v>
      </c>
      <c r="J207" s="84" t="e">
        <f>IF(B207=0,0,IF(E207&gt;0,VLOOKUP(E207,'2_Вихідні дані'!$A$6:$B$11,2,FALSE),1))</f>
        <v>#REF!</v>
      </c>
      <c r="K207" s="84" t="e">
        <f>IF($B207=0,0,VLOOKUP($A207,#REF!,'Печать(міжопал)'!K$9,FALSE))</f>
        <v>#REF!</v>
      </c>
      <c r="L207" s="74" t="e">
        <f t="shared" si="21"/>
        <v>#REF!</v>
      </c>
      <c r="M207" s="84" t="e">
        <f>IF($B207=0,0,VLOOKUP($A207,#REF!,'Печать(міжопал)'!M$9,FALSE))</f>
        <v>#REF!</v>
      </c>
      <c r="N207" s="82" t="e">
        <f t="shared" si="22"/>
        <v>#REF!</v>
      </c>
      <c r="O207" s="84" t="e">
        <f>IF($B207=0,0,VLOOKUP($A207,#REF!,'Печать(міжопал)'!O$9,FALSE))</f>
        <v>#REF!</v>
      </c>
      <c r="P207" s="82" t="e">
        <f t="shared" si="23"/>
        <v>#REF!</v>
      </c>
      <c r="Q207" s="84" t="e">
        <f>IF($B207=0,0,VLOOKUP($A207,#REF!,'Печать(міжопал)'!Q$9,FALSE))</f>
        <v>#REF!</v>
      </c>
      <c r="R207" s="82" t="e">
        <f t="shared" si="24"/>
        <v>#REF!</v>
      </c>
      <c r="S207" s="84" t="e">
        <f>IF($B207=0,0,VLOOKUP($A207,#REF!,'Печать(міжопал)'!S$9,FALSE))</f>
        <v>#REF!</v>
      </c>
      <c r="T207" s="82" t="e">
        <f t="shared" si="25"/>
        <v>#REF!</v>
      </c>
      <c r="U207" s="84" t="e">
        <f>IF($B207=0,0,VLOOKUP($A207,#REF!,'Печать(міжопал)'!U$9,FALSE))</f>
        <v>#REF!</v>
      </c>
      <c r="V207" s="82" t="e">
        <f t="shared" si="26"/>
        <v>#REF!</v>
      </c>
      <c r="W207" s="84" t="e">
        <f>IF($B207=0,0,VLOOKUP($A207,#REF!,'Печать(міжопал)'!W$9,FALSE))</f>
        <v>#REF!</v>
      </c>
      <c r="X207" s="82" t="e">
        <f>IF(AND($A207&gt;0,W207&gt;0),IF('2_Вихідні дані'!$A$12=1,ROUND($L207*(W207-1),2),ROUND((L207+N207+P207+R207+T207+V207)*(W207-1),2)),0)</f>
        <v>#REF!</v>
      </c>
      <c r="Y207" s="74" t="e">
        <f t="shared" si="27"/>
        <v>#REF!</v>
      </c>
      <c r="Z207" s="74" t="e">
        <f>Y207*'2_Вихідні дані'!$B$18</f>
        <v>#REF!</v>
      </c>
    </row>
    <row r="208" spans="1:26" ht="12" hidden="1" x14ac:dyDescent="0.2">
      <c r="A208" s="86" t="e">
        <f>#REF!</f>
        <v>#REF!</v>
      </c>
      <c r="B208" s="78" t="e">
        <f>IF(C208=0,0,COUNTIF($C$10:C208,"&lt;&gt;0"))</f>
        <v>#REF!</v>
      </c>
      <c r="C208" s="78" t="e">
        <f>IF($F208&gt;0,#REF!,0)</f>
        <v>#REF!</v>
      </c>
      <c r="D208" s="78" t="e">
        <f>IF($F208&gt;0,#REF!,"")</f>
        <v>#REF!</v>
      </c>
      <c r="E208" s="78" t="e">
        <f>IF($F208&gt;0,#REF!,0)</f>
        <v>#REF!</v>
      </c>
      <c r="F208" s="78" t="e">
        <f>VLOOKUP($A208,#REF!,15+$B$3,FALSE)</f>
        <v>#REF!</v>
      </c>
      <c r="G208" s="82" t="e">
        <f>IF($B208&gt;0,'2_Вихідні дані'!$B$3,0)</f>
        <v>#REF!</v>
      </c>
      <c r="H208" s="84" t="e">
        <f>IF($B208=0,0,VLOOKUP($A208,#REF!,'Печать(міжопал)'!H$9,FALSE))</f>
        <v>#REF!</v>
      </c>
      <c r="I208" s="84" t="e">
        <f>IF($B208=0,0,VLOOKUP($A208,#REF!,'Печать(міжопал)'!I$9,FALSE))</f>
        <v>#REF!</v>
      </c>
      <c r="J208" s="84" t="e">
        <f>IF(B208=0,0,IF(E208&gt;0,VLOOKUP(E208,'2_Вихідні дані'!$A$6:$B$11,2,FALSE),1))</f>
        <v>#REF!</v>
      </c>
      <c r="K208" s="84" t="e">
        <f>IF($B208=0,0,VLOOKUP($A208,#REF!,'Печать(міжопал)'!K$9,FALSE))</f>
        <v>#REF!</v>
      </c>
      <c r="L208" s="74" t="e">
        <f t="shared" si="21"/>
        <v>#REF!</v>
      </c>
      <c r="M208" s="84" t="e">
        <f>IF($B208=0,0,VLOOKUP($A208,#REF!,'Печать(міжопал)'!M$9,FALSE))</f>
        <v>#REF!</v>
      </c>
      <c r="N208" s="82" t="e">
        <f t="shared" si="22"/>
        <v>#REF!</v>
      </c>
      <c r="O208" s="84" t="e">
        <f>IF($B208=0,0,VLOOKUP($A208,#REF!,'Печать(міжопал)'!O$9,FALSE))</f>
        <v>#REF!</v>
      </c>
      <c r="P208" s="82" t="e">
        <f t="shared" si="23"/>
        <v>#REF!</v>
      </c>
      <c r="Q208" s="84" t="e">
        <f>IF($B208=0,0,VLOOKUP($A208,#REF!,'Печать(міжопал)'!Q$9,FALSE))</f>
        <v>#REF!</v>
      </c>
      <c r="R208" s="82" t="e">
        <f t="shared" si="24"/>
        <v>#REF!</v>
      </c>
      <c r="S208" s="84" t="e">
        <f>IF($B208=0,0,VLOOKUP($A208,#REF!,'Печать(міжопал)'!S$9,FALSE))</f>
        <v>#REF!</v>
      </c>
      <c r="T208" s="82" t="e">
        <f t="shared" si="25"/>
        <v>#REF!</v>
      </c>
      <c r="U208" s="84" t="e">
        <f>IF($B208=0,0,VLOOKUP($A208,#REF!,'Печать(міжопал)'!U$9,FALSE))</f>
        <v>#REF!</v>
      </c>
      <c r="V208" s="82" t="e">
        <f t="shared" si="26"/>
        <v>#REF!</v>
      </c>
      <c r="W208" s="84" t="e">
        <f>IF($B208=0,0,VLOOKUP($A208,#REF!,'Печать(міжопал)'!W$9,FALSE))</f>
        <v>#REF!</v>
      </c>
      <c r="X208" s="82" t="e">
        <f>IF(AND($A208&gt;0,W208&gt;0),IF('2_Вихідні дані'!$A$12=1,ROUND($L208*(W208-1),2),ROUND((L208+N208+P208+R208+T208+V208)*(W208-1),2)),0)</f>
        <v>#REF!</v>
      </c>
      <c r="Y208" s="74" t="e">
        <f t="shared" si="27"/>
        <v>#REF!</v>
      </c>
      <c r="Z208" s="74" t="e">
        <f>Y208*'2_Вихідні дані'!$B$18</f>
        <v>#REF!</v>
      </c>
    </row>
    <row r="209" spans="1:26" ht="12" hidden="1" x14ac:dyDescent="0.2">
      <c r="A209" s="86" t="e">
        <f>#REF!</f>
        <v>#REF!</v>
      </c>
      <c r="B209" s="78" t="e">
        <f>IF(C209=0,0,COUNTIF($C$10:C209,"&lt;&gt;0"))</f>
        <v>#REF!</v>
      </c>
      <c r="C209" s="78" t="e">
        <f>IF($F209&gt;0,#REF!,0)</f>
        <v>#REF!</v>
      </c>
      <c r="D209" s="78" t="e">
        <f>IF($F209&gt;0,#REF!,"")</f>
        <v>#REF!</v>
      </c>
      <c r="E209" s="78" t="e">
        <f>IF($F209&gt;0,#REF!,0)</f>
        <v>#REF!</v>
      </c>
      <c r="F209" s="78" t="e">
        <f>VLOOKUP($A209,#REF!,15+$B$3,FALSE)</f>
        <v>#REF!</v>
      </c>
      <c r="G209" s="82" t="e">
        <f>IF($B209&gt;0,'2_Вихідні дані'!$B$3,0)</f>
        <v>#REF!</v>
      </c>
      <c r="H209" s="84" t="e">
        <f>IF($B209=0,0,VLOOKUP($A209,#REF!,'Печать(міжопал)'!H$9,FALSE))</f>
        <v>#REF!</v>
      </c>
      <c r="I209" s="84" t="e">
        <f>IF($B209=0,0,VLOOKUP($A209,#REF!,'Печать(міжопал)'!I$9,FALSE))</f>
        <v>#REF!</v>
      </c>
      <c r="J209" s="84" t="e">
        <f>IF(B209=0,0,IF(E209&gt;0,VLOOKUP(E209,'2_Вихідні дані'!$A$6:$B$11,2,FALSE),1))</f>
        <v>#REF!</v>
      </c>
      <c r="K209" s="84" t="e">
        <f>IF($B209=0,0,VLOOKUP($A209,#REF!,'Печать(міжопал)'!K$9,FALSE))</f>
        <v>#REF!</v>
      </c>
      <c r="L209" s="74" t="e">
        <f t="shared" si="21"/>
        <v>#REF!</v>
      </c>
      <c r="M209" s="84" t="e">
        <f>IF($B209=0,0,VLOOKUP($A209,#REF!,'Печать(міжопал)'!M$9,FALSE))</f>
        <v>#REF!</v>
      </c>
      <c r="N209" s="82" t="e">
        <f t="shared" si="22"/>
        <v>#REF!</v>
      </c>
      <c r="O209" s="84" t="e">
        <f>IF($B209=0,0,VLOOKUP($A209,#REF!,'Печать(міжопал)'!O$9,FALSE))</f>
        <v>#REF!</v>
      </c>
      <c r="P209" s="82" t="e">
        <f t="shared" si="23"/>
        <v>#REF!</v>
      </c>
      <c r="Q209" s="84" t="e">
        <f>IF($B209=0,0,VLOOKUP($A209,#REF!,'Печать(міжопал)'!Q$9,FALSE))</f>
        <v>#REF!</v>
      </c>
      <c r="R209" s="82" t="e">
        <f t="shared" si="24"/>
        <v>#REF!</v>
      </c>
      <c r="S209" s="84" t="e">
        <f>IF($B209=0,0,VLOOKUP($A209,#REF!,'Печать(міжопал)'!S$9,FALSE))</f>
        <v>#REF!</v>
      </c>
      <c r="T209" s="82" t="e">
        <f t="shared" si="25"/>
        <v>#REF!</v>
      </c>
      <c r="U209" s="84" t="e">
        <f>IF($B209=0,0,VLOOKUP($A209,#REF!,'Печать(міжопал)'!U$9,FALSE))</f>
        <v>#REF!</v>
      </c>
      <c r="V209" s="82" t="e">
        <f t="shared" si="26"/>
        <v>#REF!</v>
      </c>
      <c r="W209" s="84" t="e">
        <f>IF($B209=0,0,VLOOKUP($A209,#REF!,'Печать(міжопал)'!W$9,FALSE))</f>
        <v>#REF!</v>
      </c>
      <c r="X209" s="82" t="e">
        <f>IF(AND($A209&gt;0,W209&gt;0),IF('2_Вихідні дані'!$A$12=1,ROUND($L209*(W209-1),2),ROUND((L209+N209+P209+R209+T209+V209)*(W209-1),2)),0)</f>
        <v>#REF!</v>
      </c>
      <c r="Y209" s="74" t="e">
        <f t="shared" si="27"/>
        <v>#REF!</v>
      </c>
      <c r="Z209" s="74" t="e">
        <f>Y209*'2_Вихідні дані'!$B$18</f>
        <v>#REF!</v>
      </c>
    </row>
    <row r="210" spans="1:26" ht="12" hidden="1" x14ac:dyDescent="0.2">
      <c r="A210" s="86" t="e">
        <f>#REF!</f>
        <v>#REF!</v>
      </c>
      <c r="B210" s="78" t="e">
        <f>IF(C210=0,0,COUNTIF($C$10:C210,"&lt;&gt;0"))</f>
        <v>#REF!</v>
      </c>
      <c r="C210" s="78" t="e">
        <f>IF($F210&gt;0,#REF!,0)</f>
        <v>#REF!</v>
      </c>
      <c r="D210" s="78" t="e">
        <f>IF($F210&gt;0,#REF!,"")</f>
        <v>#REF!</v>
      </c>
      <c r="E210" s="78" t="e">
        <f>IF($F210&gt;0,#REF!,0)</f>
        <v>#REF!</v>
      </c>
      <c r="F210" s="78" t="e">
        <f>VLOOKUP($A210,#REF!,15+$B$3,FALSE)</f>
        <v>#REF!</v>
      </c>
      <c r="G210" s="82" t="e">
        <f>IF($B210&gt;0,'2_Вихідні дані'!$B$3,0)</f>
        <v>#REF!</v>
      </c>
      <c r="H210" s="84" t="e">
        <f>IF($B210=0,0,VLOOKUP($A210,#REF!,'Печать(міжопал)'!H$9,FALSE))</f>
        <v>#REF!</v>
      </c>
      <c r="I210" s="84" t="e">
        <f>IF($B210=0,0,VLOOKUP($A210,#REF!,'Печать(міжопал)'!I$9,FALSE))</f>
        <v>#REF!</v>
      </c>
      <c r="J210" s="84" t="e">
        <f>IF(B210=0,0,IF(E210&gt;0,VLOOKUP(E210,'2_Вихідні дані'!$A$6:$B$11,2,FALSE),1))</f>
        <v>#REF!</v>
      </c>
      <c r="K210" s="84" t="e">
        <f>IF($B210=0,0,VLOOKUP($A210,#REF!,'Печать(міжопал)'!K$9,FALSE))</f>
        <v>#REF!</v>
      </c>
      <c r="L210" s="74" t="e">
        <f t="shared" si="21"/>
        <v>#REF!</v>
      </c>
      <c r="M210" s="84" t="e">
        <f>IF($B210=0,0,VLOOKUP($A210,#REF!,'Печать(міжопал)'!M$9,FALSE))</f>
        <v>#REF!</v>
      </c>
      <c r="N210" s="82" t="e">
        <f t="shared" si="22"/>
        <v>#REF!</v>
      </c>
      <c r="O210" s="84" t="e">
        <f>IF($B210=0,0,VLOOKUP($A210,#REF!,'Печать(міжопал)'!O$9,FALSE))</f>
        <v>#REF!</v>
      </c>
      <c r="P210" s="82" t="e">
        <f t="shared" si="23"/>
        <v>#REF!</v>
      </c>
      <c r="Q210" s="84" t="e">
        <f>IF($B210=0,0,VLOOKUP($A210,#REF!,'Печать(міжопал)'!Q$9,FALSE))</f>
        <v>#REF!</v>
      </c>
      <c r="R210" s="82" t="e">
        <f t="shared" si="24"/>
        <v>#REF!</v>
      </c>
      <c r="S210" s="84" t="e">
        <f>IF($B210=0,0,VLOOKUP($A210,#REF!,'Печать(міжопал)'!S$9,FALSE))</f>
        <v>#REF!</v>
      </c>
      <c r="T210" s="82" t="e">
        <f t="shared" si="25"/>
        <v>#REF!</v>
      </c>
      <c r="U210" s="84" t="e">
        <f>IF($B210=0,0,VLOOKUP($A210,#REF!,'Печать(міжопал)'!U$9,FALSE))</f>
        <v>#REF!</v>
      </c>
      <c r="V210" s="82" t="e">
        <f t="shared" si="26"/>
        <v>#REF!</v>
      </c>
      <c r="W210" s="84" t="e">
        <f>IF($B210=0,0,VLOOKUP($A210,#REF!,'Печать(міжопал)'!W$9,FALSE))</f>
        <v>#REF!</v>
      </c>
      <c r="X210" s="82" t="e">
        <f>IF(AND($A210&gt;0,W210&gt;0),IF('2_Вихідні дані'!$A$12=1,ROUND($L210*(W210-1),2),ROUND((L210+N210+P210+R210+T210+V210)*(W210-1),2)),0)</f>
        <v>#REF!</v>
      </c>
      <c r="Y210" s="74" t="e">
        <f t="shared" si="27"/>
        <v>#REF!</v>
      </c>
      <c r="Z210" s="74" t="e">
        <f>Y210*'2_Вихідні дані'!$B$18</f>
        <v>#REF!</v>
      </c>
    </row>
    <row r="211" spans="1:26" ht="12" hidden="1" x14ac:dyDescent="0.2">
      <c r="A211" s="86" t="e">
        <f>#REF!</f>
        <v>#REF!</v>
      </c>
      <c r="B211" s="78" t="e">
        <f>IF(C211=0,0,COUNTIF($C$10:C211,"&lt;&gt;0"))</f>
        <v>#REF!</v>
      </c>
      <c r="C211" s="78" t="e">
        <f>IF($F211&gt;0,#REF!,0)</f>
        <v>#REF!</v>
      </c>
      <c r="D211" s="78" t="e">
        <f>IF($F211&gt;0,#REF!,"")</f>
        <v>#REF!</v>
      </c>
      <c r="E211" s="78" t="e">
        <f>IF($F211&gt;0,#REF!,0)</f>
        <v>#REF!</v>
      </c>
      <c r="F211" s="78" t="e">
        <f>VLOOKUP($A211,#REF!,15+$B$3,FALSE)</f>
        <v>#REF!</v>
      </c>
      <c r="G211" s="82" t="e">
        <f>IF($B211&gt;0,'2_Вихідні дані'!$B$3,0)</f>
        <v>#REF!</v>
      </c>
      <c r="H211" s="84" t="e">
        <f>IF($B211=0,0,VLOOKUP($A211,#REF!,'Печать(міжопал)'!H$9,FALSE))</f>
        <v>#REF!</v>
      </c>
      <c r="I211" s="84" t="e">
        <f>IF($B211=0,0,VLOOKUP($A211,#REF!,'Печать(міжопал)'!I$9,FALSE))</f>
        <v>#REF!</v>
      </c>
      <c r="J211" s="84" t="e">
        <f>IF(B211=0,0,IF(E211&gt;0,VLOOKUP(E211,'2_Вихідні дані'!$A$6:$B$11,2,FALSE),1))</f>
        <v>#REF!</v>
      </c>
      <c r="K211" s="84" t="e">
        <f>IF($B211=0,0,VLOOKUP($A211,#REF!,'Печать(міжопал)'!K$9,FALSE))</f>
        <v>#REF!</v>
      </c>
      <c r="L211" s="74" t="e">
        <f t="shared" si="21"/>
        <v>#REF!</v>
      </c>
      <c r="M211" s="84" t="e">
        <f>IF($B211=0,0,VLOOKUP($A211,#REF!,'Печать(міжопал)'!M$9,FALSE))</f>
        <v>#REF!</v>
      </c>
      <c r="N211" s="82" t="e">
        <f t="shared" si="22"/>
        <v>#REF!</v>
      </c>
      <c r="O211" s="84" t="e">
        <f>IF($B211=0,0,VLOOKUP($A211,#REF!,'Печать(міжопал)'!O$9,FALSE))</f>
        <v>#REF!</v>
      </c>
      <c r="P211" s="82" t="e">
        <f t="shared" si="23"/>
        <v>#REF!</v>
      </c>
      <c r="Q211" s="84" t="e">
        <f>IF($B211=0,0,VLOOKUP($A211,#REF!,'Печать(міжопал)'!Q$9,FALSE))</f>
        <v>#REF!</v>
      </c>
      <c r="R211" s="82" t="e">
        <f t="shared" si="24"/>
        <v>#REF!</v>
      </c>
      <c r="S211" s="84" t="e">
        <f>IF($B211=0,0,VLOOKUP($A211,#REF!,'Печать(міжопал)'!S$9,FALSE))</f>
        <v>#REF!</v>
      </c>
      <c r="T211" s="82" t="e">
        <f t="shared" si="25"/>
        <v>#REF!</v>
      </c>
      <c r="U211" s="84" t="e">
        <f>IF($B211=0,0,VLOOKUP($A211,#REF!,'Печать(міжопал)'!U$9,FALSE))</f>
        <v>#REF!</v>
      </c>
      <c r="V211" s="82" t="e">
        <f t="shared" si="26"/>
        <v>#REF!</v>
      </c>
      <c r="W211" s="84" t="e">
        <f>IF($B211=0,0,VLOOKUP($A211,#REF!,'Печать(міжопал)'!W$9,FALSE))</f>
        <v>#REF!</v>
      </c>
      <c r="X211" s="82" t="e">
        <f>IF(AND($A211&gt;0,W211&gt;0),IF('2_Вихідні дані'!$A$12=1,ROUND($L211*(W211-1),2),ROUND((L211+N211+P211+R211+T211+V211)*(W211-1),2)),0)</f>
        <v>#REF!</v>
      </c>
      <c r="Y211" s="74" t="e">
        <f t="shared" si="27"/>
        <v>#REF!</v>
      </c>
      <c r="Z211" s="74" t="e">
        <f>Y211*'2_Вихідні дані'!$B$18</f>
        <v>#REF!</v>
      </c>
    </row>
    <row r="212" spans="1:26" ht="12" hidden="1" x14ac:dyDescent="0.2">
      <c r="A212" s="86" t="e">
        <f>#REF!</f>
        <v>#REF!</v>
      </c>
      <c r="B212" s="78" t="e">
        <f>IF(C212=0,0,COUNTIF($C$10:C212,"&lt;&gt;0"))</f>
        <v>#REF!</v>
      </c>
      <c r="C212" s="78" t="e">
        <f>IF($F212&gt;0,#REF!,0)</f>
        <v>#REF!</v>
      </c>
      <c r="D212" s="78" t="e">
        <f>IF($F212&gt;0,#REF!,"")</f>
        <v>#REF!</v>
      </c>
      <c r="E212" s="78" t="e">
        <f>IF($F212&gt;0,#REF!,0)</f>
        <v>#REF!</v>
      </c>
      <c r="F212" s="78" t="e">
        <f>VLOOKUP($A212,#REF!,15+$B$3,FALSE)</f>
        <v>#REF!</v>
      </c>
      <c r="G212" s="82" t="e">
        <f>IF($B212&gt;0,'2_Вихідні дані'!$B$3,0)</f>
        <v>#REF!</v>
      </c>
      <c r="H212" s="84" t="e">
        <f>IF($B212=0,0,VLOOKUP($A212,#REF!,'Печать(міжопал)'!H$9,FALSE))</f>
        <v>#REF!</v>
      </c>
      <c r="I212" s="84" t="e">
        <f>IF($B212=0,0,VLOOKUP($A212,#REF!,'Печать(міжопал)'!I$9,FALSE))</f>
        <v>#REF!</v>
      </c>
      <c r="J212" s="84" t="e">
        <f>IF(B212=0,0,IF(E212&gt;0,VLOOKUP(E212,'2_Вихідні дані'!$A$6:$B$11,2,FALSE),1))</f>
        <v>#REF!</v>
      </c>
      <c r="K212" s="84" t="e">
        <f>IF($B212=0,0,VLOOKUP($A212,#REF!,'Печать(міжопал)'!K$9,FALSE))</f>
        <v>#REF!</v>
      </c>
      <c r="L212" s="74" t="e">
        <f t="shared" si="21"/>
        <v>#REF!</v>
      </c>
      <c r="M212" s="84" t="e">
        <f>IF($B212=0,0,VLOOKUP($A212,#REF!,'Печать(міжопал)'!M$9,FALSE))</f>
        <v>#REF!</v>
      </c>
      <c r="N212" s="82" t="e">
        <f t="shared" si="22"/>
        <v>#REF!</v>
      </c>
      <c r="O212" s="84" t="e">
        <f>IF($B212=0,0,VLOOKUP($A212,#REF!,'Печать(міжопал)'!O$9,FALSE))</f>
        <v>#REF!</v>
      </c>
      <c r="P212" s="82" t="e">
        <f t="shared" si="23"/>
        <v>#REF!</v>
      </c>
      <c r="Q212" s="84" t="e">
        <f>IF($B212=0,0,VLOOKUP($A212,#REF!,'Печать(міжопал)'!Q$9,FALSE))</f>
        <v>#REF!</v>
      </c>
      <c r="R212" s="82" t="e">
        <f t="shared" si="24"/>
        <v>#REF!</v>
      </c>
      <c r="S212" s="84" t="e">
        <f>IF($B212=0,0,VLOOKUP($A212,#REF!,'Печать(міжопал)'!S$9,FALSE))</f>
        <v>#REF!</v>
      </c>
      <c r="T212" s="82" t="e">
        <f t="shared" si="25"/>
        <v>#REF!</v>
      </c>
      <c r="U212" s="84" t="e">
        <f>IF($B212=0,0,VLOOKUP($A212,#REF!,'Печать(міжопал)'!U$9,FALSE))</f>
        <v>#REF!</v>
      </c>
      <c r="V212" s="82" t="e">
        <f t="shared" si="26"/>
        <v>#REF!</v>
      </c>
      <c r="W212" s="84" t="e">
        <f>IF($B212=0,0,VLOOKUP($A212,#REF!,'Печать(міжопал)'!W$9,FALSE))</f>
        <v>#REF!</v>
      </c>
      <c r="X212" s="82" t="e">
        <f>IF(AND($A212&gt;0,W212&gt;0),IF('2_Вихідні дані'!$A$12=1,ROUND($L212*(W212-1),2),ROUND((L212+N212+P212+R212+T212+V212)*(W212-1),2)),0)</f>
        <v>#REF!</v>
      </c>
      <c r="Y212" s="74" t="e">
        <f t="shared" si="27"/>
        <v>#REF!</v>
      </c>
      <c r="Z212" s="74" t="e">
        <f>Y212*'2_Вихідні дані'!$B$18</f>
        <v>#REF!</v>
      </c>
    </row>
    <row r="213" spans="1:26" ht="12" hidden="1" x14ac:dyDescent="0.2">
      <c r="A213" s="86" t="e">
        <f>#REF!</f>
        <v>#REF!</v>
      </c>
      <c r="B213" s="78" t="e">
        <f>IF(C213=0,0,COUNTIF($C$10:C213,"&lt;&gt;0"))</f>
        <v>#REF!</v>
      </c>
      <c r="C213" s="78" t="e">
        <f>IF($F213&gt;0,#REF!,0)</f>
        <v>#REF!</v>
      </c>
      <c r="D213" s="78" t="e">
        <f>IF($F213&gt;0,#REF!,"")</f>
        <v>#REF!</v>
      </c>
      <c r="E213" s="78" t="e">
        <f>IF($F213&gt;0,#REF!,0)</f>
        <v>#REF!</v>
      </c>
      <c r="F213" s="78" t="e">
        <f>VLOOKUP($A213,#REF!,15+$B$3,FALSE)</f>
        <v>#REF!</v>
      </c>
      <c r="G213" s="82" t="e">
        <f>IF($B213&gt;0,'2_Вихідні дані'!$B$3,0)</f>
        <v>#REF!</v>
      </c>
      <c r="H213" s="84" t="e">
        <f>IF($B213=0,0,VLOOKUP($A213,#REF!,'Печать(міжопал)'!H$9,FALSE))</f>
        <v>#REF!</v>
      </c>
      <c r="I213" s="84" t="e">
        <f>IF($B213=0,0,VLOOKUP($A213,#REF!,'Печать(міжопал)'!I$9,FALSE))</f>
        <v>#REF!</v>
      </c>
      <c r="J213" s="84" t="e">
        <f>IF(B213=0,0,IF(E213&gt;0,VLOOKUP(E213,'2_Вихідні дані'!$A$6:$B$11,2,FALSE),1))</f>
        <v>#REF!</v>
      </c>
      <c r="K213" s="84" t="e">
        <f>IF($B213=0,0,VLOOKUP($A213,#REF!,'Печать(міжопал)'!K$9,FALSE))</f>
        <v>#REF!</v>
      </c>
      <c r="L213" s="74" t="e">
        <f t="shared" si="21"/>
        <v>#REF!</v>
      </c>
      <c r="M213" s="84" t="e">
        <f>IF($B213=0,0,VLOOKUP($A213,#REF!,'Печать(міжопал)'!M$9,FALSE))</f>
        <v>#REF!</v>
      </c>
      <c r="N213" s="82" t="e">
        <f t="shared" si="22"/>
        <v>#REF!</v>
      </c>
      <c r="O213" s="84" t="e">
        <f>IF($B213=0,0,VLOOKUP($A213,#REF!,'Печать(міжопал)'!O$9,FALSE))</f>
        <v>#REF!</v>
      </c>
      <c r="P213" s="82" t="e">
        <f t="shared" si="23"/>
        <v>#REF!</v>
      </c>
      <c r="Q213" s="84" t="e">
        <f>IF($B213=0,0,VLOOKUP($A213,#REF!,'Печать(міжопал)'!Q$9,FALSE))</f>
        <v>#REF!</v>
      </c>
      <c r="R213" s="82" t="e">
        <f t="shared" si="24"/>
        <v>#REF!</v>
      </c>
      <c r="S213" s="84" t="e">
        <f>IF($B213=0,0,VLOOKUP($A213,#REF!,'Печать(міжопал)'!S$9,FALSE))</f>
        <v>#REF!</v>
      </c>
      <c r="T213" s="82" t="e">
        <f t="shared" si="25"/>
        <v>#REF!</v>
      </c>
      <c r="U213" s="84" t="e">
        <f>IF($B213=0,0,VLOOKUP($A213,#REF!,'Печать(міжопал)'!U$9,FALSE))</f>
        <v>#REF!</v>
      </c>
      <c r="V213" s="82" t="e">
        <f t="shared" si="26"/>
        <v>#REF!</v>
      </c>
      <c r="W213" s="84" t="e">
        <f>IF($B213=0,0,VLOOKUP($A213,#REF!,'Печать(міжопал)'!W$9,FALSE))</f>
        <v>#REF!</v>
      </c>
      <c r="X213" s="82" t="e">
        <f>IF(AND($A213&gt;0,W213&gt;0),IF('2_Вихідні дані'!$A$12=1,ROUND($L213*(W213-1),2),ROUND((L213+N213+P213+R213+T213+V213)*(W213-1),2)),0)</f>
        <v>#REF!</v>
      </c>
      <c r="Y213" s="74" t="e">
        <f t="shared" si="27"/>
        <v>#REF!</v>
      </c>
      <c r="Z213" s="74" t="e">
        <f>Y213*'2_Вихідні дані'!$B$18</f>
        <v>#REF!</v>
      </c>
    </row>
    <row r="214" spans="1:26" ht="12" hidden="1" x14ac:dyDescent="0.2">
      <c r="A214" s="86" t="e">
        <f>#REF!</f>
        <v>#REF!</v>
      </c>
      <c r="B214" s="78" t="e">
        <f>IF(C214=0,0,COUNTIF($C$10:C214,"&lt;&gt;0"))</f>
        <v>#REF!</v>
      </c>
      <c r="C214" s="78" t="e">
        <f>IF($F214&gt;0,#REF!,0)</f>
        <v>#REF!</v>
      </c>
      <c r="D214" s="78" t="e">
        <f>IF($F214&gt;0,#REF!,"")</f>
        <v>#REF!</v>
      </c>
      <c r="E214" s="78" t="e">
        <f>IF($F214&gt;0,#REF!,0)</f>
        <v>#REF!</v>
      </c>
      <c r="F214" s="78" t="e">
        <f>VLOOKUP($A214,#REF!,15+$B$3,FALSE)</f>
        <v>#REF!</v>
      </c>
      <c r="G214" s="82" t="e">
        <f>IF($B214&gt;0,'2_Вихідні дані'!$B$3,0)</f>
        <v>#REF!</v>
      </c>
      <c r="H214" s="84" t="e">
        <f>IF($B214=0,0,VLOOKUP($A214,#REF!,'Печать(міжопал)'!H$9,FALSE))</f>
        <v>#REF!</v>
      </c>
      <c r="I214" s="84" t="e">
        <f>IF($B214=0,0,VLOOKUP($A214,#REF!,'Печать(міжопал)'!I$9,FALSE))</f>
        <v>#REF!</v>
      </c>
      <c r="J214" s="84" t="e">
        <f>IF(B214=0,0,IF(E214&gt;0,VLOOKUP(E214,'2_Вихідні дані'!$A$6:$B$11,2,FALSE),1))</f>
        <v>#REF!</v>
      </c>
      <c r="K214" s="84" t="e">
        <f>IF($B214=0,0,VLOOKUP($A214,#REF!,'Печать(міжопал)'!K$9,FALSE))</f>
        <v>#REF!</v>
      </c>
      <c r="L214" s="74" t="e">
        <f t="shared" si="21"/>
        <v>#REF!</v>
      </c>
      <c r="M214" s="84" t="e">
        <f>IF($B214=0,0,VLOOKUP($A214,#REF!,'Печать(міжопал)'!M$9,FALSE))</f>
        <v>#REF!</v>
      </c>
      <c r="N214" s="82" t="e">
        <f t="shared" si="22"/>
        <v>#REF!</v>
      </c>
      <c r="O214" s="84" t="e">
        <f>IF($B214=0,0,VLOOKUP($A214,#REF!,'Печать(міжопал)'!O$9,FALSE))</f>
        <v>#REF!</v>
      </c>
      <c r="P214" s="82" t="e">
        <f t="shared" si="23"/>
        <v>#REF!</v>
      </c>
      <c r="Q214" s="84" t="e">
        <f>IF($B214=0,0,VLOOKUP($A214,#REF!,'Печать(міжопал)'!Q$9,FALSE))</f>
        <v>#REF!</v>
      </c>
      <c r="R214" s="82" t="e">
        <f t="shared" si="24"/>
        <v>#REF!</v>
      </c>
      <c r="S214" s="84" t="e">
        <f>IF($B214=0,0,VLOOKUP($A214,#REF!,'Печать(міжопал)'!S$9,FALSE))</f>
        <v>#REF!</v>
      </c>
      <c r="T214" s="82" t="e">
        <f t="shared" si="25"/>
        <v>#REF!</v>
      </c>
      <c r="U214" s="84" t="e">
        <f>IF($B214=0,0,VLOOKUP($A214,#REF!,'Печать(міжопал)'!U$9,FALSE))</f>
        <v>#REF!</v>
      </c>
      <c r="V214" s="82" t="e">
        <f t="shared" si="26"/>
        <v>#REF!</v>
      </c>
      <c r="W214" s="84" t="e">
        <f>IF($B214=0,0,VLOOKUP($A214,#REF!,'Печать(міжопал)'!W$9,FALSE))</f>
        <v>#REF!</v>
      </c>
      <c r="X214" s="82" t="e">
        <f>IF(AND($A214&gt;0,W214&gt;0),IF('2_Вихідні дані'!$A$12=1,ROUND($L214*(W214-1),2),ROUND((L214+N214+P214+R214+T214+V214)*(W214-1),2)),0)</f>
        <v>#REF!</v>
      </c>
      <c r="Y214" s="74" t="e">
        <f t="shared" si="27"/>
        <v>#REF!</v>
      </c>
      <c r="Z214" s="74" t="e">
        <f>Y214*'2_Вихідні дані'!$B$18</f>
        <v>#REF!</v>
      </c>
    </row>
    <row r="215" spans="1:26" ht="12" hidden="1" x14ac:dyDescent="0.2">
      <c r="A215" s="86" t="e">
        <f>#REF!</f>
        <v>#REF!</v>
      </c>
      <c r="B215" s="78" t="e">
        <f>IF(C215=0,0,COUNTIF($C$10:C215,"&lt;&gt;0"))</f>
        <v>#REF!</v>
      </c>
      <c r="C215" s="78" t="e">
        <f>IF($F215&gt;0,#REF!,0)</f>
        <v>#REF!</v>
      </c>
      <c r="D215" s="78" t="e">
        <f>IF($F215&gt;0,#REF!,"")</f>
        <v>#REF!</v>
      </c>
      <c r="E215" s="78" t="e">
        <f>IF($F215&gt;0,#REF!,0)</f>
        <v>#REF!</v>
      </c>
      <c r="F215" s="78" t="e">
        <f>VLOOKUP($A215,#REF!,15+$B$3,FALSE)</f>
        <v>#REF!</v>
      </c>
      <c r="G215" s="82" t="e">
        <f>IF($B215&gt;0,'2_Вихідні дані'!$B$3,0)</f>
        <v>#REF!</v>
      </c>
      <c r="H215" s="84" t="e">
        <f>IF($B215=0,0,VLOOKUP($A215,#REF!,'Печать(міжопал)'!H$9,FALSE))</f>
        <v>#REF!</v>
      </c>
      <c r="I215" s="84" t="e">
        <f>IF($B215=0,0,VLOOKUP($A215,#REF!,'Печать(міжопал)'!I$9,FALSE))</f>
        <v>#REF!</v>
      </c>
      <c r="J215" s="84" t="e">
        <f>IF(B215=0,0,IF(E215&gt;0,VLOOKUP(E215,'2_Вихідні дані'!$A$6:$B$11,2,FALSE),1))</f>
        <v>#REF!</v>
      </c>
      <c r="K215" s="84" t="e">
        <f>IF($B215=0,0,VLOOKUP($A215,#REF!,'Печать(міжопал)'!K$9,FALSE))</f>
        <v>#REF!</v>
      </c>
      <c r="L215" s="74" t="e">
        <f t="shared" si="21"/>
        <v>#REF!</v>
      </c>
      <c r="M215" s="84" t="e">
        <f>IF($B215=0,0,VLOOKUP($A215,#REF!,'Печать(міжопал)'!M$9,FALSE))</f>
        <v>#REF!</v>
      </c>
      <c r="N215" s="82" t="e">
        <f t="shared" si="22"/>
        <v>#REF!</v>
      </c>
      <c r="O215" s="84" t="e">
        <f>IF($B215=0,0,VLOOKUP($A215,#REF!,'Печать(міжопал)'!O$9,FALSE))</f>
        <v>#REF!</v>
      </c>
      <c r="P215" s="82" t="e">
        <f t="shared" si="23"/>
        <v>#REF!</v>
      </c>
      <c r="Q215" s="84" t="e">
        <f>IF($B215=0,0,VLOOKUP($A215,#REF!,'Печать(міжопал)'!Q$9,FALSE))</f>
        <v>#REF!</v>
      </c>
      <c r="R215" s="82" t="e">
        <f t="shared" si="24"/>
        <v>#REF!</v>
      </c>
      <c r="S215" s="84" t="e">
        <f>IF($B215=0,0,VLOOKUP($A215,#REF!,'Печать(міжопал)'!S$9,FALSE))</f>
        <v>#REF!</v>
      </c>
      <c r="T215" s="82" t="e">
        <f t="shared" si="25"/>
        <v>#REF!</v>
      </c>
      <c r="U215" s="84" t="e">
        <f>IF($B215=0,0,VLOOKUP($A215,#REF!,'Печать(міжопал)'!U$9,FALSE))</f>
        <v>#REF!</v>
      </c>
      <c r="V215" s="82" t="e">
        <f t="shared" si="26"/>
        <v>#REF!</v>
      </c>
      <c r="W215" s="84" t="e">
        <f>IF($B215=0,0,VLOOKUP($A215,#REF!,'Печать(міжопал)'!W$9,FALSE))</f>
        <v>#REF!</v>
      </c>
      <c r="X215" s="82" t="e">
        <f>IF(AND($A215&gt;0,W215&gt;0),IF('2_Вихідні дані'!$A$12=1,ROUND($L215*(W215-1),2),ROUND((L215+N215+P215+R215+T215+V215)*(W215-1),2)),0)</f>
        <v>#REF!</v>
      </c>
      <c r="Y215" s="74" t="e">
        <f t="shared" si="27"/>
        <v>#REF!</v>
      </c>
      <c r="Z215" s="74" t="e">
        <f>Y215*'2_Вихідні дані'!$B$18</f>
        <v>#REF!</v>
      </c>
    </row>
    <row r="216" spans="1:26" ht="12" hidden="1" x14ac:dyDescent="0.2">
      <c r="A216" s="86" t="e">
        <f>#REF!</f>
        <v>#REF!</v>
      </c>
      <c r="B216" s="78" t="e">
        <f>IF(C216=0,0,COUNTIF($C$10:C216,"&lt;&gt;0"))</f>
        <v>#REF!</v>
      </c>
      <c r="C216" s="78" t="e">
        <f>IF($F216&gt;0,#REF!,0)</f>
        <v>#REF!</v>
      </c>
      <c r="D216" s="78" t="e">
        <f>IF($F216&gt;0,#REF!,"")</f>
        <v>#REF!</v>
      </c>
      <c r="E216" s="78" t="e">
        <f>IF($F216&gt;0,#REF!,0)</f>
        <v>#REF!</v>
      </c>
      <c r="F216" s="78" t="e">
        <f>VLOOKUP($A216,#REF!,15+$B$3,FALSE)</f>
        <v>#REF!</v>
      </c>
      <c r="G216" s="82" t="e">
        <f>IF($B216&gt;0,'2_Вихідні дані'!$B$3,0)</f>
        <v>#REF!</v>
      </c>
      <c r="H216" s="84" t="e">
        <f>IF($B216=0,0,VLOOKUP($A216,#REF!,'Печать(міжопал)'!H$9,FALSE))</f>
        <v>#REF!</v>
      </c>
      <c r="I216" s="84" t="e">
        <f>IF($B216=0,0,VLOOKUP($A216,#REF!,'Печать(міжопал)'!I$9,FALSE))</f>
        <v>#REF!</v>
      </c>
      <c r="J216" s="84" t="e">
        <f>IF(B216=0,0,IF(E216&gt;0,VLOOKUP(E216,'2_Вихідні дані'!$A$6:$B$11,2,FALSE),1))</f>
        <v>#REF!</v>
      </c>
      <c r="K216" s="84" t="e">
        <f>IF($B216=0,0,VLOOKUP($A216,#REF!,'Печать(міжопал)'!K$9,FALSE))</f>
        <v>#REF!</v>
      </c>
      <c r="L216" s="74" t="e">
        <f t="shared" si="21"/>
        <v>#REF!</v>
      </c>
      <c r="M216" s="84" t="e">
        <f>IF($B216=0,0,VLOOKUP($A216,#REF!,'Печать(міжопал)'!M$9,FALSE))</f>
        <v>#REF!</v>
      </c>
      <c r="N216" s="82" t="e">
        <f t="shared" si="22"/>
        <v>#REF!</v>
      </c>
      <c r="O216" s="84" t="e">
        <f>IF($B216=0,0,VLOOKUP($A216,#REF!,'Печать(міжопал)'!O$9,FALSE))</f>
        <v>#REF!</v>
      </c>
      <c r="P216" s="82" t="e">
        <f t="shared" si="23"/>
        <v>#REF!</v>
      </c>
      <c r="Q216" s="84" t="e">
        <f>IF($B216=0,0,VLOOKUP($A216,#REF!,'Печать(міжопал)'!Q$9,FALSE))</f>
        <v>#REF!</v>
      </c>
      <c r="R216" s="82" t="e">
        <f t="shared" si="24"/>
        <v>#REF!</v>
      </c>
      <c r="S216" s="84" t="e">
        <f>IF($B216=0,0,VLOOKUP($A216,#REF!,'Печать(міжопал)'!S$9,FALSE))</f>
        <v>#REF!</v>
      </c>
      <c r="T216" s="82" t="e">
        <f t="shared" si="25"/>
        <v>#REF!</v>
      </c>
      <c r="U216" s="84" t="e">
        <f>IF($B216=0,0,VLOOKUP($A216,#REF!,'Печать(міжопал)'!U$9,FALSE))</f>
        <v>#REF!</v>
      </c>
      <c r="V216" s="82" t="e">
        <f t="shared" si="26"/>
        <v>#REF!</v>
      </c>
      <c r="W216" s="84" t="e">
        <f>IF($B216=0,0,VLOOKUP($A216,#REF!,'Печать(міжопал)'!W$9,FALSE))</f>
        <v>#REF!</v>
      </c>
      <c r="X216" s="82" t="e">
        <f>IF(AND($A216&gt;0,W216&gt;0),IF('2_Вихідні дані'!$A$12=1,ROUND($L216*(W216-1),2),ROUND((L216+N216+P216+R216+T216+V216)*(W216-1),2)),0)</f>
        <v>#REF!</v>
      </c>
      <c r="Y216" s="74" t="e">
        <f t="shared" si="27"/>
        <v>#REF!</v>
      </c>
      <c r="Z216" s="74" t="e">
        <f>Y216*'2_Вихідні дані'!$B$18</f>
        <v>#REF!</v>
      </c>
    </row>
    <row r="217" spans="1:26" ht="12" hidden="1" x14ac:dyDescent="0.2">
      <c r="A217" s="86" t="e">
        <f>#REF!</f>
        <v>#REF!</v>
      </c>
      <c r="B217" s="78" t="e">
        <f>IF(C217=0,0,COUNTIF($C$10:C217,"&lt;&gt;0"))</f>
        <v>#REF!</v>
      </c>
      <c r="C217" s="78" t="e">
        <f>IF($F217&gt;0,#REF!,0)</f>
        <v>#REF!</v>
      </c>
      <c r="D217" s="78" t="e">
        <f>IF($F217&gt;0,#REF!,"")</f>
        <v>#REF!</v>
      </c>
      <c r="E217" s="78" t="e">
        <f>IF($F217&gt;0,#REF!,0)</f>
        <v>#REF!</v>
      </c>
      <c r="F217" s="78" t="e">
        <f>VLOOKUP($A217,#REF!,15+$B$3,FALSE)</f>
        <v>#REF!</v>
      </c>
      <c r="G217" s="82" t="e">
        <f>IF($B217&gt;0,'2_Вихідні дані'!$B$3,0)</f>
        <v>#REF!</v>
      </c>
      <c r="H217" s="84" t="e">
        <f>IF($B217=0,0,VLOOKUP($A217,#REF!,'Печать(міжопал)'!H$9,FALSE))</f>
        <v>#REF!</v>
      </c>
      <c r="I217" s="84" t="e">
        <f>IF($B217=0,0,VLOOKUP($A217,#REF!,'Печать(міжопал)'!I$9,FALSE))</f>
        <v>#REF!</v>
      </c>
      <c r="J217" s="84" t="e">
        <f>IF(B217=0,0,IF(E217&gt;0,VLOOKUP(E217,'2_Вихідні дані'!$A$6:$B$11,2,FALSE),1))</f>
        <v>#REF!</v>
      </c>
      <c r="K217" s="84" t="e">
        <f>IF($B217=0,0,VLOOKUP($A217,#REF!,'Печать(міжопал)'!K$9,FALSE))</f>
        <v>#REF!</v>
      </c>
      <c r="L217" s="74" t="e">
        <f t="shared" si="21"/>
        <v>#REF!</v>
      </c>
      <c r="M217" s="84" t="e">
        <f>IF($B217=0,0,VLOOKUP($A217,#REF!,'Печать(міжопал)'!M$9,FALSE))</f>
        <v>#REF!</v>
      </c>
      <c r="N217" s="82" t="e">
        <f t="shared" si="22"/>
        <v>#REF!</v>
      </c>
      <c r="O217" s="84" t="e">
        <f>IF($B217=0,0,VLOOKUP($A217,#REF!,'Печать(міжопал)'!O$9,FALSE))</f>
        <v>#REF!</v>
      </c>
      <c r="P217" s="82" t="e">
        <f t="shared" si="23"/>
        <v>#REF!</v>
      </c>
      <c r="Q217" s="84" t="e">
        <f>IF($B217=0,0,VLOOKUP($A217,#REF!,'Печать(міжопал)'!Q$9,FALSE))</f>
        <v>#REF!</v>
      </c>
      <c r="R217" s="82" t="e">
        <f t="shared" si="24"/>
        <v>#REF!</v>
      </c>
      <c r="S217" s="84" t="e">
        <f>IF($B217=0,0,VLOOKUP($A217,#REF!,'Печать(міжопал)'!S$9,FALSE))</f>
        <v>#REF!</v>
      </c>
      <c r="T217" s="82" t="e">
        <f t="shared" si="25"/>
        <v>#REF!</v>
      </c>
      <c r="U217" s="84" t="e">
        <f>IF($B217=0,0,VLOOKUP($A217,#REF!,'Печать(міжопал)'!U$9,FALSE))</f>
        <v>#REF!</v>
      </c>
      <c r="V217" s="82" t="e">
        <f t="shared" si="26"/>
        <v>#REF!</v>
      </c>
      <c r="W217" s="84" t="e">
        <f>IF($B217=0,0,VLOOKUP($A217,#REF!,'Печать(міжопал)'!W$9,FALSE))</f>
        <v>#REF!</v>
      </c>
      <c r="X217" s="82" t="e">
        <f>IF(AND($A217&gt;0,W217&gt;0),IF('2_Вихідні дані'!$A$12=1,ROUND($L217*(W217-1),2),ROUND((L217+N217+P217+R217+T217+V217)*(W217-1),2)),0)</f>
        <v>#REF!</v>
      </c>
      <c r="Y217" s="74" t="e">
        <f t="shared" si="27"/>
        <v>#REF!</v>
      </c>
      <c r="Z217" s="74" t="e">
        <f>Y217*'2_Вихідні дані'!$B$18</f>
        <v>#REF!</v>
      </c>
    </row>
    <row r="218" spans="1:26" ht="12" hidden="1" x14ac:dyDescent="0.2">
      <c r="A218" s="86" t="e">
        <f>#REF!</f>
        <v>#REF!</v>
      </c>
      <c r="B218" s="78" t="e">
        <f>IF(C218=0,0,COUNTIF($C$10:C218,"&lt;&gt;0"))</f>
        <v>#REF!</v>
      </c>
      <c r="C218" s="78" t="e">
        <f>IF($F218&gt;0,#REF!,0)</f>
        <v>#REF!</v>
      </c>
      <c r="D218" s="78" t="e">
        <f>IF($F218&gt;0,#REF!,"")</f>
        <v>#REF!</v>
      </c>
      <c r="E218" s="78" t="e">
        <f>IF($F218&gt;0,#REF!,0)</f>
        <v>#REF!</v>
      </c>
      <c r="F218" s="78" t="e">
        <f>VLOOKUP($A218,#REF!,15+$B$3,FALSE)</f>
        <v>#REF!</v>
      </c>
      <c r="G218" s="82" t="e">
        <f>IF($B218&gt;0,'2_Вихідні дані'!$B$3,0)</f>
        <v>#REF!</v>
      </c>
      <c r="H218" s="84" t="e">
        <f>IF($B218=0,0,VLOOKUP($A218,#REF!,'Печать(міжопал)'!H$9,FALSE))</f>
        <v>#REF!</v>
      </c>
      <c r="I218" s="84" t="e">
        <f>IF($B218=0,0,VLOOKUP($A218,#REF!,'Печать(міжопал)'!I$9,FALSE))</f>
        <v>#REF!</v>
      </c>
      <c r="J218" s="84" t="e">
        <f>IF(B218=0,0,IF(E218&gt;0,VLOOKUP(E218,'2_Вихідні дані'!$A$6:$B$11,2,FALSE),1))</f>
        <v>#REF!</v>
      </c>
      <c r="K218" s="84" t="e">
        <f>IF($B218=0,0,VLOOKUP($A218,#REF!,'Печать(міжопал)'!K$9,FALSE))</f>
        <v>#REF!</v>
      </c>
      <c r="L218" s="74" t="e">
        <f t="shared" si="21"/>
        <v>#REF!</v>
      </c>
      <c r="M218" s="84" t="e">
        <f>IF($B218=0,0,VLOOKUP($A218,#REF!,'Печать(міжопал)'!M$9,FALSE))</f>
        <v>#REF!</v>
      </c>
      <c r="N218" s="82" t="e">
        <f t="shared" si="22"/>
        <v>#REF!</v>
      </c>
      <c r="O218" s="84" t="e">
        <f>IF($B218=0,0,VLOOKUP($A218,#REF!,'Печать(міжопал)'!O$9,FALSE))</f>
        <v>#REF!</v>
      </c>
      <c r="P218" s="82" t="e">
        <f t="shared" si="23"/>
        <v>#REF!</v>
      </c>
      <c r="Q218" s="84" t="e">
        <f>IF($B218=0,0,VLOOKUP($A218,#REF!,'Печать(міжопал)'!Q$9,FALSE))</f>
        <v>#REF!</v>
      </c>
      <c r="R218" s="82" t="e">
        <f t="shared" si="24"/>
        <v>#REF!</v>
      </c>
      <c r="S218" s="84" t="e">
        <f>IF($B218=0,0,VLOOKUP($A218,#REF!,'Печать(міжопал)'!S$9,FALSE))</f>
        <v>#REF!</v>
      </c>
      <c r="T218" s="82" t="e">
        <f t="shared" si="25"/>
        <v>#REF!</v>
      </c>
      <c r="U218" s="84" t="e">
        <f>IF($B218=0,0,VLOOKUP($A218,#REF!,'Печать(міжопал)'!U$9,FALSE))</f>
        <v>#REF!</v>
      </c>
      <c r="V218" s="82" t="e">
        <f t="shared" si="26"/>
        <v>#REF!</v>
      </c>
      <c r="W218" s="84" t="e">
        <f>IF($B218=0,0,VLOOKUP($A218,#REF!,'Печать(міжопал)'!W$9,FALSE))</f>
        <v>#REF!</v>
      </c>
      <c r="X218" s="82" t="e">
        <f>IF(AND($A218&gt;0,W218&gt;0),IF('2_Вихідні дані'!$A$12=1,ROUND($L218*(W218-1),2),ROUND((L218+N218+P218+R218+T218+V218)*(W218-1),2)),0)</f>
        <v>#REF!</v>
      </c>
      <c r="Y218" s="74" t="e">
        <f t="shared" si="27"/>
        <v>#REF!</v>
      </c>
      <c r="Z218" s="74" t="e">
        <f>Y218*'2_Вихідні дані'!$B$18</f>
        <v>#REF!</v>
      </c>
    </row>
    <row r="219" spans="1:26" ht="12" hidden="1" x14ac:dyDescent="0.2">
      <c r="A219" s="86" t="e">
        <f>#REF!</f>
        <v>#REF!</v>
      </c>
      <c r="B219" s="78" t="e">
        <f>IF(C219=0,0,COUNTIF($C$10:C219,"&lt;&gt;0"))</f>
        <v>#REF!</v>
      </c>
      <c r="C219" s="78" t="e">
        <f>IF($F219&gt;0,#REF!,0)</f>
        <v>#REF!</v>
      </c>
      <c r="D219" s="78" t="e">
        <f>IF($F219&gt;0,#REF!,"")</f>
        <v>#REF!</v>
      </c>
      <c r="E219" s="78" t="e">
        <f>IF($F219&gt;0,#REF!,0)</f>
        <v>#REF!</v>
      </c>
      <c r="F219" s="78" t="e">
        <f>VLOOKUP($A219,#REF!,15+$B$3,FALSE)</f>
        <v>#REF!</v>
      </c>
      <c r="G219" s="82" t="e">
        <f>IF($B219&gt;0,'2_Вихідні дані'!$B$3,0)</f>
        <v>#REF!</v>
      </c>
      <c r="H219" s="84" t="e">
        <f>IF($B219=0,0,VLOOKUP($A219,#REF!,'Печать(міжопал)'!H$9,FALSE))</f>
        <v>#REF!</v>
      </c>
      <c r="I219" s="84" t="e">
        <f>IF($B219=0,0,VLOOKUP($A219,#REF!,'Печать(міжопал)'!I$9,FALSE))</f>
        <v>#REF!</v>
      </c>
      <c r="J219" s="84" t="e">
        <f>IF(B219=0,0,IF(E219&gt;0,VLOOKUP(E219,'2_Вихідні дані'!$A$6:$B$11,2,FALSE),1))</f>
        <v>#REF!</v>
      </c>
      <c r="K219" s="84" t="e">
        <f>IF($B219=0,0,VLOOKUP($A219,#REF!,'Печать(міжопал)'!K$9,FALSE))</f>
        <v>#REF!</v>
      </c>
      <c r="L219" s="74" t="e">
        <f t="shared" si="21"/>
        <v>#REF!</v>
      </c>
      <c r="M219" s="84" t="e">
        <f>IF($B219=0,0,VLOOKUP($A219,#REF!,'Печать(міжопал)'!M$9,FALSE))</f>
        <v>#REF!</v>
      </c>
      <c r="N219" s="82" t="e">
        <f t="shared" si="22"/>
        <v>#REF!</v>
      </c>
      <c r="O219" s="84" t="e">
        <f>IF($B219=0,0,VLOOKUP($A219,#REF!,'Печать(міжопал)'!O$9,FALSE))</f>
        <v>#REF!</v>
      </c>
      <c r="P219" s="82" t="e">
        <f t="shared" si="23"/>
        <v>#REF!</v>
      </c>
      <c r="Q219" s="84" t="e">
        <f>IF($B219=0,0,VLOOKUP($A219,#REF!,'Печать(міжопал)'!Q$9,FALSE))</f>
        <v>#REF!</v>
      </c>
      <c r="R219" s="82" t="e">
        <f t="shared" si="24"/>
        <v>#REF!</v>
      </c>
      <c r="S219" s="84" t="e">
        <f>IF($B219=0,0,VLOOKUP($A219,#REF!,'Печать(міжопал)'!S$9,FALSE))</f>
        <v>#REF!</v>
      </c>
      <c r="T219" s="82" t="e">
        <f t="shared" si="25"/>
        <v>#REF!</v>
      </c>
      <c r="U219" s="84" t="e">
        <f>IF($B219=0,0,VLOOKUP($A219,#REF!,'Печать(міжопал)'!U$9,FALSE))</f>
        <v>#REF!</v>
      </c>
      <c r="V219" s="82" t="e">
        <f t="shared" si="26"/>
        <v>#REF!</v>
      </c>
      <c r="W219" s="84" t="e">
        <f>IF($B219=0,0,VLOOKUP($A219,#REF!,'Печать(міжопал)'!W$9,FALSE))</f>
        <v>#REF!</v>
      </c>
      <c r="X219" s="82" t="e">
        <f>IF(AND($A219&gt;0,W219&gt;0),IF('2_Вихідні дані'!$A$12=1,ROUND($L219*(W219-1),2),ROUND((L219+N219+P219+R219+T219+V219)*(W219-1),2)),0)</f>
        <v>#REF!</v>
      </c>
      <c r="Y219" s="74" t="e">
        <f t="shared" si="27"/>
        <v>#REF!</v>
      </c>
      <c r="Z219" s="74" t="e">
        <f>Y219*'2_Вихідні дані'!$B$18</f>
        <v>#REF!</v>
      </c>
    </row>
    <row r="220" spans="1:26" ht="12" hidden="1" x14ac:dyDescent="0.2">
      <c r="A220" s="86" t="e">
        <f>#REF!</f>
        <v>#REF!</v>
      </c>
      <c r="B220" s="78" t="e">
        <f>IF(C220=0,0,COUNTIF($C$10:C220,"&lt;&gt;0"))</f>
        <v>#REF!</v>
      </c>
      <c r="C220" s="78" t="e">
        <f>IF($F220&gt;0,#REF!,0)</f>
        <v>#REF!</v>
      </c>
      <c r="D220" s="78" t="e">
        <f>IF($F220&gt;0,#REF!,"")</f>
        <v>#REF!</v>
      </c>
      <c r="E220" s="78" t="e">
        <f>IF($F220&gt;0,#REF!,0)</f>
        <v>#REF!</v>
      </c>
      <c r="F220" s="78" t="e">
        <f>VLOOKUP($A220,#REF!,15+$B$3,FALSE)</f>
        <v>#REF!</v>
      </c>
      <c r="G220" s="82" t="e">
        <f>IF($B220&gt;0,'2_Вихідні дані'!$B$3,0)</f>
        <v>#REF!</v>
      </c>
      <c r="H220" s="84" t="e">
        <f>IF($B220=0,0,VLOOKUP($A220,#REF!,'Печать(міжопал)'!H$9,FALSE))</f>
        <v>#REF!</v>
      </c>
      <c r="I220" s="84" t="e">
        <f>IF($B220=0,0,VLOOKUP($A220,#REF!,'Печать(міжопал)'!I$9,FALSE))</f>
        <v>#REF!</v>
      </c>
      <c r="J220" s="84" t="e">
        <f>IF(B220=0,0,IF(E220&gt;0,VLOOKUP(E220,'2_Вихідні дані'!$A$6:$B$11,2,FALSE),1))</f>
        <v>#REF!</v>
      </c>
      <c r="K220" s="84" t="e">
        <f>IF($B220=0,0,VLOOKUP($A220,#REF!,'Печать(міжопал)'!K$9,FALSE))</f>
        <v>#REF!</v>
      </c>
      <c r="L220" s="74" t="e">
        <f t="shared" si="21"/>
        <v>#REF!</v>
      </c>
      <c r="M220" s="84" t="e">
        <f>IF($B220=0,0,VLOOKUP($A220,#REF!,'Печать(міжопал)'!M$9,FALSE))</f>
        <v>#REF!</v>
      </c>
      <c r="N220" s="82" t="e">
        <f t="shared" si="22"/>
        <v>#REF!</v>
      </c>
      <c r="O220" s="84" t="e">
        <f>IF($B220=0,0,VLOOKUP($A220,#REF!,'Печать(міжопал)'!O$9,FALSE))</f>
        <v>#REF!</v>
      </c>
      <c r="P220" s="82" t="e">
        <f t="shared" si="23"/>
        <v>#REF!</v>
      </c>
      <c r="Q220" s="84" t="e">
        <f>IF($B220=0,0,VLOOKUP($A220,#REF!,'Печать(міжопал)'!Q$9,FALSE))</f>
        <v>#REF!</v>
      </c>
      <c r="R220" s="82" t="e">
        <f t="shared" si="24"/>
        <v>#REF!</v>
      </c>
      <c r="S220" s="84" t="e">
        <f>IF($B220=0,0,VLOOKUP($A220,#REF!,'Печать(міжопал)'!S$9,FALSE))</f>
        <v>#REF!</v>
      </c>
      <c r="T220" s="82" t="e">
        <f t="shared" si="25"/>
        <v>#REF!</v>
      </c>
      <c r="U220" s="84" t="e">
        <f>IF($B220=0,0,VLOOKUP($A220,#REF!,'Печать(міжопал)'!U$9,FALSE))</f>
        <v>#REF!</v>
      </c>
      <c r="V220" s="82" t="e">
        <f t="shared" si="26"/>
        <v>#REF!</v>
      </c>
      <c r="W220" s="84" t="e">
        <f>IF($B220=0,0,VLOOKUP($A220,#REF!,'Печать(міжопал)'!W$9,FALSE))</f>
        <v>#REF!</v>
      </c>
      <c r="X220" s="82" t="e">
        <f>IF(AND($A220&gt;0,W220&gt;0),IF('2_Вихідні дані'!$A$12=1,ROUND($L220*(W220-1),2),ROUND((L220+N220+P220+R220+T220+V220)*(W220-1),2)),0)</f>
        <v>#REF!</v>
      </c>
      <c r="Y220" s="74" t="e">
        <f t="shared" si="27"/>
        <v>#REF!</v>
      </c>
      <c r="Z220" s="74" t="e">
        <f>Y220*'2_Вихідні дані'!$B$18</f>
        <v>#REF!</v>
      </c>
    </row>
    <row r="221" spans="1:26" ht="12" hidden="1" x14ac:dyDescent="0.2">
      <c r="A221" s="86" t="e">
        <f>#REF!</f>
        <v>#REF!</v>
      </c>
      <c r="B221" s="78" t="e">
        <f>IF(C221=0,0,COUNTIF($C$10:C221,"&lt;&gt;0"))</f>
        <v>#REF!</v>
      </c>
      <c r="C221" s="78" t="e">
        <f>IF($F221&gt;0,#REF!,0)</f>
        <v>#REF!</v>
      </c>
      <c r="D221" s="78" t="e">
        <f>IF($F221&gt;0,#REF!,"")</f>
        <v>#REF!</v>
      </c>
      <c r="E221" s="78" t="e">
        <f>IF($F221&gt;0,#REF!,0)</f>
        <v>#REF!</v>
      </c>
      <c r="F221" s="78" t="e">
        <f>VLOOKUP($A221,#REF!,15+$B$3,FALSE)</f>
        <v>#REF!</v>
      </c>
      <c r="G221" s="82" t="e">
        <f>IF($B221&gt;0,'2_Вихідні дані'!$B$3,0)</f>
        <v>#REF!</v>
      </c>
      <c r="H221" s="84" t="e">
        <f>IF($B221=0,0,VLOOKUP($A221,#REF!,'Печать(міжопал)'!H$9,FALSE))</f>
        <v>#REF!</v>
      </c>
      <c r="I221" s="84" t="e">
        <f>IF($B221=0,0,VLOOKUP($A221,#REF!,'Печать(міжопал)'!I$9,FALSE))</f>
        <v>#REF!</v>
      </c>
      <c r="J221" s="84" t="e">
        <f>IF(B221=0,0,IF(E221&gt;0,VLOOKUP(E221,'2_Вихідні дані'!$A$6:$B$11,2,FALSE),1))</f>
        <v>#REF!</v>
      </c>
      <c r="K221" s="84" t="e">
        <f>IF($B221=0,0,VLOOKUP($A221,#REF!,'Печать(міжопал)'!K$9,FALSE))</f>
        <v>#REF!</v>
      </c>
      <c r="L221" s="74" t="e">
        <f t="shared" si="21"/>
        <v>#REF!</v>
      </c>
      <c r="M221" s="84" t="e">
        <f>IF($B221=0,0,VLOOKUP($A221,#REF!,'Печать(міжопал)'!M$9,FALSE))</f>
        <v>#REF!</v>
      </c>
      <c r="N221" s="82" t="e">
        <f t="shared" si="22"/>
        <v>#REF!</v>
      </c>
      <c r="O221" s="84" t="e">
        <f>IF($B221=0,0,VLOOKUP($A221,#REF!,'Печать(міжопал)'!O$9,FALSE))</f>
        <v>#REF!</v>
      </c>
      <c r="P221" s="82" t="e">
        <f t="shared" si="23"/>
        <v>#REF!</v>
      </c>
      <c r="Q221" s="84" t="e">
        <f>IF($B221=0,0,VLOOKUP($A221,#REF!,'Печать(міжопал)'!Q$9,FALSE))</f>
        <v>#REF!</v>
      </c>
      <c r="R221" s="82" t="e">
        <f t="shared" si="24"/>
        <v>#REF!</v>
      </c>
      <c r="S221" s="84" t="e">
        <f>IF($B221=0,0,VLOOKUP($A221,#REF!,'Печать(міжопал)'!S$9,FALSE))</f>
        <v>#REF!</v>
      </c>
      <c r="T221" s="82" t="e">
        <f t="shared" si="25"/>
        <v>#REF!</v>
      </c>
      <c r="U221" s="84" t="e">
        <f>IF($B221=0,0,VLOOKUP($A221,#REF!,'Печать(міжопал)'!U$9,FALSE))</f>
        <v>#REF!</v>
      </c>
      <c r="V221" s="82" t="e">
        <f t="shared" si="26"/>
        <v>#REF!</v>
      </c>
      <c r="W221" s="84" t="e">
        <f>IF($B221=0,0,VLOOKUP($A221,#REF!,'Печать(міжопал)'!W$9,FALSE))</f>
        <v>#REF!</v>
      </c>
      <c r="X221" s="82" t="e">
        <f>IF(AND($A221&gt;0,W221&gt;0),IF('2_Вихідні дані'!$A$12=1,ROUND($L221*(W221-1),2),ROUND((L221+N221+P221+R221+T221+V221)*(W221-1),2)),0)</f>
        <v>#REF!</v>
      </c>
      <c r="Y221" s="74" t="e">
        <f t="shared" si="27"/>
        <v>#REF!</v>
      </c>
      <c r="Z221" s="74" t="e">
        <f>Y221*'2_Вихідні дані'!$B$18</f>
        <v>#REF!</v>
      </c>
    </row>
    <row r="222" spans="1:26" ht="12" hidden="1" x14ac:dyDescent="0.2">
      <c r="A222" s="86" t="e">
        <f>#REF!</f>
        <v>#REF!</v>
      </c>
      <c r="B222" s="78" t="e">
        <f>IF(C222=0,0,COUNTIF($C$10:C222,"&lt;&gt;0"))</f>
        <v>#REF!</v>
      </c>
      <c r="C222" s="78" t="e">
        <f>IF($F222&gt;0,#REF!,0)</f>
        <v>#REF!</v>
      </c>
      <c r="D222" s="78" t="e">
        <f>IF($F222&gt;0,#REF!,"")</f>
        <v>#REF!</v>
      </c>
      <c r="E222" s="78" t="e">
        <f>IF($F222&gt;0,#REF!,0)</f>
        <v>#REF!</v>
      </c>
      <c r="F222" s="78" t="e">
        <f>VLOOKUP($A222,#REF!,15+$B$3,FALSE)</f>
        <v>#REF!</v>
      </c>
      <c r="G222" s="82" t="e">
        <f>IF($B222&gt;0,'2_Вихідні дані'!$B$3,0)</f>
        <v>#REF!</v>
      </c>
      <c r="H222" s="84" t="e">
        <f>IF($B222=0,0,VLOOKUP($A222,#REF!,'Печать(міжопал)'!H$9,FALSE))</f>
        <v>#REF!</v>
      </c>
      <c r="I222" s="84" t="e">
        <f>IF($B222=0,0,VLOOKUP($A222,#REF!,'Печать(міжопал)'!I$9,FALSE))</f>
        <v>#REF!</v>
      </c>
      <c r="J222" s="84" t="e">
        <f>IF(B222=0,0,IF(E222&gt;0,VLOOKUP(E222,'2_Вихідні дані'!$A$6:$B$11,2,FALSE),1))</f>
        <v>#REF!</v>
      </c>
      <c r="K222" s="84" t="e">
        <f>IF($B222=0,0,VLOOKUP($A222,#REF!,'Печать(міжопал)'!K$9,FALSE))</f>
        <v>#REF!</v>
      </c>
      <c r="L222" s="74" t="e">
        <f t="shared" si="21"/>
        <v>#REF!</v>
      </c>
      <c r="M222" s="84" t="e">
        <f>IF($B222=0,0,VLOOKUP($A222,#REF!,'Печать(міжопал)'!M$9,FALSE))</f>
        <v>#REF!</v>
      </c>
      <c r="N222" s="82" t="e">
        <f t="shared" si="22"/>
        <v>#REF!</v>
      </c>
      <c r="O222" s="84" t="e">
        <f>IF($B222=0,0,VLOOKUP($A222,#REF!,'Печать(міжопал)'!O$9,FALSE))</f>
        <v>#REF!</v>
      </c>
      <c r="P222" s="82" t="e">
        <f t="shared" si="23"/>
        <v>#REF!</v>
      </c>
      <c r="Q222" s="84" t="e">
        <f>IF($B222=0,0,VLOOKUP($A222,#REF!,'Печать(міжопал)'!Q$9,FALSE))</f>
        <v>#REF!</v>
      </c>
      <c r="R222" s="82" t="e">
        <f t="shared" si="24"/>
        <v>#REF!</v>
      </c>
      <c r="S222" s="84" t="e">
        <f>IF($B222=0,0,VLOOKUP($A222,#REF!,'Печать(міжопал)'!S$9,FALSE))</f>
        <v>#REF!</v>
      </c>
      <c r="T222" s="82" t="e">
        <f t="shared" si="25"/>
        <v>#REF!</v>
      </c>
      <c r="U222" s="84" t="e">
        <f>IF($B222=0,0,VLOOKUP($A222,#REF!,'Печать(міжопал)'!U$9,FALSE))</f>
        <v>#REF!</v>
      </c>
      <c r="V222" s="82" t="e">
        <f t="shared" si="26"/>
        <v>#REF!</v>
      </c>
      <c r="W222" s="84" t="e">
        <f>IF($B222=0,0,VLOOKUP($A222,#REF!,'Печать(міжопал)'!W$9,FALSE))</f>
        <v>#REF!</v>
      </c>
      <c r="X222" s="82" t="e">
        <f>IF(AND($A222&gt;0,W222&gt;0),IF('2_Вихідні дані'!$A$12=1,ROUND($L222*(W222-1),2),ROUND((L222+N222+P222+R222+T222+V222)*(W222-1),2)),0)</f>
        <v>#REF!</v>
      </c>
      <c r="Y222" s="74" t="e">
        <f t="shared" si="27"/>
        <v>#REF!</v>
      </c>
      <c r="Z222" s="74" t="e">
        <f>Y222*'2_Вихідні дані'!$B$18</f>
        <v>#REF!</v>
      </c>
    </row>
    <row r="223" spans="1:26" ht="12" hidden="1" x14ac:dyDescent="0.2">
      <c r="A223" s="86" t="e">
        <f>#REF!</f>
        <v>#REF!</v>
      </c>
      <c r="B223" s="78" t="e">
        <f>IF(C223=0,0,COUNTIF($C$10:C223,"&lt;&gt;0"))</f>
        <v>#REF!</v>
      </c>
      <c r="C223" s="78" t="e">
        <f>IF($F223&gt;0,#REF!,0)</f>
        <v>#REF!</v>
      </c>
      <c r="D223" s="78" t="e">
        <f>IF($F223&gt;0,#REF!,"")</f>
        <v>#REF!</v>
      </c>
      <c r="E223" s="78" t="e">
        <f>IF($F223&gt;0,#REF!,0)</f>
        <v>#REF!</v>
      </c>
      <c r="F223" s="78" t="e">
        <f>VLOOKUP($A223,#REF!,15+$B$3,FALSE)</f>
        <v>#REF!</v>
      </c>
      <c r="G223" s="82" t="e">
        <f>IF($B223&gt;0,'2_Вихідні дані'!$B$3,0)</f>
        <v>#REF!</v>
      </c>
      <c r="H223" s="84" t="e">
        <f>IF($B223=0,0,VLOOKUP($A223,#REF!,'Печать(міжопал)'!H$9,FALSE))</f>
        <v>#REF!</v>
      </c>
      <c r="I223" s="84" t="e">
        <f>IF($B223=0,0,VLOOKUP($A223,#REF!,'Печать(міжопал)'!I$9,FALSE))</f>
        <v>#REF!</v>
      </c>
      <c r="J223" s="84" t="e">
        <f>IF(B223=0,0,IF(E223&gt;0,VLOOKUP(E223,'2_Вихідні дані'!$A$6:$B$11,2,FALSE),1))</f>
        <v>#REF!</v>
      </c>
      <c r="K223" s="84" t="e">
        <f>IF($B223=0,0,VLOOKUP($A223,#REF!,'Печать(міжопал)'!K$9,FALSE))</f>
        <v>#REF!</v>
      </c>
      <c r="L223" s="74" t="e">
        <f t="shared" si="21"/>
        <v>#REF!</v>
      </c>
      <c r="M223" s="84" t="e">
        <f>IF($B223=0,0,VLOOKUP($A223,#REF!,'Печать(міжопал)'!M$9,FALSE))</f>
        <v>#REF!</v>
      </c>
      <c r="N223" s="82" t="e">
        <f t="shared" si="22"/>
        <v>#REF!</v>
      </c>
      <c r="O223" s="84" t="e">
        <f>IF($B223=0,0,VLOOKUP($A223,#REF!,'Печать(міжопал)'!O$9,FALSE))</f>
        <v>#REF!</v>
      </c>
      <c r="P223" s="82" t="e">
        <f t="shared" si="23"/>
        <v>#REF!</v>
      </c>
      <c r="Q223" s="84" t="e">
        <f>IF($B223=0,0,VLOOKUP($A223,#REF!,'Печать(міжопал)'!Q$9,FALSE))</f>
        <v>#REF!</v>
      </c>
      <c r="R223" s="82" t="e">
        <f t="shared" si="24"/>
        <v>#REF!</v>
      </c>
      <c r="S223" s="84" t="e">
        <f>IF($B223=0,0,VLOOKUP($A223,#REF!,'Печать(міжопал)'!S$9,FALSE))</f>
        <v>#REF!</v>
      </c>
      <c r="T223" s="82" t="e">
        <f t="shared" si="25"/>
        <v>#REF!</v>
      </c>
      <c r="U223" s="84" t="e">
        <f>IF($B223=0,0,VLOOKUP($A223,#REF!,'Печать(міжопал)'!U$9,FALSE))</f>
        <v>#REF!</v>
      </c>
      <c r="V223" s="82" t="e">
        <f t="shared" si="26"/>
        <v>#REF!</v>
      </c>
      <c r="W223" s="84" t="e">
        <f>IF($B223=0,0,VLOOKUP($A223,#REF!,'Печать(міжопал)'!W$9,FALSE))</f>
        <v>#REF!</v>
      </c>
      <c r="X223" s="82" t="e">
        <f>IF(AND($A223&gt;0,W223&gt;0),IF('2_Вихідні дані'!$A$12=1,ROUND($L223*(W223-1),2),ROUND((L223+N223+P223+R223+T223+V223)*(W223-1),2)),0)</f>
        <v>#REF!</v>
      </c>
      <c r="Y223" s="74" t="e">
        <f t="shared" si="27"/>
        <v>#REF!</v>
      </c>
      <c r="Z223" s="74" t="e">
        <f>Y223*'2_Вихідні дані'!$B$18</f>
        <v>#REF!</v>
      </c>
    </row>
    <row r="224" spans="1:26" ht="12" hidden="1" x14ac:dyDescent="0.2">
      <c r="A224" s="86" t="e">
        <f>#REF!</f>
        <v>#REF!</v>
      </c>
      <c r="B224" s="78" t="e">
        <f>IF(C224=0,0,COUNTIF($C$10:C224,"&lt;&gt;0"))</f>
        <v>#REF!</v>
      </c>
      <c r="C224" s="78" t="e">
        <f>IF($F224&gt;0,#REF!,0)</f>
        <v>#REF!</v>
      </c>
      <c r="D224" s="78" t="e">
        <f>IF($F224&gt;0,#REF!,"")</f>
        <v>#REF!</v>
      </c>
      <c r="E224" s="78" t="e">
        <f>IF($F224&gt;0,#REF!,0)</f>
        <v>#REF!</v>
      </c>
      <c r="F224" s="78" t="e">
        <f>VLOOKUP($A224,#REF!,15+$B$3,FALSE)</f>
        <v>#REF!</v>
      </c>
      <c r="G224" s="82" t="e">
        <f>IF($B224&gt;0,'2_Вихідні дані'!$B$3,0)</f>
        <v>#REF!</v>
      </c>
      <c r="H224" s="84" t="e">
        <f>IF($B224=0,0,VLOOKUP($A224,#REF!,'Печать(міжопал)'!H$9,FALSE))</f>
        <v>#REF!</v>
      </c>
      <c r="I224" s="84" t="e">
        <f>IF($B224=0,0,VLOOKUP($A224,#REF!,'Печать(міжопал)'!I$9,FALSE))</f>
        <v>#REF!</v>
      </c>
      <c r="J224" s="84" t="e">
        <f>IF(B224=0,0,IF(E224&gt;0,VLOOKUP(E224,'2_Вихідні дані'!$A$6:$B$11,2,FALSE),1))</f>
        <v>#REF!</v>
      </c>
      <c r="K224" s="84" t="e">
        <f>IF($B224=0,0,VLOOKUP($A224,#REF!,'Печать(міжопал)'!K$9,FALSE))</f>
        <v>#REF!</v>
      </c>
      <c r="L224" s="74" t="e">
        <f t="shared" si="21"/>
        <v>#REF!</v>
      </c>
      <c r="M224" s="84" t="e">
        <f>IF($B224=0,0,VLOOKUP($A224,#REF!,'Печать(міжопал)'!M$9,FALSE))</f>
        <v>#REF!</v>
      </c>
      <c r="N224" s="82" t="e">
        <f t="shared" si="22"/>
        <v>#REF!</v>
      </c>
      <c r="O224" s="84" t="e">
        <f>IF($B224=0,0,VLOOKUP($A224,#REF!,'Печать(міжопал)'!O$9,FALSE))</f>
        <v>#REF!</v>
      </c>
      <c r="P224" s="82" t="e">
        <f t="shared" si="23"/>
        <v>#REF!</v>
      </c>
      <c r="Q224" s="84" t="e">
        <f>IF($B224=0,0,VLOOKUP($A224,#REF!,'Печать(міжопал)'!Q$9,FALSE))</f>
        <v>#REF!</v>
      </c>
      <c r="R224" s="82" t="e">
        <f t="shared" si="24"/>
        <v>#REF!</v>
      </c>
      <c r="S224" s="84" t="e">
        <f>IF($B224=0,0,VLOOKUP($A224,#REF!,'Печать(міжопал)'!S$9,FALSE))</f>
        <v>#REF!</v>
      </c>
      <c r="T224" s="82" t="e">
        <f t="shared" si="25"/>
        <v>#REF!</v>
      </c>
      <c r="U224" s="84" t="e">
        <f>IF($B224=0,0,VLOOKUP($A224,#REF!,'Печать(міжопал)'!U$9,FALSE))</f>
        <v>#REF!</v>
      </c>
      <c r="V224" s="82" t="e">
        <f t="shared" si="26"/>
        <v>#REF!</v>
      </c>
      <c r="W224" s="84" t="e">
        <f>IF($B224=0,0,VLOOKUP($A224,#REF!,'Печать(міжопал)'!W$9,FALSE))</f>
        <v>#REF!</v>
      </c>
      <c r="X224" s="82" t="e">
        <f>IF(AND($A224&gt;0,W224&gt;0),IF('2_Вихідні дані'!$A$12=1,ROUND($L224*(W224-1),2),ROUND((L224+N224+P224+R224+T224+V224)*(W224-1),2)),0)</f>
        <v>#REF!</v>
      </c>
      <c r="Y224" s="74" t="e">
        <f t="shared" si="27"/>
        <v>#REF!</v>
      </c>
      <c r="Z224" s="74" t="e">
        <f>Y224*'2_Вихідні дані'!$B$18</f>
        <v>#REF!</v>
      </c>
    </row>
    <row r="225" spans="1:26" ht="12" hidden="1" x14ac:dyDescent="0.2">
      <c r="A225" s="86" t="e">
        <f>#REF!</f>
        <v>#REF!</v>
      </c>
      <c r="B225" s="78" t="e">
        <f>IF(C225=0,0,COUNTIF($C$10:C225,"&lt;&gt;0"))</f>
        <v>#REF!</v>
      </c>
      <c r="C225" s="78" t="e">
        <f>IF($F225&gt;0,#REF!,0)</f>
        <v>#REF!</v>
      </c>
      <c r="D225" s="78" t="e">
        <f>IF($F225&gt;0,#REF!,"")</f>
        <v>#REF!</v>
      </c>
      <c r="E225" s="78" t="e">
        <f>IF($F225&gt;0,#REF!,0)</f>
        <v>#REF!</v>
      </c>
      <c r="F225" s="78" t="e">
        <f>VLOOKUP($A225,#REF!,15+$B$3,FALSE)</f>
        <v>#REF!</v>
      </c>
      <c r="G225" s="82" t="e">
        <f>IF($B225&gt;0,'2_Вихідні дані'!$B$3,0)</f>
        <v>#REF!</v>
      </c>
      <c r="H225" s="84" t="e">
        <f>IF($B225=0,0,VLOOKUP($A225,#REF!,'Печать(міжопал)'!H$9,FALSE))</f>
        <v>#REF!</v>
      </c>
      <c r="I225" s="84" t="e">
        <f>IF($B225=0,0,VLOOKUP($A225,#REF!,'Печать(міжопал)'!I$9,FALSE))</f>
        <v>#REF!</v>
      </c>
      <c r="J225" s="84" t="e">
        <f>IF(B225=0,0,IF(E225&gt;0,VLOOKUP(E225,'2_Вихідні дані'!$A$6:$B$11,2,FALSE),1))</f>
        <v>#REF!</v>
      </c>
      <c r="K225" s="84" t="e">
        <f>IF($B225=0,0,VLOOKUP($A225,#REF!,'Печать(міжопал)'!K$9,FALSE))</f>
        <v>#REF!</v>
      </c>
      <c r="L225" s="74" t="e">
        <f t="shared" si="21"/>
        <v>#REF!</v>
      </c>
      <c r="M225" s="84" t="e">
        <f>IF($B225=0,0,VLOOKUP($A225,#REF!,'Печать(міжопал)'!M$9,FALSE))</f>
        <v>#REF!</v>
      </c>
      <c r="N225" s="82" t="e">
        <f t="shared" si="22"/>
        <v>#REF!</v>
      </c>
      <c r="O225" s="84" t="e">
        <f>IF($B225=0,0,VLOOKUP($A225,#REF!,'Печать(міжопал)'!O$9,FALSE))</f>
        <v>#REF!</v>
      </c>
      <c r="P225" s="82" t="e">
        <f t="shared" si="23"/>
        <v>#REF!</v>
      </c>
      <c r="Q225" s="84" t="e">
        <f>IF($B225=0,0,VLOOKUP($A225,#REF!,'Печать(міжопал)'!Q$9,FALSE))</f>
        <v>#REF!</v>
      </c>
      <c r="R225" s="82" t="e">
        <f t="shared" si="24"/>
        <v>#REF!</v>
      </c>
      <c r="S225" s="84" t="e">
        <f>IF($B225=0,0,VLOOKUP($A225,#REF!,'Печать(міжопал)'!S$9,FALSE))</f>
        <v>#REF!</v>
      </c>
      <c r="T225" s="82" t="e">
        <f t="shared" si="25"/>
        <v>#REF!</v>
      </c>
      <c r="U225" s="84" t="e">
        <f>IF($B225=0,0,VLOOKUP($A225,#REF!,'Печать(міжопал)'!U$9,FALSE))</f>
        <v>#REF!</v>
      </c>
      <c r="V225" s="82" t="e">
        <f t="shared" si="26"/>
        <v>#REF!</v>
      </c>
      <c r="W225" s="84" t="e">
        <f>IF($B225=0,0,VLOOKUP($A225,#REF!,'Печать(міжопал)'!W$9,FALSE))</f>
        <v>#REF!</v>
      </c>
      <c r="X225" s="82" t="e">
        <f>IF(AND($A225&gt;0,W225&gt;0),IF('2_Вихідні дані'!$A$12=1,ROUND($L225*(W225-1),2),ROUND((L225+N225+P225+R225+T225+V225)*(W225-1),2)),0)</f>
        <v>#REF!</v>
      </c>
      <c r="Y225" s="74" t="e">
        <f t="shared" si="27"/>
        <v>#REF!</v>
      </c>
      <c r="Z225" s="74" t="e">
        <f>Y225*'2_Вихідні дані'!$B$18</f>
        <v>#REF!</v>
      </c>
    </row>
    <row r="226" spans="1:26" ht="12" hidden="1" x14ac:dyDescent="0.2">
      <c r="A226" s="86" t="e">
        <f>#REF!</f>
        <v>#REF!</v>
      </c>
      <c r="B226" s="78" t="e">
        <f>IF(C226=0,0,COUNTIF($C$10:C226,"&lt;&gt;0"))</f>
        <v>#REF!</v>
      </c>
      <c r="C226" s="78" t="e">
        <f>IF($F226&gt;0,#REF!,0)</f>
        <v>#REF!</v>
      </c>
      <c r="D226" s="78" t="e">
        <f>IF($F226&gt;0,#REF!,"")</f>
        <v>#REF!</v>
      </c>
      <c r="E226" s="78" t="e">
        <f>IF($F226&gt;0,#REF!,0)</f>
        <v>#REF!</v>
      </c>
      <c r="F226" s="78" t="e">
        <f>VLOOKUP($A226,#REF!,15+$B$3,FALSE)</f>
        <v>#REF!</v>
      </c>
      <c r="G226" s="82" t="e">
        <f>IF($B226&gt;0,'2_Вихідні дані'!$B$3,0)</f>
        <v>#REF!</v>
      </c>
      <c r="H226" s="84" t="e">
        <f>IF($B226=0,0,VLOOKUP($A226,#REF!,'Печать(міжопал)'!H$9,FALSE))</f>
        <v>#REF!</v>
      </c>
      <c r="I226" s="84" t="e">
        <f>IF($B226=0,0,VLOOKUP($A226,#REF!,'Печать(міжопал)'!I$9,FALSE))</f>
        <v>#REF!</v>
      </c>
      <c r="J226" s="84" t="e">
        <f>IF(B226=0,0,IF(E226&gt;0,VLOOKUP(E226,'2_Вихідні дані'!$A$6:$B$11,2,FALSE),1))</f>
        <v>#REF!</v>
      </c>
      <c r="K226" s="84" t="e">
        <f>IF($B226=0,0,VLOOKUP($A226,#REF!,'Печать(міжопал)'!K$9,FALSE))</f>
        <v>#REF!</v>
      </c>
      <c r="L226" s="74" t="e">
        <f t="shared" si="21"/>
        <v>#REF!</v>
      </c>
      <c r="M226" s="84" t="e">
        <f>IF($B226=0,0,VLOOKUP($A226,#REF!,'Печать(міжопал)'!M$9,FALSE))</f>
        <v>#REF!</v>
      </c>
      <c r="N226" s="82" t="e">
        <f t="shared" si="22"/>
        <v>#REF!</v>
      </c>
      <c r="O226" s="84" t="e">
        <f>IF($B226=0,0,VLOOKUP($A226,#REF!,'Печать(міжопал)'!O$9,FALSE))</f>
        <v>#REF!</v>
      </c>
      <c r="P226" s="82" t="e">
        <f t="shared" si="23"/>
        <v>#REF!</v>
      </c>
      <c r="Q226" s="84" t="e">
        <f>IF($B226=0,0,VLOOKUP($A226,#REF!,'Печать(міжопал)'!Q$9,FALSE))</f>
        <v>#REF!</v>
      </c>
      <c r="R226" s="82" t="e">
        <f t="shared" si="24"/>
        <v>#REF!</v>
      </c>
      <c r="S226" s="84" t="e">
        <f>IF($B226=0,0,VLOOKUP($A226,#REF!,'Печать(міжопал)'!S$9,FALSE))</f>
        <v>#REF!</v>
      </c>
      <c r="T226" s="82" t="e">
        <f t="shared" si="25"/>
        <v>#REF!</v>
      </c>
      <c r="U226" s="84" t="e">
        <f>IF($B226=0,0,VLOOKUP($A226,#REF!,'Печать(міжопал)'!U$9,FALSE))</f>
        <v>#REF!</v>
      </c>
      <c r="V226" s="82" t="e">
        <f t="shared" si="26"/>
        <v>#REF!</v>
      </c>
      <c r="W226" s="84" t="e">
        <f>IF($B226=0,0,VLOOKUP($A226,#REF!,'Печать(міжопал)'!W$9,FALSE))</f>
        <v>#REF!</v>
      </c>
      <c r="X226" s="82" t="e">
        <f>IF(AND($A226&gt;0,W226&gt;0),IF('2_Вихідні дані'!$A$12=1,ROUND($L226*(W226-1),2),ROUND((L226+N226+P226+R226+T226+V226)*(W226-1),2)),0)</f>
        <v>#REF!</v>
      </c>
      <c r="Y226" s="74" t="e">
        <f t="shared" si="27"/>
        <v>#REF!</v>
      </c>
      <c r="Z226" s="74" t="e">
        <f>Y226*'2_Вихідні дані'!$B$18</f>
        <v>#REF!</v>
      </c>
    </row>
    <row r="227" spans="1:26" ht="12" hidden="1" x14ac:dyDescent="0.2">
      <c r="A227" s="86" t="e">
        <f>#REF!</f>
        <v>#REF!</v>
      </c>
      <c r="B227" s="78" t="e">
        <f>IF(C227=0,0,COUNTIF($C$10:C227,"&lt;&gt;0"))</f>
        <v>#REF!</v>
      </c>
      <c r="C227" s="78" t="e">
        <f>IF($F227&gt;0,#REF!,0)</f>
        <v>#REF!</v>
      </c>
      <c r="D227" s="78" t="e">
        <f>IF($F227&gt;0,#REF!,"")</f>
        <v>#REF!</v>
      </c>
      <c r="E227" s="78" t="e">
        <f>IF($F227&gt;0,#REF!,0)</f>
        <v>#REF!</v>
      </c>
      <c r="F227" s="78" t="e">
        <f>VLOOKUP($A227,#REF!,15+$B$3,FALSE)</f>
        <v>#REF!</v>
      </c>
      <c r="G227" s="82" t="e">
        <f>IF($B227&gt;0,'2_Вихідні дані'!$B$3,0)</f>
        <v>#REF!</v>
      </c>
      <c r="H227" s="84" t="e">
        <f>IF($B227=0,0,VLOOKUP($A227,#REF!,'Печать(міжопал)'!H$9,FALSE))</f>
        <v>#REF!</v>
      </c>
      <c r="I227" s="84" t="e">
        <f>IF($B227=0,0,VLOOKUP($A227,#REF!,'Печать(міжопал)'!I$9,FALSE))</f>
        <v>#REF!</v>
      </c>
      <c r="J227" s="84" t="e">
        <f>IF(B227=0,0,IF(E227&gt;0,VLOOKUP(E227,'2_Вихідні дані'!$A$6:$B$11,2,FALSE),1))</f>
        <v>#REF!</v>
      </c>
      <c r="K227" s="84" t="e">
        <f>IF($B227=0,0,VLOOKUP($A227,#REF!,'Печать(міжопал)'!K$9,FALSE))</f>
        <v>#REF!</v>
      </c>
      <c r="L227" s="74" t="e">
        <f t="shared" si="21"/>
        <v>#REF!</v>
      </c>
      <c r="M227" s="84" t="e">
        <f>IF($B227=0,0,VLOOKUP($A227,#REF!,'Печать(міжопал)'!M$9,FALSE))</f>
        <v>#REF!</v>
      </c>
      <c r="N227" s="82" t="e">
        <f t="shared" si="22"/>
        <v>#REF!</v>
      </c>
      <c r="O227" s="84" t="e">
        <f>IF($B227=0,0,VLOOKUP($A227,#REF!,'Печать(міжопал)'!O$9,FALSE))</f>
        <v>#REF!</v>
      </c>
      <c r="P227" s="82" t="e">
        <f t="shared" si="23"/>
        <v>#REF!</v>
      </c>
      <c r="Q227" s="84" t="e">
        <f>IF($B227=0,0,VLOOKUP($A227,#REF!,'Печать(міжопал)'!Q$9,FALSE))</f>
        <v>#REF!</v>
      </c>
      <c r="R227" s="82" t="e">
        <f t="shared" si="24"/>
        <v>#REF!</v>
      </c>
      <c r="S227" s="84" t="e">
        <f>IF($B227=0,0,VLOOKUP($A227,#REF!,'Печать(міжопал)'!S$9,FALSE))</f>
        <v>#REF!</v>
      </c>
      <c r="T227" s="82" t="e">
        <f t="shared" si="25"/>
        <v>#REF!</v>
      </c>
      <c r="U227" s="84" t="e">
        <f>IF($B227=0,0,VLOOKUP($A227,#REF!,'Печать(міжопал)'!U$9,FALSE))</f>
        <v>#REF!</v>
      </c>
      <c r="V227" s="82" t="e">
        <f t="shared" si="26"/>
        <v>#REF!</v>
      </c>
      <c r="W227" s="84" t="e">
        <f>IF($B227=0,0,VLOOKUP($A227,#REF!,'Печать(міжопал)'!W$9,FALSE))</f>
        <v>#REF!</v>
      </c>
      <c r="X227" s="82" t="e">
        <f>IF(AND($A227&gt;0,W227&gt;0),IF('2_Вихідні дані'!$A$12=1,ROUND($L227*(W227-1),2),ROUND((L227+N227+P227+R227+T227+V227)*(W227-1),2)),0)</f>
        <v>#REF!</v>
      </c>
      <c r="Y227" s="74" t="e">
        <f t="shared" si="27"/>
        <v>#REF!</v>
      </c>
      <c r="Z227" s="74" t="e">
        <f>Y227*'2_Вихідні дані'!$B$18</f>
        <v>#REF!</v>
      </c>
    </row>
    <row r="228" spans="1:26" ht="12" hidden="1" x14ac:dyDescent="0.2">
      <c r="A228" s="86" t="e">
        <f>#REF!</f>
        <v>#REF!</v>
      </c>
      <c r="B228" s="78" t="e">
        <f>IF(C228=0,0,COUNTIF($C$10:C228,"&lt;&gt;0"))</f>
        <v>#REF!</v>
      </c>
      <c r="C228" s="78" t="e">
        <f>IF($F228&gt;0,#REF!,0)</f>
        <v>#REF!</v>
      </c>
      <c r="D228" s="78" t="e">
        <f>IF($F228&gt;0,#REF!,"")</f>
        <v>#REF!</v>
      </c>
      <c r="E228" s="78" t="e">
        <f>IF($F228&gt;0,#REF!,0)</f>
        <v>#REF!</v>
      </c>
      <c r="F228" s="78" t="e">
        <f>VLOOKUP($A228,#REF!,15+$B$3,FALSE)</f>
        <v>#REF!</v>
      </c>
      <c r="G228" s="82" t="e">
        <f>IF($B228&gt;0,'2_Вихідні дані'!$B$3,0)</f>
        <v>#REF!</v>
      </c>
      <c r="H228" s="84" t="e">
        <f>IF($B228=0,0,VLOOKUP($A228,#REF!,'Печать(міжопал)'!H$9,FALSE))</f>
        <v>#REF!</v>
      </c>
      <c r="I228" s="84" t="e">
        <f>IF($B228=0,0,VLOOKUP($A228,#REF!,'Печать(міжопал)'!I$9,FALSE))</f>
        <v>#REF!</v>
      </c>
      <c r="J228" s="84" t="e">
        <f>IF(B228=0,0,IF(E228&gt;0,VLOOKUP(E228,'2_Вихідні дані'!$A$6:$B$11,2,FALSE),1))</f>
        <v>#REF!</v>
      </c>
      <c r="K228" s="84" t="e">
        <f>IF($B228=0,0,VLOOKUP($A228,#REF!,'Печать(міжопал)'!K$9,FALSE))</f>
        <v>#REF!</v>
      </c>
      <c r="L228" s="74" t="e">
        <f t="shared" si="21"/>
        <v>#REF!</v>
      </c>
      <c r="M228" s="84" t="e">
        <f>IF($B228=0,0,VLOOKUP($A228,#REF!,'Печать(міжопал)'!M$9,FALSE))</f>
        <v>#REF!</v>
      </c>
      <c r="N228" s="82" t="e">
        <f t="shared" si="22"/>
        <v>#REF!</v>
      </c>
      <c r="O228" s="84" t="e">
        <f>IF($B228=0,0,VLOOKUP($A228,#REF!,'Печать(міжопал)'!O$9,FALSE))</f>
        <v>#REF!</v>
      </c>
      <c r="P228" s="82" t="e">
        <f t="shared" si="23"/>
        <v>#REF!</v>
      </c>
      <c r="Q228" s="84" t="e">
        <f>IF($B228=0,0,VLOOKUP($A228,#REF!,'Печать(міжопал)'!Q$9,FALSE))</f>
        <v>#REF!</v>
      </c>
      <c r="R228" s="82" t="e">
        <f t="shared" si="24"/>
        <v>#REF!</v>
      </c>
      <c r="S228" s="84" t="e">
        <f>IF($B228=0,0,VLOOKUP($A228,#REF!,'Печать(міжопал)'!S$9,FALSE))</f>
        <v>#REF!</v>
      </c>
      <c r="T228" s="82" t="e">
        <f t="shared" si="25"/>
        <v>#REF!</v>
      </c>
      <c r="U228" s="84" t="e">
        <f>IF($B228=0,0,VLOOKUP($A228,#REF!,'Печать(міжопал)'!U$9,FALSE))</f>
        <v>#REF!</v>
      </c>
      <c r="V228" s="82" t="e">
        <f t="shared" si="26"/>
        <v>#REF!</v>
      </c>
      <c r="W228" s="84" t="e">
        <f>IF($B228=0,0,VLOOKUP($A228,#REF!,'Печать(міжопал)'!W$9,FALSE))</f>
        <v>#REF!</v>
      </c>
      <c r="X228" s="82" t="e">
        <f>IF(AND($A228&gt;0,W228&gt;0),IF('2_Вихідні дані'!$A$12=1,ROUND($L228*(W228-1),2),ROUND((L228+N228+P228+R228+T228+V228)*(W228-1),2)),0)</f>
        <v>#REF!</v>
      </c>
      <c r="Y228" s="74" t="e">
        <f t="shared" si="27"/>
        <v>#REF!</v>
      </c>
      <c r="Z228" s="74" t="e">
        <f>Y228*'2_Вихідні дані'!$B$18</f>
        <v>#REF!</v>
      </c>
    </row>
    <row r="229" spans="1:26" ht="12" hidden="1" x14ac:dyDescent="0.2">
      <c r="A229" s="86" t="e">
        <f>#REF!</f>
        <v>#REF!</v>
      </c>
      <c r="B229" s="78" t="e">
        <f>IF(C229=0,0,COUNTIF($C$10:C229,"&lt;&gt;0"))</f>
        <v>#REF!</v>
      </c>
      <c r="C229" s="78" t="e">
        <f>IF($F229&gt;0,#REF!,0)</f>
        <v>#REF!</v>
      </c>
      <c r="D229" s="78" t="e">
        <f>IF($F229&gt;0,#REF!,"")</f>
        <v>#REF!</v>
      </c>
      <c r="E229" s="78" t="e">
        <f>IF($F229&gt;0,#REF!,0)</f>
        <v>#REF!</v>
      </c>
      <c r="F229" s="78" t="e">
        <f>VLOOKUP($A229,#REF!,15+$B$3,FALSE)</f>
        <v>#REF!</v>
      </c>
      <c r="G229" s="82" t="e">
        <f>IF($B229&gt;0,'2_Вихідні дані'!$B$3,0)</f>
        <v>#REF!</v>
      </c>
      <c r="H229" s="84" t="e">
        <f>IF($B229=0,0,VLOOKUP($A229,#REF!,'Печать(міжопал)'!H$9,FALSE))</f>
        <v>#REF!</v>
      </c>
      <c r="I229" s="84" t="e">
        <f>IF($B229=0,0,VLOOKUP($A229,#REF!,'Печать(міжопал)'!I$9,FALSE))</f>
        <v>#REF!</v>
      </c>
      <c r="J229" s="84" t="e">
        <f>IF(B229=0,0,IF(E229&gt;0,VLOOKUP(E229,'2_Вихідні дані'!$A$6:$B$11,2,FALSE),1))</f>
        <v>#REF!</v>
      </c>
      <c r="K229" s="84" t="e">
        <f>IF($B229=0,0,VLOOKUP($A229,#REF!,'Печать(міжопал)'!K$9,FALSE))</f>
        <v>#REF!</v>
      </c>
      <c r="L229" s="74" t="e">
        <f t="shared" si="21"/>
        <v>#REF!</v>
      </c>
      <c r="M229" s="84" t="e">
        <f>IF($B229=0,0,VLOOKUP($A229,#REF!,'Печать(міжопал)'!M$9,FALSE))</f>
        <v>#REF!</v>
      </c>
      <c r="N229" s="82" t="e">
        <f t="shared" si="22"/>
        <v>#REF!</v>
      </c>
      <c r="O229" s="84" t="e">
        <f>IF($B229=0,0,VLOOKUP($A229,#REF!,'Печать(міжопал)'!O$9,FALSE))</f>
        <v>#REF!</v>
      </c>
      <c r="P229" s="82" t="e">
        <f t="shared" si="23"/>
        <v>#REF!</v>
      </c>
      <c r="Q229" s="84" t="e">
        <f>IF($B229=0,0,VLOOKUP($A229,#REF!,'Печать(міжопал)'!Q$9,FALSE))</f>
        <v>#REF!</v>
      </c>
      <c r="R229" s="82" t="e">
        <f t="shared" si="24"/>
        <v>#REF!</v>
      </c>
      <c r="S229" s="84" t="e">
        <f>IF($B229=0,0,VLOOKUP($A229,#REF!,'Печать(міжопал)'!S$9,FALSE))</f>
        <v>#REF!</v>
      </c>
      <c r="T229" s="82" t="e">
        <f t="shared" si="25"/>
        <v>#REF!</v>
      </c>
      <c r="U229" s="84" t="e">
        <f>IF($B229=0,0,VLOOKUP($A229,#REF!,'Печать(міжопал)'!U$9,FALSE))</f>
        <v>#REF!</v>
      </c>
      <c r="V229" s="82" t="e">
        <f t="shared" si="26"/>
        <v>#REF!</v>
      </c>
      <c r="W229" s="84" t="e">
        <f>IF($B229=0,0,VLOOKUP($A229,#REF!,'Печать(міжопал)'!W$9,FALSE))</f>
        <v>#REF!</v>
      </c>
      <c r="X229" s="82" t="e">
        <f>IF(AND($A229&gt;0,W229&gt;0),IF('2_Вихідні дані'!$A$12=1,ROUND($L229*(W229-1),2),ROUND((L229+N229+P229+R229+T229+V229)*(W229-1),2)),0)</f>
        <v>#REF!</v>
      </c>
      <c r="Y229" s="74" t="e">
        <f t="shared" si="27"/>
        <v>#REF!</v>
      </c>
      <c r="Z229" s="74" t="e">
        <f>Y229*'2_Вихідні дані'!$B$18</f>
        <v>#REF!</v>
      </c>
    </row>
    <row r="230" spans="1:26" ht="12" hidden="1" x14ac:dyDescent="0.2">
      <c r="A230" s="86" t="e">
        <f>#REF!</f>
        <v>#REF!</v>
      </c>
      <c r="B230" s="78" t="e">
        <f>IF(C230=0,0,COUNTIF($C$10:C230,"&lt;&gt;0"))</f>
        <v>#REF!</v>
      </c>
      <c r="C230" s="78" t="e">
        <f>IF($F230&gt;0,#REF!,0)</f>
        <v>#REF!</v>
      </c>
      <c r="D230" s="78" t="e">
        <f>IF($F230&gt;0,#REF!,"")</f>
        <v>#REF!</v>
      </c>
      <c r="E230" s="78" t="e">
        <f>IF($F230&gt;0,#REF!,0)</f>
        <v>#REF!</v>
      </c>
      <c r="F230" s="78" t="e">
        <f>VLOOKUP($A230,#REF!,15+$B$3,FALSE)</f>
        <v>#REF!</v>
      </c>
      <c r="G230" s="82" t="e">
        <f>IF($B230&gt;0,'2_Вихідні дані'!$B$3,0)</f>
        <v>#REF!</v>
      </c>
      <c r="H230" s="84" t="e">
        <f>IF($B230=0,0,VLOOKUP($A230,#REF!,'Печать(міжопал)'!H$9,FALSE))</f>
        <v>#REF!</v>
      </c>
      <c r="I230" s="84" t="e">
        <f>IF($B230=0,0,VLOOKUP($A230,#REF!,'Печать(міжопал)'!I$9,FALSE))</f>
        <v>#REF!</v>
      </c>
      <c r="J230" s="84" t="e">
        <f>IF(B230=0,0,IF(E230&gt;0,VLOOKUP(E230,'2_Вихідні дані'!$A$6:$B$11,2,FALSE),1))</f>
        <v>#REF!</v>
      </c>
      <c r="K230" s="84" t="e">
        <f>IF($B230=0,0,VLOOKUP($A230,#REF!,'Печать(міжопал)'!K$9,FALSE))</f>
        <v>#REF!</v>
      </c>
      <c r="L230" s="74" t="e">
        <f t="shared" si="21"/>
        <v>#REF!</v>
      </c>
      <c r="M230" s="84" t="e">
        <f>IF($B230=0,0,VLOOKUP($A230,#REF!,'Печать(міжопал)'!M$9,FALSE))</f>
        <v>#REF!</v>
      </c>
      <c r="N230" s="82" t="e">
        <f t="shared" si="22"/>
        <v>#REF!</v>
      </c>
      <c r="O230" s="84" t="e">
        <f>IF($B230=0,0,VLOOKUP($A230,#REF!,'Печать(міжопал)'!O$9,FALSE))</f>
        <v>#REF!</v>
      </c>
      <c r="P230" s="82" t="e">
        <f t="shared" si="23"/>
        <v>#REF!</v>
      </c>
      <c r="Q230" s="84" t="e">
        <f>IF($B230=0,0,VLOOKUP($A230,#REF!,'Печать(міжопал)'!Q$9,FALSE))</f>
        <v>#REF!</v>
      </c>
      <c r="R230" s="82" t="e">
        <f t="shared" si="24"/>
        <v>#REF!</v>
      </c>
      <c r="S230" s="84" t="e">
        <f>IF($B230=0,0,VLOOKUP($A230,#REF!,'Печать(міжопал)'!S$9,FALSE))</f>
        <v>#REF!</v>
      </c>
      <c r="T230" s="82" t="e">
        <f t="shared" si="25"/>
        <v>#REF!</v>
      </c>
      <c r="U230" s="84" t="e">
        <f>IF($B230=0,0,VLOOKUP($A230,#REF!,'Печать(міжопал)'!U$9,FALSE))</f>
        <v>#REF!</v>
      </c>
      <c r="V230" s="82" t="e">
        <f t="shared" si="26"/>
        <v>#REF!</v>
      </c>
      <c r="W230" s="84" t="e">
        <f>IF($B230=0,0,VLOOKUP($A230,#REF!,'Печать(міжопал)'!W$9,FALSE))</f>
        <v>#REF!</v>
      </c>
      <c r="X230" s="82" t="e">
        <f>IF(AND($A230&gt;0,W230&gt;0),IF('2_Вихідні дані'!$A$12=1,ROUND($L230*(W230-1),2),ROUND((L230+N230+P230+R230+T230+V230)*(W230-1),2)),0)</f>
        <v>#REF!</v>
      </c>
      <c r="Y230" s="74" t="e">
        <f t="shared" si="27"/>
        <v>#REF!</v>
      </c>
      <c r="Z230" s="74" t="e">
        <f>Y230*'2_Вихідні дані'!$B$18</f>
        <v>#REF!</v>
      </c>
    </row>
    <row r="231" spans="1:26" ht="12" hidden="1" x14ac:dyDescent="0.2">
      <c r="A231" s="86" t="e">
        <f>#REF!</f>
        <v>#REF!</v>
      </c>
      <c r="B231" s="78" t="e">
        <f>IF(C231=0,0,COUNTIF($C$10:C231,"&lt;&gt;0"))</f>
        <v>#REF!</v>
      </c>
      <c r="C231" s="78" t="e">
        <f>IF($F231&gt;0,#REF!,0)</f>
        <v>#REF!</v>
      </c>
      <c r="D231" s="78" t="e">
        <f>IF($F231&gt;0,#REF!,"")</f>
        <v>#REF!</v>
      </c>
      <c r="E231" s="78" t="e">
        <f>IF($F231&gt;0,#REF!,0)</f>
        <v>#REF!</v>
      </c>
      <c r="F231" s="78" t="e">
        <f>VLOOKUP($A231,#REF!,15+$B$3,FALSE)</f>
        <v>#REF!</v>
      </c>
      <c r="G231" s="82" t="e">
        <f>IF($B231&gt;0,'2_Вихідні дані'!$B$3,0)</f>
        <v>#REF!</v>
      </c>
      <c r="H231" s="84" t="e">
        <f>IF($B231=0,0,VLOOKUP($A231,#REF!,'Печать(міжопал)'!H$9,FALSE))</f>
        <v>#REF!</v>
      </c>
      <c r="I231" s="84" t="e">
        <f>IF($B231=0,0,VLOOKUP($A231,#REF!,'Печать(міжопал)'!I$9,FALSE))</f>
        <v>#REF!</v>
      </c>
      <c r="J231" s="84" t="e">
        <f>IF(B231=0,0,IF(E231&gt;0,VLOOKUP(E231,'2_Вихідні дані'!$A$6:$B$11,2,FALSE),1))</f>
        <v>#REF!</v>
      </c>
      <c r="K231" s="84" t="e">
        <f>IF($B231=0,0,VLOOKUP($A231,#REF!,'Печать(міжопал)'!K$9,FALSE))</f>
        <v>#REF!</v>
      </c>
      <c r="L231" s="74" t="e">
        <f t="shared" si="21"/>
        <v>#REF!</v>
      </c>
      <c r="M231" s="84" t="e">
        <f>IF($B231=0,0,VLOOKUP($A231,#REF!,'Печать(міжопал)'!M$9,FALSE))</f>
        <v>#REF!</v>
      </c>
      <c r="N231" s="82" t="e">
        <f t="shared" si="22"/>
        <v>#REF!</v>
      </c>
      <c r="O231" s="84" t="e">
        <f>IF($B231=0,0,VLOOKUP($A231,#REF!,'Печать(міжопал)'!O$9,FALSE))</f>
        <v>#REF!</v>
      </c>
      <c r="P231" s="82" t="e">
        <f t="shared" si="23"/>
        <v>#REF!</v>
      </c>
      <c r="Q231" s="84" t="e">
        <f>IF($B231=0,0,VLOOKUP($A231,#REF!,'Печать(міжопал)'!Q$9,FALSE))</f>
        <v>#REF!</v>
      </c>
      <c r="R231" s="82" t="e">
        <f t="shared" si="24"/>
        <v>#REF!</v>
      </c>
      <c r="S231" s="84" t="e">
        <f>IF($B231=0,0,VLOOKUP($A231,#REF!,'Печать(міжопал)'!S$9,FALSE))</f>
        <v>#REF!</v>
      </c>
      <c r="T231" s="82" t="e">
        <f t="shared" si="25"/>
        <v>#REF!</v>
      </c>
      <c r="U231" s="84" t="e">
        <f>IF($B231=0,0,VLOOKUP($A231,#REF!,'Печать(міжопал)'!U$9,FALSE))</f>
        <v>#REF!</v>
      </c>
      <c r="V231" s="82" t="e">
        <f t="shared" si="26"/>
        <v>#REF!</v>
      </c>
      <c r="W231" s="84" t="e">
        <f>IF($B231=0,0,VLOOKUP($A231,#REF!,'Печать(міжопал)'!W$9,FALSE))</f>
        <v>#REF!</v>
      </c>
      <c r="X231" s="82" t="e">
        <f>IF(AND($A231&gt;0,W231&gt;0),IF('2_Вихідні дані'!$A$12=1,ROUND($L231*(W231-1),2),ROUND((L231+N231+P231+R231+T231+V231)*(W231-1),2)),0)</f>
        <v>#REF!</v>
      </c>
      <c r="Y231" s="74" t="e">
        <f t="shared" si="27"/>
        <v>#REF!</v>
      </c>
      <c r="Z231" s="74" t="e">
        <f>Y231*'2_Вихідні дані'!$B$18</f>
        <v>#REF!</v>
      </c>
    </row>
    <row r="232" spans="1:26" ht="12" hidden="1" x14ac:dyDescent="0.2">
      <c r="A232" s="86" t="e">
        <f>#REF!</f>
        <v>#REF!</v>
      </c>
      <c r="B232" s="78" t="e">
        <f>IF(C232=0,0,COUNTIF($C$10:C232,"&lt;&gt;0"))</f>
        <v>#REF!</v>
      </c>
      <c r="C232" s="78" t="e">
        <f>IF($F232&gt;0,#REF!,0)</f>
        <v>#REF!</v>
      </c>
      <c r="D232" s="78" t="e">
        <f>IF($F232&gt;0,#REF!,"")</f>
        <v>#REF!</v>
      </c>
      <c r="E232" s="78" t="e">
        <f>IF($F232&gt;0,#REF!,0)</f>
        <v>#REF!</v>
      </c>
      <c r="F232" s="78" t="e">
        <f>VLOOKUP($A232,#REF!,15+$B$3,FALSE)</f>
        <v>#REF!</v>
      </c>
      <c r="G232" s="82" t="e">
        <f>IF($B232&gt;0,'2_Вихідні дані'!$B$3,0)</f>
        <v>#REF!</v>
      </c>
      <c r="H232" s="84" t="e">
        <f>IF($B232=0,0,VLOOKUP($A232,#REF!,'Печать(міжопал)'!H$9,FALSE))</f>
        <v>#REF!</v>
      </c>
      <c r="I232" s="84" t="e">
        <f>IF($B232=0,0,VLOOKUP($A232,#REF!,'Печать(міжопал)'!I$9,FALSE))</f>
        <v>#REF!</v>
      </c>
      <c r="J232" s="84" t="e">
        <f>IF(B232=0,0,IF(E232&gt;0,VLOOKUP(E232,'2_Вихідні дані'!$A$6:$B$11,2,FALSE),1))</f>
        <v>#REF!</v>
      </c>
      <c r="K232" s="84" t="e">
        <f>IF($B232=0,0,VLOOKUP($A232,#REF!,'Печать(міжопал)'!K$9,FALSE))</f>
        <v>#REF!</v>
      </c>
      <c r="L232" s="74" t="e">
        <f t="shared" si="21"/>
        <v>#REF!</v>
      </c>
      <c r="M232" s="84" t="e">
        <f>IF($B232=0,0,VLOOKUP($A232,#REF!,'Печать(міжопал)'!M$9,FALSE))</f>
        <v>#REF!</v>
      </c>
      <c r="N232" s="82" t="e">
        <f t="shared" si="22"/>
        <v>#REF!</v>
      </c>
      <c r="O232" s="84" t="e">
        <f>IF($B232=0,0,VLOOKUP($A232,#REF!,'Печать(міжопал)'!O$9,FALSE))</f>
        <v>#REF!</v>
      </c>
      <c r="P232" s="82" t="e">
        <f t="shared" si="23"/>
        <v>#REF!</v>
      </c>
      <c r="Q232" s="84" t="e">
        <f>IF($B232=0,0,VLOOKUP($A232,#REF!,'Печать(міжопал)'!Q$9,FALSE))</f>
        <v>#REF!</v>
      </c>
      <c r="R232" s="82" t="e">
        <f t="shared" si="24"/>
        <v>#REF!</v>
      </c>
      <c r="S232" s="84" t="e">
        <f>IF($B232=0,0,VLOOKUP($A232,#REF!,'Печать(міжопал)'!S$9,FALSE))</f>
        <v>#REF!</v>
      </c>
      <c r="T232" s="82" t="e">
        <f t="shared" si="25"/>
        <v>#REF!</v>
      </c>
      <c r="U232" s="84" t="e">
        <f>IF($B232=0,0,VLOOKUP($A232,#REF!,'Печать(міжопал)'!U$9,FALSE))</f>
        <v>#REF!</v>
      </c>
      <c r="V232" s="82" t="e">
        <f t="shared" si="26"/>
        <v>#REF!</v>
      </c>
      <c r="W232" s="84" t="e">
        <f>IF($B232=0,0,VLOOKUP($A232,#REF!,'Печать(міжопал)'!W$9,FALSE))</f>
        <v>#REF!</v>
      </c>
      <c r="X232" s="82" t="e">
        <f>IF(AND($A232&gt;0,W232&gt;0),IF('2_Вихідні дані'!$A$12=1,ROUND($L232*(W232-1),2),ROUND((L232+N232+P232+R232+T232+V232)*(W232-1),2)),0)</f>
        <v>#REF!</v>
      </c>
      <c r="Y232" s="74" t="e">
        <f t="shared" si="27"/>
        <v>#REF!</v>
      </c>
      <c r="Z232" s="74" t="e">
        <f>Y232*'2_Вихідні дані'!$B$18</f>
        <v>#REF!</v>
      </c>
    </row>
    <row r="233" spans="1:26" ht="12" hidden="1" x14ac:dyDescent="0.2">
      <c r="A233" s="86" t="e">
        <f>#REF!</f>
        <v>#REF!</v>
      </c>
      <c r="B233" s="78" t="e">
        <f>IF(C233=0,0,COUNTIF($C$10:C233,"&lt;&gt;0"))</f>
        <v>#REF!</v>
      </c>
      <c r="C233" s="78" t="e">
        <f>IF($F233&gt;0,#REF!,0)</f>
        <v>#REF!</v>
      </c>
      <c r="D233" s="78" t="e">
        <f>IF($F233&gt;0,#REF!,"")</f>
        <v>#REF!</v>
      </c>
      <c r="E233" s="78" t="e">
        <f>IF($F233&gt;0,#REF!,0)</f>
        <v>#REF!</v>
      </c>
      <c r="F233" s="78" t="e">
        <f>VLOOKUP($A233,#REF!,15+$B$3,FALSE)</f>
        <v>#REF!</v>
      </c>
      <c r="G233" s="82" t="e">
        <f>IF($B233&gt;0,'2_Вихідні дані'!$B$3,0)</f>
        <v>#REF!</v>
      </c>
      <c r="H233" s="84" t="e">
        <f>IF($B233=0,0,VLOOKUP($A233,#REF!,'Печать(міжопал)'!H$9,FALSE))</f>
        <v>#REF!</v>
      </c>
      <c r="I233" s="84" t="e">
        <f>IF($B233=0,0,VLOOKUP($A233,#REF!,'Печать(міжопал)'!I$9,FALSE))</f>
        <v>#REF!</v>
      </c>
      <c r="J233" s="84" t="e">
        <f>IF(B233=0,0,IF(E233&gt;0,VLOOKUP(E233,'2_Вихідні дані'!$A$6:$B$11,2,FALSE),1))</f>
        <v>#REF!</v>
      </c>
      <c r="K233" s="84" t="e">
        <f>IF($B233=0,0,VLOOKUP($A233,#REF!,'Печать(міжопал)'!K$9,FALSE))</f>
        <v>#REF!</v>
      </c>
      <c r="L233" s="74" t="e">
        <f t="shared" si="21"/>
        <v>#REF!</v>
      </c>
      <c r="M233" s="84" t="e">
        <f>IF($B233=0,0,VLOOKUP($A233,#REF!,'Печать(міжопал)'!M$9,FALSE))</f>
        <v>#REF!</v>
      </c>
      <c r="N233" s="82" t="e">
        <f t="shared" si="22"/>
        <v>#REF!</v>
      </c>
      <c r="O233" s="84" t="e">
        <f>IF($B233=0,0,VLOOKUP($A233,#REF!,'Печать(міжопал)'!O$9,FALSE))</f>
        <v>#REF!</v>
      </c>
      <c r="P233" s="82" t="e">
        <f t="shared" si="23"/>
        <v>#REF!</v>
      </c>
      <c r="Q233" s="84" t="e">
        <f>IF($B233=0,0,VLOOKUP($A233,#REF!,'Печать(міжопал)'!Q$9,FALSE))</f>
        <v>#REF!</v>
      </c>
      <c r="R233" s="82" t="e">
        <f t="shared" si="24"/>
        <v>#REF!</v>
      </c>
      <c r="S233" s="84" t="e">
        <f>IF($B233=0,0,VLOOKUP($A233,#REF!,'Печать(міжопал)'!S$9,FALSE))</f>
        <v>#REF!</v>
      </c>
      <c r="T233" s="82" t="e">
        <f t="shared" si="25"/>
        <v>#REF!</v>
      </c>
      <c r="U233" s="84" t="e">
        <f>IF($B233=0,0,VLOOKUP($A233,#REF!,'Печать(міжопал)'!U$9,FALSE))</f>
        <v>#REF!</v>
      </c>
      <c r="V233" s="82" t="e">
        <f t="shared" si="26"/>
        <v>#REF!</v>
      </c>
      <c r="W233" s="84" t="e">
        <f>IF($B233=0,0,VLOOKUP($A233,#REF!,'Печать(міжопал)'!W$9,FALSE))</f>
        <v>#REF!</v>
      </c>
      <c r="X233" s="82" t="e">
        <f>IF(AND($A233&gt;0,W233&gt;0),IF('2_Вихідні дані'!$A$12=1,ROUND($L233*(W233-1),2),ROUND((L233+N233+P233+R233+T233+V233)*(W233-1),2)),0)</f>
        <v>#REF!</v>
      </c>
      <c r="Y233" s="74" t="e">
        <f t="shared" si="27"/>
        <v>#REF!</v>
      </c>
      <c r="Z233" s="74" t="e">
        <f>Y233*'2_Вихідні дані'!$B$18</f>
        <v>#REF!</v>
      </c>
    </row>
    <row r="234" spans="1:26" ht="12" hidden="1" x14ac:dyDescent="0.2">
      <c r="A234" s="86" t="e">
        <f>#REF!</f>
        <v>#REF!</v>
      </c>
      <c r="B234" s="78" t="e">
        <f>IF(C234=0,0,COUNTIF($C$10:C234,"&lt;&gt;0"))</f>
        <v>#REF!</v>
      </c>
      <c r="C234" s="78" t="e">
        <f>IF($F234&gt;0,#REF!,0)</f>
        <v>#REF!</v>
      </c>
      <c r="D234" s="78" t="e">
        <f>IF($F234&gt;0,#REF!,"")</f>
        <v>#REF!</v>
      </c>
      <c r="E234" s="78" t="e">
        <f>IF($F234&gt;0,#REF!,0)</f>
        <v>#REF!</v>
      </c>
      <c r="F234" s="78" t="e">
        <f>VLOOKUP($A234,#REF!,15+$B$3,FALSE)</f>
        <v>#REF!</v>
      </c>
      <c r="G234" s="82" t="e">
        <f>IF($B234&gt;0,'2_Вихідні дані'!$B$3,0)</f>
        <v>#REF!</v>
      </c>
      <c r="H234" s="84" t="e">
        <f>IF($B234=0,0,VLOOKUP($A234,#REF!,'Печать(міжопал)'!H$9,FALSE))</f>
        <v>#REF!</v>
      </c>
      <c r="I234" s="84" t="e">
        <f>IF($B234=0,0,VLOOKUP($A234,#REF!,'Печать(міжопал)'!I$9,FALSE))</f>
        <v>#REF!</v>
      </c>
      <c r="J234" s="84" t="e">
        <f>IF(B234=0,0,IF(E234&gt;0,VLOOKUP(E234,'2_Вихідні дані'!$A$6:$B$11,2,FALSE),1))</f>
        <v>#REF!</v>
      </c>
      <c r="K234" s="84" t="e">
        <f>IF($B234=0,0,VLOOKUP($A234,#REF!,'Печать(міжопал)'!K$9,FALSE))</f>
        <v>#REF!</v>
      </c>
      <c r="L234" s="74" t="e">
        <f t="shared" si="21"/>
        <v>#REF!</v>
      </c>
      <c r="M234" s="84" t="e">
        <f>IF($B234=0,0,VLOOKUP($A234,#REF!,'Печать(міжопал)'!M$9,FALSE))</f>
        <v>#REF!</v>
      </c>
      <c r="N234" s="82" t="e">
        <f t="shared" si="22"/>
        <v>#REF!</v>
      </c>
      <c r="O234" s="84" t="e">
        <f>IF($B234=0,0,VLOOKUP($A234,#REF!,'Печать(міжопал)'!O$9,FALSE))</f>
        <v>#REF!</v>
      </c>
      <c r="P234" s="82" t="e">
        <f t="shared" si="23"/>
        <v>#REF!</v>
      </c>
      <c r="Q234" s="84" t="e">
        <f>IF($B234=0,0,VLOOKUP($A234,#REF!,'Печать(міжопал)'!Q$9,FALSE))</f>
        <v>#REF!</v>
      </c>
      <c r="R234" s="82" t="e">
        <f t="shared" si="24"/>
        <v>#REF!</v>
      </c>
      <c r="S234" s="84" t="e">
        <f>IF($B234=0,0,VLOOKUP($A234,#REF!,'Печать(міжопал)'!S$9,FALSE))</f>
        <v>#REF!</v>
      </c>
      <c r="T234" s="82" t="e">
        <f t="shared" si="25"/>
        <v>#REF!</v>
      </c>
      <c r="U234" s="84" t="e">
        <f>IF($B234=0,0,VLOOKUP($A234,#REF!,'Печать(міжопал)'!U$9,FALSE))</f>
        <v>#REF!</v>
      </c>
      <c r="V234" s="82" t="e">
        <f t="shared" si="26"/>
        <v>#REF!</v>
      </c>
      <c r="W234" s="84" t="e">
        <f>IF($B234=0,0,VLOOKUP($A234,#REF!,'Печать(міжопал)'!W$9,FALSE))</f>
        <v>#REF!</v>
      </c>
      <c r="X234" s="82" t="e">
        <f>IF(AND($A234&gt;0,W234&gt;0),IF('2_Вихідні дані'!$A$12=1,ROUND($L234*(W234-1),2),ROUND((L234+N234+P234+R234+T234+V234)*(W234-1),2)),0)</f>
        <v>#REF!</v>
      </c>
      <c r="Y234" s="74" t="e">
        <f t="shared" si="27"/>
        <v>#REF!</v>
      </c>
      <c r="Z234" s="74" t="e">
        <f>Y234*'2_Вихідні дані'!$B$18</f>
        <v>#REF!</v>
      </c>
    </row>
    <row r="235" spans="1:26" ht="12" hidden="1" x14ac:dyDescent="0.2">
      <c r="A235" s="86" t="e">
        <f>#REF!</f>
        <v>#REF!</v>
      </c>
      <c r="B235" s="78" t="e">
        <f>IF(C235=0,0,COUNTIF($C$10:C235,"&lt;&gt;0"))</f>
        <v>#REF!</v>
      </c>
      <c r="C235" s="78" t="e">
        <f>IF($F235&gt;0,#REF!,0)</f>
        <v>#REF!</v>
      </c>
      <c r="D235" s="78" t="e">
        <f>IF($F235&gt;0,#REF!,"")</f>
        <v>#REF!</v>
      </c>
      <c r="E235" s="78" t="e">
        <f>IF($F235&gt;0,#REF!,0)</f>
        <v>#REF!</v>
      </c>
      <c r="F235" s="78" t="e">
        <f>VLOOKUP($A235,#REF!,15+$B$3,FALSE)</f>
        <v>#REF!</v>
      </c>
      <c r="G235" s="82" t="e">
        <f>IF($B235&gt;0,'2_Вихідні дані'!$B$3,0)</f>
        <v>#REF!</v>
      </c>
      <c r="H235" s="84" t="e">
        <f>IF($B235=0,0,VLOOKUP($A235,#REF!,'Печать(міжопал)'!H$9,FALSE))</f>
        <v>#REF!</v>
      </c>
      <c r="I235" s="84" t="e">
        <f>IF($B235=0,0,VLOOKUP($A235,#REF!,'Печать(міжопал)'!I$9,FALSE))</f>
        <v>#REF!</v>
      </c>
      <c r="J235" s="84" t="e">
        <f>IF(B235=0,0,IF(E235&gt;0,VLOOKUP(E235,'2_Вихідні дані'!$A$6:$B$11,2,FALSE),1))</f>
        <v>#REF!</v>
      </c>
      <c r="K235" s="84" t="e">
        <f>IF($B235=0,0,VLOOKUP($A235,#REF!,'Печать(міжопал)'!K$9,FALSE))</f>
        <v>#REF!</v>
      </c>
      <c r="L235" s="74" t="e">
        <f t="shared" si="21"/>
        <v>#REF!</v>
      </c>
      <c r="M235" s="84" t="e">
        <f>IF($B235=0,0,VLOOKUP($A235,#REF!,'Печать(міжопал)'!M$9,FALSE))</f>
        <v>#REF!</v>
      </c>
      <c r="N235" s="82" t="e">
        <f t="shared" si="22"/>
        <v>#REF!</v>
      </c>
      <c r="O235" s="84" t="e">
        <f>IF($B235=0,0,VLOOKUP($A235,#REF!,'Печать(міжопал)'!O$9,FALSE))</f>
        <v>#REF!</v>
      </c>
      <c r="P235" s="82" t="e">
        <f t="shared" si="23"/>
        <v>#REF!</v>
      </c>
      <c r="Q235" s="84" t="e">
        <f>IF($B235=0,0,VLOOKUP($A235,#REF!,'Печать(міжопал)'!Q$9,FALSE))</f>
        <v>#REF!</v>
      </c>
      <c r="R235" s="82" t="e">
        <f t="shared" si="24"/>
        <v>#REF!</v>
      </c>
      <c r="S235" s="84" t="e">
        <f>IF($B235=0,0,VLOOKUP($A235,#REF!,'Печать(міжопал)'!S$9,FALSE))</f>
        <v>#REF!</v>
      </c>
      <c r="T235" s="82" t="e">
        <f t="shared" si="25"/>
        <v>#REF!</v>
      </c>
      <c r="U235" s="84" t="e">
        <f>IF($B235=0,0,VLOOKUP($A235,#REF!,'Печать(міжопал)'!U$9,FALSE))</f>
        <v>#REF!</v>
      </c>
      <c r="V235" s="82" t="e">
        <f t="shared" si="26"/>
        <v>#REF!</v>
      </c>
      <c r="W235" s="84" t="e">
        <f>IF($B235=0,0,VLOOKUP($A235,#REF!,'Печать(міжопал)'!W$9,FALSE))</f>
        <v>#REF!</v>
      </c>
      <c r="X235" s="82" t="e">
        <f>IF(AND($A235&gt;0,W235&gt;0),IF('2_Вихідні дані'!$A$12=1,ROUND($L235*(W235-1),2),ROUND((L235+N235+P235+R235+T235+V235)*(W235-1),2)),0)</f>
        <v>#REF!</v>
      </c>
      <c r="Y235" s="74" t="e">
        <f t="shared" si="27"/>
        <v>#REF!</v>
      </c>
      <c r="Z235" s="74" t="e">
        <f>Y235*'2_Вихідні дані'!$B$18</f>
        <v>#REF!</v>
      </c>
    </row>
    <row r="236" spans="1:26" ht="12" hidden="1" x14ac:dyDescent="0.2">
      <c r="A236" s="86" t="e">
        <f>#REF!</f>
        <v>#REF!</v>
      </c>
      <c r="B236" s="78" t="e">
        <f>IF(C236=0,0,COUNTIF($C$10:C236,"&lt;&gt;0"))</f>
        <v>#REF!</v>
      </c>
      <c r="C236" s="78" t="e">
        <f>IF($F236&gt;0,#REF!,0)</f>
        <v>#REF!</v>
      </c>
      <c r="D236" s="78" t="e">
        <f>IF($F236&gt;0,#REF!,"")</f>
        <v>#REF!</v>
      </c>
      <c r="E236" s="78" t="e">
        <f>IF($F236&gt;0,#REF!,0)</f>
        <v>#REF!</v>
      </c>
      <c r="F236" s="78" t="e">
        <f>VLOOKUP($A236,#REF!,15+$B$3,FALSE)</f>
        <v>#REF!</v>
      </c>
      <c r="G236" s="82" t="e">
        <f>IF($B236&gt;0,'2_Вихідні дані'!$B$3,0)</f>
        <v>#REF!</v>
      </c>
      <c r="H236" s="84" t="e">
        <f>IF($B236=0,0,VLOOKUP($A236,#REF!,'Печать(міжопал)'!H$9,FALSE))</f>
        <v>#REF!</v>
      </c>
      <c r="I236" s="84" t="e">
        <f>IF($B236=0,0,VLOOKUP($A236,#REF!,'Печать(міжопал)'!I$9,FALSE))</f>
        <v>#REF!</v>
      </c>
      <c r="J236" s="84" t="e">
        <f>IF(B236=0,0,IF(E236&gt;0,VLOOKUP(E236,'2_Вихідні дані'!$A$6:$B$11,2,FALSE),1))</f>
        <v>#REF!</v>
      </c>
      <c r="K236" s="84" t="e">
        <f>IF($B236=0,0,VLOOKUP($A236,#REF!,'Печать(міжопал)'!K$9,FALSE))</f>
        <v>#REF!</v>
      </c>
      <c r="L236" s="74" t="e">
        <f t="shared" si="21"/>
        <v>#REF!</v>
      </c>
      <c r="M236" s="84" t="e">
        <f>IF($B236=0,0,VLOOKUP($A236,#REF!,'Печать(міжопал)'!M$9,FALSE))</f>
        <v>#REF!</v>
      </c>
      <c r="N236" s="82" t="e">
        <f t="shared" si="22"/>
        <v>#REF!</v>
      </c>
      <c r="O236" s="84" t="e">
        <f>IF($B236=0,0,VLOOKUP($A236,#REF!,'Печать(міжопал)'!O$9,FALSE))</f>
        <v>#REF!</v>
      </c>
      <c r="P236" s="82" t="e">
        <f t="shared" si="23"/>
        <v>#REF!</v>
      </c>
      <c r="Q236" s="84" t="e">
        <f>IF($B236=0,0,VLOOKUP($A236,#REF!,'Печать(міжопал)'!Q$9,FALSE))</f>
        <v>#REF!</v>
      </c>
      <c r="R236" s="82" t="e">
        <f t="shared" si="24"/>
        <v>#REF!</v>
      </c>
      <c r="S236" s="84" t="e">
        <f>IF($B236=0,0,VLOOKUP($A236,#REF!,'Печать(міжопал)'!S$9,FALSE))</f>
        <v>#REF!</v>
      </c>
      <c r="T236" s="82" t="e">
        <f t="shared" si="25"/>
        <v>#REF!</v>
      </c>
      <c r="U236" s="84" t="e">
        <f>IF($B236=0,0,VLOOKUP($A236,#REF!,'Печать(міжопал)'!U$9,FALSE))</f>
        <v>#REF!</v>
      </c>
      <c r="V236" s="82" t="e">
        <f t="shared" si="26"/>
        <v>#REF!</v>
      </c>
      <c r="W236" s="84" t="e">
        <f>IF($B236=0,0,VLOOKUP($A236,#REF!,'Печать(міжопал)'!W$9,FALSE))</f>
        <v>#REF!</v>
      </c>
      <c r="X236" s="82" t="e">
        <f>IF(AND($A236&gt;0,W236&gt;0),IF('2_Вихідні дані'!$A$12=1,ROUND($L236*(W236-1),2),ROUND((L236+N236+P236+R236+T236+V236)*(W236-1),2)),0)</f>
        <v>#REF!</v>
      </c>
      <c r="Y236" s="74" t="e">
        <f t="shared" si="27"/>
        <v>#REF!</v>
      </c>
      <c r="Z236" s="74" t="e">
        <f>Y236*'2_Вихідні дані'!$B$18</f>
        <v>#REF!</v>
      </c>
    </row>
    <row r="237" spans="1:26" ht="12" hidden="1" x14ac:dyDescent="0.2">
      <c r="A237" s="86" t="e">
        <f>#REF!</f>
        <v>#REF!</v>
      </c>
      <c r="B237" s="78" t="e">
        <f>IF(C237=0,0,COUNTIF($C$10:C237,"&lt;&gt;0"))</f>
        <v>#REF!</v>
      </c>
      <c r="C237" s="78" t="e">
        <f>IF($F237&gt;0,#REF!,0)</f>
        <v>#REF!</v>
      </c>
      <c r="D237" s="78" t="e">
        <f>IF($F237&gt;0,#REF!,"")</f>
        <v>#REF!</v>
      </c>
      <c r="E237" s="78" t="e">
        <f>IF($F237&gt;0,#REF!,0)</f>
        <v>#REF!</v>
      </c>
      <c r="F237" s="78" t="e">
        <f>VLOOKUP($A237,#REF!,15+$B$3,FALSE)</f>
        <v>#REF!</v>
      </c>
      <c r="G237" s="82" t="e">
        <f>IF($B237&gt;0,'2_Вихідні дані'!$B$3,0)</f>
        <v>#REF!</v>
      </c>
      <c r="H237" s="84" t="e">
        <f>IF($B237=0,0,VLOOKUP($A237,#REF!,'Печать(міжопал)'!H$9,FALSE))</f>
        <v>#REF!</v>
      </c>
      <c r="I237" s="84" t="e">
        <f>IF($B237=0,0,VLOOKUP($A237,#REF!,'Печать(міжопал)'!I$9,FALSE))</f>
        <v>#REF!</v>
      </c>
      <c r="J237" s="84" t="e">
        <f>IF(B237=0,0,IF(E237&gt;0,VLOOKUP(E237,'2_Вихідні дані'!$A$6:$B$11,2,FALSE),1))</f>
        <v>#REF!</v>
      </c>
      <c r="K237" s="84" t="e">
        <f>IF($B237=0,0,VLOOKUP($A237,#REF!,'Печать(міжопал)'!K$9,FALSE))</f>
        <v>#REF!</v>
      </c>
      <c r="L237" s="74" t="e">
        <f t="shared" si="21"/>
        <v>#REF!</v>
      </c>
      <c r="M237" s="84" t="e">
        <f>IF($B237=0,0,VLOOKUP($A237,#REF!,'Печать(міжопал)'!M$9,FALSE))</f>
        <v>#REF!</v>
      </c>
      <c r="N237" s="82" t="e">
        <f t="shared" si="22"/>
        <v>#REF!</v>
      </c>
      <c r="O237" s="84" t="e">
        <f>IF($B237=0,0,VLOOKUP($A237,#REF!,'Печать(міжопал)'!O$9,FALSE))</f>
        <v>#REF!</v>
      </c>
      <c r="P237" s="82" t="e">
        <f t="shared" si="23"/>
        <v>#REF!</v>
      </c>
      <c r="Q237" s="84" t="e">
        <f>IF($B237=0,0,VLOOKUP($A237,#REF!,'Печать(міжопал)'!Q$9,FALSE))</f>
        <v>#REF!</v>
      </c>
      <c r="R237" s="82" t="e">
        <f t="shared" si="24"/>
        <v>#REF!</v>
      </c>
      <c r="S237" s="84" t="e">
        <f>IF($B237=0,0,VLOOKUP($A237,#REF!,'Печать(міжопал)'!S$9,FALSE))</f>
        <v>#REF!</v>
      </c>
      <c r="T237" s="82" t="e">
        <f t="shared" si="25"/>
        <v>#REF!</v>
      </c>
      <c r="U237" s="84" t="e">
        <f>IF($B237=0,0,VLOOKUP($A237,#REF!,'Печать(міжопал)'!U$9,FALSE))</f>
        <v>#REF!</v>
      </c>
      <c r="V237" s="82" t="e">
        <f t="shared" si="26"/>
        <v>#REF!</v>
      </c>
      <c r="W237" s="84" t="e">
        <f>IF($B237=0,0,VLOOKUP($A237,#REF!,'Печать(міжопал)'!W$9,FALSE))</f>
        <v>#REF!</v>
      </c>
      <c r="X237" s="82" t="e">
        <f>IF(AND($A237&gt;0,W237&gt;0),IF('2_Вихідні дані'!$A$12=1,ROUND($L237*(W237-1),2),ROUND((L237+N237+P237+R237+T237+V237)*(W237-1),2)),0)</f>
        <v>#REF!</v>
      </c>
      <c r="Y237" s="74" t="e">
        <f t="shared" si="27"/>
        <v>#REF!</v>
      </c>
      <c r="Z237" s="74" t="e">
        <f>Y237*'2_Вихідні дані'!$B$18</f>
        <v>#REF!</v>
      </c>
    </row>
    <row r="238" spans="1:26" ht="12" hidden="1" x14ac:dyDescent="0.2">
      <c r="A238" s="86" t="e">
        <f>#REF!</f>
        <v>#REF!</v>
      </c>
      <c r="B238" s="78" t="e">
        <f>IF(C238=0,0,COUNTIF($C$10:C238,"&lt;&gt;0"))</f>
        <v>#REF!</v>
      </c>
      <c r="C238" s="78" t="e">
        <f>IF($F238&gt;0,#REF!,0)</f>
        <v>#REF!</v>
      </c>
      <c r="D238" s="78" t="e">
        <f>IF($F238&gt;0,#REF!,"")</f>
        <v>#REF!</v>
      </c>
      <c r="E238" s="78" t="e">
        <f>IF($F238&gt;0,#REF!,0)</f>
        <v>#REF!</v>
      </c>
      <c r="F238" s="78" t="e">
        <f>VLOOKUP($A238,#REF!,15+$B$3,FALSE)</f>
        <v>#REF!</v>
      </c>
      <c r="G238" s="82" t="e">
        <f>IF($B238&gt;0,'2_Вихідні дані'!$B$3,0)</f>
        <v>#REF!</v>
      </c>
      <c r="H238" s="84" t="e">
        <f>IF($B238=0,0,VLOOKUP($A238,#REF!,'Печать(міжопал)'!H$9,FALSE))</f>
        <v>#REF!</v>
      </c>
      <c r="I238" s="84" t="e">
        <f>IF($B238=0,0,VLOOKUP($A238,#REF!,'Печать(міжопал)'!I$9,FALSE))</f>
        <v>#REF!</v>
      </c>
      <c r="J238" s="84" t="e">
        <f>IF(B238=0,0,IF(E238&gt;0,VLOOKUP(E238,'2_Вихідні дані'!$A$6:$B$11,2,FALSE),1))</f>
        <v>#REF!</v>
      </c>
      <c r="K238" s="84" t="e">
        <f>IF($B238=0,0,VLOOKUP($A238,#REF!,'Печать(міжопал)'!K$9,FALSE))</f>
        <v>#REF!</v>
      </c>
      <c r="L238" s="74" t="e">
        <f t="shared" si="21"/>
        <v>#REF!</v>
      </c>
      <c r="M238" s="84" t="e">
        <f>IF($B238=0,0,VLOOKUP($A238,#REF!,'Печать(міжопал)'!M$9,FALSE))</f>
        <v>#REF!</v>
      </c>
      <c r="N238" s="82" t="e">
        <f t="shared" si="22"/>
        <v>#REF!</v>
      </c>
      <c r="O238" s="84" t="e">
        <f>IF($B238=0,0,VLOOKUP($A238,#REF!,'Печать(міжопал)'!O$9,FALSE))</f>
        <v>#REF!</v>
      </c>
      <c r="P238" s="82" t="e">
        <f t="shared" si="23"/>
        <v>#REF!</v>
      </c>
      <c r="Q238" s="84" t="e">
        <f>IF($B238=0,0,VLOOKUP($A238,#REF!,'Печать(міжопал)'!Q$9,FALSE))</f>
        <v>#REF!</v>
      </c>
      <c r="R238" s="82" t="e">
        <f t="shared" si="24"/>
        <v>#REF!</v>
      </c>
      <c r="S238" s="84" t="e">
        <f>IF($B238=0,0,VLOOKUP($A238,#REF!,'Печать(міжопал)'!S$9,FALSE))</f>
        <v>#REF!</v>
      </c>
      <c r="T238" s="82" t="e">
        <f t="shared" si="25"/>
        <v>#REF!</v>
      </c>
      <c r="U238" s="84" t="e">
        <f>IF($B238=0,0,VLOOKUP($A238,#REF!,'Печать(міжопал)'!U$9,FALSE))</f>
        <v>#REF!</v>
      </c>
      <c r="V238" s="82" t="e">
        <f t="shared" si="26"/>
        <v>#REF!</v>
      </c>
      <c r="W238" s="84" t="e">
        <f>IF($B238=0,0,VLOOKUP($A238,#REF!,'Печать(міжопал)'!W$9,FALSE))</f>
        <v>#REF!</v>
      </c>
      <c r="X238" s="82" t="e">
        <f>IF(AND($A238&gt;0,W238&gt;0),IF('2_Вихідні дані'!$A$12=1,ROUND($L238*(W238-1),2),ROUND((L238+N238+P238+R238+T238+V238)*(W238-1),2)),0)</f>
        <v>#REF!</v>
      </c>
      <c r="Y238" s="74" t="e">
        <f t="shared" si="27"/>
        <v>#REF!</v>
      </c>
      <c r="Z238" s="74" t="e">
        <f>Y238*'2_Вихідні дані'!$B$18</f>
        <v>#REF!</v>
      </c>
    </row>
    <row r="239" spans="1:26" ht="12" hidden="1" x14ac:dyDescent="0.2">
      <c r="A239" s="86" t="e">
        <f>#REF!</f>
        <v>#REF!</v>
      </c>
      <c r="B239" s="78" t="e">
        <f>IF(C239=0,0,COUNTIF($C$10:C239,"&lt;&gt;0"))</f>
        <v>#REF!</v>
      </c>
      <c r="C239" s="78" t="e">
        <f>IF($F239&gt;0,#REF!,0)</f>
        <v>#REF!</v>
      </c>
      <c r="D239" s="78" t="e">
        <f>IF($F239&gt;0,#REF!,"")</f>
        <v>#REF!</v>
      </c>
      <c r="E239" s="78" t="e">
        <f>IF($F239&gt;0,#REF!,0)</f>
        <v>#REF!</v>
      </c>
      <c r="F239" s="78" t="e">
        <f>VLOOKUP($A239,#REF!,15+$B$3,FALSE)</f>
        <v>#REF!</v>
      </c>
      <c r="G239" s="82" t="e">
        <f>IF($B239&gt;0,'2_Вихідні дані'!$B$3,0)</f>
        <v>#REF!</v>
      </c>
      <c r="H239" s="84" t="e">
        <f>IF($B239=0,0,VLOOKUP($A239,#REF!,'Печать(міжопал)'!H$9,FALSE))</f>
        <v>#REF!</v>
      </c>
      <c r="I239" s="84" t="e">
        <f>IF($B239=0,0,VLOOKUP($A239,#REF!,'Печать(міжопал)'!I$9,FALSE))</f>
        <v>#REF!</v>
      </c>
      <c r="J239" s="84" t="e">
        <f>IF(B239=0,0,IF(E239&gt;0,VLOOKUP(E239,'2_Вихідні дані'!$A$6:$B$11,2,FALSE),1))</f>
        <v>#REF!</v>
      </c>
      <c r="K239" s="84" t="e">
        <f>IF($B239=0,0,VLOOKUP($A239,#REF!,'Печать(міжопал)'!K$9,FALSE))</f>
        <v>#REF!</v>
      </c>
      <c r="L239" s="74" t="e">
        <f t="shared" si="21"/>
        <v>#REF!</v>
      </c>
      <c r="M239" s="84" t="e">
        <f>IF($B239=0,0,VLOOKUP($A239,#REF!,'Печать(міжопал)'!M$9,FALSE))</f>
        <v>#REF!</v>
      </c>
      <c r="N239" s="82" t="e">
        <f t="shared" si="22"/>
        <v>#REF!</v>
      </c>
      <c r="O239" s="84" t="e">
        <f>IF($B239=0,0,VLOOKUP($A239,#REF!,'Печать(міжопал)'!O$9,FALSE))</f>
        <v>#REF!</v>
      </c>
      <c r="P239" s="82" t="e">
        <f t="shared" si="23"/>
        <v>#REF!</v>
      </c>
      <c r="Q239" s="84" t="e">
        <f>IF($B239=0,0,VLOOKUP($A239,#REF!,'Печать(міжопал)'!Q$9,FALSE))</f>
        <v>#REF!</v>
      </c>
      <c r="R239" s="82" t="e">
        <f t="shared" si="24"/>
        <v>#REF!</v>
      </c>
      <c r="S239" s="84" t="e">
        <f>IF($B239=0,0,VLOOKUP($A239,#REF!,'Печать(міжопал)'!S$9,FALSE))</f>
        <v>#REF!</v>
      </c>
      <c r="T239" s="82" t="e">
        <f t="shared" si="25"/>
        <v>#REF!</v>
      </c>
      <c r="U239" s="84" t="e">
        <f>IF($B239=0,0,VLOOKUP($A239,#REF!,'Печать(міжопал)'!U$9,FALSE))</f>
        <v>#REF!</v>
      </c>
      <c r="V239" s="82" t="e">
        <f t="shared" si="26"/>
        <v>#REF!</v>
      </c>
      <c r="W239" s="84" t="e">
        <f>IF($B239=0,0,VLOOKUP($A239,#REF!,'Печать(міжопал)'!W$9,FALSE))</f>
        <v>#REF!</v>
      </c>
      <c r="X239" s="82" t="e">
        <f>IF(AND($A239&gt;0,W239&gt;0),IF('2_Вихідні дані'!$A$12=1,ROUND($L239*(W239-1),2),ROUND((L239+N239+P239+R239+T239+V239)*(W239-1),2)),0)</f>
        <v>#REF!</v>
      </c>
      <c r="Y239" s="74" t="e">
        <f t="shared" si="27"/>
        <v>#REF!</v>
      </c>
      <c r="Z239" s="74" t="e">
        <f>Y239*'2_Вихідні дані'!$B$18</f>
        <v>#REF!</v>
      </c>
    </row>
    <row r="240" spans="1:26" ht="12" hidden="1" x14ac:dyDescent="0.2">
      <c r="A240" s="86" t="e">
        <f>#REF!</f>
        <v>#REF!</v>
      </c>
      <c r="B240" s="78" t="e">
        <f>IF(C240=0,0,COUNTIF($C$10:C240,"&lt;&gt;0"))</f>
        <v>#REF!</v>
      </c>
      <c r="C240" s="78" t="e">
        <f>IF($F240&gt;0,#REF!,0)</f>
        <v>#REF!</v>
      </c>
      <c r="D240" s="78" t="e">
        <f>IF($F240&gt;0,#REF!,"")</f>
        <v>#REF!</v>
      </c>
      <c r="E240" s="78" t="e">
        <f>IF($F240&gt;0,#REF!,0)</f>
        <v>#REF!</v>
      </c>
      <c r="F240" s="78" t="e">
        <f>VLOOKUP($A240,#REF!,15+$B$3,FALSE)</f>
        <v>#REF!</v>
      </c>
      <c r="G240" s="82" t="e">
        <f>IF($B240&gt;0,'2_Вихідні дані'!$B$3,0)</f>
        <v>#REF!</v>
      </c>
      <c r="H240" s="84" t="e">
        <f>IF($B240=0,0,VLOOKUP($A240,#REF!,'Печать(міжопал)'!H$9,FALSE))</f>
        <v>#REF!</v>
      </c>
      <c r="I240" s="84" t="e">
        <f>IF($B240=0,0,VLOOKUP($A240,#REF!,'Печать(міжопал)'!I$9,FALSE))</f>
        <v>#REF!</v>
      </c>
      <c r="J240" s="84" t="e">
        <f>IF(B240=0,0,IF(E240&gt;0,VLOOKUP(E240,'2_Вихідні дані'!$A$6:$B$11,2,FALSE),1))</f>
        <v>#REF!</v>
      </c>
      <c r="K240" s="84" t="e">
        <f>IF($B240=0,0,VLOOKUP($A240,#REF!,'Печать(міжопал)'!K$9,FALSE))</f>
        <v>#REF!</v>
      </c>
      <c r="L240" s="74" t="e">
        <f t="shared" si="21"/>
        <v>#REF!</v>
      </c>
      <c r="M240" s="84" t="e">
        <f>IF($B240=0,0,VLOOKUP($A240,#REF!,'Печать(міжопал)'!M$9,FALSE))</f>
        <v>#REF!</v>
      </c>
      <c r="N240" s="82" t="e">
        <f t="shared" si="22"/>
        <v>#REF!</v>
      </c>
      <c r="O240" s="84" t="e">
        <f>IF($B240=0,0,VLOOKUP($A240,#REF!,'Печать(міжопал)'!O$9,FALSE))</f>
        <v>#REF!</v>
      </c>
      <c r="P240" s="82" t="e">
        <f t="shared" si="23"/>
        <v>#REF!</v>
      </c>
      <c r="Q240" s="84" t="e">
        <f>IF($B240=0,0,VLOOKUP($A240,#REF!,'Печать(міжопал)'!Q$9,FALSE))</f>
        <v>#REF!</v>
      </c>
      <c r="R240" s="82" t="e">
        <f t="shared" si="24"/>
        <v>#REF!</v>
      </c>
      <c r="S240" s="84" t="e">
        <f>IF($B240=0,0,VLOOKUP($A240,#REF!,'Печать(міжопал)'!S$9,FALSE))</f>
        <v>#REF!</v>
      </c>
      <c r="T240" s="82" t="e">
        <f t="shared" si="25"/>
        <v>#REF!</v>
      </c>
      <c r="U240" s="84" t="e">
        <f>IF($B240=0,0,VLOOKUP($A240,#REF!,'Печать(міжопал)'!U$9,FALSE))</f>
        <v>#REF!</v>
      </c>
      <c r="V240" s="82" t="e">
        <f t="shared" si="26"/>
        <v>#REF!</v>
      </c>
      <c r="W240" s="84" t="e">
        <f>IF($B240=0,0,VLOOKUP($A240,#REF!,'Печать(міжопал)'!W$9,FALSE))</f>
        <v>#REF!</v>
      </c>
      <c r="X240" s="82" t="e">
        <f>IF(AND($A240&gt;0,W240&gt;0),IF('2_Вихідні дані'!$A$12=1,ROUND($L240*(W240-1),2),ROUND((L240+N240+P240+R240+T240+V240)*(W240-1),2)),0)</f>
        <v>#REF!</v>
      </c>
      <c r="Y240" s="74" t="e">
        <f t="shared" si="27"/>
        <v>#REF!</v>
      </c>
      <c r="Z240" s="74" t="e">
        <f>Y240*'2_Вихідні дані'!$B$18</f>
        <v>#REF!</v>
      </c>
    </row>
    <row r="241" spans="1:26" ht="12" hidden="1" x14ac:dyDescent="0.2">
      <c r="A241" s="86" t="e">
        <f>#REF!</f>
        <v>#REF!</v>
      </c>
      <c r="B241" s="78" t="e">
        <f>IF(C241=0,0,COUNTIF($C$10:C241,"&lt;&gt;0"))</f>
        <v>#REF!</v>
      </c>
      <c r="C241" s="78" t="e">
        <f>IF($F241&gt;0,#REF!,0)</f>
        <v>#REF!</v>
      </c>
      <c r="D241" s="78" t="e">
        <f>IF($F241&gt;0,#REF!,"")</f>
        <v>#REF!</v>
      </c>
      <c r="E241" s="78" t="e">
        <f>IF($F241&gt;0,#REF!,0)</f>
        <v>#REF!</v>
      </c>
      <c r="F241" s="78" t="e">
        <f>VLOOKUP($A241,#REF!,15+$B$3,FALSE)</f>
        <v>#REF!</v>
      </c>
      <c r="G241" s="82" t="e">
        <f>IF($B241&gt;0,'2_Вихідні дані'!$B$3,0)</f>
        <v>#REF!</v>
      </c>
      <c r="H241" s="84" t="e">
        <f>IF($B241=0,0,VLOOKUP($A241,#REF!,'Печать(міжопал)'!H$9,FALSE))</f>
        <v>#REF!</v>
      </c>
      <c r="I241" s="84" t="e">
        <f>IF($B241=0,0,VLOOKUP($A241,#REF!,'Печать(міжопал)'!I$9,FALSE))</f>
        <v>#REF!</v>
      </c>
      <c r="J241" s="84" t="e">
        <f>IF(B241=0,0,IF(E241&gt;0,VLOOKUP(E241,'2_Вихідні дані'!$A$6:$B$11,2,FALSE),1))</f>
        <v>#REF!</v>
      </c>
      <c r="K241" s="84" t="e">
        <f>IF($B241=0,0,VLOOKUP($A241,#REF!,'Печать(міжопал)'!K$9,FALSE))</f>
        <v>#REF!</v>
      </c>
      <c r="L241" s="74" t="e">
        <f t="shared" si="21"/>
        <v>#REF!</v>
      </c>
      <c r="M241" s="84" t="e">
        <f>IF($B241=0,0,VLOOKUP($A241,#REF!,'Печать(міжопал)'!M$9,FALSE))</f>
        <v>#REF!</v>
      </c>
      <c r="N241" s="82" t="e">
        <f t="shared" si="22"/>
        <v>#REF!</v>
      </c>
      <c r="O241" s="84" t="e">
        <f>IF($B241=0,0,VLOOKUP($A241,#REF!,'Печать(міжопал)'!O$9,FALSE))</f>
        <v>#REF!</v>
      </c>
      <c r="P241" s="82" t="e">
        <f t="shared" si="23"/>
        <v>#REF!</v>
      </c>
      <c r="Q241" s="84" t="e">
        <f>IF($B241=0,0,VLOOKUP($A241,#REF!,'Печать(міжопал)'!Q$9,FALSE))</f>
        <v>#REF!</v>
      </c>
      <c r="R241" s="82" t="e">
        <f t="shared" si="24"/>
        <v>#REF!</v>
      </c>
      <c r="S241" s="84" t="e">
        <f>IF($B241=0,0,VLOOKUP($A241,#REF!,'Печать(міжопал)'!S$9,FALSE))</f>
        <v>#REF!</v>
      </c>
      <c r="T241" s="82" t="e">
        <f t="shared" si="25"/>
        <v>#REF!</v>
      </c>
      <c r="U241" s="84" t="e">
        <f>IF($B241=0,0,VLOOKUP($A241,#REF!,'Печать(міжопал)'!U$9,FALSE))</f>
        <v>#REF!</v>
      </c>
      <c r="V241" s="82" t="e">
        <f t="shared" si="26"/>
        <v>#REF!</v>
      </c>
      <c r="W241" s="84" t="e">
        <f>IF($B241=0,0,VLOOKUP($A241,#REF!,'Печать(міжопал)'!W$9,FALSE))</f>
        <v>#REF!</v>
      </c>
      <c r="X241" s="82" t="e">
        <f>IF(AND($A241&gt;0,W241&gt;0),IF('2_Вихідні дані'!$A$12=1,ROUND($L241*(W241-1),2),ROUND((L241+N241+P241+R241+T241+V241)*(W241-1),2)),0)</f>
        <v>#REF!</v>
      </c>
      <c r="Y241" s="74" t="e">
        <f t="shared" si="27"/>
        <v>#REF!</v>
      </c>
      <c r="Z241" s="74" t="e">
        <f>Y241*'2_Вихідні дані'!$B$18</f>
        <v>#REF!</v>
      </c>
    </row>
    <row r="242" spans="1:26" ht="12" hidden="1" x14ac:dyDescent="0.2">
      <c r="A242" s="86" t="e">
        <f>#REF!</f>
        <v>#REF!</v>
      </c>
      <c r="B242" s="78" t="e">
        <f>IF(C242=0,0,COUNTIF($C$10:C242,"&lt;&gt;0"))</f>
        <v>#REF!</v>
      </c>
      <c r="C242" s="78" t="e">
        <f>IF($F242&gt;0,#REF!,0)</f>
        <v>#REF!</v>
      </c>
      <c r="D242" s="78" t="e">
        <f>IF($F242&gt;0,#REF!,"")</f>
        <v>#REF!</v>
      </c>
      <c r="E242" s="78" t="e">
        <f>IF($F242&gt;0,#REF!,0)</f>
        <v>#REF!</v>
      </c>
      <c r="F242" s="78" t="e">
        <f>VLOOKUP($A242,#REF!,15+$B$3,FALSE)</f>
        <v>#REF!</v>
      </c>
      <c r="G242" s="82" t="e">
        <f>IF($B242&gt;0,'2_Вихідні дані'!$B$3,0)</f>
        <v>#REF!</v>
      </c>
      <c r="H242" s="84" t="e">
        <f>IF($B242=0,0,VLOOKUP($A242,#REF!,'Печать(міжопал)'!H$9,FALSE))</f>
        <v>#REF!</v>
      </c>
      <c r="I242" s="84" t="e">
        <f>IF($B242=0,0,VLOOKUP($A242,#REF!,'Печать(міжопал)'!I$9,FALSE))</f>
        <v>#REF!</v>
      </c>
      <c r="J242" s="84" t="e">
        <f>IF(B242=0,0,IF(E242&gt;0,VLOOKUP(E242,'2_Вихідні дані'!$A$6:$B$11,2,FALSE),1))</f>
        <v>#REF!</v>
      </c>
      <c r="K242" s="84" t="e">
        <f>IF($B242=0,0,VLOOKUP($A242,#REF!,'Печать(міжопал)'!K$9,FALSE))</f>
        <v>#REF!</v>
      </c>
      <c r="L242" s="74" t="e">
        <f t="shared" si="21"/>
        <v>#REF!</v>
      </c>
      <c r="M242" s="84" t="e">
        <f>IF($B242=0,0,VLOOKUP($A242,#REF!,'Печать(міжопал)'!M$9,FALSE))</f>
        <v>#REF!</v>
      </c>
      <c r="N242" s="82" t="e">
        <f t="shared" si="22"/>
        <v>#REF!</v>
      </c>
      <c r="O242" s="84" t="e">
        <f>IF($B242=0,0,VLOOKUP($A242,#REF!,'Печать(міжопал)'!O$9,FALSE))</f>
        <v>#REF!</v>
      </c>
      <c r="P242" s="82" t="e">
        <f t="shared" si="23"/>
        <v>#REF!</v>
      </c>
      <c r="Q242" s="84" t="e">
        <f>IF($B242=0,0,VLOOKUP($A242,#REF!,'Печать(міжопал)'!Q$9,FALSE))</f>
        <v>#REF!</v>
      </c>
      <c r="R242" s="82" t="e">
        <f t="shared" si="24"/>
        <v>#REF!</v>
      </c>
      <c r="S242" s="84" t="e">
        <f>IF($B242=0,0,VLOOKUP($A242,#REF!,'Печать(міжопал)'!S$9,FALSE))</f>
        <v>#REF!</v>
      </c>
      <c r="T242" s="82" t="e">
        <f t="shared" si="25"/>
        <v>#REF!</v>
      </c>
      <c r="U242" s="84" t="e">
        <f>IF($B242=0,0,VLOOKUP($A242,#REF!,'Печать(міжопал)'!U$9,FALSE))</f>
        <v>#REF!</v>
      </c>
      <c r="V242" s="82" t="e">
        <f t="shared" si="26"/>
        <v>#REF!</v>
      </c>
      <c r="W242" s="84" t="e">
        <f>IF($B242=0,0,VLOOKUP($A242,#REF!,'Печать(міжопал)'!W$9,FALSE))</f>
        <v>#REF!</v>
      </c>
      <c r="X242" s="82" t="e">
        <f>IF(AND($A242&gt;0,W242&gt;0),IF('2_Вихідні дані'!$A$12=1,ROUND($L242*(W242-1),2),ROUND((L242+N242+P242+R242+T242+V242)*(W242-1),2)),0)</f>
        <v>#REF!</v>
      </c>
      <c r="Y242" s="74" t="e">
        <f t="shared" si="27"/>
        <v>#REF!</v>
      </c>
      <c r="Z242" s="74" t="e">
        <f>Y242*'2_Вихідні дані'!$B$18</f>
        <v>#REF!</v>
      </c>
    </row>
    <row r="243" spans="1:26" ht="12" hidden="1" x14ac:dyDescent="0.2">
      <c r="A243" s="86" t="e">
        <f>#REF!</f>
        <v>#REF!</v>
      </c>
      <c r="B243" s="78" t="e">
        <f>IF(C243=0,0,COUNTIF($C$10:C243,"&lt;&gt;0"))</f>
        <v>#REF!</v>
      </c>
      <c r="C243" s="78" t="e">
        <f>IF($F243&gt;0,#REF!,0)</f>
        <v>#REF!</v>
      </c>
      <c r="D243" s="78" t="e">
        <f>IF($F243&gt;0,#REF!,"")</f>
        <v>#REF!</v>
      </c>
      <c r="E243" s="78" t="e">
        <f>IF($F243&gt;0,#REF!,0)</f>
        <v>#REF!</v>
      </c>
      <c r="F243" s="78" t="e">
        <f>VLOOKUP($A243,#REF!,15+$B$3,FALSE)</f>
        <v>#REF!</v>
      </c>
      <c r="G243" s="82" t="e">
        <f>IF($B243&gt;0,'2_Вихідні дані'!$B$3,0)</f>
        <v>#REF!</v>
      </c>
      <c r="H243" s="84" t="e">
        <f>IF($B243=0,0,VLOOKUP($A243,#REF!,'Печать(міжопал)'!H$9,FALSE))</f>
        <v>#REF!</v>
      </c>
      <c r="I243" s="84" t="e">
        <f>IF($B243=0,0,VLOOKUP($A243,#REF!,'Печать(міжопал)'!I$9,FALSE))</f>
        <v>#REF!</v>
      </c>
      <c r="J243" s="84" t="e">
        <f>IF(B243=0,0,IF(E243&gt;0,VLOOKUP(E243,'2_Вихідні дані'!$A$6:$B$11,2,FALSE),1))</f>
        <v>#REF!</v>
      </c>
      <c r="K243" s="84" t="e">
        <f>IF($B243=0,0,VLOOKUP($A243,#REF!,'Печать(міжопал)'!K$9,FALSE))</f>
        <v>#REF!</v>
      </c>
      <c r="L243" s="74" t="e">
        <f t="shared" si="21"/>
        <v>#REF!</v>
      </c>
      <c r="M243" s="84" t="e">
        <f>IF($B243=0,0,VLOOKUP($A243,#REF!,'Печать(міжопал)'!M$9,FALSE))</f>
        <v>#REF!</v>
      </c>
      <c r="N243" s="82" t="e">
        <f t="shared" si="22"/>
        <v>#REF!</v>
      </c>
      <c r="O243" s="84" t="e">
        <f>IF($B243=0,0,VLOOKUP($A243,#REF!,'Печать(міжопал)'!O$9,FALSE))</f>
        <v>#REF!</v>
      </c>
      <c r="P243" s="82" t="e">
        <f t="shared" si="23"/>
        <v>#REF!</v>
      </c>
      <c r="Q243" s="84" t="e">
        <f>IF($B243=0,0,VLOOKUP($A243,#REF!,'Печать(міжопал)'!Q$9,FALSE))</f>
        <v>#REF!</v>
      </c>
      <c r="R243" s="82" t="e">
        <f t="shared" si="24"/>
        <v>#REF!</v>
      </c>
      <c r="S243" s="84" t="e">
        <f>IF($B243=0,0,VLOOKUP($A243,#REF!,'Печать(міжопал)'!S$9,FALSE))</f>
        <v>#REF!</v>
      </c>
      <c r="T243" s="82" t="e">
        <f t="shared" si="25"/>
        <v>#REF!</v>
      </c>
      <c r="U243" s="84" t="e">
        <f>IF($B243=0,0,VLOOKUP($A243,#REF!,'Печать(міжопал)'!U$9,FALSE))</f>
        <v>#REF!</v>
      </c>
      <c r="V243" s="82" t="e">
        <f t="shared" si="26"/>
        <v>#REF!</v>
      </c>
      <c r="W243" s="84" t="e">
        <f>IF($B243=0,0,VLOOKUP($A243,#REF!,'Печать(міжопал)'!W$9,FALSE))</f>
        <v>#REF!</v>
      </c>
      <c r="X243" s="82" t="e">
        <f>IF(AND($A243&gt;0,W243&gt;0),IF('2_Вихідні дані'!$A$12=1,ROUND($L243*(W243-1),2),ROUND((L243+N243+P243+R243+T243+V243)*(W243-1),2)),0)</f>
        <v>#REF!</v>
      </c>
      <c r="Y243" s="74" t="e">
        <f t="shared" si="27"/>
        <v>#REF!</v>
      </c>
      <c r="Z243" s="74" t="e">
        <f>Y243*'2_Вихідні дані'!$B$18</f>
        <v>#REF!</v>
      </c>
    </row>
    <row r="244" spans="1:26" ht="12" hidden="1" x14ac:dyDescent="0.2">
      <c r="A244" s="86" t="e">
        <f>#REF!</f>
        <v>#REF!</v>
      </c>
      <c r="B244" s="78" t="e">
        <f>IF(C244=0,0,COUNTIF($C$10:C244,"&lt;&gt;0"))</f>
        <v>#REF!</v>
      </c>
      <c r="C244" s="78" t="e">
        <f>IF($F244&gt;0,#REF!,0)</f>
        <v>#REF!</v>
      </c>
      <c r="D244" s="78" t="e">
        <f>IF($F244&gt;0,#REF!,"")</f>
        <v>#REF!</v>
      </c>
      <c r="E244" s="78" t="e">
        <f>IF($F244&gt;0,#REF!,0)</f>
        <v>#REF!</v>
      </c>
      <c r="F244" s="78" t="e">
        <f>VLOOKUP($A244,#REF!,15+$B$3,FALSE)</f>
        <v>#REF!</v>
      </c>
      <c r="G244" s="82" t="e">
        <f>IF($B244&gt;0,'2_Вихідні дані'!$B$3,0)</f>
        <v>#REF!</v>
      </c>
      <c r="H244" s="84" t="e">
        <f>IF($B244=0,0,VLOOKUP($A244,#REF!,'Печать(міжопал)'!H$9,FALSE))</f>
        <v>#REF!</v>
      </c>
      <c r="I244" s="84" t="e">
        <f>IF($B244=0,0,VLOOKUP($A244,#REF!,'Печать(міжопал)'!I$9,FALSE))</f>
        <v>#REF!</v>
      </c>
      <c r="J244" s="84" t="e">
        <f>IF(B244=0,0,IF(E244&gt;0,VLOOKUP(E244,'2_Вихідні дані'!$A$6:$B$11,2,FALSE),1))</f>
        <v>#REF!</v>
      </c>
      <c r="K244" s="84" t="e">
        <f>IF($B244=0,0,VLOOKUP($A244,#REF!,'Печать(міжопал)'!K$9,FALSE))</f>
        <v>#REF!</v>
      </c>
      <c r="L244" s="74" t="e">
        <f t="shared" si="21"/>
        <v>#REF!</v>
      </c>
      <c r="M244" s="84" t="e">
        <f>IF($B244=0,0,VLOOKUP($A244,#REF!,'Печать(міжопал)'!M$9,FALSE))</f>
        <v>#REF!</v>
      </c>
      <c r="N244" s="82" t="e">
        <f t="shared" si="22"/>
        <v>#REF!</v>
      </c>
      <c r="O244" s="84" t="e">
        <f>IF($B244=0,0,VLOOKUP($A244,#REF!,'Печать(міжопал)'!O$9,FALSE))</f>
        <v>#REF!</v>
      </c>
      <c r="P244" s="82" t="e">
        <f t="shared" si="23"/>
        <v>#REF!</v>
      </c>
      <c r="Q244" s="84" t="e">
        <f>IF($B244=0,0,VLOOKUP($A244,#REF!,'Печать(міжопал)'!Q$9,FALSE))</f>
        <v>#REF!</v>
      </c>
      <c r="R244" s="82" t="e">
        <f t="shared" si="24"/>
        <v>#REF!</v>
      </c>
      <c r="S244" s="84" t="e">
        <f>IF($B244=0,0,VLOOKUP($A244,#REF!,'Печать(міжопал)'!S$9,FALSE))</f>
        <v>#REF!</v>
      </c>
      <c r="T244" s="82" t="e">
        <f t="shared" si="25"/>
        <v>#REF!</v>
      </c>
      <c r="U244" s="84" t="e">
        <f>IF($B244=0,0,VLOOKUP($A244,#REF!,'Печать(міжопал)'!U$9,FALSE))</f>
        <v>#REF!</v>
      </c>
      <c r="V244" s="82" t="e">
        <f t="shared" si="26"/>
        <v>#REF!</v>
      </c>
      <c r="W244" s="84" t="e">
        <f>IF($B244=0,0,VLOOKUP($A244,#REF!,'Печать(міжопал)'!W$9,FALSE))</f>
        <v>#REF!</v>
      </c>
      <c r="X244" s="82" t="e">
        <f>IF(AND($A244&gt;0,W244&gt;0),IF('2_Вихідні дані'!$A$12=1,ROUND($L244*(W244-1),2),ROUND((L244+N244+P244+R244+T244+V244)*(W244-1),2)),0)</f>
        <v>#REF!</v>
      </c>
      <c r="Y244" s="74" t="e">
        <f t="shared" si="27"/>
        <v>#REF!</v>
      </c>
      <c r="Z244" s="74" t="e">
        <f>Y244*'2_Вихідні дані'!$B$18</f>
        <v>#REF!</v>
      </c>
    </row>
    <row r="245" spans="1:26" ht="12" hidden="1" x14ac:dyDescent="0.2">
      <c r="A245" s="86" t="e">
        <f>#REF!</f>
        <v>#REF!</v>
      </c>
      <c r="B245" s="78" t="e">
        <f>IF(C245=0,0,COUNTIF($C$10:C245,"&lt;&gt;0"))</f>
        <v>#REF!</v>
      </c>
      <c r="C245" s="78" t="e">
        <f>IF($F245&gt;0,#REF!,0)</f>
        <v>#REF!</v>
      </c>
      <c r="D245" s="78" t="e">
        <f>IF($F245&gt;0,#REF!,"")</f>
        <v>#REF!</v>
      </c>
      <c r="E245" s="78" t="e">
        <f>IF($F245&gt;0,#REF!,0)</f>
        <v>#REF!</v>
      </c>
      <c r="F245" s="78" t="e">
        <f>VLOOKUP($A245,#REF!,15+$B$3,FALSE)</f>
        <v>#REF!</v>
      </c>
      <c r="G245" s="82" t="e">
        <f>IF($B245&gt;0,'2_Вихідні дані'!$B$3,0)</f>
        <v>#REF!</v>
      </c>
      <c r="H245" s="84" t="e">
        <f>IF($B245=0,0,VLOOKUP($A245,#REF!,'Печать(міжопал)'!H$9,FALSE))</f>
        <v>#REF!</v>
      </c>
      <c r="I245" s="84" t="e">
        <f>IF($B245=0,0,VLOOKUP($A245,#REF!,'Печать(міжопал)'!I$9,FALSE))</f>
        <v>#REF!</v>
      </c>
      <c r="J245" s="84" t="e">
        <f>IF(B245=0,0,IF(E245&gt;0,VLOOKUP(E245,'2_Вихідні дані'!$A$6:$B$11,2,FALSE),1))</f>
        <v>#REF!</v>
      </c>
      <c r="K245" s="84" t="e">
        <f>IF($B245=0,0,VLOOKUP($A245,#REF!,'Печать(міжопал)'!K$9,FALSE))</f>
        <v>#REF!</v>
      </c>
      <c r="L245" s="74" t="e">
        <f t="shared" si="21"/>
        <v>#REF!</v>
      </c>
      <c r="M245" s="84" t="e">
        <f>IF($B245=0,0,VLOOKUP($A245,#REF!,'Печать(міжопал)'!M$9,FALSE))</f>
        <v>#REF!</v>
      </c>
      <c r="N245" s="82" t="e">
        <f t="shared" si="22"/>
        <v>#REF!</v>
      </c>
      <c r="O245" s="84" t="e">
        <f>IF($B245=0,0,VLOOKUP($A245,#REF!,'Печать(міжопал)'!O$9,FALSE))</f>
        <v>#REF!</v>
      </c>
      <c r="P245" s="82" t="e">
        <f t="shared" si="23"/>
        <v>#REF!</v>
      </c>
      <c r="Q245" s="84" t="e">
        <f>IF($B245=0,0,VLOOKUP($A245,#REF!,'Печать(міжопал)'!Q$9,FALSE))</f>
        <v>#REF!</v>
      </c>
      <c r="R245" s="82" t="e">
        <f t="shared" si="24"/>
        <v>#REF!</v>
      </c>
      <c r="S245" s="84" t="e">
        <f>IF($B245=0,0,VLOOKUP($A245,#REF!,'Печать(міжопал)'!S$9,FALSE))</f>
        <v>#REF!</v>
      </c>
      <c r="T245" s="82" t="e">
        <f t="shared" si="25"/>
        <v>#REF!</v>
      </c>
      <c r="U245" s="84" t="e">
        <f>IF($B245=0,0,VLOOKUP($A245,#REF!,'Печать(міжопал)'!U$9,FALSE))</f>
        <v>#REF!</v>
      </c>
      <c r="V245" s="82" t="e">
        <f t="shared" si="26"/>
        <v>#REF!</v>
      </c>
      <c r="W245" s="84" t="e">
        <f>IF($B245=0,0,VLOOKUP($A245,#REF!,'Печать(міжопал)'!W$9,FALSE))</f>
        <v>#REF!</v>
      </c>
      <c r="X245" s="82" t="e">
        <f>IF(AND($A245&gt;0,W245&gt;0),IF('2_Вихідні дані'!$A$12=1,ROUND($L245*(W245-1),2),ROUND((L245+N245+P245+R245+T245+V245)*(W245-1),2)),0)</f>
        <v>#REF!</v>
      </c>
      <c r="Y245" s="74" t="e">
        <f t="shared" si="27"/>
        <v>#REF!</v>
      </c>
      <c r="Z245" s="74" t="e">
        <f>Y245*'2_Вихідні дані'!$B$18</f>
        <v>#REF!</v>
      </c>
    </row>
    <row r="246" spans="1:26" ht="12" hidden="1" x14ac:dyDescent="0.2">
      <c r="A246" s="86" t="e">
        <f>#REF!</f>
        <v>#REF!</v>
      </c>
      <c r="B246" s="78" t="e">
        <f>IF(C246=0,0,COUNTIF($C$10:C246,"&lt;&gt;0"))</f>
        <v>#REF!</v>
      </c>
      <c r="C246" s="78" t="e">
        <f>IF($F246&gt;0,#REF!,0)</f>
        <v>#REF!</v>
      </c>
      <c r="D246" s="78" t="e">
        <f>IF($F246&gt;0,#REF!,"")</f>
        <v>#REF!</v>
      </c>
      <c r="E246" s="78" t="e">
        <f>IF($F246&gt;0,#REF!,0)</f>
        <v>#REF!</v>
      </c>
      <c r="F246" s="78" t="e">
        <f>VLOOKUP($A246,#REF!,15+$B$3,FALSE)</f>
        <v>#REF!</v>
      </c>
      <c r="G246" s="82" t="e">
        <f>IF($B246&gt;0,'2_Вихідні дані'!$B$3,0)</f>
        <v>#REF!</v>
      </c>
      <c r="H246" s="84" t="e">
        <f>IF($B246=0,0,VLOOKUP($A246,#REF!,'Печать(міжопал)'!H$9,FALSE))</f>
        <v>#REF!</v>
      </c>
      <c r="I246" s="84" t="e">
        <f>IF($B246=0,0,VLOOKUP($A246,#REF!,'Печать(міжопал)'!I$9,FALSE))</f>
        <v>#REF!</v>
      </c>
      <c r="J246" s="84" t="e">
        <f>IF(B246=0,0,IF(E246&gt;0,VLOOKUP(E246,'2_Вихідні дані'!$A$6:$B$11,2,FALSE),1))</f>
        <v>#REF!</v>
      </c>
      <c r="K246" s="84" t="e">
        <f>IF($B246=0,0,VLOOKUP($A246,#REF!,'Печать(міжопал)'!K$9,FALSE))</f>
        <v>#REF!</v>
      </c>
      <c r="L246" s="74" t="e">
        <f t="shared" si="21"/>
        <v>#REF!</v>
      </c>
      <c r="M246" s="84" t="e">
        <f>IF($B246=0,0,VLOOKUP($A246,#REF!,'Печать(міжопал)'!M$9,FALSE))</f>
        <v>#REF!</v>
      </c>
      <c r="N246" s="82" t="e">
        <f t="shared" si="22"/>
        <v>#REF!</v>
      </c>
      <c r="O246" s="84" t="e">
        <f>IF($B246=0,0,VLOOKUP($A246,#REF!,'Печать(міжопал)'!O$9,FALSE))</f>
        <v>#REF!</v>
      </c>
      <c r="P246" s="82" t="e">
        <f t="shared" si="23"/>
        <v>#REF!</v>
      </c>
      <c r="Q246" s="84" t="e">
        <f>IF($B246=0,0,VLOOKUP($A246,#REF!,'Печать(міжопал)'!Q$9,FALSE))</f>
        <v>#REF!</v>
      </c>
      <c r="R246" s="82" t="e">
        <f t="shared" si="24"/>
        <v>#REF!</v>
      </c>
      <c r="S246" s="84" t="e">
        <f>IF($B246=0,0,VLOOKUP($A246,#REF!,'Печать(міжопал)'!S$9,FALSE))</f>
        <v>#REF!</v>
      </c>
      <c r="T246" s="82" t="e">
        <f t="shared" si="25"/>
        <v>#REF!</v>
      </c>
      <c r="U246" s="84" t="e">
        <f>IF($B246=0,0,VLOOKUP($A246,#REF!,'Печать(міжопал)'!U$9,FALSE))</f>
        <v>#REF!</v>
      </c>
      <c r="V246" s="82" t="e">
        <f t="shared" si="26"/>
        <v>#REF!</v>
      </c>
      <c r="W246" s="84" t="e">
        <f>IF($B246=0,0,VLOOKUP($A246,#REF!,'Печать(міжопал)'!W$9,FALSE))</f>
        <v>#REF!</v>
      </c>
      <c r="X246" s="82" t="e">
        <f>IF(AND($A246&gt;0,W246&gt;0),IF('2_Вихідні дані'!$A$12=1,ROUND($L246*(W246-1),2),ROUND((L246+N246+P246+R246+T246+V246)*(W246-1),2)),0)</f>
        <v>#REF!</v>
      </c>
      <c r="Y246" s="74" t="e">
        <f t="shared" si="27"/>
        <v>#REF!</v>
      </c>
      <c r="Z246" s="74" t="e">
        <f>Y246*'2_Вихідні дані'!$B$18</f>
        <v>#REF!</v>
      </c>
    </row>
    <row r="247" spans="1:26" ht="12" hidden="1" x14ac:dyDescent="0.2">
      <c r="A247" s="86" t="e">
        <f>#REF!</f>
        <v>#REF!</v>
      </c>
      <c r="B247" s="78" t="e">
        <f>IF(C247=0,0,COUNTIF($C$10:C247,"&lt;&gt;0"))</f>
        <v>#REF!</v>
      </c>
      <c r="C247" s="78" t="e">
        <f>IF($F247&gt;0,#REF!,0)</f>
        <v>#REF!</v>
      </c>
      <c r="D247" s="78" t="e">
        <f>IF($F247&gt;0,#REF!,"")</f>
        <v>#REF!</v>
      </c>
      <c r="E247" s="78" t="e">
        <f>IF($F247&gt;0,#REF!,0)</f>
        <v>#REF!</v>
      </c>
      <c r="F247" s="78" t="e">
        <f>VLOOKUP($A247,#REF!,15+$B$3,FALSE)</f>
        <v>#REF!</v>
      </c>
      <c r="G247" s="82" t="e">
        <f>IF($B247&gt;0,'2_Вихідні дані'!$B$3,0)</f>
        <v>#REF!</v>
      </c>
      <c r="H247" s="84" t="e">
        <f>IF($B247=0,0,VLOOKUP($A247,#REF!,'Печать(міжопал)'!H$9,FALSE))</f>
        <v>#REF!</v>
      </c>
      <c r="I247" s="84" t="e">
        <f>IF($B247=0,0,VLOOKUP($A247,#REF!,'Печать(міжопал)'!I$9,FALSE))</f>
        <v>#REF!</v>
      </c>
      <c r="J247" s="84" t="e">
        <f>IF(B247=0,0,IF(E247&gt;0,VLOOKUP(E247,'2_Вихідні дані'!$A$6:$B$11,2,FALSE),1))</f>
        <v>#REF!</v>
      </c>
      <c r="K247" s="84" t="e">
        <f>IF($B247=0,0,VLOOKUP($A247,#REF!,'Печать(міжопал)'!K$9,FALSE))</f>
        <v>#REF!</v>
      </c>
      <c r="L247" s="74" t="e">
        <f t="shared" si="21"/>
        <v>#REF!</v>
      </c>
      <c r="M247" s="84" t="e">
        <f>IF($B247=0,0,VLOOKUP($A247,#REF!,'Печать(міжопал)'!M$9,FALSE))</f>
        <v>#REF!</v>
      </c>
      <c r="N247" s="82" t="e">
        <f t="shared" si="22"/>
        <v>#REF!</v>
      </c>
      <c r="O247" s="84" t="e">
        <f>IF($B247=0,0,VLOOKUP($A247,#REF!,'Печать(міжопал)'!O$9,FALSE))</f>
        <v>#REF!</v>
      </c>
      <c r="P247" s="82" t="e">
        <f t="shared" si="23"/>
        <v>#REF!</v>
      </c>
      <c r="Q247" s="84" t="e">
        <f>IF($B247=0,0,VLOOKUP($A247,#REF!,'Печать(міжопал)'!Q$9,FALSE))</f>
        <v>#REF!</v>
      </c>
      <c r="R247" s="82" t="e">
        <f t="shared" si="24"/>
        <v>#REF!</v>
      </c>
      <c r="S247" s="84" t="e">
        <f>IF($B247=0,0,VLOOKUP($A247,#REF!,'Печать(міжопал)'!S$9,FALSE))</f>
        <v>#REF!</v>
      </c>
      <c r="T247" s="82" t="e">
        <f t="shared" si="25"/>
        <v>#REF!</v>
      </c>
      <c r="U247" s="84" t="e">
        <f>IF($B247=0,0,VLOOKUP($A247,#REF!,'Печать(міжопал)'!U$9,FALSE))</f>
        <v>#REF!</v>
      </c>
      <c r="V247" s="82" t="e">
        <f t="shared" si="26"/>
        <v>#REF!</v>
      </c>
      <c r="W247" s="84" t="e">
        <f>IF($B247=0,0,VLOOKUP($A247,#REF!,'Печать(міжопал)'!W$9,FALSE))</f>
        <v>#REF!</v>
      </c>
      <c r="X247" s="82" t="e">
        <f>IF(AND($A247&gt;0,W247&gt;0),IF('2_Вихідні дані'!$A$12=1,ROUND($L247*(W247-1),2),ROUND((L247+N247+P247+R247+T247+V247)*(W247-1),2)),0)</f>
        <v>#REF!</v>
      </c>
      <c r="Y247" s="74" t="e">
        <f t="shared" si="27"/>
        <v>#REF!</v>
      </c>
      <c r="Z247" s="74" t="e">
        <f>Y247*'2_Вихідні дані'!$B$18</f>
        <v>#REF!</v>
      </c>
    </row>
    <row r="248" spans="1:26" ht="12" hidden="1" x14ac:dyDescent="0.2">
      <c r="A248" s="86" t="e">
        <f>#REF!</f>
        <v>#REF!</v>
      </c>
      <c r="B248" s="78" t="e">
        <f>IF(C248=0,0,COUNTIF($C$10:C248,"&lt;&gt;0"))</f>
        <v>#REF!</v>
      </c>
      <c r="C248" s="78" t="e">
        <f>IF($F248&gt;0,#REF!,0)</f>
        <v>#REF!</v>
      </c>
      <c r="D248" s="78" t="e">
        <f>IF($F248&gt;0,#REF!,"")</f>
        <v>#REF!</v>
      </c>
      <c r="E248" s="78" t="e">
        <f>IF($F248&gt;0,#REF!,0)</f>
        <v>#REF!</v>
      </c>
      <c r="F248" s="78" t="e">
        <f>VLOOKUP($A248,#REF!,15+$B$3,FALSE)</f>
        <v>#REF!</v>
      </c>
      <c r="G248" s="82" t="e">
        <f>IF($B248&gt;0,'2_Вихідні дані'!$B$3,0)</f>
        <v>#REF!</v>
      </c>
      <c r="H248" s="84" t="e">
        <f>IF($B248=0,0,VLOOKUP($A248,#REF!,'Печать(міжопал)'!H$9,FALSE))</f>
        <v>#REF!</v>
      </c>
      <c r="I248" s="84" t="e">
        <f>IF($B248=0,0,VLOOKUP($A248,#REF!,'Печать(міжопал)'!I$9,FALSE))</f>
        <v>#REF!</v>
      </c>
      <c r="J248" s="84" t="e">
        <f>IF(B248=0,0,IF(E248&gt;0,VLOOKUP(E248,'2_Вихідні дані'!$A$6:$B$11,2,FALSE),1))</f>
        <v>#REF!</v>
      </c>
      <c r="K248" s="84" t="e">
        <f>IF($B248=0,0,VLOOKUP($A248,#REF!,'Печать(міжопал)'!K$9,FALSE))</f>
        <v>#REF!</v>
      </c>
      <c r="L248" s="74" t="e">
        <f t="shared" si="21"/>
        <v>#REF!</v>
      </c>
      <c r="M248" s="84" t="e">
        <f>IF($B248=0,0,VLOOKUP($A248,#REF!,'Печать(міжопал)'!M$9,FALSE))</f>
        <v>#REF!</v>
      </c>
      <c r="N248" s="82" t="e">
        <f t="shared" si="22"/>
        <v>#REF!</v>
      </c>
      <c r="O248" s="84" t="e">
        <f>IF($B248=0,0,VLOOKUP($A248,#REF!,'Печать(міжопал)'!O$9,FALSE))</f>
        <v>#REF!</v>
      </c>
      <c r="P248" s="82" t="e">
        <f t="shared" si="23"/>
        <v>#REF!</v>
      </c>
      <c r="Q248" s="84" t="e">
        <f>IF($B248=0,0,VLOOKUP($A248,#REF!,'Печать(міжопал)'!Q$9,FALSE))</f>
        <v>#REF!</v>
      </c>
      <c r="R248" s="82" t="e">
        <f t="shared" si="24"/>
        <v>#REF!</v>
      </c>
      <c r="S248" s="84" t="e">
        <f>IF($B248=0,0,VLOOKUP($A248,#REF!,'Печать(міжопал)'!S$9,FALSE))</f>
        <v>#REF!</v>
      </c>
      <c r="T248" s="82" t="e">
        <f t="shared" si="25"/>
        <v>#REF!</v>
      </c>
      <c r="U248" s="84" t="e">
        <f>IF($B248=0,0,VLOOKUP($A248,#REF!,'Печать(міжопал)'!U$9,FALSE))</f>
        <v>#REF!</v>
      </c>
      <c r="V248" s="82" t="e">
        <f t="shared" si="26"/>
        <v>#REF!</v>
      </c>
      <c r="W248" s="84" t="e">
        <f>IF($B248=0,0,VLOOKUP($A248,#REF!,'Печать(міжопал)'!W$9,FALSE))</f>
        <v>#REF!</v>
      </c>
      <c r="X248" s="82" t="e">
        <f>IF(AND($A248&gt;0,W248&gt;0),IF('2_Вихідні дані'!$A$12=1,ROUND($L248*(W248-1),2),ROUND((L248+N248+P248+R248+T248+V248)*(W248-1),2)),0)</f>
        <v>#REF!</v>
      </c>
      <c r="Y248" s="74" t="e">
        <f t="shared" si="27"/>
        <v>#REF!</v>
      </c>
      <c r="Z248" s="74" t="e">
        <f>Y248*'2_Вихідні дані'!$B$18</f>
        <v>#REF!</v>
      </c>
    </row>
    <row r="249" spans="1:26" ht="12" hidden="1" x14ac:dyDescent="0.2">
      <c r="A249" s="86" t="e">
        <f>#REF!</f>
        <v>#REF!</v>
      </c>
      <c r="B249" s="78" t="e">
        <f>IF(C249=0,0,COUNTIF($C$10:C249,"&lt;&gt;0"))</f>
        <v>#REF!</v>
      </c>
      <c r="C249" s="78" t="e">
        <f>IF($F249&gt;0,#REF!,0)</f>
        <v>#REF!</v>
      </c>
      <c r="D249" s="78" t="e">
        <f>IF($F249&gt;0,#REF!,"")</f>
        <v>#REF!</v>
      </c>
      <c r="E249" s="78" t="e">
        <f>IF($F249&gt;0,#REF!,0)</f>
        <v>#REF!</v>
      </c>
      <c r="F249" s="78" t="e">
        <f>VLOOKUP($A249,#REF!,15+$B$3,FALSE)</f>
        <v>#REF!</v>
      </c>
      <c r="G249" s="82" t="e">
        <f>IF($B249&gt;0,'2_Вихідні дані'!$B$3,0)</f>
        <v>#REF!</v>
      </c>
      <c r="H249" s="84" t="e">
        <f>IF($B249=0,0,VLOOKUP($A249,#REF!,'Печать(міжопал)'!H$9,FALSE))</f>
        <v>#REF!</v>
      </c>
      <c r="I249" s="84" t="e">
        <f>IF($B249=0,0,VLOOKUP($A249,#REF!,'Печать(міжопал)'!I$9,FALSE))</f>
        <v>#REF!</v>
      </c>
      <c r="J249" s="84" t="e">
        <f>IF(B249=0,0,IF(E249&gt;0,VLOOKUP(E249,'2_Вихідні дані'!$A$6:$B$11,2,FALSE),1))</f>
        <v>#REF!</v>
      </c>
      <c r="K249" s="84" t="e">
        <f>IF($B249=0,0,VLOOKUP($A249,#REF!,'Печать(міжопал)'!K$9,FALSE))</f>
        <v>#REF!</v>
      </c>
      <c r="L249" s="74" t="e">
        <f t="shared" si="21"/>
        <v>#REF!</v>
      </c>
      <c r="M249" s="84" t="e">
        <f>IF($B249=0,0,VLOOKUP($A249,#REF!,'Печать(міжопал)'!M$9,FALSE))</f>
        <v>#REF!</v>
      </c>
      <c r="N249" s="82" t="e">
        <f t="shared" si="22"/>
        <v>#REF!</v>
      </c>
      <c r="O249" s="84" t="e">
        <f>IF($B249=0,0,VLOOKUP($A249,#REF!,'Печать(міжопал)'!O$9,FALSE))</f>
        <v>#REF!</v>
      </c>
      <c r="P249" s="82" t="e">
        <f t="shared" si="23"/>
        <v>#REF!</v>
      </c>
      <c r="Q249" s="84" t="e">
        <f>IF($B249=0,0,VLOOKUP($A249,#REF!,'Печать(міжопал)'!Q$9,FALSE))</f>
        <v>#REF!</v>
      </c>
      <c r="R249" s="82" t="e">
        <f t="shared" si="24"/>
        <v>#REF!</v>
      </c>
      <c r="S249" s="84" t="e">
        <f>IF($B249=0,0,VLOOKUP($A249,#REF!,'Печать(міжопал)'!S$9,FALSE))</f>
        <v>#REF!</v>
      </c>
      <c r="T249" s="82" t="e">
        <f t="shared" si="25"/>
        <v>#REF!</v>
      </c>
      <c r="U249" s="84" t="e">
        <f>IF($B249=0,0,VLOOKUP($A249,#REF!,'Печать(міжопал)'!U$9,FALSE))</f>
        <v>#REF!</v>
      </c>
      <c r="V249" s="82" t="e">
        <f t="shared" si="26"/>
        <v>#REF!</v>
      </c>
      <c r="W249" s="84" t="e">
        <f>IF($B249=0,0,VLOOKUP($A249,#REF!,'Печать(міжопал)'!W$9,FALSE))</f>
        <v>#REF!</v>
      </c>
      <c r="X249" s="82" t="e">
        <f>IF(AND($A249&gt;0,W249&gt;0),IF('2_Вихідні дані'!$A$12=1,ROUND($L249*(W249-1),2),ROUND((L249+N249+P249+R249+T249+V249)*(W249-1),2)),0)</f>
        <v>#REF!</v>
      </c>
      <c r="Y249" s="74" t="e">
        <f t="shared" si="27"/>
        <v>#REF!</v>
      </c>
      <c r="Z249" s="74" t="e">
        <f>Y249*'2_Вихідні дані'!$B$18</f>
        <v>#REF!</v>
      </c>
    </row>
    <row r="250" spans="1:26" ht="12" hidden="1" x14ac:dyDescent="0.2">
      <c r="A250" s="86" t="e">
        <f>#REF!</f>
        <v>#REF!</v>
      </c>
      <c r="B250" s="78" t="e">
        <f>IF(C250=0,0,COUNTIF($C$10:C250,"&lt;&gt;0"))</f>
        <v>#REF!</v>
      </c>
      <c r="C250" s="78" t="e">
        <f>IF($F250&gt;0,#REF!,0)</f>
        <v>#REF!</v>
      </c>
      <c r="D250" s="78" t="e">
        <f>IF($F250&gt;0,#REF!,"")</f>
        <v>#REF!</v>
      </c>
      <c r="E250" s="78" t="e">
        <f>IF($F250&gt;0,#REF!,0)</f>
        <v>#REF!</v>
      </c>
      <c r="F250" s="78" t="e">
        <f>VLOOKUP($A250,#REF!,15+$B$3,FALSE)</f>
        <v>#REF!</v>
      </c>
      <c r="G250" s="82" t="e">
        <f>IF($B250&gt;0,'2_Вихідні дані'!$B$3,0)</f>
        <v>#REF!</v>
      </c>
      <c r="H250" s="84" t="e">
        <f>IF($B250=0,0,VLOOKUP($A250,#REF!,'Печать(міжопал)'!H$9,FALSE))</f>
        <v>#REF!</v>
      </c>
      <c r="I250" s="84" t="e">
        <f>IF($B250=0,0,VLOOKUP($A250,#REF!,'Печать(міжопал)'!I$9,FALSE))</f>
        <v>#REF!</v>
      </c>
      <c r="J250" s="84" t="e">
        <f>IF(B250=0,0,IF(E250&gt;0,VLOOKUP(E250,'2_Вихідні дані'!$A$6:$B$11,2,FALSE),1))</f>
        <v>#REF!</v>
      </c>
      <c r="K250" s="84" t="e">
        <f>IF($B250=0,0,VLOOKUP($A250,#REF!,'Печать(міжопал)'!K$9,FALSE))</f>
        <v>#REF!</v>
      </c>
      <c r="L250" s="74" t="e">
        <f t="shared" si="21"/>
        <v>#REF!</v>
      </c>
      <c r="M250" s="84" t="e">
        <f>IF($B250=0,0,VLOOKUP($A250,#REF!,'Печать(міжопал)'!M$9,FALSE))</f>
        <v>#REF!</v>
      </c>
      <c r="N250" s="82" t="e">
        <f t="shared" si="22"/>
        <v>#REF!</v>
      </c>
      <c r="O250" s="84" t="e">
        <f>IF($B250=0,0,VLOOKUP($A250,#REF!,'Печать(міжопал)'!O$9,FALSE))</f>
        <v>#REF!</v>
      </c>
      <c r="P250" s="82" t="e">
        <f t="shared" si="23"/>
        <v>#REF!</v>
      </c>
      <c r="Q250" s="84" t="e">
        <f>IF($B250=0,0,VLOOKUP($A250,#REF!,'Печать(міжопал)'!Q$9,FALSE))</f>
        <v>#REF!</v>
      </c>
      <c r="R250" s="82" t="e">
        <f t="shared" si="24"/>
        <v>#REF!</v>
      </c>
      <c r="S250" s="84" t="e">
        <f>IF($B250=0,0,VLOOKUP($A250,#REF!,'Печать(міжопал)'!S$9,FALSE))</f>
        <v>#REF!</v>
      </c>
      <c r="T250" s="82" t="e">
        <f t="shared" si="25"/>
        <v>#REF!</v>
      </c>
      <c r="U250" s="84" t="e">
        <f>IF($B250=0,0,VLOOKUP($A250,#REF!,'Печать(міжопал)'!U$9,FALSE))</f>
        <v>#REF!</v>
      </c>
      <c r="V250" s="82" t="e">
        <f t="shared" si="26"/>
        <v>#REF!</v>
      </c>
      <c r="W250" s="84" t="e">
        <f>IF($B250=0,0,VLOOKUP($A250,#REF!,'Печать(міжопал)'!W$9,FALSE))</f>
        <v>#REF!</v>
      </c>
      <c r="X250" s="82" t="e">
        <f>IF(AND($A250&gt;0,W250&gt;0),IF('2_Вихідні дані'!$A$12=1,ROUND($L250*(W250-1),2),ROUND((L250+N250+P250+R250+T250+V250)*(W250-1),2)),0)</f>
        <v>#REF!</v>
      </c>
      <c r="Y250" s="74" t="e">
        <f t="shared" si="27"/>
        <v>#REF!</v>
      </c>
      <c r="Z250" s="74" t="e">
        <f>Y250*'2_Вихідні дані'!$B$18</f>
        <v>#REF!</v>
      </c>
    </row>
    <row r="251" spans="1:26" ht="12" hidden="1" x14ac:dyDescent="0.2">
      <c r="A251" s="86" t="e">
        <f>#REF!</f>
        <v>#REF!</v>
      </c>
      <c r="B251" s="78" t="e">
        <f>IF(C251=0,0,COUNTIF($C$10:C251,"&lt;&gt;0"))</f>
        <v>#REF!</v>
      </c>
      <c r="C251" s="78" t="e">
        <f>IF($F251&gt;0,#REF!,0)</f>
        <v>#REF!</v>
      </c>
      <c r="D251" s="78" t="e">
        <f>IF($F251&gt;0,#REF!,"")</f>
        <v>#REF!</v>
      </c>
      <c r="E251" s="78" t="e">
        <f>IF($F251&gt;0,#REF!,0)</f>
        <v>#REF!</v>
      </c>
      <c r="F251" s="78" t="e">
        <f>VLOOKUP($A251,#REF!,15+$B$3,FALSE)</f>
        <v>#REF!</v>
      </c>
      <c r="G251" s="82" t="e">
        <f>IF($B251&gt;0,'2_Вихідні дані'!$B$3,0)</f>
        <v>#REF!</v>
      </c>
      <c r="H251" s="84" t="e">
        <f>IF($B251=0,0,VLOOKUP($A251,#REF!,'Печать(міжопал)'!H$9,FALSE))</f>
        <v>#REF!</v>
      </c>
      <c r="I251" s="84" t="e">
        <f>IF($B251=0,0,VLOOKUP($A251,#REF!,'Печать(міжопал)'!I$9,FALSE))</f>
        <v>#REF!</v>
      </c>
      <c r="J251" s="84" t="e">
        <f>IF(B251=0,0,IF(E251&gt;0,VLOOKUP(E251,'2_Вихідні дані'!$A$6:$B$11,2,FALSE),1))</f>
        <v>#REF!</v>
      </c>
      <c r="K251" s="84" t="e">
        <f>IF($B251=0,0,VLOOKUP($A251,#REF!,'Печать(міжопал)'!K$9,FALSE))</f>
        <v>#REF!</v>
      </c>
      <c r="L251" s="74" t="e">
        <f t="shared" si="21"/>
        <v>#REF!</v>
      </c>
      <c r="M251" s="84" t="e">
        <f>IF($B251=0,0,VLOOKUP($A251,#REF!,'Печать(міжопал)'!M$9,FALSE))</f>
        <v>#REF!</v>
      </c>
      <c r="N251" s="82" t="e">
        <f t="shared" si="22"/>
        <v>#REF!</v>
      </c>
      <c r="O251" s="84" t="e">
        <f>IF($B251=0,0,VLOOKUP($A251,#REF!,'Печать(міжопал)'!O$9,FALSE))</f>
        <v>#REF!</v>
      </c>
      <c r="P251" s="82" t="e">
        <f t="shared" si="23"/>
        <v>#REF!</v>
      </c>
      <c r="Q251" s="84" t="e">
        <f>IF($B251=0,0,VLOOKUP($A251,#REF!,'Печать(міжопал)'!Q$9,FALSE))</f>
        <v>#REF!</v>
      </c>
      <c r="R251" s="82" t="e">
        <f t="shared" si="24"/>
        <v>#REF!</v>
      </c>
      <c r="S251" s="84" t="e">
        <f>IF($B251=0,0,VLOOKUP($A251,#REF!,'Печать(міжопал)'!S$9,FALSE))</f>
        <v>#REF!</v>
      </c>
      <c r="T251" s="82" t="e">
        <f t="shared" si="25"/>
        <v>#REF!</v>
      </c>
      <c r="U251" s="84" t="e">
        <f>IF($B251=0,0,VLOOKUP($A251,#REF!,'Печать(міжопал)'!U$9,FALSE))</f>
        <v>#REF!</v>
      </c>
      <c r="V251" s="82" t="e">
        <f t="shared" si="26"/>
        <v>#REF!</v>
      </c>
      <c r="W251" s="84" t="e">
        <f>IF($B251=0,0,VLOOKUP($A251,#REF!,'Печать(міжопал)'!W$9,FALSE))</f>
        <v>#REF!</v>
      </c>
      <c r="X251" s="82" t="e">
        <f>IF(AND($A251&gt;0,W251&gt;0),IF('2_Вихідні дані'!$A$12=1,ROUND($L251*(W251-1),2),ROUND((L251+N251+P251+R251+T251+V251)*(W251-1),2)),0)</f>
        <v>#REF!</v>
      </c>
      <c r="Y251" s="74" t="e">
        <f t="shared" si="27"/>
        <v>#REF!</v>
      </c>
      <c r="Z251" s="74" t="e">
        <f>Y251*'2_Вихідні дані'!$B$18</f>
        <v>#REF!</v>
      </c>
    </row>
    <row r="252" spans="1:26" ht="12" hidden="1" x14ac:dyDescent="0.2">
      <c r="A252" s="86" t="e">
        <f>#REF!</f>
        <v>#REF!</v>
      </c>
      <c r="B252" s="78" t="e">
        <f>IF(C252=0,0,COUNTIF($C$10:C252,"&lt;&gt;0"))</f>
        <v>#REF!</v>
      </c>
      <c r="C252" s="78" t="e">
        <f>IF($F252&gt;0,#REF!,0)</f>
        <v>#REF!</v>
      </c>
      <c r="D252" s="78" t="e">
        <f>IF($F252&gt;0,#REF!,"")</f>
        <v>#REF!</v>
      </c>
      <c r="E252" s="78" t="e">
        <f>IF($F252&gt;0,#REF!,0)</f>
        <v>#REF!</v>
      </c>
      <c r="F252" s="78" t="e">
        <f>VLOOKUP($A252,#REF!,15+$B$3,FALSE)</f>
        <v>#REF!</v>
      </c>
      <c r="G252" s="82" t="e">
        <f>IF($B252&gt;0,'2_Вихідні дані'!$B$3,0)</f>
        <v>#REF!</v>
      </c>
      <c r="H252" s="84" t="e">
        <f>IF($B252=0,0,VLOOKUP($A252,#REF!,'Печать(міжопал)'!H$9,FALSE))</f>
        <v>#REF!</v>
      </c>
      <c r="I252" s="84" t="e">
        <f>IF($B252=0,0,VLOOKUP($A252,#REF!,'Печать(міжопал)'!I$9,FALSE))</f>
        <v>#REF!</v>
      </c>
      <c r="J252" s="84" t="e">
        <f>IF(B252=0,0,IF(E252&gt;0,VLOOKUP(E252,'2_Вихідні дані'!$A$6:$B$11,2,FALSE),1))</f>
        <v>#REF!</v>
      </c>
      <c r="K252" s="84" t="e">
        <f>IF($B252=0,0,VLOOKUP($A252,#REF!,'Печать(міжопал)'!K$9,FALSE))</f>
        <v>#REF!</v>
      </c>
      <c r="L252" s="74" t="e">
        <f t="shared" si="21"/>
        <v>#REF!</v>
      </c>
      <c r="M252" s="84" t="e">
        <f>IF($B252=0,0,VLOOKUP($A252,#REF!,'Печать(міжопал)'!M$9,FALSE))</f>
        <v>#REF!</v>
      </c>
      <c r="N252" s="82" t="e">
        <f t="shared" si="22"/>
        <v>#REF!</v>
      </c>
      <c r="O252" s="84" t="e">
        <f>IF($B252=0,0,VLOOKUP($A252,#REF!,'Печать(міжопал)'!O$9,FALSE))</f>
        <v>#REF!</v>
      </c>
      <c r="P252" s="82" t="e">
        <f t="shared" si="23"/>
        <v>#REF!</v>
      </c>
      <c r="Q252" s="84" t="e">
        <f>IF($B252=0,0,VLOOKUP($A252,#REF!,'Печать(міжопал)'!Q$9,FALSE))</f>
        <v>#REF!</v>
      </c>
      <c r="R252" s="82" t="e">
        <f t="shared" si="24"/>
        <v>#REF!</v>
      </c>
      <c r="S252" s="84" t="e">
        <f>IF($B252=0,0,VLOOKUP($A252,#REF!,'Печать(міжопал)'!S$9,FALSE))</f>
        <v>#REF!</v>
      </c>
      <c r="T252" s="82" t="e">
        <f t="shared" si="25"/>
        <v>#REF!</v>
      </c>
      <c r="U252" s="84" t="e">
        <f>IF($B252=0,0,VLOOKUP($A252,#REF!,'Печать(міжопал)'!U$9,FALSE))</f>
        <v>#REF!</v>
      </c>
      <c r="V252" s="82" t="e">
        <f t="shared" si="26"/>
        <v>#REF!</v>
      </c>
      <c r="W252" s="84" t="e">
        <f>IF($B252=0,0,VLOOKUP($A252,#REF!,'Печать(міжопал)'!W$9,FALSE))</f>
        <v>#REF!</v>
      </c>
      <c r="X252" s="82" t="e">
        <f>IF(AND($A252&gt;0,W252&gt;0),IF('2_Вихідні дані'!$A$12=1,ROUND($L252*(W252-1),2),ROUND((L252+N252+P252+R252+T252+V252)*(W252-1),2)),0)</f>
        <v>#REF!</v>
      </c>
      <c r="Y252" s="74" t="e">
        <f t="shared" si="27"/>
        <v>#REF!</v>
      </c>
      <c r="Z252" s="74" t="e">
        <f>Y252*'2_Вихідні дані'!$B$18</f>
        <v>#REF!</v>
      </c>
    </row>
    <row r="253" spans="1:26" ht="12" hidden="1" x14ac:dyDescent="0.2">
      <c r="A253" s="86" t="e">
        <f>#REF!</f>
        <v>#REF!</v>
      </c>
      <c r="B253" s="78" t="e">
        <f>IF(C253=0,0,COUNTIF($C$10:C253,"&lt;&gt;0"))</f>
        <v>#REF!</v>
      </c>
      <c r="C253" s="78" t="e">
        <f>IF($F253&gt;0,#REF!,0)</f>
        <v>#REF!</v>
      </c>
      <c r="D253" s="78" t="e">
        <f>IF($F253&gt;0,#REF!,"")</f>
        <v>#REF!</v>
      </c>
      <c r="E253" s="78" t="e">
        <f>IF($F253&gt;0,#REF!,0)</f>
        <v>#REF!</v>
      </c>
      <c r="F253" s="78" t="e">
        <f>VLOOKUP($A253,#REF!,15+$B$3,FALSE)</f>
        <v>#REF!</v>
      </c>
      <c r="G253" s="82" t="e">
        <f>IF($B253&gt;0,'2_Вихідні дані'!$B$3,0)</f>
        <v>#REF!</v>
      </c>
      <c r="H253" s="84" t="e">
        <f>IF($B253=0,0,VLOOKUP($A253,#REF!,'Печать(міжопал)'!H$9,FALSE))</f>
        <v>#REF!</v>
      </c>
      <c r="I253" s="84" t="e">
        <f>IF($B253=0,0,VLOOKUP($A253,#REF!,'Печать(міжопал)'!I$9,FALSE))</f>
        <v>#REF!</v>
      </c>
      <c r="J253" s="84" t="e">
        <f>IF(B253=0,0,IF(E253&gt;0,VLOOKUP(E253,'2_Вихідні дані'!$A$6:$B$11,2,FALSE),1))</f>
        <v>#REF!</v>
      </c>
      <c r="K253" s="84" t="e">
        <f>IF($B253=0,0,VLOOKUP($A253,#REF!,'Печать(міжопал)'!K$9,FALSE))</f>
        <v>#REF!</v>
      </c>
      <c r="L253" s="74" t="e">
        <f t="shared" si="21"/>
        <v>#REF!</v>
      </c>
      <c r="M253" s="84" t="e">
        <f>IF($B253=0,0,VLOOKUP($A253,#REF!,'Печать(міжопал)'!M$9,FALSE))</f>
        <v>#REF!</v>
      </c>
      <c r="N253" s="82" t="e">
        <f t="shared" si="22"/>
        <v>#REF!</v>
      </c>
      <c r="O253" s="84" t="e">
        <f>IF($B253=0,0,VLOOKUP($A253,#REF!,'Печать(міжопал)'!O$9,FALSE))</f>
        <v>#REF!</v>
      </c>
      <c r="P253" s="82" t="e">
        <f t="shared" si="23"/>
        <v>#REF!</v>
      </c>
      <c r="Q253" s="84" t="e">
        <f>IF($B253=0,0,VLOOKUP($A253,#REF!,'Печать(міжопал)'!Q$9,FALSE))</f>
        <v>#REF!</v>
      </c>
      <c r="R253" s="82" t="e">
        <f t="shared" si="24"/>
        <v>#REF!</v>
      </c>
      <c r="S253" s="84" t="e">
        <f>IF($B253=0,0,VLOOKUP($A253,#REF!,'Печать(міжопал)'!S$9,FALSE))</f>
        <v>#REF!</v>
      </c>
      <c r="T253" s="82" t="e">
        <f t="shared" si="25"/>
        <v>#REF!</v>
      </c>
      <c r="U253" s="84" t="e">
        <f>IF($B253=0,0,VLOOKUP($A253,#REF!,'Печать(міжопал)'!U$9,FALSE))</f>
        <v>#REF!</v>
      </c>
      <c r="V253" s="82" t="e">
        <f t="shared" si="26"/>
        <v>#REF!</v>
      </c>
      <c r="W253" s="84" t="e">
        <f>IF($B253=0,0,VLOOKUP($A253,#REF!,'Печать(міжопал)'!W$9,FALSE))</f>
        <v>#REF!</v>
      </c>
      <c r="X253" s="82" t="e">
        <f>IF(AND($A253&gt;0,W253&gt;0),IF('2_Вихідні дані'!$A$12=1,ROUND($L253*(W253-1),2),ROUND((L253+N253+P253+R253+T253+V253)*(W253-1),2)),0)</f>
        <v>#REF!</v>
      </c>
      <c r="Y253" s="74" t="e">
        <f t="shared" si="27"/>
        <v>#REF!</v>
      </c>
      <c r="Z253" s="74" t="e">
        <f>Y253*'2_Вихідні дані'!$B$18</f>
        <v>#REF!</v>
      </c>
    </row>
    <row r="254" spans="1:26" ht="12" hidden="1" x14ac:dyDescent="0.2">
      <c r="A254" s="86" t="e">
        <f>#REF!</f>
        <v>#REF!</v>
      </c>
      <c r="B254" s="78" t="e">
        <f>IF(C254=0,0,COUNTIF($C$10:C254,"&lt;&gt;0"))</f>
        <v>#REF!</v>
      </c>
      <c r="C254" s="78" t="e">
        <f>IF($F254&gt;0,#REF!,0)</f>
        <v>#REF!</v>
      </c>
      <c r="D254" s="78" t="e">
        <f>IF($F254&gt;0,#REF!,"")</f>
        <v>#REF!</v>
      </c>
      <c r="E254" s="78" t="e">
        <f>IF($F254&gt;0,#REF!,0)</f>
        <v>#REF!</v>
      </c>
      <c r="F254" s="78" t="e">
        <f>VLOOKUP($A254,#REF!,15+$B$3,FALSE)</f>
        <v>#REF!</v>
      </c>
      <c r="G254" s="82" t="e">
        <f>IF($B254&gt;0,'2_Вихідні дані'!$B$3,0)</f>
        <v>#REF!</v>
      </c>
      <c r="H254" s="84" t="e">
        <f>IF($B254=0,0,VLOOKUP($A254,#REF!,'Печать(міжопал)'!H$9,FALSE))</f>
        <v>#REF!</v>
      </c>
      <c r="I254" s="84" t="e">
        <f>IF($B254=0,0,VLOOKUP($A254,#REF!,'Печать(міжопал)'!I$9,FALSE))</f>
        <v>#REF!</v>
      </c>
      <c r="J254" s="84" t="e">
        <f>IF(B254=0,0,IF(E254&gt;0,VLOOKUP(E254,'2_Вихідні дані'!$A$6:$B$11,2,FALSE),1))</f>
        <v>#REF!</v>
      </c>
      <c r="K254" s="84" t="e">
        <f>IF($B254=0,0,VLOOKUP($A254,#REF!,'Печать(міжопал)'!K$9,FALSE))</f>
        <v>#REF!</v>
      </c>
      <c r="L254" s="74" t="e">
        <f t="shared" si="21"/>
        <v>#REF!</v>
      </c>
      <c r="M254" s="84" t="e">
        <f>IF($B254=0,0,VLOOKUP($A254,#REF!,'Печать(міжопал)'!M$9,FALSE))</f>
        <v>#REF!</v>
      </c>
      <c r="N254" s="82" t="e">
        <f t="shared" si="22"/>
        <v>#REF!</v>
      </c>
      <c r="O254" s="84" t="e">
        <f>IF($B254=0,0,VLOOKUP($A254,#REF!,'Печать(міжопал)'!O$9,FALSE))</f>
        <v>#REF!</v>
      </c>
      <c r="P254" s="82" t="e">
        <f t="shared" si="23"/>
        <v>#REF!</v>
      </c>
      <c r="Q254" s="84" t="e">
        <f>IF($B254=0,0,VLOOKUP($A254,#REF!,'Печать(міжопал)'!Q$9,FALSE))</f>
        <v>#REF!</v>
      </c>
      <c r="R254" s="82" t="e">
        <f t="shared" si="24"/>
        <v>#REF!</v>
      </c>
      <c r="S254" s="84" t="e">
        <f>IF($B254=0,0,VLOOKUP($A254,#REF!,'Печать(міжопал)'!S$9,FALSE))</f>
        <v>#REF!</v>
      </c>
      <c r="T254" s="82" t="e">
        <f t="shared" si="25"/>
        <v>#REF!</v>
      </c>
      <c r="U254" s="84" t="e">
        <f>IF($B254=0,0,VLOOKUP($A254,#REF!,'Печать(міжопал)'!U$9,FALSE))</f>
        <v>#REF!</v>
      </c>
      <c r="V254" s="82" t="e">
        <f t="shared" si="26"/>
        <v>#REF!</v>
      </c>
      <c r="W254" s="84" t="e">
        <f>IF($B254=0,0,VLOOKUP($A254,#REF!,'Печать(міжопал)'!W$9,FALSE))</f>
        <v>#REF!</v>
      </c>
      <c r="X254" s="82" t="e">
        <f>IF(AND($A254&gt;0,W254&gt;0),IF('2_Вихідні дані'!$A$12=1,ROUND($L254*(W254-1),2),ROUND((L254+N254+P254+R254+T254+V254)*(W254-1),2)),0)</f>
        <v>#REF!</v>
      </c>
      <c r="Y254" s="74" t="e">
        <f t="shared" si="27"/>
        <v>#REF!</v>
      </c>
      <c r="Z254" s="74" t="e">
        <f>Y254*'2_Вихідні дані'!$B$18</f>
        <v>#REF!</v>
      </c>
    </row>
    <row r="255" spans="1:26" ht="12" hidden="1" x14ac:dyDescent="0.2">
      <c r="A255" s="86" t="e">
        <f>#REF!</f>
        <v>#REF!</v>
      </c>
      <c r="B255" s="78" t="e">
        <f>IF(C255=0,0,COUNTIF($C$10:C255,"&lt;&gt;0"))</f>
        <v>#REF!</v>
      </c>
      <c r="C255" s="78" t="e">
        <f>IF($F255&gt;0,#REF!,0)</f>
        <v>#REF!</v>
      </c>
      <c r="D255" s="78" t="e">
        <f>IF($F255&gt;0,#REF!,"")</f>
        <v>#REF!</v>
      </c>
      <c r="E255" s="78" t="e">
        <f>IF($F255&gt;0,#REF!,0)</f>
        <v>#REF!</v>
      </c>
      <c r="F255" s="78" t="e">
        <f>VLOOKUP($A255,#REF!,15+$B$3,FALSE)</f>
        <v>#REF!</v>
      </c>
      <c r="G255" s="82" t="e">
        <f>IF($B255&gt;0,'2_Вихідні дані'!$B$3,0)</f>
        <v>#REF!</v>
      </c>
      <c r="H255" s="84" t="e">
        <f>IF($B255=0,0,VLOOKUP($A255,#REF!,'Печать(міжопал)'!H$9,FALSE))</f>
        <v>#REF!</v>
      </c>
      <c r="I255" s="84" t="e">
        <f>IF($B255=0,0,VLOOKUP($A255,#REF!,'Печать(міжопал)'!I$9,FALSE))</f>
        <v>#REF!</v>
      </c>
      <c r="J255" s="84" t="e">
        <f>IF(B255=0,0,IF(E255&gt;0,VLOOKUP(E255,'2_Вихідні дані'!$A$6:$B$11,2,FALSE),1))</f>
        <v>#REF!</v>
      </c>
      <c r="K255" s="84" t="e">
        <f>IF($B255=0,0,VLOOKUP($A255,#REF!,'Печать(міжопал)'!K$9,FALSE))</f>
        <v>#REF!</v>
      </c>
      <c r="L255" s="74" t="e">
        <f t="shared" si="21"/>
        <v>#REF!</v>
      </c>
      <c r="M255" s="84" t="e">
        <f>IF($B255=0,0,VLOOKUP($A255,#REF!,'Печать(міжопал)'!M$9,FALSE))</f>
        <v>#REF!</v>
      </c>
      <c r="N255" s="82" t="e">
        <f t="shared" si="22"/>
        <v>#REF!</v>
      </c>
      <c r="O255" s="84" t="e">
        <f>IF($B255=0,0,VLOOKUP($A255,#REF!,'Печать(міжопал)'!O$9,FALSE))</f>
        <v>#REF!</v>
      </c>
      <c r="P255" s="82" t="e">
        <f t="shared" si="23"/>
        <v>#REF!</v>
      </c>
      <c r="Q255" s="84" t="e">
        <f>IF($B255=0,0,VLOOKUP($A255,#REF!,'Печать(міжопал)'!Q$9,FALSE))</f>
        <v>#REF!</v>
      </c>
      <c r="R255" s="82" t="e">
        <f t="shared" si="24"/>
        <v>#REF!</v>
      </c>
      <c r="S255" s="84" t="e">
        <f>IF($B255=0,0,VLOOKUP($A255,#REF!,'Печать(міжопал)'!S$9,FALSE))</f>
        <v>#REF!</v>
      </c>
      <c r="T255" s="82" t="e">
        <f t="shared" si="25"/>
        <v>#REF!</v>
      </c>
      <c r="U255" s="84" t="e">
        <f>IF($B255=0,0,VLOOKUP($A255,#REF!,'Печать(міжопал)'!U$9,FALSE))</f>
        <v>#REF!</v>
      </c>
      <c r="V255" s="82" t="e">
        <f t="shared" si="26"/>
        <v>#REF!</v>
      </c>
      <c r="W255" s="84" t="e">
        <f>IF($B255=0,0,VLOOKUP($A255,#REF!,'Печать(міжопал)'!W$9,FALSE))</f>
        <v>#REF!</v>
      </c>
      <c r="X255" s="82" t="e">
        <f>IF(AND($A255&gt;0,W255&gt;0),IF('2_Вихідні дані'!$A$12=1,ROUND($L255*(W255-1),2),ROUND((L255+N255+P255+R255+T255+V255)*(W255-1),2)),0)</f>
        <v>#REF!</v>
      </c>
      <c r="Y255" s="74" t="e">
        <f t="shared" si="27"/>
        <v>#REF!</v>
      </c>
      <c r="Z255" s="74" t="e">
        <f>Y255*'2_Вихідні дані'!$B$18</f>
        <v>#REF!</v>
      </c>
    </row>
    <row r="256" spans="1:26" ht="12" hidden="1" x14ac:dyDescent="0.2">
      <c r="A256" s="86" t="e">
        <f>#REF!</f>
        <v>#REF!</v>
      </c>
      <c r="B256" s="78" t="e">
        <f>IF(C256=0,0,COUNTIF($C$10:C256,"&lt;&gt;0"))</f>
        <v>#REF!</v>
      </c>
      <c r="C256" s="78" t="e">
        <f>IF($F256&gt;0,#REF!,0)</f>
        <v>#REF!</v>
      </c>
      <c r="D256" s="78" t="e">
        <f>IF($F256&gt;0,#REF!,"")</f>
        <v>#REF!</v>
      </c>
      <c r="E256" s="78" t="e">
        <f>IF($F256&gt;0,#REF!,0)</f>
        <v>#REF!</v>
      </c>
      <c r="F256" s="78" t="e">
        <f>VLOOKUP($A256,#REF!,15+$B$3,FALSE)</f>
        <v>#REF!</v>
      </c>
      <c r="G256" s="82" t="e">
        <f>IF($B256&gt;0,'2_Вихідні дані'!$B$3,0)</f>
        <v>#REF!</v>
      </c>
      <c r="H256" s="84" t="e">
        <f>IF($B256=0,0,VLOOKUP($A256,#REF!,'Печать(міжопал)'!H$9,FALSE))</f>
        <v>#REF!</v>
      </c>
      <c r="I256" s="84" t="e">
        <f>IF($B256=0,0,VLOOKUP($A256,#REF!,'Печать(міжопал)'!I$9,FALSE))</f>
        <v>#REF!</v>
      </c>
      <c r="J256" s="84" t="e">
        <f>IF(B256=0,0,IF(E256&gt;0,VLOOKUP(E256,'2_Вихідні дані'!$A$6:$B$11,2,FALSE),1))</f>
        <v>#REF!</v>
      </c>
      <c r="K256" s="84" t="e">
        <f>IF($B256=0,0,VLOOKUP($A256,#REF!,'Печать(міжопал)'!K$9,FALSE))</f>
        <v>#REF!</v>
      </c>
      <c r="L256" s="74" t="e">
        <f t="shared" si="21"/>
        <v>#REF!</v>
      </c>
      <c r="M256" s="84" t="e">
        <f>IF($B256=0,0,VLOOKUP($A256,#REF!,'Печать(міжопал)'!M$9,FALSE))</f>
        <v>#REF!</v>
      </c>
      <c r="N256" s="82" t="e">
        <f t="shared" si="22"/>
        <v>#REF!</v>
      </c>
      <c r="O256" s="84" t="e">
        <f>IF($B256=0,0,VLOOKUP($A256,#REF!,'Печать(міжопал)'!O$9,FALSE))</f>
        <v>#REF!</v>
      </c>
      <c r="P256" s="82" t="e">
        <f t="shared" si="23"/>
        <v>#REF!</v>
      </c>
      <c r="Q256" s="84" t="e">
        <f>IF($B256=0,0,VLOOKUP($A256,#REF!,'Печать(міжопал)'!Q$9,FALSE))</f>
        <v>#REF!</v>
      </c>
      <c r="R256" s="82" t="e">
        <f t="shared" si="24"/>
        <v>#REF!</v>
      </c>
      <c r="S256" s="84" t="e">
        <f>IF($B256=0,0,VLOOKUP($A256,#REF!,'Печать(міжопал)'!S$9,FALSE))</f>
        <v>#REF!</v>
      </c>
      <c r="T256" s="82" t="e">
        <f t="shared" si="25"/>
        <v>#REF!</v>
      </c>
      <c r="U256" s="84" t="e">
        <f>IF($B256=0,0,VLOOKUP($A256,#REF!,'Печать(міжопал)'!U$9,FALSE))</f>
        <v>#REF!</v>
      </c>
      <c r="V256" s="82" t="e">
        <f t="shared" si="26"/>
        <v>#REF!</v>
      </c>
      <c r="W256" s="84" t="e">
        <f>IF($B256=0,0,VLOOKUP($A256,#REF!,'Печать(міжопал)'!W$9,FALSE))</f>
        <v>#REF!</v>
      </c>
      <c r="X256" s="82" t="e">
        <f>IF(AND($A256&gt;0,W256&gt;0),IF('2_Вихідні дані'!$A$12=1,ROUND($L256*(W256-1),2),ROUND((L256+N256+P256+R256+T256+V256)*(W256-1),2)),0)</f>
        <v>#REF!</v>
      </c>
      <c r="Y256" s="74" t="e">
        <f t="shared" si="27"/>
        <v>#REF!</v>
      </c>
      <c r="Z256" s="74" t="e">
        <f>Y256*'2_Вихідні дані'!$B$18</f>
        <v>#REF!</v>
      </c>
    </row>
    <row r="257" spans="1:26" ht="12" hidden="1" x14ac:dyDescent="0.2">
      <c r="A257" s="86" t="e">
        <f>#REF!</f>
        <v>#REF!</v>
      </c>
      <c r="B257" s="78" t="e">
        <f>IF(C257=0,0,COUNTIF($C$10:C257,"&lt;&gt;0"))</f>
        <v>#REF!</v>
      </c>
      <c r="C257" s="78" t="e">
        <f>IF($F257&gt;0,#REF!,0)</f>
        <v>#REF!</v>
      </c>
      <c r="D257" s="78" t="e">
        <f>IF($F257&gt;0,#REF!,"")</f>
        <v>#REF!</v>
      </c>
      <c r="E257" s="78" t="e">
        <f>IF($F257&gt;0,#REF!,0)</f>
        <v>#REF!</v>
      </c>
      <c r="F257" s="78" t="e">
        <f>VLOOKUP($A257,#REF!,15+$B$3,FALSE)</f>
        <v>#REF!</v>
      </c>
      <c r="G257" s="82" t="e">
        <f>IF($B257&gt;0,'2_Вихідні дані'!$B$3,0)</f>
        <v>#REF!</v>
      </c>
      <c r="H257" s="84" t="e">
        <f>IF($B257=0,0,VLOOKUP($A257,#REF!,'Печать(міжопал)'!H$9,FALSE))</f>
        <v>#REF!</v>
      </c>
      <c r="I257" s="84" t="e">
        <f>IF($B257=0,0,VLOOKUP($A257,#REF!,'Печать(міжопал)'!I$9,FALSE))</f>
        <v>#REF!</v>
      </c>
      <c r="J257" s="84" t="e">
        <f>IF(B257=0,0,IF(E257&gt;0,VLOOKUP(E257,'2_Вихідні дані'!$A$6:$B$11,2,FALSE),1))</f>
        <v>#REF!</v>
      </c>
      <c r="K257" s="84" t="e">
        <f>IF($B257=0,0,VLOOKUP($A257,#REF!,'Печать(міжопал)'!K$9,FALSE))</f>
        <v>#REF!</v>
      </c>
      <c r="L257" s="74" t="e">
        <f t="shared" si="21"/>
        <v>#REF!</v>
      </c>
      <c r="M257" s="84" t="e">
        <f>IF($B257=0,0,VLOOKUP($A257,#REF!,'Печать(міжопал)'!M$9,FALSE))</f>
        <v>#REF!</v>
      </c>
      <c r="N257" s="82" t="e">
        <f t="shared" si="22"/>
        <v>#REF!</v>
      </c>
      <c r="O257" s="84" t="e">
        <f>IF($B257=0,0,VLOOKUP($A257,#REF!,'Печать(міжопал)'!O$9,FALSE))</f>
        <v>#REF!</v>
      </c>
      <c r="P257" s="82" t="e">
        <f t="shared" si="23"/>
        <v>#REF!</v>
      </c>
      <c r="Q257" s="84" t="e">
        <f>IF($B257=0,0,VLOOKUP($A257,#REF!,'Печать(міжопал)'!Q$9,FALSE))</f>
        <v>#REF!</v>
      </c>
      <c r="R257" s="82" t="e">
        <f t="shared" si="24"/>
        <v>#REF!</v>
      </c>
      <c r="S257" s="84" t="e">
        <f>IF($B257=0,0,VLOOKUP($A257,#REF!,'Печать(міжопал)'!S$9,FALSE))</f>
        <v>#REF!</v>
      </c>
      <c r="T257" s="82" t="e">
        <f t="shared" si="25"/>
        <v>#REF!</v>
      </c>
      <c r="U257" s="84" t="e">
        <f>IF($B257=0,0,VLOOKUP($A257,#REF!,'Печать(міжопал)'!U$9,FALSE))</f>
        <v>#REF!</v>
      </c>
      <c r="V257" s="82" t="e">
        <f t="shared" si="26"/>
        <v>#REF!</v>
      </c>
      <c r="W257" s="84" t="e">
        <f>IF($B257=0,0,VLOOKUP($A257,#REF!,'Печать(міжопал)'!W$9,FALSE))</f>
        <v>#REF!</v>
      </c>
      <c r="X257" s="82" t="e">
        <f>IF(AND($A257&gt;0,W257&gt;0),IF('2_Вихідні дані'!$A$12=1,ROUND($L257*(W257-1),2),ROUND((L257+N257+P257+R257+T257+V257)*(W257-1),2)),0)</f>
        <v>#REF!</v>
      </c>
      <c r="Y257" s="74" t="e">
        <f t="shared" si="27"/>
        <v>#REF!</v>
      </c>
      <c r="Z257" s="74" t="e">
        <f>Y257*'2_Вихідні дані'!$B$18</f>
        <v>#REF!</v>
      </c>
    </row>
    <row r="258" spans="1:26" ht="12" hidden="1" x14ac:dyDescent="0.2">
      <c r="A258" s="86" t="e">
        <f>#REF!</f>
        <v>#REF!</v>
      </c>
      <c r="B258" s="78" t="e">
        <f>IF(C258=0,0,COUNTIF($C$10:C258,"&lt;&gt;0"))</f>
        <v>#REF!</v>
      </c>
      <c r="C258" s="78" t="e">
        <f>IF($F258&gt;0,#REF!,0)</f>
        <v>#REF!</v>
      </c>
      <c r="D258" s="78" t="e">
        <f>IF($F258&gt;0,#REF!,"")</f>
        <v>#REF!</v>
      </c>
      <c r="E258" s="78" t="e">
        <f>IF($F258&gt;0,#REF!,0)</f>
        <v>#REF!</v>
      </c>
      <c r="F258" s="78" t="e">
        <f>VLOOKUP($A258,#REF!,15+$B$3,FALSE)</f>
        <v>#REF!</v>
      </c>
      <c r="G258" s="82" t="e">
        <f>IF($B258&gt;0,'2_Вихідні дані'!$B$3,0)</f>
        <v>#REF!</v>
      </c>
      <c r="H258" s="84" t="e">
        <f>IF($B258=0,0,VLOOKUP($A258,#REF!,'Печать(міжопал)'!H$9,FALSE))</f>
        <v>#REF!</v>
      </c>
      <c r="I258" s="84" t="e">
        <f>IF($B258=0,0,VLOOKUP($A258,#REF!,'Печать(міжопал)'!I$9,FALSE))</f>
        <v>#REF!</v>
      </c>
      <c r="J258" s="84" t="e">
        <f>IF(B258=0,0,IF(E258&gt;0,VLOOKUP(E258,'2_Вихідні дані'!$A$6:$B$11,2,FALSE),1))</f>
        <v>#REF!</v>
      </c>
      <c r="K258" s="84" t="e">
        <f>IF($B258=0,0,VLOOKUP($A258,#REF!,'Печать(міжопал)'!K$9,FALSE))</f>
        <v>#REF!</v>
      </c>
      <c r="L258" s="74" t="e">
        <f t="shared" si="21"/>
        <v>#REF!</v>
      </c>
      <c r="M258" s="84" t="e">
        <f>IF($B258=0,0,VLOOKUP($A258,#REF!,'Печать(міжопал)'!M$9,FALSE))</f>
        <v>#REF!</v>
      </c>
      <c r="N258" s="82" t="e">
        <f t="shared" si="22"/>
        <v>#REF!</v>
      </c>
      <c r="O258" s="84" t="e">
        <f>IF($B258=0,0,VLOOKUP($A258,#REF!,'Печать(міжопал)'!O$9,FALSE))</f>
        <v>#REF!</v>
      </c>
      <c r="P258" s="82" t="e">
        <f t="shared" si="23"/>
        <v>#REF!</v>
      </c>
      <c r="Q258" s="84" t="e">
        <f>IF($B258=0,0,VLOOKUP($A258,#REF!,'Печать(міжопал)'!Q$9,FALSE))</f>
        <v>#REF!</v>
      </c>
      <c r="R258" s="82" t="e">
        <f t="shared" si="24"/>
        <v>#REF!</v>
      </c>
      <c r="S258" s="84" t="e">
        <f>IF($B258=0,0,VLOOKUP($A258,#REF!,'Печать(міжопал)'!S$9,FALSE))</f>
        <v>#REF!</v>
      </c>
      <c r="T258" s="82" t="e">
        <f t="shared" si="25"/>
        <v>#REF!</v>
      </c>
      <c r="U258" s="84" t="e">
        <f>IF($B258=0,0,VLOOKUP($A258,#REF!,'Печать(міжопал)'!U$9,FALSE))</f>
        <v>#REF!</v>
      </c>
      <c r="V258" s="82" t="e">
        <f t="shared" si="26"/>
        <v>#REF!</v>
      </c>
      <c r="W258" s="84" t="e">
        <f>IF($B258=0,0,VLOOKUP($A258,#REF!,'Печать(міжопал)'!W$9,FALSE))</f>
        <v>#REF!</v>
      </c>
      <c r="X258" s="82" t="e">
        <f>IF(AND($A258&gt;0,W258&gt;0),IF('2_Вихідні дані'!$A$12=1,ROUND($L258*(W258-1),2),ROUND((L258+N258+P258+R258+T258+V258)*(W258-1),2)),0)</f>
        <v>#REF!</v>
      </c>
      <c r="Y258" s="74" t="e">
        <f t="shared" si="27"/>
        <v>#REF!</v>
      </c>
      <c r="Z258" s="74" t="e">
        <f>Y258*'2_Вихідні дані'!$B$18</f>
        <v>#REF!</v>
      </c>
    </row>
    <row r="259" spans="1:26" ht="12" hidden="1" x14ac:dyDescent="0.2">
      <c r="A259" s="86" t="e">
        <f>#REF!</f>
        <v>#REF!</v>
      </c>
      <c r="B259" s="78" t="e">
        <f>IF(C259=0,0,COUNTIF($C$10:C259,"&lt;&gt;0"))</f>
        <v>#REF!</v>
      </c>
      <c r="C259" s="78" t="e">
        <f>IF($F259&gt;0,#REF!,0)</f>
        <v>#REF!</v>
      </c>
      <c r="D259" s="78" t="e">
        <f>IF($F259&gt;0,#REF!,"")</f>
        <v>#REF!</v>
      </c>
      <c r="E259" s="78" t="e">
        <f>IF($F259&gt;0,#REF!,0)</f>
        <v>#REF!</v>
      </c>
      <c r="F259" s="78" t="e">
        <f>VLOOKUP($A259,#REF!,15+$B$3,FALSE)</f>
        <v>#REF!</v>
      </c>
      <c r="G259" s="82" t="e">
        <f>IF($B259&gt;0,'2_Вихідні дані'!$B$3,0)</f>
        <v>#REF!</v>
      </c>
      <c r="H259" s="84" t="e">
        <f>IF($B259=0,0,VLOOKUP($A259,#REF!,'Печать(міжопал)'!H$9,FALSE))</f>
        <v>#REF!</v>
      </c>
      <c r="I259" s="84" t="e">
        <f>IF($B259=0,0,VLOOKUP($A259,#REF!,'Печать(міжопал)'!I$9,FALSE))</f>
        <v>#REF!</v>
      </c>
      <c r="J259" s="84" t="e">
        <f>IF(B259=0,0,IF(E259&gt;0,VLOOKUP(E259,'2_Вихідні дані'!$A$6:$B$11,2,FALSE),1))</f>
        <v>#REF!</v>
      </c>
      <c r="K259" s="84" t="e">
        <f>IF($B259=0,0,VLOOKUP($A259,#REF!,'Печать(міжопал)'!K$9,FALSE))</f>
        <v>#REF!</v>
      </c>
      <c r="L259" s="74" t="e">
        <f t="shared" si="21"/>
        <v>#REF!</v>
      </c>
      <c r="M259" s="84" t="e">
        <f>IF($B259=0,0,VLOOKUP($A259,#REF!,'Печать(міжопал)'!M$9,FALSE))</f>
        <v>#REF!</v>
      </c>
      <c r="N259" s="82" t="e">
        <f t="shared" si="22"/>
        <v>#REF!</v>
      </c>
      <c r="O259" s="84" t="e">
        <f>IF($B259=0,0,VLOOKUP($A259,#REF!,'Печать(міжопал)'!O$9,FALSE))</f>
        <v>#REF!</v>
      </c>
      <c r="P259" s="82" t="e">
        <f t="shared" si="23"/>
        <v>#REF!</v>
      </c>
      <c r="Q259" s="84" t="e">
        <f>IF($B259=0,0,VLOOKUP($A259,#REF!,'Печать(міжопал)'!Q$9,FALSE))</f>
        <v>#REF!</v>
      </c>
      <c r="R259" s="82" t="e">
        <f t="shared" si="24"/>
        <v>#REF!</v>
      </c>
      <c r="S259" s="84" t="e">
        <f>IF($B259=0,0,VLOOKUP($A259,#REF!,'Печать(міжопал)'!S$9,FALSE))</f>
        <v>#REF!</v>
      </c>
      <c r="T259" s="82" t="e">
        <f t="shared" si="25"/>
        <v>#REF!</v>
      </c>
      <c r="U259" s="84" t="e">
        <f>IF($B259=0,0,VLOOKUP($A259,#REF!,'Печать(міжопал)'!U$9,FALSE))</f>
        <v>#REF!</v>
      </c>
      <c r="V259" s="82" t="e">
        <f t="shared" si="26"/>
        <v>#REF!</v>
      </c>
      <c r="W259" s="84" t="e">
        <f>IF($B259=0,0,VLOOKUP($A259,#REF!,'Печать(міжопал)'!W$9,FALSE))</f>
        <v>#REF!</v>
      </c>
      <c r="X259" s="82" t="e">
        <f>IF(AND($A259&gt;0,W259&gt;0),IF('2_Вихідні дані'!$A$12=1,ROUND($L259*(W259-1),2),ROUND((L259+N259+P259+R259+T259+V259)*(W259-1),2)),0)</f>
        <v>#REF!</v>
      </c>
      <c r="Y259" s="74" t="e">
        <f t="shared" si="27"/>
        <v>#REF!</v>
      </c>
      <c r="Z259" s="74" t="e">
        <f>Y259*'2_Вихідні дані'!$B$18</f>
        <v>#REF!</v>
      </c>
    </row>
    <row r="260" spans="1:26" ht="12" hidden="1" x14ac:dyDescent="0.2">
      <c r="A260" s="86" t="e">
        <f>#REF!</f>
        <v>#REF!</v>
      </c>
      <c r="B260" s="78" t="e">
        <f>IF(C260=0,0,COUNTIF($C$10:C260,"&lt;&gt;0"))</f>
        <v>#REF!</v>
      </c>
      <c r="C260" s="78" t="e">
        <f>IF($F260&gt;0,#REF!,0)</f>
        <v>#REF!</v>
      </c>
      <c r="D260" s="78" t="e">
        <f>IF($F260&gt;0,#REF!,"")</f>
        <v>#REF!</v>
      </c>
      <c r="E260" s="78" t="e">
        <f>IF($F260&gt;0,#REF!,0)</f>
        <v>#REF!</v>
      </c>
      <c r="F260" s="78" t="e">
        <f>VLOOKUP($A260,#REF!,15+$B$3,FALSE)</f>
        <v>#REF!</v>
      </c>
      <c r="G260" s="82" t="e">
        <f>IF($B260&gt;0,'2_Вихідні дані'!$B$3,0)</f>
        <v>#REF!</v>
      </c>
      <c r="H260" s="84" t="e">
        <f>IF($B260=0,0,VLOOKUP($A260,#REF!,'Печать(міжопал)'!H$9,FALSE))</f>
        <v>#REF!</v>
      </c>
      <c r="I260" s="84" t="e">
        <f>IF($B260=0,0,VLOOKUP($A260,#REF!,'Печать(міжопал)'!I$9,FALSE))</f>
        <v>#REF!</v>
      </c>
      <c r="J260" s="84" t="e">
        <f>IF(B260=0,0,IF(E260&gt;0,VLOOKUP(E260,'2_Вихідні дані'!$A$6:$B$11,2,FALSE),1))</f>
        <v>#REF!</v>
      </c>
      <c r="K260" s="84" t="e">
        <f>IF($B260=0,0,VLOOKUP($A260,#REF!,'Печать(міжопал)'!K$9,FALSE))</f>
        <v>#REF!</v>
      </c>
      <c r="L260" s="74" t="e">
        <f t="shared" si="21"/>
        <v>#REF!</v>
      </c>
      <c r="M260" s="84" t="e">
        <f>IF($B260=0,0,VLOOKUP($A260,#REF!,'Печать(міжопал)'!M$9,FALSE))</f>
        <v>#REF!</v>
      </c>
      <c r="N260" s="82" t="e">
        <f t="shared" si="22"/>
        <v>#REF!</v>
      </c>
      <c r="O260" s="84" t="e">
        <f>IF($B260=0,0,VLOOKUP($A260,#REF!,'Печать(міжопал)'!O$9,FALSE))</f>
        <v>#REF!</v>
      </c>
      <c r="P260" s="82" t="e">
        <f t="shared" si="23"/>
        <v>#REF!</v>
      </c>
      <c r="Q260" s="84" t="e">
        <f>IF($B260=0,0,VLOOKUP($A260,#REF!,'Печать(міжопал)'!Q$9,FALSE))</f>
        <v>#REF!</v>
      </c>
      <c r="R260" s="82" t="e">
        <f t="shared" si="24"/>
        <v>#REF!</v>
      </c>
      <c r="S260" s="84" t="e">
        <f>IF($B260=0,0,VLOOKUP($A260,#REF!,'Печать(міжопал)'!S$9,FALSE))</f>
        <v>#REF!</v>
      </c>
      <c r="T260" s="82" t="e">
        <f t="shared" si="25"/>
        <v>#REF!</v>
      </c>
      <c r="U260" s="84" t="e">
        <f>IF($B260=0,0,VLOOKUP($A260,#REF!,'Печать(міжопал)'!U$9,FALSE))</f>
        <v>#REF!</v>
      </c>
      <c r="V260" s="82" t="e">
        <f t="shared" si="26"/>
        <v>#REF!</v>
      </c>
      <c r="W260" s="84" t="e">
        <f>IF($B260=0,0,VLOOKUP($A260,#REF!,'Печать(міжопал)'!W$9,FALSE))</f>
        <v>#REF!</v>
      </c>
      <c r="X260" s="82" t="e">
        <f>IF(AND($A260&gt;0,W260&gt;0),IF('2_Вихідні дані'!$A$12=1,ROUND($L260*(W260-1),2),ROUND((L260+N260+P260+R260+T260+V260)*(W260-1),2)),0)</f>
        <v>#REF!</v>
      </c>
      <c r="Y260" s="74" t="e">
        <f t="shared" si="27"/>
        <v>#REF!</v>
      </c>
      <c r="Z260" s="74" t="e">
        <f>Y260*'2_Вихідні дані'!$B$18</f>
        <v>#REF!</v>
      </c>
    </row>
    <row r="261" spans="1:26" ht="12" hidden="1" x14ac:dyDescent="0.2">
      <c r="A261" s="86" t="e">
        <f>#REF!</f>
        <v>#REF!</v>
      </c>
      <c r="B261" s="78" t="e">
        <f>IF(C261=0,0,COUNTIF($C$10:C261,"&lt;&gt;0"))</f>
        <v>#REF!</v>
      </c>
      <c r="C261" s="78" t="e">
        <f>IF($F261&gt;0,#REF!,0)</f>
        <v>#REF!</v>
      </c>
      <c r="D261" s="78" t="e">
        <f>IF($F261&gt;0,#REF!,"")</f>
        <v>#REF!</v>
      </c>
      <c r="E261" s="78" t="e">
        <f>IF($F261&gt;0,#REF!,0)</f>
        <v>#REF!</v>
      </c>
      <c r="F261" s="78" t="e">
        <f>VLOOKUP($A261,#REF!,15+$B$3,FALSE)</f>
        <v>#REF!</v>
      </c>
      <c r="G261" s="82" t="e">
        <f>IF($B261&gt;0,'2_Вихідні дані'!$B$3,0)</f>
        <v>#REF!</v>
      </c>
      <c r="H261" s="84" t="e">
        <f>IF($B261=0,0,VLOOKUP($A261,#REF!,'Печать(міжопал)'!H$9,FALSE))</f>
        <v>#REF!</v>
      </c>
      <c r="I261" s="84" t="e">
        <f>IF($B261=0,0,VLOOKUP($A261,#REF!,'Печать(міжопал)'!I$9,FALSE))</f>
        <v>#REF!</v>
      </c>
      <c r="J261" s="84" t="e">
        <f>IF(B261=0,0,IF(E261&gt;0,VLOOKUP(E261,'2_Вихідні дані'!$A$6:$B$11,2,FALSE),1))</f>
        <v>#REF!</v>
      </c>
      <c r="K261" s="84" t="e">
        <f>IF($B261=0,0,VLOOKUP($A261,#REF!,'Печать(міжопал)'!K$9,FALSE))</f>
        <v>#REF!</v>
      </c>
      <c r="L261" s="74" t="e">
        <f t="shared" si="21"/>
        <v>#REF!</v>
      </c>
      <c r="M261" s="84" t="e">
        <f>IF($B261=0,0,VLOOKUP($A261,#REF!,'Печать(міжопал)'!M$9,FALSE))</f>
        <v>#REF!</v>
      </c>
      <c r="N261" s="82" t="e">
        <f t="shared" si="22"/>
        <v>#REF!</v>
      </c>
      <c r="O261" s="84" t="e">
        <f>IF($B261=0,0,VLOOKUP($A261,#REF!,'Печать(міжопал)'!O$9,FALSE))</f>
        <v>#REF!</v>
      </c>
      <c r="P261" s="82" t="e">
        <f t="shared" si="23"/>
        <v>#REF!</v>
      </c>
      <c r="Q261" s="84" t="e">
        <f>IF($B261=0,0,VLOOKUP($A261,#REF!,'Печать(міжопал)'!Q$9,FALSE))</f>
        <v>#REF!</v>
      </c>
      <c r="R261" s="82" t="e">
        <f t="shared" si="24"/>
        <v>#REF!</v>
      </c>
      <c r="S261" s="84" t="e">
        <f>IF($B261=0,0,VLOOKUP($A261,#REF!,'Печать(міжопал)'!S$9,FALSE))</f>
        <v>#REF!</v>
      </c>
      <c r="T261" s="82" t="e">
        <f t="shared" si="25"/>
        <v>#REF!</v>
      </c>
      <c r="U261" s="84" t="e">
        <f>IF($B261=0,0,VLOOKUP($A261,#REF!,'Печать(міжопал)'!U$9,FALSE))</f>
        <v>#REF!</v>
      </c>
      <c r="V261" s="82" t="e">
        <f t="shared" si="26"/>
        <v>#REF!</v>
      </c>
      <c r="W261" s="84" t="e">
        <f>IF($B261=0,0,VLOOKUP($A261,#REF!,'Печать(міжопал)'!W$9,FALSE))</f>
        <v>#REF!</v>
      </c>
      <c r="X261" s="82" t="e">
        <f>IF(AND($A261&gt;0,W261&gt;0),IF('2_Вихідні дані'!$A$12=1,ROUND($L261*(W261-1),2),ROUND((L261+N261+P261+R261+T261+V261)*(W261-1),2)),0)</f>
        <v>#REF!</v>
      </c>
      <c r="Y261" s="74" t="e">
        <f t="shared" si="27"/>
        <v>#REF!</v>
      </c>
      <c r="Z261" s="74" t="e">
        <f>Y261*'2_Вихідні дані'!$B$18</f>
        <v>#REF!</v>
      </c>
    </row>
    <row r="262" spans="1:26" ht="12" hidden="1" x14ac:dyDescent="0.2">
      <c r="A262" s="86" t="e">
        <f>#REF!</f>
        <v>#REF!</v>
      </c>
      <c r="B262" s="78" t="e">
        <f>IF(C262=0,0,COUNTIF($C$10:C262,"&lt;&gt;0"))</f>
        <v>#REF!</v>
      </c>
      <c r="C262" s="78" t="e">
        <f>IF($F262&gt;0,#REF!,0)</f>
        <v>#REF!</v>
      </c>
      <c r="D262" s="78" t="e">
        <f>IF($F262&gt;0,#REF!,"")</f>
        <v>#REF!</v>
      </c>
      <c r="E262" s="78" t="e">
        <f>IF($F262&gt;0,#REF!,0)</f>
        <v>#REF!</v>
      </c>
      <c r="F262" s="78" t="e">
        <f>VLOOKUP($A262,#REF!,15+$B$3,FALSE)</f>
        <v>#REF!</v>
      </c>
      <c r="G262" s="82" t="e">
        <f>IF($B262&gt;0,'2_Вихідні дані'!$B$3,0)</f>
        <v>#REF!</v>
      </c>
      <c r="H262" s="84" t="e">
        <f>IF($B262=0,0,VLOOKUP($A262,#REF!,'Печать(міжопал)'!H$9,FALSE))</f>
        <v>#REF!</v>
      </c>
      <c r="I262" s="84" t="e">
        <f>IF($B262=0,0,VLOOKUP($A262,#REF!,'Печать(міжопал)'!I$9,FALSE))</f>
        <v>#REF!</v>
      </c>
      <c r="J262" s="84" t="e">
        <f>IF(B262=0,0,IF(E262&gt;0,VLOOKUP(E262,'2_Вихідні дані'!$A$6:$B$11,2,FALSE),1))</f>
        <v>#REF!</v>
      </c>
      <c r="K262" s="84" t="e">
        <f>IF($B262=0,0,VLOOKUP($A262,#REF!,'Печать(міжопал)'!K$9,FALSE))</f>
        <v>#REF!</v>
      </c>
      <c r="L262" s="74" t="e">
        <f t="shared" si="21"/>
        <v>#REF!</v>
      </c>
      <c r="M262" s="84" t="e">
        <f>IF($B262=0,0,VLOOKUP($A262,#REF!,'Печать(міжопал)'!M$9,FALSE))</f>
        <v>#REF!</v>
      </c>
      <c r="N262" s="82" t="e">
        <f t="shared" si="22"/>
        <v>#REF!</v>
      </c>
      <c r="O262" s="84" t="e">
        <f>IF($B262=0,0,VLOOKUP($A262,#REF!,'Печать(міжопал)'!O$9,FALSE))</f>
        <v>#REF!</v>
      </c>
      <c r="P262" s="82" t="e">
        <f t="shared" si="23"/>
        <v>#REF!</v>
      </c>
      <c r="Q262" s="84" t="e">
        <f>IF($B262=0,0,VLOOKUP($A262,#REF!,'Печать(міжопал)'!Q$9,FALSE))</f>
        <v>#REF!</v>
      </c>
      <c r="R262" s="82" t="e">
        <f t="shared" si="24"/>
        <v>#REF!</v>
      </c>
      <c r="S262" s="84" t="e">
        <f>IF($B262=0,0,VLOOKUP($A262,#REF!,'Печать(міжопал)'!S$9,FALSE))</f>
        <v>#REF!</v>
      </c>
      <c r="T262" s="82" t="e">
        <f t="shared" si="25"/>
        <v>#REF!</v>
      </c>
      <c r="U262" s="84" t="e">
        <f>IF($B262=0,0,VLOOKUP($A262,#REF!,'Печать(міжопал)'!U$9,FALSE))</f>
        <v>#REF!</v>
      </c>
      <c r="V262" s="82" t="e">
        <f t="shared" si="26"/>
        <v>#REF!</v>
      </c>
      <c r="W262" s="84" t="e">
        <f>IF($B262=0,0,VLOOKUP($A262,#REF!,'Печать(міжопал)'!W$9,FALSE))</f>
        <v>#REF!</v>
      </c>
      <c r="X262" s="82" t="e">
        <f>IF(AND($A262&gt;0,W262&gt;0),IF('2_Вихідні дані'!$A$12=1,ROUND($L262*(W262-1),2),ROUND((L262+N262+P262+R262+T262+V262)*(W262-1),2)),0)</f>
        <v>#REF!</v>
      </c>
      <c r="Y262" s="74" t="e">
        <f t="shared" si="27"/>
        <v>#REF!</v>
      </c>
      <c r="Z262" s="74" t="e">
        <f>Y262*'2_Вихідні дані'!$B$18</f>
        <v>#REF!</v>
      </c>
    </row>
    <row r="263" spans="1:26" ht="12" hidden="1" x14ac:dyDescent="0.2">
      <c r="A263" s="86" t="e">
        <f>#REF!</f>
        <v>#REF!</v>
      </c>
      <c r="B263" s="78" t="e">
        <f>IF(C263=0,0,COUNTIF($C$10:C263,"&lt;&gt;0"))</f>
        <v>#REF!</v>
      </c>
      <c r="C263" s="78" t="e">
        <f>IF($F263&gt;0,#REF!,0)</f>
        <v>#REF!</v>
      </c>
      <c r="D263" s="78" t="e">
        <f>IF($F263&gt;0,#REF!,"")</f>
        <v>#REF!</v>
      </c>
      <c r="E263" s="78" t="e">
        <f>IF($F263&gt;0,#REF!,0)</f>
        <v>#REF!</v>
      </c>
      <c r="F263" s="78" t="e">
        <f>VLOOKUP($A263,#REF!,15+$B$3,FALSE)</f>
        <v>#REF!</v>
      </c>
      <c r="G263" s="82" t="e">
        <f>IF($B263&gt;0,'2_Вихідні дані'!$B$3,0)</f>
        <v>#REF!</v>
      </c>
      <c r="H263" s="84" t="e">
        <f>IF($B263=0,0,VLOOKUP($A263,#REF!,'Печать(міжопал)'!H$9,FALSE))</f>
        <v>#REF!</v>
      </c>
      <c r="I263" s="84" t="e">
        <f>IF($B263=0,0,VLOOKUP($A263,#REF!,'Печать(міжопал)'!I$9,FALSE))</f>
        <v>#REF!</v>
      </c>
      <c r="J263" s="84" t="e">
        <f>IF(B263=0,0,IF(E263&gt;0,VLOOKUP(E263,'2_Вихідні дані'!$A$6:$B$11,2,FALSE),1))</f>
        <v>#REF!</v>
      </c>
      <c r="K263" s="84" t="e">
        <f>IF($B263=0,0,VLOOKUP($A263,#REF!,'Печать(міжопал)'!K$9,FALSE))</f>
        <v>#REF!</v>
      </c>
      <c r="L263" s="74" t="e">
        <f t="shared" si="21"/>
        <v>#REF!</v>
      </c>
      <c r="M263" s="84" t="e">
        <f>IF($B263=0,0,VLOOKUP($A263,#REF!,'Печать(міжопал)'!M$9,FALSE))</f>
        <v>#REF!</v>
      </c>
      <c r="N263" s="82" t="e">
        <f t="shared" si="22"/>
        <v>#REF!</v>
      </c>
      <c r="O263" s="84" t="e">
        <f>IF($B263=0,0,VLOOKUP($A263,#REF!,'Печать(міжопал)'!O$9,FALSE))</f>
        <v>#REF!</v>
      </c>
      <c r="P263" s="82" t="e">
        <f t="shared" si="23"/>
        <v>#REF!</v>
      </c>
      <c r="Q263" s="84" t="e">
        <f>IF($B263=0,0,VLOOKUP($A263,#REF!,'Печать(міжопал)'!Q$9,FALSE))</f>
        <v>#REF!</v>
      </c>
      <c r="R263" s="82" t="e">
        <f t="shared" si="24"/>
        <v>#REF!</v>
      </c>
      <c r="S263" s="84" t="e">
        <f>IF($B263=0,0,VLOOKUP($A263,#REF!,'Печать(міжопал)'!S$9,FALSE))</f>
        <v>#REF!</v>
      </c>
      <c r="T263" s="82" t="e">
        <f t="shared" si="25"/>
        <v>#REF!</v>
      </c>
      <c r="U263" s="84" t="e">
        <f>IF($B263=0,0,VLOOKUP($A263,#REF!,'Печать(міжопал)'!U$9,FALSE))</f>
        <v>#REF!</v>
      </c>
      <c r="V263" s="82" t="e">
        <f t="shared" si="26"/>
        <v>#REF!</v>
      </c>
      <c r="W263" s="84" t="e">
        <f>IF($B263=0,0,VLOOKUP($A263,#REF!,'Печать(міжопал)'!W$9,FALSE))</f>
        <v>#REF!</v>
      </c>
      <c r="X263" s="82" t="e">
        <f>IF(AND($A263&gt;0,W263&gt;0),IF('2_Вихідні дані'!$A$12=1,ROUND($L263*(W263-1),2),ROUND((L263+N263+P263+R263+T263+V263)*(W263-1),2)),0)</f>
        <v>#REF!</v>
      </c>
      <c r="Y263" s="74" t="e">
        <f t="shared" si="27"/>
        <v>#REF!</v>
      </c>
      <c r="Z263" s="74" t="e">
        <f>Y263*'2_Вихідні дані'!$B$18</f>
        <v>#REF!</v>
      </c>
    </row>
    <row r="264" spans="1:26" ht="12" hidden="1" x14ac:dyDescent="0.2">
      <c r="A264" s="86" t="e">
        <f>#REF!</f>
        <v>#REF!</v>
      </c>
      <c r="B264" s="78" t="e">
        <f>IF(C264=0,0,COUNTIF($C$10:C264,"&lt;&gt;0"))</f>
        <v>#REF!</v>
      </c>
      <c r="C264" s="78" t="e">
        <f>IF($F264&gt;0,#REF!,0)</f>
        <v>#REF!</v>
      </c>
      <c r="D264" s="78" t="e">
        <f>IF($F264&gt;0,#REF!,"")</f>
        <v>#REF!</v>
      </c>
      <c r="E264" s="78" t="e">
        <f>IF($F264&gt;0,#REF!,0)</f>
        <v>#REF!</v>
      </c>
      <c r="F264" s="78" t="e">
        <f>VLOOKUP($A264,#REF!,15+$B$3,FALSE)</f>
        <v>#REF!</v>
      </c>
      <c r="G264" s="82" t="e">
        <f>IF($B264&gt;0,'2_Вихідні дані'!$B$3,0)</f>
        <v>#REF!</v>
      </c>
      <c r="H264" s="84" t="e">
        <f>IF($B264=0,0,VLOOKUP($A264,#REF!,'Печать(міжопал)'!H$9,FALSE))</f>
        <v>#REF!</v>
      </c>
      <c r="I264" s="84" t="e">
        <f>IF($B264=0,0,VLOOKUP($A264,#REF!,'Печать(міжопал)'!I$9,FALSE))</f>
        <v>#REF!</v>
      </c>
      <c r="J264" s="84" t="e">
        <f>IF(B264=0,0,IF(E264&gt;0,VLOOKUP(E264,'2_Вихідні дані'!$A$6:$B$11,2,FALSE),1))</f>
        <v>#REF!</v>
      </c>
      <c r="K264" s="84" t="e">
        <f>IF($B264=0,0,VLOOKUP($A264,#REF!,'Печать(міжопал)'!K$9,FALSE))</f>
        <v>#REF!</v>
      </c>
      <c r="L264" s="74" t="e">
        <f t="shared" si="21"/>
        <v>#REF!</v>
      </c>
      <c r="M264" s="84" t="e">
        <f>IF($B264=0,0,VLOOKUP($A264,#REF!,'Печать(міжопал)'!M$9,FALSE))</f>
        <v>#REF!</v>
      </c>
      <c r="N264" s="82" t="e">
        <f t="shared" si="22"/>
        <v>#REF!</v>
      </c>
      <c r="O264" s="84" t="e">
        <f>IF($B264=0,0,VLOOKUP($A264,#REF!,'Печать(міжопал)'!O$9,FALSE))</f>
        <v>#REF!</v>
      </c>
      <c r="P264" s="82" t="e">
        <f t="shared" si="23"/>
        <v>#REF!</v>
      </c>
      <c r="Q264" s="84" t="e">
        <f>IF($B264=0,0,VLOOKUP($A264,#REF!,'Печать(міжопал)'!Q$9,FALSE))</f>
        <v>#REF!</v>
      </c>
      <c r="R264" s="82" t="e">
        <f t="shared" si="24"/>
        <v>#REF!</v>
      </c>
      <c r="S264" s="84" t="e">
        <f>IF($B264=0,0,VLOOKUP($A264,#REF!,'Печать(міжопал)'!S$9,FALSE))</f>
        <v>#REF!</v>
      </c>
      <c r="T264" s="82" t="e">
        <f t="shared" si="25"/>
        <v>#REF!</v>
      </c>
      <c r="U264" s="84" t="e">
        <f>IF($B264=0,0,VLOOKUP($A264,#REF!,'Печать(міжопал)'!U$9,FALSE))</f>
        <v>#REF!</v>
      </c>
      <c r="V264" s="82" t="e">
        <f t="shared" si="26"/>
        <v>#REF!</v>
      </c>
      <c r="W264" s="84" t="e">
        <f>IF($B264=0,0,VLOOKUP($A264,#REF!,'Печать(міжопал)'!W$9,FALSE))</f>
        <v>#REF!</v>
      </c>
      <c r="X264" s="82" t="e">
        <f>IF(AND($A264&gt;0,W264&gt;0),IF('2_Вихідні дані'!$A$12=1,ROUND($L264*(W264-1),2),ROUND((L264+N264+P264+R264+T264+V264)*(W264-1),2)),0)</f>
        <v>#REF!</v>
      </c>
      <c r="Y264" s="74" t="e">
        <f t="shared" si="27"/>
        <v>#REF!</v>
      </c>
      <c r="Z264" s="74" t="e">
        <f>Y264*'2_Вихідні дані'!$B$18</f>
        <v>#REF!</v>
      </c>
    </row>
    <row r="265" spans="1:26" ht="12" hidden="1" x14ac:dyDescent="0.2">
      <c r="A265" s="86" t="e">
        <f>#REF!</f>
        <v>#REF!</v>
      </c>
      <c r="B265" s="78" t="e">
        <f>IF(C265=0,0,COUNTIF($C$10:C265,"&lt;&gt;0"))</f>
        <v>#REF!</v>
      </c>
      <c r="C265" s="78" t="e">
        <f>IF($F265&gt;0,#REF!,0)</f>
        <v>#REF!</v>
      </c>
      <c r="D265" s="78" t="e">
        <f>IF($F265&gt;0,#REF!,"")</f>
        <v>#REF!</v>
      </c>
      <c r="E265" s="78" t="e">
        <f>IF($F265&gt;0,#REF!,0)</f>
        <v>#REF!</v>
      </c>
      <c r="F265" s="78" t="e">
        <f>VLOOKUP($A265,#REF!,15+$B$3,FALSE)</f>
        <v>#REF!</v>
      </c>
      <c r="G265" s="82" t="e">
        <f>IF($B265&gt;0,'2_Вихідні дані'!$B$3,0)</f>
        <v>#REF!</v>
      </c>
      <c r="H265" s="84" t="e">
        <f>IF($B265=0,0,VLOOKUP($A265,#REF!,'Печать(міжопал)'!H$9,FALSE))</f>
        <v>#REF!</v>
      </c>
      <c r="I265" s="84" t="e">
        <f>IF($B265=0,0,VLOOKUP($A265,#REF!,'Печать(міжопал)'!I$9,FALSE))</f>
        <v>#REF!</v>
      </c>
      <c r="J265" s="84" t="e">
        <f>IF(B265=0,0,IF(E265&gt;0,VLOOKUP(E265,'2_Вихідні дані'!$A$6:$B$11,2,FALSE),1))</f>
        <v>#REF!</v>
      </c>
      <c r="K265" s="84" t="e">
        <f>IF($B265=0,0,VLOOKUP($A265,#REF!,'Печать(міжопал)'!K$9,FALSE))</f>
        <v>#REF!</v>
      </c>
      <c r="L265" s="74" t="e">
        <f t="shared" si="21"/>
        <v>#REF!</v>
      </c>
      <c r="M265" s="84" t="e">
        <f>IF($B265=0,0,VLOOKUP($A265,#REF!,'Печать(міжопал)'!M$9,FALSE))</f>
        <v>#REF!</v>
      </c>
      <c r="N265" s="82" t="e">
        <f t="shared" si="22"/>
        <v>#REF!</v>
      </c>
      <c r="O265" s="84" t="e">
        <f>IF($B265=0,0,VLOOKUP($A265,#REF!,'Печать(міжопал)'!O$9,FALSE))</f>
        <v>#REF!</v>
      </c>
      <c r="P265" s="82" t="e">
        <f t="shared" si="23"/>
        <v>#REF!</v>
      </c>
      <c r="Q265" s="84" t="e">
        <f>IF($B265=0,0,VLOOKUP($A265,#REF!,'Печать(міжопал)'!Q$9,FALSE))</f>
        <v>#REF!</v>
      </c>
      <c r="R265" s="82" t="e">
        <f t="shared" si="24"/>
        <v>#REF!</v>
      </c>
      <c r="S265" s="84" t="e">
        <f>IF($B265=0,0,VLOOKUP($A265,#REF!,'Печать(міжопал)'!S$9,FALSE))</f>
        <v>#REF!</v>
      </c>
      <c r="T265" s="82" t="e">
        <f t="shared" si="25"/>
        <v>#REF!</v>
      </c>
      <c r="U265" s="84" t="e">
        <f>IF($B265=0,0,VLOOKUP($A265,#REF!,'Печать(міжопал)'!U$9,FALSE))</f>
        <v>#REF!</v>
      </c>
      <c r="V265" s="82" t="e">
        <f t="shared" si="26"/>
        <v>#REF!</v>
      </c>
      <c r="W265" s="84" t="e">
        <f>IF($B265=0,0,VLOOKUP($A265,#REF!,'Печать(міжопал)'!W$9,FALSE))</f>
        <v>#REF!</v>
      </c>
      <c r="X265" s="82" t="e">
        <f>IF(AND($A265&gt;0,W265&gt;0),IF('2_Вихідні дані'!$A$12=1,ROUND($L265*(W265-1),2),ROUND((L265+N265+P265+R265+T265+V265)*(W265-1),2)),0)</f>
        <v>#REF!</v>
      </c>
      <c r="Y265" s="74" t="e">
        <f t="shared" si="27"/>
        <v>#REF!</v>
      </c>
      <c r="Z265" s="74" t="e">
        <f>Y265*'2_Вихідні дані'!$B$18</f>
        <v>#REF!</v>
      </c>
    </row>
    <row r="266" spans="1:26" ht="12" hidden="1" x14ac:dyDescent="0.2">
      <c r="A266" s="86" t="e">
        <f>#REF!</f>
        <v>#REF!</v>
      </c>
      <c r="B266" s="78" t="e">
        <f>IF(C266=0,0,COUNTIF($C$10:C266,"&lt;&gt;0"))</f>
        <v>#REF!</v>
      </c>
      <c r="C266" s="78" t="e">
        <f>IF($F266&gt;0,#REF!,0)</f>
        <v>#REF!</v>
      </c>
      <c r="D266" s="78" t="e">
        <f>IF($F266&gt;0,#REF!,"")</f>
        <v>#REF!</v>
      </c>
      <c r="E266" s="78" t="e">
        <f>IF($F266&gt;0,#REF!,0)</f>
        <v>#REF!</v>
      </c>
      <c r="F266" s="78" t="e">
        <f>VLOOKUP($A266,#REF!,15+$B$3,FALSE)</f>
        <v>#REF!</v>
      </c>
      <c r="G266" s="82" t="e">
        <f>IF($B266&gt;0,'2_Вихідні дані'!$B$3,0)</f>
        <v>#REF!</v>
      </c>
      <c r="H266" s="84" t="e">
        <f>IF($B266=0,0,VLOOKUP($A266,#REF!,'Печать(міжопал)'!H$9,FALSE))</f>
        <v>#REF!</v>
      </c>
      <c r="I266" s="84" t="e">
        <f>IF($B266=0,0,VLOOKUP($A266,#REF!,'Печать(міжопал)'!I$9,FALSE))</f>
        <v>#REF!</v>
      </c>
      <c r="J266" s="84" t="e">
        <f>IF(B266=0,0,IF(E266&gt;0,VLOOKUP(E266,'2_Вихідні дані'!$A$6:$B$11,2,FALSE),1))</f>
        <v>#REF!</v>
      </c>
      <c r="K266" s="84" t="e">
        <f>IF($B266=0,0,VLOOKUP($A266,#REF!,'Печать(міжопал)'!K$9,FALSE))</f>
        <v>#REF!</v>
      </c>
      <c r="L266" s="74" t="e">
        <f t="shared" si="21"/>
        <v>#REF!</v>
      </c>
      <c r="M266" s="84" t="e">
        <f>IF($B266=0,0,VLOOKUP($A266,#REF!,'Печать(міжопал)'!M$9,FALSE))</f>
        <v>#REF!</v>
      </c>
      <c r="N266" s="82" t="e">
        <f t="shared" si="22"/>
        <v>#REF!</v>
      </c>
      <c r="O266" s="84" t="e">
        <f>IF($B266=0,0,VLOOKUP($A266,#REF!,'Печать(міжопал)'!O$9,FALSE))</f>
        <v>#REF!</v>
      </c>
      <c r="P266" s="82" t="e">
        <f t="shared" si="23"/>
        <v>#REF!</v>
      </c>
      <c r="Q266" s="84" t="e">
        <f>IF($B266=0,0,VLOOKUP($A266,#REF!,'Печать(міжопал)'!Q$9,FALSE))</f>
        <v>#REF!</v>
      </c>
      <c r="R266" s="82" t="e">
        <f t="shared" si="24"/>
        <v>#REF!</v>
      </c>
      <c r="S266" s="84" t="e">
        <f>IF($B266=0,0,VLOOKUP($A266,#REF!,'Печать(міжопал)'!S$9,FALSE))</f>
        <v>#REF!</v>
      </c>
      <c r="T266" s="82" t="e">
        <f t="shared" si="25"/>
        <v>#REF!</v>
      </c>
      <c r="U266" s="84" t="e">
        <f>IF($B266=0,0,VLOOKUP($A266,#REF!,'Печать(міжопал)'!U$9,FALSE))</f>
        <v>#REF!</v>
      </c>
      <c r="V266" s="82" t="e">
        <f t="shared" si="26"/>
        <v>#REF!</v>
      </c>
      <c r="W266" s="84" t="e">
        <f>IF($B266=0,0,VLOOKUP($A266,#REF!,'Печать(міжопал)'!W$9,FALSE))</f>
        <v>#REF!</v>
      </c>
      <c r="X266" s="82" t="e">
        <f>IF(AND($A266&gt;0,W266&gt;0),IF('2_Вихідні дані'!$A$12=1,ROUND($L266*(W266-1),2),ROUND((L266+N266+P266+R266+T266+V266)*(W266-1),2)),0)</f>
        <v>#REF!</v>
      </c>
      <c r="Y266" s="74" t="e">
        <f t="shared" si="27"/>
        <v>#REF!</v>
      </c>
      <c r="Z266" s="74" t="e">
        <f>Y266*'2_Вихідні дані'!$B$18</f>
        <v>#REF!</v>
      </c>
    </row>
    <row r="267" spans="1:26" ht="12" hidden="1" x14ac:dyDescent="0.2">
      <c r="A267" s="86" t="e">
        <f>#REF!</f>
        <v>#REF!</v>
      </c>
      <c r="B267" s="78" t="e">
        <f>IF(C267=0,0,COUNTIF($C$10:C267,"&lt;&gt;0"))</f>
        <v>#REF!</v>
      </c>
      <c r="C267" s="78" t="e">
        <f>IF($F267&gt;0,#REF!,0)</f>
        <v>#REF!</v>
      </c>
      <c r="D267" s="78" t="e">
        <f>IF($F267&gt;0,#REF!,"")</f>
        <v>#REF!</v>
      </c>
      <c r="E267" s="78" t="e">
        <f>IF($F267&gt;0,#REF!,0)</f>
        <v>#REF!</v>
      </c>
      <c r="F267" s="78" t="e">
        <f>VLOOKUP($A267,#REF!,15+$B$3,FALSE)</f>
        <v>#REF!</v>
      </c>
      <c r="G267" s="82" t="e">
        <f>IF($B267&gt;0,'2_Вихідні дані'!$B$3,0)</f>
        <v>#REF!</v>
      </c>
      <c r="H267" s="84" t="e">
        <f>IF($B267=0,0,VLOOKUP($A267,#REF!,'Печать(міжопал)'!H$9,FALSE))</f>
        <v>#REF!</v>
      </c>
      <c r="I267" s="84" t="e">
        <f>IF($B267=0,0,VLOOKUP($A267,#REF!,'Печать(міжопал)'!I$9,FALSE))</f>
        <v>#REF!</v>
      </c>
      <c r="J267" s="84" t="e">
        <f>IF(B267=0,0,IF(E267&gt;0,VLOOKUP(E267,'2_Вихідні дані'!$A$6:$B$11,2,FALSE),1))</f>
        <v>#REF!</v>
      </c>
      <c r="K267" s="84" t="e">
        <f>IF($B267=0,0,VLOOKUP($A267,#REF!,'Печать(міжопал)'!K$9,FALSE))</f>
        <v>#REF!</v>
      </c>
      <c r="L267" s="74" t="e">
        <f t="shared" ref="L267:L279" si="28">ROUND(G267*H267*I267*J267*K267,2)</f>
        <v>#REF!</v>
      </c>
      <c r="M267" s="84" t="e">
        <f>IF($B267=0,0,VLOOKUP($A267,#REF!,'Печать(міжопал)'!M$9,FALSE))</f>
        <v>#REF!</v>
      </c>
      <c r="N267" s="82" t="e">
        <f t="shared" ref="N267:N279" si="29">IF(AND($A267&gt;0,M267&gt;0),ROUND($L267*(M267-1),2),0)</f>
        <v>#REF!</v>
      </c>
      <c r="O267" s="84" t="e">
        <f>IF($B267=0,0,VLOOKUP($A267,#REF!,'Печать(міжопал)'!O$9,FALSE))</f>
        <v>#REF!</v>
      </c>
      <c r="P267" s="82" t="e">
        <f t="shared" ref="P267:P279" si="30">IF(AND($A267&gt;0,O267&gt;0),ROUND($L267*(O267-1),2),0)</f>
        <v>#REF!</v>
      </c>
      <c r="Q267" s="84" t="e">
        <f>IF($B267=0,0,VLOOKUP($A267,#REF!,'Печать(міжопал)'!Q$9,FALSE))</f>
        <v>#REF!</v>
      </c>
      <c r="R267" s="82" t="e">
        <f t="shared" ref="R267:R279" si="31">IF(AND($A267&gt;0,Q267&gt;0),ROUND($L267*(Q267-1),2),0)</f>
        <v>#REF!</v>
      </c>
      <c r="S267" s="84" t="e">
        <f>IF($B267=0,0,VLOOKUP($A267,#REF!,'Печать(міжопал)'!S$9,FALSE))</f>
        <v>#REF!</v>
      </c>
      <c r="T267" s="82" t="e">
        <f t="shared" ref="T267:T279" si="32">IF(AND($A267&gt;0,S267&gt;0),ROUND($L267*(S267-1),2),0)</f>
        <v>#REF!</v>
      </c>
      <c r="U267" s="84" t="e">
        <f>IF($B267=0,0,VLOOKUP($A267,#REF!,'Печать(міжопал)'!U$9,FALSE))</f>
        <v>#REF!</v>
      </c>
      <c r="V267" s="82" t="e">
        <f t="shared" ref="V267:V279" si="33">IF(AND($A267&gt;0,U267&gt;0),ROUND($L267*(U267-1),2),0)</f>
        <v>#REF!</v>
      </c>
      <c r="W267" s="84" t="e">
        <f>IF($B267=0,0,VLOOKUP($A267,#REF!,'Печать(міжопал)'!W$9,FALSE))</f>
        <v>#REF!</v>
      </c>
      <c r="X267" s="82" t="e">
        <f>IF(AND($A267&gt;0,W267&gt;0),IF('2_Вихідні дані'!$A$12=1,ROUND($L267*(W267-1),2),ROUND((L267+N267+P267+R267+T267+V267)*(W267-1),2)),0)</f>
        <v>#REF!</v>
      </c>
      <c r="Y267" s="74" t="e">
        <f t="shared" ref="Y267:Y279" si="34">ROUND((L267+N267+P267+R267+T267+V267+X267)*F267,2)</f>
        <v>#REF!</v>
      </c>
      <c r="Z267" s="74" t="e">
        <f>Y267*'2_Вихідні дані'!$B$18</f>
        <v>#REF!</v>
      </c>
    </row>
    <row r="268" spans="1:26" ht="12" hidden="1" x14ac:dyDescent="0.2">
      <c r="A268" s="86" t="e">
        <f>#REF!</f>
        <v>#REF!</v>
      </c>
      <c r="B268" s="78" t="e">
        <f>IF(C268=0,0,COUNTIF($C$10:C268,"&lt;&gt;0"))</f>
        <v>#REF!</v>
      </c>
      <c r="C268" s="78" t="e">
        <f>IF($F268&gt;0,#REF!,0)</f>
        <v>#REF!</v>
      </c>
      <c r="D268" s="78" t="e">
        <f>IF($F268&gt;0,#REF!,"")</f>
        <v>#REF!</v>
      </c>
      <c r="E268" s="78" t="e">
        <f>IF($F268&gt;0,#REF!,0)</f>
        <v>#REF!</v>
      </c>
      <c r="F268" s="78" t="e">
        <f>VLOOKUP($A268,#REF!,15+$B$3,FALSE)</f>
        <v>#REF!</v>
      </c>
      <c r="G268" s="82" t="e">
        <f>IF($B268&gt;0,'2_Вихідні дані'!$B$3,0)</f>
        <v>#REF!</v>
      </c>
      <c r="H268" s="84" t="e">
        <f>IF($B268=0,0,VLOOKUP($A268,#REF!,'Печать(міжопал)'!H$9,FALSE))</f>
        <v>#REF!</v>
      </c>
      <c r="I268" s="84" t="e">
        <f>IF($B268=0,0,VLOOKUP($A268,#REF!,'Печать(міжопал)'!I$9,FALSE))</f>
        <v>#REF!</v>
      </c>
      <c r="J268" s="84" t="e">
        <f>IF(B268=0,0,IF(E268&gt;0,VLOOKUP(E268,'2_Вихідні дані'!$A$6:$B$11,2,FALSE),1))</f>
        <v>#REF!</v>
      </c>
      <c r="K268" s="84" t="e">
        <f>IF($B268=0,0,VLOOKUP($A268,#REF!,'Печать(міжопал)'!K$9,FALSE))</f>
        <v>#REF!</v>
      </c>
      <c r="L268" s="74" t="e">
        <f t="shared" si="28"/>
        <v>#REF!</v>
      </c>
      <c r="M268" s="84" t="e">
        <f>IF($B268=0,0,VLOOKUP($A268,#REF!,'Печать(міжопал)'!M$9,FALSE))</f>
        <v>#REF!</v>
      </c>
      <c r="N268" s="82" t="e">
        <f t="shared" si="29"/>
        <v>#REF!</v>
      </c>
      <c r="O268" s="84" t="e">
        <f>IF($B268=0,0,VLOOKUP($A268,#REF!,'Печать(міжопал)'!O$9,FALSE))</f>
        <v>#REF!</v>
      </c>
      <c r="P268" s="82" t="e">
        <f t="shared" si="30"/>
        <v>#REF!</v>
      </c>
      <c r="Q268" s="84" t="e">
        <f>IF($B268=0,0,VLOOKUP($A268,#REF!,'Печать(міжопал)'!Q$9,FALSE))</f>
        <v>#REF!</v>
      </c>
      <c r="R268" s="82" t="e">
        <f t="shared" si="31"/>
        <v>#REF!</v>
      </c>
      <c r="S268" s="84" t="e">
        <f>IF($B268=0,0,VLOOKUP($A268,#REF!,'Печать(міжопал)'!S$9,FALSE))</f>
        <v>#REF!</v>
      </c>
      <c r="T268" s="82" t="e">
        <f t="shared" si="32"/>
        <v>#REF!</v>
      </c>
      <c r="U268" s="84" t="e">
        <f>IF($B268=0,0,VLOOKUP($A268,#REF!,'Печать(міжопал)'!U$9,FALSE))</f>
        <v>#REF!</v>
      </c>
      <c r="V268" s="82" t="e">
        <f t="shared" si="33"/>
        <v>#REF!</v>
      </c>
      <c r="W268" s="84" t="e">
        <f>IF($B268=0,0,VLOOKUP($A268,#REF!,'Печать(міжопал)'!W$9,FALSE))</f>
        <v>#REF!</v>
      </c>
      <c r="X268" s="82" t="e">
        <f>IF(AND($A268&gt;0,W268&gt;0),IF('2_Вихідні дані'!$A$12=1,ROUND($L268*(W268-1),2),ROUND((L268+N268+P268+R268+T268+V268)*(W268-1),2)),0)</f>
        <v>#REF!</v>
      </c>
      <c r="Y268" s="74" t="e">
        <f t="shared" si="34"/>
        <v>#REF!</v>
      </c>
      <c r="Z268" s="74" t="e">
        <f>Y268*'2_Вихідні дані'!$B$18</f>
        <v>#REF!</v>
      </c>
    </row>
    <row r="269" spans="1:26" ht="12" hidden="1" x14ac:dyDescent="0.2">
      <c r="A269" s="86" t="e">
        <f>#REF!</f>
        <v>#REF!</v>
      </c>
      <c r="B269" s="78" t="e">
        <f>IF(C269=0,0,COUNTIF($C$10:C269,"&lt;&gt;0"))</f>
        <v>#REF!</v>
      </c>
      <c r="C269" s="78" t="e">
        <f>IF($F269&gt;0,#REF!,0)</f>
        <v>#REF!</v>
      </c>
      <c r="D269" s="78" t="e">
        <f>IF($F269&gt;0,#REF!,"")</f>
        <v>#REF!</v>
      </c>
      <c r="E269" s="78" t="e">
        <f>IF($F269&gt;0,#REF!,0)</f>
        <v>#REF!</v>
      </c>
      <c r="F269" s="78" t="e">
        <f>VLOOKUP($A269,#REF!,15+$B$3,FALSE)</f>
        <v>#REF!</v>
      </c>
      <c r="G269" s="82" t="e">
        <f>IF($B269&gt;0,'2_Вихідні дані'!$B$3,0)</f>
        <v>#REF!</v>
      </c>
      <c r="H269" s="84" t="e">
        <f>IF($B269=0,0,VLOOKUP($A269,#REF!,'Печать(міжопал)'!H$9,FALSE))</f>
        <v>#REF!</v>
      </c>
      <c r="I269" s="84" t="e">
        <f>IF($B269=0,0,VLOOKUP($A269,#REF!,'Печать(міжопал)'!I$9,FALSE))</f>
        <v>#REF!</v>
      </c>
      <c r="J269" s="84" t="e">
        <f>IF(B269=0,0,IF(E269&gt;0,VLOOKUP(E269,'2_Вихідні дані'!$A$6:$B$11,2,FALSE),1))</f>
        <v>#REF!</v>
      </c>
      <c r="K269" s="84" t="e">
        <f>IF($B269=0,0,VLOOKUP($A269,#REF!,'Печать(міжопал)'!K$9,FALSE))</f>
        <v>#REF!</v>
      </c>
      <c r="L269" s="74" t="e">
        <f t="shared" si="28"/>
        <v>#REF!</v>
      </c>
      <c r="M269" s="84" t="e">
        <f>IF($B269=0,0,VLOOKUP($A269,#REF!,'Печать(міжопал)'!M$9,FALSE))</f>
        <v>#REF!</v>
      </c>
      <c r="N269" s="82" t="e">
        <f t="shared" si="29"/>
        <v>#REF!</v>
      </c>
      <c r="O269" s="84" t="e">
        <f>IF($B269=0,0,VLOOKUP($A269,#REF!,'Печать(міжопал)'!O$9,FALSE))</f>
        <v>#REF!</v>
      </c>
      <c r="P269" s="82" t="e">
        <f t="shared" si="30"/>
        <v>#REF!</v>
      </c>
      <c r="Q269" s="84" t="e">
        <f>IF($B269=0,0,VLOOKUP($A269,#REF!,'Печать(міжопал)'!Q$9,FALSE))</f>
        <v>#REF!</v>
      </c>
      <c r="R269" s="82" t="e">
        <f t="shared" si="31"/>
        <v>#REF!</v>
      </c>
      <c r="S269" s="84" t="e">
        <f>IF($B269=0,0,VLOOKUP($A269,#REF!,'Печать(міжопал)'!S$9,FALSE))</f>
        <v>#REF!</v>
      </c>
      <c r="T269" s="82" t="e">
        <f t="shared" si="32"/>
        <v>#REF!</v>
      </c>
      <c r="U269" s="84" t="e">
        <f>IF($B269=0,0,VLOOKUP($A269,#REF!,'Печать(міжопал)'!U$9,FALSE))</f>
        <v>#REF!</v>
      </c>
      <c r="V269" s="82" t="e">
        <f t="shared" si="33"/>
        <v>#REF!</v>
      </c>
      <c r="W269" s="84" t="e">
        <f>IF($B269=0,0,VLOOKUP($A269,#REF!,'Печать(міжопал)'!W$9,FALSE))</f>
        <v>#REF!</v>
      </c>
      <c r="X269" s="82" t="e">
        <f>IF(AND($A269&gt;0,W269&gt;0),IF('2_Вихідні дані'!$A$12=1,ROUND($L269*(W269-1),2),ROUND((L269+N269+P269+R269+T269+V269)*(W269-1),2)),0)</f>
        <v>#REF!</v>
      </c>
      <c r="Y269" s="74" t="e">
        <f t="shared" si="34"/>
        <v>#REF!</v>
      </c>
      <c r="Z269" s="74" t="e">
        <f>Y269*'2_Вихідні дані'!$B$18</f>
        <v>#REF!</v>
      </c>
    </row>
    <row r="270" spans="1:26" ht="12" hidden="1" x14ac:dyDescent="0.2">
      <c r="A270" s="86" t="e">
        <f>#REF!</f>
        <v>#REF!</v>
      </c>
      <c r="B270" s="78" t="e">
        <f>IF(C270=0,0,COUNTIF($C$10:C270,"&lt;&gt;0"))</f>
        <v>#REF!</v>
      </c>
      <c r="C270" s="78" t="e">
        <f>IF($F270&gt;0,#REF!,0)</f>
        <v>#REF!</v>
      </c>
      <c r="D270" s="78" t="e">
        <f>IF($F270&gt;0,#REF!,"")</f>
        <v>#REF!</v>
      </c>
      <c r="E270" s="78" t="e">
        <f>IF($F270&gt;0,#REF!,0)</f>
        <v>#REF!</v>
      </c>
      <c r="F270" s="78" t="e">
        <f>VLOOKUP($A270,#REF!,15+$B$3,FALSE)</f>
        <v>#REF!</v>
      </c>
      <c r="G270" s="82" t="e">
        <f>IF($B270&gt;0,'2_Вихідні дані'!$B$3,0)</f>
        <v>#REF!</v>
      </c>
      <c r="H270" s="84" t="e">
        <f>IF($B270=0,0,VLOOKUP($A270,#REF!,'Печать(міжопал)'!H$9,FALSE))</f>
        <v>#REF!</v>
      </c>
      <c r="I270" s="84" t="e">
        <f>IF($B270=0,0,VLOOKUP($A270,#REF!,'Печать(міжопал)'!I$9,FALSE))</f>
        <v>#REF!</v>
      </c>
      <c r="J270" s="84" t="e">
        <f>IF(B270=0,0,IF(E270&gt;0,VLOOKUP(E270,'2_Вихідні дані'!$A$6:$B$11,2,FALSE),1))</f>
        <v>#REF!</v>
      </c>
      <c r="K270" s="84" t="e">
        <f>IF($B270=0,0,VLOOKUP($A270,#REF!,'Печать(міжопал)'!K$9,FALSE))</f>
        <v>#REF!</v>
      </c>
      <c r="L270" s="74" t="e">
        <f t="shared" si="28"/>
        <v>#REF!</v>
      </c>
      <c r="M270" s="84" t="e">
        <f>IF($B270=0,0,VLOOKUP($A270,#REF!,'Печать(міжопал)'!M$9,FALSE))</f>
        <v>#REF!</v>
      </c>
      <c r="N270" s="82" t="e">
        <f t="shared" si="29"/>
        <v>#REF!</v>
      </c>
      <c r="O270" s="84" t="e">
        <f>IF($B270=0,0,VLOOKUP($A270,#REF!,'Печать(міжопал)'!O$9,FALSE))</f>
        <v>#REF!</v>
      </c>
      <c r="P270" s="82" t="e">
        <f t="shared" si="30"/>
        <v>#REF!</v>
      </c>
      <c r="Q270" s="84" t="e">
        <f>IF($B270=0,0,VLOOKUP($A270,#REF!,'Печать(міжопал)'!Q$9,FALSE))</f>
        <v>#REF!</v>
      </c>
      <c r="R270" s="82" t="e">
        <f t="shared" si="31"/>
        <v>#REF!</v>
      </c>
      <c r="S270" s="84" t="e">
        <f>IF($B270=0,0,VLOOKUP($A270,#REF!,'Печать(міжопал)'!S$9,FALSE))</f>
        <v>#REF!</v>
      </c>
      <c r="T270" s="82" t="e">
        <f t="shared" si="32"/>
        <v>#REF!</v>
      </c>
      <c r="U270" s="84" t="e">
        <f>IF($B270=0,0,VLOOKUP($A270,#REF!,'Печать(міжопал)'!U$9,FALSE))</f>
        <v>#REF!</v>
      </c>
      <c r="V270" s="82" t="e">
        <f t="shared" si="33"/>
        <v>#REF!</v>
      </c>
      <c r="W270" s="84" t="e">
        <f>IF($B270=0,0,VLOOKUP($A270,#REF!,'Печать(міжопал)'!W$9,FALSE))</f>
        <v>#REF!</v>
      </c>
      <c r="X270" s="82" t="e">
        <f>IF(AND($A270&gt;0,W270&gt;0),IF('2_Вихідні дані'!$A$12=1,ROUND($L270*(W270-1),2),ROUND((L270+N270+P270+R270+T270+V270)*(W270-1),2)),0)</f>
        <v>#REF!</v>
      </c>
      <c r="Y270" s="74" t="e">
        <f t="shared" si="34"/>
        <v>#REF!</v>
      </c>
      <c r="Z270" s="74" t="e">
        <f>Y270*'2_Вихідні дані'!$B$18</f>
        <v>#REF!</v>
      </c>
    </row>
    <row r="271" spans="1:26" ht="12" hidden="1" x14ac:dyDescent="0.2">
      <c r="A271" s="86" t="e">
        <f>#REF!</f>
        <v>#REF!</v>
      </c>
      <c r="B271" s="78" t="e">
        <f>IF(C271=0,0,COUNTIF($C$10:C271,"&lt;&gt;0"))</f>
        <v>#REF!</v>
      </c>
      <c r="C271" s="78" t="e">
        <f>IF($F271&gt;0,#REF!,0)</f>
        <v>#REF!</v>
      </c>
      <c r="D271" s="78" t="e">
        <f>IF($F271&gt;0,#REF!,"")</f>
        <v>#REF!</v>
      </c>
      <c r="E271" s="78" t="e">
        <f>IF($F271&gt;0,#REF!,0)</f>
        <v>#REF!</v>
      </c>
      <c r="F271" s="78" t="e">
        <f>VLOOKUP($A271,#REF!,15+$B$3,FALSE)</f>
        <v>#REF!</v>
      </c>
      <c r="G271" s="82" t="e">
        <f>IF($B271&gt;0,'2_Вихідні дані'!$B$3,0)</f>
        <v>#REF!</v>
      </c>
      <c r="H271" s="84" t="e">
        <f>IF($B271=0,0,VLOOKUP($A271,#REF!,'Печать(міжопал)'!H$9,FALSE))</f>
        <v>#REF!</v>
      </c>
      <c r="I271" s="84" t="e">
        <f>IF($B271=0,0,VLOOKUP($A271,#REF!,'Печать(міжопал)'!I$9,FALSE))</f>
        <v>#REF!</v>
      </c>
      <c r="J271" s="84" t="e">
        <f>IF(B271=0,0,IF(E271&gt;0,VLOOKUP(E271,'2_Вихідні дані'!$A$6:$B$11,2,FALSE),1))</f>
        <v>#REF!</v>
      </c>
      <c r="K271" s="84" t="e">
        <f>IF($B271=0,0,VLOOKUP($A271,#REF!,'Печать(міжопал)'!K$9,FALSE))</f>
        <v>#REF!</v>
      </c>
      <c r="L271" s="74" t="e">
        <f t="shared" si="28"/>
        <v>#REF!</v>
      </c>
      <c r="M271" s="84" t="e">
        <f>IF($B271=0,0,VLOOKUP($A271,#REF!,'Печать(міжопал)'!M$9,FALSE))</f>
        <v>#REF!</v>
      </c>
      <c r="N271" s="82" t="e">
        <f t="shared" si="29"/>
        <v>#REF!</v>
      </c>
      <c r="O271" s="84" t="e">
        <f>IF($B271=0,0,VLOOKUP($A271,#REF!,'Печать(міжопал)'!O$9,FALSE))</f>
        <v>#REF!</v>
      </c>
      <c r="P271" s="82" t="e">
        <f t="shared" si="30"/>
        <v>#REF!</v>
      </c>
      <c r="Q271" s="84" t="e">
        <f>IF($B271=0,0,VLOOKUP($A271,#REF!,'Печать(міжопал)'!Q$9,FALSE))</f>
        <v>#REF!</v>
      </c>
      <c r="R271" s="82" t="e">
        <f t="shared" si="31"/>
        <v>#REF!</v>
      </c>
      <c r="S271" s="84" t="e">
        <f>IF($B271=0,0,VLOOKUP($A271,#REF!,'Печать(міжопал)'!S$9,FALSE))</f>
        <v>#REF!</v>
      </c>
      <c r="T271" s="82" t="e">
        <f t="shared" si="32"/>
        <v>#REF!</v>
      </c>
      <c r="U271" s="84" t="e">
        <f>IF($B271=0,0,VLOOKUP($A271,#REF!,'Печать(міжопал)'!U$9,FALSE))</f>
        <v>#REF!</v>
      </c>
      <c r="V271" s="82" t="e">
        <f t="shared" si="33"/>
        <v>#REF!</v>
      </c>
      <c r="W271" s="84" t="e">
        <f>IF($B271=0,0,VLOOKUP($A271,#REF!,'Печать(міжопал)'!W$9,FALSE))</f>
        <v>#REF!</v>
      </c>
      <c r="X271" s="82" t="e">
        <f>IF(AND($A271&gt;0,W271&gt;0),IF('2_Вихідні дані'!$A$12=1,ROUND($L271*(W271-1),2),ROUND((L271+N271+P271+R271+T271+V271)*(W271-1),2)),0)</f>
        <v>#REF!</v>
      </c>
      <c r="Y271" s="74" t="e">
        <f t="shared" si="34"/>
        <v>#REF!</v>
      </c>
      <c r="Z271" s="74" t="e">
        <f>Y271*'2_Вихідні дані'!$B$18</f>
        <v>#REF!</v>
      </c>
    </row>
    <row r="272" spans="1:26" ht="12" hidden="1" x14ac:dyDescent="0.2">
      <c r="A272" s="86" t="e">
        <f>#REF!</f>
        <v>#REF!</v>
      </c>
      <c r="B272" s="78" t="e">
        <f>IF(C272=0,0,COUNTIF($C$10:C272,"&lt;&gt;0"))</f>
        <v>#REF!</v>
      </c>
      <c r="C272" s="78" t="e">
        <f>IF($F272&gt;0,#REF!,0)</f>
        <v>#REF!</v>
      </c>
      <c r="D272" s="78" t="e">
        <f>IF($F272&gt;0,#REF!,"")</f>
        <v>#REF!</v>
      </c>
      <c r="E272" s="78" t="e">
        <f>IF($F272&gt;0,#REF!,0)</f>
        <v>#REF!</v>
      </c>
      <c r="F272" s="78" t="e">
        <f>VLOOKUP($A272,#REF!,15+$B$3,FALSE)</f>
        <v>#REF!</v>
      </c>
      <c r="G272" s="82" t="e">
        <f>IF($B272&gt;0,'2_Вихідні дані'!$B$3,0)</f>
        <v>#REF!</v>
      </c>
      <c r="H272" s="84" t="e">
        <f>IF($B272=0,0,VLOOKUP($A272,#REF!,'Печать(міжопал)'!H$9,FALSE))</f>
        <v>#REF!</v>
      </c>
      <c r="I272" s="84" t="e">
        <f>IF($B272=0,0,VLOOKUP($A272,#REF!,'Печать(міжопал)'!I$9,FALSE))</f>
        <v>#REF!</v>
      </c>
      <c r="J272" s="84" t="e">
        <f>IF(B272=0,0,IF(E272&gt;0,VLOOKUP(E272,'2_Вихідні дані'!$A$6:$B$11,2,FALSE),1))</f>
        <v>#REF!</v>
      </c>
      <c r="K272" s="84" t="e">
        <f>IF($B272=0,0,VLOOKUP($A272,#REF!,'Печать(міжопал)'!K$9,FALSE))</f>
        <v>#REF!</v>
      </c>
      <c r="L272" s="74" t="e">
        <f t="shared" si="28"/>
        <v>#REF!</v>
      </c>
      <c r="M272" s="84" t="e">
        <f>IF($B272=0,0,VLOOKUP($A272,#REF!,'Печать(міжопал)'!M$9,FALSE))</f>
        <v>#REF!</v>
      </c>
      <c r="N272" s="82" t="e">
        <f t="shared" si="29"/>
        <v>#REF!</v>
      </c>
      <c r="O272" s="84" t="e">
        <f>IF($B272=0,0,VLOOKUP($A272,#REF!,'Печать(міжопал)'!O$9,FALSE))</f>
        <v>#REF!</v>
      </c>
      <c r="P272" s="82" t="e">
        <f t="shared" si="30"/>
        <v>#REF!</v>
      </c>
      <c r="Q272" s="84" t="e">
        <f>IF($B272=0,0,VLOOKUP($A272,#REF!,'Печать(міжопал)'!Q$9,FALSE))</f>
        <v>#REF!</v>
      </c>
      <c r="R272" s="82" t="e">
        <f t="shared" si="31"/>
        <v>#REF!</v>
      </c>
      <c r="S272" s="84" t="e">
        <f>IF($B272=0,0,VLOOKUP($A272,#REF!,'Печать(міжопал)'!S$9,FALSE))</f>
        <v>#REF!</v>
      </c>
      <c r="T272" s="82" t="e">
        <f t="shared" si="32"/>
        <v>#REF!</v>
      </c>
      <c r="U272" s="84" t="e">
        <f>IF($B272=0,0,VLOOKUP($A272,#REF!,'Печать(міжопал)'!U$9,FALSE))</f>
        <v>#REF!</v>
      </c>
      <c r="V272" s="82" t="e">
        <f t="shared" si="33"/>
        <v>#REF!</v>
      </c>
      <c r="W272" s="84" t="e">
        <f>IF($B272=0,0,VLOOKUP($A272,#REF!,'Печать(міжопал)'!W$9,FALSE))</f>
        <v>#REF!</v>
      </c>
      <c r="X272" s="82" t="e">
        <f>IF(AND($A272&gt;0,W272&gt;0),IF('2_Вихідні дані'!$A$12=1,ROUND($L272*(W272-1),2),ROUND((L272+N272+P272+R272+T272+V272)*(W272-1),2)),0)</f>
        <v>#REF!</v>
      </c>
      <c r="Y272" s="74" t="e">
        <f t="shared" si="34"/>
        <v>#REF!</v>
      </c>
      <c r="Z272" s="74" t="e">
        <f>Y272*'2_Вихідні дані'!$B$18</f>
        <v>#REF!</v>
      </c>
    </row>
    <row r="273" spans="1:33" ht="12" hidden="1" x14ac:dyDescent="0.2">
      <c r="A273" s="86" t="e">
        <f>#REF!</f>
        <v>#REF!</v>
      </c>
      <c r="B273" s="78" t="e">
        <f>IF(C273=0,0,COUNTIF($C$10:C273,"&lt;&gt;0"))</f>
        <v>#REF!</v>
      </c>
      <c r="C273" s="78" t="e">
        <f>IF($F273&gt;0,#REF!,0)</f>
        <v>#REF!</v>
      </c>
      <c r="D273" s="78" t="e">
        <f>IF($F273&gt;0,#REF!,"")</f>
        <v>#REF!</v>
      </c>
      <c r="E273" s="78" t="e">
        <f>IF($F273&gt;0,#REF!,0)</f>
        <v>#REF!</v>
      </c>
      <c r="F273" s="78" t="e">
        <f>VLOOKUP($A273,#REF!,15+$B$3,FALSE)</f>
        <v>#REF!</v>
      </c>
      <c r="G273" s="82" t="e">
        <f>IF($B273&gt;0,'2_Вихідні дані'!$B$3,0)</f>
        <v>#REF!</v>
      </c>
      <c r="H273" s="84" t="e">
        <f>IF($B273=0,0,VLOOKUP($A273,#REF!,'Печать(міжопал)'!H$9,FALSE))</f>
        <v>#REF!</v>
      </c>
      <c r="I273" s="84" t="e">
        <f>IF($B273=0,0,VLOOKUP($A273,#REF!,'Печать(міжопал)'!I$9,FALSE))</f>
        <v>#REF!</v>
      </c>
      <c r="J273" s="84" t="e">
        <f>IF(B273=0,0,IF(E273&gt;0,VLOOKUP(E273,'2_Вихідні дані'!$A$6:$B$11,2,FALSE),1))</f>
        <v>#REF!</v>
      </c>
      <c r="K273" s="84" t="e">
        <f>IF($B273=0,0,VLOOKUP($A273,#REF!,'Печать(міжопал)'!K$9,FALSE))</f>
        <v>#REF!</v>
      </c>
      <c r="L273" s="74" t="e">
        <f t="shared" si="28"/>
        <v>#REF!</v>
      </c>
      <c r="M273" s="84" t="e">
        <f>IF($B273=0,0,VLOOKUP($A273,#REF!,'Печать(міжопал)'!M$9,FALSE))</f>
        <v>#REF!</v>
      </c>
      <c r="N273" s="82" t="e">
        <f t="shared" si="29"/>
        <v>#REF!</v>
      </c>
      <c r="O273" s="84" t="e">
        <f>IF($B273=0,0,VLOOKUP($A273,#REF!,'Печать(міжопал)'!O$9,FALSE))</f>
        <v>#REF!</v>
      </c>
      <c r="P273" s="82" t="e">
        <f t="shared" si="30"/>
        <v>#REF!</v>
      </c>
      <c r="Q273" s="84" t="e">
        <f>IF($B273=0,0,VLOOKUP($A273,#REF!,'Печать(міжопал)'!Q$9,FALSE))</f>
        <v>#REF!</v>
      </c>
      <c r="R273" s="82" t="e">
        <f t="shared" si="31"/>
        <v>#REF!</v>
      </c>
      <c r="S273" s="84" t="e">
        <f>IF($B273=0,0,VLOOKUP($A273,#REF!,'Печать(міжопал)'!S$9,FALSE))</f>
        <v>#REF!</v>
      </c>
      <c r="T273" s="82" t="e">
        <f t="shared" si="32"/>
        <v>#REF!</v>
      </c>
      <c r="U273" s="84" t="e">
        <f>IF($B273=0,0,VLOOKUP($A273,#REF!,'Печать(міжопал)'!U$9,FALSE))</f>
        <v>#REF!</v>
      </c>
      <c r="V273" s="82" t="e">
        <f t="shared" si="33"/>
        <v>#REF!</v>
      </c>
      <c r="W273" s="84" t="e">
        <f>IF($B273=0,0,VLOOKUP($A273,#REF!,'Печать(міжопал)'!W$9,FALSE))</f>
        <v>#REF!</v>
      </c>
      <c r="X273" s="82" t="e">
        <f>IF(AND($A273&gt;0,W273&gt;0),IF('2_Вихідні дані'!$A$12=1,ROUND($L273*(W273-1),2),ROUND((L273+N273+P273+R273+T273+V273)*(W273-1),2)),0)</f>
        <v>#REF!</v>
      </c>
      <c r="Y273" s="74" t="e">
        <f t="shared" si="34"/>
        <v>#REF!</v>
      </c>
      <c r="Z273" s="74" t="e">
        <f>Y273*'2_Вихідні дані'!$B$18</f>
        <v>#REF!</v>
      </c>
    </row>
    <row r="274" spans="1:33" ht="12" hidden="1" x14ac:dyDescent="0.2">
      <c r="A274" s="86" t="e">
        <f>#REF!</f>
        <v>#REF!</v>
      </c>
      <c r="B274" s="78" t="e">
        <f>IF(C274=0,0,COUNTIF($C$10:C274,"&lt;&gt;0"))</f>
        <v>#REF!</v>
      </c>
      <c r="C274" s="78" t="e">
        <f>IF($F274&gt;0,#REF!,0)</f>
        <v>#REF!</v>
      </c>
      <c r="D274" s="78" t="e">
        <f>IF($F274&gt;0,#REF!,"")</f>
        <v>#REF!</v>
      </c>
      <c r="E274" s="78" t="e">
        <f>IF($F274&gt;0,#REF!,0)</f>
        <v>#REF!</v>
      </c>
      <c r="F274" s="78" t="e">
        <f>VLOOKUP($A274,#REF!,15+$B$3,FALSE)</f>
        <v>#REF!</v>
      </c>
      <c r="G274" s="82" t="e">
        <f>IF($B274&gt;0,'2_Вихідні дані'!$B$3,0)</f>
        <v>#REF!</v>
      </c>
      <c r="H274" s="84" t="e">
        <f>IF($B274=0,0,VLOOKUP($A274,#REF!,'Печать(міжопал)'!H$9,FALSE))</f>
        <v>#REF!</v>
      </c>
      <c r="I274" s="84" t="e">
        <f>IF($B274=0,0,VLOOKUP($A274,#REF!,'Печать(міжопал)'!I$9,FALSE))</f>
        <v>#REF!</v>
      </c>
      <c r="J274" s="84" t="e">
        <f>IF(B274=0,0,IF(E274&gt;0,VLOOKUP(E274,'2_Вихідні дані'!$A$6:$B$11,2,FALSE),1))</f>
        <v>#REF!</v>
      </c>
      <c r="K274" s="84" t="e">
        <f>IF($B274=0,0,VLOOKUP($A274,#REF!,'Печать(міжопал)'!K$9,FALSE))</f>
        <v>#REF!</v>
      </c>
      <c r="L274" s="74" t="e">
        <f t="shared" si="28"/>
        <v>#REF!</v>
      </c>
      <c r="M274" s="84" t="e">
        <f>IF($B274=0,0,VLOOKUP($A274,#REF!,'Печать(міжопал)'!M$9,FALSE))</f>
        <v>#REF!</v>
      </c>
      <c r="N274" s="82" t="e">
        <f t="shared" si="29"/>
        <v>#REF!</v>
      </c>
      <c r="O274" s="84" t="e">
        <f>IF($B274=0,0,VLOOKUP($A274,#REF!,'Печать(міжопал)'!O$9,FALSE))</f>
        <v>#REF!</v>
      </c>
      <c r="P274" s="82" t="e">
        <f t="shared" si="30"/>
        <v>#REF!</v>
      </c>
      <c r="Q274" s="84" t="e">
        <f>IF($B274=0,0,VLOOKUP($A274,#REF!,'Печать(міжопал)'!Q$9,FALSE))</f>
        <v>#REF!</v>
      </c>
      <c r="R274" s="82" t="e">
        <f t="shared" si="31"/>
        <v>#REF!</v>
      </c>
      <c r="S274" s="84" t="e">
        <f>IF($B274=0,0,VLOOKUP($A274,#REF!,'Печать(міжопал)'!S$9,FALSE))</f>
        <v>#REF!</v>
      </c>
      <c r="T274" s="82" t="e">
        <f t="shared" si="32"/>
        <v>#REF!</v>
      </c>
      <c r="U274" s="84" t="e">
        <f>IF($B274=0,0,VLOOKUP($A274,#REF!,'Печать(міжопал)'!U$9,FALSE))</f>
        <v>#REF!</v>
      </c>
      <c r="V274" s="82" t="e">
        <f t="shared" si="33"/>
        <v>#REF!</v>
      </c>
      <c r="W274" s="84" t="e">
        <f>IF($B274=0,0,VLOOKUP($A274,#REF!,'Печать(міжопал)'!W$9,FALSE))</f>
        <v>#REF!</v>
      </c>
      <c r="X274" s="82" t="e">
        <f>IF(AND($A274&gt;0,W274&gt;0),IF('2_Вихідні дані'!$A$12=1,ROUND($L274*(W274-1),2),ROUND((L274+N274+P274+R274+T274+V274)*(W274-1),2)),0)</f>
        <v>#REF!</v>
      </c>
      <c r="Y274" s="74" t="e">
        <f t="shared" si="34"/>
        <v>#REF!</v>
      </c>
      <c r="Z274" s="74" t="e">
        <f>Y274*'2_Вихідні дані'!$B$18</f>
        <v>#REF!</v>
      </c>
    </row>
    <row r="275" spans="1:33" ht="12" hidden="1" x14ac:dyDescent="0.2">
      <c r="A275" s="86" t="e">
        <f>#REF!</f>
        <v>#REF!</v>
      </c>
      <c r="B275" s="78" t="e">
        <f>IF(C275=0,0,COUNTIF($C$10:C275,"&lt;&gt;0"))</f>
        <v>#REF!</v>
      </c>
      <c r="C275" s="78" t="e">
        <f>IF($F275&gt;0,#REF!,0)</f>
        <v>#REF!</v>
      </c>
      <c r="D275" s="78" t="e">
        <f>IF($F275&gt;0,#REF!,"")</f>
        <v>#REF!</v>
      </c>
      <c r="E275" s="78" t="e">
        <f>IF($F275&gt;0,#REF!,0)</f>
        <v>#REF!</v>
      </c>
      <c r="F275" s="78" t="e">
        <f>VLOOKUP($A275,#REF!,15+$B$3,FALSE)</f>
        <v>#REF!</v>
      </c>
      <c r="G275" s="82" t="e">
        <f>IF($B275&gt;0,'2_Вихідні дані'!$B$3,0)</f>
        <v>#REF!</v>
      </c>
      <c r="H275" s="84" t="e">
        <f>IF($B275=0,0,VLOOKUP($A275,#REF!,'Печать(міжопал)'!H$9,FALSE))</f>
        <v>#REF!</v>
      </c>
      <c r="I275" s="84" t="e">
        <f>IF($B275=0,0,VLOOKUP($A275,#REF!,'Печать(міжопал)'!I$9,FALSE))</f>
        <v>#REF!</v>
      </c>
      <c r="J275" s="84" t="e">
        <f>IF(B275=0,0,IF(E275&gt;0,VLOOKUP(E275,'2_Вихідні дані'!$A$6:$B$11,2,FALSE),1))</f>
        <v>#REF!</v>
      </c>
      <c r="K275" s="84" t="e">
        <f>IF($B275=0,0,VLOOKUP($A275,#REF!,'Печать(міжопал)'!K$9,FALSE))</f>
        <v>#REF!</v>
      </c>
      <c r="L275" s="74" t="e">
        <f t="shared" si="28"/>
        <v>#REF!</v>
      </c>
      <c r="M275" s="84" t="e">
        <f>IF($B275=0,0,VLOOKUP($A275,#REF!,'Печать(міжопал)'!M$9,FALSE))</f>
        <v>#REF!</v>
      </c>
      <c r="N275" s="82" t="e">
        <f t="shared" si="29"/>
        <v>#REF!</v>
      </c>
      <c r="O275" s="84" t="e">
        <f>IF($B275=0,0,VLOOKUP($A275,#REF!,'Печать(міжопал)'!O$9,FALSE))</f>
        <v>#REF!</v>
      </c>
      <c r="P275" s="82" t="e">
        <f t="shared" si="30"/>
        <v>#REF!</v>
      </c>
      <c r="Q275" s="84" t="e">
        <f>IF($B275=0,0,VLOOKUP($A275,#REF!,'Печать(міжопал)'!Q$9,FALSE))</f>
        <v>#REF!</v>
      </c>
      <c r="R275" s="82" t="e">
        <f t="shared" si="31"/>
        <v>#REF!</v>
      </c>
      <c r="S275" s="84" t="e">
        <f>IF($B275=0,0,VLOOKUP($A275,#REF!,'Печать(міжопал)'!S$9,FALSE))</f>
        <v>#REF!</v>
      </c>
      <c r="T275" s="82" t="e">
        <f t="shared" si="32"/>
        <v>#REF!</v>
      </c>
      <c r="U275" s="84" t="e">
        <f>IF($B275=0,0,VLOOKUP($A275,#REF!,'Печать(міжопал)'!U$9,FALSE))</f>
        <v>#REF!</v>
      </c>
      <c r="V275" s="82" t="e">
        <f t="shared" si="33"/>
        <v>#REF!</v>
      </c>
      <c r="W275" s="84" t="e">
        <f>IF($B275=0,0,VLOOKUP($A275,#REF!,'Печать(міжопал)'!W$9,FALSE))</f>
        <v>#REF!</v>
      </c>
      <c r="X275" s="82" t="e">
        <f>IF(AND($A275&gt;0,W275&gt;0),IF('2_Вихідні дані'!$A$12=1,ROUND($L275*(W275-1),2),ROUND((L275+N275+P275+R275+T275+V275)*(W275-1),2)),0)</f>
        <v>#REF!</v>
      </c>
      <c r="Y275" s="74" t="e">
        <f t="shared" si="34"/>
        <v>#REF!</v>
      </c>
      <c r="Z275" s="74" t="e">
        <f>Y275*'2_Вихідні дані'!$B$18</f>
        <v>#REF!</v>
      </c>
    </row>
    <row r="276" spans="1:33" ht="12" hidden="1" x14ac:dyDescent="0.2">
      <c r="A276" s="86" t="e">
        <f>#REF!</f>
        <v>#REF!</v>
      </c>
      <c r="B276" s="78" t="e">
        <f>IF(C276=0,0,COUNTIF($C$10:C276,"&lt;&gt;0"))</f>
        <v>#REF!</v>
      </c>
      <c r="C276" s="78" t="e">
        <f>IF($F276&gt;0,#REF!,0)</f>
        <v>#REF!</v>
      </c>
      <c r="D276" s="78" t="e">
        <f>IF($F276&gt;0,#REF!,"")</f>
        <v>#REF!</v>
      </c>
      <c r="E276" s="78" t="e">
        <f>IF($F276&gt;0,#REF!,0)</f>
        <v>#REF!</v>
      </c>
      <c r="F276" s="78" t="e">
        <f>VLOOKUP($A276,#REF!,15+$B$3,FALSE)</f>
        <v>#REF!</v>
      </c>
      <c r="G276" s="82" t="e">
        <f>IF($B276&gt;0,'2_Вихідні дані'!$B$3,0)</f>
        <v>#REF!</v>
      </c>
      <c r="H276" s="84" t="e">
        <f>IF($B276=0,0,VLOOKUP($A276,#REF!,'Печать(міжопал)'!H$9,FALSE))</f>
        <v>#REF!</v>
      </c>
      <c r="I276" s="84" t="e">
        <f>IF($B276=0,0,VLOOKUP($A276,#REF!,'Печать(міжопал)'!I$9,FALSE))</f>
        <v>#REF!</v>
      </c>
      <c r="J276" s="84" t="e">
        <f>IF(B276=0,0,IF(E276&gt;0,VLOOKUP(E276,'2_Вихідні дані'!$A$6:$B$11,2,FALSE),1))</f>
        <v>#REF!</v>
      </c>
      <c r="K276" s="84" t="e">
        <f>IF($B276=0,0,VLOOKUP($A276,#REF!,'Печать(міжопал)'!K$9,FALSE))</f>
        <v>#REF!</v>
      </c>
      <c r="L276" s="74" t="e">
        <f t="shared" si="28"/>
        <v>#REF!</v>
      </c>
      <c r="M276" s="84" t="e">
        <f>IF($B276=0,0,VLOOKUP($A276,#REF!,'Печать(міжопал)'!M$9,FALSE))</f>
        <v>#REF!</v>
      </c>
      <c r="N276" s="82" t="e">
        <f t="shared" si="29"/>
        <v>#REF!</v>
      </c>
      <c r="O276" s="84" t="e">
        <f>IF($B276=0,0,VLOOKUP($A276,#REF!,'Печать(міжопал)'!O$9,FALSE))</f>
        <v>#REF!</v>
      </c>
      <c r="P276" s="82" t="e">
        <f t="shared" si="30"/>
        <v>#REF!</v>
      </c>
      <c r="Q276" s="84" t="e">
        <f>IF($B276=0,0,VLOOKUP($A276,#REF!,'Печать(міжопал)'!Q$9,FALSE))</f>
        <v>#REF!</v>
      </c>
      <c r="R276" s="82" t="e">
        <f t="shared" si="31"/>
        <v>#REF!</v>
      </c>
      <c r="S276" s="84" t="e">
        <f>IF($B276=0,0,VLOOKUP($A276,#REF!,'Печать(міжопал)'!S$9,FALSE))</f>
        <v>#REF!</v>
      </c>
      <c r="T276" s="82" t="e">
        <f t="shared" si="32"/>
        <v>#REF!</v>
      </c>
      <c r="U276" s="84" t="e">
        <f>IF($B276=0,0,VLOOKUP($A276,#REF!,'Печать(міжопал)'!U$9,FALSE))</f>
        <v>#REF!</v>
      </c>
      <c r="V276" s="82" t="e">
        <f t="shared" si="33"/>
        <v>#REF!</v>
      </c>
      <c r="W276" s="84" t="e">
        <f>IF($B276=0,0,VLOOKUP($A276,#REF!,'Печать(міжопал)'!W$9,FALSE))</f>
        <v>#REF!</v>
      </c>
      <c r="X276" s="82" t="e">
        <f>IF(AND($A276&gt;0,W276&gt;0),IF('2_Вихідні дані'!$A$12=1,ROUND($L276*(W276-1),2),ROUND((L276+N276+P276+R276+T276+V276)*(W276-1),2)),0)</f>
        <v>#REF!</v>
      </c>
      <c r="Y276" s="74" t="e">
        <f t="shared" si="34"/>
        <v>#REF!</v>
      </c>
      <c r="Z276" s="74" t="e">
        <f>Y276*'2_Вихідні дані'!$B$18</f>
        <v>#REF!</v>
      </c>
    </row>
    <row r="277" spans="1:33" ht="12" hidden="1" x14ac:dyDescent="0.2">
      <c r="A277" s="86" t="e">
        <f>#REF!</f>
        <v>#REF!</v>
      </c>
      <c r="B277" s="78" t="e">
        <f>IF(C277=0,0,COUNTIF($C$10:C277,"&lt;&gt;0"))</f>
        <v>#REF!</v>
      </c>
      <c r="C277" s="78" t="e">
        <f>IF($F277&gt;0,#REF!,0)</f>
        <v>#REF!</v>
      </c>
      <c r="D277" s="78" t="e">
        <f>IF($F277&gt;0,#REF!,"")</f>
        <v>#REF!</v>
      </c>
      <c r="E277" s="78" t="e">
        <f>IF($F277&gt;0,#REF!,0)</f>
        <v>#REF!</v>
      </c>
      <c r="F277" s="78" t="e">
        <f>VLOOKUP($A277,#REF!,15+$B$3,FALSE)</f>
        <v>#REF!</v>
      </c>
      <c r="G277" s="82" t="e">
        <f>IF($B277&gt;0,'2_Вихідні дані'!$B$3,0)</f>
        <v>#REF!</v>
      </c>
      <c r="H277" s="84" t="e">
        <f>IF($B277=0,0,VLOOKUP($A277,#REF!,'Печать(міжопал)'!H$9,FALSE))</f>
        <v>#REF!</v>
      </c>
      <c r="I277" s="84" t="e">
        <f>IF($B277=0,0,VLOOKUP($A277,#REF!,'Печать(міжопал)'!I$9,FALSE))</f>
        <v>#REF!</v>
      </c>
      <c r="J277" s="84" t="e">
        <f>IF(B277=0,0,IF(E277&gt;0,VLOOKUP(E277,'2_Вихідні дані'!$A$6:$B$11,2,FALSE),1))</f>
        <v>#REF!</v>
      </c>
      <c r="K277" s="84" t="e">
        <f>IF($B277=0,0,VLOOKUP($A277,#REF!,'Печать(міжопал)'!K$9,FALSE))</f>
        <v>#REF!</v>
      </c>
      <c r="L277" s="74" t="e">
        <f t="shared" si="28"/>
        <v>#REF!</v>
      </c>
      <c r="M277" s="84" t="e">
        <f>IF($B277=0,0,VLOOKUP($A277,#REF!,'Печать(міжопал)'!M$9,FALSE))</f>
        <v>#REF!</v>
      </c>
      <c r="N277" s="82" t="e">
        <f t="shared" si="29"/>
        <v>#REF!</v>
      </c>
      <c r="O277" s="84" t="e">
        <f>IF($B277=0,0,VLOOKUP($A277,#REF!,'Печать(міжопал)'!O$9,FALSE))</f>
        <v>#REF!</v>
      </c>
      <c r="P277" s="82" t="e">
        <f t="shared" si="30"/>
        <v>#REF!</v>
      </c>
      <c r="Q277" s="84" t="e">
        <f>IF($B277=0,0,VLOOKUP($A277,#REF!,'Печать(міжопал)'!Q$9,FALSE))</f>
        <v>#REF!</v>
      </c>
      <c r="R277" s="82" t="e">
        <f t="shared" si="31"/>
        <v>#REF!</v>
      </c>
      <c r="S277" s="84" t="e">
        <f>IF($B277=0,0,VLOOKUP($A277,#REF!,'Печать(міжопал)'!S$9,FALSE))</f>
        <v>#REF!</v>
      </c>
      <c r="T277" s="82" t="e">
        <f t="shared" si="32"/>
        <v>#REF!</v>
      </c>
      <c r="U277" s="84" t="e">
        <f>IF($B277=0,0,VLOOKUP($A277,#REF!,'Печать(міжопал)'!U$9,FALSE))</f>
        <v>#REF!</v>
      </c>
      <c r="V277" s="82" t="e">
        <f t="shared" si="33"/>
        <v>#REF!</v>
      </c>
      <c r="W277" s="84" t="e">
        <f>IF($B277=0,0,VLOOKUP($A277,#REF!,'Печать(міжопал)'!W$9,FALSE))</f>
        <v>#REF!</v>
      </c>
      <c r="X277" s="82" t="e">
        <f>IF(AND($A277&gt;0,W277&gt;0),IF('2_Вихідні дані'!$A$12=1,ROUND($L277*(W277-1),2),ROUND((L277+N277+P277+R277+T277+V277)*(W277-1),2)),0)</f>
        <v>#REF!</v>
      </c>
      <c r="Y277" s="74" t="e">
        <f t="shared" si="34"/>
        <v>#REF!</v>
      </c>
      <c r="Z277" s="74" t="e">
        <f>Y277*'2_Вихідні дані'!$B$18</f>
        <v>#REF!</v>
      </c>
    </row>
    <row r="278" spans="1:33" ht="12" hidden="1" x14ac:dyDescent="0.2">
      <c r="A278" s="86" t="e">
        <f>#REF!</f>
        <v>#REF!</v>
      </c>
      <c r="B278" s="78" t="e">
        <f>IF(C278=0,0,COUNTIF($C$10:C278,"&lt;&gt;0"))</f>
        <v>#REF!</v>
      </c>
      <c r="C278" s="78" t="e">
        <f>IF($F278&gt;0,#REF!,0)</f>
        <v>#REF!</v>
      </c>
      <c r="D278" s="78" t="e">
        <f>IF($F278&gt;0,#REF!,"")</f>
        <v>#REF!</v>
      </c>
      <c r="E278" s="78" t="e">
        <f>IF($F278&gt;0,#REF!,0)</f>
        <v>#REF!</v>
      </c>
      <c r="F278" s="78" t="e">
        <f>VLOOKUP($A278,#REF!,15+$B$3,FALSE)</f>
        <v>#REF!</v>
      </c>
      <c r="G278" s="82" t="e">
        <f>IF($B278&gt;0,'2_Вихідні дані'!$B$3,0)</f>
        <v>#REF!</v>
      </c>
      <c r="H278" s="84" t="e">
        <f>IF($B278=0,0,VLOOKUP($A278,#REF!,'Печать(міжопал)'!H$9,FALSE))</f>
        <v>#REF!</v>
      </c>
      <c r="I278" s="84" t="e">
        <f>IF($B278=0,0,VLOOKUP($A278,#REF!,'Печать(міжопал)'!I$9,FALSE))</f>
        <v>#REF!</v>
      </c>
      <c r="J278" s="84" t="e">
        <f>IF(B278=0,0,IF(E278&gt;0,VLOOKUP(E278,'2_Вихідні дані'!$A$6:$B$11,2,FALSE),1))</f>
        <v>#REF!</v>
      </c>
      <c r="K278" s="84" t="e">
        <f>IF($B278=0,0,VLOOKUP($A278,#REF!,'Печать(міжопал)'!K$9,FALSE))</f>
        <v>#REF!</v>
      </c>
      <c r="L278" s="74" t="e">
        <f t="shared" si="28"/>
        <v>#REF!</v>
      </c>
      <c r="M278" s="84" t="e">
        <f>IF($B278=0,0,VLOOKUP($A278,#REF!,'Печать(міжопал)'!M$9,FALSE))</f>
        <v>#REF!</v>
      </c>
      <c r="N278" s="82" t="e">
        <f t="shared" si="29"/>
        <v>#REF!</v>
      </c>
      <c r="O278" s="84" t="e">
        <f>IF($B278=0,0,VLOOKUP($A278,#REF!,'Печать(міжопал)'!O$9,FALSE))</f>
        <v>#REF!</v>
      </c>
      <c r="P278" s="82" t="e">
        <f t="shared" si="30"/>
        <v>#REF!</v>
      </c>
      <c r="Q278" s="84" t="e">
        <f>IF($B278=0,0,VLOOKUP($A278,#REF!,'Печать(міжопал)'!Q$9,FALSE))</f>
        <v>#REF!</v>
      </c>
      <c r="R278" s="82" t="e">
        <f t="shared" si="31"/>
        <v>#REF!</v>
      </c>
      <c r="S278" s="84" t="e">
        <f>IF($B278=0,0,VLOOKUP($A278,#REF!,'Печать(міжопал)'!S$9,FALSE))</f>
        <v>#REF!</v>
      </c>
      <c r="T278" s="82" t="e">
        <f t="shared" si="32"/>
        <v>#REF!</v>
      </c>
      <c r="U278" s="84" t="e">
        <f>IF($B278=0,0,VLOOKUP($A278,#REF!,'Печать(міжопал)'!U$9,FALSE))</f>
        <v>#REF!</v>
      </c>
      <c r="V278" s="82" t="e">
        <f t="shared" si="33"/>
        <v>#REF!</v>
      </c>
      <c r="W278" s="84" t="e">
        <f>IF($B278=0,0,VLOOKUP($A278,#REF!,'Печать(міжопал)'!W$9,FALSE))</f>
        <v>#REF!</v>
      </c>
      <c r="X278" s="82" t="e">
        <f>IF(AND($A278&gt;0,W278&gt;0),IF('2_Вихідні дані'!$A$12=1,ROUND($L278*(W278-1),2),ROUND((L278+N278+P278+R278+T278+V278)*(W278-1),2)),0)</f>
        <v>#REF!</v>
      </c>
      <c r="Y278" s="74" t="e">
        <f t="shared" si="34"/>
        <v>#REF!</v>
      </c>
      <c r="Z278" s="74" t="e">
        <f>Y278*'2_Вихідні дані'!$B$18</f>
        <v>#REF!</v>
      </c>
    </row>
    <row r="279" spans="1:33" ht="12" hidden="1" x14ac:dyDescent="0.2">
      <c r="A279" s="86" t="e">
        <f>#REF!</f>
        <v>#REF!</v>
      </c>
      <c r="B279" s="78" t="e">
        <f>IF(C279=0,0,COUNTIF($C$10:C279,"&lt;&gt;0"))</f>
        <v>#REF!</v>
      </c>
      <c r="C279" s="78" t="e">
        <f>IF($F279&gt;0,#REF!,0)</f>
        <v>#REF!</v>
      </c>
      <c r="D279" s="78" t="e">
        <f>IF($F279&gt;0,#REF!,"")</f>
        <v>#REF!</v>
      </c>
      <c r="E279" s="78" t="e">
        <f>IF($F279&gt;0,#REF!,0)</f>
        <v>#REF!</v>
      </c>
      <c r="F279" s="78" t="e">
        <f>VLOOKUP($A279,#REF!,15+$B$3,FALSE)</f>
        <v>#REF!</v>
      </c>
      <c r="G279" s="82" t="e">
        <f>IF($B279&gt;0,'2_Вихідні дані'!$B$3,0)</f>
        <v>#REF!</v>
      </c>
      <c r="H279" s="84" t="e">
        <f>IF($B279=0,0,VLOOKUP($A279,#REF!,'Печать(міжопал)'!H$9,FALSE))</f>
        <v>#REF!</v>
      </c>
      <c r="I279" s="84" t="e">
        <f>IF($B279=0,0,VLOOKUP($A279,#REF!,'Печать(міжопал)'!I$9,FALSE))</f>
        <v>#REF!</v>
      </c>
      <c r="J279" s="84" t="e">
        <f>IF(B279=0,0,IF(E279&gt;0,VLOOKUP(E279,'2_Вихідні дані'!$A$6:$B$11,2,FALSE),1))</f>
        <v>#REF!</v>
      </c>
      <c r="K279" s="84" t="e">
        <f>IF($B279=0,0,VLOOKUP($A279,#REF!,'Печать(міжопал)'!K$9,FALSE))</f>
        <v>#REF!</v>
      </c>
      <c r="L279" s="74" t="e">
        <f t="shared" si="28"/>
        <v>#REF!</v>
      </c>
      <c r="M279" s="84" t="e">
        <f>IF($B279=0,0,VLOOKUP($A279,#REF!,'Печать(міжопал)'!M$9,FALSE))</f>
        <v>#REF!</v>
      </c>
      <c r="N279" s="82" t="e">
        <f t="shared" si="29"/>
        <v>#REF!</v>
      </c>
      <c r="O279" s="84" t="e">
        <f>IF($B279=0,0,VLOOKUP($A279,#REF!,'Печать(міжопал)'!O$9,FALSE))</f>
        <v>#REF!</v>
      </c>
      <c r="P279" s="82" t="e">
        <f t="shared" si="30"/>
        <v>#REF!</v>
      </c>
      <c r="Q279" s="84" t="e">
        <f>IF($B279=0,0,VLOOKUP($A279,#REF!,'Печать(міжопал)'!Q$9,FALSE))</f>
        <v>#REF!</v>
      </c>
      <c r="R279" s="82" t="e">
        <f t="shared" si="31"/>
        <v>#REF!</v>
      </c>
      <c r="S279" s="84" t="e">
        <f>IF($B279=0,0,VLOOKUP($A279,#REF!,'Печать(міжопал)'!S$9,FALSE))</f>
        <v>#REF!</v>
      </c>
      <c r="T279" s="82" t="e">
        <f t="shared" si="32"/>
        <v>#REF!</v>
      </c>
      <c r="U279" s="84" t="e">
        <f>IF($B279=0,0,VLOOKUP($A279,#REF!,'Печать(міжопал)'!U$9,FALSE))</f>
        <v>#REF!</v>
      </c>
      <c r="V279" s="82" t="e">
        <f t="shared" si="33"/>
        <v>#REF!</v>
      </c>
      <c r="W279" s="84" t="e">
        <f>IF($B279=0,0,VLOOKUP($A279,#REF!,'Печать(міжопал)'!W$9,FALSE))</f>
        <v>#REF!</v>
      </c>
      <c r="X279" s="82" t="e">
        <f>IF(AND($A279&gt;0,W279&gt;0),IF('2_Вихідні дані'!$A$12=1,ROUND($L279*(W279-1),2),ROUND((L279+N279+P279+R279+T279+V279)*(W279-1),2)),0)</f>
        <v>#REF!</v>
      </c>
      <c r="Y279" s="74" t="e">
        <f t="shared" si="34"/>
        <v>#REF!</v>
      </c>
      <c r="Z279" s="74" t="e">
        <f>Y279*'2_Вихідні дані'!$B$18</f>
        <v>#REF!</v>
      </c>
    </row>
    <row r="281" spans="1:33" s="6" customFormat="1" ht="18.75" x14ac:dyDescent="0.2">
      <c r="A281" s="2"/>
      <c r="B281" s="24"/>
      <c r="C281" s="449" t="s">
        <v>30</v>
      </c>
      <c r="D281" s="449"/>
      <c r="E281" s="449"/>
      <c r="F281" s="449"/>
      <c r="G281" s="449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50" t="s">
        <v>23</v>
      </c>
      <c r="S281" s="450"/>
      <c r="T281" s="450"/>
      <c r="U281" s="450"/>
      <c r="V281" s="450"/>
      <c r="W281" s="450"/>
      <c r="X281" s="2"/>
      <c r="Y281" s="11"/>
      <c r="Z281" s="5"/>
      <c r="AA281" s="5"/>
      <c r="AB281" s="5"/>
      <c r="AC281" s="5"/>
      <c r="AD281" s="5"/>
      <c r="AE281" s="2"/>
      <c r="AF281" s="2"/>
      <c r="AG281" s="2"/>
    </row>
    <row r="282" spans="1:33" s="6" customFormat="1" ht="18.75" x14ac:dyDescent="0.2">
      <c r="A282" s="2"/>
      <c r="B282" s="24"/>
      <c r="C282" s="449" t="s">
        <v>2</v>
      </c>
      <c r="D282" s="449"/>
      <c r="E282" s="449"/>
      <c r="F282" s="449"/>
      <c r="G282" s="449"/>
      <c r="H282" s="5"/>
      <c r="I282" s="5"/>
      <c r="J282" s="5"/>
      <c r="K282" s="5"/>
      <c r="L282" s="5"/>
      <c r="M282" s="2"/>
      <c r="N282" s="2"/>
      <c r="O282" s="2"/>
      <c r="P282" s="11"/>
      <c r="Q282" s="5"/>
      <c r="R282" s="450" t="s">
        <v>23</v>
      </c>
      <c r="S282" s="450"/>
      <c r="T282" s="450"/>
      <c r="U282" s="450"/>
      <c r="V282" s="450"/>
      <c r="W282" s="450"/>
      <c r="X282" s="2"/>
      <c r="Y282" s="11"/>
      <c r="Z282" s="5"/>
      <c r="AA282" s="5"/>
      <c r="AB282" s="5"/>
      <c r="AC282" s="5"/>
      <c r="AD282" s="5"/>
      <c r="AE282" s="2"/>
      <c r="AF282" s="2"/>
      <c r="AG282" s="2"/>
    </row>
    <row r="283" spans="1:33" s="6" customFormat="1" ht="18.75" x14ac:dyDescent="0.2">
      <c r="A283" s="2"/>
      <c r="B283" s="24"/>
      <c r="C283" s="449" t="s">
        <v>0</v>
      </c>
      <c r="D283" s="449"/>
      <c r="E283" s="449"/>
      <c r="F283" s="449"/>
      <c r="G283" s="449"/>
      <c r="H283" s="5"/>
      <c r="I283" s="5"/>
      <c r="J283" s="5"/>
      <c r="K283" s="5"/>
      <c r="L283" s="5"/>
      <c r="M283" s="2"/>
      <c r="N283" s="2"/>
      <c r="O283" s="2"/>
      <c r="P283" s="11"/>
      <c r="Q283" s="5"/>
      <c r="R283" s="450" t="s">
        <v>23</v>
      </c>
      <c r="S283" s="450"/>
      <c r="T283" s="450"/>
      <c r="U283" s="450"/>
      <c r="V283" s="450"/>
      <c r="W283" s="450"/>
      <c r="X283" s="2"/>
      <c r="Y283" s="11"/>
      <c r="Z283" s="5"/>
      <c r="AA283" s="5"/>
      <c r="AB283" s="5"/>
      <c r="AC283" s="5"/>
      <c r="AD283" s="5"/>
      <c r="AE283" s="2"/>
      <c r="AF283" s="2"/>
      <c r="AG283" s="2"/>
    </row>
    <row r="284" spans="1:33" s="6" customFormat="1" ht="18.75" x14ac:dyDescent="0.2">
      <c r="A284" s="18"/>
      <c r="B284" s="25"/>
      <c r="C284" s="449" t="s">
        <v>3</v>
      </c>
      <c r="D284" s="449"/>
      <c r="E284" s="449"/>
      <c r="F284" s="449"/>
      <c r="G284" s="449"/>
      <c r="H284" s="20"/>
      <c r="I284" s="20"/>
      <c r="J284" s="20"/>
      <c r="K284" s="20"/>
      <c r="L284" s="20"/>
      <c r="M284" s="21"/>
      <c r="N284" s="2"/>
      <c r="O284" s="21"/>
      <c r="P284" s="19"/>
      <c r="Q284" s="20"/>
      <c r="R284" s="450" t="s">
        <v>23</v>
      </c>
      <c r="S284" s="450"/>
      <c r="T284" s="450"/>
      <c r="U284" s="450"/>
      <c r="V284" s="450"/>
      <c r="W284" s="450"/>
      <c r="X284" s="21"/>
      <c r="Y284" s="19"/>
      <c r="Z284" s="20"/>
      <c r="AA284" s="20"/>
      <c r="AB284" s="20"/>
      <c r="AC284" s="20"/>
      <c r="AD284" s="20"/>
      <c r="AE284" s="21"/>
      <c r="AF284" s="2"/>
      <c r="AG284" s="21"/>
    </row>
  </sheetData>
  <sheetProtection autoFilter="0"/>
  <autoFilter ref="A9:Z279" xr:uid="{00000000-0009-0000-0000-00000E000000}">
    <filterColumn colId="25">
      <filters>
        <filter val="15 250,86"/>
        <filter val="16 775,94"/>
        <filter val="181 179,84"/>
        <filter val="22 647,48"/>
        <filter val="23 048,10"/>
        <filter val="25 140,24"/>
        <filter val="25 834,92"/>
        <filter val="25 926,42"/>
        <filter val="27 222,72"/>
        <filter val="28 519,08"/>
        <filter val="30 196,68"/>
        <filter val="40 262,16"/>
        <filter val="40 338,42"/>
        <filter val="41 177,28"/>
        <filter val="46 972,62"/>
        <filter val="54 018,48"/>
        <filter val="55 427,64"/>
      </filters>
    </filterColumn>
  </autoFilter>
  <mergeCells count="33">
    <mergeCell ref="Z5:Z8"/>
    <mergeCell ref="Y5:Y8"/>
    <mergeCell ref="B5:B8"/>
    <mergeCell ref="S6:T7"/>
    <mergeCell ref="U6:V7"/>
    <mergeCell ref="W6:X7"/>
    <mergeCell ref="G6:G8"/>
    <mergeCell ref="H6:H8"/>
    <mergeCell ref="I6:I8"/>
    <mergeCell ref="J6:J8"/>
    <mergeCell ref="E5:E8"/>
    <mergeCell ref="Q6:R7"/>
    <mergeCell ref="G5:L5"/>
    <mergeCell ref="M5:X5"/>
    <mergeCell ref="A1:D1"/>
    <mergeCell ref="K6:K8"/>
    <mergeCell ref="L6:L8"/>
    <mergeCell ref="M6:N7"/>
    <mergeCell ref="O6:P7"/>
    <mergeCell ref="C2:X2"/>
    <mergeCell ref="A4:E4"/>
    <mergeCell ref="A5:A8"/>
    <mergeCell ref="C5:C8"/>
    <mergeCell ref="D5:D8"/>
    <mergeCell ref="F5:F8"/>
    <mergeCell ref="C284:G284"/>
    <mergeCell ref="R284:W284"/>
    <mergeCell ref="C281:G281"/>
    <mergeCell ref="R281:W281"/>
    <mergeCell ref="C282:G282"/>
    <mergeCell ref="R282:W282"/>
    <mergeCell ref="C283:G283"/>
    <mergeCell ref="R283:W283"/>
  </mergeCells>
  <conditionalFormatting sqref="E10:E279">
    <cfRule type="cellIs" dxfId="16" priority="9" stopIfTrue="1" operator="equal">
      <formula>0</formula>
    </cfRule>
  </conditionalFormatting>
  <conditionalFormatting sqref="L10:L279">
    <cfRule type="cellIs" dxfId="15" priority="8" stopIfTrue="1" operator="equal">
      <formula>0</formula>
    </cfRule>
  </conditionalFormatting>
  <conditionalFormatting sqref="Z10:Z279">
    <cfRule type="cellIs" dxfId="14" priority="7" stopIfTrue="1" operator="equal">
      <formula>0</formula>
    </cfRule>
  </conditionalFormatting>
  <conditionalFormatting sqref="T4:X4">
    <cfRule type="cellIs" dxfId="13" priority="6" stopIfTrue="1" operator="equal">
      <formula>0</formula>
    </cfRule>
  </conditionalFormatting>
  <conditionalFormatting sqref="A4:B4">
    <cfRule type="cellIs" dxfId="12" priority="5" stopIfTrue="1" operator="equal">
      <formula>0</formula>
    </cfRule>
  </conditionalFormatting>
  <conditionalFormatting sqref="A11:H279 A10:G10 B10:G279">
    <cfRule type="cellIs" dxfId="11" priority="3" stopIfTrue="1" operator="equal">
      <formula>0</formula>
    </cfRule>
    <cfRule type="cellIs" dxfId="10" priority="4" stopIfTrue="1" operator="equal">
      <formula>0</formula>
    </cfRule>
  </conditionalFormatting>
  <conditionalFormatting sqref="Y4:Z4 F4">
    <cfRule type="cellIs" dxfId="9" priority="2" stopIfTrue="1" operator="equal">
      <formula>0</formula>
    </cfRule>
  </conditionalFormatting>
  <conditionalFormatting sqref="A10:Z279">
    <cfRule type="cellIs" dxfId="8" priority="1" stopIfTrue="1" operator="equal">
      <formula>0</formula>
    </cfRule>
  </conditionalFormatting>
  <pageMargins left="0.23622047244094491" right="0.15748031496062992" top="0.23622047244094491" bottom="0.35433070866141736" header="0.15748031496062992" footer="0.15748031496062992"/>
  <pageSetup paperSize="9" scale="79" orientation="landscape" r:id="rId1"/>
  <headerFooter>
    <oddFooter>&amp;C&amp;P</oddFooter>
  </headerFooter>
  <ignoredErrors>
    <ignoredError sqref="O10:U279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926" r:id="rId4" name="Drop Down 38">
              <controlPr defaultSize="0" autoLine="0" autoPict="0">
                <anchor moveWithCells="1">
                  <from>
                    <xdr:col>3</xdr:col>
                    <xdr:colOff>704850</xdr:colOff>
                    <xdr:row>0</xdr:row>
                    <xdr:rowOff>85725</xdr:rowOff>
                  </from>
                  <to>
                    <xdr:col>13</xdr:col>
                    <xdr:colOff>66675</xdr:colOff>
                    <xdr:row>0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20"/>
  <sheetViews>
    <sheetView workbookViewId="0">
      <selection activeCell="E6" sqref="E6"/>
    </sheetView>
  </sheetViews>
  <sheetFormatPr defaultRowHeight="12.75" x14ac:dyDescent="0.2"/>
  <cols>
    <col min="1" max="2" width="23" customWidth="1"/>
    <col min="3" max="3" width="10.7109375" customWidth="1"/>
    <col min="4" max="4" width="15.7109375" customWidth="1"/>
    <col min="5" max="5" width="15.5703125" customWidth="1"/>
    <col min="6" max="9" width="18" customWidth="1"/>
  </cols>
  <sheetData>
    <row r="1" spans="1:10" ht="15.75" x14ac:dyDescent="0.25">
      <c r="G1" s="448" t="s">
        <v>478</v>
      </c>
      <c r="H1" s="448"/>
      <c r="I1" s="448"/>
      <c r="J1" s="286"/>
    </row>
    <row r="2" spans="1:10" s="1" customFormat="1" ht="37.5" customHeight="1" x14ac:dyDescent="0.2">
      <c r="A2" s="579" t="s">
        <v>487</v>
      </c>
      <c r="B2" s="579"/>
      <c r="C2" s="579"/>
      <c r="D2" s="579"/>
      <c r="E2" s="579"/>
      <c r="F2" s="579"/>
      <c r="G2" s="579"/>
      <c r="H2" s="579"/>
      <c r="I2" s="579"/>
    </row>
    <row r="3" spans="1:10" s="1" customFormat="1" ht="33.75" customHeight="1" x14ac:dyDescent="0.2">
      <c r="A3" s="580" t="s">
        <v>24</v>
      </c>
      <c r="B3" s="581"/>
      <c r="C3" s="578" t="s">
        <v>26</v>
      </c>
      <c r="D3" s="578" t="s">
        <v>407</v>
      </c>
      <c r="E3" s="578"/>
      <c r="F3" s="578" t="s">
        <v>408</v>
      </c>
      <c r="G3" s="578"/>
      <c r="H3" s="578" t="s">
        <v>379</v>
      </c>
      <c r="I3" s="578"/>
    </row>
    <row r="4" spans="1:10" s="1" customFormat="1" ht="33.75" customHeight="1" x14ac:dyDescent="0.2">
      <c r="A4" s="582"/>
      <c r="B4" s="583"/>
      <c r="C4" s="578"/>
      <c r="D4" s="273" t="s">
        <v>51</v>
      </c>
      <c r="E4" s="273" t="s">
        <v>52</v>
      </c>
      <c r="F4" s="273" t="s">
        <v>51</v>
      </c>
      <c r="G4" s="273" t="s">
        <v>52</v>
      </c>
      <c r="H4" s="273" t="s">
        <v>51</v>
      </c>
      <c r="I4" s="273" t="s">
        <v>52</v>
      </c>
    </row>
    <row r="5" spans="1:10" s="1" customFormat="1" ht="25.5" customHeight="1" x14ac:dyDescent="0.2">
      <c r="A5" s="578" t="str">
        <f>'1_РОЗПОДІЛ ПЕРСОНАЛУ'!Z5</f>
        <v>Ліцензовані послуги:</v>
      </c>
      <c r="B5" s="273" t="str">
        <f>'1_РОЗПОДІЛ ПЕРСОНАЛУ'!Z6</f>
        <v>Виробництво теплової енергії котельнями</v>
      </c>
      <c r="C5" s="274">
        <f>'1_РОЗПОДІЛ ПЕРСОНАЛУ'!AJ281</f>
        <v>2.652173913043478</v>
      </c>
      <c r="D5" s="275">
        <v>24</v>
      </c>
      <c r="E5" s="276">
        <v>1261071.4800000002</v>
      </c>
      <c r="F5" s="275">
        <f>'5_Зведені дані'!H5</f>
        <v>23</v>
      </c>
      <c r="G5" s="276">
        <f>'5_Зведені дані'!I5</f>
        <v>1733584.08</v>
      </c>
      <c r="H5" s="277">
        <f>F5-D5</f>
        <v>-1</v>
      </c>
      <c r="I5" s="278">
        <f>G5-E5</f>
        <v>472512.59999999986</v>
      </c>
    </row>
    <row r="6" spans="1:10" s="1" customFormat="1" ht="25.5" customHeight="1" x14ac:dyDescent="0.2">
      <c r="A6" s="578"/>
      <c r="B6" s="273" t="str">
        <f>'1_РОЗПОДІЛ ПЕРСОНАЛУ'!AA6</f>
        <v>Транспортування теплової енергії</v>
      </c>
      <c r="C6" s="274">
        <f>'1_РОЗПОДІЛ ПЕРСОНАЛУ'!AK281</f>
        <v>4.05</v>
      </c>
      <c r="D6" s="275">
        <v>9.5</v>
      </c>
      <c r="E6" s="276">
        <v>530547.36</v>
      </c>
      <c r="F6" s="275">
        <f>'5_Зведені дані'!H6</f>
        <v>10</v>
      </c>
      <c r="G6" s="276">
        <f>'5_Зведені дані'!I6</f>
        <v>806925.18000000017</v>
      </c>
      <c r="H6" s="275">
        <f t="shared" ref="H6:H12" si="0">F6-D6</f>
        <v>0.5</v>
      </c>
      <c r="I6" s="278">
        <f t="shared" ref="I6:I13" si="1">G6-E6</f>
        <v>276377.82000000018</v>
      </c>
    </row>
    <row r="7" spans="1:10" s="1" customFormat="1" ht="25.5" customHeight="1" x14ac:dyDescent="0.2">
      <c r="A7" s="578"/>
      <c r="B7" s="273" t="str">
        <f>'1_РОЗПОДІЛ ПЕРСОНАЛУ'!AB6</f>
        <v>Постачання теплової енергії</v>
      </c>
      <c r="C7" s="274">
        <f>'1_РОЗПОДІЛ ПЕРСОНАЛУ'!AL281</f>
        <v>0</v>
      </c>
      <c r="D7" s="275">
        <v>2</v>
      </c>
      <c r="E7" s="276">
        <v>204981.96000000002</v>
      </c>
      <c r="F7" s="275">
        <f>'5_Зведені дані'!H7</f>
        <v>2</v>
      </c>
      <c r="G7" s="276">
        <f>'5_Зведені дані'!I7</f>
        <v>286614.71999999997</v>
      </c>
      <c r="H7" s="275">
        <f t="shared" si="0"/>
        <v>0</v>
      </c>
      <c r="I7" s="278">
        <f t="shared" si="1"/>
        <v>81632.759999999951</v>
      </c>
    </row>
    <row r="8" spans="1:10" s="1" customFormat="1" ht="25.5" customHeight="1" x14ac:dyDescent="0.2">
      <c r="A8" s="578" t="str">
        <f>'1_РОЗПОДІЛ ПЕРСОНАЛУ'!AC5</f>
        <v>Неліцензовані послуги:</v>
      </c>
      <c r="B8" s="273" t="str">
        <f>'1_РОЗПОДІЛ ПЕРСОНАЛУ'!AC6</f>
        <v>Послуги з опалення та ГВП</v>
      </c>
      <c r="C8" s="274">
        <f>'1_РОЗПОДІЛ ПЕРСОНАЛУ'!AM281</f>
        <v>0</v>
      </c>
      <c r="D8" s="275">
        <v>1</v>
      </c>
      <c r="E8" s="276">
        <v>40011.839999999997</v>
      </c>
      <c r="F8" s="275">
        <f>'5_Зведені дані'!H8</f>
        <v>1</v>
      </c>
      <c r="G8" s="276">
        <f>'5_Зведені дані'!I8</f>
        <v>53250.12</v>
      </c>
      <c r="H8" s="275">
        <f t="shared" si="0"/>
        <v>0</v>
      </c>
      <c r="I8" s="278">
        <f t="shared" si="1"/>
        <v>13238.280000000006</v>
      </c>
    </row>
    <row r="9" spans="1:10" s="1" customFormat="1" ht="25.5" customHeight="1" x14ac:dyDescent="0.2">
      <c r="A9" s="578"/>
      <c r="B9" s="273" t="str">
        <f>'1_РОЗПОДІЛ ПЕРСОНАЛУ'!AD6</f>
        <v>Інша діяльність 1</v>
      </c>
      <c r="C9" s="274">
        <f>'1_РОЗПОДІЛ ПЕРСОНАЛУ'!AN281</f>
        <v>0</v>
      </c>
      <c r="D9" s="275">
        <v>0</v>
      </c>
      <c r="E9" s="276">
        <v>0</v>
      </c>
      <c r="F9" s="275">
        <f>'5_Зведені дані'!H9</f>
        <v>0</v>
      </c>
      <c r="G9" s="276">
        <f>'5_Зведені дані'!I9</f>
        <v>0</v>
      </c>
      <c r="H9" s="275">
        <f t="shared" si="0"/>
        <v>0</v>
      </c>
      <c r="I9" s="278">
        <f t="shared" si="1"/>
        <v>0</v>
      </c>
    </row>
    <row r="10" spans="1:10" s="1" customFormat="1" ht="25.5" customHeight="1" x14ac:dyDescent="0.2">
      <c r="A10" s="578"/>
      <c r="B10" s="273" t="str">
        <f>'1_РОЗПОДІЛ ПЕРСОНАЛУ'!AE6</f>
        <v>Інша діяльність 2</v>
      </c>
      <c r="C10" s="274">
        <f>'1_РОЗПОДІЛ ПЕРСОНАЛУ'!AO281</f>
        <v>0</v>
      </c>
      <c r="D10" s="275">
        <v>0</v>
      </c>
      <c r="E10" s="276">
        <v>0</v>
      </c>
      <c r="F10" s="275">
        <f>'5_Зведені дані'!H10</f>
        <v>0</v>
      </c>
      <c r="G10" s="276">
        <f>'5_Зведені дані'!I10</f>
        <v>0</v>
      </c>
      <c r="H10" s="275">
        <f t="shared" si="0"/>
        <v>0</v>
      </c>
      <c r="I10" s="278">
        <f t="shared" si="1"/>
        <v>0</v>
      </c>
    </row>
    <row r="11" spans="1:10" s="1" customFormat="1" ht="22.5" customHeight="1" x14ac:dyDescent="0.2">
      <c r="A11" s="578" t="str">
        <f>'1_РОЗПОДІЛ ПЕРСОНАЛУ'!AF5</f>
        <v>Загальновиробничий персонал</v>
      </c>
      <c r="B11" s="578"/>
      <c r="C11" s="274">
        <f>'1_РОЗПОДІЛ ПЕРСОНАЛУ'!AP281</f>
        <v>5</v>
      </c>
      <c r="D11" s="275">
        <v>17.200000000000003</v>
      </c>
      <c r="E11" s="276">
        <v>888503.46000000008</v>
      </c>
      <c r="F11" s="275">
        <f>'5_Зведені дані'!H11</f>
        <v>12.200000000000003</v>
      </c>
      <c r="G11" s="276">
        <f>'5_Зведені дані'!I11</f>
        <v>1040038.7999999998</v>
      </c>
      <c r="H11" s="275">
        <f t="shared" si="0"/>
        <v>-5</v>
      </c>
      <c r="I11" s="278">
        <f t="shared" si="1"/>
        <v>151535.33999999973</v>
      </c>
    </row>
    <row r="12" spans="1:10" s="1" customFormat="1" ht="22.5" customHeight="1" x14ac:dyDescent="0.2">
      <c r="A12" s="578" t="str">
        <f>'1_РОЗПОДІЛ ПЕРСОНАЛУ'!AG5</f>
        <v>Адміністративний персонал</v>
      </c>
      <c r="B12" s="578"/>
      <c r="C12" s="274">
        <f>'1_РОЗПОДІЛ ПЕРСОНАЛУ'!AQ281</f>
        <v>0</v>
      </c>
      <c r="D12" s="275">
        <v>6.1</v>
      </c>
      <c r="E12" s="276">
        <v>653240.75999999989</v>
      </c>
      <c r="F12" s="275">
        <f>'5_Зведені дані'!H12</f>
        <v>5.0999999999999996</v>
      </c>
      <c r="G12" s="276">
        <f>'5_Зведені дані'!I12</f>
        <v>810798.24</v>
      </c>
      <c r="H12" s="275">
        <f t="shared" si="0"/>
        <v>-1</v>
      </c>
      <c r="I12" s="278">
        <f t="shared" si="1"/>
        <v>157557.4800000001</v>
      </c>
    </row>
    <row r="13" spans="1:10" s="41" customFormat="1" ht="22.5" customHeight="1" x14ac:dyDescent="0.2">
      <c r="A13" s="578" t="s">
        <v>25</v>
      </c>
      <c r="B13" s="578"/>
      <c r="C13" s="278">
        <f>'1_РОЗПОДІЛ ПЕРСОНАЛУ'!AI281</f>
        <v>3.1857142857142855</v>
      </c>
      <c r="D13" s="278">
        <v>59.800000000000004</v>
      </c>
      <c r="E13" s="278">
        <v>3578356.8600000003</v>
      </c>
      <c r="F13" s="278">
        <f t="shared" ref="F13:H13" si="2">SUM(F5:F12)</f>
        <v>53.300000000000004</v>
      </c>
      <c r="G13" s="278">
        <f t="shared" si="2"/>
        <v>4731211.1400000006</v>
      </c>
      <c r="H13" s="279">
        <f t="shared" si="2"/>
        <v>-6.5</v>
      </c>
      <c r="I13" s="278">
        <f t="shared" si="1"/>
        <v>1152854.2800000003</v>
      </c>
    </row>
    <row r="14" spans="1:10" s="41" customFormat="1" ht="22.5" customHeight="1" x14ac:dyDescent="0.2">
      <c r="A14" s="578" t="s">
        <v>409</v>
      </c>
      <c r="B14" s="578"/>
      <c r="C14" s="278" t="s">
        <v>29</v>
      </c>
      <c r="D14" s="278" t="s">
        <v>29</v>
      </c>
      <c r="E14" s="278" t="s">
        <v>29</v>
      </c>
      <c r="F14" s="278" t="s">
        <v>29</v>
      </c>
      <c r="G14" s="278" t="s">
        <v>29</v>
      </c>
      <c r="H14" s="279">
        <f>F13/D13*100-100</f>
        <v>-10.869565217391312</v>
      </c>
      <c r="I14" s="279">
        <f>G13/E13*100-100</f>
        <v>32.217420595664123</v>
      </c>
    </row>
    <row r="15" spans="1:10" s="41" customFormat="1" ht="22.5" customHeight="1" x14ac:dyDescent="0.2">
      <c r="A15" s="287"/>
      <c r="B15" s="287"/>
      <c r="C15" s="288"/>
      <c r="D15" s="288"/>
      <c r="E15" s="288"/>
      <c r="F15" s="288"/>
      <c r="G15" s="288"/>
      <c r="H15" s="289"/>
      <c r="I15" s="289"/>
    </row>
    <row r="16" spans="1:10" s="41" customFormat="1" ht="22.5" customHeight="1" x14ac:dyDescent="0.2">
      <c r="A16" s="578" t="s">
        <v>421</v>
      </c>
      <c r="B16" s="578"/>
      <c r="C16" s="278" t="s">
        <v>29</v>
      </c>
      <c r="D16" s="278" t="s">
        <v>29</v>
      </c>
      <c r="E16" s="278">
        <f>E13*0.22</f>
        <v>787238.50920000009</v>
      </c>
      <c r="F16" s="278" t="s">
        <v>29</v>
      </c>
      <c r="G16" s="278">
        <f>G13*0.22</f>
        <v>1040866.4508000001</v>
      </c>
      <c r="H16" s="278" t="s">
        <v>29</v>
      </c>
      <c r="I16" s="278">
        <f t="shared" ref="I16" si="3">G16-E16</f>
        <v>253627.94160000002</v>
      </c>
    </row>
    <row r="18" spans="1:21" s="1" customFormat="1" ht="18.75" x14ac:dyDescent="0.2">
      <c r="A18" s="449" t="s">
        <v>132</v>
      </c>
      <c r="B18" s="449"/>
      <c r="C18" s="449"/>
      <c r="D18" s="449"/>
      <c r="E18" s="449"/>
      <c r="F18" s="110" t="s">
        <v>133</v>
      </c>
      <c r="G18" s="5"/>
      <c r="H18" s="5"/>
      <c r="I18" s="5"/>
      <c r="J18" s="5"/>
      <c r="K18" s="2"/>
      <c r="L18" s="2"/>
      <c r="M18" s="2"/>
      <c r="N18" s="11"/>
      <c r="O18" s="5"/>
      <c r="Q18" s="110"/>
      <c r="R18" s="110"/>
      <c r="S18" s="110"/>
      <c r="T18" s="110"/>
      <c r="U18" s="110"/>
    </row>
    <row r="20" spans="1:21" x14ac:dyDescent="0.2">
      <c r="I20" s="290"/>
    </row>
  </sheetData>
  <mergeCells count="15">
    <mergeCell ref="G1:I1"/>
    <mergeCell ref="A16:B16"/>
    <mergeCell ref="A18:E18"/>
    <mergeCell ref="A5:A7"/>
    <mergeCell ref="A8:A10"/>
    <mergeCell ref="A11:B11"/>
    <mergeCell ref="A12:B12"/>
    <mergeCell ref="A13:B13"/>
    <mergeCell ref="A14:B14"/>
    <mergeCell ref="A2:I2"/>
    <mergeCell ref="A3:B4"/>
    <mergeCell ref="C3:C4"/>
    <mergeCell ref="D3:E3"/>
    <mergeCell ref="F3:G3"/>
    <mergeCell ref="H3:I3"/>
  </mergeCells>
  <pageMargins left="0.49" right="0.34" top="1.07" bottom="0.74803149606299213" header="0.31496062992125984" footer="0.31496062992125984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5"/>
  <sheetViews>
    <sheetView topLeftCell="A17" workbookViewId="0">
      <selection activeCell="A4" sqref="A4:R4"/>
    </sheetView>
  </sheetViews>
  <sheetFormatPr defaultRowHeight="15" x14ac:dyDescent="0.25"/>
  <cols>
    <col min="1" max="1" width="39.7109375" style="111" customWidth="1"/>
    <col min="2" max="2" width="12.28515625" style="111" customWidth="1"/>
    <col min="3" max="4" width="12.85546875" style="111" customWidth="1"/>
    <col min="5" max="12" width="8" style="111" hidden="1" customWidth="1"/>
    <col min="13" max="16" width="8.42578125" style="111" hidden="1" customWidth="1"/>
    <col min="17" max="17" width="0" style="111" hidden="1" customWidth="1"/>
    <col min="18" max="18" width="11" style="111" customWidth="1"/>
    <col min="19" max="16384" width="9.140625" style="111"/>
  </cols>
  <sheetData>
    <row r="1" spans="1:18" ht="58.5" hidden="1" customHeight="1" x14ac:dyDescent="0.25">
      <c r="M1" s="584" t="s">
        <v>137</v>
      </c>
      <c r="N1" s="584"/>
      <c r="O1" s="584"/>
      <c r="P1" s="584"/>
    </row>
    <row r="2" spans="1:18" ht="24.75" customHeight="1" x14ac:dyDescent="0.25">
      <c r="D2" s="481" t="s">
        <v>479</v>
      </c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</row>
    <row r="3" spans="1:18" s="112" customFormat="1" ht="18" customHeight="1" x14ac:dyDescent="0.3">
      <c r="A3" s="587" t="s">
        <v>405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</row>
    <row r="4" spans="1:18" s="112" customFormat="1" ht="18.75" x14ac:dyDescent="0.3">
      <c r="A4" s="586" t="s">
        <v>182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</row>
    <row r="5" spans="1:18" x14ac:dyDescent="0.25">
      <c r="A5" s="585" t="s">
        <v>139</v>
      </c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</row>
    <row r="6" spans="1:18" ht="38.25" x14ac:dyDescent="0.25">
      <c r="A6" s="264" t="s">
        <v>141</v>
      </c>
      <c r="B6" s="264" t="s">
        <v>142</v>
      </c>
      <c r="C6" s="264" t="s">
        <v>399</v>
      </c>
      <c r="D6" s="264" t="s">
        <v>402</v>
      </c>
      <c r="E6" s="264" t="s">
        <v>144</v>
      </c>
      <c r="F6" s="264" t="s">
        <v>145</v>
      </c>
      <c r="G6" s="264" t="s">
        <v>146</v>
      </c>
      <c r="H6" s="264" t="s">
        <v>147</v>
      </c>
      <c r="I6" s="264" t="s">
        <v>148</v>
      </c>
      <c r="J6" s="264" t="s">
        <v>149</v>
      </c>
      <c r="K6" s="264" t="s">
        <v>150</v>
      </c>
      <c r="L6" s="264" t="s">
        <v>151</v>
      </c>
      <c r="M6" s="264" t="s">
        <v>152</v>
      </c>
      <c r="N6" s="264" t="s">
        <v>153</v>
      </c>
      <c r="O6" s="264" t="s">
        <v>154</v>
      </c>
      <c r="P6" s="264" t="s">
        <v>155</v>
      </c>
      <c r="Q6" s="112"/>
      <c r="R6" s="246" t="s">
        <v>380</v>
      </c>
    </row>
    <row r="7" spans="1:18" x14ac:dyDescent="0.25">
      <c r="A7" s="265">
        <v>1</v>
      </c>
      <c r="B7" s="264">
        <v>2</v>
      </c>
      <c r="C7" s="264">
        <v>3</v>
      </c>
      <c r="D7" s="264">
        <v>4</v>
      </c>
      <c r="E7" s="264">
        <v>4</v>
      </c>
      <c r="F7" s="264">
        <v>5</v>
      </c>
      <c r="G7" s="264">
        <v>6</v>
      </c>
      <c r="H7" s="264">
        <v>7</v>
      </c>
      <c r="I7" s="264">
        <v>8</v>
      </c>
      <c r="J7" s="264">
        <v>9</v>
      </c>
      <c r="K7" s="264">
        <v>10</v>
      </c>
      <c r="L7" s="264">
        <v>11</v>
      </c>
      <c r="M7" s="264">
        <v>12</v>
      </c>
      <c r="N7" s="264">
        <v>13</v>
      </c>
      <c r="O7" s="264">
        <v>14</v>
      </c>
      <c r="P7" s="264">
        <v>15</v>
      </c>
      <c r="Q7" s="112"/>
      <c r="R7" s="266">
        <v>5</v>
      </c>
    </row>
    <row r="8" spans="1:18" ht="15.75" customHeight="1" x14ac:dyDescent="0.25">
      <c r="A8" s="115" t="s">
        <v>156</v>
      </c>
      <c r="B8" s="113" t="s">
        <v>157</v>
      </c>
      <c r="C8" s="251">
        <f>'Ел. стар.'!C7</f>
        <v>14859.357977011496</v>
      </c>
      <c r="D8" s="116">
        <f>SUM(E8:P8)</f>
        <v>14859.357977011496</v>
      </c>
      <c r="E8" s="116">
        <v>3403.938793103448</v>
      </c>
      <c r="F8" s="116">
        <v>2986.994114942529</v>
      </c>
      <c r="G8" s="116">
        <v>2251.9535517241384</v>
      </c>
      <c r="H8" s="116">
        <v>268.82431034482755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709.9180459770115</v>
      </c>
      <c r="O8" s="116">
        <v>2173.20408045977</v>
      </c>
      <c r="P8" s="116">
        <v>3064.5250804597699</v>
      </c>
      <c r="Q8" s="255">
        <f>D8-'Ел. стар.'!C7</f>
        <v>0</v>
      </c>
      <c r="R8" s="256">
        <f>D8-C8</f>
        <v>0</v>
      </c>
    </row>
    <row r="9" spans="1:18" ht="28.5" customHeight="1" x14ac:dyDescent="0.25">
      <c r="A9" s="115" t="s">
        <v>158</v>
      </c>
      <c r="B9" s="113" t="s">
        <v>159</v>
      </c>
      <c r="C9" s="252">
        <f>'Ел. стар.'!C8</f>
        <v>25.243721201165982</v>
      </c>
      <c r="D9" s="117">
        <f>D10/D8*1000</f>
        <v>25.243721201165982</v>
      </c>
      <c r="E9" s="117">
        <f t="shared" ref="E9:P9" si="0">E10/E8*1000</f>
        <v>24.697565117894612</v>
      </c>
      <c r="F9" s="117">
        <f t="shared" si="0"/>
        <v>24.686751015382825</v>
      </c>
      <c r="G9" s="117">
        <f t="shared" si="0"/>
        <v>24.853290138755078</v>
      </c>
      <c r="H9" s="117">
        <f t="shared" si="0"/>
        <v>28.225814065204748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17">
        <f t="shared" si="0"/>
        <v>26.178669644075796</v>
      </c>
      <c r="O9" s="117">
        <f t="shared" si="0"/>
        <v>25.016042206444954</v>
      </c>
      <c r="P9" s="117">
        <f t="shared" si="0"/>
        <v>24.802993287493777</v>
      </c>
      <c r="Q9" s="255">
        <f>D9-'Ел. стар.'!C8</f>
        <v>0</v>
      </c>
      <c r="R9" s="256">
        <f t="shared" ref="R9:R21" si="1">D9-C9</f>
        <v>0</v>
      </c>
    </row>
    <row r="10" spans="1:18" ht="27" customHeight="1" x14ac:dyDescent="0.25">
      <c r="A10" s="115" t="s">
        <v>160</v>
      </c>
      <c r="B10" s="113" t="s">
        <v>161</v>
      </c>
      <c r="C10" s="253">
        <f>'Ел. стар.'!C9</f>
        <v>375.10548999999997</v>
      </c>
      <c r="D10" s="119">
        <f>D14</f>
        <v>375.10548999999997</v>
      </c>
      <c r="E10" s="119">
        <f t="shared" ref="E10:P10" si="2">E14</f>
        <v>84.069000000000003</v>
      </c>
      <c r="F10" s="119">
        <f t="shared" si="2"/>
        <v>73.73917999999999</v>
      </c>
      <c r="G10" s="119">
        <f t="shared" si="2"/>
        <v>55.968454999999999</v>
      </c>
      <c r="H10" s="119">
        <f t="shared" si="2"/>
        <v>7.5877850000000002</v>
      </c>
      <c r="I10" s="119">
        <f t="shared" si="2"/>
        <v>0.95299999999999996</v>
      </c>
      <c r="J10" s="119">
        <f t="shared" si="2"/>
        <v>0.91500000000000004</v>
      </c>
      <c r="K10" s="119">
        <f t="shared" si="2"/>
        <v>0.98799999999999999</v>
      </c>
      <c r="L10" s="119">
        <f t="shared" si="2"/>
        <v>0.98799999999999999</v>
      </c>
      <c r="M10" s="119">
        <f t="shared" si="2"/>
        <v>0.93799999999999994</v>
      </c>
      <c r="N10" s="119">
        <f t="shared" si="2"/>
        <v>18.584709999999998</v>
      </c>
      <c r="O10" s="119">
        <f t="shared" si="2"/>
        <v>54.364964999999998</v>
      </c>
      <c r="P10" s="119">
        <f t="shared" si="2"/>
        <v>76.009394999999998</v>
      </c>
      <c r="Q10" s="255">
        <f>D10-'Ел. стар.'!C9</f>
        <v>0</v>
      </c>
      <c r="R10" s="256">
        <f t="shared" si="1"/>
        <v>0</v>
      </c>
    </row>
    <row r="11" spans="1:18" ht="15.75" customHeight="1" x14ac:dyDescent="0.25">
      <c r="A11" s="115" t="s">
        <v>162</v>
      </c>
      <c r="B11" s="113" t="s">
        <v>161</v>
      </c>
      <c r="C11" s="251">
        <f>'Ел. стар.'!C10</f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0</v>
      </c>
      <c r="P11" s="118">
        <v>0</v>
      </c>
      <c r="Q11" s="255">
        <f>D11-'Ел. стар.'!C10</f>
        <v>0</v>
      </c>
      <c r="R11" s="256">
        <f t="shared" si="1"/>
        <v>0</v>
      </c>
    </row>
    <row r="12" spans="1:18" ht="15.75" customHeight="1" x14ac:dyDescent="0.25">
      <c r="A12" s="115" t="s">
        <v>163</v>
      </c>
      <c r="B12" s="113" t="s">
        <v>401</v>
      </c>
      <c r="C12" s="251">
        <f>'Ел. стар.'!C11</f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0</v>
      </c>
      <c r="P12" s="118">
        <v>0</v>
      </c>
      <c r="Q12" s="255">
        <f>D12-'Ел. стар.'!C11</f>
        <v>0</v>
      </c>
      <c r="R12" s="256">
        <f t="shared" si="1"/>
        <v>0</v>
      </c>
    </row>
    <row r="13" spans="1:18" ht="15.75" customHeight="1" x14ac:dyDescent="0.25">
      <c r="A13" s="115" t="s">
        <v>165</v>
      </c>
      <c r="B13" s="113" t="s">
        <v>166</v>
      </c>
      <c r="C13" s="251">
        <f>'Ел. стар.'!C12</f>
        <v>0</v>
      </c>
      <c r="D13" s="118">
        <v>0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0</v>
      </c>
      <c r="N13" s="118">
        <v>0</v>
      </c>
      <c r="O13" s="118">
        <v>0</v>
      </c>
      <c r="P13" s="118">
        <v>0</v>
      </c>
      <c r="Q13" s="255">
        <f>D13-'Ел. стар.'!C12</f>
        <v>0</v>
      </c>
      <c r="R13" s="256">
        <f t="shared" si="1"/>
        <v>0</v>
      </c>
    </row>
    <row r="14" spans="1:18" ht="15.75" customHeight="1" x14ac:dyDescent="0.25">
      <c r="A14" s="115" t="s">
        <v>167</v>
      </c>
      <c r="B14" s="113" t="s">
        <v>161</v>
      </c>
      <c r="C14" s="253">
        <f>'Ел. стар.'!C13</f>
        <v>375.10548999999997</v>
      </c>
      <c r="D14" s="119">
        <f>SUM(E14:P14)</f>
        <v>375.10548999999997</v>
      </c>
      <c r="E14" s="119">
        <v>84.069000000000003</v>
      </c>
      <c r="F14" s="119">
        <v>73.73917999999999</v>
      </c>
      <c r="G14" s="119">
        <v>55.968454999999999</v>
      </c>
      <c r="H14" s="119">
        <v>7.5877850000000002</v>
      </c>
      <c r="I14" s="120">
        <v>0.95299999999999996</v>
      </c>
      <c r="J14" s="120">
        <v>0.91500000000000004</v>
      </c>
      <c r="K14" s="120">
        <v>0.98799999999999999</v>
      </c>
      <c r="L14" s="120">
        <v>0.98799999999999999</v>
      </c>
      <c r="M14" s="120">
        <v>0.93799999999999994</v>
      </c>
      <c r="N14" s="119">
        <v>18.584709999999998</v>
      </c>
      <c r="O14" s="119">
        <v>54.364964999999998</v>
      </c>
      <c r="P14" s="119">
        <v>76.009394999999998</v>
      </c>
      <c r="Q14" s="255">
        <f>D14-'Ел. стар.'!C13</f>
        <v>0</v>
      </c>
      <c r="R14" s="256">
        <f t="shared" si="1"/>
        <v>0</v>
      </c>
    </row>
    <row r="15" spans="1:18" ht="15.75" customHeight="1" x14ac:dyDescent="0.25">
      <c r="A15" s="115" t="s">
        <v>168</v>
      </c>
      <c r="B15" s="113" t="s">
        <v>401</v>
      </c>
      <c r="C15" s="254">
        <f>'Ел. стар.'!C14</f>
        <v>1.8192699999999999</v>
      </c>
      <c r="D15" s="121">
        <v>2.13605</v>
      </c>
      <c r="E15" s="121">
        <v>2.13605</v>
      </c>
      <c r="F15" s="121">
        <v>2.13605</v>
      </c>
      <c r="G15" s="121">
        <v>2.13605</v>
      </c>
      <c r="H15" s="121">
        <v>2.13605</v>
      </c>
      <c r="I15" s="121">
        <v>2.13605</v>
      </c>
      <c r="J15" s="121">
        <v>2.13605</v>
      </c>
      <c r="K15" s="121">
        <v>2.13605</v>
      </c>
      <c r="L15" s="121">
        <v>2.13605</v>
      </c>
      <c r="M15" s="121">
        <v>2.13605</v>
      </c>
      <c r="N15" s="121">
        <v>2.13605</v>
      </c>
      <c r="O15" s="121">
        <v>2.13605</v>
      </c>
      <c r="P15" s="121">
        <v>2.13605</v>
      </c>
      <c r="Q15" s="255">
        <f>D15-'Ел. стар.'!C14</f>
        <v>0.31678000000000006</v>
      </c>
      <c r="R15" s="257">
        <f t="shared" si="1"/>
        <v>0.31678000000000006</v>
      </c>
    </row>
    <row r="16" spans="1:18" ht="15.75" customHeight="1" x14ac:dyDescent="0.25">
      <c r="A16" s="115" t="s">
        <v>169</v>
      </c>
      <c r="B16" s="113" t="s">
        <v>170</v>
      </c>
      <c r="C16" s="253">
        <f>'Ел. стар.'!C15</f>
        <v>682.41817000000003</v>
      </c>
      <c r="D16" s="122">
        <f>SUM(E16:P16)</f>
        <v>801.2441</v>
      </c>
      <c r="E16" s="122">
        <f>ROUND(E14*E15,5)</f>
        <v>179.57559000000001</v>
      </c>
      <c r="F16" s="122">
        <f t="shared" ref="F16:P16" si="3">ROUND(F14*F15,5)</f>
        <v>157.51058</v>
      </c>
      <c r="G16" s="122">
        <f t="shared" si="3"/>
        <v>119.55141999999999</v>
      </c>
      <c r="H16" s="122">
        <f t="shared" si="3"/>
        <v>16.207889999999999</v>
      </c>
      <c r="I16" s="122">
        <f t="shared" si="3"/>
        <v>2.03566</v>
      </c>
      <c r="J16" s="122">
        <f t="shared" si="3"/>
        <v>1.9544900000000001</v>
      </c>
      <c r="K16" s="122">
        <f t="shared" si="3"/>
        <v>2.11042</v>
      </c>
      <c r="L16" s="122">
        <f t="shared" si="3"/>
        <v>2.11042</v>
      </c>
      <c r="M16" s="122">
        <f t="shared" si="3"/>
        <v>2.0036100000000001</v>
      </c>
      <c r="N16" s="122">
        <f t="shared" si="3"/>
        <v>39.697870000000002</v>
      </c>
      <c r="O16" s="122">
        <f t="shared" si="3"/>
        <v>116.12627999999999</v>
      </c>
      <c r="P16" s="122">
        <f t="shared" si="3"/>
        <v>162.35987</v>
      </c>
      <c r="Q16" s="255">
        <f>D16-'Ел. стар.'!C15</f>
        <v>118.82592999999997</v>
      </c>
      <c r="R16" s="258">
        <f t="shared" si="1"/>
        <v>118.82592999999997</v>
      </c>
    </row>
    <row r="17" spans="1:18" ht="15.75" customHeight="1" x14ac:dyDescent="0.25">
      <c r="A17" s="115" t="s">
        <v>171</v>
      </c>
      <c r="B17" s="113" t="s">
        <v>166</v>
      </c>
      <c r="C17" s="253">
        <f>'Ел. стар.'!C16</f>
        <v>682.41817000000003</v>
      </c>
      <c r="D17" s="122">
        <f>D16</f>
        <v>801.2441</v>
      </c>
      <c r="E17" s="122">
        <f t="shared" ref="E17:P17" si="4">E16</f>
        <v>179.57559000000001</v>
      </c>
      <c r="F17" s="122">
        <f t="shared" si="4"/>
        <v>157.51058</v>
      </c>
      <c r="G17" s="122">
        <f t="shared" si="4"/>
        <v>119.55141999999999</v>
      </c>
      <c r="H17" s="122">
        <f t="shared" si="4"/>
        <v>16.207889999999999</v>
      </c>
      <c r="I17" s="122">
        <f t="shared" si="4"/>
        <v>2.03566</v>
      </c>
      <c r="J17" s="122">
        <f t="shared" si="4"/>
        <v>1.9544900000000001</v>
      </c>
      <c r="K17" s="122">
        <f t="shared" si="4"/>
        <v>2.11042</v>
      </c>
      <c r="L17" s="122">
        <f t="shared" si="4"/>
        <v>2.11042</v>
      </c>
      <c r="M17" s="122">
        <f t="shared" si="4"/>
        <v>2.0036100000000001</v>
      </c>
      <c r="N17" s="122">
        <f t="shared" si="4"/>
        <v>39.697870000000002</v>
      </c>
      <c r="O17" s="122">
        <f t="shared" si="4"/>
        <v>116.12627999999999</v>
      </c>
      <c r="P17" s="122">
        <f t="shared" si="4"/>
        <v>162.35987</v>
      </c>
      <c r="Q17" s="255">
        <f>D17-'Ел. стар.'!C16</f>
        <v>118.82592999999997</v>
      </c>
      <c r="R17" s="258">
        <f t="shared" si="1"/>
        <v>118.82592999999997</v>
      </c>
    </row>
    <row r="18" spans="1:18" ht="15.75" customHeight="1" x14ac:dyDescent="0.25">
      <c r="A18" s="115" t="s">
        <v>172</v>
      </c>
      <c r="B18" s="113" t="s">
        <v>161</v>
      </c>
      <c r="C18" s="253">
        <f>'Ел. стар.'!C17</f>
        <v>4.6740000000000004</v>
      </c>
      <c r="D18" s="123">
        <f>SUM(E18:P18)</f>
        <v>4.6740000000000004</v>
      </c>
      <c r="E18" s="123">
        <v>0.65500000000000003</v>
      </c>
      <c r="F18" s="123">
        <v>0.59399999999999997</v>
      </c>
      <c r="G18" s="123">
        <v>0.58199999999999996</v>
      </c>
      <c r="H18" s="123">
        <v>0.252</v>
      </c>
      <c r="I18" s="123">
        <v>0.19800000000000001</v>
      </c>
      <c r="J18" s="123">
        <v>0.192</v>
      </c>
      <c r="K18" s="123">
        <v>0.2</v>
      </c>
      <c r="L18" s="123">
        <v>0.2</v>
      </c>
      <c r="M18" s="123">
        <v>0.192</v>
      </c>
      <c r="N18" s="123">
        <v>0.38400000000000001</v>
      </c>
      <c r="O18" s="123">
        <v>0.58399999999999996</v>
      </c>
      <c r="P18" s="123">
        <v>0.64100000000000001</v>
      </c>
      <c r="Q18" s="255">
        <f>D18-'Ел. стар.'!C17</f>
        <v>0</v>
      </c>
      <c r="R18" s="256">
        <f t="shared" si="1"/>
        <v>0</v>
      </c>
    </row>
    <row r="19" spans="1:18" ht="15.75" customHeight="1" x14ac:dyDescent="0.25">
      <c r="A19" s="115" t="s">
        <v>174</v>
      </c>
      <c r="B19" s="113" t="s">
        <v>401</v>
      </c>
      <c r="C19" s="254">
        <f>'Ел. стар.'!C18</f>
        <v>1.4174500000000001</v>
      </c>
      <c r="D19" s="121">
        <v>1.6693199999999999</v>
      </c>
      <c r="E19" s="121">
        <v>1.6693199999999999</v>
      </c>
      <c r="F19" s="121">
        <v>1.6693199999999999</v>
      </c>
      <c r="G19" s="121">
        <v>1.6693199999999999</v>
      </c>
      <c r="H19" s="121">
        <v>1.6693199999999999</v>
      </c>
      <c r="I19" s="121">
        <v>1.6693199999999999</v>
      </c>
      <c r="J19" s="121">
        <v>1.6693199999999999</v>
      </c>
      <c r="K19" s="121">
        <v>1.6693199999999999</v>
      </c>
      <c r="L19" s="121">
        <v>1.6693199999999999</v>
      </c>
      <c r="M19" s="121">
        <v>1.6693199999999999</v>
      </c>
      <c r="N19" s="121">
        <v>1.6693199999999999</v>
      </c>
      <c r="O19" s="121">
        <v>1.6693199999999999</v>
      </c>
      <c r="P19" s="121">
        <v>1.6693199999999999</v>
      </c>
      <c r="Q19" s="255">
        <f>D19-'Ел. стар.'!C18</f>
        <v>0.25186999999999982</v>
      </c>
      <c r="R19" s="257">
        <f t="shared" si="1"/>
        <v>0.25186999999999982</v>
      </c>
    </row>
    <row r="20" spans="1:18" ht="15.75" customHeight="1" x14ac:dyDescent="0.25">
      <c r="A20" s="115" t="s">
        <v>176</v>
      </c>
      <c r="B20" s="113" t="s">
        <v>170</v>
      </c>
      <c r="C20" s="253">
        <f>'Ел. стар.'!C19</f>
        <v>6.6251800000000003</v>
      </c>
      <c r="D20" s="122">
        <f>SUM(E20:P20)</f>
        <v>7.8023899999999982</v>
      </c>
      <c r="E20" s="122">
        <f>ROUND(E18*E19,5)</f>
        <v>1.0933999999999999</v>
      </c>
      <c r="F20" s="122">
        <f t="shared" ref="F20:P20" si="5">ROUND(F18*F19,5)</f>
        <v>0.99158000000000002</v>
      </c>
      <c r="G20" s="122">
        <f t="shared" si="5"/>
        <v>0.97153999999999996</v>
      </c>
      <c r="H20" s="122">
        <f t="shared" si="5"/>
        <v>0.42066999999999999</v>
      </c>
      <c r="I20" s="122">
        <f t="shared" si="5"/>
        <v>0.33052999999999999</v>
      </c>
      <c r="J20" s="122">
        <f t="shared" si="5"/>
        <v>0.32051000000000002</v>
      </c>
      <c r="K20" s="122">
        <f t="shared" si="5"/>
        <v>0.33385999999999999</v>
      </c>
      <c r="L20" s="122">
        <f t="shared" si="5"/>
        <v>0.33385999999999999</v>
      </c>
      <c r="M20" s="122">
        <f t="shared" si="5"/>
        <v>0.32051000000000002</v>
      </c>
      <c r="N20" s="122">
        <f t="shared" si="5"/>
        <v>0.64102000000000003</v>
      </c>
      <c r="O20" s="122">
        <f t="shared" si="5"/>
        <v>0.97487999999999997</v>
      </c>
      <c r="P20" s="122">
        <f t="shared" si="5"/>
        <v>1.07003</v>
      </c>
      <c r="Q20" s="255">
        <f>D20-'Ел. стар.'!C19</f>
        <v>1.1772099999999979</v>
      </c>
      <c r="R20" s="258">
        <f t="shared" si="1"/>
        <v>1.1772099999999979</v>
      </c>
    </row>
    <row r="21" spans="1:18" s="112" customFormat="1" ht="15.75" customHeight="1" x14ac:dyDescent="0.25">
      <c r="A21" s="267" t="s">
        <v>177</v>
      </c>
      <c r="B21" s="264" t="s">
        <v>166</v>
      </c>
      <c r="C21" s="268">
        <f>'Ел. стар.'!C20</f>
        <v>689.04335000000003</v>
      </c>
      <c r="D21" s="269">
        <f>D20+D17</f>
        <v>809.04648999999995</v>
      </c>
      <c r="E21" s="269">
        <f t="shared" ref="E21:P22" si="6">E20+E17</f>
        <v>180.66899000000001</v>
      </c>
      <c r="F21" s="269">
        <f t="shared" si="6"/>
        <v>158.50216</v>
      </c>
      <c r="G21" s="269">
        <f t="shared" si="6"/>
        <v>120.52296</v>
      </c>
      <c r="H21" s="269">
        <f t="shared" si="6"/>
        <v>16.62856</v>
      </c>
      <c r="I21" s="269">
        <f t="shared" si="6"/>
        <v>2.36619</v>
      </c>
      <c r="J21" s="269">
        <f t="shared" si="6"/>
        <v>2.2749999999999999</v>
      </c>
      <c r="K21" s="269">
        <f t="shared" si="6"/>
        <v>2.44428</v>
      </c>
      <c r="L21" s="269">
        <f t="shared" si="6"/>
        <v>2.44428</v>
      </c>
      <c r="M21" s="269">
        <f t="shared" si="6"/>
        <v>2.3241200000000002</v>
      </c>
      <c r="N21" s="269">
        <f t="shared" si="6"/>
        <v>40.338889999999999</v>
      </c>
      <c r="O21" s="269">
        <f t="shared" si="6"/>
        <v>117.10115999999999</v>
      </c>
      <c r="P21" s="269">
        <f t="shared" si="6"/>
        <v>163.4299</v>
      </c>
      <c r="Q21" s="270">
        <f>D21-'Ел. стар.'!C20</f>
        <v>120.00313999999992</v>
      </c>
      <c r="R21" s="271">
        <f t="shared" si="1"/>
        <v>120.00313999999992</v>
      </c>
    </row>
    <row r="22" spans="1:18" s="112" customFormat="1" ht="15.75" customHeight="1" x14ac:dyDescent="0.25">
      <c r="A22" s="267" t="s">
        <v>403</v>
      </c>
      <c r="B22" s="264" t="s">
        <v>404</v>
      </c>
      <c r="C22" s="268" t="s">
        <v>29</v>
      </c>
      <c r="D22" s="269" t="s">
        <v>29</v>
      </c>
      <c r="E22" s="269">
        <f t="shared" si="6"/>
        <v>181.32399000000001</v>
      </c>
      <c r="F22" s="269">
        <f t="shared" si="6"/>
        <v>159.09616</v>
      </c>
      <c r="G22" s="269">
        <f t="shared" si="6"/>
        <v>121.10495999999999</v>
      </c>
      <c r="H22" s="269">
        <f t="shared" si="6"/>
        <v>16.880559999999999</v>
      </c>
      <c r="I22" s="269">
        <f t="shared" si="6"/>
        <v>2.56419</v>
      </c>
      <c r="J22" s="269">
        <f t="shared" si="6"/>
        <v>2.4670000000000001</v>
      </c>
      <c r="K22" s="269">
        <f t="shared" si="6"/>
        <v>2.6442800000000002</v>
      </c>
      <c r="L22" s="269">
        <f t="shared" si="6"/>
        <v>2.6442800000000002</v>
      </c>
      <c r="M22" s="269">
        <f t="shared" si="6"/>
        <v>2.5161200000000004</v>
      </c>
      <c r="N22" s="269">
        <f t="shared" si="6"/>
        <v>40.72289</v>
      </c>
      <c r="O22" s="269">
        <f t="shared" si="6"/>
        <v>117.68516</v>
      </c>
      <c r="P22" s="269">
        <f t="shared" si="6"/>
        <v>164.07089999999999</v>
      </c>
      <c r="Q22" s="270" t="e">
        <f>D22-'Ел. стар.'!C21</f>
        <v>#VALUE!</v>
      </c>
      <c r="R22" s="272">
        <f>D21/C21*100-100</f>
        <v>17.415905690113689</v>
      </c>
    </row>
    <row r="23" spans="1:18" ht="15.75" customHeight="1" x14ac:dyDescent="0.25"/>
    <row r="24" spans="1:18" s="126" customFormat="1" ht="15.75" customHeight="1" x14ac:dyDescent="0.2">
      <c r="A24" s="125" t="s">
        <v>132</v>
      </c>
      <c r="B24" s="440" t="s">
        <v>406</v>
      </c>
      <c r="C24" s="440"/>
      <c r="D24" s="172" t="s">
        <v>133</v>
      </c>
      <c r="E24" s="259" t="s">
        <v>178</v>
      </c>
      <c r="F24" s="259"/>
      <c r="G24" s="261"/>
      <c r="H24" s="261"/>
      <c r="I24" s="259" t="s">
        <v>133</v>
      </c>
      <c r="J24" s="259"/>
      <c r="K24" s="261"/>
      <c r="L24" s="261"/>
      <c r="M24" s="261"/>
      <c r="N24" s="261"/>
      <c r="O24" s="261"/>
      <c r="P24" s="261"/>
      <c r="Q24" s="261"/>
      <c r="R24" s="261"/>
    </row>
    <row r="25" spans="1:18" s="129" customFormat="1" ht="15" customHeight="1" x14ac:dyDescent="0.2">
      <c r="A25" s="245" t="s">
        <v>179</v>
      </c>
      <c r="B25" s="442" t="s">
        <v>180</v>
      </c>
      <c r="C25" s="442"/>
      <c r="D25" s="262" t="s">
        <v>266</v>
      </c>
      <c r="E25" s="127" t="s">
        <v>180</v>
      </c>
      <c r="F25" s="127"/>
      <c r="G25" s="263"/>
      <c r="H25" s="263"/>
      <c r="I25" s="260" t="s">
        <v>181</v>
      </c>
      <c r="J25" s="260"/>
      <c r="K25" s="263"/>
      <c r="L25" s="263"/>
      <c r="M25" s="263"/>
      <c r="N25" s="263"/>
      <c r="O25" s="263"/>
      <c r="P25" s="263"/>
      <c r="Q25" s="263"/>
      <c r="R25" s="263"/>
    </row>
  </sheetData>
  <mergeCells count="7">
    <mergeCell ref="B25:C25"/>
    <mergeCell ref="M1:P1"/>
    <mergeCell ref="A5:R5"/>
    <mergeCell ref="A4:R4"/>
    <mergeCell ref="A3:R3"/>
    <mergeCell ref="B24:C24"/>
    <mergeCell ref="D2:R2"/>
  </mergeCells>
  <conditionalFormatting sqref="A4:P4">
    <cfRule type="cellIs" dxfId="7" priority="1" operator="equal">
      <formula>0</formula>
    </cfRule>
  </conditionalFormatting>
  <pageMargins left="0.7" right="0.43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39"/>
  <sheetViews>
    <sheetView topLeftCell="A16" workbookViewId="0">
      <selection activeCell="F20" sqref="F20"/>
    </sheetView>
  </sheetViews>
  <sheetFormatPr defaultRowHeight="12.75" x14ac:dyDescent="0.2"/>
  <sheetData>
    <row r="2" spans="1:9" ht="15.75" x14ac:dyDescent="0.25">
      <c r="E2" s="281"/>
    </row>
    <row r="3" spans="1:9" ht="15.75" x14ac:dyDescent="0.25">
      <c r="E3" s="281"/>
    </row>
    <row r="4" spans="1:9" ht="15.75" x14ac:dyDescent="0.25">
      <c r="E4" s="281"/>
    </row>
    <row r="5" spans="1:9" ht="15.75" x14ac:dyDescent="0.25">
      <c r="E5" s="281"/>
    </row>
    <row r="6" spans="1:9" ht="15.75" x14ac:dyDescent="0.25">
      <c r="E6" s="281"/>
    </row>
    <row r="7" spans="1:9" ht="15.75" x14ac:dyDescent="0.25">
      <c r="E7" s="281"/>
    </row>
    <row r="8" spans="1:9" ht="15.75" x14ac:dyDescent="0.25">
      <c r="E8" s="281"/>
    </row>
    <row r="9" spans="1:9" ht="15.75" x14ac:dyDescent="0.25">
      <c r="E9" s="281"/>
    </row>
    <row r="10" spans="1:9" ht="15.75" x14ac:dyDescent="0.25">
      <c r="E10" s="281"/>
    </row>
    <row r="16" spans="1:9" ht="50.25" customHeight="1" x14ac:dyDescent="0.45">
      <c r="A16" s="588" t="s">
        <v>415</v>
      </c>
      <c r="B16" s="588"/>
      <c r="C16" s="588"/>
      <c r="D16" s="588"/>
      <c r="E16" s="588"/>
      <c r="F16" s="588"/>
      <c r="G16" s="588"/>
      <c r="H16" s="588"/>
      <c r="I16" s="588"/>
    </row>
    <row r="17" spans="2:16" ht="101.25" customHeight="1" x14ac:dyDescent="0.3">
      <c r="B17" s="589" t="s">
        <v>411</v>
      </c>
      <c r="C17" s="589"/>
      <c r="D17" s="589"/>
      <c r="E17" s="589"/>
      <c r="F17" s="589"/>
      <c r="G17" s="589"/>
      <c r="H17" s="589"/>
      <c r="I17" s="282"/>
      <c r="J17" s="282"/>
      <c r="K17" s="282"/>
      <c r="L17" s="282"/>
      <c r="M17" s="282"/>
      <c r="N17" s="282"/>
      <c r="O17" s="282"/>
      <c r="P17" s="282"/>
    </row>
    <row r="18" spans="2:16" ht="37.5" customHeight="1" x14ac:dyDescent="0.3">
      <c r="B18" s="589" t="s">
        <v>412</v>
      </c>
      <c r="C18" s="589"/>
      <c r="D18" s="589"/>
      <c r="E18" s="589"/>
      <c r="F18" s="589"/>
      <c r="G18" s="589"/>
      <c r="H18" s="589"/>
    </row>
    <row r="38" spans="4:5" ht="15.75" x14ac:dyDescent="0.25">
      <c r="D38" s="590" t="s">
        <v>413</v>
      </c>
      <c r="E38" s="590"/>
    </row>
    <row r="39" spans="4:5" ht="15.75" x14ac:dyDescent="0.25">
      <c r="D39" s="590" t="s">
        <v>414</v>
      </c>
      <c r="E39" s="590"/>
    </row>
  </sheetData>
  <mergeCells count="5">
    <mergeCell ref="A16:I16"/>
    <mergeCell ref="B17:H17"/>
    <mergeCell ref="B18:H18"/>
    <mergeCell ref="D38:E38"/>
    <mergeCell ref="D39:E39"/>
  </mergeCells>
  <pageMargins left="1.02" right="0.34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4">
    <tabColor theme="1" tint="4.9989318521683403E-2"/>
  </sheetPr>
  <dimension ref="A2:B29"/>
  <sheetViews>
    <sheetView showGridLines="0" zoomScale="115" zoomScaleNormal="115" workbookViewId="0">
      <selection activeCell="B3" sqref="B3"/>
    </sheetView>
  </sheetViews>
  <sheetFormatPr defaultColWidth="9.140625" defaultRowHeight="12.75" x14ac:dyDescent="0.2"/>
  <cols>
    <col min="1" max="1" width="31.42578125" style="68" customWidth="1"/>
    <col min="2" max="2" width="37.28515625" style="64" customWidth="1"/>
    <col min="3" max="16384" width="9.140625" style="64"/>
  </cols>
  <sheetData>
    <row r="2" spans="1:2" x14ac:dyDescent="0.2">
      <c r="A2" s="63" t="s">
        <v>57</v>
      </c>
      <c r="B2" s="63" t="s">
        <v>58</v>
      </c>
    </row>
    <row r="3" spans="1:2" ht="57.75" customHeight="1" x14ac:dyDescent="0.2">
      <c r="A3" s="65" t="s">
        <v>64</v>
      </c>
      <c r="B3" s="62">
        <v>1921</v>
      </c>
    </row>
    <row r="4" spans="1:2" x14ac:dyDescent="0.2">
      <c r="A4" s="591" t="s">
        <v>56</v>
      </c>
      <c r="B4" s="592"/>
    </row>
    <row r="5" spans="1:2" x14ac:dyDescent="0.2">
      <c r="A5" s="66" t="s">
        <v>18</v>
      </c>
      <c r="B5" s="65" t="s">
        <v>44</v>
      </c>
    </row>
    <row r="6" spans="1:2" x14ac:dyDescent="0.2">
      <c r="A6" s="66">
        <v>1</v>
      </c>
      <c r="B6" s="65">
        <v>1</v>
      </c>
    </row>
    <row r="7" spans="1:2" x14ac:dyDescent="0.2">
      <c r="A7" s="66">
        <v>2</v>
      </c>
      <c r="B7" s="65">
        <v>1.08</v>
      </c>
    </row>
    <row r="8" spans="1:2" x14ac:dyDescent="0.2">
      <c r="A8" s="66">
        <v>3</v>
      </c>
      <c r="B8" s="65">
        <v>1.2</v>
      </c>
    </row>
    <row r="9" spans="1:2" x14ac:dyDescent="0.2">
      <c r="A9" s="66">
        <v>4</v>
      </c>
      <c r="B9" s="65">
        <v>1.35</v>
      </c>
    </row>
    <row r="10" spans="1:2" x14ac:dyDescent="0.2">
      <c r="A10" s="66">
        <v>5</v>
      </c>
      <c r="B10" s="65">
        <v>1.54</v>
      </c>
    </row>
    <row r="11" spans="1:2" x14ac:dyDescent="0.2">
      <c r="A11" s="66">
        <v>6</v>
      </c>
      <c r="B11" s="65">
        <v>1.8</v>
      </c>
    </row>
    <row r="12" spans="1:2" hidden="1" x14ac:dyDescent="0.2">
      <c r="A12" s="69">
        <v>2</v>
      </c>
    </row>
    <row r="13" spans="1:2" ht="22.5" customHeight="1" x14ac:dyDescent="0.2">
      <c r="A13" s="593" t="s">
        <v>63</v>
      </c>
      <c r="B13" s="593"/>
    </row>
    <row r="17" spans="1:2" x14ac:dyDescent="0.2">
      <c r="A17" s="67" t="s">
        <v>49</v>
      </c>
      <c r="B17" s="54">
        <v>6</v>
      </c>
    </row>
    <row r="18" spans="1:2" x14ac:dyDescent="0.2">
      <c r="A18" s="67" t="s">
        <v>50</v>
      </c>
      <c r="B18" s="54">
        <v>6</v>
      </c>
    </row>
    <row r="20" spans="1:2" hidden="1" x14ac:dyDescent="0.2"/>
    <row r="21" spans="1:2" hidden="1" x14ac:dyDescent="0.2">
      <c r="B21" s="87" t="s">
        <v>75</v>
      </c>
    </row>
    <row r="22" spans="1:2" ht="25.5" hidden="1" x14ac:dyDescent="0.2">
      <c r="B22" s="87" t="s">
        <v>72</v>
      </c>
    </row>
    <row r="23" spans="1:2" ht="25.5" hidden="1" x14ac:dyDescent="0.2">
      <c r="B23" s="87" t="s">
        <v>73</v>
      </c>
    </row>
    <row r="24" spans="1:2" ht="25.5" hidden="1" x14ac:dyDescent="0.2">
      <c r="B24" s="87" t="s">
        <v>74</v>
      </c>
    </row>
    <row r="25" spans="1:2" ht="25.5" hidden="1" x14ac:dyDescent="0.2">
      <c r="B25" s="87" t="s">
        <v>78</v>
      </c>
    </row>
    <row r="26" spans="1:2" hidden="1" x14ac:dyDescent="0.2">
      <c r="B26" s="87" t="e">
        <f>"Тільки прямий персонал, задіяний у "&amp;#REF!</f>
        <v>#REF!</v>
      </c>
    </row>
    <row r="27" spans="1:2" hidden="1" x14ac:dyDescent="0.2">
      <c r="B27" s="87" t="e">
        <f>"Тільки прямий персонал, задіяний у "&amp;#REF!</f>
        <v>#REF!</v>
      </c>
    </row>
    <row r="28" spans="1:2" hidden="1" x14ac:dyDescent="0.2">
      <c r="B28" s="87" t="s">
        <v>70</v>
      </c>
    </row>
    <row r="29" spans="1:2" hidden="1" x14ac:dyDescent="0.2">
      <c r="B29" s="87" t="s">
        <v>71</v>
      </c>
    </row>
  </sheetData>
  <mergeCells count="2">
    <mergeCell ref="A4:B4"/>
    <mergeCell ref="A13:B13"/>
  </mergeCells>
  <conditionalFormatting sqref="B3">
    <cfRule type="cellIs" dxfId="6" priority="3" stopIfTrue="1" operator="equal">
      <formula>0</formula>
    </cfRule>
    <cfRule type="cellIs" dxfId="5" priority="4" stopIfTrue="1" operator="equal">
      <formula>0</formula>
    </cfRule>
  </conditionalFormatting>
  <conditionalFormatting sqref="B17:B18">
    <cfRule type="cellIs" dxfId="4" priority="1" stopIfTrue="1" operator="equal">
      <formula>0</formula>
    </cfRule>
    <cfRule type="cellIs" dxfId="3" priority="2" stopIfTrue="1" operator="equal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Option Button 1">
              <controlPr defaultSize="0" autoFill="0" autoLine="0" autoPict="0">
                <anchor moveWithCells="1">
                  <from>
                    <xdr:col>0</xdr:col>
                    <xdr:colOff>28575</xdr:colOff>
                    <xdr:row>13</xdr:row>
                    <xdr:rowOff>0</xdr:rowOff>
                  </from>
                  <to>
                    <xdr:col>1</xdr:col>
                    <xdr:colOff>1362075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Option Button 2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57150</xdr:rowOff>
                  </from>
                  <to>
                    <xdr:col>1</xdr:col>
                    <xdr:colOff>2257425</xdr:colOff>
                    <xdr:row>16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workbookViewId="0">
      <selection activeCell="D15" sqref="D15"/>
    </sheetView>
  </sheetViews>
  <sheetFormatPr defaultRowHeight="12.75" x14ac:dyDescent="0.2"/>
  <cols>
    <col min="1" max="1" width="8" customWidth="1"/>
    <col min="2" max="2" width="45.28515625" customWidth="1"/>
    <col min="3" max="3" width="13.5703125" customWidth="1"/>
    <col min="4" max="4" width="23.85546875" customWidth="1"/>
    <col min="5" max="5" width="9.140625" hidden="1" customWidth="1"/>
    <col min="6" max="11" width="0" hidden="1" customWidth="1"/>
  </cols>
  <sheetData>
    <row r="1" spans="1:11" ht="15" x14ac:dyDescent="0.2">
      <c r="D1" s="343" t="s">
        <v>416</v>
      </c>
    </row>
    <row r="2" spans="1:11" ht="15.75" x14ac:dyDescent="0.2">
      <c r="A2" s="434" t="s">
        <v>452</v>
      </c>
      <c r="B2" s="434"/>
      <c r="C2" s="434"/>
      <c r="D2" s="434"/>
    </row>
    <row r="3" spans="1:11" ht="57" customHeight="1" x14ac:dyDescent="0.2">
      <c r="A3" s="435" t="s">
        <v>475</v>
      </c>
      <c r="B3" s="435"/>
      <c r="C3" s="435"/>
      <c r="D3" s="435"/>
    </row>
    <row r="4" spans="1:11" ht="15" x14ac:dyDescent="0.25">
      <c r="A4" s="324"/>
      <c r="B4" s="324"/>
      <c r="C4" s="324"/>
      <c r="D4" s="325" t="s">
        <v>140</v>
      </c>
      <c r="I4">
        <v>0.56627033528844861</v>
      </c>
    </row>
    <row r="5" spans="1:11" x14ac:dyDescent="0.2">
      <c r="A5" s="436" t="s">
        <v>184</v>
      </c>
      <c r="B5" s="436" t="s">
        <v>453</v>
      </c>
      <c r="C5" s="436" t="s">
        <v>142</v>
      </c>
      <c r="D5" s="437" t="s">
        <v>454</v>
      </c>
    </row>
    <row r="6" spans="1:11" ht="18" customHeight="1" x14ac:dyDescent="0.2">
      <c r="A6" s="436"/>
      <c r="B6" s="436"/>
      <c r="C6" s="436"/>
      <c r="D6" s="438"/>
    </row>
    <row r="7" spans="1:11" s="324" customFormat="1" ht="15" x14ac:dyDescent="0.25">
      <c r="A7" s="326">
        <v>1</v>
      </c>
      <c r="B7" s="327" t="s">
        <v>455</v>
      </c>
      <c r="C7" s="328" t="s">
        <v>270</v>
      </c>
      <c r="D7" s="329">
        <v>2900</v>
      </c>
      <c r="E7" s="327">
        <v>100</v>
      </c>
    </row>
    <row r="8" spans="1:11" x14ac:dyDescent="0.2">
      <c r="A8" s="330" t="s">
        <v>456</v>
      </c>
      <c r="B8" s="331" t="s">
        <v>457</v>
      </c>
      <c r="C8" s="332" t="s">
        <v>270</v>
      </c>
      <c r="D8" s="333">
        <f>D7-D9</f>
        <v>2622.6298403352944</v>
      </c>
      <c r="E8" s="331"/>
      <c r="I8">
        <v>2083.9049999999997</v>
      </c>
      <c r="J8">
        <f>I8*I4</f>
        <v>1180.0535830592744</v>
      </c>
      <c r="K8">
        <f>J8/87*100</f>
        <v>1356.3834288037635</v>
      </c>
    </row>
    <row r="9" spans="1:11" x14ac:dyDescent="0.2">
      <c r="A9" s="330" t="s">
        <v>458</v>
      </c>
      <c r="B9" s="331" t="s">
        <v>459</v>
      </c>
      <c r="C9" s="332" t="s">
        <v>270</v>
      </c>
      <c r="D9" s="333">
        <v>277.37015966470545</v>
      </c>
      <c r="E9" s="331"/>
      <c r="I9">
        <v>220.64800000000002</v>
      </c>
      <c r="J9">
        <f>I9*I4</f>
        <v>124.94641694072563</v>
      </c>
      <c r="K9">
        <f>J9/87*100</f>
        <v>143.61657119623635</v>
      </c>
    </row>
    <row r="10" spans="1:11" s="338" customFormat="1" ht="15" x14ac:dyDescent="0.25">
      <c r="A10" s="334">
        <v>2</v>
      </c>
      <c r="B10" s="335" t="s">
        <v>460</v>
      </c>
      <c r="C10" s="336" t="s">
        <v>270</v>
      </c>
      <c r="D10" s="337">
        <f>D7*13%</f>
        <v>377</v>
      </c>
      <c r="E10" s="335">
        <v>13</v>
      </c>
      <c r="J10" s="338">
        <f>SUM(J8:J9)</f>
        <v>1305</v>
      </c>
      <c r="K10" s="339">
        <f>SUM(K8:K9)</f>
        <v>1500</v>
      </c>
    </row>
    <row r="11" spans="1:11" s="324" customFormat="1" ht="15" x14ac:dyDescent="0.25">
      <c r="A11" s="326">
        <v>3</v>
      </c>
      <c r="B11" s="327" t="s">
        <v>461</v>
      </c>
      <c r="C11" s="326" t="s">
        <v>270</v>
      </c>
      <c r="D11" s="329">
        <f>D7-D10</f>
        <v>2523</v>
      </c>
      <c r="E11" s="327">
        <v>87</v>
      </c>
    </row>
    <row r="12" spans="1:11" ht="15" x14ac:dyDescent="0.25">
      <c r="A12" s="330" t="s">
        <v>462</v>
      </c>
      <c r="B12" s="331" t="s">
        <v>457</v>
      </c>
      <c r="C12" s="330" t="s">
        <v>270</v>
      </c>
      <c r="D12" s="333">
        <f>D11-D13</f>
        <v>2281.6879610917063</v>
      </c>
      <c r="E12" s="327"/>
    </row>
    <row r="13" spans="1:11" ht="15" x14ac:dyDescent="0.25">
      <c r="A13" s="330" t="s">
        <v>463</v>
      </c>
      <c r="B13" s="331" t="s">
        <v>459</v>
      </c>
      <c r="C13" s="330" t="s">
        <v>270</v>
      </c>
      <c r="D13" s="333">
        <f>D11/D7*D9</f>
        <v>241.31203890829374</v>
      </c>
      <c r="E13" s="327"/>
    </row>
    <row r="14" spans="1:11" s="324" customFormat="1" ht="15" x14ac:dyDescent="0.25">
      <c r="A14" s="326">
        <v>4</v>
      </c>
      <c r="B14" s="327" t="s">
        <v>464</v>
      </c>
      <c r="C14" s="326" t="s">
        <v>465</v>
      </c>
      <c r="D14" s="340">
        <v>1100</v>
      </c>
      <c r="E14" s="327">
        <v>100</v>
      </c>
    </row>
    <row r="15" spans="1:11" s="324" customFormat="1" ht="15" x14ac:dyDescent="0.25">
      <c r="A15" s="326">
        <v>5</v>
      </c>
      <c r="B15" s="327" t="s">
        <v>466</v>
      </c>
      <c r="C15" s="326" t="s">
        <v>272</v>
      </c>
      <c r="D15" s="340">
        <f>D7*D14</f>
        <v>3190000</v>
      </c>
      <c r="E15" s="327"/>
    </row>
    <row r="16" spans="1:11" x14ac:dyDescent="0.2">
      <c r="A16" s="330" t="s">
        <v>467</v>
      </c>
      <c r="B16" s="331" t="s">
        <v>457</v>
      </c>
      <c r="C16" s="330" t="s">
        <v>272</v>
      </c>
      <c r="D16" s="341">
        <f>D15-D17</f>
        <v>2884892.8243688243</v>
      </c>
      <c r="E16" s="331"/>
    </row>
    <row r="17" spans="1:6" x14ac:dyDescent="0.2">
      <c r="A17" s="330" t="s">
        <v>468</v>
      </c>
      <c r="B17" s="331" t="s">
        <v>459</v>
      </c>
      <c r="C17" s="330" t="s">
        <v>272</v>
      </c>
      <c r="D17" s="341">
        <f>D9*D14</f>
        <v>305107.17563117598</v>
      </c>
      <c r="E17" s="331"/>
    </row>
    <row r="18" spans="1:6" s="324" customFormat="1" ht="30" x14ac:dyDescent="0.25">
      <c r="A18" s="326">
        <v>6</v>
      </c>
      <c r="B18" s="342" t="s">
        <v>469</v>
      </c>
      <c r="C18" s="326" t="s">
        <v>272</v>
      </c>
      <c r="D18" s="340">
        <f>D15/D11</f>
        <v>1264.367816091954</v>
      </c>
      <c r="E18" s="327"/>
    </row>
    <row r="21" spans="1:6" s="173" customFormat="1" ht="14.25" x14ac:dyDescent="0.2">
      <c r="A21" s="167"/>
      <c r="B21" s="168" t="s">
        <v>132</v>
      </c>
      <c r="C21" s="172"/>
      <c r="D21" s="172" t="s">
        <v>133</v>
      </c>
      <c r="F21" s="172"/>
    </row>
    <row r="22" spans="1:6" s="173" customFormat="1" ht="14.25" x14ac:dyDescent="0.2">
      <c r="A22" s="167"/>
      <c r="B22" s="174" t="s">
        <v>470</v>
      </c>
      <c r="C22" s="174" t="s">
        <v>180</v>
      </c>
      <c r="D22" s="174" t="s">
        <v>266</v>
      </c>
      <c r="F22" s="170"/>
    </row>
  </sheetData>
  <mergeCells count="6">
    <mergeCell ref="A2:D2"/>
    <mergeCell ref="A3:D3"/>
    <mergeCell ref="A5:A6"/>
    <mergeCell ref="B5:B6"/>
    <mergeCell ref="C5:C6"/>
    <mergeCell ref="D5:D6"/>
  </mergeCells>
  <pageMargins left="0.70866141732283472" right="0.16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23"/>
  <sheetViews>
    <sheetView topLeftCell="A17" workbookViewId="0">
      <selection activeCell="J32" sqref="J32"/>
    </sheetView>
  </sheetViews>
  <sheetFormatPr defaultRowHeight="15" x14ac:dyDescent="0.25"/>
  <cols>
    <col min="1" max="1" width="25" style="111" customWidth="1"/>
    <col min="2" max="2" width="12.28515625" style="111" customWidth="1"/>
    <col min="3" max="3" width="10" style="111" bestFit="1" customWidth="1"/>
    <col min="4" max="11" width="8" style="111" customWidth="1"/>
    <col min="12" max="15" width="8.42578125" style="111" customWidth="1"/>
    <col min="16" max="16384" width="9.140625" style="111"/>
  </cols>
  <sheetData>
    <row r="1" spans="1:17" ht="58.5" hidden="1" customHeight="1" x14ac:dyDescent="0.25">
      <c r="L1" s="584" t="s">
        <v>137</v>
      </c>
      <c r="M1" s="584"/>
      <c r="N1" s="584"/>
      <c r="O1" s="584"/>
    </row>
    <row r="2" spans="1:17" s="112" customFormat="1" ht="18" customHeight="1" x14ac:dyDescent="0.25">
      <c r="A2" s="594" t="s">
        <v>138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</row>
    <row r="3" spans="1:17" s="112" customFormat="1" x14ac:dyDescent="0.25">
      <c r="A3" s="594" t="s">
        <v>553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7" x14ac:dyDescent="0.25">
      <c r="C4" s="595" t="s">
        <v>139</v>
      </c>
      <c r="D4" s="595"/>
      <c r="E4" s="595"/>
      <c r="F4" s="595"/>
      <c r="G4" s="595"/>
      <c r="H4" s="595"/>
      <c r="I4" s="595"/>
      <c r="J4" s="595"/>
      <c r="K4" s="595"/>
      <c r="N4" s="596" t="s">
        <v>140</v>
      </c>
      <c r="O4" s="596"/>
    </row>
    <row r="5" spans="1:17" ht="25.5" x14ac:dyDescent="0.25">
      <c r="A5" s="113" t="s">
        <v>141</v>
      </c>
      <c r="B5" s="113" t="s">
        <v>142</v>
      </c>
      <c r="C5" s="113" t="s">
        <v>143</v>
      </c>
      <c r="D5" s="113" t="s">
        <v>144</v>
      </c>
      <c r="E5" s="113" t="s">
        <v>145</v>
      </c>
      <c r="F5" s="113" t="s">
        <v>146</v>
      </c>
      <c r="G5" s="113" t="s">
        <v>147</v>
      </c>
      <c r="H5" s="113" t="s">
        <v>148</v>
      </c>
      <c r="I5" s="113" t="s">
        <v>149</v>
      </c>
      <c r="J5" s="113" t="s">
        <v>150</v>
      </c>
      <c r="K5" s="113" t="s">
        <v>151</v>
      </c>
      <c r="L5" s="113" t="s">
        <v>152</v>
      </c>
      <c r="M5" s="113" t="s">
        <v>153</v>
      </c>
      <c r="N5" s="113" t="s">
        <v>154</v>
      </c>
      <c r="O5" s="113" t="s">
        <v>155</v>
      </c>
    </row>
    <row r="6" spans="1:17" x14ac:dyDescent="0.25">
      <c r="A6" s="114">
        <v>1</v>
      </c>
      <c r="B6" s="113">
        <v>2</v>
      </c>
      <c r="C6" s="113">
        <v>3</v>
      </c>
      <c r="D6" s="113">
        <v>4</v>
      </c>
      <c r="E6" s="113">
        <v>5</v>
      </c>
      <c r="F6" s="113">
        <v>6</v>
      </c>
      <c r="G6" s="113">
        <v>7</v>
      </c>
      <c r="H6" s="113">
        <v>8</v>
      </c>
      <c r="I6" s="113">
        <v>9</v>
      </c>
      <c r="J6" s="113">
        <v>10</v>
      </c>
      <c r="K6" s="113">
        <v>11</v>
      </c>
      <c r="L6" s="113">
        <v>12</v>
      </c>
      <c r="M6" s="113">
        <v>13</v>
      </c>
      <c r="N6" s="113">
        <v>14</v>
      </c>
      <c r="O6" s="113">
        <v>15</v>
      </c>
    </row>
    <row r="7" spans="1:17" ht="25.5" x14ac:dyDescent="0.25">
      <c r="A7" s="115" t="s">
        <v>156</v>
      </c>
      <c r="B7" s="113" t="s">
        <v>157</v>
      </c>
      <c r="C7" s="116">
        <f>SUM(D7:O7)</f>
        <v>14859.357977011496</v>
      </c>
      <c r="D7" s="116">
        <v>3403.938793103448</v>
      </c>
      <c r="E7" s="116">
        <v>2986.994114942529</v>
      </c>
      <c r="F7" s="116">
        <v>2251.9535517241384</v>
      </c>
      <c r="G7" s="116">
        <v>268.82431034482755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709.9180459770115</v>
      </c>
      <c r="N7" s="116">
        <v>2173.20408045977</v>
      </c>
      <c r="O7" s="116">
        <v>3064.5250804597699</v>
      </c>
    </row>
    <row r="8" spans="1:17" ht="43.5" customHeight="1" x14ac:dyDescent="0.25">
      <c r="A8" s="115" t="s">
        <v>158</v>
      </c>
      <c r="B8" s="113" t="s">
        <v>159</v>
      </c>
      <c r="C8" s="117">
        <f>C9/C7*1000</f>
        <v>25.243721201165982</v>
      </c>
      <c r="D8" s="117">
        <f t="shared" ref="D8:O8" si="0">D9/D7*1000</f>
        <v>24.697565117894612</v>
      </c>
      <c r="E8" s="117">
        <f t="shared" si="0"/>
        <v>24.686751015382825</v>
      </c>
      <c r="F8" s="117">
        <f t="shared" si="0"/>
        <v>24.853290138755078</v>
      </c>
      <c r="G8" s="117">
        <f t="shared" si="0"/>
        <v>28.225814065204748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7">
        <f t="shared" si="0"/>
        <v>26.178669644075796</v>
      </c>
      <c r="N8" s="117">
        <f t="shared" si="0"/>
        <v>25.016042206444954</v>
      </c>
      <c r="O8" s="117">
        <f t="shared" si="0"/>
        <v>24.802993287493777</v>
      </c>
    </row>
    <row r="9" spans="1:17" ht="25.5" x14ac:dyDescent="0.25">
      <c r="A9" s="115" t="s">
        <v>160</v>
      </c>
      <c r="B9" s="113" t="s">
        <v>161</v>
      </c>
      <c r="C9" s="119">
        <f>C13</f>
        <v>375.10548999999997</v>
      </c>
      <c r="D9" s="119">
        <f t="shared" ref="D9:O9" si="1">D13</f>
        <v>84.069000000000003</v>
      </c>
      <c r="E9" s="119">
        <f t="shared" si="1"/>
        <v>73.73917999999999</v>
      </c>
      <c r="F9" s="119">
        <f t="shared" si="1"/>
        <v>55.968454999999999</v>
      </c>
      <c r="G9" s="119">
        <f t="shared" si="1"/>
        <v>7.5877850000000002</v>
      </c>
      <c r="H9" s="119">
        <f t="shared" si="1"/>
        <v>0.95299999999999996</v>
      </c>
      <c r="I9" s="119">
        <f t="shared" si="1"/>
        <v>0.91500000000000004</v>
      </c>
      <c r="J9" s="119">
        <f t="shared" si="1"/>
        <v>0.98799999999999999</v>
      </c>
      <c r="K9" s="119">
        <f t="shared" si="1"/>
        <v>0.98799999999999999</v>
      </c>
      <c r="L9" s="119">
        <f t="shared" si="1"/>
        <v>0.93799999999999994</v>
      </c>
      <c r="M9" s="119">
        <f t="shared" si="1"/>
        <v>18.584709999999998</v>
      </c>
      <c r="N9" s="119">
        <f t="shared" si="1"/>
        <v>54.364964999999998</v>
      </c>
      <c r="O9" s="119">
        <f t="shared" si="1"/>
        <v>76.009394999999998</v>
      </c>
    </row>
    <row r="10" spans="1:17" ht="25.5" x14ac:dyDescent="0.25">
      <c r="A10" s="115" t="s">
        <v>162</v>
      </c>
      <c r="B10" s="113" t="s">
        <v>161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</row>
    <row r="11" spans="1:17" ht="25.5" x14ac:dyDescent="0.25">
      <c r="A11" s="115" t="s">
        <v>163</v>
      </c>
      <c r="B11" s="113" t="s">
        <v>164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0</v>
      </c>
    </row>
    <row r="12" spans="1:17" ht="25.5" x14ac:dyDescent="0.25">
      <c r="A12" s="115" t="s">
        <v>165</v>
      </c>
      <c r="B12" s="113" t="s">
        <v>166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0</v>
      </c>
    </row>
    <row r="13" spans="1:17" ht="25.5" x14ac:dyDescent="0.25">
      <c r="A13" s="115" t="s">
        <v>167</v>
      </c>
      <c r="B13" s="113" t="s">
        <v>161</v>
      </c>
      <c r="C13" s="119">
        <f>SUM(D13:O13)</f>
        <v>375.10548999999997</v>
      </c>
      <c r="D13" s="119">
        <v>84.069000000000003</v>
      </c>
      <c r="E13" s="119">
        <v>73.73917999999999</v>
      </c>
      <c r="F13" s="119">
        <v>55.968454999999999</v>
      </c>
      <c r="G13" s="119">
        <v>7.5877850000000002</v>
      </c>
      <c r="H13" s="120">
        <v>0.95299999999999996</v>
      </c>
      <c r="I13" s="120">
        <v>0.91500000000000004</v>
      </c>
      <c r="J13" s="120">
        <v>0.98799999999999999</v>
      </c>
      <c r="K13" s="120">
        <v>0.98799999999999999</v>
      </c>
      <c r="L13" s="120">
        <v>0.93799999999999994</v>
      </c>
      <c r="M13" s="119">
        <v>18.584709999999998</v>
      </c>
      <c r="N13" s="119">
        <v>54.364964999999998</v>
      </c>
      <c r="O13" s="119">
        <v>76.009394999999998</v>
      </c>
    </row>
    <row r="14" spans="1:17" ht="25.5" x14ac:dyDescent="0.25">
      <c r="A14" s="115" t="s">
        <v>168</v>
      </c>
      <c r="B14" s="113" t="s">
        <v>164</v>
      </c>
      <c r="C14" s="121">
        <f>1.81927</f>
        <v>1.8192699999999999</v>
      </c>
      <c r="D14" s="121">
        <f t="shared" ref="D14:O14" si="2">1.81927</f>
        <v>1.8192699999999999</v>
      </c>
      <c r="E14" s="121">
        <f t="shared" si="2"/>
        <v>1.8192699999999999</v>
      </c>
      <c r="F14" s="121">
        <f t="shared" si="2"/>
        <v>1.8192699999999999</v>
      </c>
      <c r="G14" s="121">
        <f t="shared" si="2"/>
        <v>1.8192699999999999</v>
      </c>
      <c r="H14" s="121">
        <f t="shared" si="2"/>
        <v>1.8192699999999999</v>
      </c>
      <c r="I14" s="121">
        <f t="shared" si="2"/>
        <v>1.8192699999999999</v>
      </c>
      <c r="J14" s="121">
        <f t="shared" si="2"/>
        <v>1.8192699999999999</v>
      </c>
      <c r="K14" s="121">
        <f t="shared" si="2"/>
        <v>1.8192699999999999</v>
      </c>
      <c r="L14" s="121">
        <f t="shared" si="2"/>
        <v>1.8192699999999999</v>
      </c>
      <c r="M14" s="121">
        <f t="shared" si="2"/>
        <v>1.8192699999999999</v>
      </c>
      <c r="N14" s="121">
        <f t="shared" si="2"/>
        <v>1.8192699999999999</v>
      </c>
      <c r="O14" s="121">
        <f t="shared" si="2"/>
        <v>1.8192699999999999</v>
      </c>
      <c r="P14" s="111">
        <f>Розрахунок!F22*'Ел. стар.'!O14</f>
        <v>1177.0676899999999</v>
      </c>
      <c r="Q14" s="190">
        <f>P14-Розрахунок!F24</f>
        <v>-204.95666000000006</v>
      </c>
    </row>
    <row r="15" spans="1:17" ht="25.5" x14ac:dyDescent="0.25">
      <c r="A15" s="115" t="s">
        <v>169</v>
      </c>
      <c r="B15" s="113" t="s">
        <v>170</v>
      </c>
      <c r="C15" s="122">
        <f>SUM(D15:O15)</f>
        <v>682.41817000000003</v>
      </c>
      <c r="D15" s="122">
        <f>ROUND(D13*D14,5)</f>
        <v>152.94421</v>
      </c>
      <c r="E15" s="122">
        <f t="shared" ref="E15:O15" si="3">ROUND(E13*E14,5)</f>
        <v>134.15147999999999</v>
      </c>
      <c r="F15" s="122">
        <f t="shared" si="3"/>
        <v>101.82173</v>
      </c>
      <c r="G15" s="122">
        <f t="shared" si="3"/>
        <v>13.80423</v>
      </c>
      <c r="H15" s="122">
        <f t="shared" si="3"/>
        <v>1.73376</v>
      </c>
      <c r="I15" s="122">
        <f t="shared" si="3"/>
        <v>1.6646300000000001</v>
      </c>
      <c r="J15" s="122">
        <f t="shared" si="3"/>
        <v>1.7974399999999999</v>
      </c>
      <c r="K15" s="122">
        <f t="shared" si="3"/>
        <v>1.7974399999999999</v>
      </c>
      <c r="L15" s="122">
        <f t="shared" si="3"/>
        <v>1.70648</v>
      </c>
      <c r="M15" s="122">
        <f t="shared" si="3"/>
        <v>33.810609999999997</v>
      </c>
      <c r="N15" s="122">
        <f t="shared" si="3"/>
        <v>98.90455</v>
      </c>
      <c r="O15" s="122">
        <f t="shared" si="3"/>
        <v>138.28161</v>
      </c>
    </row>
    <row r="16" spans="1:17" ht="25.5" x14ac:dyDescent="0.25">
      <c r="A16" s="115" t="s">
        <v>171</v>
      </c>
      <c r="B16" s="113" t="s">
        <v>166</v>
      </c>
      <c r="C16" s="122">
        <f>C15</f>
        <v>682.41817000000003</v>
      </c>
      <c r="D16" s="122">
        <f t="shared" ref="D16:O16" si="4">D15</f>
        <v>152.94421</v>
      </c>
      <c r="E16" s="122">
        <f t="shared" si="4"/>
        <v>134.15147999999999</v>
      </c>
      <c r="F16" s="122">
        <f t="shared" si="4"/>
        <v>101.82173</v>
      </c>
      <c r="G16" s="122">
        <f t="shared" si="4"/>
        <v>13.80423</v>
      </c>
      <c r="H16" s="122">
        <f t="shared" si="4"/>
        <v>1.73376</v>
      </c>
      <c r="I16" s="122">
        <f t="shared" si="4"/>
        <v>1.6646300000000001</v>
      </c>
      <c r="J16" s="122">
        <f t="shared" si="4"/>
        <v>1.7974399999999999</v>
      </c>
      <c r="K16" s="122">
        <f t="shared" si="4"/>
        <v>1.7974399999999999</v>
      </c>
      <c r="L16" s="122">
        <f t="shared" si="4"/>
        <v>1.70648</v>
      </c>
      <c r="M16" s="122">
        <f t="shared" si="4"/>
        <v>33.810609999999997</v>
      </c>
      <c r="N16" s="122">
        <f t="shared" si="4"/>
        <v>98.90455</v>
      </c>
      <c r="O16" s="122">
        <f t="shared" si="4"/>
        <v>138.28161</v>
      </c>
    </row>
    <row r="17" spans="1:15" ht="25.5" x14ac:dyDescent="0.25">
      <c r="A17" s="115" t="s">
        <v>172</v>
      </c>
      <c r="B17" s="113" t="s">
        <v>173</v>
      </c>
      <c r="C17" s="123">
        <f>SUM(D17:O17)</f>
        <v>4.6740000000000004</v>
      </c>
      <c r="D17" s="123">
        <v>0.65500000000000003</v>
      </c>
      <c r="E17" s="123">
        <v>0.59399999999999997</v>
      </c>
      <c r="F17" s="123">
        <v>0.58199999999999996</v>
      </c>
      <c r="G17" s="123">
        <v>0.252</v>
      </c>
      <c r="H17" s="123">
        <v>0.19800000000000001</v>
      </c>
      <c r="I17" s="123">
        <v>0.192</v>
      </c>
      <c r="J17" s="123">
        <v>0.2</v>
      </c>
      <c r="K17" s="123">
        <v>0.2</v>
      </c>
      <c r="L17" s="123">
        <v>0.192</v>
      </c>
      <c r="M17" s="123">
        <v>0.38400000000000001</v>
      </c>
      <c r="N17" s="123">
        <v>0.58399999999999996</v>
      </c>
      <c r="O17" s="123">
        <v>0.64100000000000001</v>
      </c>
    </row>
    <row r="18" spans="1:15" ht="15.75" customHeight="1" x14ac:dyDescent="0.25">
      <c r="A18" s="115" t="s">
        <v>174</v>
      </c>
      <c r="B18" s="113" t="s">
        <v>175</v>
      </c>
      <c r="C18" s="121">
        <v>1.4174500000000001</v>
      </c>
      <c r="D18" s="121">
        <v>1.4174500000000001</v>
      </c>
      <c r="E18" s="121">
        <v>1.4174500000000001</v>
      </c>
      <c r="F18" s="121">
        <v>1.4174500000000001</v>
      </c>
      <c r="G18" s="121">
        <v>1.4174500000000001</v>
      </c>
      <c r="H18" s="121">
        <v>1.4174500000000001</v>
      </c>
      <c r="I18" s="121">
        <v>1.4174500000000001</v>
      </c>
      <c r="J18" s="121">
        <v>1.4174500000000001</v>
      </c>
      <c r="K18" s="121">
        <v>1.4174500000000001</v>
      </c>
      <c r="L18" s="121">
        <v>1.4174500000000001</v>
      </c>
      <c r="M18" s="121">
        <v>1.4174500000000001</v>
      </c>
      <c r="N18" s="121">
        <v>1.4174500000000001</v>
      </c>
      <c r="O18" s="121">
        <v>1.4174500000000001</v>
      </c>
    </row>
    <row r="19" spans="1:15" ht="25.5" x14ac:dyDescent="0.25">
      <c r="A19" s="115" t="s">
        <v>176</v>
      </c>
      <c r="B19" s="113" t="s">
        <v>170</v>
      </c>
      <c r="C19" s="122">
        <f>SUM(D19:O19)</f>
        <v>6.6251800000000003</v>
      </c>
      <c r="D19" s="122">
        <f>ROUND(D17*D18,5)</f>
        <v>0.92842999999999998</v>
      </c>
      <c r="E19" s="122">
        <f t="shared" ref="E19:O19" si="5">ROUND(E17*E18,5)</f>
        <v>0.84197</v>
      </c>
      <c r="F19" s="122">
        <f t="shared" si="5"/>
        <v>0.82496000000000003</v>
      </c>
      <c r="G19" s="122">
        <f t="shared" si="5"/>
        <v>0.35720000000000002</v>
      </c>
      <c r="H19" s="122">
        <f t="shared" si="5"/>
        <v>0.28066000000000002</v>
      </c>
      <c r="I19" s="122">
        <f t="shared" si="5"/>
        <v>0.27215</v>
      </c>
      <c r="J19" s="122">
        <f t="shared" si="5"/>
        <v>0.28349000000000002</v>
      </c>
      <c r="K19" s="122">
        <f t="shared" si="5"/>
        <v>0.28349000000000002</v>
      </c>
      <c r="L19" s="122">
        <f t="shared" si="5"/>
        <v>0.27215</v>
      </c>
      <c r="M19" s="122">
        <f t="shared" si="5"/>
        <v>0.54430000000000001</v>
      </c>
      <c r="N19" s="122">
        <f t="shared" si="5"/>
        <v>0.82779000000000003</v>
      </c>
      <c r="O19" s="122">
        <f t="shared" si="5"/>
        <v>0.90859000000000001</v>
      </c>
    </row>
    <row r="20" spans="1:15" ht="25.5" x14ac:dyDescent="0.25">
      <c r="A20" s="115" t="s">
        <v>177</v>
      </c>
      <c r="B20" s="113" t="s">
        <v>166</v>
      </c>
      <c r="C20" s="124">
        <f>C19+C16</f>
        <v>689.04335000000003</v>
      </c>
      <c r="D20" s="124">
        <f t="shared" ref="D20:O20" si="6">D19+D16</f>
        <v>153.87263999999999</v>
      </c>
      <c r="E20" s="124">
        <f t="shared" si="6"/>
        <v>134.99345</v>
      </c>
      <c r="F20" s="124">
        <f t="shared" si="6"/>
        <v>102.64669000000001</v>
      </c>
      <c r="G20" s="124">
        <f t="shared" si="6"/>
        <v>14.161430000000001</v>
      </c>
      <c r="H20" s="124">
        <f t="shared" si="6"/>
        <v>2.0144199999999999</v>
      </c>
      <c r="I20" s="124">
        <f t="shared" si="6"/>
        <v>1.9367800000000002</v>
      </c>
      <c r="J20" s="124">
        <f t="shared" si="6"/>
        <v>2.0809299999999999</v>
      </c>
      <c r="K20" s="124">
        <f t="shared" si="6"/>
        <v>2.0809299999999999</v>
      </c>
      <c r="L20" s="124">
        <f t="shared" si="6"/>
        <v>1.9786299999999999</v>
      </c>
      <c r="M20" s="124">
        <f t="shared" si="6"/>
        <v>34.354909999999997</v>
      </c>
      <c r="N20" s="124">
        <f t="shared" si="6"/>
        <v>99.732339999999994</v>
      </c>
      <c r="O20" s="124">
        <f t="shared" si="6"/>
        <v>139.1902</v>
      </c>
    </row>
    <row r="22" spans="1:15" s="126" customFormat="1" ht="31.5" x14ac:dyDescent="0.2">
      <c r="A22" s="125" t="s">
        <v>132</v>
      </c>
      <c r="B22" s="125"/>
      <c r="C22" s="125"/>
      <c r="D22" s="440" t="s">
        <v>178</v>
      </c>
      <c r="E22" s="440"/>
      <c r="H22" s="441" t="s">
        <v>133</v>
      </c>
      <c r="I22" s="441"/>
    </row>
    <row r="23" spans="1:15" s="129" customFormat="1" x14ac:dyDescent="0.2">
      <c r="A23" s="127" t="s">
        <v>179</v>
      </c>
      <c r="B23" s="128"/>
      <c r="C23" s="128"/>
      <c r="D23" s="442" t="s">
        <v>180</v>
      </c>
      <c r="E23" s="442"/>
      <c r="H23" s="442" t="s">
        <v>181</v>
      </c>
      <c r="I23" s="442"/>
    </row>
  </sheetData>
  <mergeCells count="9">
    <mergeCell ref="D23:E23"/>
    <mergeCell ref="H23:I23"/>
    <mergeCell ref="L1:O1"/>
    <mergeCell ref="A2:O2"/>
    <mergeCell ref="A3:O3"/>
    <mergeCell ref="C4:K4"/>
    <mergeCell ref="N4:O4"/>
    <mergeCell ref="D22:E22"/>
    <mergeCell ref="H22:I22"/>
  </mergeCells>
  <conditionalFormatting sqref="A3:O3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4:U74"/>
  <sheetViews>
    <sheetView topLeftCell="A16" workbookViewId="0">
      <selection activeCell="E26" sqref="E26"/>
    </sheetView>
  </sheetViews>
  <sheetFormatPr defaultRowHeight="12.75" x14ac:dyDescent="0.2"/>
  <cols>
    <col min="1" max="1" width="4.28515625" customWidth="1"/>
    <col min="2" max="2" width="41.28515625" customWidth="1"/>
    <col min="3" max="3" width="10.42578125" customWidth="1"/>
    <col min="4" max="4" width="12.85546875" customWidth="1"/>
    <col min="5" max="5" width="13.42578125" customWidth="1"/>
    <col min="6" max="7" width="12.85546875" customWidth="1"/>
    <col min="8" max="8" width="11.28515625" customWidth="1"/>
    <col min="11" max="11" width="11.42578125" customWidth="1"/>
  </cols>
  <sheetData>
    <row r="4" spans="2:21" x14ac:dyDescent="0.2">
      <c r="D4" t="s">
        <v>278</v>
      </c>
      <c r="E4" t="s">
        <v>279</v>
      </c>
      <c r="F4" t="s">
        <v>280</v>
      </c>
      <c r="G4" t="s">
        <v>1</v>
      </c>
      <c r="H4" t="s">
        <v>281</v>
      </c>
      <c r="I4" t="s">
        <v>351</v>
      </c>
      <c r="M4">
        <f>'Витобництво ТЕ'!I5</f>
        <v>0</v>
      </c>
      <c r="N4">
        <f>'Витобництво ТЕ'!M5</f>
        <v>0</v>
      </c>
      <c r="O4">
        <f>'Витобництво ТЕ'!Q5</f>
        <v>0</v>
      </c>
      <c r="P4">
        <f>'Витобництво ТЕ'!E5</f>
        <v>0</v>
      </c>
    </row>
    <row r="5" spans="2:21" x14ac:dyDescent="0.2">
      <c r="B5" s="598" t="s">
        <v>277</v>
      </c>
      <c r="C5" s="598"/>
      <c r="D5" s="598"/>
      <c r="E5" s="598"/>
      <c r="F5" s="598"/>
      <c r="G5" s="598"/>
      <c r="H5" s="598"/>
      <c r="I5" s="598"/>
    </row>
    <row r="6" spans="2:21" s="179" customFormat="1" x14ac:dyDescent="0.2">
      <c r="B6" s="179" t="s">
        <v>271</v>
      </c>
      <c r="C6" s="179" t="s">
        <v>270</v>
      </c>
      <c r="D6" s="193">
        <f>SUM(D7:D9)</f>
        <v>12992.846000000001</v>
      </c>
      <c r="E6" s="193">
        <f>SUM(E7:E9)</f>
        <v>12992.846000000001</v>
      </c>
      <c r="F6" s="193">
        <f>SUM(F7:F9)</f>
        <v>12992.846000000001</v>
      </c>
      <c r="G6" s="193">
        <f>D6</f>
        <v>12992.846000000001</v>
      </c>
      <c r="H6" s="193">
        <f>SUM(H7:H9)</f>
        <v>7833.8889999999992</v>
      </c>
      <c r="I6" s="193">
        <f>SUM(I7:I9)</f>
        <v>12992.846000000001</v>
      </c>
      <c r="M6" s="179">
        <f>'Витобництво ТЕ'!I51</f>
        <v>6800.34</v>
      </c>
      <c r="N6" s="179">
        <f>'Витобництво ТЕ'!M51</f>
        <v>4028.8200000000006</v>
      </c>
      <c r="O6" s="179">
        <f>'Витобництво ТЕ'!Q51</f>
        <v>409.88</v>
      </c>
      <c r="P6" s="179">
        <f>SUM(M6:O6)</f>
        <v>11239.039999999999</v>
      </c>
      <c r="Q6" s="179">
        <f>T6/P6*M6</f>
        <v>1048929.549373185</v>
      </c>
      <c r="T6" s="180">
        <f>'5_Зведені дані'!I5</f>
        <v>1733584.08</v>
      </c>
      <c r="U6" s="179">
        <f>T6/P6</f>
        <v>154.24663316439839</v>
      </c>
    </row>
    <row r="7" spans="2:21" s="184" customFormat="1" x14ac:dyDescent="0.2">
      <c r="B7" s="184" t="s">
        <v>267</v>
      </c>
      <c r="C7" s="184" t="s">
        <v>270</v>
      </c>
      <c r="D7" s="192">
        <v>7833.8889999999992</v>
      </c>
      <c r="E7" s="192">
        <v>7833.8889999999992</v>
      </c>
      <c r="F7" s="192">
        <v>7833.8889999999992</v>
      </c>
      <c r="G7" s="192">
        <f>D7</f>
        <v>7833.8889999999992</v>
      </c>
      <c r="H7" s="192">
        <v>7833.8889999999992</v>
      </c>
      <c r="I7" s="192">
        <f>D7</f>
        <v>7833.8889999999992</v>
      </c>
    </row>
    <row r="8" spans="2:21" s="184" customFormat="1" x14ac:dyDescent="0.2">
      <c r="B8" s="184" t="s">
        <v>268</v>
      </c>
      <c r="C8" s="184" t="s">
        <v>270</v>
      </c>
      <c r="D8" s="192">
        <v>4788.7750000000005</v>
      </c>
      <c r="E8" s="192">
        <v>4788.7750000000005</v>
      </c>
      <c r="F8" s="192">
        <v>4788.7750000000005</v>
      </c>
      <c r="G8" s="192">
        <f>D8</f>
        <v>4788.7750000000005</v>
      </c>
      <c r="H8" s="192">
        <v>0</v>
      </c>
      <c r="I8" s="192">
        <f>D8</f>
        <v>4788.7750000000005</v>
      </c>
    </row>
    <row r="9" spans="2:21" s="184" customFormat="1" x14ac:dyDescent="0.2">
      <c r="B9" s="184" t="s">
        <v>269</v>
      </c>
      <c r="C9" s="184" t="s">
        <v>270</v>
      </c>
      <c r="D9" s="192">
        <v>370.18200000000002</v>
      </c>
      <c r="E9" s="192">
        <v>370.18200000000002</v>
      </c>
      <c r="F9" s="192">
        <v>370.18200000000002</v>
      </c>
      <c r="G9" s="192">
        <f>D9</f>
        <v>370.18200000000002</v>
      </c>
      <c r="H9" s="192">
        <v>0</v>
      </c>
      <c r="I9" s="192">
        <f>D9</f>
        <v>370.18200000000002</v>
      </c>
    </row>
    <row r="10" spans="2:21" x14ac:dyDescent="0.2">
      <c r="B10" s="179" t="s">
        <v>275</v>
      </c>
      <c r="D10" s="177"/>
    </row>
    <row r="11" spans="2:21" s="179" customFormat="1" x14ac:dyDescent="0.2">
      <c r="B11" s="179" t="s">
        <v>286</v>
      </c>
      <c r="C11" s="179" t="s">
        <v>272</v>
      </c>
      <c r="D11" s="194">
        <f>'5_Зведені дані'!I5</f>
        <v>1733584.08</v>
      </c>
      <c r="E11" s="194">
        <f>'5_Зведені дані'!I6</f>
        <v>806925.18000000017</v>
      </c>
      <c r="F11" s="194">
        <f>'5_Зведені дані'!I7</f>
        <v>286614.71999999997</v>
      </c>
      <c r="G11" s="194">
        <f>SUM(D11:F11)</f>
        <v>2827123.9800000004</v>
      </c>
      <c r="H11" s="194">
        <f>'5_Зведені дані'!I8</f>
        <v>53250.12</v>
      </c>
      <c r="I11" s="194">
        <f>G11+H11</f>
        <v>2880374.1000000006</v>
      </c>
    </row>
    <row r="12" spans="2:21" s="184" customFormat="1" x14ac:dyDescent="0.2">
      <c r="B12" s="184" t="s">
        <v>267</v>
      </c>
      <c r="C12" s="184" t="s">
        <v>272</v>
      </c>
      <c r="D12" s="195">
        <f>D11/D6*D7</f>
        <v>1045244.8412678115</v>
      </c>
      <c r="E12" s="196" t="s">
        <v>29</v>
      </c>
      <c r="F12" s="196" t="s">
        <v>29</v>
      </c>
      <c r="G12" s="195">
        <f t="shared" ref="G12:G19" si="0">SUM(D12:F12)</f>
        <v>1045244.8412678115</v>
      </c>
      <c r="H12" s="195">
        <f>H11</f>
        <v>53250.12</v>
      </c>
      <c r="I12" s="195">
        <f>G12+H12</f>
        <v>1098494.9612678115</v>
      </c>
    </row>
    <row r="13" spans="2:21" s="184" customFormat="1" x14ac:dyDescent="0.2">
      <c r="B13" s="184" t="s">
        <v>268</v>
      </c>
      <c r="C13" s="184" t="s">
        <v>272</v>
      </c>
      <c r="D13" s="195">
        <f>D11-D12-D14</f>
        <v>638947.31783182849</v>
      </c>
      <c r="E13" s="196" t="s">
        <v>29</v>
      </c>
      <c r="F13" s="196" t="s">
        <v>29</v>
      </c>
      <c r="G13" s="195">
        <f>D13</f>
        <v>638947.31783182849</v>
      </c>
      <c r="H13" s="196" t="s">
        <v>29</v>
      </c>
      <c r="I13" s="195">
        <f>G13</f>
        <v>638947.31783182849</v>
      </c>
    </row>
    <row r="14" spans="2:21" s="184" customFormat="1" x14ac:dyDescent="0.2">
      <c r="B14" s="184" t="s">
        <v>269</v>
      </c>
      <c r="C14" s="184" t="s">
        <v>272</v>
      </c>
      <c r="D14" s="195">
        <f>D11/D6*D9</f>
        <v>49391.920900360092</v>
      </c>
      <c r="E14" s="196" t="s">
        <v>29</v>
      </c>
      <c r="F14" s="196" t="s">
        <v>29</v>
      </c>
      <c r="G14" s="195">
        <f>D14</f>
        <v>49391.920900360092</v>
      </c>
      <c r="H14" s="196" t="s">
        <v>29</v>
      </c>
      <c r="I14" s="195">
        <f>G14</f>
        <v>49391.920900360092</v>
      </c>
    </row>
    <row r="15" spans="2:21" s="179" customFormat="1" x14ac:dyDescent="0.2">
      <c r="B15" s="179" t="s">
        <v>288</v>
      </c>
      <c r="C15" s="179" t="s">
        <v>273</v>
      </c>
      <c r="D15" s="180">
        <f>D11/D6</f>
        <v>133.42604691843496</v>
      </c>
      <c r="E15" s="180">
        <f>E11/E6</f>
        <v>62.105344741252232</v>
      </c>
      <c r="F15" s="180">
        <f>F11/F6</f>
        <v>22.059425625455727</v>
      </c>
      <c r="G15" s="180">
        <f t="shared" si="0"/>
        <v>217.59081728514292</v>
      </c>
      <c r="H15" s="180">
        <f>H11/H6</f>
        <v>6.7974054776625001</v>
      </c>
      <c r="I15" s="180">
        <f>G15+H15</f>
        <v>224.38822276280541</v>
      </c>
    </row>
    <row r="16" spans="2:21" s="179" customFormat="1" x14ac:dyDescent="0.2">
      <c r="B16" s="179" t="s">
        <v>274</v>
      </c>
      <c r="C16" s="179" t="s">
        <v>272</v>
      </c>
      <c r="D16" s="194">
        <f>SUM(D17:D19)</f>
        <v>381388.4976</v>
      </c>
      <c r="E16" s="194">
        <f>E11*0.22</f>
        <v>177523.53960000005</v>
      </c>
      <c r="F16" s="194">
        <f>F11*0.22</f>
        <v>63055.238399999995</v>
      </c>
      <c r="G16" s="194">
        <f>G11*0.22</f>
        <v>621967.27560000005</v>
      </c>
      <c r="H16" s="194">
        <f>H11*0.22</f>
        <v>11715.026400000001</v>
      </c>
      <c r="I16" s="194">
        <f>G16+H16</f>
        <v>633682.30200000003</v>
      </c>
    </row>
    <row r="17" spans="2:9" s="184" customFormat="1" x14ac:dyDescent="0.2">
      <c r="B17" s="184" t="s">
        <v>267</v>
      </c>
      <c r="C17" s="184" t="s">
        <v>272</v>
      </c>
      <c r="D17" s="195">
        <f>D12*0.22</f>
        <v>229953.86507891852</v>
      </c>
      <c r="E17" s="196" t="s">
        <v>29</v>
      </c>
      <c r="F17" s="196" t="s">
        <v>29</v>
      </c>
      <c r="G17" s="195">
        <f t="shared" si="0"/>
        <v>229953.86507891852</v>
      </c>
      <c r="H17" s="196" t="s">
        <v>29</v>
      </c>
      <c r="I17" s="195">
        <f>G17</f>
        <v>229953.86507891852</v>
      </c>
    </row>
    <row r="18" spans="2:9" s="184" customFormat="1" x14ac:dyDescent="0.2">
      <c r="B18" s="184" t="s">
        <v>268</v>
      </c>
      <c r="C18" s="184" t="s">
        <v>272</v>
      </c>
      <c r="D18" s="195">
        <f>D13*0.22</f>
        <v>140568.40992300227</v>
      </c>
      <c r="E18" s="196" t="s">
        <v>29</v>
      </c>
      <c r="F18" s="196" t="s">
        <v>29</v>
      </c>
      <c r="G18" s="195">
        <f t="shared" si="0"/>
        <v>140568.40992300227</v>
      </c>
      <c r="H18" s="196" t="s">
        <v>29</v>
      </c>
      <c r="I18" s="195">
        <f>G18</f>
        <v>140568.40992300227</v>
      </c>
    </row>
    <row r="19" spans="2:9" s="184" customFormat="1" x14ac:dyDescent="0.2">
      <c r="B19" s="184" t="s">
        <v>269</v>
      </c>
      <c r="C19" s="184" t="s">
        <v>272</v>
      </c>
      <c r="D19" s="195">
        <f>D14*0.22</f>
        <v>10866.222598079221</v>
      </c>
      <c r="E19" s="196" t="s">
        <v>29</v>
      </c>
      <c r="F19" s="196" t="s">
        <v>29</v>
      </c>
      <c r="G19" s="195">
        <f t="shared" si="0"/>
        <v>10866.222598079221</v>
      </c>
      <c r="H19" s="196" t="s">
        <v>29</v>
      </c>
      <c r="I19" s="195">
        <f>G19</f>
        <v>10866.222598079221</v>
      </c>
    </row>
    <row r="20" spans="2:9" s="179" customFormat="1" x14ac:dyDescent="0.2">
      <c r="B20" s="179" t="s">
        <v>289</v>
      </c>
      <c r="C20" s="179" t="s">
        <v>273</v>
      </c>
      <c r="D20" s="180">
        <f>D15*0.22</f>
        <v>29.353730322055693</v>
      </c>
      <c r="E20" s="180">
        <f>E15*0.22</f>
        <v>13.663175843075491</v>
      </c>
      <c r="F20" s="180">
        <f>F15*0.22</f>
        <v>4.8530736376002599</v>
      </c>
      <c r="G20" s="180">
        <f>SUM(D20:F20)</f>
        <v>47.869979802731443</v>
      </c>
      <c r="H20" s="180">
        <f>H15*0.22</f>
        <v>1.4954292050857501</v>
      </c>
      <c r="I20" s="180">
        <f>G20+H20</f>
        <v>49.365409007817192</v>
      </c>
    </row>
    <row r="21" spans="2:9" x14ac:dyDescent="0.2">
      <c r="B21" s="179" t="s">
        <v>276</v>
      </c>
    </row>
    <row r="22" spans="2:9" x14ac:dyDescent="0.2">
      <c r="B22" t="s">
        <v>282</v>
      </c>
      <c r="C22" t="s">
        <v>283</v>
      </c>
      <c r="D22">
        <v>109958</v>
      </c>
      <c r="E22">
        <v>243695</v>
      </c>
      <c r="F22">
        <v>647</v>
      </c>
      <c r="G22" s="178">
        <f>SUM(D22:F22)</f>
        <v>354300</v>
      </c>
      <c r="H22" s="187" t="s">
        <v>29</v>
      </c>
      <c r="I22" s="178">
        <f>G22</f>
        <v>354300</v>
      </c>
    </row>
    <row r="23" spans="2:9" x14ac:dyDescent="0.2">
      <c r="B23" t="s">
        <v>284</v>
      </c>
      <c r="C23" t="s">
        <v>285</v>
      </c>
      <c r="D23">
        <v>2.13605</v>
      </c>
      <c r="E23">
        <v>2.13605</v>
      </c>
      <c r="F23">
        <v>2.13605</v>
      </c>
      <c r="G23" s="191">
        <f>F23</f>
        <v>2.13605</v>
      </c>
      <c r="H23" s="187" t="s">
        <v>29</v>
      </c>
      <c r="I23" s="191">
        <f>G23</f>
        <v>2.13605</v>
      </c>
    </row>
    <row r="24" spans="2:9" s="179" customFormat="1" x14ac:dyDescent="0.2">
      <c r="B24" s="179" t="s">
        <v>287</v>
      </c>
      <c r="C24" s="179" t="s">
        <v>272</v>
      </c>
      <c r="D24" s="193">
        <f>D22*D23</f>
        <v>234875.78589999999</v>
      </c>
      <c r="E24" s="193">
        <f>E22*E23</f>
        <v>520544.70474999998</v>
      </c>
      <c r="F24" s="193">
        <f>F22*F23</f>
        <v>1382.0243499999999</v>
      </c>
      <c r="G24" s="193">
        <f>G22*G23</f>
        <v>756802.51500000001</v>
      </c>
      <c r="H24" s="188" t="s">
        <v>29</v>
      </c>
      <c r="I24" s="193">
        <f>G24</f>
        <v>756802.51500000001</v>
      </c>
    </row>
    <row r="25" spans="2:9" s="184" customFormat="1" x14ac:dyDescent="0.2">
      <c r="B25" s="184" t="s">
        <v>267</v>
      </c>
      <c r="C25" s="184" t="s">
        <v>272</v>
      </c>
      <c r="D25" s="192">
        <f>D28*D7</f>
        <v>141615.68878199314</v>
      </c>
      <c r="E25" s="196" t="s">
        <v>29</v>
      </c>
      <c r="F25" s="196" t="s">
        <v>29</v>
      </c>
      <c r="G25" s="196" t="s">
        <v>29</v>
      </c>
      <c r="H25" s="196" t="s">
        <v>29</v>
      </c>
      <c r="I25" s="196" t="s">
        <v>29</v>
      </c>
    </row>
    <row r="26" spans="2:9" s="184" customFormat="1" x14ac:dyDescent="0.2">
      <c r="B26" s="184" t="s">
        <v>268</v>
      </c>
      <c r="C26" s="184" t="s">
        <v>272</v>
      </c>
      <c r="D26" s="192">
        <f>D28*D8</f>
        <v>86568.200040489392</v>
      </c>
      <c r="E26" s="196" t="s">
        <v>29</v>
      </c>
      <c r="F26" s="196" t="s">
        <v>29</v>
      </c>
      <c r="G26" s="196" t="s">
        <v>29</v>
      </c>
      <c r="H26" s="196" t="s">
        <v>29</v>
      </c>
      <c r="I26" s="196" t="s">
        <v>29</v>
      </c>
    </row>
    <row r="27" spans="2:9" s="184" customFormat="1" x14ac:dyDescent="0.2">
      <c r="B27" s="184" t="s">
        <v>269</v>
      </c>
      <c r="C27" s="184" t="s">
        <v>272</v>
      </c>
      <c r="D27" s="192">
        <f>D28*D9</f>
        <v>6691.8970775174112</v>
      </c>
      <c r="E27" s="196" t="s">
        <v>29</v>
      </c>
      <c r="F27" s="196" t="s">
        <v>29</v>
      </c>
      <c r="G27" s="196" t="s">
        <v>29</v>
      </c>
      <c r="H27" s="196" t="s">
        <v>29</v>
      </c>
      <c r="I27" s="196" t="s">
        <v>29</v>
      </c>
    </row>
    <row r="28" spans="2:9" s="179" customFormat="1" x14ac:dyDescent="0.2">
      <c r="B28" s="179" t="s">
        <v>290</v>
      </c>
      <c r="C28" s="179" t="s">
        <v>273</v>
      </c>
      <c r="D28" s="181">
        <f>D24/D6</f>
        <v>18.077316232332773</v>
      </c>
      <c r="E28" s="181">
        <f>E24/E6</f>
        <v>40.063947864078429</v>
      </c>
      <c r="F28" s="181">
        <f>F24/F6</f>
        <v>0.10636810056857442</v>
      </c>
      <c r="G28" s="181">
        <f>G24/G6</f>
        <v>58.247632196979779</v>
      </c>
      <c r="H28" s="188" t="s">
        <v>29</v>
      </c>
      <c r="I28" s="181">
        <f>I24/I6</f>
        <v>58.247632196979779</v>
      </c>
    </row>
    <row r="29" spans="2:9" s="183" customFormat="1" x14ac:dyDescent="0.2">
      <c r="B29" s="183" t="s">
        <v>336</v>
      </c>
      <c r="C29" s="183" t="s">
        <v>337</v>
      </c>
      <c r="D29" s="186">
        <f>SUM(D30:D32)</f>
        <v>21050.93</v>
      </c>
      <c r="E29" s="189">
        <f>'Транспортування ТЕ'!G11</f>
        <v>588.59550000000002</v>
      </c>
      <c r="F29" s="189" t="e">
        <f>'Постачання ТЕ'!#REF!</f>
        <v>#REF!</v>
      </c>
      <c r="G29" s="189" t="e">
        <f>SUM(D29:F29)</f>
        <v>#REF!</v>
      </c>
    </row>
    <row r="30" spans="2:9" s="184" customFormat="1" x14ac:dyDescent="0.2">
      <c r="B30" s="184" t="s">
        <v>267</v>
      </c>
      <c r="C30" s="184" t="s">
        <v>337</v>
      </c>
      <c r="D30" s="185">
        <f>'Витобництво ТЕ'!I10</f>
        <v>8665.6694119070671</v>
      </c>
      <c r="E30" s="196" t="s">
        <v>29</v>
      </c>
      <c r="F30" s="196" t="s">
        <v>29</v>
      </c>
      <c r="G30" s="196" t="s">
        <v>29</v>
      </c>
    </row>
    <row r="31" spans="2:9" s="184" customFormat="1" x14ac:dyDescent="0.2">
      <c r="B31" s="184" t="s">
        <v>268</v>
      </c>
      <c r="C31" s="184" t="s">
        <v>337</v>
      </c>
      <c r="D31" s="185">
        <f>'Витобництво ТЕ'!M10</f>
        <v>11127.81525408911</v>
      </c>
      <c r="E31" s="196" t="s">
        <v>29</v>
      </c>
      <c r="F31" s="196" t="s">
        <v>29</v>
      </c>
      <c r="G31" s="196" t="s">
        <v>29</v>
      </c>
    </row>
    <row r="32" spans="2:9" s="184" customFormat="1" x14ac:dyDescent="0.2">
      <c r="B32" s="184" t="s">
        <v>269</v>
      </c>
      <c r="C32" s="184" t="s">
        <v>337</v>
      </c>
      <c r="D32" s="185">
        <f>'Витобництво ТЕ'!Q10</f>
        <v>1257.4453340038219</v>
      </c>
      <c r="E32" s="196" t="s">
        <v>29</v>
      </c>
      <c r="F32" s="196" t="s">
        <v>29</v>
      </c>
      <c r="G32" s="196" t="s">
        <v>29</v>
      </c>
    </row>
    <row r="33" spans="2:9" s="179" customFormat="1" x14ac:dyDescent="0.2">
      <c r="B33" s="183" t="s">
        <v>338</v>
      </c>
      <c r="C33" s="179" t="s">
        <v>273</v>
      </c>
      <c r="D33" s="180">
        <f>'Витобництво ТЕ'!F10</f>
        <v>1873.0099999999998</v>
      </c>
      <c r="E33" s="188" t="s">
        <v>29</v>
      </c>
      <c r="F33" s="188" t="s">
        <v>29</v>
      </c>
      <c r="G33" s="188"/>
    </row>
    <row r="34" spans="2:9" s="184" customFormat="1" x14ac:dyDescent="0.2">
      <c r="B34" s="184" t="s">
        <v>267</v>
      </c>
      <c r="C34" s="184" t="s">
        <v>273</v>
      </c>
      <c r="D34" s="185">
        <f>'Витобництво ТЕ'!J10</f>
        <v>1274.29</v>
      </c>
      <c r="E34" s="196" t="s">
        <v>29</v>
      </c>
      <c r="F34" s="196" t="s">
        <v>29</v>
      </c>
      <c r="G34" s="196"/>
    </row>
    <row r="35" spans="2:9" s="184" customFormat="1" x14ac:dyDescent="0.2">
      <c r="B35" s="184" t="s">
        <v>268</v>
      </c>
      <c r="C35" s="184" t="s">
        <v>273</v>
      </c>
      <c r="D35" s="185">
        <f>'Витобництво ТЕ'!N10</f>
        <v>2762.05</v>
      </c>
      <c r="E35" s="196" t="s">
        <v>29</v>
      </c>
      <c r="F35" s="196" t="s">
        <v>29</v>
      </c>
      <c r="G35" s="196"/>
    </row>
    <row r="36" spans="2:9" s="184" customFormat="1" x14ac:dyDescent="0.2">
      <c r="B36" s="184" t="s">
        <v>269</v>
      </c>
      <c r="C36" s="184" t="s">
        <v>273</v>
      </c>
      <c r="D36" s="185">
        <f>'Витобництво ТЕ'!R10</f>
        <v>3067.83</v>
      </c>
      <c r="E36" s="196" t="s">
        <v>29</v>
      </c>
      <c r="F36" s="196" t="s">
        <v>29</v>
      </c>
      <c r="G36" s="196"/>
    </row>
    <row r="37" spans="2:9" s="179" customFormat="1" x14ac:dyDescent="0.2">
      <c r="B37" s="597" t="s">
        <v>352</v>
      </c>
      <c r="C37" s="597"/>
      <c r="D37" s="597"/>
      <c r="E37" s="597"/>
      <c r="F37" s="597"/>
      <c r="G37" s="597"/>
      <c r="H37" s="597"/>
      <c r="I37" s="597"/>
    </row>
    <row r="38" spans="2:9" s="179" customFormat="1" x14ac:dyDescent="0.2">
      <c r="B38" s="179" t="s">
        <v>353</v>
      </c>
      <c r="C38" s="179" t="s">
        <v>272</v>
      </c>
      <c r="D38" s="193" t="e">
        <f>G38/G29*D29</f>
        <v>#REF!</v>
      </c>
      <c r="E38" s="193" t="e">
        <f>G38-D38-F38</f>
        <v>#REF!</v>
      </c>
      <c r="F38" s="193" t="e">
        <f>G38/G29*F29</f>
        <v>#REF!</v>
      </c>
      <c r="G38" s="194">
        <f>'5_Зведені дані'!I11</f>
        <v>1040038.7999999998</v>
      </c>
    </row>
    <row r="39" spans="2:9" s="184" customFormat="1" x14ac:dyDescent="0.2">
      <c r="B39" s="184" t="s">
        <v>267</v>
      </c>
      <c r="C39" s="184" t="s">
        <v>272</v>
      </c>
      <c r="D39" s="192" t="e">
        <f>D7*D42</f>
        <v>#REF!</v>
      </c>
    </row>
    <row r="40" spans="2:9" s="184" customFormat="1" x14ac:dyDescent="0.2">
      <c r="B40" s="184" t="s">
        <v>268</v>
      </c>
      <c r="C40" s="184" t="s">
        <v>272</v>
      </c>
      <c r="D40" s="192" t="e">
        <f>D38-D39-D41</f>
        <v>#REF!</v>
      </c>
    </row>
    <row r="41" spans="2:9" s="184" customFormat="1" x14ac:dyDescent="0.2">
      <c r="B41" s="184" t="s">
        <v>269</v>
      </c>
      <c r="C41" s="184" t="s">
        <v>272</v>
      </c>
      <c r="D41" s="192" t="e">
        <f>D42*D9</f>
        <v>#REF!</v>
      </c>
    </row>
    <row r="42" spans="2:9" s="179" customFormat="1" x14ac:dyDescent="0.2">
      <c r="B42" s="179" t="s">
        <v>354</v>
      </c>
      <c r="C42" s="179" t="s">
        <v>273</v>
      </c>
      <c r="D42" s="181" t="e">
        <f>D38/D6</f>
        <v>#REF!</v>
      </c>
      <c r="E42" s="181" t="e">
        <f>E38/E6</f>
        <v>#REF!</v>
      </c>
      <c r="F42" s="181" t="e">
        <f>F38/F6</f>
        <v>#REF!</v>
      </c>
      <c r="G42" s="181">
        <f>G38/G6</f>
        <v>80.047035114554561</v>
      </c>
    </row>
    <row r="44" spans="2:9" x14ac:dyDescent="0.2">
      <c r="B44" s="179" t="s">
        <v>276</v>
      </c>
    </row>
    <row r="45" spans="2:9" x14ac:dyDescent="0.2">
      <c r="B45" t="s">
        <v>355</v>
      </c>
      <c r="C45" t="s">
        <v>283</v>
      </c>
      <c r="D45" s="177" t="e">
        <f>G45/G29*D29</f>
        <v>#REF!</v>
      </c>
      <c r="E45" s="178" t="e">
        <f>G45-D45-F45</f>
        <v>#REF!</v>
      </c>
      <c r="F45" s="177" t="e">
        <f>G45/G29*F29</f>
        <v>#REF!</v>
      </c>
      <c r="G45" s="178">
        <v>19537.490000000002</v>
      </c>
      <c r="H45" s="187"/>
      <c r="I45" s="178"/>
    </row>
    <row r="46" spans="2:9" x14ac:dyDescent="0.2">
      <c r="B46" t="s">
        <v>358</v>
      </c>
      <c r="C46" t="s">
        <v>285</v>
      </c>
      <c r="D46" s="198">
        <v>1.8192699999999999</v>
      </c>
      <c r="E46" s="198">
        <v>1.8192699999999999</v>
      </c>
      <c r="F46" s="198">
        <v>1.8192699999999999</v>
      </c>
      <c r="G46" s="191">
        <f>F46</f>
        <v>1.8192699999999999</v>
      </c>
      <c r="H46" s="187"/>
      <c r="I46" s="178"/>
    </row>
    <row r="47" spans="2:9" x14ac:dyDescent="0.2">
      <c r="B47" t="s">
        <v>357</v>
      </c>
      <c r="C47" t="s">
        <v>283</v>
      </c>
      <c r="D47" s="177" t="e">
        <f>G47/G29*D29</f>
        <v>#REF!</v>
      </c>
      <c r="E47" s="178" t="e">
        <f>G47-D47-F47</f>
        <v>#REF!</v>
      </c>
      <c r="F47" s="177" t="e">
        <f>G47/G29*F29</f>
        <v>#REF!</v>
      </c>
      <c r="G47" s="178">
        <v>4674</v>
      </c>
      <c r="H47" s="187"/>
      <c r="I47" s="178"/>
    </row>
    <row r="48" spans="2:9" x14ac:dyDescent="0.2">
      <c r="B48" t="s">
        <v>359</v>
      </c>
      <c r="C48" t="s">
        <v>285</v>
      </c>
      <c r="D48" s="198">
        <v>1.4174500000000001</v>
      </c>
      <c r="E48" s="198">
        <v>1.4174500000000001</v>
      </c>
      <c r="F48" s="198">
        <v>1.4174500000000001</v>
      </c>
      <c r="G48" s="191">
        <f>F48</f>
        <v>1.4174500000000001</v>
      </c>
      <c r="H48" s="187"/>
      <c r="I48" s="178"/>
    </row>
    <row r="49" spans="2:9" s="183" customFormat="1" x14ac:dyDescent="0.2">
      <c r="B49" s="183" t="s">
        <v>356</v>
      </c>
      <c r="C49" s="183" t="s">
        <v>272</v>
      </c>
      <c r="D49" s="199" t="e">
        <f>D45*D46+D47*D48</f>
        <v>#REF!</v>
      </c>
      <c r="E49" s="199" t="e">
        <f>E45*E46+E47*E48</f>
        <v>#REF!</v>
      </c>
      <c r="F49" s="199" t="e">
        <f>F45*F46+F47*F48</f>
        <v>#REF!</v>
      </c>
      <c r="G49" s="200" t="e">
        <f>SUM(D49:F49)</f>
        <v>#REF!</v>
      </c>
      <c r="H49" s="201"/>
      <c r="I49" s="200"/>
    </row>
    <row r="50" spans="2:9" x14ac:dyDescent="0.2">
      <c r="B50" t="s">
        <v>360</v>
      </c>
      <c r="C50" t="s">
        <v>285</v>
      </c>
      <c r="D50" s="198">
        <v>2.13605</v>
      </c>
      <c r="E50" s="198">
        <v>2.13605</v>
      </c>
      <c r="F50" s="198">
        <v>2.13605</v>
      </c>
      <c r="G50" s="198">
        <v>2.13605</v>
      </c>
      <c r="H50" s="187"/>
      <c r="I50" s="178"/>
    </row>
    <row r="51" spans="2:9" x14ac:dyDescent="0.2">
      <c r="B51" t="s">
        <v>361</v>
      </c>
      <c r="C51" t="s">
        <v>285</v>
      </c>
      <c r="D51" s="198">
        <v>1.6693199999999999</v>
      </c>
      <c r="E51" s="198">
        <v>1.6693199999999999</v>
      </c>
      <c r="F51" s="198">
        <v>1.6693199999999999</v>
      </c>
      <c r="G51" s="198">
        <v>1.6693199999999999</v>
      </c>
      <c r="H51" s="187"/>
      <c r="I51" s="178"/>
    </row>
    <row r="52" spans="2:9" x14ac:dyDescent="0.2">
      <c r="B52" s="183" t="s">
        <v>362</v>
      </c>
      <c r="C52" s="183" t="s">
        <v>272</v>
      </c>
      <c r="D52" s="199" t="e">
        <f>D45*D50+D47*D51</f>
        <v>#REF!</v>
      </c>
      <c r="E52" s="199" t="e">
        <f>E45*E50+E47*E51</f>
        <v>#REF!</v>
      </c>
      <c r="F52" s="199" t="e">
        <f>F45*F50+F47*F51</f>
        <v>#REF!</v>
      </c>
      <c r="G52" s="199">
        <f>G45*G50+G47*G51</f>
        <v>49535.457194500006</v>
      </c>
      <c r="H52" s="187"/>
      <c r="I52" s="178"/>
    </row>
    <row r="53" spans="2:9" x14ac:dyDescent="0.2">
      <c r="B53" s="179" t="s">
        <v>363</v>
      </c>
      <c r="C53" s="179" t="s">
        <v>272</v>
      </c>
      <c r="D53" s="193" t="e">
        <f>D52-D49</f>
        <v>#REF!</v>
      </c>
      <c r="E53" s="193" t="e">
        <f>E52-E49</f>
        <v>#REF!</v>
      </c>
      <c r="F53" s="193" t="e">
        <f>F52-F49</f>
        <v>#REF!</v>
      </c>
      <c r="G53" s="193" t="e">
        <f>G52-G49</f>
        <v>#REF!</v>
      </c>
      <c r="H53" s="188"/>
      <c r="I53" s="193"/>
    </row>
    <row r="54" spans="2:9" x14ac:dyDescent="0.2">
      <c r="B54" s="179" t="s">
        <v>364</v>
      </c>
      <c r="C54" s="179" t="s">
        <v>273</v>
      </c>
      <c r="D54" s="197" t="e">
        <f>D53/D6</f>
        <v>#REF!</v>
      </c>
      <c r="E54" s="197" t="e">
        <f>E53/E6</f>
        <v>#REF!</v>
      </c>
      <c r="F54" s="197" t="e">
        <f>F53/F6</f>
        <v>#REF!</v>
      </c>
      <c r="G54" s="197" t="e">
        <f>G53/G6</f>
        <v>#REF!</v>
      </c>
    </row>
    <row r="56" spans="2:9" s="179" customFormat="1" x14ac:dyDescent="0.2">
      <c r="B56" s="179" t="s">
        <v>365</v>
      </c>
      <c r="C56" s="183" t="s">
        <v>337</v>
      </c>
      <c r="D56" s="181">
        <f>SUM(D57:D59)</f>
        <v>25226.000239999998</v>
      </c>
      <c r="E56" s="180">
        <f>'Транспортування ТЕ'!G10</f>
        <v>2622.25389</v>
      </c>
      <c r="F56" s="180">
        <f>'Постачання ТЕ'!G9</f>
        <v>645.45801999999992</v>
      </c>
      <c r="G56" s="181">
        <f>SUM(D56:F56)</f>
        <v>28493.712149999996</v>
      </c>
    </row>
    <row r="57" spans="2:9" x14ac:dyDescent="0.2">
      <c r="B57" s="184" t="s">
        <v>267</v>
      </c>
      <c r="C57" s="184" t="s">
        <v>337</v>
      </c>
      <c r="D57" s="197">
        <f>'Витобництво ТЕ'!I9</f>
        <v>11191.854669356244</v>
      </c>
      <c r="E57" s="196" t="s">
        <v>29</v>
      </c>
      <c r="F57" s="196" t="s">
        <v>29</v>
      </c>
      <c r="G57" s="196" t="s">
        <v>29</v>
      </c>
    </row>
    <row r="58" spans="2:9" x14ac:dyDescent="0.2">
      <c r="B58" s="184" t="s">
        <v>268</v>
      </c>
      <c r="C58" s="184" t="s">
        <v>337</v>
      </c>
      <c r="D58" s="197">
        <f>'Витобництво ТЕ'!M9</f>
        <v>12624.438318364777</v>
      </c>
      <c r="E58" s="196" t="s">
        <v>29</v>
      </c>
      <c r="F58" s="196" t="s">
        <v>29</v>
      </c>
      <c r="G58" s="196" t="s">
        <v>29</v>
      </c>
    </row>
    <row r="59" spans="2:9" x14ac:dyDescent="0.2">
      <c r="B59" s="184" t="s">
        <v>269</v>
      </c>
      <c r="C59" s="184" t="s">
        <v>337</v>
      </c>
      <c r="D59" s="197">
        <f>'Витобництво ТЕ'!Q9</f>
        <v>1409.707252278977</v>
      </c>
      <c r="E59" s="196" t="s">
        <v>29</v>
      </c>
      <c r="F59" s="196" t="s">
        <v>29</v>
      </c>
      <c r="G59" s="196" t="s">
        <v>29</v>
      </c>
    </row>
    <row r="60" spans="2:9" x14ac:dyDescent="0.2">
      <c r="B60" s="597" t="s">
        <v>366</v>
      </c>
      <c r="C60" s="597"/>
      <c r="D60" s="597"/>
      <c r="E60" s="597"/>
      <c r="F60" s="597"/>
      <c r="G60" s="597"/>
      <c r="H60" s="597"/>
      <c r="I60" s="597"/>
    </row>
    <row r="61" spans="2:9" x14ac:dyDescent="0.2">
      <c r="B61" s="179" t="s">
        <v>367</v>
      </c>
      <c r="C61" s="179" t="s">
        <v>272</v>
      </c>
      <c r="D61" s="193">
        <f>G61/G56*D56</f>
        <v>717814.38968567585</v>
      </c>
      <c r="E61" s="193">
        <f>G61-D61-F61</f>
        <v>74617.123513166196</v>
      </c>
      <c r="F61" s="193">
        <f>G61/G56*F56</f>
        <v>18366.726801157944</v>
      </c>
      <c r="G61" s="194">
        <f>'5_Зведені дані'!I12</f>
        <v>810798.24</v>
      </c>
    </row>
    <row r="62" spans="2:9" x14ac:dyDescent="0.2">
      <c r="B62" s="184" t="s">
        <v>267</v>
      </c>
      <c r="C62" s="184" t="s">
        <v>272</v>
      </c>
      <c r="D62" s="192">
        <f>D7*D65</f>
        <v>432798.03758162982</v>
      </c>
      <c r="E62" s="184"/>
      <c r="F62" s="184"/>
      <c r="G62" s="184"/>
    </row>
    <row r="63" spans="2:9" x14ac:dyDescent="0.2">
      <c r="B63" s="184" t="s">
        <v>268</v>
      </c>
      <c r="C63" s="184" t="s">
        <v>272</v>
      </c>
      <c r="D63" s="192">
        <f>D61-D62-D64</f>
        <v>264564.94627636031</v>
      </c>
      <c r="E63" s="184"/>
      <c r="F63" s="184"/>
      <c r="G63" s="184"/>
    </row>
    <row r="64" spans="2:9" x14ac:dyDescent="0.2">
      <c r="B64" s="184" t="s">
        <v>269</v>
      </c>
      <c r="C64" s="184" t="s">
        <v>272</v>
      </c>
      <c r="D64" s="192">
        <f>D65*D9</f>
        <v>20451.405827685703</v>
      </c>
      <c r="E64" s="184"/>
      <c r="F64" s="184"/>
      <c r="G64" s="184"/>
    </row>
    <row r="65" spans="2:9" x14ac:dyDescent="0.2">
      <c r="B65" s="179" t="s">
        <v>354</v>
      </c>
      <c r="C65" s="179" t="s">
        <v>273</v>
      </c>
      <c r="D65" s="181">
        <f>D61/D6</f>
        <v>55.246894305195013</v>
      </c>
      <c r="E65" s="181">
        <f>E61/E6</f>
        <v>5.7429391153536482</v>
      </c>
      <c r="F65" s="181">
        <f>F61/F6</f>
        <v>1.4136030551857492</v>
      </c>
      <c r="G65" s="181">
        <f>G61/G6</f>
        <v>62.403436475734409</v>
      </c>
    </row>
    <row r="67" spans="2:9" x14ac:dyDescent="0.2">
      <c r="B67" s="179" t="s">
        <v>276</v>
      </c>
    </row>
    <row r="68" spans="2:9" x14ac:dyDescent="0.2">
      <c r="B68" t="s">
        <v>355</v>
      </c>
      <c r="C68" t="s">
        <v>283</v>
      </c>
      <c r="D68" s="177">
        <f>G68/G56*D56</f>
        <v>1122.5834014161612</v>
      </c>
      <c r="E68" s="178">
        <f>G68-D68-F68</f>
        <v>116.69304143370451</v>
      </c>
      <c r="F68" s="177">
        <f>G68/G56*F56</f>
        <v>28.723557150134265</v>
      </c>
      <c r="G68" s="178">
        <v>1268</v>
      </c>
      <c r="H68" s="187"/>
      <c r="I68" s="178"/>
    </row>
    <row r="69" spans="2:9" x14ac:dyDescent="0.2">
      <c r="B69" t="s">
        <v>358</v>
      </c>
      <c r="C69" t="s">
        <v>285</v>
      </c>
      <c r="D69" s="198">
        <v>1.8192699999999999</v>
      </c>
      <c r="E69" s="198">
        <v>1.8192699999999999</v>
      </c>
      <c r="F69" s="198">
        <v>1.8192699999999999</v>
      </c>
      <c r="G69" s="191">
        <f>F69</f>
        <v>1.8192699999999999</v>
      </c>
      <c r="H69" s="187"/>
      <c r="I69" s="178"/>
    </row>
    <row r="70" spans="2:9" s="183" customFormat="1" x14ac:dyDescent="0.2">
      <c r="B70" s="183" t="s">
        <v>356</v>
      </c>
      <c r="C70" s="183" t="s">
        <v>272</v>
      </c>
      <c r="D70" s="199">
        <f>D68*D69</f>
        <v>2042.2823046943795</v>
      </c>
      <c r="E70" s="199">
        <f>E68*E69</f>
        <v>212.2961494890956</v>
      </c>
      <c r="F70" s="199">
        <f>F68*F69</f>
        <v>52.255905816524766</v>
      </c>
      <c r="G70" s="200">
        <f>SUM(D70:F70)</f>
        <v>2306.8343599999998</v>
      </c>
      <c r="H70" s="201"/>
      <c r="I70" s="200"/>
    </row>
    <row r="71" spans="2:9" x14ac:dyDescent="0.2">
      <c r="B71" t="s">
        <v>360</v>
      </c>
      <c r="C71" t="s">
        <v>285</v>
      </c>
      <c r="D71" s="198">
        <v>2.13605</v>
      </c>
      <c r="E71" s="198">
        <v>2.13605</v>
      </c>
      <c r="F71" s="198">
        <v>2.13605</v>
      </c>
      <c r="G71" s="198">
        <v>2.13605</v>
      </c>
      <c r="H71" s="187"/>
      <c r="I71" s="178"/>
    </row>
    <row r="72" spans="2:9" x14ac:dyDescent="0.2">
      <c r="B72" s="183" t="s">
        <v>362</v>
      </c>
      <c r="C72" s="183" t="s">
        <v>272</v>
      </c>
      <c r="D72" s="199">
        <f>D68*D71</f>
        <v>2397.8942745949912</v>
      </c>
      <c r="E72" s="199">
        <f>E68*E71</f>
        <v>249.26217115446451</v>
      </c>
      <c r="F72" s="199">
        <f>F68*F71</f>
        <v>61.354954250544296</v>
      </c>
      <c r="G72" s="199">
        <f>G68*G71</f>
        <v>2708.5113999999999</v>
      </c>
      <c r="H72" s="187"/>
      <c r="I72" s="178"/>
    </row>
    <row r="73" spans="2:9" x14ac:dyDescent="0.2">
      <c r="B73" s="179" t="s">
        <v>368</v>
      </c>
      <c r="C73" s="179" t="s">
        <v>272</v>
      </c>
      <c r="D73" s="193">
        <f>D72-D70</f>
        <v>355.61196990061171</v>
      </c>
      <c r="E73" s="193">
        <f>E72-E70</f>
        <v>36.966021665368913</v>
      </c>
      <c r="F73" s="193">
        <f>F72-F70</f>
        <v>9.0990484340195295</v>
      </c>
      <c r="G73" s="193">
        <f>G72-G70</f>
        <v>401.67704000000003</v>
      </c>
      <c r="H73" s="188"/>
      <c r="I73" s="193"/>
    </row>
    <row r="74" spans="2:9" x14ac:dyDescent="0.2">
      <c r="B74" s="179" t="s">
        <v>364</v>
      </c>
      <c r="C74" s="179" t="s">
        <v>273</v>
      </c>
      <c r="D74" s="197">
        <f>D73/D6</f>
        <v>2.7369828742725935E-2</v>
      </c>
      <c r="E74" s="197">
        <f>E73/E6</f>
        <v>2.8451058117189188E-3</v>
      </c>
      <c r="F74" s="197">
        <f>F73/F6</f>
        <v>7.0031218980195163E-4</v>
      </c>
      <c r="G74" s="197">
        <f>G73/G6</f>
        <v>3.0915246744246797E-2</v>
      </c>
    </row>
  </sheetData>
  <mergeCells count="3">
    <mergeCell ref="B37:I37"/>
    <mergeCell ref="B5:I5"/>
    <mergeCell ref="B60:I6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F15"/>
  <sheetViews>
    <sheetView workbookViewId="0">
      <selection activeCell="L25" sqref="L25"/>
    </sheetView>
  </sheetViews>
  <sheetFormatPr defaultRowHeight="12.75" x14ac:dyDescent="0.2"/>
  <sheetData>
    <row r="1" spans="2:6" x14ac:dyDescent="0.2">
      <c r="B1" s="291" t="s">
        <v>423</v>
      </c>
      <c r="C1" s="291" t="s">
        <v>424</v>
      </c>
      <c r="D1" s="291"/>
      <c r="E1" s="291" t="s">
        <v>425</v>
      </c>
      <c r="F1" s="291" t="s">
        <v>426</v>
      </c>
    </row>
    <row r="2" spans="2:6" ht="15" x14ac:dyDescent="0.25">
      <c r="C2" s="292" t="s">
        <v>427</v>
      </c>
      <c r="D2" s="291"/>
      <c r="E2" s="291"/>
      <c r="F2" s="291"/>
    </row>
    <row r="3" spans="2:6" x14ac:dyDescent="0.2">
      <c r="B3">
        <v>4942</v>
      </c>
      <c r="C3">
        <f>6235.51</f>
        <v>6235.51</v>
      </c>
      <c r="D3">
        <f>C3/B3</f>
        <v>1.2617381626871713</v>
      </c>
      <c r="E3">
        <f>C3-B3</f>
        <v>1293.5100000000002</v>
      </c>
      <c r="F3">
        <f>(D3-1)*100</f>
        <v>26.173816268717133</v>
      </c>
    </row>
    <row r="4" spans="2:6" x14ac:dyDescent="0.2">
      <c r="B4">
        <v>7907.2</v>
      </c>
      <c r="C4">
        <f t="shared" ref="C4:C5" si="0">6235.51</f>
        <v>6235.51</v>
      </c>
      <c r="D4">
        <f t="shared" ref="D4:D5" si="1">C4/B4</f>
        <v>0.78858635167948199</v>
      </c>
      <c r="E4">
        <f t="shared" ref="E4:E13" si="2">C4-B4</f>
        <v>-1671.6899999999996</v>
      </c>
      <c r="F4">
        <f t="shared" ref="F4:F5" si="3">(D4-1)*100</f>
        <v>-21.141364832051799</v>
      </c>
    </row>
    <row r="5" spans="2:6" x14ac:dyDescent="0.2">
      <c r="B5">
        <v>7907.2</v>
      </c>
      <c r="C5">
        <f t="shared" si="0"/>
        <v>6235.51</v>
      </c>
      <c r="D5">
        <f t="shared" si="1"/>
        <v>0.78858635167948199</v>
      </c>
      <c r="E5">
        <f t="shared" si="2"/>
        <v>-1671.6899999999996</v>
      </c>
      <c r="F5">
        <f t="shared" si="3"/>
        <v>-21.141364832051799</v>
      </c>
    </row>
    <row r="6" spans="2:6" ht="15" x14ac:dyDescent="0.25">
      <c r="C6" s="292" t="s">
        <v>428</v>
      </c>
    </row>
    <row r="7" spans="2:6" x14ac:dyDescent="0.2">
      <c r="B7" s="197">
        <f>4942+721.1+11.6</f>
        <v>5674.7000000000007</v>
      </c>
      <c r="C7">
        <f>6235.51+721.1+11.6</f>
        <v>6968.2100000000009</v>
      </c>
      <c r="D7">
        <f>C7/B7</f>
        <v>1.2279433274005673</v>
      </c>
      <c r="E7">
        <f t="shared" si="2"/>
        <v>1293.5100000000002</v>
      </c>
      <c r="F7">
        <f>(D7-1)*100</f>
        <v>22.794332740056731</v>
      </c>
    </row>
    <row r="8" spans="2:6" x14ac:dyDescent="0.2">
      <c r="B8" s="197">
        <f>7907.2+721.1+11.6</f>
        <v>8639.9</v>
      </c>
      <c r="C8">
        <f t="shared" ref="C8:C9" si="4">6235.51+721.1+11.6</f>
        <v>6968.2100000000009</v>
      </c>
      <c r="D8">
        <f t="shared" ref="D8:D9" si="5">C8/B8</f>
        <v>0.8065151217027976</v>
      </c>
      <c r="E8">
        <f t="shared" si="2"/>
        <v>-1671.6899999999987</v>
      </c>
      <c r="F8">
        <f t="shared" ref="F8:F9" si="6">(D8-1)*100</f>
        <v>-19.348487829720241</v>
      </c>
    </row>
    <row r="9" spans="2:6" x14ac:dyDescent="0.2">
      <c r="B9" s="197">
        <f>7907.2+721.1+11.6</f>
        <v>8639.9</v>
      </c>
      <c r="C9">
        <f t="shared" si="4"/>
        <v>6968.2100000000009</v>
      </c>
      <c r="D9">
        <f t="shared" si="5"/>
        <v>0.8065151217027976</v>
      </c>
      <c r="E9">
        <f t="shared" si="2"/>
        <v>-1671.6899999999987</v>
      </c>
      <c r="F9">
        <f t="shared" si="6"/>
        <v>-19.348487829720241</v>
      </c>
    </row>
    <row r="10" spans="2:6" ht="15" x14ac:dyDescent="0.25">
      <c r="C10" s="292" t="s">
        <v>429</v>
      </c>
    </row>
    <row r="11" spans="2:6" x14ac:dyDescent="0.2">
      <c r="B11">
        <f>ROUND(B7*1.2,2)</f>
        <v>6809.64</v>
      </c>
      <c r="C11">
        <f>ROUND(C7*1.2,2)</f>
        <v>8361.85</v>
      </c>
      <c r="D11">
        <f>C11/B11</f>
        <v>1.2279430336992851</v>
      </c>
      <c r="E11">
        <f t="shared" si="2"/>
        <v>1552.21</v>
      </c>
      <c r="F11">
        <f>(D11-1)*100</f>
        <v>22.794303369928514</v>
      </c>
    </row>
    <row r="12" spans="2:6" x14ac:dyDescent="0.2">
      <c r="B12">
        <f t="shared" ref="B12:C13" si="7">ROUND(B8*1.2,2)</f>
        <v>10367.879999999999</v>
      </c>
      <c r="C12">
        <f t="shared" si="7"/>
        <v>8361.85</v>
      </c>
      <c r="D12">
        <f t="shared" ref="D12:D13" si="8">C12/B12</f>
        <v>0.80651492879933029</v>
      </c>
      <c r="E12">
        <f t="shared" si="2"/>
        <v>-2006.0299999999988</v>
      </c>
      <c r="F12">
        <f t="shared" ref="F12:F13" si="9">(D12-1)*100</f>
        <v>-19.348507120066969</v>
      </c>
    </row>
    <row r="13" spans="2:6" x14ac:dyDescent="0.2">
      <c r="B13">
        <f t="shared" si="7"/>
        <v>10367.879999999999</v>
      </c>
      <c r="C13">
        <f t="shared" si="7"/>
        <v>8361.85</v>
      </c>
      <c r="D13">
        <f t="shared" si="8"/>
        <v>0.80651492879933029</v>
      </c>
      <c r="E13">
        <f t="shared" si="2"/>
        <v>-2006.0299999999988</v>
      </c>
      <c r="F13">
        <f t="shared" si="9"/>
        <v>-19.348507120066969</v>
      </c>
    </row>
    <row r="15" spans="2:6" x14ac:dyDescent="0.2">
      <c r="B15">
        <v>1200</v>
      </c>
      <c r="C15" s="293">
        <f>B15/B9*C9</f>
        <v>967.81814604335716</v>
      </c>
      <c r="D15">
        <f t="shared" ref="D15" si="10">C15/B15</f>
        <v>0.8065151217027976</v>
      </c>
      <c r="F15">
        <f t="shared" ref="F15" si="11">(D15-1)*100</f>
        <v>-19.348487829720241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64"/>
  <sheetViews>
    <sheetView topLeftCell="A43" workbookViewId="0">
      <selection activeCell="L51" sqref="L51"/>
    </sheetView>
  </sheetViews>
  <sheetFormatPr defaultRowHeight="15" x14ac:dyDescent="0.25"/>
  <cols>
    <col min="1" max="1" width="5.140625" style="234" customWidth="1"/>
    <col min="2" max="2" width="36.85546875" style="235" customWidth="1"/>
    <col min="3" max="4" width="8" style="235" hidden="1" customWidth="1"/>
    <col min="5" max="13" width="8" style="235" customWidth="1"/>
    <col min="14" max="14" width="9.140625" style="235"/>
    <col min="15" max="15" width="9.42578125" style="235" bestFit="1" customWidth="1"/>
    <col min="16" max="16384" width="9.140625" style="235"/>
  </cols>
  <sheetData>
    <row r="1" spans="1:14" x14ac:dyDescent="0.25">
      <c r="I1" s="524"/>
      <c r="J1" s="524"/>
      <c r="K1" s="525" t="s">
        <v>372</v>
      </c>
      <c r="L1" s="525"/>
      <c r="M1" s="525"/>
    </row>
    <row r="2" spans="1:14" x14ac:dyDescent="0.25">
      <c r="A2" s="236"/>
      <c r="B2" s="237"/>
      <c r="C2" s="238"/>
      <c r="D2" s="239"/>
      <c r="E2" s="238"/>
      <c r="F2" s="238"/>
      <c r="G2" s="238"/>
      <c r="H2" s="238"/>
      <c r="I2" s="525"/>
      <c r="J2" s="525"/>
      <c r="K2" s="525"/>
      <c r="L2" s="525"/>
      <c r="M2" s="283"/>
    </row>
    <row r="3" spans="1:14" x14ac:dyDescent="0.25">
      <c r="A3" s="519" t="s">
        <v>373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</row>
    <row r="4" spans="1:14" x14ac:dyDescent="0.25">
      <c r="A4" s="520" t="s">
        <v>374</v>
      </c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</row>
    <row r="5" spans="1:14" x14ac:dyDescent="0.25">
      <c r="A5" s="135"/>
      <c r="B5" s="238"/>
      <c r="C5" s="135"/>
      <c r="D5" s="135"/>
      <c r="E5" s="135"/>
      <c r="F5" s="135"/>
      <c r="G5" s="135"/>
      <c r="H5" s="135"/>
      <c r="I5" s="135"/>
      <c r="J5" s="136"/>
      <c r="K5" s="135"/>
      <c r="L5" s="136"/>
      <c r="M5" s="136" t="s">
        <v>183</v>
      </c>
    </row>
    <row r="6" spans="1:14" s="137" customFormat="1" x14ac:dyDescent="0.25">
      <c r="A6" s="526" t="s">
        <v>184</v>
      </c>
      <c r="B6" s="527" t="s">
        <v>185</v>
      </c>
      <c r="C6" s="528" t="s">
        <v>186</v>
      </c>
      <c r="D6" s="528"/>
      <c r="E6" s="517" t="s">
        <v>187</v>
      </c>
      <c r="F6" s="523"/>
      <c r="G6" s="518"/>
      <c r="H6" s="517" t="s">
        <v>188</v>
      </c>
      <c r="I6" s="523"/>
      <c r="J6" s="518"/>
      <c r="K6" s="517" t="s">
        <v>189</v>
      </c>
      <c r="L6" s="523"/>
      <c r="M6" s="518"/>
    </row>
    <row r="7" spans="1:14" s="137" customFormat="1" ht="52.5" x14ac:dyDescent="0.25">
      <c r="A7" s="526"/>
      <c r="B7" s="527"/>
      <c r="C7" s="138" t="s">
        <v>375</v>
      </c>
      <c r="D7" s="138" t="s">
        <v>376</v>
      </c>
      <c r="E7" s="138" t="s">
        <v>377</v>
      </c>
      <c r="F7" s="138" t="s">
        <v>378</v>
      </c>
      <c r="G7" s="138" t="s">
        <v>379</v>
      </c>
      <c r="H7" s="138" t="s">
        <v>377</v>
      </c>
      <c r="I7" s="138" t="s">
        <v>378</v>
      </c>
      <c r="J7" s="138" t="s">
        <v>380</v>
      </c>
      <c r="K7" s="138" t="s">
        <v>377</v>
      </c>
      <c r="L7" s="138" t="s">
        <v>378</v>
      </c>
      <c r="M7" s="138" t="s">
        <v>380</v>
      </c>
    </row>
    <row r="8" spans="1:14" x14ac:dyDescent="0.25">
      <c r="A8" s="284">
        <v>1</v>
      </c>
      <c r="B8" s="285">
        <v>2</v>
      </c>
      <c r="C8" s="285">
        <v>4</v>
      </c>
      <c r="D8" s="285">
        <v>5</v>
      </c>
      <c r="E8" s="285">
        <v>3</v>
      </c>
      <c r="F8" s="285">
        <v>4</v>
      </c>
      <c r="G8" s="285">
        <v>5</v>
      </c>
      <c r="H8" s="285">
        <v>6</v>
      </c>
      <c r="I8" s="285">
        <v>7</v>
      </c>
      <c r="J8" s="285">
        <v>8</v>
      </c>
      <c r="K8" s="285">
        <v>9</v>
      </c>
      <c r="L8" s="285">
        <v>10</v>
      </c>
      <c r="M8" s="285">
        <v>11</v>
      </c>
    </row>
    <row r="9" spans="1:14" s="143" customFormat="1" x14ac:dyDescent="0.25">
      <c r="A9" s="240">
        <v>1</v>
      </c>
      <c r="B9" s="140" t="s">
        <v>192</v>
      </c>
      <c r="C9" s="141" t="e">
        <f t="shared" ref="C9:I9" si="0">C10+C16+C17+C21</f>
        <v>#REF!</v>
      </c>
      <c r="D9" s="141" t="e">
        <f t="shared" si="0"/>
        <v>#REF!</v>
      </c>
      <c r="E9" s="142">
        <f t="shared" si="0"/>
        <v>1524.594723369642</v>
      </c>
      <c r="F9" s="142" t="e">
        <f t="shared" si="0"/>
        <v>#REF!</v>
      </c>
      <c r="G9" s="142" t="e">
        <f>F9-E9</f>
        <v>#REF!</v>
      </c>
      <c r="H9" s="142">
        <f t="shared" si="0"/>
        <v>1335.2704957326753</v>
      </c>
      <c r="I9" s="142" t="e">
        <f t="shared" si="0"/>
        <v>#REF!</v>
      </c>
      <c r="J9" s="142" t="e">
        <f>I9-H9</f>
        <v>#REF!</v>
      </c>
      <c r="K9" s="142">
        <f>K10+K16+K17+K21</f>
        <v>1141.7213530709512</v>
      </c>
      <c r="L9" s="142" t="e">
        <f>L10+L16+L17+L21</f>
        <v>#REF!</v>
      </c>
      <c r="M9" s="142" t="e">
        <f>L9-K9</f>
        <v>#REF!</v>
      </c>
    </row>
    <row r="10" spans="1:14" s="143" customFormat="1" x14ac:dyDescent="0.25">
      <c r="A10" s="139" t="s">
        <v>193</v>
      </c>
      <c r="B10" s="140" t="s">
        <v>194</v>
      </c>
      <c r="C10" s="141" t="e">
        <f>SUM(C11:C15)</f>
        <v>#REF!</v>
      </c>
      <c r="D10" s="141" t="e">
        <f>SUM(D11:D15)</f>
        <v>#REF!</v>
      </c>
      <c r="E10" s="142">
        <f>SUM(E11:E15)</f>
        <v>1202.9415844037835</v>
      </c>
      <c r="F10" s="142" t="e">
        <f>SUM(F11:F15)</f>
        <v>#REF!</v>
      </c>
      <c r="G10" s="142" t="e">
        <f t="shared" ref="G10:G49" si="1">F10-E10</f>
        <v>#REF!</v>
      </c>
      <c r="H10" s="142">
        <f>SUM(H11:H15)</f>
        <v>1013.6073567668167</v>
      </c>
      <c r="I10" s="142" t="e">
        <f>SUM(I11:I15)</f>
        <v>#REF!</v>
      </c>
      <c r="J10" s="142" t="e">
        <f t="shared" ref="J10:J49" si="2">I10-H10</f>
        <v>#REF!</v>
      </c>
      <c r="K10" s="142">
        <f>SUM(K11:K15)</f>
        <v>820.06821410509258</v>
      </c>
      <c r="L10" s="142" t="e">
        <f>SUM(L11:L15)</f>
        <v>#REF!</v>
      </c>
      <c r="M10" s="142" t="e">
        <f t="shared" ref="M10:M49" si="3">L10-K10</f>
        <v>#REF!</v>
      </c>
    </row>
    <row r="11" spans="1:14" x14ac:dyDescent="0.25">
      <c r="A11" s="284" t="s">
        <v>195</v>
      </c>
      <c r="B11" s="144" t="s">
        <v>196</v>
      </c>
      <c r="C11" s="145" t="e">
        <f>E11+H11+#REF!+K11</f>
        <v>#REF!</v>
      </c>
      <c r="D11" s="145" t="e">
        <f>C11/$C$49*1000</f>
        <v>#REF!</v>
      </c>
      <c r="E11" s="146">
        <f>'Телова енергія1'!H11</f>
        <v>1113.8637820883089</v>
      </c>
      <c r="F11" s="147">
        <f>'Телова енергія1'!J11</f>
        <v>1076.55</v>
      </c>
      <c r="G11" s="142">
        <f t="shared" si="1"/>
        <v>-37.313782088308926</v>
      </c>
      <c r="H11" s="146">
        <f>'Телова енергія1'!L11</f>
        <v>613.30298458374</v>
      </c>
      <c r="I11" s="147">
        <f>F11</f>
        <v>1076.55</v>
      </c>
      <c r="J11" s="148">
        <f t="shared" si="2"/>
        <v>463.24701541625996</v>
      </c>
      <c r="K11" s="146">
        <f>'Телова енергія1'!P11</f>
        <v>294.08857853704387</v>
      </c>
      <c r="L11" s="147">
        <f>I11</f>
        <v>1076.55</v>
      </c>
      <c r="M11" s="146">
        <f t="shared" si="3"/>
        <v>782.46142146295608</v>
      </c>
      <c r="N11" s="244"/>
    </row>
    <row r="12" spans="1:14" x14ac:dyDescent="0.25">
      <c r="A12" s="284" t="s">
        <v>197</v>
      </c>
      <c r="B12" s="144" t="s">
        <v>198</v>
      </c>
      <c r="C12" s="151" t="e">
        <f>E12+H12+#REF!+K12</f>
        <v>#REF!</v>
      </c>
      <c r="D12" s="145" t="e">
        <f t="shared" ref="D12:D28" si="4">C12/$C$49*1000</f>
        <v>#REF!</v>
      </c>
      <c r="E12" s="146">
        <f>'Телова енергія1'!H14</f>
        <v>78.182839810724062</v>
      </c>
      <c r="F12" s="147" t="e">
        <f>'Телова енергія1'!J14</f>
        <v>#REF!</v>
      </c>
      <c r="G12" s="147" t="e">
        <f t="shared" si="1"/>
        <v>#REF!</v>
      </c>
      <c r="H12" s="146">
        <f>'Телова енергія1'!L14</f>
        <v>49.518811352031719</v>
      </c>
      <c r="I12" s="147" t="e">
        <f>'Телова енергія1'!N14</f>
        <v>#REF!</v>
      </c>
      <c r="J12" s="148" t="e">
        <f t="shared" si="2"/>
        <v>#REF!</v>
      </c>
      <c r="K12" s="146">
        <f>'Телова енергія1'!P14</f>
        <v>49.518811352031719</v>
      </c>
      <c r="L12" s="147" t="e">
        <f>'Телова енергія1'!R14</f>
        <v>#REF!</v>
      </c>
      <c r="M12" s="148" t="e">
        <f t="shared" si="3"/>
        <v>#REF!</v>
      </c>
      <c r="N12" s="244"/>
    </row>
    <row r="13" spans="1:14" ht="33.75" x14ac:dyDescent="0.25">
      <c r="A13" s="284" t="s">
        <v>199</v>
      </c>
      <c r="B13" s="144" t="s">
        <v>381</v>
      </c>
      <c r="C13" s="145" t="e">
        <f>E13+H13+#REF!+K13</f>
        <v>#REF!</v>
      </c>
      <c r="D13" s="145" t="e">
        <f t="shared" si="4"/>
        <v>#REF!</v>
      </c>
      <c r="E13" s="146">
        <f>'Телова енергія1'!H15</f>
        <v>0</v>
      </c>
      <c r="F13" s="147">
        <f>'Телова енергія1'!J15</f>
        <v>0</v>
      </c>
      <c r="G13" s="142">
        <f t="shared" si="1"/>
        <v>0</v>
      </c>
      <c r="H13" s="146">
        <f>'Телова енергія1'!L15</f>
        <v>339.89059832629431</v>
      </c>
      <c r="I13" s="147">
        <v>0</v>
      </c>
      <c r="J13" s="148">
        <f t="shared" si="2"/>
        <v>-339.89059832629431</v>
      </c>
      <c r="K13" s="146">
        <f>'Телова енергія1'!P15</f>
        <v>465.56586171126628</v>
      </c>
      <c r="L13" s="147">
        <v>0</v>
      </c>
      <c r="M13" s="146">
        <f t="shared" si="3"/>
        <v>-465.56586171126628</v>
      </c>
      <c r="N13" s="244"/>
    </row>
    <row r="14" spans="1:14" ht="22.5" x14ac:dyDescent="0.25">
      <c r="A14" s="284" t="s">
        <v>201</v>
      </c>
      <c r="B14" s="144" t="s">
        <v>202</v>
      </c>
      <c r="C14" s="145" t="e">
        <f>E14+H14+#REF!+K14</f>
        <v>#REF!</v>
      </c>
      <c r="D14" s="145" t="e">
        <f t="shared" si="4"/>
        <v>#REF!</v>
      </c>
      <c r="E14" s="146">
        <f>'Телова енергія1'!H16</f>
        <v>2.773026017548426</v>
      </c>
      <c r="F14" s="147">
        <f>'Телова енергія1'!J16</f>
        <v>3.54</v>
      </c>
      <c r="G14" s="142">
        <f t="shared" si="1"/>
        <v>0.766973982451574</v>
      </c>
      <c r="H14" s="146">
        <f>'Телова енергія1'!L16</f>
        <v>2.773026017548426</v>
      </c>
      <c r="I14" s="147">
        <f>'Телова енергія1'!N16</f>
        <v>3.54</v>
      </c>
      <c r="J14" s="148">
        <f t="shared" si="2"/>
        <v>0.766973982451574</v>
      </c>
      <c r="K14" s="146">
        <f>'Телова енергія1'!P16</f>
        <v>2.7730260175484256</v>
      </c>
      <c r="L14" s="147">
        <f>'Телова енергія1'!R16</f>
        <v>3.54</v>
      </c>
      <c r="M14" s="148">
        <f t="shared" si="3"/>
        <v>0.76697398245157444</v>
      </c>
      <c r="N14" s="244"/>
    </row>
    <row r="15" spans="1:14" ht="22.5" x14ac:dyDescent="0.25">
      <c r="A15" s="284" t="s">
        <v>203</v>
      </c>
      <c r="B15" s="144" t="s">
        <v>204</v>
      </c>
      <c r="C15" s="151" t="e">
        <f>E15+H15+#REF!+K15</f>
        <v>#REF!</v>
      </c>
      <c r="D15" s="145" t="e">
        <f t="shared" si="4"/>
        <v>#REF!</v>
      </c>
      <c r="E15" s="146">
        <f>'Телова енергія1'!H17</f>
        <v>8.1219364872022641</v>
      </c>
      <c r="F15" s="147" t="e">
        <f>'Телова енергія1'!J17</f>
        <v>#REF!</v>
      </c>
      <c r="G15" s="142" t="e">
        <f t="shared" si="1"/>
        <v>#REF!</v>
      </c>
      <c r="H15" s="146">
        <f>'Телова енергія1'!L17</f>
        <v>8.1219364872022641</v>
      </c>
      <c r="I15" s="147" t="e">
        <f>'Телова енергія1'!N17</f>
        <v>#REF!</v>
      </c>
      <c r="J15" s="147" t="e">
        <f t="shared" si="2"/>
        <v>#REF!</v>
      </c>
      <c r="K15" s="146">
        <f>'Телова енергія1'!P17</f>
        <v>8.1219364872022641</v>
      </c>
      <c r="L15" s="147" t="e">
        <f>'Телова енергія1'!R17</f>
        <v>#REF!</v>
      </c>
      <c r="M15" s="147" t="e">
        <f t="shared" si="3"/>
        <v>#REF!</v>
      </c>
      <c r="N15" s="244"/>
    </row>
    <row r="16" spans="1:14" s="143" customFormat="1" x14ac:dyDescent="0.25">
      <c r="A16" s="139" t="s">
        <v>205</v>
      </c>
      <c r="B16" s="140" t="s">
        <v>206</v>
      </c>
      <c r="C16" s="141" t="e">
        <f>E16+H16+#REF!+K16</f>
        <v>#REF!</v>
      </c>
      <c r="D16" s="141" t="e">
        <f t="shared" si="4"/>
        <v>#REF!</v>
      </c>
      <c r="E16" s="228">
        <f>'Телова енергія1'!H18</f>
        <v>153.66924228917975</v>
      </c>
      <c r="F16" s="142" t="e">
        <f>'Телова енергія1'!J18</f>
        <v>#REF!</v>
      </c>
      <c r="G16" s="142" t="e">
        <f t="shared" si="1"/>
        <v>#REF!</v>
      </c>
      <c r="H16" s="228">
        <f>'Телова енергія1'!L18</f>
        <v>153.66924228917975</v>
      </c>
      <c r="I16" s="142" t="e">
        <f>'Телова енергія1'!N18</f>
        <v>#REF!</v>
      </c>
      <c r="J16" s="142" t="e">
        <f t="shared" si="2"/>
        <v>#REF!</v>
      </c>
      <c r="K16" s="228">
        <f>'Телова енергія1'!P18</f>
        <v>153.66924228917975</v>
      </c>
      <c r="L16" s="142" t="e">
        <f>'Телова енергія1'!R18</f>
        <v>#REF!</v>
      </c>
      <c r="M16" s="142" t="e">
        <f t="shared" si="3"/>
        <v>#REF!</v>
      </c>
      <c r="N16" s="244"/>
    </row>
    <row r="17" spans="1:14" s="143" customFormat="1" x14ac:dyDescent="0.25">
      <c r="A17" s="139" t="s">
        <v>207</v>
      </c>
      <c r="B17" s="140" t="s">
        <v>208</v>
      </c>
      <c r="C17" s="141" t="e">
        <f t="shared" ref="C17:I17" si="5">SUM(C18:C20)</f>
        <v>#REF!</v>
      </c>
      <c r="D17" s="141" t="e">
        <f t="shared" si="5"/>
        <v>#REF!</v>
      </c>
      <c r="E17" s="142">
        <f t="shared" si="5"/>
        <v>64.027093063367317</v>
      </c>
      <c r="F17" s="142" t="e">
        <f t="shared" si="5"/>
        <v>#REF!</v>
      </c>
      <c r="G17" s="142" t="e">
        <f t="shared" si="1"/>
        <v>#REF!</v>
      </c>
      <c r="H17" s="142">
        <f t="shared" si="5"/>
        <v>64.027093063367317</v>
      </c>
      <c r="I17" s="142" t="e">
        <f t="shared" si="5"/>
        <v>#REF!</v>
      </c>
      <c r="J17" s="142" t="e">
        <f t="shared" si="2"/>
        <v>#REF!</v>
      </c>
      <c r="K17" s="142">
        <f>SUM(K18:K20)</f>
        <v>64.027093063367317</v>
      </c>
      <c r="L17" s="142" t="e">
        <f>SUM(L18:L20)</f>
        <v>#REF!</v>
      </c>
      <c r="M17" s="142" t="e">
        <f t="shared" si="3"/>
        <v>#REF!</v>
      </c>
      <c r="N17" s="244"/>
    </row>
    <row r="18" spans="1:14" x14ac:dyDescent="0.25">
      <c r="A18" s="284" t="s">
        <v>209</v>
      </c>
      <c r="B18" s="144" t="s">
        <v>210</v>
      </c>
      <c r="C18" s="145" t="e">
        <f>E18+H18+#REF!+K18</f>
        <v>#REF!</v>
      </c>
      <c r="D18" s="145" t="e">
        <f t="shared" si="4"/>
        <v>#REF!</v>
      </c>
      <c r="E18" s="146">
        <f>'Телова енергія1'!H20</f>
        <v>33.807233611481266</v>
      </c>
      <c r="F18" s="147" t="e">
        <f>'Телова енергія1'!J20</f>
        <v>#REF!</v>
      </c>
      <c r="G18" s="147" t="e">
        <f t="shared" si="1"/>
        <v>#REF!</v>
      </c>
      <c r="H18" s="146">
        <f>'Телова енергія1'!L20</f>
        <v>33.807233611481266</v>
      </c>
      <c r="I18" s="147" t="e">
        <f>'Телова енергія1'!N20</f>
        <v>#REF!</v>
      </c>
      <c r="J18" s="147" t="e">
        <f t="shared" si="2"/>
        <v>#REF!</v>
      </c>
      <c r="K18" s="146">
        <f>'Телова енергія1'!P20</f>
        <v>33.807233611481266</v>
      </c>
      <c r="L18" s="147" t="e">
        <f>'Телова енергія1'!R20</f>
        <v>#REF!</v>
      </c>
      <c r="M18" s="147" t="e">
        <f t="shared" si="3"/>
        <v>#REF!</v>
      </c>
      <c r="N18" s="244"/>
    </row>
    <row r="19" spans="1:14" x14ac:dyDescent="0.25">
      <c r="A19" s="284" t="s">
        <v>211</v>
      </c>
      <c r="B19" s="144" t="s">
        <v>212</v>
      </c>
      <c r="C19" s="145" t="e">
        <f>E19+H19+#REF!+K19</f>
        <v>#REF!</v>
      </c>
      <c r="D19" s="145" t="e">
        <f t="shared" si="4"/>
        <v>#REF!</v>
      </c>
      <c r="E19" s="146">
        <f>'Телова енергія1'!H21</f>
        <v>17.325416617729481</v>
      </c>
      <c r="F19" s="147" t="e">
        <f>'Телова енергія1'!J21</f>
        <v>#REF!</v>
      </c>
      <c r="G19" s="142" t="e">
        <f t="shared" si="1"/>
        <v>#REF!</v>
      </c>
      <c r="H19" s="146">
        <f>'Телова енергія1'!L21</f>
        <v>17.325416617729477</v>
      </c>
      <c r="I19" s="147" t="e">
        <f>'Телова енергія1'!N21</f>
        <v>#REF!</v>
      </c>
      <c r="J19" s="147" t="e">
        <f t="shared" si="2"/>
        <v>#REF!</v>
      </c>
      <c r="K19" s="146">
        <f>'Телова енергія1'!P21</f>
        <v>17.325416617729477</v>
      </c>
      <c r="L19" s="147" t="e">
        <f>'Телова енергія1'!R21</f>
        <v>#REF!</v>
      </c>
      <c r="M19" s="147" t="e">
        <f t="shared" si="3"/>
        <v>#REF!</v>
      </c>
      <c r="N19" s="244"/>
    </row>
    <row r="20" spans="1:14" x14ac:dyDescent="0.25">
      <c r="A20" s="284" t="s">
        <v>213</v>
      </c>
      <c r="B20" s="144" t="s">
        <v>214</v>
      </c>
      <c r="C20" s="145" t="e">
        <f>E20+H20+#REF!+K20</f>
        <v>#REF!</v>
      </c>
      <c r="D20" s="145" t="e">
        <f t="shared" si="4"/>
        <v>#REF!</v>
      </c>
      <c r="E20" s="146">
        <f>'Телова енергія1'!H22</f>
        <v>12.894442834156578</v>
      </c>
      <c r="F20" s="147" t="e">
        <f>'Телова енергія1'!J22</f>
        <v>#REF!</v>
      </c>
      <c r="G20" s="142" t="e">
        <f t="shared" si="1"/>
        <v>#REF!</v>
      </c>
      <c r="H20" s="146">
        <f>'Телова енергія1'!L22</f>
        <v>12.894442834156578</v>
      </c>
      <c r="I20" s="147" t="e">
        <f>'Телова енергія1'!N22</f>
        <v>#REF!</v>
      </c>
      <c r="J20" s="147" t="e">
        <f t="shared" si="2"/>
        <v>#REF!</v>
      </c>
      <c r="K20" s="146">
        <f>'Телова енергія1'!P22</f>
        <v>12.894442834156578</v>
      </c>
      <c r="L20" s="147" t="e">
        <f>'Телова енергія1'!R22</f>
        <v>#REF!</v>
      </c>
      <c r="M20" s="147" t="e">
        <f t="shared" si="3"/>
        <v>#REF!</v>
      </c>
      <c r="N20" s="244"/>
    </row>
    <row r="21" spans="1:14" s="143" customFormat="1" x14ac:dyDescent="0.25">
      <c r="A21" s="139" t="s">
        <v>215</v>
      </c>
      <c r="B21" s="140" t="s">
        <v>216</v>
      </c>
      <c r="C21" s="141" t="e">
        <f>E21+H21+#REF!+K21</f>
        <v>#REF!</v>
      </c>
      <c r="D21" s="141" t="e">
        <f t="shared" ref="D21:I21" si="6">SUM(D22:D24)</f>
        <v>#REF!</v>
      </c>
      <c r="E21" s="142">
        <f t="shared" si="6"/>
        <v>103.95680361331148</v>
      </c>
      <c r="F21" s="142" t="e">
        <f t="shared" si="6"/>
        <v>#REF!</v>
      </c>
      <c r="G21" s="142" t="e">
        <f t="shared" si="1"/>
        <v>#REF!</v>
      </c>
      <c r="H21" s="142">
        <f t="shared" si="6"/>
        <v>103.96680361331148</v>
      </c>
      <c r="I21" s="142" t="e">
        <f t="shared" si="6"/>
        <v>#REF!</v>
      </c>
      <c r="J21" s="142" t="e">
        <f t="shared" si="2"/>
        <v>#REF!</v>
      </c>
      <c r="K21" s="142">
        <f>SUM(K22:K24)</f>
        <v>103.95680361331148</v>
      </c>
      <c r="L21" s="142" t="e">
        <f>SUM(L22:L24)</f>
        <v>#REF!</v>
      </c>
      <c r="M21" s="142" t="e">
        <f t="shared" si="3"/>
        <v>#REF!</v>
      </c>
      <c r="N21" s="244"/>
    </row>
    <row r="22" spans="1:14" x14ac:dyDescent="0.25">
      <c r="A22" s="284" t="s">
        <v>217</v>
      </c>
      <c r="B22" s="144" t="s">
        <v>218</v>
      </c>
      <c r="C22" s="145" t="e">
        <f>E22+H22+#REF!+K22</f>
        <v>#REF!</v>
      </c>
      <c r="D22" s="145" t="e">
        <f t="shared" si="4"/>
        <v>#REF!</v>
      </c>
      <c r="E22" s="146">
        <f>'Телова енергія1'!H24</f>
        <v>67.040560776208508</v>
      </c>
      <c r="F22" s="147" t="e">
        <f>'Телова енергія1'!J24</f>
        <v>#REF!</v>
      </c>
      <c r="G22" s="147" t="e">
        <f t="shared" si="1"/>
        <v>#REF!</v>
      </c>
      <c r="H22" s="146">
        <f>'Телова енергія1'!L24</f>
        <v>67.050560776208513</v>
      </c>
      <c r="I22" s="147" t="e">
        <f>'Телова енергія1'!N24</f>
        <v>#REF!</v>
      </c>
      <c r="J22" s="147" t="e">
        <f t="shared" si="2"/>
        <v>#REF!</v>
      </c>
      <c r="K22" s="146">
        <f>'Телова енергія1'!P24</f>
        <v>67.040560776208508</v>
      </c>
      <c r="L22" s="147" t="e">
        <f>'Телова енергія1'!R24</f>
        <v>#REF!</v>
      </c>
      <c r="M22" s="147" t="e">
        <f t="shared" si="3"/>
        <v>#REF!</v>
      </c>
      <c r="N22" s="244"/>
    </row>
    <row r="23" spans="1:14" x14ac:dyDescent="0.25">
      <c r="A23" s="284" t="s">
        <v>219</v>
      </c>
      <c r="B23" s="144" t="s">
        <v>220</v>
      </c>
      <c r="C23" s="145" t="e">
        <f>E23+H23+#REF!+K23</f>
        <v>#REF!</v>
      </c>
      <c r="D23" s="145" t="e">
        <f t="shared" si="4"/>
        <v>#REF!</v>
      </c>
      <c r="E23" s="146">
        <f>'Телова енергія1'!H25</f>
        <v>14.748923280221859</v>
      </c>
      <c r="F23" s="147" t="e">
        <f>'Телова енергія1'!J25</f>
        <v>#REF!</v>
      </c>
      <c r="G23" s="147" t="e">
        <f t="shared" si="1"/>
        <v>#REF!</v>
      </c>
      <c r="H23" s="146">
        <f>'Телова енергія1'!L25</f>
        <v>14.748923280221859</v>
      </c>
      <c r="I23" s="147" t="e">
        <f>'Телова енергія1'!N25</f>
        <v>#REF!</v>
      </c>
      <c r="J23" s="147" t="e">
        <f t="shared" si="2"/>
        <v>#REF!</v>
      </c>
      <c r="K23" s="146">
        <f>'Телова енергія1'!P25</f>
        <v>14.748923280221861</v>
      </c>
      <c r="L23" s="147" t="e">
        <f>'Телова енергія1'!R25</f>
        <v>#REF!</v>
      </c>
      <c r="M23" s="147" t="e">
        <f t="shared" si="3"/>
        <v>#REF!</v>
      </c>
      <c r="N23" s="244"/>
    </row>
    <row r="24" spans="1:14" x14ac:dyDescent="0.25">
      <c r="A24" s="284" t="s">
        <v>221</v>
      </c>
      <c r="B24" s="144" t="s">
        <v>222</v>
      </c>
      <c r="C24" s="145" t="e">
        <f>E24+H24+#REF!+K24</f>
        <v>#REF!</v>
      </c>
      <c r="D24" s="145" t="e">
        <f t="shared" si="4"/>
        <v>#REF!</v>
      </c>
      <c r="E24" s="146">
        <f>'Телова енергія1'!H26</f>
        <v>22.167319556881111</v>
      </c>
      <c r="F24" s="147" t="e">
        <f>'Телова енергія1'!J26</f>
        <v>#REF!</v>
      </c>
      <c r="G24" s="147" t="e">
        <f t="shared" si="1"/>
        <v>#REF!</v>
      </c>
      <c r="H24" s="146">
        <f>'Телова енергія1'!L26</f>
        <v>22.167319556881107</v>
      </c>
      <c r="I24" s="147" t="e">
        <f>'Телова енергія1'!N26</f>
        <v>#REF!</v>
      </c>
      <c r="J24" s="147" t="e">
        <f t="shared" si="2"/>
        <v>#REF!</v>
      </c>
      <c r="K24" s="146">
        <f>'Телова енергія1'!P26</f>
        <v>22.167319556881107</v>
      </c>
      <c r="L24" s="147" t="e">
        <f>'Телова енергія1'!R26</f>
        <v>#REF!</v>
      </c>
      <c r="M24" s="147" t="e">
        <f t="shared" si="3"/>
        <v>#REF!</v>
      </c>
      <c r="N24" s="244"/>
    </row>
    <row r="25" spans="1:14" s="143" customFormat="1" x14ac:dyDescent="0.25">
      <c r="A25" s="139">
        <v>2</v>
      </c>
      <c r="B25" s="140" t="s">
        <v>223</v>
      </c>
      <c r="C25" s="141" t="e">
        <f>E25+H25+#REF!+K25</f>
        <v>#REF!</v>
      </c>
      <c r="D25" s="141" t="e">
        <f t="shared" ref="D25:I25" si="7">SUM(D26:D28)</f>
        <v>#REF!</v>
      </c>
      <c r="E25" s="142">
        <f t="shared" si="7"/>
        <v>79.893599908749763</v>
      </c>
      <c r="F25" s="142" t="e">
        <f t="shared" si="7"/>
        <v>#REF!</v>
      </c>
      <c r="G25" s="142" t="e">
        <f t="shared" si="1"/>
        <v>#REF!</v>
      </c>
      <c r="H25" s="142">
        <f t="shared" si="7"/>
        <v>79.893599908749778</v>
      </c>
      <c r="I25" s="142" t="e">
        <f t="shared" si="7"/>
        <v>#REF!</v>
      </c>
      <c r="J25" s="142" t="e">
        <f t="shared" si="2"/>
        <v>#REF!</v>
      </c>
      <c r="K25" s="142">
        <f>SUM(K26:K28)</f>
        <v>79.893599908749778</v>
      </c>
      <c r="L25" s="147" t="e">
        <f>I25</f>
        <v>#REF!</v>
      </c>
      <c r="M25" s="142" t="e">
        <f t="shared" si="3"/>
        <v>#REF!</v>
      </c>
      <c r="N25" s="244"/>
    </row>
    <row r="26" spans="1:14" x14ac:dyDescent="0.25">
      <c r="A26" s="284" t="s">
        <v>224</v>
      </c>
      <c r="B26" s="144" t="s">
        <v>218</v>
      </c>
      <c r="C26" s="145" t="e">
        <f>E26+H26+#REF!+K26</f>
        <v>#REF!</v>
      </c>
      <c r="D26" s="145" t="e">
        <f t="shared" si="4"/>
        <v>#REF!</v>
      </c>
      <c r="E26" s="146">
        <f>'Телова енергія1'!H28</f>
        <v>49.289202399140535</v>
      </c>
      <c r="F26" s="147" t="e">
        <f>'Телова енергія1'!J28</f>
        <v>#REF!</v>
      </c>
      <c r="G26" s="147" t="e">
        <f t="shared" si="1"/>
        <v>#REF!</v>
      </c>
      <c r="H26" s="146">
        <f>'Телова енергія1'!L28</f>
        <v>49.289202399140542</v>
      </c>
      <c r="I26" s="147" t="e">
        <f>'Телова енергія1'!N28</f>
        <v>#REF!</v>
      </c>
      <c r="J26" s="147" t="e">
        <f t="shared" si="2"/>
        <v>#REF!</v>
      </c>
      <c r="K26" s="146">
        <f>'Телова енергія1'!P28</f>
        <v>49.289202399140542</v>
      </c>
      <c r="L26" s="147" t="e">
        <f>'Телова енергія1'!R28</f>
        <v>#REF!</v>
      </c>
      <c r="M26" s="147" t="e">
        <f t="shared" si="3"/>
        <v>#REF!</v>
      </c>
      <c r="N26" s="244"/>
    </row>
    <row r="27" spans="1:14" x14ac:dyDescent="0.25">
      <c r="A27" s="284" t="s">
        <v>225</v>
      </c>
      <c r="B27" s="144" t="s">
        <v>226</v>
      </c>
      <c r="C27" s="145" t="e">
        <f>E27+H27+#REF!+K27</f>
        <v>#REF!</v>
      </c>
      <c r="D27" s="145" t="e">
        <f t="shared" si="4"/>
        <v>#REF!</v>
      </c>
      <c r="E27" s="146">
        <f>'Телова енергія1'!H29</f>
        <v>10.84362473908029</v>
      </c>
      <c r="F27" s="147" t="e">
        <f>'Телова енергія1'!J29</f>
        <v>#REF!</v>
      </c>
      <c r="G27" s="147" t="e">
        <f t="shared" si="1"/>
        <v>#REF!</v>
      </c>
      <c r="H27" s="146">
        <f>'Телова енергія1'!L29</f>
        <v>10.84362473908029</v>
      </c>
      <c r="I27" s="147" t="e">
        <f>'Телова енергія1'!N29</f>
        <v>#REF!</v>
      </c>
      <c r="J27" s="147" t="e">
        <f t="shared" si="2"/>
        <v>#REF!</v>
      </c>
      <c r="K27" s="146">
        <f>'Телова енергія1'!P29</f>
        <v>10.84362473908029</v>
      </c>
      <c r="L27" s="147" t="e">
        <f>'Телова енергія1'!R29</f>
        <v>#REF!</v>
      </c>
      <c r="M27" s="147" t="e">
        <f t="shared" si="3"/>
        <v>#REF!</v>
      </c>
      <c r="N27" s="244"/>
    </row>
    <row r="28" spans="1:14" x14ac:dyDescent="0.25">
      <c r="A28" s="284" t="s">
        <v>227</v>
      </c>
      <c r="B28" s="144" t="s">
        <v>222</v>
      </c>
      <c r="C28" s="145" t="e">
        <f>E28+H28+#REF!+K28</f>
        <v>#REF!</v>
      </c>
      <c r="D28" s="145" t="e">
        <f t="shared" si="4"/>
        <v>#REF!</v>
      </c>
      <c r="E28" s="146">
        <f>'Телова енергія1'!H30</f>
        <v>19.760772770528941</v>
      </c>
      <c r="F28" s="147" t="e">
        <f>'Телова енергія1'!J30</f>
        <v>#REF!</v>
      </c>
      <c r="G28" s="147" t="e">
        <f t="shared" si="1"/>
        <v>#REF!</v>
      </c>
      <c r="H28" s="146">
        <f>'Телова енергія1'!L30</f>
        <v>19.760772770528941</v>
      </c>
      <c r="I28" s="147" t="e">
        <f>'Телова енергія1'!N30</f>
        <v>#REF!</v>
      </c>
      <c r="J28" s="147" t="e">
        <f t="shared" si="2"/>
        <v>#REF!</v>
      </c>
      <c r="K28" s="146">
        <f>'Телова енергія1'!P30</f>
        <v>19.760772770528941</v>
      </c>
      <c r="L28" s="147" t="e">
        <f>'Телова енергія1'!R30</f>
        <v>#REF!</v>
      </c>
      <c r="M28" s="147" t="e">
        <f t="shared" si="3"/>
        <v>#REF!</v>
      </c>
      <c r="N28" s="244"/>
    </row>
    <row r="29" spans="1:14" s="143" customFormat="1" hidden="1" x14ac:dyDescent="0.25">
      <c r="A29" s="139">
        <v>3</v>
      </c>
      <c r="B29" s="140" t="s">
        <v>228</v>
      </c>
      <c r="C29" s="141" t="e">
        <f>E29+H29+#REF!+K29</f>
        <v>#REF!</v>
      </c>
      <c r="D29" s="141">
        <f>SUM(D30:D32)</f>
        <v>0</v>
      </c>
      <c r="E29" s="142">
        <v>0</v>
      </c>
      <c r="F29" s="142">
        <v>0</v>
      </c>
      <c r="G29" s="142">
        <f t="shared" si="1"/>
        <v>0</v>
      </c>
      <c r="H29" s="142">
        <v>0</v>
      </c>
      <c r="I29" s="142">
        <v>0</v>
      </c>
      <c r="J29" s="142">
        <f t="shared" si="2"/>
        <v>0</v>
      </c>
      <c r="K29" s="142">
        <v>0</v>
      </c>
      <c r="L29" s="142">
        <v>0</v>
      </c>
      <c r="M29" s="142">
        <f t="shared" si="3"/>
        <v>0</v>
      </c>
      <c r="N29" s="244"/>
    </row>
    <row r="30" spans="1:14" s="143" customFormat="1" hidden="1" x14ac:dyDescent="0.25">
      <c r="A30" s="139" t="s">
        <v>229</v>
      </c>
      <c r="B30" s="140" t="s">
        <v>218</v>
      </c>
      <c r="C30" s="141" t="e">
        <f>E30+H30+#REF!+K30</f>
        <v>#REF!</v>
      </c>
      <c r="D30" s="141">
        <v>0</v>
      </c>
      <c r="E30" s="142">
        <v>0</v>
      </c>
      <c r="F30" s="142">
        <v>0</v>
      </c>
      <c r="G30" s="142">
        <f t="shared" si="1"/>
        <v>0</v>
      </c>
      <c r="H30" s="142">
        <v>0</v>
      </c>
      <c r="I30" s="142">
        <v>0</v>
      </c>
      <c r="J30" s="142">
        <f t="shared" si="2"/>
        <v>0</v>
      </c>
      <c r="K30" s="142">
        <v>0</v>
      </c>
      <c r="L30" s="142">
        <v>0</v>
      </c>
      <c r="M30" s="142">
        <f t="shared" si="3"/>
        <v>0</v>
      </c>
      <c r="N30" s="244"/>
    </row>
    <row r="31" spans="1:14" s="143" customFormat="1" hidden="1" x14ac:dyDescent="0.25">
      <c r="A31" s="139" t="s">
        <v>230</v>
      </c>
      <c r="B31" s="140" t="s">
        <v>220</v>
      </c>
      <c r="C31" s="141" t="e">
        <f>E31+H31+#REF!+K31</f>
        <v>#REF!</v>
      </c>
      <c r="D31" s="141">
        <v>0</v>
      </c>
      <c r="E31" s="142">
        <v>0</v>
      </c>
      <c r="F31" s="142">
        <v>0</v>
      </c>
      <c r="G31" s="142">
        <f t="shared" si="1"/>
        <v>0</v>
      </c>
      <c r="H31" s="142">
        <v>0</v>
      </c>
      <c r="I31" s="142">
        <v>0</v>
      </c>
      <c r="J31" s="142">
        <f t="shared" si="2"/>
        <v>0</v>
      </c>
      <c r="K31" s="142">
        <v>0</v>
      </c>
      <c r="L31" s="142">
        <v>0</v>
      </c>
      <c r="M31" s="142">
        <f t="shared" si="3"/>
        <v>0</v>
      </c>
      <c r="N31" s="244"/>
    </row>
    <row r="32" spans="1:14" s="143" customFormat="1" hidden="1" x14ac:dyDescent="0.25">
      <c r="A32" s="139" t="s">
        <v>231</v>
      </c>
      <c r="B32" s="140" t="s">
        <v>222</v>
      </c>
      <c r="C32" s="141" t="e">
        <f>E32+H32+#REF!+K32</f>
        <v>#REF!</v>
      </c>
      <c r="D32" s="141">
        <v>0</v>
      </c>
      <c r="E32" s="142">
        <v>0</v>
      </c>
      <c r="F32" s="142">
        <v>0</v>
      </c>
      <c r="G32" s="142">
        <f t="shared" si="1"/>
        <v>0</v>
      </c>
      <c r="H32" s="142">
        <v>0</v>
      </c>
      <c r="I32" s="142">
        <v>0</v>
      </c>
      <c r="J32" s="142">
        <f t="shared" si="2"/>
        <v>0</v>
      </c>
      <c r="K32" s="142">
        <v>0</v>
      </c>
      <c r="L32" s="142">
        <v>0</v>
      </c>
      <c r="M32" s="142">
        <f t="shared" si="3"/>
        <v>0</v>
      </c>
      <c r="N32" s="244"/>
    </row>
    <row r="33" spans="1:14" s="143" customFormat="1" x14ac:dyDescent="0.25">
      <c r="A33" s="139" t="s">
        <v>393</v>
      </c>
      <c r="B33" s="140" t="s">
        <v>232</v>
      </c>
      <c r="C33" s="141" t="e">
        <f>E33+H33+#REF!+K33</f>
        <v>#REF!</v>
      </c>
      <c r="D33" s="141">
        <v>0</v>
      </c>
      <c r="E33" s="142">
        <v>0</v>
      </c>
      <c r="F33" s="142">
        <v>0</v>
      </c>
      <c r="G33" s="142">
        <f t="shared" si="1"/>
        <v>0</v>
      </c>
      <c r="H33" s="142">
        <v>0</v>
      </c>
      <c r="I33" s="142">
        <v>0</v>
      </c>
      <c r="J33" s="142">
        <f t="shared" si="2"/>
        <v>0</v>
      </c>
      <c r="K33" s="142">
        <v>0</v>
      </c>
      <c r="L33" s="142">
        <v>0</v>
      </c>
      <c r="M33" s="142">
        <f t="shared" si="3"/>
        <v>0</v>
      </c>
      <c r="N33" s="244"/>
    </row>
    <row r="34" spans="1:14" s="143" customFormat="1" x14ac:dyDescent="0.25">
      <c r="A34" s="139" t="s">
        <v>394</v>
      </c>
      <c r="B34" s="140" t="s">
        <v>233</v>
      </c>
      <c r="C34" s="141" t="e">
        <f>E34+H34+#REF!+K34</f>
        <v>#REF!</v>
      </c>
      <c r="D34" s="141">
        <v>0</v>
      </c>
      <c r="E34" s="142">
        <v>0</v>
      </c>
      <c r="F34" s="142">
        <v>0</v>
      </c>
      <c r="G34" s="142">
        <f t="shared" si="1"/>
        <v>0</v>
      </c>
      <c r="H34" s="142">
        <v>0</v>
      </c>
      <c r="I34" s="142">
        <v>0</v>
      </c>
      <c r="J34" s="142">
        <f t="shared" si="2"/>
        <v>0</v>
      </c>
      <c r="K34" s="142">
        <v>0</v>
      </c>
      <c r="L34" s="142">
        <v>0</v>
      </c>
      <c r="M34" s="142">
        <f t="shared" si="3"/>
        <v>0</v>
      </c>
      <c r="N34" s="244"/>
    </row>
    <row r="35" spans="1:14" s="143" customFormat="1" x14ac:dyDescent="0.25">
      <c r="A35" s="139" t="s">
        <v>395</v>
      </c>
      <c r="B35" s="140" t="s">
        <v>234</v>
      </c>
      <c r="C35" s="141" t="e">
        <f>C9+C25+C29+C33+C34</f>
        <v>#REF!</v>
      </c>
      <c r="D35" s="141" t="e">
        <f>D9+D25+D29+D33+D34</f>
        <v>#REF!</v>
      </c>
      <c r="E35" s="142">
        <f>E9+E25+E29+E33+E34</f>
        <v>1604.4883232783918</v>
      </c>
      <c r="F35" s="142" t="e">
        <f>F9+F25+F29+F33+F34</f>
        <v>#REF!</v>
      </c>
      <c r="G35" s="142" t="e">
        <f t="shared" si="1"/>
        <v>#REF!</v>
      </c>
      <c r="H35" s="142">
        <f>H9+H25+H29+H33+H34</f>
        <v>1415.1640956414251</v>
      </c>
      <c r="I35" s="142" t="e">
        <f>I9+I25+I29+I33+I34</f>
        <v>#REF!</v>
      </c>
      <c r="J35" s="142" t="e">
        <f t="shared" si="2"/>
        <v>#REF!</v>
      </c>
      <c r="K35" s="142">
        <f>K9+K25+K29+K33+K34</f>
        <v>1221.614952979701</v>
      </c>
      <c r="L35" s="142" t="e">
        <f>L9+L25+L29+L33+L34</f>
        <v>#REF!</v>
      </c>
      <c r="M35" s="142" t="e">
        <f t="shared" si="3"/>
        <v>#REF!</v>
      </c>
      <c r="N35" s="244"/>
    </row>
    <row r="36" spans="1:14" s="215" customFormat="1" x14ac:dyDescent="0.25">
      <c r="A36" s="212" t="s">
        <v>235</v>
      </c>
      <c r="B36" s="140" t="s">
        <v>236</v>
      </c>
      <c r="C36" s="213"/>
      <c r="D36" s="213"/>
      <c r="E36" s="214">
        <v>0</v>
      </c>
      <c r="F36" s="214">
        <v>0</v>
      </c>
      <c r="G36" s="142">
        <f t="shared" si="1"/>
        <v>0</v>
      </c>
      <c r="H36" s="214">
        <v>0</v>
      </c>
      <c r="I36" s="214">
        <v>0</v>
      </c>
      <c r="J36" s="214">
        <f t="shared" si="2"/>
        <v>0</v>
      </c>
      <c r="K36" s="214">
        <f>H36</f>
        <v>0</v>
      </c>
      <c r="L36" s="214">
        <v>0</v>
      </c>
      <c r="M36" s="214">
        <f t="shared" si="3"/>
        <v>0</v>
      </c>
      <c r="N36" s="244"/>
    </row>
    <row r="37" spans="1:14" s="143" customFormat="1" x14ac:dyDescent="0.25">
      <c r="A37" s="139" t="s">
        <v>396</v>
      </c>
      <c r="B37" s="140" t="s">
        <v>238</v>
      </c>
      <c r="C37" s="241">
        <v>0</v>
      </c>
      <c r="D37" s="241">
        <v>0</v>
      </c>
      <c r="E37" s="153">
        <v>0</v>
      </c>
      <c r="F37" s="153">
        <v>0</v>
      </c>
      <c r="G37" s="142">
        <f t="shared" si="1"/>
        <v>0</v>
      </c>
      <c r="H37" s="153">
        <v>0</v>
      </c>
      <c r="I37" s="153">
        <v>0</v>
      </c>
      <c r="J37" s="142">
        <f t="shared" si="2"/>
        <v>0</v>
      </c>
      <c r="K37" s="153">
        <v>0</v>
      </c>
      <c r="L37" s="153">
        <v>0</v>
      </c>
      <c r="M37" s="153">
        <f t="shared" si="3"/>
        <v>0</v>
      </c>
      <c r="N37" s="244"/>
    </row>
    <row r="38" spans="1:14" hidden="1" x14ac:dyDescent="0.25">
      <c r="A38" s="284" t="s">
        <v>382</v>
      </c>
      <c r="B38" s="155" t="s">
        <v>240</v>
      </c>
      <c r="C38" s="156" t="s">
        <v>241</v>
      </c>
      <c r="D38" s="156" t="s">
        <v>241</v>
      </c>
      <c r="E38" s="147" t="s">
        <v>241</v>
      </c>
      <c r="F38" s="147" t="s">
        <v>241</v>
      </c>
      <c r="G38" s="147" t="s">
        <v>241</v>
      </c>
      <c r="H38" s="147" t="s">
        <v>241</v>
      </c>
      <c r="I38" s="147" t="s">
        <v>241</v>
      </c>
      <c r="J38" s="147" t="e">
        <f t="shared" si="2"/>
        <v>#VALUE!</v>
      </c>
      <c r="K38" s="147" t="s">
        <v>241</v>
      </c>
      <c r="L38" s="147" t="s">
        <v>241</v>
      </c>
      <c r="M38" s="147" t="e">
        <f t="shared" si="3"/>
        <v>#VALUE!</v>
      </c>
      <c r="N38" s="244"/>
    </row>
    <row r="39" spans="1:14" hidden="1" x14ac:dyDescent="0.25">
      <c r="A39" s="284" t="s">
        <v>383</v>
      </c>
      <c r="B39" s="155" t="s">
        <v>243</v>
      </c>
      <c r="C39" s="156" t="s">
        <v>241</v>
      </c>
      <c r="D39" s="156" t="s">
        <v>241</v>
      </c>
      <c r="E39" s="147" t="s">
        <v>241</v>
      </c>
      <c r="F39" s="147" t="s">
        <v>241</v>
      </c>
      <c r="G39" s="147" t="s">
        <v>241</v>
      </c>
      <c r="H39" s="147" t="s">
        <v>241</v>
      </c>
      <c r="I39" s="147" t="s">
        <v>241</v>
      </c>
      <c r="J39" s="147" t="e">
        <f t="shared" si="2"/>
        <v>#VALUE!</v>
      </c>
      <c r="K39" s="147" t="s">
        <v>241</v>
      </c>
      <c r="L39" s="147" t="s">
        <v>241</v>
      </c>
      <c r="M39" s="147" t="e">
        <f t="shared" si="3"/>
        <v>#VALUE!</v>
      </c>
      <c r="N39" s="244"/>
    </row>
    <row r="40" spans="1:14" hidden="1" x14ac:dyDescent="0.25">
      <c r="A40" s="284" t="s">
        <v>384</v>
      </c>
      <c r="B40" s="155" t="s">
        <v>245</v>
      </c>
      <c r="C40" s="156" t="s">
        <v>241</v>
      </c>
      <c r="D40" s="156" t="s">
        <v>241</v>
      </c>
      <c r="E40" s="147" t="s">
        <v>241</v>
      </c>
      <c r="F40" s="147" t="s">
        <v>241</v>
      </c>
      <c r="G40" s="147" t="s">
        <v>241</v>
      </c>
      <c r="H40" s="147" t="s">
        <v>241</v>
      </c>
      <c r="I40" s="147" t="s">
        <v>241</v>
      </c>
      <c r="J40" s="147" t="e">
        <f t="shared" si="2"/>
        <v>#VALUE!</v>
      </c>
      <c r="K40" s="147" t="s">
        <v>241</v>
      </c>
      <c r="L40" s="147" t="s">
        <v>241</v>
      </c>
      <c r="M40" s="147" t="e">
        <f t="shared" si="3"/>
        <v>#VALUE!</v>
      </c>
      <c r="N40" s="244"/>
    </row>
    <row r="41" spans="1:14" hidden="1" x14ac:dyDescent="0.25">
      <c r="A41" s="284" t="s">
        <v>385</v>
      </c>
      <c r="B41" s="155" t="s">
        <v>247</v>
      </c>
      <c r="C41" s="156" t="s">
        <v>241</v>
      </c>
      <c r="D41" s="156" t="s">
        <v>241</v>
      </c>
      <c r="E41" s="147" t="s">
        <v>241</v>
      </c>
      <c r="F41" s="147" t="s">
        <v>241</v>
      </c>
      <c r="G41" s="147" t="s">
        <v>241</v>
      </c>
      <c r="H41" s="147" t="s">
        <v>241</v>
      </c>
      <c r="I41" s="147" t="s">
        <v>241</v>
      </c>
      <c r="J41" s="147" t="e">
        <f t="shared" si="2"/>
        <v>#VALUE!</v>
      </c>
      <c r="K41" s="147" t="s">
        <v>241</v>
      </c>
      <c r="L41" s="147" t="s">
        <v>241</v>
      </c>
      <c r="M41" s="147" t="e">
        <f t="shared" si="3"/>
        <v>#VALUE!</v>
      </c>
      <c r="N41" s="244"/>
    </row>
    <row r="42" spans="1:14" hidden="1" x14ac:dyDescent="0.25">
      <c r="A42" s="284" t="s">
        <v>248</v>
      </c>
      <c r="B42" s="155" t="s">
        <v>249</v>
      </c>
      <c r="C42" s="156" t="s">
        <v>241</v>
      </c>
      <c r="D42" s="156" t="s">
        <v>241</v>
      </c>
      <c r="E42" s="147" t="s">
        <v>241</v>
      </c>
      <c r="F42" s="147" t="s">
        <v>241</v>
      </c>
      <c r="G42" s="147" t="s">
        <v>241</v>
      </c>
      <c r="H42" s="147" t="s">
        <v>241</v>
      </c>
      <c r="I42" s="147" t="s">
        <v>241</v>
      </c>
      <c r="J42" s="147" t="e">
        <f t="shared" si="2"/>
        <v>#VALUE!</v>
      </c>
      <c r="K42" s="147" t="s">
        <v>241</v>
      </c>
      <c r="L42" s="147" t="s">
        <v>241</v>
      </c>
      <c r="M42" s="147" t="e">
        <f t="shared" si="3"/>
        <v>#VALUE!</v>
      </c>
      <c r="N42" s="244"/>
    </row>
    <row r="43" spans="1:14" s="143" customFormat="1" ht="21" x14ac:dyDescent="0.25">
      <c r="A43" s="139" t="s">
        <v>235</v>
      </c>
      <c r="B43" s="140" t="s">
        <v>386</v>
      </c>
      <c r="C43" s="141" t="e">
        <f>C35+C37</f>
        <v>#REF!</v>
      </c>
      <c r="D43" s="141" t="e">
        <f>D35+D37</f>
        <v>#REF!</v>
      </c>
      <c r="E43" s="142">
        <f>E35+E37</f>
        <v>1604.4883232783918</v>
      </c>
      <c r="F43" s="142" t="e">
        <f>F35+F37</f>
        <v>#REF!</v>
      </c>
      <c r="G43" s="142" t="e">
        <f t="shared" si="1"/>
        <v>#REF!</v>
      </c>
      <c r="H43" s="142">
        <f>H35+H37+H36</f>
        <v>1415.1640956414251</v>
      </c>
      <c r="I43" s="142" t="e">
        <f>I35+I37+I36</f>
        <v>#REF!</v>
      </c>
      <c r="J43" s="142" t="e">
        <f t="shared" si="2"/>
        <v>#REF!</v>
      </c>
      <c r="K43" s="142">
        <f>K35+K37+K36</f>
        <v>1221.614952979701</v>
      </c>
      <c r="L43" s="142" t="e">
        <f>L35+L37+L36</f>
        <v>#REF!</v>
      </c>
      <c r="M43" s="142" t="e">
        <f t="shared" si="3"/>
        <v>#REF!</v>
      </c>
      <c r="N43" s="244"/>
    </row>
    <row r="44" spans="1:14" s="143" customFormat="1" x14ac:dyDescent="0.25">
      <c r="A44" s="139" t="s">
        <v>237</v>
      </c>
      <c r="B44" s="140" t="s">
        <v>387</v>
      </c>
      <c r="C44" s="157">
        <f>IFERROR(C43*1000/C45,0)</f>
        <v>0</v>
      </c>
      <c r="D44" s="157" t="e">
        <f>D43</f>
        <v>#REF!</v>
      </c>
      <c r="E44" s="142">
        <f>E43</f>
        <v>1604.4883232783918</v>
      </c>
      <c r="F44" s="142" t="e">
        <f>F43</f>
        <v>#REF!</v>
      </c>
      <c r="G44" s="142" t="e">
        <f t="shared" si="1"/>
        <v>#REF!</v>
      </c>
      <c r="H44" s="142">
        <f>H43</f>
        <v>1415.1640956414251</v>
      </c>
      <c r="I44" s="142" t="e">
        <f>I43</f>
        <v>#REF!</v>
      </c>
      <c r="J44" s="142" t="e">
        <f t="shared" si="2"/>
        <v>#REF!</v>
      </c>
      <c r="K44" s="142">
        <f>K43</f>
        <v>1221.614952979701</v>
      </c>
      <c r="L44" s="142" t="e">
        <f>L43</f>
        <v>#REF!</v>
      </c>
      <c r="M44" s="142" t="e">
        <f t="shared" si="3"/>
        <v>#REF!</v>
      </c>
      <c r="N44" s="244"/>
    </row>
    <row r="45" spans="1:14" x14ac:dyDescent="0.25">
      <c r="A45" s="284" t="s">
        <v>382</v>
      </c>
      <c r="B45" s="144" t="s">
        <v>255</v>
      </c>
      <c r="C45" s="158" t="s">
        <v>29</v>
      </c>
      <c r="D45" s="145" t="e">
        <f>D11</f>
        <v>#REF!</v>
      </c>
      <c r="E45" s="147">
        <f>E11</f>
        <v>1113.8637820883089</v>
      </c>
      <c r="F45" s="147">
        <f>F11</f>
        <v>1076.55</v>
      </c>
      <c r="G45" s="142">
        <f t="shared" si="1"/>
        <v>-37.313782088308926</v>
      </c>
      <c r="H45" s="147">
        <f>H11+H13</f>
        <v>953.19358291003437</v>
      </c>
      <c r="I45" s="147">
        <f>I11+I13</f>
        <v>1076.55</v>
      </c>
      <c r="J45" s="147">
        <f t="shared" si="2"/>
        <v>123.35641708996559</v>
      </c>
      <c r="K45" s="147">
        <f>K11+K13</f>
        <v>759.65444024831015</v>
      </c>
      <c r="L45" s="147">
        <f>L11+L13</f>
        <v>1076.55</v>
      </c>
      <c r="M45" s="147">
        <f t="shared" si="3"/>
        <v>316.8955597516898</v>
      </c>
      <c r="N45" s="244"/>
    </row>
    <row r="46" spans="1:14" x14ac:dyDescent="0.25">
      <c r="A46" s="284" t="s">
        <v>383</v>
      </c>
      <c r="B46" s="144" t="s">
        <v>257</v>
      </c>
      <c r="C46" s="158" t="s">
        <v>29</v>
      </c>
      <c r="D46" s="160" t="e">
        <f>D44-D45</f>
        <v>#REF!</v>
      </c>
      <c r="E46" s="152">
        <f>E44-E45</f>
        <v>490.62454119008294</v>
      </c>
      <c r="F46" s="152" t="e">
        <f>F44-F45</f>
        <v>#REF!</v>
      </c>
      <c r="G46" s="147" t="e">
        <f t="shared" si="1"/>
        <v>#REF!</v>
      </c>
      <c r="H46" s="152">
        <f>H44-H45</f>
        <v>461.97051273139073</v>
      </c>
      <c r="I46" s="152" t="e">
        <f>I44-I45</f>
        <v>#REF!</v>
      </c>
      <c r="J46" s="152" t="e">
        <f t="shared" si="2"/>
        <v>#REF!</v>
      </c>
      <c r="K46" s="152">
        <f>K44-K45</f>
        <v>461.96051273139085</v>
      </c>
      <c r="L46" s="152" t="e">
        <f>L44-L45</f>
        <v>#REF!</v>
      </c>
      <c r="M46" s="152" t="e">
        <f t="shared" si="3"/>
        <v>#REF!</v>
      </c>
      <c r="N46" s="244"/>
    </row>
    <row r="47" spans="1:14" s="143" customFormat="1" x14ac:dyDescent="0.25">
      <c r="A47" s="139" t="s">
        <v>250</v>
      </c>
      <c r="B47" s="140" t="s">
        <v>259</v>
      </c>
      <c r="C47" s="161" t="s">
        <v>29</v>
      </c>
      <c r="D47" s="162" t="e">
        <f>D11/D35*100</f>
        <v>#REF!</v>
      </c>
      <c r="E47" s="162">
        <f>(E11+E13)/E35*100</f>
        <v>69.421744360993046</v>
      </c>
      <c r="F47" s="162" t="e">
        <f>(F11+F13)/F35*100</f>
        <v>#REF!</v>
      </c>
      <c r="G47" s="142" t="e">
        <f t="shared" si="1"/>
        <v>#REF!</v>
      </c>
      <c r="H47" s="153">
        <f>(H11+H13)/H44*100</f>
        <v>67.355692943721706</v>
      </c>
      <c r="I47" s="153" t="e">
        <f>(I11+I13)/I44*100</f>
        <v>#REF!</v>
      </c>
      <c r="J47" s="153" t="e">
        <f t="shared" si="2"/>
        <v>#REF!</v>
      </c>
      <c r="K47" s="153">
        <f>(K11+K13)/K44*100</f>
        <v>62.184441864877286</v>
      </c>
      <c r="L47" s="153" t="e">
        <f>(L11+L13)/L44*100</f>
        <v>#REF!</v>
      </c>
      <c r="M47" s="153" t="e">
        <f t="shared" si="3"/>
        <v>#REF!</v>
      </c>
      <c r="N47" s="244"/>
    </row>
    <row r="48" spans="1:14" s="143" customFormat="1" x14ac:dyDescent="0.25">
      <c r="A48" s="139" t="s">
        <v>252</v>
      </c>
      <c r="B48" s="140" t="s">
        <v>261</v>
      </c>
      <c r="C48" s="161" t="s">
        <v>29</v>
      </c>
      <c r="D48" s="162" t="e">
        <f>100-D47</f>
        <v>#REF!</v>
      </c>
      <c r="E48" s="153">
        <f>100-E47</f>
        <v>30.578255639006954</v>
      </c>
      <c r="F48" s="153" t="e">
        <f>100-F47</f>
        <v>#REF!</v>
      </c>
      <c r="G48" s="142" t="e">
        <f t="shared" si="1"/>
        <v>#REF!</v>
      </c>
      <c r="H48" s="153">
        <f>100-H47</f>
        <v>32.644307056278294</v>
      </c>
      <c r="I48" s="153" t="e">
        <f>100-I47</f>
        <v>#REF!</v>
      </c>
      <c r="J48" s="153" t="e">
        <f t="shared" si="2"/>
        <v>#REF!</v>
      </c>
      <c r="K48" s="153">
        <f>100-K47</f>
        <v>37.815558135122714</v>
      </c>
      <c r="L48" s="153" t="e">
        <f>100-L47</f>
        <v>#REF!</v>
      </c>
      <c r="M48" s="153" t="e">
        <f t="shared" si="3"/>
        <v>#REF!</v>
      </c>
      <c r="N48" s="244"/>
    </row>
    <row r="49" spans="1:15" s="143" customFormat="1" ht="21" x14ac:dyDescent="0.25">
      <c r="A49" s="139" t="s">
        <v>258</v>
      </c>
      <c r="B49" s="140" t="s">
        <v>263</v>
      </c>
      <c r="C49" s="157">
        <f>E49+H49+K49</f>
        <v>12992.846000000001</v>
      </c>
      <c r="D49" s="161" t="s">
        <v>29</v>
      </c>
      <c r="E49" s="248">
        <v>7833.8889999999992</v>
      </c>
      <c r="F49" s="248">
        <v>7833.8889999999992</v>
      </c>
      <c r="G49" s="248">
        <f t="shared" si="1"/>
        <v>0</v>
      </c>
      <c r="H49" s="248">
        <v>4788.7750000000005</v>
      </c>
      <c r="I49" s="248">
        <v>4788.7750000000005</v>
      </c>
      <c r="J49" s="248">
        <f t="shared" si="2"/>
        <v>0</v>
      </c>
      <c r="K49" s="248">
        <v>370.18200000000002</v>
      </c>
      <c r="L49" s="248">
        <v>370.18200000000002</v>
      </c>
      <c r="M49" s="248">
        <f t="shared" si="3"/>
        <v>0</v>
      </c>
      <c r="N49" s="244"/>
      <c r="O49" s="247"/>
    </row>
    <row r="50" spans="1:15" s="143" customFormat="1" ht="15" customHeight="1" x14ac:dyDescent="0.25">
      <c r="A50" s="139" t="s">
        <v>260</v>
      </c>
      <c r="B50" s="140" t="s">
        <v>388</v>
      </c>
      <c r="C50" s="162">
        <v>0</v>
      </c>
      <c r="D50" s="162">
        <v>0</v>
      </c>
      <c r="E50" s="152" t="s">
        <v>29</v>
      </c>
      <c r="F50" s="152" t="s">
        <v>29</v>
      </c>
      <c r="G50" s="153" t="e">
        <f>SUM(G51:G53)</f>
        <v>#REF!</v>
      </c>
      <c r="H50" s="152" t="s">
        <v>29</v>
      </c>
      <c r="I50" s="152" t="s">
        <v>29</v>
      </c>
      <c r="J50" s="153" t="e">
        <f>SUM(J51:J53)</f>
        <v>#REF!</v>
      </c>
      <c r="K50" s="152" t="s">
        <v>29</v>
      </c>
      <c r="L50" s="152" t="s">
        <v>29</v>
      </c>
      <c r="M50" s="153" t="e">
        <f>SUM(M51:M53)</f>
        <v>#REF!</v>
      </c>
      <c r="N50" s="244"/>
    </row>
    <row r="51" spans="1:15" ht="15" customHeight="1" x14ac:dyDescent="0.25">
      <c r="A51" s="284" t="s">
        <v>319</v>
      </c>
      <c r="B51" s="155" t="s">
        <v>390</v>
      </c>
      <c r="C51" s="160"/>
      <c r="D51" s="160"/>
      <c r="E51" s="152" t="s">
        <v>29</v>
      </c>
      <c r="F51" s="152" t="s">
        <v>29</v>
      </c>
      <c r="G51" s="152" t="e">
        <f>G12+G15+G24+G28</f>
        <v>#REF!</v>
      </c>
      <c r="H51" s="152" t="s">
        <v>29</v>
      </c>
      <c r="I51" s="152" t="s">
        <v>29</v>
      </c>
      <c r="J51" s="152" t="e">
        <f>J12+J15+J24+J28</f>
        <v>#REF!</v>
      </c>
      <c r="K51" s="152" t="s">
        <v>29</v>
      </c>
      <c r="L51" s="152" t="s">
        <v>29</v>
      </c>
      <c r="M51" s="152" t="e">
        <f>M12+M15+M24+M28</f>
        <v>#REF!</v>
      </c>
      <c r="N51" s="244"/>
    </row>
    <row r="52" spans="1:15" ht="15" customHeight="1" x14ac:dyDescent="0.25">
      <c r="A52" s="284" t="s">
        <v>321</v>
      </c>
      <c r="B52" s="155" t="s">
        <v>391</v>
      </c>
      <c r="C52" s="160"/>
      <c r="D52" s="160"/>
      <c r="E52" s="152" t="s">
        <v>29</v>
      </c>
      <c r="F52" s="152" t="s">
        <v>29</v>
      </c>
      <c r="G52" s="152" t="e">
        <f>G16+G22+G26</f>
        <v>#REF!</v>
      </c>
      <c r="H52" s="152" t="s">
        <v>29</v>
      </c>
      <c r="I52" s="152" t="s">
        <v>29</v>
      </c>
      <c r="J52" s="152" t="e">
        <f>J16+J22+J26</f>
        <v>#REF!</v>
      </c>
      <c r="K52" s="152" t="s">
        <v>29</v>
      </c>
      <c r="L52" s="152" t="s">
        <v>29</v>
      </c>
      <c r="M52" s="152" t="e">
        <f>M16+M22+M26</f>
        <v>#REF!</v>
      </c>
      <c r="N52" s="244"/>
    </row>
    <row r="53" spans="1:15" ht="15" customHeight="1" x14ac:dyDescent="0.25">
      <c r="A53" s="284" t="s">
        <v>323</v>
      </c>
      <c r="B53" s="155" t="s">
        <v>392</v>
      </c>
      <c r="C53" s="160"/>
      <c r="D53" s="160"/>
      <c r="E53" s="152" t="s">
        <v>29</v>
      </c>
      <c r="F53" s="152" t="s">
        <v>29</v>
      </c>
      <c r="G53" s="152" t="e">
        <f>G18+G23+G27</f>
        <v>#REF!</v>
      </c>
      <c r="H53" s="152" t="s">
        <v>29</v>
      </c>
      <c r="I53" s="152" t="s">
        <v>29</v>
      </c>
      <c r="J53" s="152" t="e">
        <f>J18+J23+J27</f>
        <v>#REF!</v>
      </c>
      <c r="K53" s="152" t="s">
        <v>29</v>
      </c>
      <c r="L53" s="152" t="s">
        <v>29</v>
      </c>
      <c r="M53" s="152" t="e">
        <f>M18+M23+M27</f>
        <v>#REF!</v>
      </c>
      <c r="N53" s="244"/>
    </row>
    <row r="54" spans="1:15" s="143" customFormat="1" ht="21" x14ac:dyDescent="0.25">
      <c r="A54" s="139" t="s">
        <v>262</v>
      </c>
      <c r="B54" s="140" t="s">
        <v>389</v>
      </c>
      <c r="C54" s="162">
        <v>0</v>
      </c>
      <c r="D54" s="162">
        <v>0</v>
      </c>
      <c r="E54" s="152" t="s">
        <v>29</v>
      </c>
      <c r="F54" s="152" t="s">
        <v>29</v>
      </c>
      <c r="G54" s="153" t="e">
        <f>F44/E44*100-100</f>
        <v>#REF!</v>
      </c>
      <c r="H54" s="152" t="s">
        <v>29</v>
      </c>
      <c r="I54" s="152" t="s">
        <v>29</v>
      </c>
      <c r="J54" s="153" t="e">
        <f>I44/H44*100-100</f>
        <v>#REF!</v>
      </c>
      <c r="K54" s="152" t="s">
        <v>29</v>
      </c>
      <c r="L54" s="152" t="s">
        <v>29</v>
      </c>
      <c r="M54" s="153" t="e">
        <f>L44/K44*100-100</f>
        <v>#REF!</v>
      </c>
      <c r="N54" s="244"/>
    </row>
    <row r="55" spans="1:15" x14ac:dyDescent="0.25">
      <c r="A55" s="163"/>
      <c r="B55" s="164"/>
      <c r="C55" s="165"/>
      <c r="D55" s="165"/>
      <c r="E55" s="166"/>
      <c r="F55" s="165"/>
      <c r="G55" s="165"/>
      <c r="H55" s="166"/>
      <c r="I55" s="165"/>
      <c r="J55" s="165"/>
      <c r="K55" s="166"/>
      <c r="L55" s="165"/>
      <c r="M55" s="165"/>
    </row>
    <row r="56" spans="1:15" s="173" customFormat="1" ht="14.25" x14ac:dyDescent="0.2">
      <c r="A56" s="167"/>
      <c r="B56" s="168" t="s">
        <v>132</v>
      </c>
      <c r="C56" s="169"/>
      <c r="D56" s="170"/>
      <c r="E56" s="171"/>
      <c r="F56" s="172"/>
      <c r="G56" s="169"/>
      <c r="I56" s="172" t="s">
        <v>133</v>
      </c>
      <c r="M56" s="170"/>
    </row>
    <row r="57" spans="1:15" s="173" customFormat="1" ht="14.25" x14ac:dyDescent="0.2">
      <c r="A57" s="167"/>
      <c r="B57" s="174" t="s">
        <v>265</v>
      </c>
      <c r="C57" s="170"/>
      <c r="D57" s="170"/>
      <c r="E57" s="170"/>
      <c r="F57" s="170"/>
      <c r="G57" s="170"/>
      <c r="I57" s="174" t="s">
        <v>266</v>
      </c>
      <c r="L57" s="170"/>
      <c r="M57" s="170"/>
    </row>
    <row r="58" spans="1:15" s="173" customFormat="1" ht="14.25" x14ac:dyDescent="0.2">
      <c r="A58" s="167"/>
      <c r="B58" s="174"/>
      <c r="C58" s="170"/>
      <c r="D58" s="170"/>
      <c r="E58" s="170"/>
      <c r="F58" s="170"/>
      <c r="G58" s="170"/>
      <c r="K58" s="174"/>
      <c r="L58" s="170"/>
      <c r="M58" s="170"/>
    </row>
    <row r="59" spans="1:15" s="137" customFormat="1" x14ac:dyDescent="0.25">
      <c r="A59" s="175"/>
    </row>
    <row r="60" spans="1:15" x14ac:dyDescent="0.25">
      <c r="B60" s="242"/>
    </row>
    <row r="61" spans="1:15" x14ac:dyDescent="0.25">
      <c r="B61" s="242"/>
    </row>
    <row r="62" spans="1:15" x14ac:dyDescent="0.25">
      <c r="B62" s="242"/>
      <c r="H62" s="243"/>
      <c r="I62" s="243"/>
    </row>
    <row r="63" spans="1:15" x14ac:dyDescent="0.25">
      <c r="B63" s="242"/>
      <c r="H63" s="243"/>
      <c r="I63" s="243"/>
    </row>
    <row r="64" spans="1:15" x14ac:dyDescent="0.25">
      <c r="B64" s="242"/>
      <c r="H64" s="243"/>
      <c r="I64" s="243"/>
    </row>
  </sheetData>
  <mergeCells count="11">
    <mergeCell ref="K6:M6"/>
    <mergeCell ref="I1:J1"/>
    <mergeCell ref="K1:M1"/>
    <mergeCell ref="I2:L2"/>
    <mergeCell ref="A3:M3"/>
    <mergeCell ref="A4:M4"/>
    <mergeCell ref="A6:A7"/>
    <mergeCell ref="B6:B7"/>
    <mergeCell ref="C6:D6"/>
    <mergeCell ref="E6:G6"/>
    <mergeCell ref="H6:J6"/>
  </mergeCells>
  <conditionalFormatting sqref="A4">
    <cfRule type="cellIs" dxfId="1" priority="2" operator="equal">
      <formula>0</formula>
    </cfRule>
  </conditionalFormatting>
  <conditionalFormatting sqref="B2">
    <cfRule type="containsText" dxfId="0" priority="1" operator="containsText" text="Для корек">
      <formula>NOT(ISERROR(SEARCH("Для корек",B2)))</formula>
    </cfRule>
  </conditionalFormatting>
  <dataValidations count="1">
    <dataValidation type="decimal" allowBlank="1" showInputMessage="1" showErrorMessage="1" errorTitle="Недопустиме значення" error="Недопустиме значення рентабельності" promptTitle="Рентабельність:" prompt="Введіть процент рентабельності" sqref="E20:H20" xr:uid="{00000000-0002-0000-1600-000000000000}">
      <formula1>0</formula1>
      <formula2>E19</formula2>
    </dataValidation>
  </dataValidations>
  <pageMargins left="0.53" right="0.17" top="0.74803149606299213" bottom="0.74803149606299213" header="0.31496062992125984" footer="0.31496062992125984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C30"/>
  <sheetViews>
    <sheetView workbookViewId="0">
      <selection activeCell="A23" sqref="A23:C24"/>
    </sheetView>
  </sheetViews>
  <sheetFormatPr defaultRowHeight="12.75" x14ac:dyDescent="0.2"/>
  <cols>
    <col min="1" max="1" width="51.85546875" customWidth="1"/>
    <col min="2" max="2" width="12" customWidth="1"/>
    <col min="3" max="3" width="14.85546875" customWidth="1"/>
  </cols>
  <sheetData>
    <row r="2" spans="1:3" ht="15.75" x14ac:dyDescent="0.25">
      <c r="A2" s="599" t="s">
        <v>488</v>
      </c>
      <c r="B2" s="599"/>
      <c r="C2" s="599"/>
    </row>
    <row r="3" spans="1:3" ht="25.5" x14ac:dyDescent="0.2">
      <c r="A3" s="366" t="s">
        <v>398</v>
      </c>
      <c r="B3" s="366" t="s">
        <v>142</v>
      </c>
      <c r="C3" s="366" t="s">
        <v>499</v>
      </c>
    </row>
    <row r="4" spans="1:3" s="183" customFormat="1" x14ac:dyDescent="0.2">
      <c r="A4" s="183" t="s">
        <v>445</v>
      </c>
      <c r="B4" s="183" t="s">
        <v>270</v>
      </c>
      <c r="C4" s="183">
        <f>Порівняння!F49</f>
        <v>7833.8889999999992</v>
      </c>
    </row>
    <row r="5" spans="1:3" s="183" customFormat="1" x14ac:dyDescent="0.2">
      <c r="A5" s="183" t="s">
        <v>489</v>
      </c>
      <c r="B5" s="183" t="s">
        <v>273</v>
      </c>
      <c r="C5" s="183">
        <v>1369.06</v>
      </c>
    </row>
    <row r="6" spans="1:3" s="183" customFormat="1" x14ac:dyDescent="0.2">
      <c r="A6" s="183" t="s">
        <v>490</v>
      </c>
      <c r="B6" s="183" t="s">
        <v>273</v>
      </c>
      <c r="C6" s="183">
        <v>1698.62</v>
      </c>
    </row>
    <row r="7" spans="1:3" s="183" customFormat="1" x14ac:dyDescent="0.2">
      <c r="A7" s="183" t="s">
        <v>491</v>
      </c>
      <c r="B7" s="183" t="s">
        <v>273</v>
      </c>
      <c r="C7" s="183">
        <f>C6-C5</f>
        <v>329.55999999999995</v>
      </c>
    </row>
    <row r="8" spans="1:3" s="183" customFormat="1" x14ac:dyDescent="0.2">
      <c r="A8" s="183" t="s">
        <v>492</v>
      </c>
      <c r="B8" s="183" t="s">
        <v>272</v>
      </c>
      <c r="C8" s="186">
        <f>C4*C7</f>
        <v>2581736.4588399995</v>
      </c>
    </row>
    <row r="9" spans="1:3" x14ac:dyDescent="0.2">
      <c r="A9" t="s">
        <v>493</v>
      </c>
      <c r="B9" t="s">
        <v>272</v>
      </c>
      <c r="C9">
        <f>C4*50</f>
        <v>391694.44999999995</v>
      </c>
    </row>
    <row r="10" spans="1:3" x14ac:dyDescent="0.2">
      <c r="A10" t="s">
        <v>494</v>
      </c>
      <c r="B10" t="s">
        <v>272</v>
      </c>
      <c r="C10" s="197">
        <f>C4*100</f>
        <v>783388.89999999991</v>
      </c>
    </row>
    <row r="11" spans="1:3" x14ac:dyDescent="0.2">
      <c r="A11" t="s">
        <v>495</v>
      </c>
      <c r="B11" t="s">
        <v>272</v>
      </c>
      <c r="C11" s="197">
        <f>C4*150</f>
        <v>1175083.3499999999</v>
      </c>
    </row>
    <row r="12" spans="1:3" x14ac:dyDescent="0.2">
      <c r="A12" t="s">
        <v>496</v>
      </c>
      <c r="B12" t="s">
        <v>272</v>
      </c>
      <c r="C12" s="197">
        <f>C4*200</f>
        <v>1566777.7999999998</v>
      </c>
    </row>
    <row r="13" spans="1:3" x14ac:dyDescent="0.2">
      <c r="A13" t="s">
        <v>497</v>
      </c>
      <c r="B13" t="s">
        <v>272</v>
      </c>
      <c r="C13" s="197">
        <f>C4*250</f>
        <v>1958472.2499999998</v>
      </c>
    </row>
    <row r="14" spans="1:3" x14ac:dyDescent="0.2">
      <c r="A14" t="s">
        <v>498</v>
      </c>
      <c r="B14" t="s">
        <v>272</v>
      </c>
      <c r="C14" s="197">
        <f>C4*300</f>
        <v>2350166.6999999997</v>
      </c>
    </row>
    <row r="16" spans="1:3" ht="15.75" x14ac:dyDescent="0.25">
      <c r="A16" s="599" t="s">
        <v>500</v>
      </c>
      <c r="B16" s="599"/>
      <c r="C16" s="599"/>
    </row>
    <row r="17" spans="1:3" ht="25.5" x14ac:dyDescent="0.2">
      <c r="A17" s="366" t="s">
        <v>398</v>
      </c>
      <c r="B17" s="366" t="s">
        <v>142</v>
      </c>
      <c r="C17" s="366" t="s">
        <v>499</v>
      </c>
    </row>
    <row r="18" spans="1:3" s="183" customFormat="1" x14ac:dyDescent="0.2">
      <c r="A18" s="183" t="s">
        <v>445</v>
      </c>
      <c r="B18" s="183" t="s">
        <v>270</v>
      </c>
      <c r="C18" s="183">
        <f>Порівняння!I49</f>
        <v>4788.7750000000005</v>
      </c>
    </row>
    <row r="19" spans="1:3" s="183" customFormat="1" x14ac:dyDescent="0.2">
      <c r="A19" s="183" t="s">
        <v>489</v>
      </c>
      <c r="B19" s="183" t="s">
        <v>273</v>
      </c>
      <c r="C19" s="183">
        <v>1839.89</v>
      </c>
    </row>
    <row r="20" spans="1:3" s="183" customFormat="1" x14ac:dyDescent="0.2">
      <c r="A20" s="183" t="s">
        <v>490</v>
      </c>
      <c r="B20" s="183" t="s">
        <v>273</v>
      </c>
      <c r="C20" s="183">
        <v>1764.11</v>
      </c>
    </row>
    <row r="21" spans="1:3" s="183" customFormat="1" x14ac:dyDescent="0.2">
      <c r="A21" s="183" t="s">
        <v>491</v>
      </c>
      <c r="B21" s="183" t="s">
        <v>273</v>
      </c>
      <c r="C21" s="183">
        <f>C20-C19</f>
        <v>-75.7800000000002</v>
      </c>
    </row>
    <row r="22" spans="1:3" s="183" customFormat="1" x14ac:dyDescent="0.2">
      <c r="A22" s="183" t="s">
        <v>492</v>
      </c>
      <c r="B22" s="183" t="s">
        <v>272</v>
      </c>
      <c r="C22" s="186">
        <f>C18*C21</f>
        <v>-362893.36950000102</v>
      </c>
    </row>
    <row r="24" spans="1:3" ht="15.75" x14ac:dyDescent="0.25">
      <c r="A24" s="599" t="s">
        <v>501</v>
      </c>
      <c r="B24" s="599"/>
      <c r="C24" s="599"/>
    </row>
    <row r="25" spans="1:3" ht="25.5" x14ac:dyDescent="0.2">
      <c r="A25" s="366" t="s">
        <v>398</v>
      </c>
      <c r="B25" s="366" t="s">
        <v>142</v>
      </c>
      <c r="C25" s="366" t="s">
        <v>499</v>
      </c>
    </row>
    <row r="26" spans="1:3" s="183" customFormat="1" x14ac:dyDescent="0.2">
      <c r="A26" s="183" t="s">
        <v>445</v>
      </c>
      <c r="B26" s="183" t="s">
        <v>270</v>
      </c>
      <c r="C26" s="183">
        <f>Порівняння!L49</f>
        <v>370.18200000000002</v>
      </c>
    </row>
    <row r="27" spans="1:3" s="183" customFormat="1" x14ac:dyDescent="0.2">
      <c r="A27" s="183" t="s">
        <v>489</v>
      </c>
      <c r="B27" s="183" t="s">
        <v>273</v>
      </c>
      <c r="C27" s="183">
        <v>1843.57</v>
      </c>
    </row>
    <row r="28" spans="1:3" s="183" customFormat="1" x14ac:dyDescent="0.2">
      <c r="A28" s="183" t="s">
        <v>490</v>
      </c>
      <c r="B28" s="183" t="s">
        <v>273</v>
      </c>
      <c r="C28" s="183">
        <v>1797.2</v>
      </c>
    </row>
    <row r="29" spans="1:3" s="183" customFormat="1" x14ac:dyDescent="0.2">
      <c r="A29" s="183" t="s">
        <v>491</v>
      </c>
      <c r="B29" s="183" t="s">
        <v>273</v>
      </c>
      <c r="C29" s="183">
        <f>C28-C27</f>
        <v>-46.369999999999891</v>
      </c>
    </row>
    <row r="30" spans="1:3" s="183" customFormat="1" x14ac:dyDescent="0.2">
      <c r="A30" s="183" t="s">
        <v>492</v>
      </c>
      <c r="B30" s="183" t="s">
        <v>272</v>
      </c>
      <c r="C30" s="186">
        <f>C26*C29</f>
        <v>-17165.339339999959</v>
      </c>
    </row>
  </sheetData>
  <mergeCells count="3">
    <mergeCell ref="A2:C2"/>
    <mergeCell ref="A16:C16"/>
    <mergeCell ref="A24:C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workbookViewId="0">
      <selection activeCell="A2" sqref="A2:I2"/>
    </sheetView>
  </sheetViews>
  <sheetFormatPr defaultRowHeight="12.75" x14ac:dyDescent="0.2"/>
  <cols>
    <col min="1" max="1" width="24.85546875" customWidth="1"/>
    <col min="2" max="2" width="11.28515625" customWidth="1"/>
    <col min="3" max="3" width="12.7109375" customWidth="1"/>
    <col min="4" max="4" width="11.85546875" customWidth="1"/>
    <col min="5" max="5" width="9.7109375" customWidth="1"/>
    <col min="6" max="6" width="11" customWidth="1"/>
    <col min="7" max="7" width="12.28515625" customWidth="1"/>
    <col min="8" max="8" width="11.7109375" customWidth="1"/>
    <col min="9" max="9" width="10.85546875" customWidth="1"/>
  </cols>
  <sheetData>
    <row r="1" spans="1:10" ht="20.25" customHeight="1" x14ac:dyDescent="0.2">
      <c r="H1" s="443" t="s">
        <v>417</v>
      </c>
      <c r="I1" s="443"/>
    </row>
    <row r="2" spans="1:10" s="294" customFormat="1" ht="27.75" customHeight="1" x14ac:dyDescent="0.25">
      <c r="A2" s="444" t="s">
        <v>476</v>
      </c>
      <c r="B2" s="444"/>
      <c r="C2" s="444"/>
      <c r="D2" s="444"/>
      <c r="E2" s="444"/>
      <c r="F2" s="444"/>
      <c r="G2" s="444"/>
      <c r="H2" s="444"/>
      <c r="I2" s="444"/>
    </row>
    <row r="3" spans="1:10" s="294" customFormat="1" ht="15" x14ac:dyDescent="0.25">
      <c r="A3" s="295"/>
      <c r="B3" s="445" t="s">
        <v>374</v>
      </c>
      <c r="C3" s="445"/>
      <c r="D3" s="445"/>
      <c r="E3" s="445"/>
      <c r="F3" s="445"/>
      <c r="G3" s="445"/>
      <c r="H3" s="295"/>
      <c r="I3" s="295"/>
    </row>
    <row r="4" spans="1:10" s="294" customFormat="1" ht="15" x14ac:dyDescent="0.25">
      <c r="B4" s="446" t="s">
        <v>139</v>
      </c>
      <c r="C4" s="446"/>
      <c r="D4" s="446"/>
      <c r="E4" s="446"/>
      <c r="F4" s="446"/>
      <c r="I4" s="296" t="s">
        <v>140</v>
      </c>
    </row>
    <row r="5" spans="1:10" s="294" customFormat="1" ht="89.25" x14ac:dyDescent="0.2">
      <c r="A5" s="113" t="s">
        <v>430</v>
      </c>
      <c r="B5" s="113" t="s">
        <v>431</v>
      </c>
      <c r="C5" s="113" t="s">
        <v>432</v>
      </c>
      <c r="D5" s="113" t="s">
        <v>433</v>
      </c>
      <c r="E5" s="113" t="s">
        <v>434</v>
      </c>
      <c r="F5" s="113" t="s">
        <v>435</v>
      </c>
      <c r="G5" s="113" t="s">
        <v>436</v>
      </c>
      <c r="H5" s="113" t="s">
        <v>437</v>
      </c>
      <c r="I5" s="113" t="s">
        <v>438</v>
      </c>
    </row>
    <row r="6" spans="1:10" s="295" customFormat="1" ht="15" x14ac:dyDescent="0.2">
      <c r="A6" s="297" t="s">
        <v>439</v>
      </c>
      <c r="B6" s="298">
        <f>SUM(B7:B10)</f>
        <v>11959.359</v>
      </c>
      <c r="C6" s="299">
        <f>D6/B6*1000</f>
        <v>164.29293340248302</v>
      </c>
      <c r="D6" s="300">
        <f>SUM(D7:D10)</f>
        <v>1964.838171723386</v>
      </c>
      <c r="E6" s="301">
        <f>D6/F6*7000</f>
        <v>8239.0944478608326</v>
      </c>
      <c r="F6" s="302">
        <f>SUM(F7:F10)</f>
        <v>1669.3420968896289</v>
      </c>
      <c r="G6" s="303">
        <f>ROUND(H6/F6,2)</f>
        <v>6968.21</v>
      </c>
      <c r="H6" s="304">
        <f>SUM(H7:H10)</f>
        <v>11632326.289999999</v>
      </c>
      <c r="I6" s="305">
        <f>H6/D6</f>
        <v>5920.2464902222091</v>
      </c>
    </row>
    <row r="7" spans="1:10" s="294" customFormat="1" ht="15" x14ac:dyDescent="0.2">
      <c r="A7" s="306" t="s">
        <v>325</v>
      </c>
      <c r="B7" s="307">
        <v>9004.4699999999993</v>
      </c>
      <c r="C7" s="308">
        <v>163.73454745787555</v>
      </c>
      <c r="D7" s="309">
        <v>1474.3428205480166</v>
      </c>
      <c r="E7" s="310">
        <f>D7/F7*7000</f>
        <v>8241.537772919386</v>
      </c>
      <c r="F7" s="311">
        <v>1252.242</v>
      </c>
      <c r="G7" s="312">
        <f>6235.51+721.1+11.6</f>
        <v>6968.2100000000009</v>
      </c>
      <c r="H7" s="313">
        <f>ROUND(F7*G7,2)</f>
        <v>8725885.2300000004</v>
      </c>
      <c r="I7" s="314">
        <f>H7/D7</f>
        <v>5918.4913497639373</v>
      </c>
      <c r="J7" s="315"/>
    </row>
    <row r="8" spans="1:10" s="294" customFormat="1" ht="15" x14ac:dyDescent="0.2">
      <c r="A8" s="306" t="s">
        <v>327</v>
      </c>
      <c r="B8" s="307">
        <f>5429.392-'Покупна ТЕ'!D8</f>
        <v>2806.7621596647055</v>
      </c>
      <c r="C8" s="308">
        <v>166.09564749321478</v>
      </c>
      <c r="D8" s="309">
        <f>B8*C8/1000</f>
        <v>466.19097826896319</v>
      </c>
      <c r="E8" s="310">
        <f t="shared" ref="E8" si="0">D8/F8*7000</f>
        <v>8230.8660746281184</v>
      </c>
      <c r="F8" s="311">
        <f>D8/1.17583801066116</f>
        <v>396.47551281900598</v>
      </c>
      <c r="G8" s="312">
        <f>6235.51+721.1+11.6</f>
        <v>6968.2100000000009</v>
      </c>
      <c r="H8" s="313">
        <f t="shared" ref="H8:H10" si="1">ROUND(F8*G8,2)</f>
        <v>2762724.63</v>
      </c>
      <c r="I8" s="314">
        <f t="shared" ref="I8:I10" si="2">H8/D8</f>
        <v>5926.1649383658378</v>
      </c>
    </row>
    <row r="9" spans="1:10" s="294" customFormat="1" ht="15" x14ac:dyDescent="0.2">
      <c r="A9" s="306" t="s">
        <v>329</v>
      </c>
      <c r="B9" s="307">
        <v>0</v>
      </c>
      <c r="C9" s="308">
        <v>0</v>
      </c>
      <c r="D9" s="309">
        <v>0</v>
      </c>
      <c r="E9" s="310">
        <v>0</v>
      </c>
      <c r="F9" s="311">
        <v>0</v>
      </c>
      <c r="G9" s="312">
        <v>0</v>
      </c>
      <c r="H9" s="313">
        <f t="shared" si="1"/>
        <v>0</v>
      </c>
      <c r="I9" s="314">
        <v>0</v>
      </c>
    </row>
    <row r="10" spans="1:10" s="294" customFormat="1" ht="15" x14ac:dyDescent="0.2">
      <c r="A10" s="306" t="s">
        <v>330</v>
      </c>
      <c r="B10" s="307">
        <f>425.497-'Покупна ТЕ'!D9</f>
        <v>148.12684033529456</v>
      </c>
      <c r="C10" s="308">
        <v>164.07811610233324</v>
      </c>
      <c r="D10" s="309">
        <f>B10*C10/1000</f>
        <v>24.30437290640624</v>
      </c>
      <c r="E10" s="310">
        <f>D10/F10*7000</f>
        <v>8248.9232152406785</v>
      </c>
      <c r="F10" s="311">
        <f>D10/1.17841760217724</f>
        <v>20.62458407062282</v>
      </c>
      <c r="G10" s="312">
        <f>6235.51+721.1+11.6</f>
        <v>6968.2100000000009</v>
      </c>
      <c r="H10" s="313">
        <f t="shared" si="1"/>
        <v>143716.43</v>
      </c>
      <c r="I10" s="314">
        <f t="shared" si="2"/>
        <v>5913.1922701086714</v>
      </c>
    </row>
    <row r="11" spans="1:10" s="294" customFormat="1" ht="15" hidden="1" x14ac:dyDescent="0.2">
      <c r="A11" s="306" t="s">
        <v>440</v>
      </c>
      <c r="B11" s="316"/>
      <c r="C11" s="317"/>
      <c r="D11" s="318"/>
      <c r="E11" s="310"/>
      <c r="F11" s="318"/>
      <c r="G11" s="319"/>
      <c r="H11" s="313"/>
      <c r="I11" s="318"/>
    </row>
    <row r="12" spans="1:10" s="294" customFormat="1" ht="15" hidden="1" x14ac:dyDescent="0.2">
      <c r="A12" s="306" t="s">
        <v>325</v>
      </c>
      <c r="B12" s="316"/>
      <c r="C12" s="317"/>
      <c r="D12" s="318"/>
      <c r="E12" s="310"/>
      <c r="F12" s="318"/>
      <c r="G12" s="319"/>
      <c r="H12" s="313"/>
      <c r="I12" s="318"/>
    </row>
    <row r="13" spans="1:10" s="294" customFormat="1" ht="15" hidden="1" x14ac:dyDescent="0.2">
      <c r="A13" s="306" t="s">
        <v>327</v>
      </c>
      <c r="B13" s="316"/>
      <c r="C13" s="317"/>
      <c r="D13" s="318"/>
      <c r="E13" s="310"/>
      <c r="F13" s="318"/>
      <c r="G13" s="319"/>
      <c r="H13" s="313"/>
      <c r="I13" s="318"/>
    </row>
    <row r="14" spans="1:10" s="294" customFormat="1" ht="15" hidden="1" x14ac:dyDescent="0.2">
      <c r="A14" s="306" t="s">
        <v>329</v>
      </c>
      <c r="B14" s="316"/>
      <c r="C14" s="317"/>
      <c r="D14" s="318"/>
      <c r="E14" s="310"/>
      <c r="F14" s="318"/>
      <c r="G14" s="319"/>
      <c r="H14" s="313"/>
      <c r="I14" s="318"/>
    </row>
    <row r="15" spans="1:10" s="294" customFormat="1" ht="15" hidden="1" x14ac:dyDescent="0.2">
      <c r="A15" s="306" t="s">
        <v>330</v>
      </c>
      <c r="B15" s="316"/>
      <c r="C15" s="316"/>
      <c r="D15" s="318"/>
      <c r="E15" s="310"/>
      <c r="F15" s="318"/>
      <c r="G15" s="319"/>
      <c r="H15" s="313"/>
      <c r="I15" s="318"/>
    </row>
    <row r="16" spans="1:10" s="294" customFormat="1" ht="15" hidden="1" x14ac:dyDescent="0.2">
      <c r="A16" s="306" t="s">
        <v>441</v>
      </c>
      <c r="B16" s="316"/>
      <c r="C16" s="316"/>
      <c r="D16" s="318"/>
      <c r="E16" s="310"/>
      <c r="F16" s="318"/>
      <c r="G16" s="320"/>
      <c r="H16" s="313"/>
      <c r="I16" s="318"/>
    </row>
    <row r="17" spans="1:9" s="294" customFormat="1" ht="15" hidden="1" x14ac:dyDescent="0.2">
      <c r="A17" s="306" t="s">
        <v>325</v>
      </c>
      <c r="B17" s="316"/>
      <c r="C17" s="316"/>
      <c r="D17" s="318"/>
      <c r="E17" s="310"/>
      <c r="F17" s="318"/>
      <c r="G17" s="320"/>
      <c r="H17" s="313"/>
      <c r="I17" s="318"/>
    </row>
    <row r="18" spans="1:9" s="294" customFormat="1" ht="15" hidden="1" x14ac:dyDescent="0.2">
      <c r="A18" s="306" t="s">
        <v>327</v>
      </c>
      <c r="B18" s="316"/>
      <c r="C18" s="316"/>
      <c r="D18" s="318"/>
      <c r="E18" s="310"/>
      <c r="F18" s="318"/>
      <c r="G18" s="320"/>
      <c r="H18" s="313"/>
      <c r="I18" s="318"/>
    </row>
    <row r="19" spans="1:9" s="294" customFormat="1" ht="15" hidden="1" x14ac:dyDescent="0.2">
      <c r="A19" s="306" t="s">
        <v>329</v>
      </c>
      <c r="B19" s="316"/>
      <c r="C19" s="316"/>
      <c r="D19" s="318"/>
      <c r="E19" s="310"/>
      <c r="F19" s="318"/>
      <c r="G19" s="320"/>
      <c r="H19" s="313"/>
      <c r="I19" s="318"/>
    </row>
    <row r="20" spans="1:9" s="294" customFormat="1" ht="15" hidden="1" x14ac:dyDescent="0.2">
      <c r="A20" s="306" t="s">
        <v>330</v>
      </c>
      <c r="B20" s="316"/>
      <c r="C20" s="316"/>
      <c r="D20" s="318"/>
      <c r="E20" s="310"/>
      <c r="F20" s="318"/>
      <c r="G20" s="320"/>
      <c r="H20" s="313"/>
      <c r="I20" s="318"/>
    </row>
    <row r="21" spans="1:9" s="294" customFormat="1" ht="25.5" hidden="1" x14ac:dyDescent="0.2">
      <c r="A21" s="306" t="s">
        <v>442</v>
      </c>
      <c r="B21" s="316"/>
      <c r="C21" s="316"/>
      <c r="D21" s="318"/>
      <c r="E21" s="310"/>
      <c r="F21" s="318"/>
      <c r="G21" s="319"/>
      <c r="H21" s="313"/>
      <c r="I21" s="318"/>
    </row>
    <row r="22" spans="1:9" s="294" customFormat="1" ht="15" hidden="1" x14ac:dyDescent="0.2">
      <c r="A22" s="306" t="s">
        <v>325</v>
      </c>
      <c r="B22" s="316"/>
      <c r="C22" s="316"/>
      <c r="D22" s="318"/>
      <c r="E22" s="310"/>
      <c r="F22" s="318"/>
      <c r="G22" s="319"/>
      <c r="H22" s="313"/>
      <c r="I22" s="318"/>
    </row>
    <row r="23" spans="1:9" s="294" customFormat="1" ht="15" hidden="1" x14ac:dyDescent="0.2">
      <c r="A23" s="306" t="s">
        <v>327</v>
      </c>
      <c r="B23" s="316"/>
      <c r="C23" s="316"/>
      <c r="D23" s="318"/>
      <c r="E23" s="310"/>
      <c r="F23" s="318"/>
      <c r="G23" s="319"/>
      <c r="H23" s="313"/>
      <c r="I23" s="318"/>
    </row>
    <row r="24" spans="1:9" s="294" customFormat="1" ht="15" hidden="1" x14ac:dyDescent="0.2">
      <c r="A24" s="306" t="s">
        <v>329</v>
      </c>
      <c r="B24" s="316"/>
      <c r="C24" s="316"/>
      <c r="D24" s="318"/>
      <c r="E24" s="310"/>
      <c r="F24" s="318"/>
      <c r="G24" s="319"/>
      <c r="H24" s="313"/>
      <c r="I24" s="318"/>
    </row>
    <row r="25" spans="1:9" s="294" customFormat="1" ht="15" hidden="1" x14ac:dyDescent="0.2">
      <c r="A25" s="306" t="s">
        <v>330</v>
      </c>
      <c r="B25" s="316"/>
      <c r="C25" s="316"/>
      <c r="D25" s="318"/>
      <c r="E25" s="310"/>
      <c r="F25" s="318"/>
      <c r="G25" s="319"/>
      <c r="H25" s="313"/>
      <c r="I25" s="318"/>
    </row>
    <row r="26" spans="1:9" s="295" customFormat="1" ht="25.5" x14ac:dyDescent="0.2">
      <c r="A26" s="297" t="s">
        <v>443</v>
      </c>
      <c r="B26" s="298">
        <f>SUM(B27:B30)</f>
        <v>11959.359</v>
      </c>
      <c r="C26" s="299">
        <f>D26/B26*1000</f>
        <v>164.29293340248302</v>
      </c>
      <c r="D26" s="321">
        <f>SUM(D27:D30)</f>
        <v>1964.838171723386</v>
      </c>
      <c r="E26" s="301">
        <f>D26/F26*7000</f>
        <v>8239.0944478608326</v>
      </c>
      <c r="F26" s="302">
        <f>SUM(F27:F30)</f>
        <v>1669.3420968896289</v>
      </c>
      <c r="G26" s="303">
        <f>ROUND(H26/F26,2)</f>
        <v>6968.21</v>
      </c>
      <c r="H26" s="304">
        <f>SUM(H27:H30)</f>
        <v>11632326.289999999</v>
      </c>
      <c r="I26" s="305">
        <f>H26/D26</f>
        <v>5920.2464902222091</v>
      </c>
    </row>
    <row r="27" spans="1:9" s="294" customFormat="1" ht="15" x14ac:dyDescent="0.2">
      <c r="A27" s="306" t="s">
        <v>325</v>
      </c>
      <c r="B27" s="307">
        <f>B7</f>
        <v>9004.4699999999993</v>
      </c>
      <c r="C27" s="308">
        <f t="shared" ref="C27:D27" si="3">C7</f>
        <v>163.73454745787555</v>
      </c>
      <c r="D27" s="322">
        <f t="shared" si="3"/>
        <v>1474.3428205480166</v>
      </c>
      <c r="E27" s="310">
        <f>D27/F27*7000</f>
        <v>8241.537772919386</v>
      </c>
      <c r="F27" s="311">
        <f>F7</f>
        <v>1252.242</v>
      </c>
      <c r="G27" s="312">
        <f>G7</f>
        <v>6968.2100000000009</v>
      </c>
      <c r="H27" s="313">
        <f>ROUND(F27*G27,2)</f>
        <v>8725885.2300000004</v>
      </c>
      <c r="I27" s="314">
        <f>H27/D27</f>
        <v>5918.4913497639373</v>
      </c>
    </row>
    <row r="28" spans="1:9" s="294" customFormat="1" ht="15" x14ac:dyDescent="0.2">
      <c r="A28" s="306" t="s">
        <v>327</v>
      </c>
      <c r="B28" s="307">
        <f t="shared" ref="B28:D30" si="4">B8</f>
        <v>2806.7621596647055</v>
      </c>
      <c r="C28" s="308">
        <f t="shared" si="4"/>
        <v>166.09564749321478</v>
      </c>
      <c r="D28" s="322">
        <f t="shared" si="4"/>
        <v>466.19097826896319</v>
      </c>
      <c r="E28" s="310">
        <f t="shared" ref="E28:E30" si="5">D28/F28*7000</f>
        <v>8230.8660746281184</v>
      </c>
      <c r="F28" s="311">
        <f t="shared" ref="F28:G30" si="6">F8</f>
        <v>396.47551281900598</v>
      </c>
      <c r="G28" s="312">
        <f t="shared" si="6"/>
        <v>6968.2100000000009</v>
      </c>
      <c r="H28" s="313">
        <f t="shared" ref="H28:H30" si="7">ROUND(F28*G28,2)</f>
        <v>2762724.63</v>
      </c>
      <c r="I28" s="314">
        <f t="shared" ref="I28" si="8">H28/D28</f>
        <v>5926.1649383658378</v>
      </c>
    </row>
    <row r="29" spans="1:9" s="294" customFormat="1" ht="15" x14ac:dyDescent="0.2">
      <c r="A29" s="306" t="s">
        <v>329</v>
      </c>
      <c r="B29" s="307">
        <f t="shared" si="4"/>
        <v>0</v>
      </c>
      <c r="C29" s="308">
        <f t="shared" si="4"/>
        <v>0</v>
      </c>
      <c r="D29" s="322">
        <f t="shared" si="4"/>
        <v>0</v>
      </c>
      <c r="E29" s="310">
        <v>0</v>
      </c>
      <c r="F29" s="311">
        <f t="shared" si="6"/>
        <v>0</v>
      </c>
      <c r="G29" s="312">
        <f t="shared" si="6"/>
        <v>0</v>
      </c>
      <c r="H29" s="313">
        <f t="shared" si="7"/>
        <v>0</v>
      </c>
      <c r="I29" s="314">
        <v>0</v>
      </c>
    </row>
    <row r="30" spans="1:9" s="294" customFormat="1" ht="15" x14ac:dyDescent="0.2">
      <c r="A30" s="306" t="s">
        <v>330</v>
      </c>
      <c r="B30" s="307">
        <f t="shared" si="4"/>
        <v>148.12684033529456</v>
      </c>
      <c r="C30" s="308">
        <f t="shared" si="4"/>
        <v>164.07811610233324</v>
      </c>
      <c r="D30" s="322">
        <f t="shared" si="4"/>
        <v>24.30437290640624</v>
      </c>
      <c r="E30" s="310">
        <f t="shared" si="5"/>
        <v>8248.9232152406785</v>
      </c>
      <c r="F30" s="311">
        <f t="shared" si="6"/>
        <v>20.62458407062282</v>
      </c>
      <c r="G30" s="312">
        <f t="shared" si="6"/>
        <v>6968.2100000000009</v>
      </c>
      <c r="H30" s="313">
        <f t="shared" si="7"/>
        <v>143716.43</v>
      </c>
      <c r="I30" s="314">
        <f t="shared" ref="I30" si="9">H30/D30</f>
        <v>5913.1922701086714</v>
      </c>
    </row>
    <row r="31" spans="1:9" s="294" customFormat="1" ht="15" x14ac:dyDescent="0.2">
      <c r="A31" s="447"/>
      <c r="B31" s="447"/>
      <c r="C31" s="447"/>
      <c r="D31" s="447"/>
      <c r="E31" s="447"/>
      <c r="F31" s="447"/>
      <c r="G31" s="447"/>
      <c r="H31" s="447"/>
      <c r="I31" s="447"/>
    </row>
    <row r="32" spans="1:9" s="126" customFormat="1" ht="31.5" customHeight="1" x14ac:dyDescent="0.2">
      <c r="A32" s="439" t="s">
        <v>132</v>
      </c>
      <c r="B32" s="439"/>
      <c r="C32" s="125"/>
      <c r="D32" s="440" t="s">
        <v>444</v>
      </c>
      <c r="E32" s="440"/>
      <c r="H32" s="441" t="s">
        <v>133</v>
      </c>
      <c r="I32" s="441"/>
    </row>
    <row r="33" spans="1:11" s="294" customFormat="1" ht="15" x14ac:dyDescent="0.2">
      <c r="A33" s="127" t="s">
        <v>179</v>
      </c>
      <c r="B33" s="128"/>
      <c r="C33" s="128"/>
      <c r="D33" s="442" t="s">
        <v>180</v>
      </c>
      <c r="E33" s="442"/>
      <c r="H33" s="442" t="s">
        <v>181</v>
      </c>
      <c r="I33" s="442"/>
    </row>
    <row r="36" spans="1:11" hidden="1" x14ac:dyDescent="0.2">
      <c r="D36" t="s">
        <v>445</v>
      </c>
    </row>
    <row r="37" spans="1:11" hidden="1" x14ac:dyDescent="0.2">
      <c r="C37" t="s">
        <v>1</v>
      </c>
      <c r="D37" t="s">
        <v>144</v>
      </c>
      <c r="E37" t="s">
        <v>446</v>
      </c>
      <c r="F37" t="s">
        <v>146</v>
      </c>
      <c r="G37" t="s">
        <v>147</v>
      </c>
      <c r="H37" t="s">
        <v>447</v>
      </c>
      <c r="I37" t="s">
        <v>448</v>
      </c>
      <c r="J37" t="s">
        <v>449</v>
      </c>
    </row>
    <row r="38" spans="1:11" hidden="1" x14ac:dyDescent="0.2">
      <c r="B38" t="s">
        <v>450</v>
      </c>
      <c r="C38">
        <f>SUM(D38:G38)</f>
        <v>2886.7370000000001</v>
      </c>
      <c r="D38">
        <v>1118.0229999999999</v>
      </c>
      <c r="E38">
        <v>975.87099999999998</v>
      </c>
      <c r="F38">
        <v>710.50500000000011</v>
      </c>
      <c r="G38">
        <v>82.33799999999998</v>
      </c>
      <c r="H38">
        <f>C38/87*100</f>
        <v>3318.0885057471264</v>
      </c>
      <c r="I38" s="198">
        <v>1246.3816091954022</v>
      </c>
      <c r="J38" s="197">
        <f>H38-I38</f>
        <v>2071.7068965517242</v>
      </c>
    </row>
    <row r="39" spans="1:11" ht="15" hidden="1" x14ac:dyDescent="0.25">
      <c r="B39" t="s">
        <v>451</v>
      </c>
      <c r="C39" s="323">
        <f>SUM(D39:G39)</f>
        <v>220.64800000000002</v>
      </c>
      <c r="D39">
        <v>83.822000000000003</v>
      </c>
      <c r="E39">
        <v>73.754000000000005</v>
      </c>
      <c r="F39">
        <v>56.363</v>
      </c>
      <c r="G39">
        <v>6.7089999999999996</v>
      </c>
      <c r="H39">
        <f>C39/87*100</f>
        <v>253.61839080459774</v>
      </c>
      <c r="I39">
        <f>H39</f>
        <v>253.61839080459774</v>
      </c>
      <c r="J39" s="197">
        <f>H39-I39</f>
        <v>0</v>
      </c>
    </row>
    <row r="40" spans="1:11" hidden="1" x14ac:dyDescent="0.2">
      <c r="H40">
        <f>SUM(H38:H39)</f>
        <v>3571.7068965517242</v>
      </c>
      <c r="I40" s="198">
        <f>SUM(I38:I39)</f>
        <v>1500</v>
      </c>
    </row>
    <row r="41" spans="1:11" hidden="1" x14ac:dyDescent="0.2">
      <c r="J41" s="177">
        <v>14859.357977011496</v>
      </c>
      <c r="K41" s="177">
        <f>J41-B6</f>
        <v>2899.9989770114953</v>
      </c>
    </row>
    <row r="42" spans="1:11" hidden="1" x14ac:dyDescent="0.2"/>
  </sheetData>
  <mergeCells count="12">
    <mergeCell ref="H1:I1"/>
    <mergeCell ref="A2:I2"/>
    <mergeCell ref="B3:G3"/>
    <mergeCell ref="B4:F4"/>
    <mergeCell ref="A31:C31"/>
    <mergeCell ref="D31:F31"/>
    <mergeCell ref="G31:I31"/>
    <mergeCell ref="A32:B32"/>
    <mergeCell ref="D32:E32"/>
    <mergeCell ref="H32:I32"/>
    <mergeCell ref="D33:E33"/>
    <mergeCell ref="H33:I33"/>
  </mergeCells>
  <conditionalFormatting sqref="B3">
    <cfRule type="cellIs" dxfId="47" priority="1" operator="equal">
      <formula>0</formula>
    </cfRule>
  </conditionalFormatting>
  <pageMargins left="1.03" right="0.70866141732283472" top="1.1200000000000001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 filterMode="1">
    <pageSetUpPr fitToPage="1"/>
  </sheetPr>
  <dimension ref="A1:AZ284"/>
  <sheetViews>
    <sheetView topLeftCell="C1" workbookViewId="0">
      <selection activeCell="Q6" sqref="Q6"/>
    </sheetView>
  </sheetViews>
  <sheetFormatPr defaultColWidth="9.140625" defaultRowHeight="11.25" x14ac:dyDescent="0.2"/>
  <cols>
    <col min="1" max="1" width="5.28515625" style="2" customWidth="1"/>
    <col min="2" max="2" width="25.28515625" style="23" customWidth="1"/>
    <col min="3" max="3" width="6.5703125" style="2" customWidth="1"/>
    <col min="4" max="4" width="25.28515625" style="22" customWidth="1"/>
    <col min="5" max="5" width="4.28515625" style="22" customWidth="1"/>
    <col min="6" max="6" width="3.5703125" style="2" customWidth="1"/>
    <col min="7" max="7" width="4.42578125" style="6" customWidth="1"/>
    <col min="8" max="15" width="4.42578125" style="2" customWidth="1"/>
    <col min="16" max="16" width="4.42578125" style="6" customWidth="1"/>
    <col min="17" max="24" width="4.42578125" style="2" customWidth="1"/>
    <col min="25" max="25" width="4.42578125" style="6" customWidth="1"/>
    <col min="26" max="33" width="4.42578125" style="2" customWidth="1"/>
    <col min="34" max="37" width="5" style="6" hidden="1" customWidth="1"/>
    <col min="38" max="38" width="6" style="6" hidden="1" customWidth="1"/>
    <col min="39" max="52" width="5" style="6" hidden="1" customWidth="1"/>
    <col min="53" max="16384" width="9.140625" style="6"/>
  </cols>
  <sheetData>
    <row r="1" spans="1:52" ht="15.75" customHeight="1" x14ac:dyDescent="0.25">
      <c r="Y1" s="448" t="s">
        <v>418</v>
      </c>
      <c r="Z1" s="448"/>
      <c r="AA1" s="448"/>
      <c r="AB1" s="448"/>
      <c r="AC1" s="448"/>
      <c r="AD1" s="448"/>
      <c r="AE1" s="448"/>
      <c r="AF1" s="448"/>
      <c r="AG1" s="448"/>
    </row>
    <row r="2" spans="1:52" s="7" customFormat="1" ht="47.25" customHeight="1" x14ac:dyDescent="0.2">
      <c r="A2" s="451" t="s">
        <v>135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</row>
    <row r="3" spans="1:52" s="7" customFormat="1" ht="18.75" customHeight="1" x14ac:dyDescent="0.2">
      <c r="A3" s="453" t="s">
        <v>5</v>
      </c>
      <c r="B3" s="453" t="s">
        <v>4</v>
      </c>
      <c r="C3" s="453" t="s">
        <v>16</v>
      </c>
      <c r="D3" s="453" t="s">
        <v>17</v>
      </c>
      <c r="E3" s="454" t="s">
        <v>28</v>
      </c>
      <c r="F3" s="457" t="s">
        <v>18</v>
      </c>
      <c r="G3" s="460" t="s">
        <v>20</v>
      </c>
      <c r="H3" s="461"/>
      <c r="I3" s="461"/>
      <c r="J3" s="461"/>
      <c r="K3" s="461"/>
      <c r="L3" s="461"/>
      <c r="M3" s="461"/>
      <c r="N3" s="461"/>
      <c r="O3" s="462"/>
      <c r="P3" s="460" t="s">
        <v>21</v>
      </c>
      <c r="Q3" s="461"/>
      <c r="R3" s="461"/>
      <c r="S3" s="461"/>
      <c r="T3" s="461"/>
      <c r="U3" s="461"/>
      <c r="V3" s="461"/>
      <c r="W3" s="461"/>
      <c r="X3" s="462"/>
      <c r="Y3" s="460" t="s">
        <v>22</v>
      </c>
      <c r="Z3" s="461"/>
      <c r="AA3" s="461"/>
      <c r="AB3" s="461"/>
      <c r="AC3" s="461"/>
      <c r="AD3" s="461"/>
      <c r="AE3" s="461"/>
      <c r="AF3" s="461"/>
      <c r="AG3" s="462"/>
    </row>
    <row r="4" spans="1:52" s="7" customFormat="1" ht="13.5" customHeight="1" thickBot="1" x14ac:dyDescent="0.25">
      <c r="A4" s="453"/>
      <c r="B4" s="453"/>
      <c r="C4" s="453"/>
      <c r="D4" s="453"/>
      <c r="E4" s="455"/>
      <c r="F4" s="458"/>
      <c r="G4" s="467" t="s">
        <v>19</v>
      </c>
      <c r="H4" s="475" t="s">
        <v>27</v>
      </c>
      <c r="I4" s="475"/>
      <c r="J4" s="475"/>
      <c r="K4" s="475"/>
      <c r="L4" s="475"/>
      <c r="M4" s="475"/>
      <c r="N4" s="475"/>
      <c r="O4" s="475"/>
      <c r="P4" s="467" t="s">
        <v>19</v>
      </c>
      <c r="Q4" s="475" t="s">
        <v>27</v>
      </c>
      <c r="R4" s="475"/>
      <c r="S4" s="475"/>
      <c r="T4" s="475"/>
      <c r="U4" s="475"/>
      <c r="V4" s="475"/>
      <c r="W4" s="475"/>
      <c r="X4" s="475"/>
      <c r="Y4" s="467" t="s">
        <v>19</v>
      </c>
      <c r="Z4" s="475" t="s">
        <v>27</v>
      </c>
      <c r="AA4" s="475"/>
      <c r="AB4" s="475"/>
      <c r="AC4" s="475"/>
      <c r="AD4" s="475"/>
      <c r="AE4" s="475"/>
      <c r="AF4" s="475"/>
      <c r="AG4" s="475"/>
    </row>
    <row r="5" spans="1:52" s="8" customFormat="1" ht="30" customHeight="1" x14ac:dyDescent="0.2">
      <c r="A5" s="453"/>
      <c r="B5" s="453"/>
      <c r="C5" s="453"/>
      <c r="D5" s="453"/>
      <c r="E5" s="455"/>
      <c r="F5" s="458"/>
      <c r="G5" s="467"/>
      <c r="H5" s="475" t="s">
        <v>127</v>
      </c>
      <c r="I5" s="475"/>
      <c r="J5" s="475"/>
      <c r="K5" s="475" t="s">
        <v>126</v>
      </c>
      <c r="L5" s="475"/>
      <c r="M5" s="475"/>
      <c r="N5" s="467" t="s">
        <v>6</v>
      </c>
      <c r="O5" s="467" t="s">
        <v>15</v>
      </c>
      <c r="P5" s="467"/>
      <c r="Q5" s="475" t="s">
        <v>127</v>
      </c>
      <c r="R5" s="475"/>
      <c r="S5" s="475"/>
      <c r="T5" s="475" t="s">
        <v>126</v>
      </c>
      <c r="U5" s="475"/>
      <c r="V5" s="475"/>
      <c r="W5" s="467" t="s">
        <v>6</v>
      </c>
      <c r="X5" s="467" t="s">
        <v>15</v>
      </c>
      <c r="Y5" s="467"/>
      <c r="Z5" s="475" t="s">
        <v>127</v>
      </c>
      <c r="AA5" s="475"/>
      <c r="AB5" s="475"/>
      <c r="AC5" s="475" t="s">
        <v>126</v>
      </c>
      <c r="AD5" s="475"/>
      <c r="AE5" s="475"/>
      <c r="AF5" s="467" t="s">
        <v>6</v>
      </c>
      <c r="AG5" s="467" t="s">
        <v>15</v>
      </c>
      <c r="AH5" s="474" t="s">
        <v>18</v>
      </c>
      <c r="AI5" s="457" t="s">
        <v>19</v>
      </c>
      <c r="AJ5" s="475" t="s">
        <v>12</v>
      </c>
      <c r="AK5" s="475"/>
      <c r="AL5" s="475"/>
      <c r="AM5" s="475" t="s">
        <v>11</v>
      </c>
      <c r="AN5" s="475"/>
      <c r="AO5" s="475"/>
      <c r="AP5" s="467" t="s">
        <v>6</v>
      </c>
      <c r="AQ5" s="468" t="s">
        <v>15</v>
      </c>
      <c r="AR5" s="469" t="s">
        <v>19</v>
      </c>
      <c r="AS5" s="471" t="s">
        <v>12</v>
      </c>
      <c r="AT5" s="471"/>
      <c r="AU5" s="471"/>
      <c r="AV5" s="471" t="s">
        <v>11</v>
      </c>
      <c r="AW5" s="471"/>
      <c r="AX5" s="471"/>
      <c r="AY5" s="472" t="s">
        <v>6</v>
      </c>
      <c r="AZ5" s="463" t="s">
        <v>15</v>
      </c>
    </row>
    <row r="6" spans="1:52" s="9" customFormat="1" ht="105" customHeight="1" thickBot="1" x14ac:dyDescent="0.25">
      <c r="A6" s="453"/>
      <c r="B6" s="453"/>
      <c r="C6" s="453"/>
      <c r="D6" s="453"/>
      <c r="E6" s="456"/>
      <c r="F6" s="459"/>
      <c r="G6" s="467"/>
      <c r="H6" s="93" t="s">
        <v>7</v>
      </c>
      <c r="I6" s="93" t="s">
        <v>8</v>
      </c>
      <c r="J6" s="93" t="s">
        <v>9</v>
      </c>
      <c r="K6" s="93" t="s">
        <v>10</v>
      </c>
      <c r="L6" s="40" t="s">
        <v>13</v>
      </c>
      <c r="M6" s="40" t="s">
        <v>14</v>
      </c>
      <c r="N6" s="467"/>
      <c r="O6" s="467"/>
      <c r="P6" s="467"/>
      <c r="Q6" s="93" t="s">
        <v>7</v>
      </c>
      <c r="R6" s="93" t="s">
        <v>8</v>
      </c>
      <c r="S6" s="93" t="s">
        <v>9</v>
      </c>
      <c r="T6" s="93" t="s">
        <v>10</v>
      </c>
      <c r="U6" s="93" t="str">
        <f>L6</f>
        <v>Інша діяльність 1</v>
      </c>
      <c r="V6" s="93" t="str">
        <f>M6</f>
        <v>Інша діяльність 2</v>
      </c>
      <c r="W6" s="467"/>
      <c r="X6" s="467"/>
      <c r="Y6" s="467"/>
      <c r="Z6" s="93" t="s">
        <v>7</v>
      </c>
      <c r="AA6" s="93" t="s">
        <v>8</v>
      </c>
      <c r="AB6" s="93" t="s">
        <v>9</v>
      </c>
      <c r="AC6" s="93" t="s">
        <v>10</v>
      </c>
      <c r="AD6" s="93" t="str">
        <f>L6</f>
        <v>Інша діяльність 1</v>
      </c>
      <c r="AE6" s="93" t="str">
        <f>M6</f>
        <v>Інша діяльність 2</v>
      </c>
      <c r="AF6" s="467"/>
      <c r="AG6" s="467"/>
      <c r="AH6" s="474"/>
      <c r="AI6" s="459"/>
      <c r="AJ6" s="93" t="s">
        <v>7</v>
      </c>
      <c r="AK6" s="93" t="s">
        <v>8</v>
      </c>
      <c r="AL6" s="93" t="s">
        <v>9</v>
      </c>
      <c r="AM6" s="93" t="s">
        <v>10</v>
      </c>
      <c r="AN6" s="93" t="str">
        <f>U6</f>
        <v>Інша діяльність 1</v>
      </c>
      <c r="AO6" s="93" t="str">
        <f>V6</f>
        <v>Інша діяльність 2</v>
      </c>
      <c r="AP6" s="467"/>
      <c r="AQ6" s="468"/>
      <c r="AR6" s="470"/>
      <c r="AS6" s="92" t="s">
        <v>7</v>
      </c>
      <c r="AT6" s="92" t="s">
        <v>8</v>
      </c>
      <c r="AU6" s="92" t="s">
        <v>9</v>
      </c>
      <c r="AV6" s="92" t="s">
        <v>10</v>
      </c>
      <c r="AW6" s="92" t="str">
        <f>AC6</f>
        <v>Послуги з опалення та ГВП</v>
      </c>
      <c r="AX6" s="92" t="str">
        <f>AD6</f>
        <v>Інша діяльність 1</v>
      </c>
      <c r="AY6" s="473"/>
      <c r="AZ6" s="464"/>
    </row>
    <row r="7" spans="1:52" s="10" customFormat="1" ht="15" x14ac:dyDescent="0.1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27">
        <v>23</v>
      </c>
      <c r="X7" s="27">
        <v>24</v>
      </c>
      <c r="Y7" s="27">
        <v>25</v>
      </c>
      <c r="Z7" s="27">
        <v>26</v>
      </c>
      <c r="AA7" s="27">
        <v>27</v>
      </c>
      <c r="AB7" s="27">
        <v>28</v>
      </c>
      <c r="AC7" s="27">
        <v>29</v>
      </c>
      <c r="AD7" s="27">
        <v>30</v>
      </c>
      <c r="AE7" s="27">
        <v>31</v>
      </c>
      <c r="AF7" s="27">
        <v>32</v>
      </c>
      <c r="AG7" s="27">
        <v>33</v>
      </c>
    </row>
    <row r="8" spans="1:52" s="11" customFormat="1" ht="12" x14ac:dyDescent="0.2">
      <c r="A8" s="26">
        <f>IF(ISBLANK(B8),"",COUNTA($B$8:B8))</f>
        <v>1</v>
      </c>
      <c r="B8" s="29" t="s">
        <v>86</v>
      </c>
      <c r="C8" s="30">
        <v>1210</v>
      </c>
      <c r="D8" s="29" t="s">
        <v>87</v>
      </c>
      <c r="E8" s="44" t="str">
        <f t="shared" ref="E8:E72" si="0">IF(AND(G8=0,P8=0),"",IF(AND(H8=Q8,I8=R8,J8=S8,K8=T8,U8=L8,V8=M8,W8=N8,X8=O8),"ні","так"))</f>
        <v>ні</v>
      </c>
      <c r="F8" s="31"/>
      <c r="G8" s="43">
        <f t="shared" ref="G8:G54" si="1">SUM(H8:O8)</f>
        <v>1</v>
      </c>
      <c r="H8" s="31"/>
      <c r="I8" s="31"/>
      <c r="J8" s="31"/>
      <c r="K8" s="31"/>
      <c r="L8" s="31"/>
      <c r="M8" s="31"/>
      <c r="N8" s="31"/>
      <c r="O8" s="31">
        <v>1</v>
      </c>
      <c r="P8" s="43">
        <f t="shared" ref="P8:P72" si="2">SUM(Q8:X8)</f>
        <v>1</v>
      </c>
      <c r="Q8" s="31"/>
      <c r="R8" s="31"/>
      <c r="S8" s="31"/>
      <c r="T8" s="31"/>
      <c r="U8" s="31"/>
      <c r="V8" s="31"/>
      <c r="W8" s="31"/>
      <c r="X8" s="31">
        <v>1</v>
      </c>
      <c r="Y8" s="28">
        <f t="shared" ref="Y8:AG36" si="3">(G8+P8)/2</f>
        <v>1</v>
      </c>
      <c r="Z8" s="28">
        <f t="shared" si="3"/>
        <v>0</v>
      </c>
      <c r="AA8" s="28">
        <f t="shared" si="3"/>
        <v>0</v>
      </c>
      <c r="AB8" s="28">
        <f t="shared" si="3"/>
        <v>0</v>
      </c>
      <c r="AC8" s="28">
        <f t="shared" si="3"/>
        <v>0</v>
      </c>
      <c r="AD8" s="28">
        <f t="shared" si="3"/>
        <v>0</v>
      </c>
      <c r="AE8" s="28">
        <f t="shared" si="3"/>
        <v>0</v>
      </c>
      <c r="AF8" s="28">
        <f t="shared" si="3"/>
        <v>0</v>
      </c>
      <c r="AG8" s="28">
        <f t="shared" si="3"/>
        <v>1</v>
      </c>
      <c r="AH8" s="11">
        <f>F8</f>
        <v>0</v>
      </c>
      <c r="AI8" s="11">
        <f>IF($AH8=0,0,$AH8*Y8)</f>
        <v>0</v>
      </c>
      <c r="AJ8" s="11">
        <f t="shared" ref="AJ8:AQ23" si="4">IF($AH8=0,0,$AH8*Z8)</f>
        <v>0</v>
      </c>
      <c r="AK8" s="11">
        <f t="shared" si="4"/>
        <v>0</v>
      </c>
      <c r="AL8" s="11">
        <f t="shared" si="4"/>
        <v>0</v>
      </c>
      <c r="AM8" s="11">
        <f t="shared" si="4"/>
        <v>0</v>
      </c>
      <c r="AN8" s="11">
        <f t="shared" si="4"/>
        <v>0</v>
      </c>
      <c r="AO8" s="11">
        <f t="shared" si="4"/>
        <v>0</v>
      </c>
      <c r="AP8" s="11">
        <f t="shared" si="4"/>
        <v>0</v>
      </c>
      <c r="AQ8" s="11">
        <f>IF($AH8=0,0,$AH8*AG8)</f>
        <v>0</v>
      </c>
      <c r="AR8" s="11">
        <f>IF($AH8=0,0,Y8)</f>
        <v>0</v>
      </c>
      <c r="AS8" s="11">
        <f t="shared" ref="AS8:AZ40" si="5">IF($AH8=0,0,Z8)</f>
        <v>0</v>
      </c>
      <c r="AT8" s="11">
        <f t="shared" si="5"/>
        <v>0</v>
      </c>
      <c r="AU8" s="11">
        <f t="shared" si="5"/>
        <v>0</v>
      </c>
      <c r="AV8" s="11">
        <f t="shared" si="5"/>
        <v>0</v>
      </c>
      <c r="AW8" s="11">
        <f t="shared" si="5"/>
        <v>0</v>
      </c>
      <c r="AX8" s="11">
        <f t="shared" si="5"/>
        <v>0</v>
      </c>
      <c r="AY8" s="11">
        <f t="shared" si="5"/>
        <v>0</v>
      </c>
      <c r="AZ8" s="11">
        <f t="shared" si="5"/>
        <v>0</v>
      </c>
    </row>
    <row r="9" spans="1:52" s="11" customFormat="1" ht="12" x14ac:dyDescent="0.2">
      <c r="A9" s="26">
        <f>IF(ISBLANK(B9),"",COUNTA($B$8:B9))</f>
        <v>2</v>
      </c>
      <c r="B9" s="29" t="s">
        <v>86</v>
      </c>
      <c r="C9" s="30" t="s">
        <v>129</v>
      </c>
      <c r="D9" s="29" t="s">
        <v>128</v>
      </c>
      <c r="E9" s="44" t="str">
        <f t="shared" si="0"/>
        <v>ні</v>
      </c>
      <c r="F9" s="31"/>
      <c r="G9" s="43">
        <f t="shared" si="1"/>
        <v>1</v>
      </c>
      <c r="H9" s="31"/>
      <c r="I9" s="31"/>
      <c r="J9" s="31"/>
      <c r="K9" s="31"/>
      <c r="L9" s="31"/>
      <c r="M9" s="31"/>
      <c r="N9" s="31"/>
      <c r="O9" s="31">
        <v>1</v>
      </c>
      <c r="P9" s="43">
        <f t="shared" si="2"/>
        <v>1</v>
      </c>
      <c r="Q9" s="31"/>
      <c r="R9" s="31"/>
      <c r="S9" s="31"/>
      <c r="T9" s="31"/>
      <c r="U9" s="31"/>
      <c r="V9" s="31"/>
      <c r="W9" s="31"/>
      <c r="X9" s="31">
        <v>1</v>
      </c>
      <c r="Y9" s="28">
        <f t="shared" ref="Y9:AG9" si="6">(G9+P9)/2</f>
        <v>1</v>
      </c>
      <c r="Z9" s="28">
        <f t="shared" si="6"/>
        <v>0</v>
      </c>
      <c r="AA9" s="28">
        <f t="shared" si="6"/>
        <v>0</v>
      </c>
      <c r="AB9" s="28">
        <f t="shared" si="6"/>
        <v>0</v>
      </c>
      <c r="AC9" s="28">
        <f t="shared" si="6"/>
        <v>0</v>
      </c>
      <c r="AD9" s="28">
        <f t="shared" si="6"/>
        <v>0</v>
      </c>
      <c r="AE9" s="28">
        <f t="shared" si="6"/>
        <v>0</v>
      </c>
      <c r="AF9" s="28">
        <f t="shared" si="6"/>
        <v>0</v>
      </c>
      <c r="AG9" s="28">
        <f t="shared" si="6"/>
        <v>1</v>
      </c>
    </row>
    <row r="10" spans="1:52" ht="12" x14ac:dyDescent="0.2">
      <c r="A10" s="26">
        <f>IF(ISBLANK(B10),"",COUNTA($B$8:B10))</f>
        <v>3</v>
      </c>
      <c r="B10" s="29" t="s">
        <v>86</v>
      </c>
      <c r="C10" s="30">
        <v>3423</v>
      </c>
      <c r="D10" s="32" t="s">
        <v>88</v>
      </c>
      <c r="E10" s="44" t="str">
        <f t="shared" si="0"/>
        <v>ні</v>
      </c>
      <c r="F10" s="31"/>
      <c r="G10" s="43">
        <f t="shared" si="1"/>
        <v>0.1</v>
      </c>
      <c r="H10" s="31"/>
      <c r="I10" s="31"/>
      <c r="J10" s="31"/>
      <c r="K10" s="31"/>
      <c r="L10" s="31"/>
      <c r="M10" s="31"/>
      <c r="N10" s="31"/>
      <c r="O10" s="31">
        <v>0.1</v>
      </c>
      <c r="P10" s="43">
        <f t="shared" si="2"/>
        <v>0.1</v>
      </c>
      <c r="Q10" s="31"/>
      <c r="R10" s="31"/>
      <c r="S10" s="31"/>
      <c r="T10" s="31"/>
      <c r="U10" s="31"/>
      <c r="V10" s="31"/>
      <c r="W10" s="31"/>
      <c r="X10" s="31">
        <v>0.1</v>
      </c>
      <c r="Y10" s="28">
        <f t="shared" si="3"/>
        <v>0.1</v>
      </c>
      <c r="Z10" s="28">
        <f t="shared" si="3"/>
        <v>0</v>
      </c>
      <c r="AA10" s="28">
        <f t="shared" si="3"/>
        <v>0</v>
      </c>
      <c r="AB10" s="28">
        <f t="shared" si="3"/>
        <v>0</v>
      </c>
      <c r="AC10" s="28">
        <f t="shared" si="3"/>
        <v>0</v>
      </c>
      <c r="AD10" s="28">
        <f t="shared" si="3"/>
        <v>0</v>
      </c>
      <c r="AE10" s="28">
        <f t="shared" si="3"/>
        <v>0</v>
      </c>
      <c r="AF10" s="28">
        <f t="shared" si="3"/>
        <v>0</v>
      </c>
      <c r="AG10" s="28">
        <f t="shared" si="3"/>
        <v>0.1</v>
      </c>
      <c r="AH10" s="11">
        <f t="shared" ref="AH10:AH73" si="7">F10</f>
        <v>0</v>
      </c>
      <c r="AI10" s="11">
        <f t="shared" ref="AI10:AQ51" si="8">IF($AH10=0,0,$AH10*Y10)</f>
        <v>0</v>
      </c>
      <c r="AJ10" s="11">
        <f t="shared" si="4"/>
        <v>0</v>
      </c>
      <c r="AK10" s="11">
        <f t="shared" si="4"/>
        <v>0</v>
      </c>
      <c r="AL10" s="11">
        <f t="shared" si="4"/>
        <v>0</v>
      </c>
      <c r="AM10" s="11">
        <f t="shared" si="4"/>
        <v>0</v>
      </c>
      <c r="AN10" s="11">
        <f t="shared" si="4"/>
        <v>0</v>
      </c>
      <c r="AO10" s="11">
        <f t="shared" si="4"/>
        <v>0</v>
      </c>
      <c r="AP10" s="11">
        <f t="shared" si="4"/>
        <v>0</v>
      </c>
      <c r="AQ10" s="11">
        <f t="shared" si="4"/>
        <v>0</v>
      </c>
      <c r="AR10" s="11">
        <f t="shared" ref="AR10:AY68" si="9">IF($AH10=0,0,Y10)</f>
        <v>0</v>
      </c>
      <c r="AS10" s="11">
        <f t="shared" si="5"/>
        <v>0</v>
      </c>
      <c r="AT10" s="11">
        <f t="shared" si="5"/>
        <v>0</v>
      </c>
      <c r="AU10" s="11">
        <f t="shared" si="5"/>
        <v>0</v>
      </c>
      <c r="AV10" s="11">
        <f t="shared" si="5"/>
        <v>0</v>
      </c>
      <c r="AW10" s="11">
        <f t="shared" si="5"/>
        <v>0</v>
      </c>
      <c r="AX10" s="11">
        <f t="shared" si="5"/>
        <v>0</v>
      </c>
      <c r="AY10" s="11">
        <f t="shared" si="5"/>
        <v>0</v>
      </c>
      <c r="AZ10" s="11">
        <f t="shared" si="5"/>
        <v>0</v>
      </c>
    </row>
    <row r="11" spans="1:52" ht="12" x14ac:dyDescent="0.2">
      <c r="A11" s="26">
        <f>IF(ISBLANK(B11),"",COUNTA($B$8:B11))</f>
        <v>4</v>
      </c>
      <c r="B11" s="29" t="s">
        <v>86</v>
      </c>
      <c r="C11" s="30">
        <v>3113</v>
      </c>
      <c r="D11" s="32" t="s">
        <v>89</v>
      </c>
      <c r="E11" s="44" t="str">
        <f t="shared" si="0"/>
        <v>ні</v>
      </c>
      <c r="F11" s="31"/>
      <c r="G11" s="43">
        <f t="shared" si="1"/>
        <v>1</v>
      </c>
      <c r="H11" s="31"/>
      <c r="I11" s="31"/>
      <c r="J11" s="31"/>
      <c r="K11" s="31"/>
      <c r="L11" s="31"/>
      <c r="M11" s="31"/>
      <c r="N11" s="31">
        <v>1</v>
      </c>
      <c r="O11" s="31"/>
      <c r="P11" s="43">
        <f t="shared" si="2"/>
        <v>1</v>
      </c>
      <c r="Q11" s="31"/>
      <c r="R11" s="31"/>
      <c r="S11" s="31"/>
      <c r="T11" s="31"/>
      <c r="U11" s="31"/>
      <c r="V11" s="31"/>
      <c r="W11" s="31">
        <v>1</v>
      </c>
      <c r="X11" s="31"/>
      <c r="Y11" s="28">
        <f t="shared" si="3"/>
        <v>1</v>
      </c>
      <c r="Z11" s="28">
        <f t="shared" si="3"/>
        <v>0</v>
      </c>
      <c r="AA11" s="28">
        <f t="shared" si="3"/>
        <v>0</v>
      </c>
      <c r="AB11" s="28">
        <f t="shared" si="3"/>
        <v>0</v>
      </c>
      <c r="AC11" s="28">
        <f t="shared" si="3"/>
        <v>0</v>
      </c>
      <c r="AD11" s="28">
        <f t="shared" si="3"/>
        <v>0</v>
      </c>
      <c r="AE11" s="28">
        <f t="shared" si="3"/>
        <v>0</v>
      </c>
      <c r="AF11" s="28">
        <f t="shared" si="3"/>
        <v>1</v>
      </c>
      <c r="AG11" s="28">
        <f t="shared" si="3"/>
        <v>0</v>
      </c>
      <c r="AH11" s="11">
        <f t="shared" si="7"/>
        <v>0</v>
      </c>
      <c r="AI11" s="11">
        <f t="shared" si="8"/>
        <v>0</v>
      </c>
      <c r="AJ11" s="11">
        <f t="shared" si="4"/>
        <v>0</v>
      </c>
      <c r="AK11" s="11">
        <f t="shared" si="4"/>
        <v>0</v>
      </c>
      <c r="AL11" s="11">
        <f t="shared" si="4"/>
        <v>0</v>
      </c>
      <c r="AM11" s="11">
        <f t="shared" si="4"/>
        <v>0</v>
      </c>
      <c r="AN11" s="11">
        <f t="shared" si="4"/>
        <v>0</v>
      </c>
      <c r="AO11" s="11">
        <f t="shared" si="4"/>
        <v>0</v>
      </c>
      <c r="AP11" s="11">
        <f t="shared" si="4"/>
        <v>0</v>
      </c>
      <c r="AQ11" s="11">
        <f t="shared" si="4"/>
        <v>0</v>
      </c>
      <c r="AR11" s="11">
        <f t="shared" si="9"/>
        <v>0</v>
      </c>
      <c r="AS11" s="11">
        <f t="shared" si="5"/>
        <v>0</v>
      </c>
      <c r="AT11" s="11">
        <f t="shared" si="5"/>
        <v>0</v>
      </c>
      <c r="AU11" s="11">
        <f t="shared" si="5"/>
        <v>0</v>
      </c>
      <c r="AV11" s="11">
        <f t="shared" si="5"/>
        <v>0</v>
      </c>
      <c r="AW11" s="11">
        <f t="shared" si="5"/>
        <v>0</v>
      </c>
      <c r="AX11" s="11">
        <f t="shared" si="5"/>
        <v>0</v>
      </c>
      <c r="AY11" s="11">
        <f t="shared" si="5"/>
        <v>0</v>
      </c>
      <c r="AZ11" s="11">
        <f t="shared" si="5"/>
        <v>0</v>
      </c>
    </row>
    <row r="12" spans="1:52" ht="12" x14ac:dyDescent="0.2">
      <c r="A12" s="26">
        <f>IF(ISBLANK(B12),"",COUNTA($B$8:B12))</f>
        <v>5</v>
      </c>
      <c r="B12" s="29" t="s">
        <v>86</v>
      </c>
      <c r="C12" s="30" t="s">
        <v>90</v>
      </c>
      <c r="D12" s="32" t="s">
        <v>91</v>
      </c>
      <c r="E12" s="44" t="str">
        <f t="shared" si="0"/>
        <v>ні</v>
      </c>
      <c r="F12" s="31"/>
      <c r="G12" s="43">
        <f t="shared" si="1"/>
        <v>1</v>
      </c>
      <c r="H12" s="31"/>
      <c r="I12" s="31"/>
      <c r="J12" s="31"/>
      <c r="K12" s="31"/>
      <c r="L12" s="31"/>
      <c r="M12" s="31"/>
      <c r="N12" s="31"/>
      <c r="O12" s="31">
        <v>1</v>
      </c>
      <c r="P12" s="43">
        <f t="shared" si="2"/>
        <v>1</v>
      </c>
      <c r="Q12" s="31"/>
      <c r="R12" s="31"/>
      <c r="S12" s="31"/>
      <c r="T12" s="31"/>
      <c r="U12" s="31"/>
      <c r="V12" s="31"/>
      <c r="W12" s="31"/>
      <c r="X12" s="31">
        <v>1</v>
      </c>
      <c r="Y12" s="28">
        <f t="shared" si="3"/>
        <v>1</v>
      </c>
      <c r="Z12" s="28">
        <f t="shared" si="3"/>
        <v>0</v>
      </c>
      <c r="AA12" s="28">
        <f t="shared" si="3"/>
        <v>0</v>
      </c>
      <c r="AB12" s="28">
        <f t="shared" si="3"/>
        <v>0</v>
      </c>
      <c r="AC12" s="28">
        <f t="shared" si="3"/>
        <v>0</v>
      </c>
      <c r="AD12" s="28">
        <f t="shared" si="3"/>
        <v>0</v>
      </c>
      <c r="AE12" s="28">
        <f t="shared" si="3"/>
        <v>0</v>
      </c>
      <c r="AF12" s="28">
        <f t="shared" si="3"/>
        <v>0</v>
      </c>
      <c r="AG12" s="28">
        <f t="shared" si="3"/>
        <v>1</v>
      </c>
      <c r="AH12" s="11">
        <f t="shared" si="7"/>
        <v>0</v>
      </c>
      <c r="AI12" s="11">
        <f t="shared" si="8"/>
        <v>0</v>
      </c>
      <c r="AJ12" s="11">
        <f t="shared" si="4"/>
        <v>0</v>
      </c>
      <c r="AK12" s="11">
        <f t="shared" si="4"/>
        <v>0</v>
      </c>
      <c r="AL12" s="11">
        <f t="shared" si="4"/>
        <v>0</v>
      </c>
      <c r="AM12" s="11">
        <f t="shared" si="4"/>
        <v>0</v>
      </c>
      <c r="AN12" s="11">
        <f t="shared" si="4"/>
        <v>0</v>
      </c>
      <c r="AO12" s="11">
        <f t="shared" si="4"/>
        <v>0</v>
      </c>
      <c r="AP12" s="11">
        <f t="shared" si="4"/>
        <v>0</v>
      </c>
      <c r="AQ12" s="11">
        <f t="shared" si="4"/>
        <v>0</v>
      </c>
      <c r="AR12" s="11">
        <f t="shared" si="9"/>
        <v>0</v>
      </c>
      <c r="AS12" s="11">
        <f t="shared" si="5"/>
        <v>0</v>
      </c>
      <c r="AT12" s="11">
        <f t="shared" si="5"/>
        <v>0</v>
      </c>
      <c r="AU12" s="11">
        <f t="shared" si="5"/>
        <v>0</v>
      </c>
      <c r="AV12" s="11">
        <f t="shared" si="5"/>
        <v>0</v>
      </c>
      <c r="AW12" s="11">
        <f t="shared" si="5"/>
        <v>0</v>
      </c>
      <c r="AX12" s="11">
        <f t="shared" si="5"/>
        <v>0</v>
      </c>
      <c r="AY12" s="11">
        <f t="shared" si="5"/>
        <v>0</v>
      </c>
      <c r="AZ12" s="11">
        <f t="shared" si="5"/>
        <v>0</v>
      </c>
    </row>
    <row r="13" spans="1:52" ht="12" x14ac:dyDescent="0.2">
      <c r="A13" s="26">
        <f>IF(ISBLANK(B13),"",COUNTA($B$8:B13))</f>
        <v>6</v>
      </c>
      <c r="B13" s="29" t="s">
        <v>92</v>
      </c>
      <c r="C13" s="33">
        <v>1231</v>
      </c>
      <c r="D13" s="32" t="s">
        <v>0</v>
      </c>
      <c r="E13" s="44" t="str">
        <f t="shared" si="0"/>
        <v>ні</v>
      </c>
      <c r="F13" s="31"/>
      <c r="G13" s="43">
        <f t="shared" si="1"/>
        <v>1</v>
      </c>
      <c r="H13" s="34"/>
      <c r="I13" s="34"/>
      <c r="J13" s="34"/>
      <c r="K13" s="34"/>
      <c r="L13" s="34"/>
      <c r="M13" s="34"/>
      <c r="N13" s="34"/>
      <c r="O13" s="34">
        <v>1</v>
      </c>
      <c r="P13" s="43">
        <f t="shared" si="2"/>
        <v>1</v>
      </c>
      <c r="Q13" s="34"/>
      <c r="R13" s="34"/>
      <c r="S13" s="34"/>
      <c r="T13" s="34"/>
      <c r="U13" s="34"/>
      <c r="V13" s="34"/>
      <c r="W13" s="34"/>
      <c r="X13" s="34">
        <v>1</v>
      </c>
      <c r="Y13" s="28">
        <f t="shared" si="3"/>
        <v>1</v>
      </c>
      <c r="Z13" s="28">
        <f t="shared" si="3"/>
        <v>0</v>
      </c>
      <c r="AA13" s="28">
        <f t="shared" si="3"/>
        <v>0</v>
      </c>
      <c r="AB13" s="28">
        <f t="shared" si="3"/>
        <v>0</v>
      </c>
      <c r="AC13" s="28">
        <f t="shared" si="3"/>
        <v>0</v>
      </c>
      <c r="AD13" s="28">
        <f t="shared" si="3"/>
        <v>0</v>
      </c>
      <c r="AE13" s="28">
        <f t="shared" si="3"/>
        <v>0</v>
      </c>
      <c r="AF13" s="28">
        <f t="shared" si="3"/>
        <v>0</v>
      </c>
      <c r="AG13" s="28">
        <f t="shared" si="3"/>
        <v>1</v>
      </c>
      <c r="AH13" s="11">
        <f t="shared" si="7"/>
        <v>0</v>
      </c>
      <c r="AI13" s="11">
        <f t="shared" si="8"/>
        <v>0</v>
      </c>
      <c r="AJ13" s="11">
        <f t="shared" si="4"/>
        <v>0</v>
      </c>
      <c r="AK13" s="11">
        <f t="shared" si="4"/>
        <v>0</v>
      </c>
      <c r="AL13" s="11">
        <f t="shared" si="4"/>
        <v>0</v>
      </c>
      <c r="AM13" s="11">
        <f t="shared" si="4"/>
        <v>0</v>
      </c>
      <c r="AN13" s="11">
        <f t="shared" si="4"/>
        <v>0</v>
      </c>
      <c r="AO13" s="11">
        <f t="shared" si="4"/>
        <v>0</v>
      </c>
      <c r="AP13" s="11">
        <f t="shared" si="4"/>
        <v>0</v>
      </c>
      <c r="AQ13" s="11">
        <f t="shared" si="4"/>
        <v>0</v>
      </c>
      <c r="AR13" s="11">
        <f t="shared" si="9"/>
        <v>0</v>
      </c>
      <c r="AS13" s="11">
        <f t="shared" si="5"/>
        <v>0</v>
      </c>
      <c r="AT13" s="11">
        <f t="shared" si="5"/>
        <v>0</v>
      </c>
      <c r="AU13" s="11">
        <f t="shared" si="5"/>
        <v>0</v>
      </c>
      <c r="AV13" s="11">
        <f t="shared" si="5"/>
        <v>0</v>
      </c>
      <c r="AW13" s="11">
        <f t="shared" si="5"/>
        <v>0</v>
      </c>
      <c r="AX13" s="11">
        <f t="shared" si="5"/>
        <v>0</v>
      </c>
      <c r="AY13" s="11">
        <f t="shared" si="5"/>
        <v>0</v>
      </c>
      <c r="AZ13" s="11">
        <f t="shared" si="5"/>
        <v>0</v>
      </c>
    </row>
    <row r="14" spans="1:52" ht="12" x14ac:dyDescent="0.2">
      <c r="A14" s="26">
        <f>IF(ISBLANK(B14),"",COUNTA($B$8:B14))</f>
        <v>7</v>
      </c>
      <c r="B14" s="29" t="s">
        <v>92</v>
      </c>
      <c r="C14" s="33">
        <v>3433</v>
      </c>
      <c r="D14" s="32" t="s">
        <v>93</v>
      </c>
      <c r="E14" s="44" t="str">
        <f t="shared" si="0"/>
        <v>ні</v>
      </c>
      <c r="F14" s="31"/>
      <c r="G14" s="43">
        <f t="shared" si="1"/>
        <v>1</v>
      </c>
      <c r="H14" s="34"/>
      <c r="I14" s="34"/>
      <c r="J14" s="34"/>
      <c r="K14" s="34"/>
      <c r="L14" s="34"/>
      <c r="M14" s="34"/>
      <c r="N14" s="34"/>
      <c r="O14" s="34">
        <v>1</v>
      </c>
      <c r="P14" s="43">
        <f t="shared" si="2"/>
        <v>1</v>
      </c>
      <c r="Q14" s="34"/>
      <c r="R14" s="34"/>
      <c r="S14" s="34"/>
      <c r="T14" s="34"/>
      <c r="U14" s="34"/>
      <c r="V14" s="34"/>
      <c r="W14" s="34"/>
      <c r="X14" s="34">
        <v>1</v>
      </c>
      <c r="Y14" s="28">
        <f t="shared" si="3"/>
        <v>1</v>
      </c>
      <c r="Z14" s="28">
        <f t="shared" si="3"/>
        <v>0</v>
      </c>
      <c r="AA14" s="28">
        <f t="shared" si="3"/>
        <v>0</v>
      </c>
      <c r="AB14" s="28">
        <f t="shared" si="3"/>
        <v>0</v>
      </c>
      <c r="AC14" s="28">
        <f t="shared" si="3"/>
        <v>0</v>
      </c>
      <c r="AD14" s="28">
        <f t="shared" si="3"/>
        <v>0</v>
      </c>
      <c r="AE14" s="28">
        <f t="shared" si="3"/>
        <v>0</v>
      </c>
      <c r="AF14" s="28">
        <f t="shared" si="3"/>
        <v>0</v>
      </c>
      <c r="AG14" s="28">
        <f t="shared" si="3"/>
        <v>1</v>
      </c>
      <c r="AH14" s="11">
        <f t="shared" si="7"/>
        <v>0</v>
      </c>
      <c r="AI14" s="11">
        <f t="shared" si="8"/>
        <v>0</v>
      </c>
      <c r="AJ14" s="11">
        <f t="shared" si="4"/>
        <v>0</v>
      </c>
      <c r="AK14" s="11">
        <f t="shared" si="4"/>
        <v>0</v>
      </c>
      <c r="AL14" s="11">
        <f t="shared" si="4"/>
        <v>0</v>
      </c>
      <c r="AM14" s="11">
        <f t="shared" si="4"/>
        <v>0</v>
      </c>
      <c r="AN14" s="11">
        <f t="shared" si="4"/>
        <v>0</v>
      </c>
      <c r="AO14" s="11">
        <f t="shared" si="4"/>
        <v>0</v>
      </c>
      <c r="AP14" s="11">
        <f t="shared" si="4"/>
        <v>0</v>
      </c>
      <c r="AQ14" s="11">
        <f t="shared" si="4"/>
        <v>0</v>
      </c>
      <c r="AR14" s="11">
        <f t="shared" si="9"/>
        <v>0</v>
      </c>
      <c r="AS14" s="11">
        <f t="shared" si="5"/>
        <v>0</v>
      </c>
      <c r="AT14" s="11">
        <f t="shared" si="5"/>
        <v>0</v>
      </c>
      <c r="AU14" s="11">
        <f t="shared" si="5"/>
        <v>0</v>
      </c>
      <c r="AV14" s="11">
        <f t="shared" si="5"/>
        <v>0</v>
      </c>
      <c r="AW14" s="11">
        <f t="shared" si="5"/>
        <v>0</v>
      </c>
      <c r="AX14" s="11">
        <f t="shared" si="5"/>
        <v>0</v>
      </c>
      <c r="AY14" s="11">
        <f t="shared" si="5"/>
        <v>0</v>
      </c>
      <c r="AZ14" s="11">
        <f t="shared" si="5"/>
        <v>0</v>
      </c>
    </row>
    <row r="15" spans="1:52" ht="12" x14ac:dyDescent="0.2">
      <c r="A15" s="26">
        <f>IF(ISBLANK(B15),"",COUNTA($B$8:B15))</f>
        <v>8</v>
      </c>
      <c r="B15" s="29" t="s">
        <v>94</v>
      </c>
      <c r="C15" s="30">
        <v>1235</v>
      </c>
      <c r="D15" s="32" t="s">
        <v>95</v>
      </c>
      <c r="E15" s="44" t="str">
        <f t="shared" si="0"/>
        <v>ні</v>
      </c>
      <c r="F15" s="31"/>
      <c r="G15" s="43">
        <f t="shared" si="1"/>
        <v>1</v>
      </c>
      <c r="H15" s="31"/>
      <c r="I15" s="31"/>
      <c r="J15" s="31">
        <v>1</v>
      </c>
      <c r="K15" s="31"/>
      <c r="L15" s="31"/>
      <c r="M15" s="31"/>
      <c r="N15" s="31"/>
      <c r="O15" s="31"/>
      <c r="P15" s="43">
        <f t="shared" si="2"/>
        <v>1</v>
      </c>
      <c r="Q15" s="31"/>
      <c r="R15" s="31"/>
      <c r="S15" s="31">
        <v>1</v>
      </c>
      <c r="T15" s="31"/>
      <c r="U15" s="31"/>
      <c r="V15" s="31"/>
      <c r="W15" s="31"/>
      <c r="X15" s="31"/>
      <c r="Y15" s="28">
        <f t="shared" si="3"/>
        <v>1</v>
      </c>
      <c r="Z15" s="28">
        <f t="shared" si="3"/>
        <v>0</v>
      </c>
      <c r="AA15" s="28">
        <f t="shared" si="3"/>
        <v>0</v>
      </c>
      <c r="AB15" s="28">
        <f t="shared" si="3"/>
        <v>1</v>
      </c>
      <c r="AC15" s="28">
        <f t="shared" si="3"/>
        <v>0</v>
      </c>
      <c r="AD15" s="28">
        <f t="shared" si="3"/>
        <v>0</v>
      </c>
      <c r="AE15" s="28">
        <f t="shared" si="3"/>
        <v>0</v>
      </c>
      <c r="AF15" s="28">
        <f t="shared" si="3"/>
        <v>0</v>
      </c>
      <c r="AG15" s="28">
        <f t="shared" si="3"/>
        <v>0</v>
      </c>
      <c r="AH15" s="11">
        <f t="shared" si="7"/>
        <v>0</v>
      </c>
      <c r="AI15" s="11">
        <f t="shared" si="8"/>
        <v>0</v>
      </c>
      <c r="AJ15" s="11">
        <f t="shared" si="4"/>
        <v>0</v>
      </c>
      <c r="AK15" s="11">
        <f t="shared" si="4"/>
        <v>0</v>
      </c>
      <c r="AL15" s="11">
        <f t="shared" si="4"/>
        <v>0</v>
      </c>
      <c r="AM15" s="11">
        <f t="shared" si="4"/>
        <v>0</v>
      </c>
      <c r="AN15" s="11">
        <f t="shared" si="4"/>
        <v>0</v>
      </c>
      <c r="AO15" s="11">
        <f t="shared" si="4"/>
        <v>0</v>
      </c>
      <c r="AP15" s="11">
        <f t="shared" si="4"/>
        <v>0</v>
      </c>
      <c r="AQ15" s="11">
        <f t="shared" si="4"/>
        <v>0</v>
      </c>
      <c r="AR15" s="11">
        <f t="shared" si="9"/>
        <v>0</v>
      </c>
      <c r="AS15" s="11">
        <f t="shared" si="5"/>
        <v>0</v>
      </c>
      <c r="AT15" s="11">
        <f t="shared" si="5"/>
        <v>0</v>
      </c>
      <c r="AU15" s="11">
        <f t="shared" si="5"/>
        <v>0</v>
      </c>
      <c r="AV15" s="11">
        <f t="shared" si="5"/>
        <v>0</v>
      </c>
      <c r="AW15" s="11">
        <f t="shared" si="5"/>
        <v>0</v>
      </c>
      <c r="AX15" s="11">
        <f t="shared" si="5"/>
        <v>0</v>
      </c>
      <c r="AY15" s="11">
        <f t="shared" si="5"/>
        <v>0</v>
      </c>
      <c r="AZ15" s="11">
        <f t="shared" si="5"/>
        <v>0</v>
      </c>
    </row>
    <row r="16" spans="1:52" ht="12" x14ac:dyDescent="0.2">
      <c r="A16" s="26">
        <f>IF(ISBLANK(B16),"",COUNTA($B$8:B16))</f>
        <v>9</v>
      </c>
      <c r="B16" s="29" t="s">
        <v>94</v>
      </c>
      <c r="C16" s="30">
        <v>3433</v>
      </c>
      <c r="D16" s="32" t="s">
        <v>93</v>
      </c>
      <c r="E16" s="44" t="str">
        <f t="shared" si="0"/>
        <v>ні</v>
      </c>
      <c r="F16" s="31"/>
      <c r="G16" s="43">
        <f t="shared" si="1"/>
        <v>1</v>
      </c>
      <c r="H16" s="31"/>
      <c r="I16" s="31"/>
      <c r="J16" s="31">
        <v>1</v>
      </c>
      <c r="K16" s="31"/>
      <c r="L16" s="31"/>
      <c r="M16" s="31"/>
      <c r="N16" s="31"/>
      <c r="O16" s="31"/>
      <c r="P16" s="43">
        <f t="shared" si="2"/>
        <v>1</v>
      </c>
      <c r="Q16" s="31"/>
      <c r="R16" s="31"/>
      <c r="S16" s="31">
        <v>1</v>
      </c>
      <c r="T16" s="31"/>
      <c r="U16" s="31"/>
      <c r="V16" s="31"/>
      <c r="W16" s="31"/>
      <c r="X16" s="31"/>
      <c r="Y16" s="28">
        <f t="shared" si="3"/>
        <v>1</v>
      </c>
      <c r="Z16" s="28">
        <f t="shared" si="3"/>
        <v>0</v>
      </c>
      <c r="AA16" s="28">
        <f t="shared" si="3"/>
        <v>0</v>
      </c>
      <c r="AB16" s="28">
        <f t="shared" si="3"/>
        <v>1</v>
      </c>
      <c r="AC16" s="28">
        <f t="shared" si="3"/>
        <v>0</v>
      </c>
      <c r="AD16" s="28">
        <f t="shared" si="3"/>
        <v>0</v>
      </c>
      <c r="AE16" s="28">
        <f t="shared" si="3"/>
        <v>0</v>
      </c>
      <c r="AF16" s="28">
        <f t="shared" si="3"/>
        <v>0</v>
      </c>
      <c r="AG16" s="28">
        <f t="shared" si="3"/>
        <v>0</v>
      </c>
      <c r="AH16" s="11">
        <f t="shared" si="7"/>
        <v>0</v>
      </c>
      <c r="AI16" s="11">
        <f t="shared" si="8"/>
        <v>0</v>
      </c>
      <c r="AJ16" s="11">
        <f t="shared" si="4"/>
        <v>0</v>
      </c>
      <c r="AK16" s="11">
        <f t="shared" si="4"/>
        <v>0</v>
      </c>
      <c r="AL16" s="11">
        <f t="shared" si="4"/>
        <v>0</v>
      </c>
      <c r="AM16" s="11">
        <f t="shared" si="4"/>
        <v>0</v>
      </c>
      <c r="AN16" s="11">
        <f t="shared" si="4"/>
        <v>0</v>
      </c>
      <c r="AO16" s="11">
        <f t="shared" si="4"/>
        <v>0</v>
      </c>
      <c r="AP16" s="11">
        <f t="shared" si="4"/>
        <v>0</v>
      </c>
      <c r="AQ16" s="11">
        <f t="shared" si="4"/>
        <v>0</v>
      </c>
      <c r="AR16" s="11">
        <f t="shared" si="9"/>
        <v>0</v>
      </c>
      <c r="AS16" s="11">
        <f t="shared" si="5"/>
        <v>0</v>
      </c>
      <c r="AT16" s="11">
        <f t="shared" si="5"/>
        <v>0</v>
      </c>
      <c r="AU16" s="11">
        <f t="shared" si="5"/>
        <v>0</v>
      </c>
      <c r="AV16" s="11">
        <f t="shared" si="5"/>
        <v>0</v>
      </c>
      <c r="AW16" s="11">
        <f t="shared" si="5"/>
        <v>0</v>
      </c>
      <c r="AX16" s="11">
        <f t="shared" si="5"/>
        <v>0</v>
      </c>
      <c r="AY16" s="11">
        <f t="shared" si="5"/>
        <v>0</v>
      </c>
      <c r="AZ16" s="11">
        <f t="shared" si="5"/>
        <v>0</v>
      </c>
    </row>
    <row r="17" spans="1:52" ht="12" x14ac:dyDescent="0.2">
      <c r="A17" s="26">
        <f>IF(ISBLANK(B17),"",COUNTA($B$8:B17))</f>
        <v>10</v>
      </c>
      <c r="B17" s="29" t="s">
        <v>94</v>
      </c>
      <c r="C17" s="30">
        <v>7136</v>
      </c>
      <c r="D17" s="32" t="s">
        <v>96</v>
      </c>
      <c r="E17" s="44" t="str">
        <f t="shared" si="0"/>
        <v>ні</v>
      </c>
      <c r="F17" s="31"/>
      <c r="G17" s="43">
        <f t="shared" si="1"/>
        <v>1</v>
      </c>
      <c r="H17" s="31"/>
      <c r="I17" s="31"/>
      <c r="J17" s="31"/>
      <c r="K17" s="31">
        <v>1</v>
      </c>
      <c r="L17" s="31"/>
      <c r="M17" s="31"/>
      <c r="N17" s="31"/>
      <c r="O17" s="31"/>
      <c r="P17" s="43">
        <f t="shared" si="2"/>
        <v>1</v>
      </c>
      <c r="Q17" s="31"/>
      <c r="R17" s="31"/>
      <c r="S17" s="31"/>
      <c r="T17" s="31">
        <v>1</v>
      </c>
      <c r="U17" s="31"/>
      <c r="V17" s="31"/>
      <c r="W17" s="31"/>
      <c r="X17" s="31"/>
      <c r="Y17" s="28">
        <f t="shared" si="3"/>
        <v>1</v>
      </c>
      <c r="Z17" s="28">
        <f t="shared" si="3"/>
        <v>0</v>
      </c>
      <c r="AA17" s="28">
        <f t="shared" si="3"/>
        <v>0</v>
      </c>
      <c r="AB17" s="28">
        <f t="shared" si="3"/>
        <v>0</v>
      </c>
      <c r="AC17" s="28">
        <f t="shared" si="3"/>
        <v>1</v>
      </c>
      <c r="AD17" s="28">
        <f t="shared" si="3"/>
        <v>0</v>
      </c>
      <c r="AE17" s="28">
        <f t="shared" si="3"/>
        <v>0</v>
      </c>
      <c r="AF17" s="28">
        <f t="shared" si="3"/>
        <v>0</v>
      </c>
      <c r="AG17" s="28">
        <f t="shared" si="3"/>
        <v>0</v>
      </c>
      <c r="AH17" s="11">
        <f t="shared" si="7"/>
        <v>0</v>
      </c>
      <c r="AI17" s="11">
        <f t="shared" si="8"/>
        <v>0</v>
      </c>
      <c r="AJ17" s="11">
        <f t="shared" si="4"/>
        <v>0</v>
      </c>
      <c r="AK17" s="11">
        <f t="shared" si="4"/>
        <v>0</v>
      </c>
      <c r="AL17" s="11">
        <f t="shared" si="4"/>
        <v>0</v>
      </c>
      <c r="AM17" s="11">
        <f t="shared" si="4"/>
        <v>0</v>
      </c>
      <c r="AN17" s="11">
        <f t="shared" si="4"/>
        <v>0</v>
      </c>
      <c r="AO17" s="11">
        <f t="shared" si="4"/>
        <v>0</v>
      </c>
      <c r="AP17" s="11">
        <f t="shared" si="4"/>
        <v>0</v>
      </c>
      <c r="AQ17" s="11">
        <f t="shared" si="4"/>
        <v>0</v>
      </c>
      <c r="AR17" s="11">
        <f t="shared" si="9"/>
        <v>0</v>
      </c>
      <c r="AS17" s="11">
        <f t="shared" si="5"/>
        <v>0</v>
      </c>
      <c r="AT17" s="11">
        <f t="shared" si="5"/>
        <v>0</v>
      </c>
      <c r="AU17" s="11">
        <f t="shared" si="5"/>
        <v>0</v>
      </c>
      <c r="AV17" s="11">
        <f t="shared" si="5"/>
        <v>0</v>
      </c>
      <c r="AW17" s="11">
        <f t="shared" si="5"/>
        <v>0</v>
      </c>
      <c r="AX17" s="11">
        <f t="shared" si="5"/>
        <v>0</v>
      </c>
      <c r="AY17" s="11">
        <f t="shared" si="5"/>
        <v>0</v>
      </c>
      <c r="AZ17" s="11">
        <f t="shared" si="5"/>
        <v>0</v>
      </c>
    </row>
    <row r="18" spans="1:52" ht="12" x14ac:dyDescent="0.2">
      <c r="A18" s="26">
        <f>IF(ISBLANK(B18),"",COUNTA($B$8:B18))</f>
        <v>11</v>
      </c>
      <c r="B18" s="29" t="s">
        <v>97</v>
      </c>
      <c r="C18" s="30" t="s">
        <v>98</v>
      </c>
      <c r="D18" s="32" t="s">
        <v>99</v>
      </c>
      <c r="E18" s="44" t="str">
        <f t="shared" si="0"/>
        <v>ні</v>
      </c>
      <c r="F18" s="31"/>
      <c r="G18" s="43">
        <f t="shared" si="1"/>
        <v>2</v>
      </c>
      <c r="H18" s="31"/>
      <c r="I18" s="31"/>
      <c r="J18" s="31"/>
      <c r="K18" s="31"/>
      <c r="L18" s="31"/>
      <c r="M18" s="31"/>
      <c r="N18" s="31">
        <v>2</v>
      </c>
      <c r="O18" s="31"/>
      <c r="P18" s="43">
        <f t="shared" si="2"/>
        <v>2</v>
      </c>
      <c r="Q18" s="31"/>
      <c r="R18" s="31"/>
      <c r="S18" s="31"/>
      <c r="T18" s="31"/>
      <c r="U18" s="31"/>
      <c r="V18" s="31"/>
      <c r="W18" s="31">
        <v>2</v>
      </c>
      <c r="X18" s="31"/>
      <c r="Y18" s="28">
        <f t="shared" si="3"/>
        <v>2</v>
      </c>
      <c r="Z18" s="28">
        <f t="shared" si="3"/>
        <v>0</v>
      </c>
      <c r="AA18" s="28">
        <f t="shared" si="3"/>
        <v>0</v>
      </c>
      <c r="AB18" s="28">
        <f t="shared" si="3"/>
        <v>0</v>
      </c>
      <c r="AC18" s="28">
        <f t="shared" si="3"/>
        <v>0</v>
      </c>
      <c r="AD18" s="28">
        <f t="shared" si="3"/>
        <v>0</v>
      </c>
      <c r="AE18" s="28">
        <f t="shared" si="3"/>
        <v>0</v>
      </c>
      <c r="AF18" s="28">
        <f t="shared" si="3"/>
        <v>2</v>
      </c>
      <c r="AG18" s="28">
        <f t="shared" si="3"/>
        <v>0</v>
      </c>
      <c r="AH18" s="11">
        <f t="shared" si="7"/>
        <v>0</v>
      </c>
      <c r="AI18" s="11">
        <f t="shared" si="8"/>
        <v>0</v>
      </c>
      <c r="AJ18" s="11">
        <f t="shared" si="4"/>
        <v>0</v>
      </c>
      <c r="AK18" s="11">
        <f t="shared" si="4"/>
        <v>0</v>
      </c>
      <c r="AL18" s="11">
        <f t="shared" si="4"/>
        <v>0</v>
      </c>
      <c r="AM18" s="11">
        <f t="shared" si="4"/>
        <v>0</v>
      </c>
      <c r="AN18" s="11">
        <f t="shared" si="4"/>
        <v>0</v>
      </c>
      <c r="AO18" s="11">
        <f t="shared" si="4"/>
        <v>0</v>
      </c>
      <c r="AP18" s="11">
        <f t="shared" si="4"/>
        <v>0</v>
      </c>
      <c r="AQ18" s="11">
        <f t="shared" si="4"/>
        <v>0</v>
      </c>
      <c r="AR18" s="11">
        <f t="shared" si="9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</row>
    <row r="19" spans="1:52" ht="12" x14ac:dyDescent="0.2">
      <c r="A19" s="26">
        <f>IF(ISBLANK(B19),"",COUNTA($B$8:B19))</f>
        <v>12</v>
      </c>
      <c r="B19" s="29" t="s">
        <v>97</v>
      </c>
      <c r="C19" s="30">
        <v>8261</v>
      </c>
      <c r="D19" s="32" t="s">
        <v>100</v>
      </c>
      <c r="E19" s="44" t="str">
        <f t="shared" si="0"/>
        <v>так</v>
      </c>
      <c r="F19" s="31">
        <v>3</v>
      </c>
      <c r="G19" s="43">
        <f t="shared" si="1"/>
        <v>9</v>
      </c>
      <c r="H19" s="31">
        <v>9</v>
      </c>
      <c r="I19" s="31"/>
      <c r="J19" s="31"/>
      <c r="K19" s="31"/>
      <c r="L19" s="31"/>
      <c r="M19" s="31"/>
      <c r="N19" s="31"/>
      <c r="O19" s="31"/>
      <c r="P19" s="43">
        <f t="shared" si="2"/>
        <v>0</v>
      </c>
      <c r="Q19" s="31"/>
      <c r="R19" s="31"/>
      <c r="S19" s="31"/>
      <c r="T19" s="31"/>
      <c r="U19" s="31"/>
      <c r="V19" s="31"/>
      <c r="W19" s="31"/>
      <c r="X19" s="31"/>
      <c r="Y19" s="28">
        <f t="shared" si="3"/>
        <v>4.5</v>
      </c>
      <c r="Z19" s="28">
        <f t="shared" si="3"/>
        <v>4.5</v>
      </c>
      <c r="AA19" s="28">
        <f t="shared" si="3"/>
        <v>0</v>
      </c>
      <c r="AB19" s="28">
        <f t="shared" si="3"/>
        <v>0</v>
      </c>
      <c r="AC19" s="28">
        <f t="shared" si="3"/>
        <v>0</v>
      </c>
      <c r="AD19" s="28">
        <f t="shared" si="3"/>
        <v>0</v>
      </c>
      <c r="AE19" s="28">
        <f t="shared" si="3"/>
        <v>0</v>
      </c>
      <c r="AF19" s="28">
        <f t="shared" si="3"/>
        <v>0</v>
      </c>
      <c r="AG19" s="28">
        <f t="shared" si="3"/>
        <v>0</v>
      </c>
      <c r="AH19" s="11">
        <f t="shared" si="7"/>
        <v>3</v>
      </c>
      <c r="AI19" s="11">
        <f t="shared" si="8"/>
        <v>13.5</v>
      </c>
      <c r="AJ19" s="11">
        <f t="shared" si="4"/>
        <v>13.5</v>
      </c>
      <c r="AK19" s="11">
        <f t="shared" si="4"/>
        <v>0</v>
      </c>
      <c r="AL19" s="11">
        <f t="shared" si="4"/>
        <v>0</v>
      </c>
      <c r="AM19" s="11">
        <f t="shared" si="4"/>
        <v>0</v>
      </c>
      <c r="AN19" s="11">
        <f t="shared" si="4"/>
        <v>0</v>
      </c>
      <c r="AO19" s="11">
        <f t="shared" si="4"/>
        <v>0</v>
      </c>
      <c r="AP19" s="11">
        <f t="shared" si="4"/>
        <v>0</v>
      </c>
      <c r="AQ19" s="11">
        <f t="shared" si="4"/>
        <v>0</v>
      </c>
      <c r="AR19" s="11">
        <f t="shared" si="9"/>
        <v>4.5</v>
      </c>
      <c r="AS19" s="11">
        <f t="shared" si="5"/>
        <v>4.5</v>
      </c>
      <c r="AT19" s="11">
        <f t="shared" si="5"/>
        <v>0</v>
      </c>
      <c r="AU19" s="11">
        <f t="shared" si="5"/>
        <v>0</v>
      </c>
      <c r="AV19" s="11">
        <f t="shared" si="5"/>
        <v>0</v>
      </c>
      <c r="AW19" s="11">
        <f t="shared" si="5"/>
        <v>0</v>
      </c>
      <c r="AX19" s="11">
        <f t="shared" si="5"/>
        <v>0</v>
      </c>
      <c r="AY19" s="11">
        <f t="shared" si="5"/>
        <v>0</v>
      </c>
      <c r="AZ19" s="11">
        <f t="shared" si="5"/>
        <v>0</v>
      </c>
    </row>
    <row r="20" spans="1:52" ht="12" x14ac:dyDescent="0.2">
      <c r="A20" s="26">
        <f>IF(ISBLANK(B20),"",COUNTA($B$8:B20))</f>
        <v>13</v>
      </c>
      <c r="B20" s="29" t="s">
        <v>97</v>
      </c>
      <c r="C20" s="30">
        <v>8261</v>
      </c>
      <c r="D20" s="32" t="s">
        <v>101</v>
      </c>
      <c r="E20" s="44" t="str">
        <f t="shared" si="0"/>
        <v>так</v>
      </c>
      <c r="F20" s="31">
        <v>2</v>
      </c>
      <c r="G20" s="43">
        <f t="shared" si="1"/>
        <v>4</v>
      </c>
      <c r="H20" s="31">
        <v>4</v>
      </c>
      <c r="I20" s="31"/>
      <c r="J20" s="31"/>
      <c r="K20" s="31"/>
      <c r="L20" s="31"/>
      <c r="M20" s="31"/>
      <c r="N20" s="31"/>
      <c r="O20" s="31"/>
      <c r="P20" s="43">
        <f t="shared" si="2"/>
        <v>0</v>
      </c>
      <c r="Q20" s="31"/>
      <c r="R20" s="31"/>
      <c r="S20" s="31"/>
      <c r="T20" s="31"/>
      <c r="U20" s="31"/>
      <c r="V20" s="31"/>
      <c r="W20" s="31"/>
      <c r="X20" s="31"/>
      <c r="Y20" s="28">
        <f t="shared" si="3"/>
        <v>2</v>
      </c>
      <c r="Z20" s="28">
        <f t="shared" si="3"/>
        <v>2</v>
      </c>
      <c r="AA20" s="28">
        <f t="shared" si="3"/>
        <v>0</v>
      </c>
      <c r="AB20" s="28">
        <f t="shared" si="3"/>
        <v>0</v>
      </c>
      <c r="AC20" s="28">
        <f t="shared" si="3"/>
        <v>0</v>
      </c>
      <c r="AD20" s="28">
        <f t="shared" si="3"/>
        <v>0</v>
      </c>
      <c r="AE20" s="28">
        <f t="shared" si="3"/>
        <v>0</v>
      </c>
      <c r="AF20" s="28">
        <f t="shared" si="3"/>
        <v>0</v>
      </c>
      <c r="AG20" s="28">
        <f t="shared" si="3"/>
        <v>0</v>
      </c>
      <c r="AH20" s="11">
        <f t="shared" si="7"/>
        <v>2</v>
      </c>
      <c r="AI20" s="11">
        <f t="shared" si="8"/>
        <v>4</v>
      </c>
      <c r="AJ20" s="11">
        <f t="shared" si="4"/>
        <v>4</v>
      </c>
      <c r="AK20" s="11">
        <f t="shared" si="4"/>
        <v>0</v>
      </c>
      <c r="AL20" s="11">
        <f t="shared" si="4"/>
        <v>0</v>
      </c>
      <c r="AM20" s="11">
        <f t="shared" si="4"/>
        <v>0</v>
      </c>
      <c r="AN20" s="11">
        <f t="shared" si="4"/>
        <v>0</v>
      </c>
      <c r="AO20" s="11">
        <f t="shared" si="4"/>
        <v>0</v>
      </c>
      <c r="AP20" s="11">
        <f t="shared" si="4"/>
        <v>0</v>
      </c>
      <c r="AQ20" s="11">
        <f t="shared" si="4"/>
        <v>0</v>
      </c>
      <c r="AR20" s="11">
        <f t="shared" si="9"/>
        <v>2</v>
      </c>
      <c r="AS20" s="11">
        <f t="shared" si="5"/>
        <v>2</v>
      </c>
      <c r="AT20" s="11">
        <f t="shared" si="5"/>
        <v>0</v>
      </c>
      <c r="AU20" s="11">
        <f t="shared" si="5"/>
        <v>0</v>
      </c>
      <c r="AV20" s="11">
        <f t="shared" si="5"/>
        <v>0</v>
      </c>
      <c r="AW20" s="11">
        <f t="shared" si="5"/>
        <v>0</v>
      </c>
      <c r="AX20" s="11">
        <f t="shared" si="5"/>
        <v>0</v>
      </c>
      <c r="AY20" s="11">
        <f t="shared" si="5"/>
        <v>0</v>
      </c>
      <c r="AZ20" s="11">
        <f t="shared" si="5"/>
        <v>0</v>
      </c>
    </row>
    <row r="21" spans="1:52" ht="12" x14ac:dyDescent="0.2">
      <c r="A21" s="26">
        <f>IF(ISBLANK(B21),"",COUNTA($B$8:B21))</f>
        <v>14</v>
      </c>
      <c r="B21" s="29" t="s">
        <v>97</v>
      </c>
      <c r="C21" s="30">
        <v>8261</v>
      </c>
      <c r="D21" s="29" t="s">
        <v>102</v>
      </c>
      <c r="E21" s="44" t="str">
        <f t="shared" si="0"/>
        <v>так</v>
      </c>
      <c r="F21" s="31">
        <v>2</v>
      </c>
      <c r="G21" s="43">
        <f t="shared" si="1"/>
        <v>4</v>
      </c>
      <c r="H21" s="34">
        <v>4</v>
      </c>
      <c r="I21" s="34"/>
      <c r="J21" s="34"/>
      <c r="K21" s="34"/>
      <c r="L21" s="34"/>
      <c r="M21" s="34"/>
      <c r="N21" s="34"/>
      <c r="O21" s="34"/>
      <c r="P21" s="43">
        <f t="shared" si="2"/>
        <v>0</v>
      </c>
      <c r="Q21" s="34"/>
      <c r="R21" s="34"/>
      <c r="S21" s="34"/>
      <c r="T21" s="34"/>
      <c r="U21" s="34"/>
      <c r="V21" s="34"/>
      <c r="W21" s="34"/>
      <c r="X21" s="34"/>
      <c r="Y21" s="28">
        <f t="shared" si="3"/>
        <v>2</v>
      </c>
      <c r="Z21" s="28">
        <f t="shared" si="3"/>
        <v>2</v>
      </c>
      <c r="AA21" s="28">
        <f t="shared" si="3"/>
        <v>0</v>
      </c>
      <c r="AB21" s="28">
        <f t="shared" si="3"/>
        <v>0</v>
      </c>
      <c r="AC21" s="28">
        <f t="shared" si="3"/>
        <v>0</v>
      </c>
      <c r="AD21" s="28">
        <f t="shared" si="3"/>
        <v>0</v>
      </c>
      <c r="AE21" s="28">
        <f t="shared" si="3"/>
        <v>0</v>
      </c>
      <c r="AF21" s="28">
        <f t="shared" si="3"/>
        <v>0</v>
      </c>
      <c r="AG21" s="28">
        <f t="shared" si="3"/>
        <v>0</v>
      </c>
      <c r="AH21" s="11">
        <f t="shared" si="7"/>
        <v>2</v>
      </c>
      <c r="AI21" s="11">
        <f t="shared" si="8"/>
        <v>4</v>
      </c>
      <c r="AJ21" s="11">
        <f t="shared" si="4"/>
        <v>4</v>
      </c>
      <c r="AK21" s="11">
        <f t="shared" si="4"/>
        <v>0</v>
      </c>
      <c r="AL21" s="11">
        <f t="shared" si="4"/>
        <v>0</v>
      </c>
      <c r="AM21" s="11">
        <f t="shared" si="4"/>
        <v>0</v>
      </c>
      <c r="AN21" s="11">
        <f t="shared" si="4"/>
        <v>0</v>
      </c>
      <c r="AO21" s="11">
        <f t="shared" si="4"/>
        <v>0</v>
      </c>
      <c r="AP21" s="11">
        <f t="shared" si="4"/>
        <v>0</v>
      </c>
      <c r="AQ21" s="11">
        <f t="shared" si="4"/>
        <v>0</v>
      </c>
      <c r="AR21" s="11">
        <f t="shared" si="9"/>
        <v>2</v>
      </c>
      <c r="AS21" s="11">
        <f t="shared" si="5"/>
        <v>2</v>
      </c>
      <c r="AT21" s="11">
        <f t="shared" si="5"/>
        <v>0</v>
      </c>
      <c r="AU21" s="11">
        <f t="shared" si="5"/>
        <v>0</v>
      </c>
      <c r="AV21" s="11">
        <f t="shared" si="5"/>
        <v>0</v>
      </c>
      <c r="AW21" s="11">
        <f t="shared" si="5"/>
        <v>0</v>
      </c>
      <c r="AX21" s="11">
        <f t="shared" si="5"/>
        <v>0</v>
      </c>
      <c r="AY21" s="11">
        <f t="shared" si="5"/>
        <v>0</v>
      </c>
      <c r="AZ21" s="11">
        <f t="shared" si="5"/>
        <v>0</v>
      </c>
    </row>
    <row r="22" spans="1:52" ht="12" x14ac:dyDescent="0.2">
      <c r="A22" s="26">
        <f>IF(ISBLANK(B22),"",COUNTA($B$8:B22))</f>
        <v>15</v>
      </c>
      <c r="B22" s="29" t="s">
        <v>97</v>
      </c>
      <c r="C22" s="30">
        <v>8261</v>
      </c>
      <c r="D22" s="32" t="s">
        <v>103</v>
      </c>
      <c r="E22" s="44" t="str">
        <f t="shared" si="0"/>
        <v>так</v>
      </c>
      <c r="F22" s="31">
        <v>2</v>
      </c>
      <c r="G22" s="43">
        <f t="shared" si="1"/>
        <v>4</v>
      </c>
      <c r="H22" s="34">
        <v>4</v>
      </c>
      <c r="I22" s="34"/>
      <c r="J22" s="34"/>
      <c r="K22" s="34"/>
      <c r="L22" s="34"/>
      <c r="M22" s="34"/>
      <c r="N22" s="34"/>
      <c r="O22" s="34"/>
      <c r="P22" s="43">
        <f t="shared" si="2"/>
        <v>0</v>
      </c>
      <c r="Q22" s="34"/>
      <c r="R22" s="34"/>
      <c r="S22" s="34"/>
      <c r="T22" s="34"/>
      <c r="U22" s="34"/>
      <c r="V22" s="34"/>
      <c r="W22" s="34"/>
      <c r="X22" s="34"/>
      <c r="Y22" s="28">
        <f t="shared" si="3"/>
        <v>2</v>
      </c>
      <c r="Z22" s="28">
        <f t="shared" si="3"/>
        <v>2</v>
      </c>
      <c r="AA22" s="28">
        <f t="shared" si="3"/>
        <v>0</v>
      </c>
      <c r="AB22" s="28">
        <f t="shared" si="3"/>
        <v>0</v>
      </c>
      <c r="AC22" s="28">
        <f t="shared" si="3"/>
        <v>0</v>
      </c>
      <c r="AD22" s="28">
        <f t="shared" si="3"/>
        <v>0</v>
      </c>
      <c r="AE22" s="28">
        <f t="shared" si="3"/>
        <v>0</v>
      </c>
      <c r="AF22" s="28">
        <f t="shared" si="3"/>
        <v>0</v>
      </c>
      <c r="AG22" s="28">
        <f t="shared" si="3"/>
        <v>0</v>
      </c>
      <c r="AH22" s="11">
        <f t="shared" si="7"/>
        <v>2</v>
      </c>
      <c r="AI22" s="11">
        <f t="shared" si="8"/>
        <v>4</v>
      </c>
      <c r="AJ22" s="11">
        <f t="shared" si="4"/>
        <v>4</v>
      </c>
      <c r="AK22" s="11">
        <f t="shared" si="4"/>
        <v>0</v>
      </c>
      <c r="AL22" s="11">
        <f t="shared" si="4"/>
        <v>0</v>
      </c>
      <c r="AM22" s="11">
        <f t="shared" si="4"/>
        <v>0</v>
      </c>
      <c r="AN22" s="11">
        <f t="shared" si="4"/>
        <v>0</v>
      </c>
      <c r="AO22" s="11">
        <f t="shared" si="4"/>
        <v>0</v>
      </c>
      <c r="AP22" s="11">
        <f t="shared" si="4"/>
        <v>0</v>
      </c>
      <c r="AQ22" s="11">
        <f t="shared" si="4"/>
        <v>0</v>
      </c>
      <c r="AR22" s="11">
        <f t="shared" si="9"/>
        <v>2</v>
      </c>
      <c r="AS22" s="11">
        <f t="shared" si="5"/>
        <v>2</v>
      </c>
      <c r="AT22" s="11">
        <f t="shared" si="5"/>
        <v>0</v>
      </c>
      <c r="AU22" s="11">
        <f t="shared" si="5"/>
        <v>0</v>
      </c>
      <c r="AV22" s="11">
        <f t="shared" si="5"/>
        <v>0</v>
      </c>
      <c r="AW22" s="11">
        <f t="shared" si="5"/>
        <v>0</v>
      </c>
      <c r="AX22" s="11">
        <f t="shared" si="5"/>
        <v>0</v>
      </c>
      <c r="AY22" s="11">
        <f t="shared" si="5"/>
        <v>0</v>
      </c>
      <c r="AZ22" s="11">
        <f t="shared" si="5"/>
        <v>0</v>
      </c>
    </row>
    <row r="23" spans="1:52" ht="12" x14ac:dyDescent="0.2">
      <c r="A23" s="26">
        <f>IF(ISBLANK(B23),"",COUNTA($B$8:B23))</f>
        <v>16</v>
      </c>
      <c r="B23" s="29" t="s">
        <v>97</v>
      </c>
      <c r="C23" s="30">
        <v>8261</v>
      </c>
      <c r="D23" s="29" t="s">
        <v>104</v>
      </c>
      <c r="E23" s="44" t="str">
        <f t="shared" si="0"/>
        <v>так</v>
      </c>
      <c r="F23" s="31">
        <v>2</v>
      </c>
      <c r="G23" s="43">
        <f t="shared" si="1"/>
        <v>4</v>
      </c>
      <c r="H23" s="34">
        <v>4</v>
      </c>
      <c r="I23" s="34"/>
      <c r="J23" s="34"/>
      <c r="K23" s="34"/>
      <c r="L23" s="34"/>
      <c r="M23" s="34"/>
      <c r="N23" s="34"/>
      <c r="O23" s="34"/>
      <c r="P23" s="43">
        <f t="shared" si="2"/>
        <v>0</v>
      </c>
      <c r="Q23" s="34"/>
      <c r="R23" s="34"/>
      <c r="S23" s="34"/>
      <c r="T23" s="34"/>
      <c r="U23" s="34"/>
      <c r="V23" s="34"/>
      <c r="W23" s="34"/>
      <c r="X23" s="34"/>
      <c r="Y23" s="28">
        <f t="shared" si="3"/>
        <v>2</v>
      </c>
      <c r="Z23" s="28">
        <f t="shared" si="3"/>
        <v>2</v>
      </c>
      <c r="AA23" s="28">
        <f t="shared" si="3"/>
        <v>0</v>
      </c>
      <c r="AB23" s="28">
        <f t="shared" si="3"/>
        <v>0</v>
      </c>
      <c r="AC23" s="28">
        <f t="shared" si="3"/>
        <v>0</v>
      </c>
      <c r="AD23" s="28">
        <f t="shared" si="3"/>
        <v>0</v>
      </c>
      <c r="AE23" s="28">
        <f t="shared" si="3"/>
        <v>0</v>
      </c>
      <c r="AF23" s="28">
        <f t="shared" si="3"/>
        <v>0</v>
      </c>
      <c r="AG23" s="28">
        <f t="shared" si="3"/>
        <v>0</v>
      </c>
      <c r="AH23" s="11">
        <f t="shared" si="7"/>
        <v>2</v>
      </c>
      <c r="AI23" s="11">
        <f t="shared" si="8"/>
        <v>4</v>
      </c>
      <c r="AJ23" s="11">
        <f t="shared" si="4"/>
        <v>4</v>
      </c>
      <c r="AK23" s="11">
        <f t="shared" si="4"/>
        <v>0</v>
      </c>
      <c r="AL23" s="11">
        <f t="shared" si="4"/>
        <v>0</v>
      </c>
      <c r="AM23" s="11">
        <f t="shared" si="4"/>
        <v>0</v>
      </c>
      <c r="AN23" s="11">
        <f t="shared" si="4"/>
        <v>0</v>
      </c>
      <c r="AO23" s="11">
        <f t="shared" si="4"/>
        <v>0</v>
      </c>
      <c r="AP23" s="11">
        <f t="shared" si="4"/>
        <v>0</v>
      </c>
      <c r="AQ23" s="11">
        <f t="shared" si="4"/>
        <v>0</v>
      </c>
      <c r="AR23" s="11">
        <f t="shared" si="9"/>
        <v>2</v>
      </c>
      <c r="AS23" s="11">
        <f t="shared" si="5"/>
        <v>2</v>
      </c>
      <c r="AT23" s="11">
        <f t="shared" si="5"/>
        <v>0</v>
      </c>
      <c r="AU23" s="11">
        <f t="shared" si="5"/>
        <v>0</v>
      </c>
      <c r="AV23" s="11">
        <f t="shared" si="5"/>
        <v>0</v>
      </c>
      <c r="AW23" s="11">
        <f t="shared" si="5"/>
        <v>0</v>
      </c>
      <c r="AX23" s="11">
        <f t="shared" si="5"/>
        <v>0</v>
      </c>
      <c r="AY23" s="11">
        <f t="shared" si="5"/>
        <v>0</v>
      </c>
      <c r="AZ23" s="11">
        <f t="shared" si="5"/>
        <v>0</v>
      </c>
    </row>
    <row r="24" spans="1:52" ht="12" x14ac:dyDescent="0.2">
      <c r="A24" s="26">
        <f>IF(ISBLANK(B24),"",COUNTA($B$8:B24))</f>
        <v>17</v>
      </c>
      <c r="B24" s="29" t="s">
        <v>97</v>
      </c>
      <c r="C24" s="30">
        <v>8261</v>
      </c>
      <c r="D24" s="32" t="s">
        <v>105</v>
      </c>
      <c r="E24" s="44" t="str">
        <f t="shared" si="0"/>
        <v>так</v>
      </c>
      <c r="F24" s="31">
        <v>2</v>
      </c>
      <c r="G24" s="43">
        <f t="shared" si="1"/>
        <v>4</v>
      </c>
      <c r="H24" s="34">
        <v>4</v>
      </c>
      <c r="I24" s="34"/>
      <c r="J24" s="34"/>
      <c r="K24" s="34"/>
      <c r="L24" s="34"/>
      <c r="M24" s="34"/>
      <c r="N24" s="34"/>
      <c r="O24" s="34"/>
      <c r="P24" s="43">
        <f t="shared" si="2"/>
        <v>0</v>
      </c>
      <c r="Q24" s="34"/>
      <c r="R24" s="34"/>
      <c r="S24" s="34"/>
      <c r="T24" s="34"/>
      <c r="U24" s="34"/>
      <c r="V24" s="34"/>
      <c r="W24" s="34"/>
      <c r="X24" s="34"/>
      <c r="Y24" s="28">
        <f t="shared" si="3"/>
        <v>2</v>
      </c>
      <c r="Z24" s="28">
        <f t="shared" si="3"/>
        <v>2</v>
      </c>
      <c r="AA24" s="28">
        <f t="shared" si="3"/>
        <v>0</v>
      </c>
      <c r="AB24" s="28">
        <f t="shared" si="3"/>
        <v>0</v>
      </c>
      <c r="AC24" s="28">
        <f t="shared" si="3"/>
        <v>0</v>
      </c>
      <c r="AD24" s="28">
        <f t="shared" si="3"/>
        <v>0</v>
      </c>
      <c r="AE24" s="28">
        <f t="shared" si="3"/>
        <v>0</v>
      </c>
      <c r="AF24" s="28">
        <f t="shared" si="3"/>
        <v>0</v>
      </c>
      <c r="AG24" s="28">
        <f t="shared" si="3"/>
        <v>0</v>
      </c>
      <c r="AH24" s="11">
        <f t="shared" si="7"/>
        <v>2</v>
      </c>
      <c r="AI24" s="11">
        <f t="shared" si="8"/>
        <v>4</v>
      </c>
      <c r="AJ24" s="11">
        <f t="shared" si="8"/>
        <v>4</v>
      </c>
      <c r="AK24" s="11">
        <f t="shared" si="8"/>
        <v>0</v>
      </c>
      <c r="AL24" s="11">
        <f t="shared" si="8"/>
        <v>0</v>
      </c>
      <c r="AM24" s="11">
        <f t="shared" si="8"/>
        <v>0</v>
      </c>
      <c r="AN24" s="11">
        <f t="shared" si="8"/>
        <v>0</v>
      </c>
      <c r="AO24" s="11">
        <f t="shared" si="8"/>
        <v>0</v>
      </c>
      <c r="AP24" s="11">
        <f t="shared" si="8"/>
        <v>0</v>
      </c>
      <c r="AQ24" s="11">
        <f t="shared" si="8"/>
        <v>0</v>
      </c>
      <c r="AR24" s="11">
        <f t="shared" si="9"/>
        <v>2</v>
      </c>
      <c r="AS24" s="11">
        <f t="shared" si="5"/>
        <v>2</v>
      </c>
      <c r="AT24" s="11">
        <f t="shared" si="5"/>
        <v>0</v>
      </c>
      <c r="AU24" s="11">
        <f t="shared" si="5"/>
        <v>0</v>
      </c>
      <c r="AV24" s="11">
        <f t="shared" si="5"/>
        <v>0</v>
      </c>
      <c r="AW24" s="11">
        <f t="shared" si="5"/>
        <v>0</v>
      </c>
      <c r="AX24" s="11">
        <f t="shared" si="5"/>
        <v>0</v>
      </c>
      <c r="AY24" s="11">
        <f t="shared" si="5"/>
        <v>0</v>
      </c>
      <c r="AZ24" s="11">
        <f t="shared" si="5"/>
        <v>0</v>
      </c>
    </row>
    <row r="25" spans="1:52" s="12" customFormat="1" ht="12" x14ac:dyDescent="0.2">
      <c r="A25" s="26">
        <f>IF(ISBLANK(B25),"",COUNTA($B$8:B25))</f>
        <v>18</v>
      </c>
      <c r="B25" s="29" t="s">
        <v>97</v>
      </c>
      <c r="C25" s="30">
        <v>8261</v>
      </c>
      <c r="D25" s="32" t="s">
        <v>106</v>
      </c>
      <c r="E25" s="44" t="str">
        <f t="shared" si="0"/>
        <v>так</v>
      </c>
      <c r="F25" s="31">
        <v>2</v>
      </c>
      <c r="G25" s="43">
        <f t="shared" si="1"/>
        <v>4</v>
      </c>
      <c r="H25" s="34">
        <v>4</v>
      </c>
      <c r="I25" s="34"/>
      <c r="J25" s="34"/>
      <c r="K25" s="34"/>
      <c r="L25" s="34"/>
      <c r="M25" s="34"/>
      <c r="N25" s="34"/>
      <c r="O25" s="34"/>
      <c r="P25" s="43">
        <f t="shared" si="2"/>
        <v>0</v>
      </c>
      <c r="Q25" s="34"/>
      <c r="R25" s="34"/>
      <c r="S25" s="34"/>
      <c r="T25" s="34"/>
      <c r="U25" s="34"/>
      <c r="V25" s="34"/>
      <c r="W25" s="34"/>
      <c r="X25" s="34"/>
      <c r="Y25" s="28">
        <f t="shared" si="3"/>
        <v>2</v>
      </c>
      <c r="Z25" s="28">
        <f t="shared" si="3"/>
        <v>2</v>
      </c>
      <c r="AA25" s="28">
        <f t="shared" si="3"/>
        <v>0</v>
      </c>
      <c r="AB25" s="28">
        <f t="shared" si="3"/>
        <v>0</v>
      </c>
      <c r="AC25" s="28">
        <f t="shared" si="3"/>
        <v>0</v>
      </c>
      <c r="AD25" s="28">
        <f t="shared" si="3"/>
        <v>0</v>
      </c>
      <c r="AE25" s="28">
        <f t="shared" si="3"/>
        <v>0</v>
      </c>
      <c r="AF25" s="28">
        <f t="shared" si="3"/>
        <v>0</v>
      </c>
      <c r="AG25" s="28">
        <f t="shared" si="3"/>
        <v>0</v>
      </c>
      <c r="AH25" s="11">
        <f t="shared" si="7"/>
        <v>2</v>
      </c>
      <c r="AI25" s="11">
        <f t="shared" si="8"/>
        <v>4</v>
      </c>
      <c r="AJ25" s="11">
        <f t="shared" si="8"/>
        <v>4</v>
      </c>
      <c r="AK25" s="11">
        <f t="shared" si="8"/>
        <v>0</v>
      </c>
      <c r="AL25" s="11">
        <f t="shared" si="8"/>
        <v>0</v>
      </c>
      <c r="AM25" s="11">
        <f t="shared" si="8"/>
        <v>0</v>
      </c>
      <c r="AN25" s="11">
        <f t="shared" si="8"/>
        <v>0</v>
      </c>
      <c r="AO25" s="11">
        <f t="shared" si="8"/>
        <v>0</v>
      </c>
      <c r="AP25" s="11">
        <f t="shared" si="8"/>
        <v>0</v>
      </c>
      <c r="AQ25" s="11">
        <f t="shared" si="8"/>
        <v>0</v>
      </c>
      <c r="AR25" s="11">
        <f t="shared" si="9"/>
        <v>2</v>
      </c>
      <c r="AS25" s="11">
        <f t="shared" si="5"/>
        <v>2</v>
      </c>
      <c r="AT25" s="11">
        <f t="shared" si="5"/>
        <v>0</v>
      </c>
      <c r="AU25" s="11">
        <f t="shared" si="5"/>
        <v>0</v>
      </c>
      <c r="AV25" s="11">
        <f t="shared" si="5"/>
        <v>0</v>
      </c>
      <c r="AW25" s="11">
        <f t="shared" si="5"/>
        <v>0</v>
      </c>
      <c r="AX25" s="11">
        <f t="shared" si="5"/>
        <v>0</v>
      </c>
      <c r="AY25" s="11">
        <f t="shared" si="5"/>
        <v>0</v>
      </c>
      <c r="AZ25" s="11">
        <f t="shared" si="5"/>
        <v>0</v>
      </c>
    </row>
    <row r="26" spans="1:52" ht="12" x14ac:dyDescent="0.2">
      <c r="A26" s="26">
        <f>IF(ISBLANK(B26),"",COUNTA($B$8:B26))</f>
        <v>19</v>
      </c>
      <c r="B26" s="29" t="s">
        <v>97</v>
      </c>
      <c r="C26" s="30">
        <v>8261</v>
      </c>
      <c r="D26" s="32" t="s">
        <v>107</v>
      </c>
      <c r="E26" s="44" t="str">
        <f t="shared" si="0"/>
        <v>так</v>
      </c>
      <c r="F26" s="31">
        <v>2</v>
      </c>
      <c r="G26" s="43">
        <f t="shared" si="1"/>
        <v>4</v>
      </c>
      <c r="H26" s="34">
        <v>4</v>
      </c>
      <c r="I26" s="34"/>
      <c r="J26" s="34"/>
      <c r="K26" s="34"/>
      <c r="L26" s="34"/>
      <c r="M26" s="34"/>
      <c r="N26" s="34"/>
      <c r="O26" s="34"/>
      <c r="P26" s="43">
        <f t="shared" si="2"/>
        <v>0</v>
      </c>
      <c r="Q26" s="34"/>
      <c r="R26" s="34"/>
      <c r="S26" s="34"/>
      <c r="T26" s="34"/>
      <c r="U26" s="34"/>
      <c r="V26" s="34"/>
      <c r="W26" s="34"/>
      <c r="X26" s="34"/>
      <c r="Y26" s="28">
        <f t="shared" si="3"/>
        <v>2</v>
      </c>
      <c r="Z26" s="28">
        <f t="shared" si="3"/>
        <v>2</v>
      </c>
      <c r="AA26" s="28">
        <f t="shared" si="3"/>
        <v>0</v>
      </c>
      <c r="AB26" s="28">
        <f t="shared" si="3"/>
        <v>0</v>
      </c>
      <c r="AC26" s="28">
        <f t="shared" si="3"/>
        <v>0</v>
      </c>
      <c r="AD26" s="28">
        <f t="shared" si="3"/>
        <v>0</v>
      </c>
      <c r="AE26" s="28">
        <f t="shared" si="3"/>
        <v>0</v>
      </c>
      <c r="AF26" s="28">
        <f t="shared" si="3"/>
        <v>0</v>
      </c>
      <c r="AG26" s="28">
        <f t="shared" si="3"/>
        <v>0</v>
      </c>
      <c r="AH26" s="11">
        <f t="shared" si="7"/>
        <v>2</v>
      </c>
      <c r="AI26" s="11">
        <f t="shared" si="8"/>
        <v>4</v>
      </c>
      <c r="AJ26" s="11">
        <f t="shared" si="8"/>
        <v>4</v>
      </c>
      <c r="AK26" s="11">
        <f t="shared" si="8"/>
        <v>0</v>
      </c>
      <c r="AL26" s="11">
        <f t="shared" si="8"/>
        <v>0</v>
      </c>
      <c r="AM26" s="11">
        <f t="shared" si="8"/>
        <v>0</v>
      </c>
      <c r="AN26" s="11">
        <f t="shared" si="8"/>
        <v>0</v>
      </c>
      <c r="AO26" s="11">
        <f t="shared" si="8"/>
        <v>0</v>
      </c>
      <c r="AP26" s="11">
        <f t="shared" si="8"/>
        <v>0</v>
      </c>
      <c r="AQ26" s="11">
        <f t="shared" si="8"/>
        <v>0</v>
      </c>
      <c r="AR26" s="11">
        <f t="shared" si="9"/>
        <v>2</v>
      </c>
      <c r="AS26" s="11">
        <f t="shared" si="5"/>
        <v>2</v>
      </c>
      <c r="AT26" s="11">
        <f t="shared" si="5"/>
        <v>0</v>
      </c>
      <c r="AU26" s="11">
        <f t="shared" si="5"/>
        <v>0</v>
      </c>
      <c r="AV26" s="11">
        <f t="shared" si="5"/>
        <v>0</v>
      </c>
      <c r="AW26" s="11">
        <f t="shared" si="5"/>
        <v>0</v>
      </c>
      <c r="AX26" s="11">
        <f t="shared" si="5"/>
        <v>0</v>
      </c>
      <c r="AY26" s="11">
        <f t="shared" si="5"/>
        <v>0</v>
      </c>
      <c r="AZ26" s="11">
        <f t="shared" si="5"/>
        <v>0</v>
      </c>
    </row>
    <row r="27" spans="1:52" ht="12" x14ac:dyDescent="0.2">
      <c r="A27" s="26">
        <f>IF(ISBLANK(B27),"",COUNTA($B$8:B27))</f>
        <v>20</v>
      </c>
      <c r="B27" s="29" t="s">
        <v>97</v>
      </c>
      <c r="C27" s="30">
        <v>8163</v>
      </c>
      <c r="D27" s="32" t="s">
        <v>108</v>
      </c>
      <c r="E27" s="44" t="str">
        <f t="shared" si="0"/>
        <v>так</v>
      </c>
      <c r="F27" s="31">
        <v>3</v>
      </c>
      <c r="G27" s="43">
        <f t="shared" si="1"/>
        <v>1</v>
      </c>
      <c r="H27" s="31"/>
      <c r="I27" s="31">
        <v>1</v>
      </c>
      <c r="J27" s="31"/>
      <c r="K27" s="31"/>
      <c r="L27" s="31"/>
      <c r="M27" s="31"/>
      <c r="N27" s="31"/>
      <c r="O27" s="31"/>
      <c r="P27" s="43">
        <f t="shared" si="2"/>
        <v>0</v>
      </c>
      <c r="Q27" s="31"/>
      <c r="R27" s="31"/>
      <c r="S27" s="31"/>
      <c r="T27" s="31"/>
      <c r="U27" s="31"/>
      <c r="V27" s="31"/>
      <c r="W27" s="31"/>
      <c r="X27" s="31"/>
      <c r="Y27" s="28">
        <f t="shared" si="3"/>
        <v>0.5</v>
      </c>
      <c r="Z27" s="28">
        <f t="shared" si="3"/>
        <v>0</v>
      </c>
      <c r="AA27" s="28">
        <f t="shared" si="3"/>
        <v>0.5</v>
      </c>
      <c r="AB27" s="28">
        <f t="shared" si="3"/>
        <v>0</v>
      </c>
      <c r="AC27" s="28">
        <f t="shared" si="3"/>
        <v>0</v>
      </c>
      <c r="AD27" s="28">
        <f t="shared" si="3"/>
        <v>0</v>
      </c>
      <c r="AE27" s="28">
        <f t="shared" si="3"/>
        <v>0</v>
      </c>
      <c r="AF27" s="28">
        <f t="shared" si="3"/>
        <v>0</v>
      </c>
      <c r="AG27" s="28">
        <f t="shared" si="3"/>
        <v>0</v>
      </c>
      <c r="AH27" s="11">
        <f t="shared" si="7"/>
        <v>3</v>
      </c>
      <c r="AI27" s="11">
        <f t="shared" si="8"/>
        <v>1.5</v>
      </c>
      <c r="AJ27" s="11">
        <f t="shared" si="8"/>
        <v>0</v>
      </c>
      <c r="AK27" s="11">
        <f t="shared" si="8"/>
        <v>1.5</v>
      </c>
      <c r="AL27" s="11">
        <f t="shared" si="8"/>
        <v>0</v>
      </c>
      <c r="AM27" s="11">
        <f t="shared" si="8"/>
        <v>0</v>
      </c>
      <c r="AN27" s="11">
        <f t="shared" si="8"/>
        <v>0</v>
      </c>
      <c r="AO27" s="11">
        <f t="shared" si="8"/>
        <v>0</v>
      </c>
      <c r="AP27" s="11">
        <f t="shared" si="8"/>
        <v>0</v>
      </c>
      <c r="AQ27" s="11">
        <f t="shared" si="8"/>
        <v>0</v>
      </c>
      <c r="AR27" s="11">
        <f t="shared" si="9"/>
        <v>0.5</v>
      </c>
      <c r="AS27" s="11">
        <f t="shared" si="5"/>
        <v>0</v>
      </c>
      <c r="AT27" s="11">
        <f t="shared" si="5"/>
        <v>0.5</v>
      </c>
      <c r="AU27" s="11">
        <f t="shared" si="5"/>
        <v>0</v>
      </c>
      <c r="AV27" s="11">
        <f t="shared" si="5"/>
        <v>0</v>
      </c>
      <c r="AW27" s="11">
        <f t="shared" si="5"/>
        <v>0</v>
      </c>
      <c r="AX27" s="11">
        <f t="shared" si="5"/>
        <v>0</v>
      </c>
      <c r="AY27" s="11">
        <f t="shared" si="5"/>
        <v>0</v>
      </c>
      <c r="AZ27" s="11">
        <f t="shared" si="5"/>
        <v>0</v>
      </c>
    </row>
    <row r="28" spans="1:52" ht="36" x14ac:dyDescent="0.2">
      <c r="A28" s="26">
        <f>IF(ISBLANK(B28),"",COUNTA($B$8:B28))</f>
        <v>21</v>
      </c>
      <c r="B28" s="29" t="s">
        <v>97</v>
      </c>
      <c r="C28" s="30">
        <v>7233</v>
      </c>
      <c r="D28" s="29" t="s">
        <v>109</v>
      </c>
      <c r="E28" s="44" t="str">
        <f t="shared" si="0"/>
        <v>ні</v>
      </c>
      <c r="F28" s="31">
        <v>4</v>
      </c>
      <c r="G28" s="43">
        <f t="shared" si="1"/>
        <v>9</v>
      </c>
      <c r="H28" s="31">
        <v>2</v>
      </c>
      <c r="I28" s="31">
        <v>7</v>
      </c>
      <c r="J28" s="31"/>
      <c r="K28" s="31"/>
      <c r="L28" s="31"/>
      <c r="M28" s="31"/>
      <c r="N28" s="31"/>
      <c r="O28" s="31"/>
      <c r="P28" s="43">
        <f t="shared" si="2"/>
        <v>9</v>
      </c>
      <c r="Q28" s="31">
        <v>2</v>
      </c>
      <c r="R28" s="31">
        <v>7</v>
      </c>
      <c r="S28" s="31"/>
      <c r="T28" s="31"/>
      <c r="U28" s="31"/>
      <c r="V28" s="31"/>
      <c r="W28" s="31"/>
      <c r="X28" s="31"/>
      <c r="Y28" s="28">
        <f t="shared" si="3"/>
        <v>9</v>
      </c>
      <c r="Z28" s="28">
        <f t="shared" si="3"/>
        <v>2</v>
      </c>
      <c r="AA28" s="28">
        <f t="shared" si="3"/>
        <v>7</v>
      </c>
      <c r="AB28" s="28">
        <f t="shared" si="3"/>
        <v>0</v>
      </c>
      <c r="AC28" s="28">
        <f t="shared" si="3"/>
        <v>0</v>
      </c>
      <c r="AD28" s="28">
        <f t="shared" si="3"/>
        <v>0</v>
      </c>
      <c r="AE28" s="28">
        <f t="shared" si="3"/>
        <v>0</v>
      </c>
      <c r="AF28" s="28">
        <f t="shared" si="3"/>
        <v>0</v>
      </c>
      <c r="AG28" s="28">
        <f t="shared" si="3"/>
        <v>0</v>
      </c>
      <c r="AH28" s="11">
        <f t="shared" si="7"/>
        <v>4</v>
      </c>
      <c r="AI28" s="11">
        <f t="shared" si="8"/>
        <v>36</v>
      </c>
      <c r="AJ28" s="11">
        <f t="shared" si="8"/>
        <v>8</v>
      </c>
      <c r="AK28" s="11">
        <f t="shared" si="8"/>
        <v>28</v>
      </c>
      <c r="AL28" s="11">
        <f t="shared" si="8"/>
        <v>0</v>
      </c>
      <c r="AM28" s="11">
        <f t="shared" si="8"/>
        <v>0</v>
      </c>
      <c r="AN28" s="11">
        <f t="shared" si="8"/>
        <v>0</v>
      </c>
      <c r="AO28" s="11">
        <f t="shared" si="8"/>
        <v>0</v>
      </c>
      <c r="AP28" s="11">
        <f t="shared" si="8"/>
        <v>0</v>
      </c>
      <c r="AQ28" s="11">
        <f t="shared" si="8"/>
        <v>0</v>
      </c>
      <c r="AR28" s="11">
        <f t="shared" si="9"/>
        <v>9</v>
      </c>
      <c r="AS28" s="11">
        <f t="shared" si="5"/>
        <v>2</v>
      </c>
      <c r="AT28" s="11">
        <f t="shared" si="5"/>
        <v>7</v>
      </c>
      <c r="AU28" s="11">
        <f t="shared" si="5"/>
        <v>0</v>
      </c>
      <c r="AV28" s="11">
        <f t="shared" si="5"/>
        <v>0</v>
      </c>
      <c r="AW28" s="11">
        <f t="shared" si="5"/>
        <v>0</v>
      </c>
      <c r="AX28" s="11">
        <f t="shared" si="5"/>
        <v>0</v>
      </c>
      <c r="AY28" s="11">
        <f t="shared" si="5"/>
        <v>0</v>
      </c>
      <c r="AZ28" s="11">
        <f t="shared" si="5"/>
        <v>0</v>
      </c>
    </row>
    <row r="29" spans="1:52" ht="12" x14ac:dyDescent="0.2">
      <c r="A29" s="26">
        <f>IF(ISBLANK(B29),"",COUNTA($B$8:B29))</f>
        <v>22</v>
      </c>
      <c r="B29" s="29" t="s">
        <v>97</v>
      </c>
      <c r="C29" s="30">
        <v>7241</v>
      </c>
      <c r="D29" s="29" t="s">
        <v>110</v>
      </c>
      <c r="E29" s="44" t="str">
        <f t="shared" si="0"/>
        <v>ні</v>
      </c>
      <c r="F29" s="31">
        <v>5</v>
      </c>
      <c r="G29" s="43">
        <f t="shared" si="1"/>
        <v>1.5</v>
      </c>
      <c r="H29" s="31">
        <v>1.5</v>
      </c>
      <c r="I29" s="31"/>
      <c r="J29" s="31"/>
      <c r="K29" s="31"/>
      <c r="L29" s="31"/>
      <c r="M29" s="31"/>
      <c r="N29" s="31"/>
      <c r="O29" s="31"/>
      <c r="P29" s="43">
        <f t="shared" si="2"/>
        <v>1.5</v>
      </c>
      <c r="Q29" s="31">
        <v>1.5</v>
      </c>
      <c r="R29" s="31"/>
      <c r="S29" s="31"/>
      <c r="T29" s="31"/>
      <c r="U29" s="31"/>
      <c r="V29" s="31"/>
      <c r="W29" s="31"/>
      <c r="X29" s="31"/>
      <c r="Y29" s="28">
        <f t="shared" si="3"/>
        <v>1.5</v>
      </c>
      <c r="Z29" s="28">
        <f t="shared" si="3"/>
        <v>1.5</v>
      </c>
      <c r="AA29" s="28">
        <f t="shared" si="3"/>
        <v>0</v>
      </c>
      <c r="AB29" s="28">
        <f t="shared" si="3"/>
        <v>0</v>
      </c>
      <c r="AC29" s="28">
        <f t="shared" si="3"/>
        <v>0</v>
      </c>
      <c r="AD29" s="28">
        <f t="shared" si="3"/>
        <v>0</v>
      </c>
      <c r="AE29" s="28">
        <f t="shared" si="3"/>
        <v>0</v>
      </c>
      <c r="AF29" s="28">
        <f t="shared" si="3"/>
        <v>0</v>
      </c>
      <c r="AG29" s="28">
        <f t="shared" si="3"/>
        <v>0</v>
      </c>
      <c r="AH29" s="11">
        <f t="shared" si="7"/>
        <v>5</v>
      </c>
      <c r="AI29" s="11">
        <f t="shared" si="8"/>
        <v>7.5</v>
      </c>
      <c r="AJ29" s="11">
        <f t="shared" si="8"/>
        <v>7.5</v>
      </c>
      <c r="AK29" s="11">
        <f t="shared" si="8"/>
        <v>0</v>
      </c>
      <c r="AL29" s="11">
        <f t="shared" si="8"/>
        <v>0</v>
      </c>
      <c r="AM29" s="11">
        <f t="shared" si="8"/>
        <v>0</v>
      </c>
      <c r="AN29" s="11">
        <f t="shared" si="8"/>
        <v>0</v>
      </c>
      <c r="AO29" s="11">
        <f t="shared" si="8"/>
        <v>0</v>
      </c>
      <c r="AP29" s="11">
        <f t="shared" si="8"/>
        <v>0</v>
      </c>
      <c r="AQ29" s="11">
        <f t="shared" si="8"/>
        <v>0</v>
      </c>
      <c r="AR29" s="11">
        <f t="shared" si="9"/>
        <v>1.5</v>
      </c>
      <c r="AS29" s="11">
        <f t="shared" si="5"/>
        <v>1.5</v>
      </c>
      <c r="AT29" s="11">
        <f t="shared" si="5"/>
        <v>0</v>
      </c>
      <c r="AU29" s="11">
        <f t="shared" si="5"/>
        <v>0</v>
      </c>
      <c r="AV29" s="11">
        <f t="shared" si="5"/>
        <v>0</v>
      </c>
      <c r="AW29" s="11">
        <f t="shared" si="5"/>
        <v>0</v>
      </c>
      <c r="AX29" s="11">
        <f t="shared" si="5"/>
        <v>0</v>
      </c>
      <c r="AY29" s="11">
        <f t="shared" si="5"/>
        <v>0</v>
      </c>
      <c r="AZ29" s="11">
        <f t="shared" si="5"/>
        <v>0</v>
      </c>
    </row>
    <row r="30" spans="1:52" s="11" customFormat="1" ht="36" x14ac:dyDescent="0.2">
      <c r="A30" s="26">
        <f>IF(ISBLANK(B30),"",COUNTA($B$8:B30))</f>
        <v>23</v>
      </c>
      <c r="B30" s="29" t="s">
        <v>97</v>
      </c>
      <c r="C30" s="30">
        <v>7241</v>
      </c>
      <c r="D30" s="29" t="s">
        <v>111</v>
      </c>
      <c r="E30" s="44" t="str">
        <f t="shared" si="0"/>
        <v>ні</v>
      </c>
      <c r="F30" s="31">
        <v>4</v>
      </c>
      <c r="G30" s="43">
        <f t="shared" si="1"/>
        <v>1.5</v>
      </c>
      <c r="H30" s="31"/>
      <c r="I30" s="31">
        <v>1.5</v>
      </c>
      <c r="J30" s="31"/>
      <c r="K30" s="31"/>
      <c r="L30" s="31"/>
      <c r="M30" s="31"/>
      <c r="N30" s="31"/>
      <c r="O30" s="31"/>
      <c r="P30" s="43">
        <f t="shared" si="2"/>
        <v>1.5</v>
      </c>
      <c r="Q30" s="31"/>
      <c r="R30" s="31">
        <v>1.5</v>
      </c>
      <c r="S30" s="31"/>
      <c r="T30" s="31"/>
      <c r="U30" s="31"/>
      <c r="V30" s="31"/>
      <c r="W30" s="31"/>
      <c r="X30" s="31"/>
      <c r="Y30" s="28">
        <f t="shared" si="3"/>
        <v>1.5</v>
      </c>
      <c r="Z30" s="28">
        <f t="shared" si="3"/>
        <v>0</v>
      </c>
      <c r="AA30" s="28">
        <f t="shared" si="3"/>
        <v>1.5</v>
      </c>
      <c r="AB30" s="28">
        <f t="shared" si="3"/>
        <v>0</v>
      </c>
      <c r="AC30" s="28">
        <f t="shared" si="3"/>
        <v>0</v>
      </c>
      <c r="AD30" s="28">
        <f t="shared" si="3"/>
        <v>0</v>
      </c>
      <c r="AE30" s="28">
        <f t="shared" si="3"/>
        <v>0</v>
      </c>
      <c r="AF30" s="28">
        <f t="shared" si="3"/>
        <v>0</v>
      </c>
      <c r="AG30" s="28">
        <f t="shared" si="3"/>
        <v>0</v>
      </c>
      <c r="AH30" s="11">
        <f t="shared" si="7"/>
        <v>4</v>
      </c>
      <c r="AI30" s="11">
        <f t="shared" si="8"/>
        <v>6</v>
      </c>
      <c r="AJ30" s="11">
        <f t="shared" si="8"/>
        <v>0</v>
      </c>
      <c r="AK30" s="11">
        <f t="shared" si="8"/>
        <v>6</v>
      </c>
      <c r="AL30" s="11">
        <f t="shared" si="8"/>
        <v>0</v>
      </c>
      <c r="AM30" s="11">
        <f t="shared" si="8"/>
        <v>0</v>
      </c>
      <c r="AN30" s="11">
        <f t="shared" si="8"/>
        <v>0</v>
      </c>
      <c r="AO30" s="11">
        <f t="shared" si="8"/>
        <v>0</v>
      </c>
      <c r="AP30" s="11">
        <f t="shared" si="8"/>
        <v>0</v>
      </c>
      <c r="AQ30" s="11">
        <f t="shared" si="8"/>
        <v>0</v>
      </c>
      <c r="AR30" s="11">
        <f t="shared" si="9"/>
        <v>1.5</v>
      </c>
      <c r="AS30" s="11">
        <f t="shared" si="5"/>
        <v>0</v>
      </c>
      <c r="AT30" s="11">
        <f t="shared" si="5"/>
        <v>1.5</v>
      </c>
      <c r="AU30" s="11">
        <f t="shared" si="5"/>
        <v>0</v>
      </c>
      <c r="AV30" s="11">
        <f t="shared" si="5"/>
        <v>0</v>
      </c>
      <c r="AW30" s="11">
        <f t="shared" si="5"/>
        <v>0</v>
      </c>
      <c r="AX30" s="11">
        <f t="shared" si="5"/>
        <v>0</v>
      </c>
      <c r="AY30" s="11">
        <f t="shared" si="5"/>
        <v>0</v>
      </c>
      <c r="AZ30" s="11">
        <f t="shared" si="5"/>
        <v>0</v>
      </c>
    </row>
    <row r="31" spans="1:52" s="11" customFormat="1" ht="12" x14ac:dyDescent="0.2">
      <c r="A31" s="26">
        <f>IF(ISBLANK(B31),"",COUNTA($B$8:B31))</f>
        <v>24</v>
      </c>
      <c r="B31" s="29" t="s">
        <v>97</v>
      </c>
      <c r="C31" s="30">
        <v>7212</v>
      </c>
      <c r="D31" s="32" t="s">
        <v>112</v>
      </c>
      <c r="E31" s="44" t="str">
        <f t="shared" si="0"/>
        <v>ні</v>
      </c>
      <c r="F31" s="31">
        <v>5</v>
      </c>
      <c r="G31" s="43">
        <f t="shared" si="1"/>
        <v>2</v>
      </c>
      <c r="H31" s="31"/>
      <c r="I31" s="31">
        <v>1</v>
      </c>
      <c r="J31" s="31"/>
      <c r="K31" s="31"/>
      <c r="L31" s="31"/>
      <c r="M31" s="31"/>
      <c r="N31" s="31">
        <v>1</v>
      </c>
      <c r="O31" s="31"/>
      <c r="P31" s="43">
        <f t="shared" si="2"/>
        <v>2</v>
      </c>
      <c r="Q31" s="31"/>
      <c r="R31" s="31">
        <v>1</v>
      </c>
      <c r="S31" s="31"/>
      <c r="T31" s="31"/>
      <c r="U31" s="31"/>
      <c r="V31" s="31"/>
      <c r="W31" s="31">
        <v>1</v>
      </c>
      <c r="X31" s="31"/>
      <c r="Y31" s="28">
        <f t="shared" si="3"/>
        <v>2</v>
      </c>
      <c r="Z31" s="28">
        <f t="shared" si="3"/>
        <v>0</v>
      </c>
      <c r="AA31" s="28">
        <f t="shared" si="3"/>
        <v>1</v>
      </c>
      <c r="AB31" s="28">
        <f t="shared" si="3"/>
        <v>0</v>
      </c>
      <c r="AC31" s="28">
        <f t="shared" si="3"/>
        <v>0</v>
      </c>
      <c r="AD31" s="28">
        <f t="shared" si="3"/>
        <v>0</v>
      </c>
      <c r="AE31" s="28">
        <f t="shared" si="3"/>
        <v>0</v>
      </c>
      <c r="AF31" s="28">
        <f t="shared" si="3"/>
        <v>1</v>
      </c>
      <c r="AG31" s="28">
        <f t="shared" si="3"/>
        <v>0</v>
      </c>
      <c r="AH31" s="11">
        <f t="shared" si="7"/>
        <v>5</v>
      </c>
      <c r="AI31" s="11">
        <f t="shared" si="8"/>
        <v>10</v>
      </c>
      <c r="AJ31" s="11">
        <f t="shared" si="8"/>
        <v>0</v>
      </c>
      <c r="AK31" s="11">
        <f t="shared" si="8"/>
        <v>5</v>
      </c>
      <c r="AL31" s="11">
        <f t="shared" si="8"/>
        <v>0</v>
      </c>
      <c r="AM31" s="11">
        <f t="shared" si="8"/>
        <v>0</v>
      </c>
      <c r="AN31" s="11">
        <f t="shared" si="8"/>
        <v>0</v>
      </c>
      <c r="AO31" s="11">
        <f t="shared" si="8"/>
        <v>0</v>
      </c>
      <c r="AP31" s="11">
        <f t="shared" si="8"/>
        <v>5</v>
      </c>
      <c r="AQ31" s="11">
        <f t="shared" si="8"/>
        <v>0</v>
      </c>
      <c r="AR31" s="11">
        <f t="shared" si="9"/>
        <v>2</v>
      </c>
      <c r="AS31" s="11">
        <f t="shared" si="5"/>
        <v>0</v>
      </c>
      <c r="AT31" s="11">
        <f t="shared" si="5"/>
        <v>1</v>
      </c>
      <c r="AU31" s="11">
        <f t="shared" si="5"/>
        <v>0</v>
      </c>
      <c r="AV31" s="11">
        <f t="shared" si="5"/>
        <v>0</v>
      </c>
      <c r="AW31" s="11">
        <f t="shared" si="5"/>
        <v>0</v>
      </c>
      <c r="AX31" s="11">
        <f t="shared" si="5"/>
        <v>0</v>
      </c>
      <c r="AY31" s="11">
        <f t="shared" si="5"/>
        <v>1</v>
      </c>
      <c r="AZ31" s="11">
        <f t="shared" si="5"/>
        <v>0</v>
      </c>
    </row>
    <row r="32" spans="1:52" ht="12" x14ac:dyDescent="0.2">
      <c r="A32" s="26">
        <f>IF(ISBLANK(B32),"",COUNTA($B$8:B32))</f>
        <v>25</v>
      </c>
      <c r="B32" s="29" t="s">
        <v>97</v>
      </c>
      <c r="C32" s="30">
        <v>8211</v>
      </c>
      <c r="D32" s="32" t="s">
        <v>113</v>
      </c>
      <c r="E32" s="44" t="str">
        <f t="shared" si="0"/>
        <v>ні</v>
      </c>
      <c r="F32" s="31">
        <v>5</v>
      </c>
      <c r="G32" s="43">
        <f t="shared" si="1"/>
        <v>1</v>
      </c>
      <c r="H32" s="31"/>
      <c r="I32" s="31"/>
      <c r="J32" s="31"/>
      <c r="K32" s="31"/>
      <c r="L32" s="31"/>
      <c r="M32" s="31"/>
      <c r="N32" s="31">
        <v>1</v>
      </c>
      <c r="O32" s="31"/>
      <c r="P32" s="43">
        <f t="shared" si="2"/>
        <v>1</v>
      </c>
      <c r="Q32" s="31"/>
      <c r="R32" s="31"/>
      <c r="S32" s="31"/>
      <c r="T32" s="31"/>
      <c r="U32" s="31"/>
      <c r="V32" s="31"/>
      <c r="W32" s="31">
        <v>1</v>
      </c>
      <c r="X32" s="31"/>
      <c r="Y32" s="28">
        <f t="shared" si="3"/>
        <v>1</v>
      </c>
      <c r="Z32" s="28">
        <f t="shared" si="3"/>
        <v>0</v>
      </c>
      <c r="AA32" s="28">
        <f t="shared" si="3"/>
        <v>0</v>
      </c>
      <c r="AB32" s="28">
        <f t="shared" si="3"/>
        <v>0</v>
      </c>
      <c r="AC32" s="28">
        <f t="shared" si="3"/>
        <v>0</v>
      </c>
      <c r="AD32" s="28">
        <f t="shared" si="3"/>
        <v>0</v>
      </c>
      <c r="AE32" s="28">
        <f t="shared" si="3"/>
        <v>0</v>
      </c>
      <c r="AF32" s="28">
        <f t="shared" si="3"/>
        <v>1</v>
      </c>
      <c r="AG32" s="28">
        <f t="shared" si="3"/>
        <v>0</v>
      </c>
      <c r="AH32" s="11">
        <f t="shared" si="7"/>
        <v>5</v>
      </c>
      <c r="AI32" s="11">
        <f t="shared" si="8"/>
        <v>5</v>
      </c>
      <c r="AJ32" s="11">
        <f t="shared" si="8"/>
        <v>0</v>
      </c>
      <c r="AK32" s="11">
        <f t="shared" si="8"/>
        <v>0</v>
      </c>
      <c r="AL32" s="11">
        <f t="shared" si="8"/>
        <v>0</v>
      </c>
      <c r="AM32" s="11">
        <f t="shared" si="8"/>
        <v>0</v>
      </c>
      <c r="AN32" s="11">
        <f t="shared" si="8"/>
        <v>0</v>
      </c>
      <c r="AO32" s="11">
        <f t="shared" si="8"/>
        <v>0</v>
      </c>
      <c r="AP32" s="11">
        <f t="shared" si="8"/>
        <v>5</v>
      </c>
      <c r="AQ32" s="11">
        <f t="shared" si="8"/>
        <v>0</v>
      </c>
      <c r="AR32" s="11">
        <f t="shared" si="9"/>
        <v>1</v>
      </c>
      <c r="AS32" s="11">
        <f t="shared" si="5"/>
        <v>0</v>
      </c>
      <c r="AT32" s="11">
        <f t="shared" si="5"/>
        <v>0</v>
      </c>
      <c r="AU32" s="11">
        <f t="shared" si="5"/>
        <v>0</v>
      </c>
      <c r="AV32" s="11">
        <f t="shared" si="5"/>
        <v>0</v>
      </c>
      <c r="AW32" s="11">
        <f t="shared" si="5"/>
        <v>0</v>
      </c>
      <c r="AX32" s="11">
        <f t="shared" si="5"/>
        <v>0</v>
      </c>
      <c r="AY32" s="11">
        <f t="shared" si="5"/>
        <v>1</v>
      </c>
      <c r="AZ32" s="11">
        <f t="shared" si="5"/>
        <v>0</v>
      </c>
    </row>
    <row r="33" spans="1:52" ht="12" x14ac:dyDescent="0.2">
      <c r="A33" s="26">
        <f>IF(ISBLANK(B33),"",COUNTA($B$8:B33))</f>
        <v>26</v>
      </c>
      <c r="B33" s="29" t="s">
        <v>97</v>
      </c>
      <c r="C33" s="30">
        <v>9411</v>
      </c>
      <c r="D33" s="32" t="s">
        <v>114</v>
      </c>
      <c r="E33" s="44" t="str">
        <f t="shared" si="0"/>
        <v>ні</v>
      </c>
      <c r="F33" s="31"/>
      <c r="G33" s="43">
        <f t="shared" si="1"/>
        <v>1</v>
      </c>
      <c r="H33" s="31"/>
      <c r="I33" s="31"/>
      <c r="J33" s="31"/>
      <c r="K33" s="31"/>
      <c r="L33" s="31"/>
      <c r="M33" s="31"/>
      <c r="N33" s="31">
        <v>1</v>
      </c>
      <c r="O33" s="31"/>
      <c r="P33" s="43">
        <f t="shared" si="2"/>
        <v>1</v>
      </c>
      <c r="Q33" s="31"/>
      <c r="R33" s="31"/>
      <c r="S33" s="31"/>
      <c r="T33" s="31"/>
      <c r="U33" s="31"/>
      <c r="V33" s="31"/>
      <c r="W33" s="31">
        <v>1</v>
      </c>
      <c r="X33" s="31"/>
      <c r="Y33" s="28">
        <f t="shared" si="3"/>
        <v>1</v>
      </c>
      <c r="Z33" s="28">
        <f t="shared" si="3"/>
        <v>0</v>
      </c>
      <c r="AA33" s="28">
        <f t="shared" si="3"/>
        <v>0</v>
      </c>
      <c r="AB33" s="28">
        <f t="shared" si="3"/>
        <v>0</v>
      </c>
      <c r="AC33" s="28">
        <f t="shared" si="3"/>
        <v>0</v>
      </c>
      <c r="AD33" s="28">
        <f t="shared" si="3"/>
        <v>0</v>
      </c>
      <c r="AE33" s="28">
        <f t="shared" si="3"/>
        <v>0</v>
      </c>
      <c r="AF33" s="28">
        <f t="shared" si="3"/>
        <v>1</v>
      </c>
      <c r="AG33" s="28">
        <f t="shared" si="3"/>
        <v>0</v>
      </c>
      <c r="AH33" s="11">
        <f t="shared" si="7"/>
        <v>0</v>
      </c>
      <c r="AI33" s="11">
        <f t="shared" si="8"/>
        <v>0</v>
      </c>
      <c r="AJ33" s="11">
        <f t="shared" si="8"/>
        <v>0</v>
      </c>
      <c r="AK33" s="11">
        <f t="shared" si="8"/>
        <v>0</v>
      </c>
      <c r="AL33" s="11">
        <f t="shared" si="8"/>
        <v>0</v>
      </c>
      <c r="AM33" s="11">
        <f t="shared" si="8"/>
        <v>0</v>
      </c>
      <c r="AN33" s="11">
        <f t="shared" si="8"/>
        <v>0</v>
      </c>
      <c r="AO33" s="11">
        <f t="shared" si="8"/>
        <v>0</v>
      </c>
      <c r="AP33" s="11">
        <f t="shared" si="8"/>
        <v>0</v>
      </c>
      <c r="AQ33" s="11">
        <f t="shared" si="8"/>
        <v>0</v>
      </c>
      <c r="AR33" s="11">
        <f t="shared" si="9"/>
        <v>0</v>
      </c>
      <c r="AS33" s="11">
        <f t="shared" si="5"/>
        <v>0</v>
      </c>
      <c r="AT33" s="11">
        <f t="shared" si="5"/>
        <v>0</v>
      </c>
      <c r="AU33" s="11">
        <f t="shared" si="5"/>
        <v>0</v>
      </c>
      <c r="AV33" s="11">
        <f t="shared" si="5"/>
        <v>0</v>
      </c>
      <c r="AW33" s="11">
        <f t="shared" si="5"/>
        <v>0</v>
      </c>
      <c r="AX33" s="11">
        <f t="shared" si="5"/>
        <v>0</v>
      </c>
      <c r="AY33" s="11">
        <f t="shared" si="5"/>
        <v>0</v>
      </c>
      <c r="AZ33" s="11">
        <f t="shared" si="5"/>
        <v>0</v>
      </c>
    </row>
    <row r="34" spans="1:52" ht="24" x14ac:dyDescent="0.2">
      <c r="A34" s="26">
        <f>IF(ISBLANK(B34),"",COUNTA($B$8:B34))</f>
        <v>27</v>
      </c>
      <c r="B34" s="29" t="s">
        <v>97</v>
      </c>
      <c r="C34" s="30">
        <v>9132</v>
      </c>
      <c r="D34" s="32" t="s">
        <v>115</v>
      </c>
      <c r="E34" s="44" t="str">
        <f t="shared" si="0"/>
        <v>ні</v>
      </c>
      <c r="F34" s="31"/>
      <c r="G34" s="43">
        <f t="shared" si="1"/>
        <v>1</v>
      </c>
      <c r="H34" s="31"/>
      <c r="I34" s="31"/>
      <c r="J34" s="31"/>
      <c r="K34" s="31"/>
      <c r="L34" s="31"/>
      <c r="M34" s="31"/>
      <c r="N34" s="31">
        <v>1</v>
      </c>
      <c r="O34" s="31"/>
      <c r="P34" s="43">
        <f t="shared" si="2"/>
        <v>1</v>
      </c>
      <c r="Q34" s="31"/>
      <c r="R34" s="31"/>
      <c r="S34" s="31"/>
      <c r="T34" s="31"/>
      <c r="U34" s="31"/>
      <c r="V34" s="31"/>
      <c r="W34" s="31">
        <v>1</v>
      </c>
      <c r="X34" s="31"/>
      <c r="Y34" s="28">
        <f t="shared" si="3"/>
        <v>1</v>
      </c>
      <c r="Z34" s="28">
        <f t="shared" si="3"/>
        <v>0</v>
      </c>
      <c r="AA34" s="28">
        <f t="shared" si="3"/>
        <v>0</v>
      </c>
      <c r="AB34" s="28">
        <f t="shared" si="3"/>
        <v>0</v>
      </c>
      <c r="AC34" s="28">
        <f t="shared" si="3"/>
        <v>0</v>
      </c>
      <c r="AD34" s="28">
        <f t="shared" si="3"/>
        <v>0</v>
      </c>
      <c r="AE34" s="28">
        <f t="shared" si="3"/>
        <v>0</v>
      </c>
      <c r="AF34" s="28">
        <f t="shared" si="3"/>
        <v>1</v>
      </c>
      <c r="AG34" s="28">
        <f t="shared" si="3"/>
        <v>0</v>
      </c>
      <c r="AH34" s="11">
        <f t="shared" si="7"/>
        <v>0</v>
      </c>
      <c r="AI34" s="11">
        <f t="shared" si="8"/>
        <v>0</v>
      </c>
      <c r="AJ34" s="11">
        <f t="shared" si="8"/>
        <v>0</v>
      </c>
      <c r="AK34" s="11">
        <f t="shared" si="8"/>
        <v>0</v>
      </c>
      <c r="AL34" s="11">
        <f t="shared" si="8"/>
        <v>0</v>
      </c>
      <c r="AM34" s="11">
        <f t="shared" si="8"/>
        <v>0</v>
      </c>
      <c r="AN34" s="11">
        <f t="shared" si="8"/>
        <v>0</v>
      </c>
      <c r="AO34" s="11">
        <f t="shared" si="8"/>
        <v>0</v>
      </c>
      <c r="AP34" s="11">
        <f t="shared" si="8"/>
        <v>0</v>
      </c>
      <c r="AQ34" s="11">
        <f t="shared" si="8"/>
        <v>0</v>
      </c>
      <c r="AR34" s="11">
        <f t="shared" si="9"/>
        <v>0</v>
      </c>
      <c r="AS34" s="11">
        <f t="shared" si="5"/>
        <v>0</v>
      </c>
      <c r="AT34" s="11">
        <f t="shared" si="5"/>
        <v>0</v>
      </c>
      <c r="AU34" s="11">
        <f t="shared" si="5"/>
        <v>0</v>
      </c>
      <c r="AV34" s="11">
        <f t="shared" si="5"/>
        <v>0</v>
      </c>
      <c r="AW34" s="11">
        <f t="shared" si="5"/>
        <v>0</v>
      </c>
      <c r="AX34" s="11">
        <f t="shared" si="5"/>
        <v>0</v>
      </c>
      <c r="AY34" s="11">
        <f t="shared" si="5"/>
        <v>0</v>
      </c>
      <c r="AZ34" s="11">
        <f t="shared" si="5"/>
        <v>0</v>
      </c>
    </row>
    <row r="35" spans="1:52" ht="24" x14ac:dyDescent="0.2">
      <c r="A35" s="26">
        <f>IF(ISBLANK(B35),"",COUNTA($B$8:B35))</f>
        <v>28</v>
      </c>
      <c r="B35" s="29" t="s">
        <v>116</v>
      </c>
      <c r="C35" s="33">
        <v>8322</v>
      </c>
      <c r="D35" s="32" t="s">
        <v>117</v>
      </c>
      <c r="E35" s="44" t="str">
        <f t="shared" si="0"/>
        <v>ні</v>
      </c>
      <c r="F35" s="31"/>
      <c r="G35" s="43">
        <f t="shared" si="1"/>
        <v>1</v>
      </c>
      <c r="H35" s="34"/>
      <c r="I35" s="34"/>
      <c r="J35" s="34"/>
      <c r="K35" s="34"/>
      <c r="L35" s="34"/>
      <c r="M35" s="34"/>
      <c r="N35" s="34">
        <v>1</v>
      </c>
      <c r="O35" s="34"/>
      <c r="P35" s="43">
        <f t="shared" si="2"/>
        <v>1</v>
      </c>
      <c r="Q35" s="34"/>
      <c r="R35" s="34"/>
      <c r="S35" s="34"/>
      <c r="T35" s="34"/>
      <c r="U35" s="34"/>
      <c r="V35" s="34"/>
      <c r="W35" s="34">
        <v>1</v>
      </c>
      <c r="X35" s="34"/>
      <c r="Y35" s="28">
        <f t="shared" si="3"/>
        <v>1</v>
      </c>
      <c r="Z35" s="28">
        <f t="shared" si="3"/>
        <v>0</v>
      </c>
      <c r="AA35" s="28">
        <f t="shared" si="3"/>
        <v>0</v>
      </c>
      <c r="AB35" s="28">
        <f t="shared" si="3"/>
        <v>0</v>
      </c>
      <c r="AC35" s="28">
        <f t="shared" si="3"/>
        <v>0</v>
      </c>
      <c r="AD35" s="28">
        <f t="shared" si="3"/>
        <v>0</v>
      </c>
      <c r="AE35" s="28">
        <f t="shared" si="3"/>
        <v>0</v>
      </c>
      <c r="AF35" s="28">
        <f t="shared" si="3"/>
        <v>1</v>
      </c>
      <c r="AG35" s="28">
        <f t="shared" si="3"/>
        <v>0</v>
      </c>
      <c r="AH35" s="11">
        <f t="shared" si="7"/>
        <v>0</v>
      </c>
      <c r="AI35" s="11">
        <f t="shared" si="8"/>
        <v>0</v>
      </c>
      <c r="AJ35" s="11">
        <f t="shared" si="8"/>
        <v>0</v>
      </c>
      <c r="AK35" s="11">
        <f t="shared" si="8"/>
        <v>0</v>
      </c>
      <c r="AL35" s="11">
        <f t="shared" si="8"/>
        <v>0</v>
      </c>
      <c r="AM35" s="11">
        <f t="shared" si="8"/>
        <v>0</v>
      </c>
      <c r="AN35" s="11">
        <f t="shared" si="8"/>
        <v>0</v>
      </c>
      <c r="AO35" s="11">
        <f t="shared" si="8"/>
        <v>0</v>
      </c>
      <c r="AP35" s="11">
        <f t="shared" si="8"/>
        <v>0</v>
      </c>
      <c r="AQ35" s="11">
        <f t="shared" si="8"/>
        <v>0</v>
      </c>
      <c r="AR35" s="11">
        <f t="shared" si="9"/>
        <v>0</v>
      </c>
      <c r="AS35" s="11">
        <f t="shared" si="5"/>
        <v>0</v>
      </c>
      <c r="AT35" s="11">
        <f t="shared" si="5"/>
        <v>0</v>
      </c>
      <c r="AU35" s="11">
        <f t="shared" si="5"/>
        <v>0</v>
      </c>
      <c r="AV35" s="11">
        <f t="shared" si="5"/>
        <v>0</v>
      </c>
      <c r="AW35" s="11">
        <f t="shared" si="5"/>
        <v>0</v>
      </c>
      <c r="AX35" s="11">
        <f t="shared" si="5"/>
        <v>0</v>
      </c>
      <c r="AY35" s="11">
        <f t="shared" si="5"/>
        <v>0</v>
      </c>
      <c r="AZ35" s="11">
        <f t="shared" si="5"/>
        <v>0</v>
      </c>
    </row>
    <row r="36" spans="1:52" ht="12" x14ac:dyDescent="0.2">
      <c r="A36" s="26">
        <f>IF(ISBLANK(B36),"",COUNTA($B$8:B36))</f>
        <v>29</v>
      </c>
      <c r="B36" s="29" t="s">
        <v>116</v>
      </c>
      <c r="C36" s="33">
        <v>8322</v>
      </c>
      <c r="D36" s="32" t="s">
        <v>118</v>
      </c>
      <c r="E36" s="44" t="str">
        <f t="shared" si="0"/>
        <v>ні</v>
      </c>
      <c r="F36" s="31"/>
      <c r="G36" s="43">
        <f t="shared" si="1"/>
        <v>0.3</v>
      </c>
      <c r="H36" s="34"/>
      <c r="I36" s="34"/>
      <c r="J36" s="34"/>
      <c r="K36" s="34"/>
      <c r="L36" s="34"/>
      <c r="M36" s="34"/>
      <c r="N36" s="34">
        <v>0.3</v>
      </c>
      <c r="O36" s="34"/>
      <c r="P36" s="43">
        <f t="shared" si="2"/>
        <v>0.3</v>
      </c>
      <c r="Q36" s="34"/>
      <c r="R36" s="34"/>
      <c r="S36" s="34"/>
      <c r="T36" s="34"/>
      <c r="U36" s="34"/>
      <c r="V36" s="34"/>
      <c r="W36" s="34">
        <v>0.3</v>
      </c>
      <c r="X36" s="34"/>
      <c r="Y36" s="28">
        <f t="shared" si="3"/>
        <v>0.3</v>
      </c>
      <c r="Z36" s="28">
        <f t="shared" si="3"/>
        <v>0</v>
      </c>
      <c r="AA36" s="28">
        <f t="shared" si="3"/>
        <v>0</v>
      </c>
      <c r="AB36" s="28">
        <f t="shared" ref="AB36:AG79" si="10">(J36+S36)/2</f>
        <v>0</v>
      </c>
      <c r="AC36" s="28">
        <f t="shared" si="10"/>
        <v>0</v>
      </c>
      <c r="AD36" s="28">
        <f t="shared" si="10"/>
        <v>0</v>
      </c>
      <c r="AE36" s="28">
        <f t="shared" si="10"/>
        <v>0</v>
      </c>
      <c r="AF36" s="28">
        <f t="shared" si="10"/>
        <v>0.3</v>
      </c>
      <c r="AG36" s="28">
        <f t="shared" si="10"/>
        <v>0</v>
      </c>
      <c r="AH36" s="11">
        <f t="shared" si="7"/>
        <v>0</v>
      </c>
      <c r="AI36" s="11">
        <f t="shared" si="8"/>
        <v>0</v>
      </c>
      <c r="AJ36" s="11">
        <f t="shared" si="8"/>
        <v>0</v>
      </c>
      <c r="AK36" s="11">
        <f t="shared" si="8"/>
        <v>0</v>
      </c>
      <c r="AL36" s="11">
        <f t="shared" si="8"/>
        <v>0</v>
      </c>
      <c r="AM36" s="11">
        <f t="shared" si="8"/>
        <v>0</v>
      </c>
      <c r="AN36" s="11">
        <f t="shared" si="8"/>
        <v>0</v>
      </c>
      <c r="AO36" s="11">
        <f t="shared" si="8"/>
        <v>0</v>
      </c>
      <c r="AP36" s="11">
        <f t="shared" si="8"/>
        <v>0</v>
      </c>
      <c r="AQ36" s="11">
        <f t="shared" si="8"/>
        <v>0</v>
      </c>
      <c r="AR36" s="11">
        <f t="shared" si="9"/>
        <v>0</v>
      </c>
      <c r="AS36" s="11">
        <f t="shared" si="5"/>
        <v>0</v>
      </c>
      <c r="AT36" s="11">
        <f t="shared" si="5"/>
        <v>0</v>
      </c>
      <c r="AU36" s="11">
        <f t="shared" si="5"/>
        <v>0</v>
      </c>
      <c r="AV36" s="11">
        <f t="shared" si="5"/>
        <v>0</v>
      </c>
      <c r="AW36" s="11">
        <f t="shared" si="5"/>
        <v>0</v>
      </c>
      <c r="AX36" s="11">
        <f t="shared" si="5"/>
        <v>0</v>
      </c>
      <c r="AY36" s="11">
        <f t="shared" si="5"/>
        <v>0</v>
      </c>
      <c r="AZ36" s="11">
        <f t="shared" si="5"/>
        <v>0</v>
      </c>
    </row>
    <row r="37" spans="1:52" ht="12" x14ac:dyDescent="0.2">
      <c r="A37" s="26">
        <f>IF(ISBLANK(B37),"",COUNTA($B$8:B37))</f>
        <v>30</v>
      </c>
      <c r="B37" s="29" t="s">
        <v>116</v>
      </c>
      <c r="C37" s="33">
        <v>8322</v>
      </c>
      <c r="D37" s="32" t="s">
        <v>119</v>
      </c>
      <c r="E37" s="44" t="str">
        <f t="shared" si="0"/>
        <v>ні</v>
      </c>
      <c r="F37" s="31"/>
      <c r="G37" s="43">
        <f t="shared" si="1"/>
        <v>1</v>
      </c>
      <c r="H37" s="34"/>
      <c r="I37" s="34"/>
      <c r="J37" s="34"/>
      <c r="K37" s="34"/>
      <c r="L37" s="34"/>
      <c r="M37" s="34"/>
      <c r="N37" s="34">
        <v>1</v>
      </c>
      <c r="O37" s="34"/>
      <c r="P37" s="43">
        <f t="shared" si="2"/>
        <v>1</v>
      </c>
      <c r="Q37" s="34"/>
      <c r="R37" s="34"/>
      <c r="S37" s="34"/>
      <c r="T37" s="34"/>
      <c r="U37" s="34"/>
      <c r="V37" s="34"/>
      <c r="W37" s="34">
        <v>1</v>
      </c>
      <c r="X37" s="34"/>
      <c r="Y37" s="28">
        <f t="shared" ref="Y37:AD101" si="11">(G37+P37)/2</f>
        <v>1</v>
      </c>
      <c r="Z37" s="28">
        <f t="shared" si="11"/>
        <v>0</v>
      </c>
      <c r="AA37" s="28">
        <f t="shared" si="11"/>
        <v>0</v>
      </c>
      <c r="AB37" s="28">
        <f t="shared" si="10"/>
        <v>0</v>
      </c>
      <c r="AC37" s="28">
        <f t="shared" si="10"/>
        <v>0</v>
      </c>
      <c r="AD37" s="28">
        <f t="shared" si="10"/>
        <v>0</v>
      </c>
      <c r="AE37" s="28">
        <f t="shared" si="10"/>
        <v>0</v>
      </c>
      <c r="AF37" s="28">
        <f t="shared" si="10"/>
        <v>1</v>
      </c>
      <c r="AG37" s="28">
        <f t="shared" si="10"/>
        <v>0</v>
      </c>
      <c r="AH37" s="11">
        <f t="shared" si="7"/>
        <v>0</v>
      </c>
      <c r="AI37" s="11">
        <f t="shared" si="8"/>
        <v>0</v>
      </c>
      <c r="AJ37" s="11">
        <f t="shared" si="8"/>
        <v>0</v>
      </c>
      <c r="AK37" s="11">
        <f t="shared" si="8"/>
        <v>0</v>
      </c>
      <c r="AL37" s="11">
        <f t="shared" si="8"/>
        <v>0</v>
      </c>
      <c r="AM37" s="11">
        <f t="shared" si="8"/>
        <v>0</v>
      </c>
      <c r="AN37" s="11">
        <f t="shared" si="8"/>
        <v>0</v>
      </c>
      <c r="AO37" s="11">
        <f t="shared" si="8"/>
        <v>0</v>
      </c>
      <c r="AP37" s="11">
        <f t="shared" si="8"/>
        <v>0</v>
      </c>
      <c r="AQ37" s="11">
        <f t="shared" si="8"/>
        <v>0</v>
      </c>
      <c r="AR37" s="11">
        <f t="shared" si="9"/>
        <v>0</v>
      </c>
      <c r="AS37" s="11">
        <f t="shared" si="5"/>
        <v>0</v>
      </c>
      <c r="AT37" s="11">
        <f t="shared" si="5"/>
        <v>0</v>
      </c>
      <c r="AU37" s="11">
        <f t="shared" si="5"/>
        <v>0</v>
      </c>
      <c r="AV37" s="11">
        <f t="shared" si="5"/>
        <v>0</v>
      </c>
      <c r="AW37" s="11">
        <f t="shared" si="5"/>
        <v>0</v>
      </c>
      <c r="AX37" s="11">
        <f t="shared" si="5"/>
        <v>0</v>
      </c>
      <c r="AY37" s="11">
        <f t="shared" si="5"/>
        <v>0</v>
      </c>
      <c r="AZ37" s="11">
        <f t="shared" si="5"/>
        <v>0</v>
      </c>
    </row>
    <row r="38" spans="1:52" s="7" customFormat="1" ht="12.75" x14ac:dyDescent="0.2">
      <c r="A38" s="26">
        <f>IF(ISBLANK(B38),"",COUNTA($B$8:B38))</f>
        <v>31</v>
      </c>
      <c r="B38" s="29" t="s">
        <v>116</v>
      </c>
      <c r="C38" s="33">
        <v>8322</v>
      </c>
      <c r="D38" s="32" t="s">
        <v>120</v>
      </c>
      <c r="E38" s="44" t="str">
        <f t="shared" si="0"/>
        <v>ні</v>
      </c>
      <c r="F38" s="31"/>
      <c r="G38" s="43">
        <f t="shared" si="1"/>
        <v>0.3</v>
      </c>
      <c r="H38" s="34"/>
      <c r="I38" s="34"/>
      <c r="J38" s="34"/>
      <c r="K38" s="34"/>
      <c r="L38" s="34"/>
      <c r="M38" s="34"/>
      <c r="N38" s="34">
        <v>0.3</v>
      </c>
      <c r="O38" s="34"/>
      <c r="P38" s="43">
        <f t="shared" si="2"/>
        <v>0.3</v>
      </c>
      <c r="Q38" s="34"/>
      <c r="R38" s="34"/>
      <c r="S38" s="34"/>
      <c r="T38" s="34"/>
      <c r="U38" s="34"/>
      <c r="V38" s="34"/>
      <c r="W38" s="34">
        <v>0.3</v>
      </c>
      <c r="X38" s="34"/>
      <c r="Y38" s="28">
        <f t="shared" si="11"/>
        <v>0.3</v>
      </c>
      <c r="Z38" s="28">
        <f t="shared" si="11"/>
        <v>0</v>
      </c>
      <c r="AA38" s="28">
        <f t="shared" si="11"/>
        <v>0</v>
      </c>
      <c r="AB38" s="28">
        <f t="shared" si="10"/>
        <v>0</v>
      </c>
      <c r="AC38" s="28">
        <f t="shared" si="10"/>
        <v>0</v>
      </c>
      <c r="AD38" s="28">
        <f t="shared" si="10"/>
        <v>0</v>
      </c>
      <c r="AE38" s="28">
        <f t="shared" si="10"/>
        <v>0</v>
      </c>
      <c r="AF38" s="28">
        <f t="shared" si="10"/>
        <v>0.3</v>
      </c>
      <c r="AG38" s="28">
        <f t="shared" si="10"/>
        <v>0</v>
      </c>
      <c r="AH38" s="11">
        <f t="shared" si="7"/>
        <v>0</v>
      </c>
      <c r="AI38" s="11">
        <f t="shared" si="8"/>
        <v>0</v>
      </c>
      <c r="AJ38" s="11">
        <f t="shared" si="8"/>
        <v>0</v>
      </c>
      <c r="AK38" s="11">
        <f t="shared" si="8"/>
        <v>0</v>
      </c>
      <c r="AL38" s="11">
        <f t="shared" si="8"/>
        <v>0</v>
      </c>
      <c r="AM38" s="11">
        <f t="shared" si="8"/>
        <v>0</v>
      </c>
      <c r="AN38" s="11">
        <f t="shared" si="8"/>
        <v>0</v>
      </c>
      <c r="AO38" s="11">
        <f t="shared" si="8"/>
        <v>0</v>
      </c>
      <c r="AP38" s="11">
        <f t="shared" si="8"/>
        <v>0</v>
      </c>
      <c r="AQ38" s="11">
        <f t="shared" si="8"/>
        <v>0</v>
      </c>
      <c r="AR38" s="11">
        <f t="shared" si="9"/>
        <v>0</v>
      </c>
      <c r="AS38" s="11">
        <f t="shared" si="5"/>
        <v>0</v>
      </c>
      <c r="AT38" s="11">
        <f t="shared" si="5"/>
        <v>0</v>
      </c>
      <c r="AU38" s="11">
        <f t="shared" si="5"/>
        <v>0</v>
      </c>
      <c r="AV38" s="11">
        <f t="shared" si="5"/>
        <v>0</v>
      </c>
      <c r="AW38" s="11">
        <f t="shared" si="5"/>
        <v>0</v>
      </c>
      <c r="AX38" s="11">
        <f t="shared" si="5"/>
        <v>0</v>
      </c>
      <c r="AY38" s="11">
        <f t="shared" si="5"/>
        <v>0</v>
      </c>
      <c r="AZ38" s="11">
        <f t="shared" si="5"/>
        <v>0</v>
      </c>
    </row>
    <row r="39" spans="1:52" s="7" customFormat="1" ht="12.75" x14ac:dyDescent="0.2">
      <c r="A39" s="26">
        <f>IF(ISBLANK(B39),"",COUNTA($B$8:B39))</f>
        <v>32</v>
      </c>
      <c r="B39" s="29" t="s">
        <v>116</v>
      </c>
      <c r="C39" s="33">
        <v>8322</v>
      </c>
      <c r="D39" s="32" t="s">
        <v>130</v>
      </c>
      <c r="E39" s="44" t="str">
        <f t="shared" si="0"/>
        <v>ні</v>
      </c>
      <c r="F39" s="31"/>
      <c r="G39" s="43">
        <f t="shared" si="1"/>
        <v>0.3</v>
      </c>
      <c r="H39" s="34"/>
      <c r="I39" s="34"/>
      <c r="J39" s="34"/>
      <c r="K39" s="34"/>
      <c r="L39" s="34"/>
      <c r="M39" s="34"/>
      <c r="N39" s="34">
        <v>0.3</v>
      </c>
      <c r="O39" s="34"/>
      <c r="P39" s="43">
        <f t="shared" si="2"/>
        <v>0.3</v>
      </c>
      <c r="Q39" s="34"/>
      <c r="R39" s="34"/>
      <c r="S39" s="34"/>
      <c r="T39" s="34"/>
      <c r="U39" s="34"/>
      <c r="V39" s="34"/>
      <c r="W39" s="34">
        <v>0.3</v>
      </c>
      <c r="X39" s="34"/>
      <c r="Y39" s="28">
        <f t="shared" ref="Y39:AG39" si="12">(G39+P39)/2</f>
        <v>0.3</v>
      </c>
      <c r="Z39" s="28">
        <f t="shared" si="12"/>
        <v>0</v>
      </c>
      <c r="AA39" s="28">
        <f t="shared" si="12"/>
        <v>0</v>
      </c>
      <c r="AB39" s="28">
        <f t="shared" si="12"/>
        <v>0</v>
      </c>
      <c r="AC39" s="28">
        <f t="shared" si="12"/>
        <v>0</v>
      </c>
      <c r="AD39" s="28">
        <f t="shared" si="12"/>
        <v>0</v>
      </c>
      <c r="AE39" s="28">
        <f t="shared" si="12"/>
        <v>0</v>
      </c>
      <c r="AF39" s="28">
        <f t="shared" si="12"/>
        <v>0.3</v>
      </c>
      <c r="AG39" s="28">
        <f t="shared" si="12"/>
        <v>0</v>
      </c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</row>
    <row r="40" spans="1:52" ht="24" x14ac:dyDescent="0.2">
      <c r="A40" s="26">
        <f>IF(ISBLANK(B40),"",COUNTA($B$8:B40))</f>
        <v>33</v>
      </c>
      <c r="B40" s="29" t="s">
        <v>116</v>
      </c>
      <c r="C40" s="30">
        <v>8333</v>
      </c>
      <c r="D40" s="32" t="s">
        <v>121</v>
      </c>
      <c r="E40" s="44" t="str">
        <f t="shared" si="0"/>
        <v>ні</v>
      </c>
      <c r="F40" s="31"/>
      <c r="G40" s="43">
        <f t="shared" si="1"/>
        <v>1</v>
      </c>
      <c r="H40" s="31"/>
      <c r="I40" s="31"/>
      <c r="J40" s="31"/>
      <c r="K40" s="31"/>
      <c r="L40" s="31"/>
      <c r="M40" s="31"/>
      <c r="N40" s="31">
        <v>1</v>
      </c>
      <c r="O40" s="31"/>
      <c r="P40" s="43">
        <f t="shared" si="2"/>
        <v>1</v>
      </c>
      <c r="Q40" s="31"/>
      <c r="R40" s="31"/>
      <c r="S40" s="31"/>
      <c r="T40" s="31"/>
      <c r="U40" s="31"/>
      <c r="V40" s="31"/>
      <c r="W40" s="31">
        <v>1</v>
      </c>
      <c r="X40" s="31"/>
      <c r="Y40" s="28">
        <f t="shared" si="11"/>
        <v>1</v>
      </c>
      <c r="Z40" s="28">
        <f t="shared" si="11"/>
        <v>0</v>
      </c>
      <c r="AA40" s="28">
        <f t="shared" si="11"/>
        <v>0</v>
      </c>
      <c r="AB40" s="28">
        <f t="shared" si="10"/>
        <v>0</v>
      </c>
      <c r="AC40" s="28">
        <f t="shared" si="10"/>
        <v>0</v>
      </c>
      <c r="AD40" s="28">
        <f t="shared" si="10"/>
        <v>0</v>
      </c>
      <c r="AE40" s="28">
        <f t="shared" si="10"/>
        <v>0</v>
      </c>
      <c r="AF40" s="28">
        <f t="shared" si="10"/>
        <v>1</v>
      </c>
      <c r="AG40" s="28">
        <f t="shared" si="10"/>
        <v>0</v>
      </c>
      <c r="AH40" s="11">
        <f t="shared" si="7"/>
        <v>0</v>
      </c>
      <c r="AI40" s="11">
        <f t="shared" si="8"/>
        <v>0</v>
      </c>
      <c r="AJ40" s="11">
        <f t="shared" si="8"/>
        <v>0</v>
      </c>
      <c r="AK40" s="11">
        <f t="shared" si="8"/>
        <v>0</v>
      </c>
      <c r="AL40" s="11">
        <f t="shared" si="8"/>
        <v>0</v>
      </c>
      <c r="AM40" s="11">
        <f t="shared" si="8"/>
        <v>0</v>
      </c>
      <c r="AN40" s="11">
        <f t="shared" si="8"/>
        <v>0</v>
      </c>
      <c r="AO40" s="11">
        <f t="shared" si="8"/>
        <v>0</v>
      </c>
      <c r="AP40" s="11">
        <f t="shared" si="8"/>
        <v>0</v>
      </c>
      <c r="AQ40" s="11">
        <f t="shared" si="8"/>
        <v>0</v>
      </c>
      <c r="AR40" s="11">
        <f t="shared" si="9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ref="AZ40:AZ103" si="13">IF($AH40=0,0,AG40)</f>
        <v>0</v>
      </c>
    </row>
    <row r="41" spans="1:52" s="11" customFormat="1" ht="24" x14ac:dyDescent="0.2">
      <c r="A41" s="26">
        <f>IF(ISBLANK(B41),"",COUNTA($B$8:B41))</f>
        <v>34</v>
      </c>
      <c r="B41" s="29" t="s">
        <v>116</v>
      </c>
      <c r="C41" s="30">
        <v>8111</v>
      </c>
      <c r="D41" s="32" t="s">
        <v>122</v>
      </c>
      <c r="E41" s="44" t="str">
        <f t="shared" si="0"/>
        <v>ні</v>
      </c>
      <c r="F41" s="31"/>
      <c r="G41" s="43">
        <f t="shared" si="1"/>
        <v>1</v>
      </c>
      <c r="H41" s="31"/>
      <c r="I41" s="31"/>
      <c r="J41" s="31"/>
      <c r="K41" s="31"/>
      <c r="L41" s="31"/>
      <c r="M41" s="31"/>
      <c r="N41" s="31">
        <v>1</v>
      </c>
      <c r="O41" s="31"/>
      <c r="P41" s="43">
        <f t="shared" si="2"/>
        <v>1</v>
      </c>
      <c r="Q41" s="31"/>
      <c r="R41" s="31"/>
      <c r="S41" s="31"/>
      <c r="T41" s="31"/>
      <c r="U41" s="31"/>
      <c r="V41" s="31"/>
      <c r="W41" s="31">
        <v>1</v>
      </c>
      <c r="X41" s="31"/>
      <c r="Y41" s="28">
        <f t="shared" si="11"/>
        <v>1</v>
      </c>
      <c r="Z41" s="28">
        <f t="shared" si="11"/>
        <v>0</v>
      </c>
      <c r="AA41" s="28">
        <f t="shared" si="11"/>
        <v>0</v>
      </c>
      <c r="AB41" s="28">
        <f t="shared" si="10"/>
        <v>0</v>
      </c>
      <c r="AC41" s="28">
        <f t="shared" si="10"/>
        <v>0</v>
      </c>
      <c r="AD41" s="28">
        <f t="shared" si="10"/>
        <v>0</v>
      </c>
      <c r="AE41" s="28">
        <f t="shared" si="10"/>
        <v>0</v>
      </c>
      <c r="AF41" s="28">
        <f t="shared" si="10"/>
        <v>1</v>
      </c>
      <c r="AG41" s="28">
        <f t="shared" si="10"/>
        <v>0</v>
      </c>
      <c r="AH41" s="11">
        <f t="shared" si="7"/>
        <v>0</v>
      </c>
      <c r="AI41" s="11">
        <f t="shared" si="8"/>
        <v>0</v>
      </c>
      <c r="AJ41" s="11">
        <f t="shared" si="8"/>
        <v>0</v>
      </c>
      <c r="AK41" s="11">
        <f t="shared" si="8"/>
        <v>0</v>
      </c>
      <c r="AL41" s="11">
        <f t="shared" si="8"/>
        <v>0</v>
      </c>
      <c r="AM41" s="11">
        <f t="shared" si="8"/>
        <v>0</v>
      </c>
      <c r="AN41" s="11">
        <f t="shared" si="8"/>
        <v>0</v>
      </c>
      <c r="AO41" s="11">
        <f t="shared" si="8"/>
        <v>0</v>
      </c>
      <c r="AP41" s="11">
        <f t="shared" si="8"/>
        <v>0</v>
      </c>
      <c r="AQ41" s="11">
        <f t="shared" si="8"/>
        <v>0</v>
      </c>
      <c r="AR41" s="11">
        <f t="shared" si="9"/>
        <v>0</v>
      </c>
      <c r="AS41" s="11">
        <f t="shared" si="9"/>
        <v>0</v>
      </c>
      <c r="AT41" s="11">
        <f t="shared" si="9"/>
        <v>0</v>
      </c>
      <c r="AU41" s="11">
        <f t="shared" si="9"/>
        <v>0</v>
      </c>
      <c r="AV41" s="11">
        <f t="shared" si="9"/>
        <v>0</v>
      </c>
      <c r="AW41" s="11">
        <f t="shared" si="9"/>
        <v>0</v>
      </c>
      <c r="AX41" s="11">
        <f t="shared" si="9"/>
        <v>0</v>
      </c>
      <c r="AY41" s="11">
        <f t="shared" si="9"/>
        <v>0</v>
      </c>
      <c r="AZ41" s="11">
        <f t="shared" si="13"/>
        <v>0</v>
      </c>
    </row>
    <row r="42" spans="1:52" ht="12" x14ac:dyDescent="0.2">
      <c r="A42" s="26">
        <f>IF(ISBLANK(B42),"",COUNTA($B$8:B42))</f>
        <v>35</v>
      </c>
      <c r="B42" s="29" t="s">
        <v>116</v>
      </c>
      <c r="C42" s="30">
        <v>8331</v>
      </c>
      <c r="D42" s="32" t="s">
        <v>123</v>
      </c>
      <c r="E42" s="44" t="str">
        <f t="shared" si="0"/>
        <v>ні</v>
      </c>
      <c r="F42" s="31"/>
      <c r="G42" s="43">
        <f t="shared" si="1"/>
        <v>0.3</v>
      </c>
      <c r="H42" s="31"/>
      <c r="I42" s="31"/>
      <c r="J42" s="31"/>
      <c r="K42" s="31"/>
      <c r="L42" s="31"/>
      <c r="M42" s="31"/>
      <c r="N42" s="31">
        <v>0.3</v>
      </c>
      <c r="O42" s="31"/>
      <c r="P42" s="43">
        <f t="shared" si="2"/>
        <v>0.3</v>
      </c>
      <c r="Q42" s="31"/>
      <c r="R42" s="31"/>
      <c r="S42" s="31"/>
      <c r="T42" s="31"/>
      <c r="U42" s="31"/>
      <c r="V42" s="31"/>
      <c r="W42" s="31">
        <v>0.3</v>
      </c>
      <c r="X42" s="31"/>
      <c r="Y42" s="28">
        <f t="shared" si="11"/>
        <v>0.3</v>
      </c>
      <c r="Z42" s="28">
        <f t="shared" si="11"/>
        <v>0</v>
      </c>
      <c r="AA42" s="28">
        <f t="shared" si="11"/>
        <v>0</v>
      </c>
      <c r="AB42" s="28">
        <f t="shared" si="10"/>
        <v>0</v>
      </c>
      <c r="AC42" s="28">
        <f t="shared" si="10"/>
        <v>0</v>
      </c>
      <c r="AD42" s="28">
        <f t="shared" si="10"/>
        <v>0</v>
      </c>
      <c r="AE42" s="28">
        <f t="shared" si="10"/>
        <v>0</v>
      </c>
      <c r="AF42" s="28">
        <f t="shared" si="10"/>
        <v>0.3</v>
      </c>
      <c r="AG42" s="28">
        <f t="shared" si="10"/>
        <v>0</v>
      </c>
      <c r="AH42" s="11">
        <f t="shared" si="7"/>
        <v>0</v>
      </c>
      <c r="AI42" s="11">
        <f t="shared" si="8"/>
        <v>0</v>
      </c>
      <c r="AJ42" s="11">
        <f t="shared" si="8"/>
        <v>0</v>
      </c>
      <c r="AK42" s="11">
        <f t="shared" si="8"/>
        <v>0</v>
      </c>
      <c r="AL42" s="11">
        <f t="shared" si="8"/>
        <v>0</v>
      </c>
      <c r="AM42" s="11">
        <f t="shared" si="8"/>
        <v>0</v>
      </c>
      <c r="AN42" s="11">
        <f t="shared" si="8"/>
        <v>0</v>
      </c>
      <c r="AO42" s="11">
        <f t="shared" si="8"/>
        <v>0</v>
      </c>
      <c r="AP42" s="11">
        <f t="shared" si="8"/>
        <v>0</v>
      </c>
      <c r="AQ42" s="11">
        <f t="shared" si="8"/>
        <v>0</v>
      </c>
      <c r="AR42" s="11">
        <f t="shared" si="9"/>
        <v>0</v>
      </c>
      <c r="AS42" s="11">
        <f t="shared" si="9"/>
        <v>0</v>
      </c>
      <c r="AT42" s="11">
        <f t="shared" si="9"/>
        <v>0</v>
      </c>
      <c r="AU42" s="11">
        <f t="shared" si="9"/>
        <v>0</v>
      </c>
      <c r="AV42" s="11">
        <f t="shared" si="9"/>
        <v>0</v>
      </c>
      <c r="AW42" s="11">
        <f t="shared" si="9"/>
        <v>0</v>
      </c>
      <c r="AX42" s="11">
        <f t="shared" si="9"/>
        <v>0</v>
      </c>
      <c r="AY42" s="11">
        <f t="shared" si="9"/>
        <v>0</v>
      </c>
      <c r="AZ42" s="11">
        <f t="shared" si="13"/>
        <v>0</v>
      </c>
    </row>
    <row r="43" spans="1:52" ht="24" x14ac:dyDescent="0.2">
      <c r="A43" s="26">
        <f>IF(ISBLANK(B43),"",COUNTA($B$8:B43))</f>
        <v>36</v>
      </c>
      <c r="B43" s="29" t="s">
        <v>97</v>
      </c>
      <c r="C43" s="30">
        <v>7233</v>
      </c>
      <c r="D43" s="32" t="s">
        <v>124</v>
      </c>
      <c r="E43" s="44" t="str">
        <f t="shared" si="0"/>
        <v>ні</v>
      </c>
      <c r="F43" s="31">
        <v>4</v>
      </c>
      <c r="G43" s="43">
        <f t="shared" si="1"/>
        <v>1</v>
      </c>
      <c r="H43" s="31">
        <v>1</v>
      </c>
      <c r="I43" s="31"/>
      <c r="J43" s="31"/>
      <c r="K43" s="31"/>
      <c r="L43" s="31"/>
      <c r="M43" s="31"/>
      <c r="N43" s="31"/>
      <c r="O43" s="31"/>
      <c r="P43" s="43">
        <f t="shared" si="2"/>
        <v>1</v>
      </c>
      <c r="Q43" s="31">
        <v>1</v>
      </c>
      <c r="R43" s="31"/>
      <c r="S43" s="31"/>
      <c r="T43" s="31"/>
      <c r="U43" s="31"/>
      <c r="V43" s="31"/>
      <c r="W43" s="31"/>
      <c r="X43" s="31"/>
      <c r="Y43" s="28">
        <f t="shared" si="11"/>
        <v>1</v>
      </c>
      <c r="Z43" s="28">
        <f t="shared" si="11"/>
        <v>1</v>
      </c>
      <c r="AA43" s="28">
        <f t="shared" si="11"/>
        <v>0</v>
      </c>
      <c r="AB43" s="28">
        <f t="shared" si="10"/>
        <v>0</v>
      </c>
      <c r="AC43" s="28">
        <f t="shared" si="10"/>
        <v>0</v>
      </c>
      <c r="AD43" s="28">
        <f t="shared" si="10"/>
        <v>0</v>
      </c>
      <c r="AE43" s="28">
        <f t="shared" si="10"/>
        <v>0</v>
      </c>
      <c r="AF43" s="28">
        <f t="shared" si="10"/>
        <v>0</v>
      </c>
      <c r="AG43" s="28">
        <f t="shared" si="10"/>
        <v>0</v>
      </c>
      <c r="AH43" s="11">
        <f t="shared" si="7"/>
        <v>4</v>
      </c>
      <c r="AI43" s="11">
        <f t="shared" si="8"/>
        <v>4</v>
      </c>
      <c r="AJ43" s="11">
        <f t="shared" si="8"/>
        <v>4</v>
      </c>
      <c r="AK43" s="11">
        <f t="shared" si="8"/>
        <v>0</v>
      </c>
      <c r="AL43" s="11">
        <f t="shared" si="8"/>
        <v>0</v>
      </c>
      <c r="AM43" s="11">
        <f t="shared" si="8"/>
        <v>0</v>
      </c>
      <c r="AN43" s="11">
        <f t="shared" si="8"/>
        <v>0</v>
      </c>
      <c r="AO43" s="11">
        <f t="shared" si="8"/>
        <v>0</v>
      </c>
      <c r="AP43" s="11">
        <f t="shared" si="8"/>
        <v>0</v>
      </c>
      <c r="AQ43" s="11">
        <f t="shared" si="8"/>
        <v>0</v>
      </c>
      <c r="AR43" s="11">
        <f t="shared" si="9"/>
        <v>1</v>
      </c>
      <c r="AS43" s="11">
        <f t="shared" si="9"/>
        <v>1</v>
      </c>
      <c r="AT43" s="11">
        <f t="shared" si="9"/>
        <v>0</v>
      </c>
      <c r="AU43" s="11">
        <f t="shared" si="9"/>
        <v>0</v>
      </c>
      <c r="AV43" s="11">
        <f t="shared" si="9"/>
        <v>0</v>
      </c>
      <c r="AW43" s="11">
        <f t="shared" si="9"/>
        <v>0</v>
      </c>
      <c r="AX43" s="11">
        <f t="shared" si="9"/>
        <v>0</v>
      </c>
      <c r="AY43" s="11">
        <f t="shared" si="9"/>
        <v>0</v>
      </c>
      <c r="AZ43" s="11">
        <f t="shared" si="13"/>
        <v>0</v>
      </c>
    </row>
    <row r="44" spans="1:52" ht="12" hidden="1" x14ac:dyDescent="0.2">
      <c r="A44" s="26" t="str">
        <f>IF(ISBLANK(B44),"",COUNTA($B$8:B44))</f>
        <v/>
      </c>
      <c r="B44" s="29"/>
      <c r="C44" s="30"/>
      <c r="D44" s="32"/>
      <c r="E44" s="44" t="str">
        <f t="shared" si="0"/>
        <v/>
      </c>
      <c r="F44" s="31"/>
      <c r="G44" s="43">
        <f t="shared" si="1"/>
        <v>0</v>
      </c>
      <c r="H44" s="31"/>
      <c r="I44" s="31"/>
      <c r="J44" s="31"/>
      <c r="K44" s="31"/>
      <c r="L44" s="31"/>
      <c r="M44" s="31"/>
      <c r="N44" s="31"/>
      <c r="O44" s="31"/>
      <c r="P44" s="43">
        <f t="shared" si="2"/>
        <v>0</v>
      </c>
      <c r="Q44" s="31"/>
      <c r="R44" s="31"/>
      <c r="S44" s="31"/>
      <c r="T44" s="31"/>
      <c r="U44" s="31"/>
      <c r="V44" s="31"/>
      <c r="W44" s="31"/>
      <c r="X44" s="31"/>
      <c r="Y44" s="28">
        <f t="shared" si="11"/>
        <v>0</v>
      </c>
      <c r="Z44" s="28">
        <f t="shared" si="11"/>
        <v>0</v>
      </c>
      <c r="AA44" s="28">
        <f t="shared" si="11"/>
        <v>0</v>
      </c>
      <c r="AB44" s="28">
        <f t="shared" si="10"/>
        <v>0</v>
      </c>
      <c r="AC44" s="28">
        <f t="shared" si="10"/>
        <v>0</v>
      </c>
      <c r="AD44" s="28">
        <f t="shared" si="10"/>
        <v>0</v>
      </c>
      <c r="AE44" s="28">
        <f t="shared" si="10"/>
        <v>0</v>
      </c>
      <c r="AF44" s="28">
        <f t="shared" si="10"/>
        <v>0</v>
      </c>
      <c r="AG44" s="28">
        <f t="shared" si="10"/>
        <v>0</v>
      </c>
      <c r="AH44" s="11">
        <f t="shared" si="7"/>
        <v>0</v>
      </c>
      <c r="AI44" s="11">
        <f t="shared" si="8"/>
        <v>0</v>
      </c>
      <c r="AJ44" s="11">
        <f t="shared" si="8"/>
        <v>0</v>
      </c>
      <c r="AK44" s="11">
        <f t="shared" si="8"/>
        <v>0</v>
      </c>
      <c r="AL44" s="11">
        <f t="shared" si="8"/>
        <v>0</v>
      </c>
      <c r="AM44" s="11">
        <f t="shared" si="8"/>
        <v>0</v>
      </c>
      <c r="AN44" s="11">
        <f t="shared" si="8"/>
        <v>0</v>
      </c>
      <c r="AO44" s="11">
        <f t="shared" si="8"/>
        <v>0</v>
      </c>
      <c r="AP44" s="11">
        <f t="shared" si="8"/>
        <v>0</v>
      </c>
      <c r="AQ44" s="11">
        <f t="shared" si="8"/>
        <v>0</v>
      </c>
      <c r="AR44" s="11">
        <f t="shared" si="9"/>
        <v>0</v>
      </c>
      <c r="AS44" s="11">
        <f t="shared" si="9"/>
        <v>0</v>
      </c>
      <c r="AT44" s="11">
        <f t="shared" si="9"/>
        <v>0</v>
      </c>
      <c r="AU44" s="11">
        <f t="shared" si="9"/>
        <v>0</v>
      </c>
      <c r="AV44" s="11">
        <f t="shared" si="9"/>
        <v>0</v>
      </c>
      <c r="AW44" s="11">
        <f t="shared" si="9"/>
        <v>0</v>
      </c>
      <c r="AX44" s="11">
        <f t="shared" si="9"/>
        <v>0</v>
      </c>
      <c r="AY44" s="11">
        <f t="shared" si="9"/>
        <v>0</v>
      </c>
      <c r="AZ44" s="11">
        <f t="shared" si="13"/>
        <v>0</v>
      </c>
    </row>
    <row r="45" spans="1:52" s="11" customFormat="1" ht="12" hidden="1" x14ac:dyDescent="0.2">
      <c r="A45" s="26" t="str">
        <f>IF(ISBLANK(B45),"",COUNTA($B$8:B45))</f>
        <v/>
      </c>
      <c r="B45" s="29"/>
      <c r="C45" s="30"/>
      <c r="D45" s="32"/>
      <c r="E45" s="44" t="str">
        <f t="shared" si="0"/>
        <v/>
      </c>
      <c r="F45" s="31"/>
      <c r="G45" s="43">
        <f t="shared" si="1"/>
        <v>0</v>
      </c>
      <c r="H45" s="31"/>
      <c r="I45" s="31"/>
      <c r="J45" s="31"/>
      <c r="K45" s="31"/>
      <c r="L45" s="31"/>
      <c r="M45" s="31"/>
      <c r="N45" s="31"/>
      <c r="O45" s="31"/>
      <c r="P45" s="43">
        <f t="shared" si="2"/>
        <v>0</v>
      </c>
      <c r="Q45" s="31"/>
      <c r="R45" s="31"/>
      <c r="S45" s="31"/>
      <c r="T45" s="31"/>
      <c r="U45" s="31"/>
      <c r="V45" s="31"/>
      <c r="W45" s="31"/>
      <c r="X45" s="31"/>
      <c r="Y45" s="28">
        <f t="shared" si="11"/>
        <v>0</v>
      </c>
      <c r="Z45" s="28">
        <f t="shared" si="11"/>
        <v>0</v>
      </c>
      <c r="AA45" s="28">
        <f t="shared" si="11"/>
        <v>0</v>
      </c>
      <c r="AB45" s="28">
        <f t="shared" si="10"/>
        <v>0</v>
      </c>
      <c r="AC45" s="28">
        <f t="shared" si="10"/>
        <v>0</v>
      </c>
      <c r="AD45" s="28">
        <f t="shared" si="10"/>
        <v>0</v>
      </c>
      <c r="AE45" s="28">
        <f t="shared" si="10"/>
        <v>0</v>
      </c>
      <c r="AF45" s="28">
        <f t="shared" si="10"/>
        <v>0</v>
      </c>
      <c r="AG45" s="28">
        <f t="shared" si="10"/>
        <v>0</v>
      </c>
      <c r="AH45" s="11">
        <f t="shared" si="7"/>
        <v>0</v>
      </c>
      <c r="AI45" s="11">
        <f t="shared" si="8"/>
        <v>0</v>
      </c>
      <c r="AJ45" s="11">
        <f t="shared" si="8"/>
        <v>0</v>
      </c>
      <c r="AK45" s="11">
        <f t="shared" si="8"/>
        <v>0</v>
      </c>
      <c r="AL45" s="11">
        <f t="shared" si="8"/>
        <v>0</v>
      </c>
      <c r="AM45" s="11">
        <f t="shared" si="8"/>
        <v>0</v>
      </c>
      <c r="AN45" s="11">
        <f t="shared" si="8"/>
        <v>0</v>
      </c>
      <c r="AO45" s="11">
        <f t="shared" si="8"/>
        <v>0</v>
      </c>
      <c r="AP45" s="11">
        <f t="shared" si="8"/>
        <v>0</v>
      </c>
      <c r="AQ45" s="11">
        <f t="shared" si="8"/>
        <v>0</v>
      </c>
      <c r="AR45" s="11">
        <f t="shared" si="9"/>
        <v>0</v>
      </c>
      <c r="AS45" s="11">
        <f t="shared" si="9"/>
        <v>0</v>
      </c>
      <c r="AT45" s="11">
        <f t="shared" si="9"/>
        <v>0</v>
      </c>
      <c r="AU45" s="11">
        <f t="shared" si="9"/>
        <v>0</v>
      </c>
      <c r="AV45" s="11">
        <f t="shared" si="9"/>
        <v>0</v>
      </c>
      <c r="AW45" s="11">
        <f t="shared" si="9"/>
        <v>0</v>
      </c>
      <c r="AX45" s="11">
        <f t="shared" si="9"/>
        <v>0</v>
      </c>
      <c r="AY45" s="11">
        <f t="shared" si="9"/>
        <v>0</v>
      </c>
      <c r="AZ45" s="11">
        <f t="shared" si="13"/>
        <v>0</v>
      </c>
    </row>
    <row r="46" spans="1:52" s="11" customFormat="1" ht="12" hidden="1" x14ac:dyDescent="0.2">
      <c r="A46" s="26" t="str">
        <f>IF(ISBLANK(B46),"",COUNTA($B$8:B46))</f>
        <v/>
      </c>
      <c r="B46" s="29"/>
      <c r="C46" s="30"/>
      <c r="D46" s="29"/>
      <c r="E46" s="44" t="str">
        <f t="shared" si="0"/>
        <v/>
      </c>
      <c r="F46" s="31"/>
      <c r="G46" s="43">
        <f t="shared" si="1"/>
        <v>0</v>
      </c>
      <c r="H46" s="31"/>
      <c r="I46" s="31"/>
      <c r="J46" s="31"/>
      <c r="K46" s="31"/>
      <c r="L46" s="31"/>
      <c r="M46" s="31"/>
      <c r="N46" s="31"/>
      <c r="O46" s="31"/>
      <c r="P46" s="43">
        <f t="shared" si="2"/>
        <v>0</v>
      </c>
      <c r="Q46" s="31"/>
      <c r="R46" s="31"/>
      <c r="S46" s="31"/>
      <c r="T46" s="31"/>
      <c r="U46" s="31"/>
      <c r="V46" s="31"/>
      <c r="W46" s="31"/>
      <c r="X46" s="31"/>
      <c r="Y46" s="28">
        <f t="shared" si="11"/>
        <v>0</v>
      </c>
      <c r="Z46" s="28">
        <f t="shared" si="11"/>
        <v>0</v>
      </c>
      <c r="AA46" s="28">
        <f t="shared" si="11"/>
        <v>0</v>
      </c>
      <c r="AB46" s="28">
        <f t="shared" si="10"/>
        <v>0</v>
      </c>
      <c r="AC46" s="28">
        <f t="shared" si="10"/>
        <v>0</v>
      </c>
      <c r="AD46" s="28">
        <f t="shared" si="10"/>
        <v>0</v>
      </c>
      <c r="AE46" s="28">
        <f t="shared" si="10"/>
        <v>0</v>
      </c>
      <c r="AF46" s="28">
        <f t="shared" si="10"/>
        <v>0</v>
      </c>
      <c r="AG46" s="28">
        <f t="shared" si="10"/>
        <v>0</v>
      </c>
      <c r="AH46" s="11">
        <f t="shared" si="7"/>
        <v>0</v>
      </c>
      <c r="AI46" s="11">
        <f t="shared" si="8"/>
        <v>0</v>
      </c>
      <c r="AJ46" s="11">
        <f t="shared" si="8"/>
        <v>0</v>
      </c>
      <c r="AK46" s="11">
        <f t="shared" si="8"/>
        <v>0</v>
      </c>
      <c r="AL46" s="11">
        <f t="shared" si="8"/>
        <v>0</v>
      </c>
      <c r="AM46" s="11">
        <f t="shared" si="8"/>
        <v>0</v>
      </c>
      <c r="AN46" s="11">
        <f t="shared" si="8"/>
        <v>0</v>
      </c>
      <c r="AO46" s="11">
        <f t="shared" si="8"/>
        <v>0</v>
      </c>
      <c r="AP46" s="11">
        <f t="shared" si="8"/>
        <v>0</v>
      </c>
      <c r="AQ46" s="11">
        <f t="shared" si="8"/>
        <v>0</v>
      </c>
      <c r="AR46" s="11">
        <f t="shared" si="9"/>
        <v>0</v>
      </c>
      <c r="AS46" s="11">
        <f t="shared" si="9"/>
        <v>0</v>
      </c>
      <c r="AT46" s="11">
        <f t="shared" si="9"/>
        <v>0</v>
      </c>
      <c r="AU46" s="11">
        <f t="shared" si="9"/>
        <v>0</v>
      </c>
      <c r="AV46" s="11">
        <f t="shared" si="9"/>
        <v>0</v>
      </c>
      <c r="AW46" s="11">
        <f t="shared" si="9"/>
        <v>0</v>
      </c>
      <c r="AX46" s="11">
        <f t="shared" si="9"/>
        <v>0</v>
      </c>
      <c r="AY46" s="11">
        <f t="shared" si="9"/>
        <v>0</v>
      </c>
      <c r="AZ46" s="11">
        <f t="shared" si="13"/>
        <v>0</v>
      </c>
    </row>
    <row r="47" spans="1:52" ht="12" hidden="1" x14ac:dyDescent="0.2">
      <c r="A47" s="26" t="str">
        <f>IF(ISBLANK(B47),"",COUNTA($B$8:B47))</f>
        <v/>
      </c>
      <c r="B47" s="29"/>
      <c r="C47" s="30"/>
      <c r="D47" s="32"/>
      <c r="E47" s="44" t="str">
        <f t="shared" si="0"/>
        <v/>
      </c>
      <c r="F47" s="31"/>
      <c r="G47" s="43">
        <f t="shared" si="1"/>
        <v>0</v>
      </c>
      <c r="H47" s="31"/>
      <c r="I47" s="31"/>
      <c r="J47" s="31"/>
      <c r="K47" s="31"/>
      <c r="L47" s="31"/>
      <c r="M47" s="31"/>
      <c r="N47" s="31"/>
      <c r="O47" s="31"/>
      <c r="P47" s="43">
        <f t="shared" si="2"/>
        <v>0</v>
      </c>
      <c r="Q47" s="31"/>
      <c r="R47" s="31"/>
      <c r="S47" s="31"/>
      <c r="T47" s="31"/>
      <c r="U47" s="31"/>
      <c r="V47" s="31"/>
      <c r="W47" s="31"/>
      <c r="X47" s="31"/>
      <c r="Y47" s="28">
        <f t="shared" si="11"/>
        <v>0</v>
      </c>
      <c r="Z47" s="28">
        <f t="shared" si="11"/>
        <v>0</v>
      </c>
      <c r="AA47" s="28">
        <f t="shared" si="11"/>
        <v>0</v>
      </c>
      <c r="AB47" s="28">
        <f t="shared" si="10"/>
        <v>0</v>
      </c>
      <c r="AC47" s="28">
        <f t="shared" si="10"/>
        <v>0</v>
      </c>
      <c r="AD47" s="28">
        <f t="shared" si="10"/>
        <v>0</v>
      </c>
      <c r="AE47" s="28">
        <f t="shared" si="10"/>
        <v>0</v>
      </c>
      <c r="AF47" s="28">
        <f t="shared" si="10"/>
        <v>0</v>
      </c>
      <c r="AG47" s="28">
        <f t="shared" si="10"/>
        <v>0</v>
      </c>
      <c r="AH47" s="11">
        <f t="shared" si="7"/>
        <v>0</v>
      </c>
      <c r="AI47" s="11">
        <f t="shared" si="8"/>
        <v>0</v>
      </c>
      <c r="AJ47" s="11">
        <f t="shared" si="8"/>
        <v>0</v>
      </c>
      <c r="AK47" s="11">
        <f t="shared" si="8"/>
        <v>0</v>
      </c>
      <c r="AL47" s="11">
        <f t="shared" si="8"/>
        <v>0</v>
      </c>
      <c r="AM47" s="11">
        <f t="shared" si="8"/>
        <v>0</v>
      </c>
      <c r="AN47" s="11">
        <f t="shared" si="8"/>
        <v>0</v>
      </c>
      <c r="AO47" s="11">
        <f t="shared" si="8"/>
        <v>0</v>
      </c>
      <c r="AP47" s="11">
        <f t="shared" si="8"/>
        <v>0</v>
      </c>
      <c r="AQ47" s="11">
        <f t="shared" si="8"/>
        <v>0</v>
      </c>
      <c r="AR47" s="11">
        <f t="shared" si="9"/>
        <v>0</v>
      </c>
      <c r="AS47" s="11">
        <f t="shared" si="9"/>
        <v>0</v>
      </c>
      <c r="AT47" s="11">
        <f t="shared" si="9"/>
        <v>0</v>
      </c>
      <c r="AU47" s="11">
        <f t="shared" si="9"/>
        <v>0</v>
      </c>
      <c r="AV47" s="11">
        <f t="shared" si="9"/>
        <v>0</v>
      </c>
      <c r="AW47" s="11">
        <f t="shared" si="9"/>
        <v>0</v>
      </c>
      <c r="AX47" s="11">
        <f t="shared" si="9"/>
        <v>0</v>
      </c>
      <c r="AY47" s="11">
        <f t="shared" si="9"/>
        <v>0</v>
      </c>
      <c r="AZ47" s="11">
        <f t="shared" si="13"/>
        <v>0</v>
      </c>
    </row>
    <row r="48" spans="1:52" ht="12" hidden="1" x14ac:dyDescent="0.2">
      <c r="A48" s="26" t="str">
        <f>IF(ISBLANK(B48),"",COUNTA($B$8:B48))</f>
        <v/>
      </c>
      <c r="B48" s="29"/>
      <c r="C48" s="30"/>
      <c r="D48" s="29"/>
      <c r="E48" s="44" t="str">
        <f t="shared" si="0"/>
        <v/>
      </c>
      <c r="F48" s="31"/>
      <c r="G48" s="43">
        <f t="shared" si="1"/>
        <v>0</v>
      </c>
      <c r="H48" s="31"/>
      <c r="I48" s="31"/>
      <c r="J48" s="31"/>
      <c r="K48" s="31"/>
      <c r="L48" s="31"/>
      <c r="M48" s="31"/>
      <c r="N48" s="31"/>
      <c r="O48" s="31"/>
      <c r="P48" s="43">
        <f t="shared" si="2"/>
        <v>0</v>
      </c>
      <c r="Q48" s="31"/>
      <c r="R48" s="31"/>
      <c r="S48" s="31"/>
      <c r="T48" s="31"/>
      <c r="U48" s="31"/>
      <c r="V48" s="31"/>
      <c r="W48" s="31"/>
      <c r="X48" s="31"/>
      <c r="Y48" s="28">
        <f t="shared" si="11"/>
        <v>0</v>
      </c>
      <c r="Z48" s="28">
        <f t="shared" si="11"/>
        <v>0</v>
      </c>
      <c r="AA48" s="28">
        <f t="shared" si="11"/>
        <v>0</v>
      </c>
      <c r="AB48" s="28">
        <f t="shared" si="10"/>
        <v>0</v>
      </c>
      <c r="AC48" s="28">
        <f t="shared" si="10"/>
        <v>0</v>
      </c>
      <c r="AD48" s="28">
        <f t="shared" si="10"/>
        <v>0</v>
      </c>
      <c r="AE48" s="28">
        <f t="shared" si="10"/>
        <v>0</v>
      </c>
      <c r="AF48" s="28">
        <f t="shared" si="10"/>
        <v>0</v>
      </c>
      <c r="AG48" s="28">
        <f t="shared" si="10"/>
        <v>0</v>
      </c>
      <c r="AH48" s="11">
        <f t="shared" si="7"/>
        <v>0</v>
      </c>
      <c r="AI48" s="11">
        <f t="shared" si="8"/>
        <v>0</v>
      </c>
      <c r="AJ48" s="11">
        <f t="shared" si="8"/>
        <v>0</v>
      </c>
      <c r="AK48" s="11">
        <f t="shared" si="8"/>
        <v>0</v>
      </c>
      <c r="AL48" s="11">
        <f t="shared" si="8"/>
        <v>0</v>
      </c>
      <c r="AM48" s="11">
        <f t="shared" si="8"/>
        <v>0</v>
      </c>
      <c r="AN48" s="11">
        <f t="shared" si="8"/>
        <v>0</v>
      </c>
      <c r="AO48" s="11">
        <f t="shared" si="8"/>
        <v>0</v>
      </c>
      <c r="AP48" s="11">
        <f t="shared" si="8"/>
        <v>0</v>
      </c>
      <c r="AQ48" s="11">
        <f t="shared" si="8"/>
        <v>0</v>
      </c>
      <c r="AR48" s="11">
        <f t="shared" si="9"/>
        <v>0</v>
      </c>
      <c r="AS48" s="11">
        <f t="shared" si="9"/>
        <v>0</v>
      </c>
      <c r="AT48" s="11">
        <f t="shared" si="9"/>
        <v>0</v>
      </c>
      <c r="AU48" s="11">
        <f t="shared" si="9"/>
        <v>0</v>
      </c>
      <c r="AV48" s="11">
        <f t="shared" si="9"/>
        <v>0</v>
      </c>
      <c r="AW48" s="11">
        <f t="shared" si="9"/>
        <v>0</v>
      </c>
      <c r="AX48" s="11">
        <f t="shared" si="9"/>
        <v>0</v>
      </c>
      <c r="AY48" s="11">
        <f t="shared" si="9"/>
        <v>0</v>
      </c>
      <c r="AZ48" s="11">
        <f t="shared" si="13"/>
        <v>0</v>
      </c>
    </row>
    <row r="49" spans="1:52" ht="12" hidden="1" x14ac:dyDescent="0.2">
      <c r="A49" s="26" t="str">
        <f>IF(ISBLANK(B49),"",COUNTA($B$8:B49))</f>
        <v/>
      </c>
      <c r="B49" s="29"/>
      <c r="C49" s="30"/>
      <c r="D49" s="32"/>
      <c r="E49" s="44" t="str">
        <f t="shared" si="0"/>
        <v/>
      </c>
      <c r="F49" s="31"/>
      <c r="G49" s="43">
        <f t="shared" si="1"/>
        <v>0</v>
      </c>
      <c r="H49" s="31"/>
      <c r="I49" s="31"/>
      <c r="J49" s="31"/>
      <c r="K49" s="31"/>
      <c r="L49" s="31"/>
      <c r="M49" s="31"/>
      <c r="N49" s="31"/>
      <c r="O49" s="31"/>
      <c r="P49" s="43">
        <f t="shared" si="2"/>
        <v>0</v>
      </c>
      <c r="Q49" s="31"/>
      <c r="R49" s="31"/>
      <c r="S49" s="31"/>
      <c r="T49" s="31"/>
      <c r="U49" s="31"/>
      <c r="V49" s="31"/>
      <c r="W49" s="31"/>
      <c r="X49" s="31"/>
      <c r="Y49" s="28">
        <f t="shared" si="11"/>
        <v>0</v>
      </c>
      <c r="Z49" s="28">
        <f t="shared" si="11"/>
        <v>0</v>
      </c>
      <c r="AA49" s="28">
        <f t="shared" si="11"/>
        <v>0</v>
      </c>
      <c r="AB49" s="28">
        <f t="shared" si="10"/>
        <v>0</v>
      </c>
      <c r="AC49" s="28">
        <f t="shared" si="10"/>
        <v>0</v>
      </c>
      <c r="AD49" s="28">
        <f t="shared" si="10"/>
        <v>0</v>
      </c>
      <c r="AE49" s="28">
        <f t="shared" si="10"/>
        <v>0</v>
      </c>
      <c r="AF49" s="28">
        <f t="shared" si="10"/>
        <v>0</v>
      </c>
      <c r="AG49" s="28">
        <f t="shared" si="10"/>
        <v>0</v>
      </c>
      <c r="AH49" s="11">
        <f t="shared" si="7"/>
        <v>0</v>
      </c>
      <c r="AI49" s="11">
        <f t="shared" si="8"/>
        <v>0</v>
      </c>
      <c r="AJ49" s="11">
        <f t="shared" si="8"/>
        <v>0</v>
      </c>
      <c r="AK49" s="11">
        <f t="shared" si="8"/>
        <v>0</v>
      </c>
      <c r="AL49" s="11">
        <f t="shared" si="8"/>
        <v>0</v>
      </c>
      <c r="AM49" s="11">
        <f t="shared" si="8"/>
        <v>0</v>
      </c>
      <c r="AN49" s="11">
        <f t="shared" si="8"/>
        <v>0</v>
      </c>
      <c r="AO49" s="11">
        <f t="shared" si="8"/>
        <v>0</v>
      </c>
      <c r="AP49" s="11">
        <f t="shared" si="8"/>
        <v>0</v>
      </c>
      <c r="AQ49" s="11">
        <f t="shared" si="8"/>
        <v>0</v>
      </c>
      <c r="AR49" s="11">
        <f t="shared" si="9"/>
        <v>0</v>
      </c>
      <c r="AS49" s="11">
        <f t="shared" si="9"/>
        <v>0</v>
      </c>
      <c r="AT49" s="11">
        <f t="shared" si="9"/>
        <v>0</v>
      </c>
      <c r="AU49" s="11">
        <f t="shared" si="9"/>
        <v>0</v>
      </c>
      <c r="AV49" s="11">
        <f t="shared" si="9"/>
        <v>0</v>
      </c>
      <c r="AW49" s="11">
        <f t="shared" si="9"/>
        <v>0</v>
      </c>
      <c r="AX49" s="11">
        <f t="shared" si="9"/>
        <v>0</v>
      </c>
      <c r="AY49" s="11">
        <f t="shared" si="9"/>
        <v>0</v>
      </c>
      <c r="AZ49" s="11">
        <f t="shared" si="13"/>
        <v>0</v>
      </c>
    </row>
    <row r="50" spans="1:52" ht="12" hidden="1" x14ac:dyDescent="0.2">
      <c r="A50" s="26" t="str">
        <f>IF(ISBLANK(B50),"",COUNTA($B$8:B50))</f>
        <v/>
      </c>
      <c r="B50" s="29"/>
      <c r="C50" s="30"/>
      <c r="D50" s="32"/>
      <c r="E50" s="44" t="str">
        <f t="shared" si="0"/>
        <v/>
      </c>
      <c r="F50" s="31"/>
      <c r="G50" s="43">
        <f t="shared" si="1"/>
        <v>0</v>
      </c>
      <c r="H50" s="31"/>
      <c r="I50" s="31"/>
      <c r="J50" s="31"/>
      <c r="K50" s="31"/>
      <c r="L50" s="31"/>
      <c r="M50" s="31"/>
      <c r="N50" s="31"/>
      <c r="O50" s="31"/>
      <c r="P50" s="43">
        <f t="shared" si="2"/>
        <v>0</v>
      </c>
      <c r="Q50" s="31"/>
      <c r="R50" s="31"/>
      <c r="S50" s="31"/>
      <c r="T50" s="31"/>
      <c r="U50" s="31"/>
      <c r="V50" s="31"/>
      <c r="W50" s="31"/>
      <c r="X50" s="31"/>
      <c r="Y50" s="28">
        <f t="shared" si="11"/>
        <v>0</v>
      </c>
      <c r="Z50" s="28">
        <f t="shared" si="11"/>
        <v>0</v>
      </c>
      <c r="AA50" s="28">
        <f t="shared" si="11"/>
        <v>0</v>
      </c>
      <c r="AB50" s="28">
        <f t="shared" si="10"/>
        <v>0</v>
      </c>
      <c r="AC50" s="28">
        <f t="shared" si="10"/>
        <v>0</v>
      </c>
      <c r="AD50" s="28">
        <f t="shared" si="10"/>
        <v>0</v>
      </c>
      <c r="AE50" s="28">
        <f t="shared" si="10"/>
        <v>0</v>
      </c>
      <c r="AF50" s="28">
        <f t="shared" si="10"/>
        <v>0</v>
      </c>
      <c r="AG50" s="28">
        <f t="shared" si="10"/>
        <v>0</v>
      </c>
      <c r="AH50" s="11">
        <f t="shared" si="7"/>
        <v>0</v>
      </c>
      <c r="AI50" s="11">
        <f t="shared" si="8"/>
        <v>0</v>
      </c>
      <c r="AJ50" s="11">
        <f t="shared" si="8"/>
        <v>0</v>
      </c>
      <c r="AK50" s="11">
        <f t="shared" si="8"/>
        <v>0</v>
      </c>
      <c r="AL50" s="11">
        <f t="shared" si="8"/>
        <v>0</v>
      </c>
      <c r="AM50" s="11">
        <f t="shared" si="8"/>
        <v>0</v>
      </c>
      <c r="AN50" s="11">
        <f t="shared" si="8"/>
        <v>0</v>
      </c>
      <c r="AO50" s="11">
        <f t="shared" si="8"/>
        <v>0</v>
      </c>
      <c r="AP50" s="11">
        <f t="shared" si="8"/>
        <v>0</v>
      </c>
      <c r="AQ50" s="11">
        <f t="shared" si="8"/>
        <v>0</v>
      </c>
      <c r="AR50" s="11">
        <f t="shared" si="9"/>
        <v>0</v>
      </c>
      <c r="AS50" s="11">
        <f t="shared" si="9"/>
        <v>0</v>
      </c>
      <c r="AT50" s="11">
        <f t="shared" si="9"/>
        <v>0</v>
      </c>
      <c r="AU50" s="11">
        <f t="shared" si="9"/>
        <v>0</v>
      </c>
      <c r="AV50" s="11">
        <f t="shared" si="9"/>
        <v>0</v>
      </c>
      <c r="AW50" s="11">
        <f t="shared" si="9"/>
        <v>0</v>
      </c>
      <c r="AX50" s="11">
        <f t="shared" si="9"/>
        <v>0</v>
      </c>
      <c r="AY50" s="11">
        <f t="shared" si="9"/>
        <v>0</v>
      </c>
      <c r="AZ50" s="11">
        <f t="shared" si="13"/>
        <v>0</v>
      </c>
    </row>
    <row r="51" spans="1:52" ht="12" hidden="1" x14ac:dyDescent="0.2">
      <c r="A51" s="26" t="str">
        <f>IF(ISBLANK(B51),"",COUNTA($B$8:B51))</f>
        <v/>
      </c>
      <c r="B51" s="29"/>
      <c r="C51" s="30"/>
      <c r="D51" s="32"/>
      <c r="E51" s="44" t="str">
        <f t="shared" si="0"/>
        <v/>
      </c>
      <c r="F51" s="31"/>
      <c r="G51" s="43">
        <f t="shared" si="1"/>
        <v>0</v>
      </c>
      <c r="H51" s="31"/>
      <c r="I51" s="31"/>
      <c r="J51" s="31"/>
      <c r="K51" s="31"/>
      <c r="L51" s="31"/>
      <c r="M51" s="31"/>
      <c r="N51" s="31"/>
      <c r="O51" s="31"/>
      <c r="P51" s="43">
        <f t="shared" si="2"/>
        <v>0</v>
      </c>
      <c r="Q51" s="31"/>
      <c r="R51" s="31"/>
      <c r="S51" s="31"/>
      <c r="T51" s="31"/>
      <c r="U51" s="31"/>
      <c r="V51" s="31"/>
      <c r="W51" s="31"/>
      <c r="X51" s="31"/>
      <c r="Y51" s="28">
        <f t="shared" si="11"/>
        <v>0</v>
      </c>
      <c r="Z51" s="28">
        <f t="shared" si="11"/>
        <v>0</v>
      </c>
      <c r="AA51" s="28">
        <f t="shared" si="11"/>
        <v>0</v>
      </c>
      <c r="AB51" s="28">
        <f t="shared" si="10"/>
        <v>0</v>
      </c>
      <c r="AC51" s="28">
        <f t="shared" si="10"/>
        <v>0</v>
      </c>
      <c r="AD51" s="28">
        <f t="shared" si="10"/>
        <v>0</v>
      </c>
      <c r="AE51" s="28">
        <f t="shared" si="10"/>
        <v>0</v>
      </c>
      <c r="AF51" s="28">
        <f t="shared" si="10"/>
        <v>0</v>
      </c>
      <c r="AG51" s="28">
        <f t="shared" si="10"/>
        <v>0</v>
      </c>
      <c r="AH51" s="11">
        <f t="shared" si="7"/>
        <v>0</v>
      </c>
      <c r="AI51" s="11">
        <f t="shared" si="8"/>
        <v>0</v>
      </c>
      <c r="AJ51" s="11">
        <f t="shared" si="8"/>
        <v>0</v>
      </c>
      <c r="AK51" s="11">
        <f t="shared" si="8"/>
        <v>0</v>
      </c>
      <c r="AL51" s="11">
        <f t="shared" si="8"/>
        <v>0</v>
      </c>
      <c r="AM51" s="11">
        <f t="shared" si="8"/>
        <v>0</v>
      </c>
      <c r="AN51" s="11">
        <f t="shared" si="8"/>
        <v>0</v>
      </c>
      <c r="AO51" s="11">
        <f t="shared" ref="AO51:AQ114" si="14">IF($AH51=0,0,$AH51*AE51)</f>
        <v>0</v>
      </c>
      <c r="AP51" s="11">
        <f t="shared" si="14"/>
        <v>0</v>
      </c>
      <c r="AQ51" s="11">
        <f t="shared" si="14"/>
        <v>0</v>
      </c>
      <c r="AR51" s="11">
        <f t="shared" si="9"/>
        <v>0</v>
      </c>
      <c r="AS51" s="11">
        <f t="shared" si="9"/>
        <v>0</v>
      </c>
      <c r="AT51" s="11">
        <f t="shared" si="9"/>
        <v>0</v>
      </c>
      <c r="AU51" s="11">
        <f t="shared" si="9"/>
        <v>0</v>
      </c>
      <c r="AV51" s="11">
        <f t="shared" si="9"/>
        <v>0</v>
      </c>
      <c r="AW51" s="11">
        <f t="shared" si="9"/>
        <v>0</v>
      </c>
      <c r="AX51" s="11">
        <f t="shared" si="9"/>
        <v>0</v>
      </c>
      <c r="AY51" s="11">
        <f t="shared" si="9"/>
        <v>0</v>
      </c>
      <c r="AZ51" s="11">
        <f t="shared" si="13"/>
        <v>0</v>
      </c>
    </row>
    <row r="52" spans="1:52" ht="12" hidden="1" x14ac:dyDescent="0.2">
      <c r="A52" s="26" t="str">
        <f>IF(ISBLANK(B52),"",COUNTA($B$8:B52))</f>
        <v/>
      </c>
      <c r="B52" s="29"/>
      <c r="C52" s="30"/>
      <c r="D52" s="32"/>
      <c r="E52" s="44" t="str">
        <f t="shared" si="0"/>
        <v/>
      </c>
      <c r="F52" s="31"/>
      <c r="G52" s="43">
        <f t="shared" si="1"/>
        <v>0</v>
      </c>
      <c r="H52" s="31"/>
      <c r="I52" s="31"/>
      <c r="J52" s="31"/>
      <c r="K52" s="31"/>
      <c r="L52" s="31"/>
      <c r="M52" s="31"/>
      <c r="N52" s="31"/>
      <c r="O52" s="31"/>
      <c r="P52" s="43">
        <f t="shared" si="2"/>
        <v>0</v>
      </c>
      <c r="Q52" s="31"/>
      <c r="R52" s="31"/>
      <c r="S52" s="31"/>
      <c r="T52" s="31"/>
      <c r="U52" s="31"/>
      <c r="V52" s="31"/>
      <c r="W52" s="31"/>
      <c r="X52" s="31"/>
      <c r="Y52" s="28">
        <f t="shared" si="11"/>
        <v>0</v>
      </c>
      <c r="Z52" s="28">
        <f t="shared" si="11"/>
        <v>0</v>
      </c>
      <c r="AA52" s="28">
        <f t="shared" si="11"/>
        <v>0</v>
      </c>
      <c r="AB52" s="28">
        <f t="shared" si="10"/>
        <v>0</v>
      </c>
      <c r="AC52" s="28">
        <f t="shared" si="10"/>
        <v>0</v>
      </c>
      <c r="AD52" s="28">
        <f t="shared" si="10"/>
        <v>0</v>
      </c>
      <c r="AE52" s="28">
        <f t="shared" si="10"/>
        <v>0</v>
      </c>
      <c r="AF52" s="28">
        <f t="shared" si="10"/>
        <v>0</v>
      </c>
      <c r="AG52" s="28">
        <f t="shared" si="10"/>
        <v>0</v>
      </c>
      <c r="AH52" s="11">
        <f t="shared" si="7"/>
        <v>0</v>
      </c>
      <c r="AI52" s="11">
        <f t="shared" ref="AI52:AN94" si="15">IF($AH52=0,0,$AH52*Y52)</f>
        <v>0</v>
      </c>
      <c r="AJ52" s="11">
        <f t="shared" si="15"/>
        <v>0</v>
      </c>
      <c r="AK52" s="11">
        <f t="shared" si="15"/>
        <v>0</v>
      </c>
      <c r="AL52" s="11">
        <f t="shared" si="15"/>
        <v>0</v>
      </c>
      <c r="AM52" s="11">
        <f t="shared" si="15"/>
        <v>0</v>
      </c>
      <c r="AN52" s="11">
        <f t="shared" si="15"/>
        <v>0</v>
      </c>
      <c r="AO52" s="11">
        <f t="shared" si="14"/>
        <v>0</v>
      </c>
      <c r="AP52" s="11">
        <f t="shared" si="14"/>
        <v>0</v>
      </c>
      <c r="AQ52" s="11">
        <f t="shared" si="14"/>
        <v>0</v>
      </c>
      <c r="AR52" s="11">
        <f t="shared" si="9"/>
        <v>0</v>
      </c>
      <c r="AS52" s="11">
        <f t="shared" si="9"/>
        <v>0</v>
      </c>
      <c r="AT52" s="11">
        <f t="shared" si="9"/>
        <v>0</v>
      </c>
      <c r="AU52" s="11">
        <f t="shared" si="9"/>
        <v>0</v>
      </c>
      <c r="AV52" s="11">
        <f t="shared" si="9"/>
        <v>0</v>
      </c>
      <c r="AW52" s="11">
        <f t="shared" si="9"/>
        <v>0</v>
      </c>
      <c r="AX52" s="11">
        <f t="shared" si="9"/>
        <v>0</v>
      </c>
      <c r="AY52" s="11">
        <f t="shared" si="9"/>
        <v>0</v>
      </c>
      <c r="AZ52" s="11">
        <f t="shared" si="13"/>
        <v>0</v>
      </c>
    </row>
    <row r="53" spans="1:52" ht="12" hidden="1" x14ac:dyDescent="0.2">
      <c r="A53" s="26" t="str">
        <f>IF(ISBLANK(B53),"",COUNTA($B$8:B53))</f>
        <v/>
      </c>
      <c r="B53" s="29"/>
      <c r="C53" s="30"/>
      <c r="D53" s="32"/>
      <c r="E53" s="44" t="str">
        <f t="shared" si="0"/>
        <v/>
      </c>
      <c r="F53" s="31"/>
      <c r="G53" s="43">
        <f t="shared" si="1"/>
        <v>0</v>
      </c>
      <c r="H53" s="31"/>
      <c r="I53" s="31"/>
      <c r="J53" s="31"/>
      <c r="K53" s="31"/>
      <c r="L53" s="31"/>
      <c r="M53" s="31"/>
      <c r="N53" s="31"/>
      <c r="O53" s="31"/>
      <c r="P53" s="43">
        <f t="shared" si="2"/>
        <v>0</v>
      </c>
      <c r="Q53" s="31"/>
      <c r="R53" s="31"/>
      <c r="S53" s="31"/>
      <c r="T53" s="31"/>
      <c r="U53" s="31"/>
      <c r="V53" s="31"/>
      <c r="W53" s="31"/>
      <c r="X53" s="31"/>
      <c r="Y53" s="28">
        <f t="shared" si="11"/>
        <v>0</v>
      </c>
      <c r="Z53" s="28">
        <f t="shared" si="11"/>
        <v>0</v>
      </c>
      <c r="AA53" s="28">
        <f t="shared" si="11"/>
        <v>0</v>
      </c>
      <c r="AB53" s="28">
        <f t="shared" si="10"/>
        <v>0</v>
      </c>
      <c r="AC53" s="28">
        <f t="shared" si="10"/>
        <v>0</v>
      </c>
      <c r="AD53" s="28">
        <f t="shared" si="10"/>
        <v>0</v>
      </c>
      <c r="AE53" s="28">
        <f t="shared" si="10"/>
        <v>0</v>
      </c>
      <c r="AF53" s="28">
        <f t="shared" si="10"/>
        <v>0</v>
      </c>
      <c r="AG53" s="28">
        <f t="shared" si="10"/>
        <v>0</v>
      </c>
      <c r="AH53" s="11">
        <f t="shared" si="7"/>
        <v>0</v>
      </c>
      <c r="AI53" s="11">
        <f t="shared" si="15"/>
        <v>0</v>
      </c>
      <c r="AJ53" s="11">
        <f t="shared" si="15"/>
        <v>0</v>
      </c>
      <c r="AK53" s="11">
        <f t="shared" si="15"/>
        <v>0</v>
      </c>
      <c r="AL53" s="11">
        <f t="shared" si="15"/>
        <v>0</v>
      </c>
      <c r="AM53" s="11">
        <f t="shared" si="15"/>
        <v>0</v>
      </c>
      <c r="AN53" s="11">
        <f t="shared" si="15"/>
        <v>0</v>
      </c>
      <c r="AO53" s="11">
        <f t="shared" si="14"/>
        <v>0</v>
      </c>
      <c r="AP53" s="11">
        <f t="shared" si="14"/>
        <v>0</v>
      </c>
      <c r="AQ53" s="11">
        <f t="shared" si="14"/>
        <v>0</v>
      </c>
      <c r="AR53" s="11">
        <f t="shared" si="9"/>
        <v>0</v>
      </c>
      <c r="AS53" s="11">
        <f t="shared" si="9"/>
        <v>0</v>
      </c>
      <c r="AT53" s="11">
        <f t="shared" si="9"/>
        <v>0</v>
      </c>
      <c r="AU53" s="11">
        <f t="shared" si="9"/>
        <v>0</v>
      </c>
      <c r="AV53" s="11">
        <f t="shared" si="9"/>
        <v>0</v>
      </c>
      <c r="AW53" s="11">
        <f t="shared" si="9"/>
        <v>0</v>
      </c>
      <c r="AX53" s="11">
        <f t="shared" si="9"/>
        <v>0</v>
      </c>
      <c r="AY53" s="11">
        <f t="shared" si="9"/>
        <v>0</v>
      </c>
      <c r="AZ53" s="11">
        <f t="shared" si="13"/>
        <v>0</v>
      </c>
    </row>
    <row r="54" spans="1:52" ht="12" hidden="1" x14ac:dyDescent="0.2">
      <c r="A54" s="26" t="str">
        <f>IF(ISBLANK(B54),"",COUNTA($B$8:B54))</f>
        <v/>
      </c>
      <c r="B54" s="29"/>
      <c r="C54" s="30"/>
      <c r="D54" s="32"/>
      <c r="E54" s="44" t="str">
        <f t="shared" si="0"/>
        <v/>
      </c>
      <c r="F54" s="31"/>
      <c r="G54" s="43">
        <f t="shared" si="1"/>
        <v>0</v>
      </c>
      <c r="H54" s="31"/>
      <c r="I54" s="31"/>
      <c r="J54" s="31"/>
      <c r="K54" s="31"/>
      <c r="L54" s="31"/>
      <c r="M54" s="31"/>
      <c r="N54" s="31"/>
      <c r="O54" s="31"/>
      <c r="P54" s="43">
        <f t="shared" si="2"/>
        <v>0</v>
      </c>
      <c r="Q54" s="31"/>
      <c r="R54" s="31"/>
      <c r="S54" s="31"/>
      <c r="T54" s="31"/>
      <c r="U54" s="31"/>
      <c r="V54" s="31"/>
      <c r="W54" s="31"/>
      <c r="X54" s="31"/>
      <c r="Y54" s="28">
        <f t="shared" si="11"/>
        <v>0</v>
      </c>
      <c r="Z54" s="28">
        <f t="shared" si="11"/>
        <v>0</v>
      </c>
      <c r="AA54" s="28">
        <f t="shared" si="11"/>
        <v>0</v>
      </c>
      <c r="AB54" s="28">
        <f t="shared" si="10"/>
        <v>0</v>
      </c>
      <c r="AC54" s="28">
        <f t="shared" si="10"/>
        <v>0</v>
      </c>
      <c r="AD54" s="28">
        <f t="shared" si="10"/>
        <v>0</v>
      </c>
      <c r="AE54" s="28">
        <f t="shared" si="10"/>
        <v>0</v>
      </c>
      <c r="AF54" s="28">
        <f t="shared" si="10"/>
        <v>0</v>
      </c>
      <c r="AG54" s="28">
        <f t="shared" si="10"/>
        <v>0</v>
      </c>
      <c r="AH54" s="11">
        <f t="shared" si="7"/>
        <v>0</v>
      </c>
      <c r="AI54" s="11">
        <f t="shared" si="15"/>
        <v>0</v>
      </c>
      <c r="AJ54" s="11">
        <f t="shared" si="15"/>
        <v>0</v>
      </c>
      <c r="AK54" s="11">
        <f t="shared" si="15"/>
        <v>0</v>
      </c>
      <c r="AL54" s="11">
        <f t="shared" si="15"/>
        <v>0</v>
      </c>
      <c r="AM54" s="11">
        <f t="shared" si="15"/>
        <v>0</v>
      </c>
      <c r="AN54" s="11">
        <f t="shared" si="15"/>
        <v>0</v>
      </c>
      <c r="AO54" s="11">
        <f t="shared" si="14"/>
        <v>0</v>
      </c>
      <c r="AP54" s="11">
        <f t="shared" si="14"/>
        <v>0</v>
      </c>
      <c r="AQ54" s="11">
        <f t="shared" si="14"/>
        <v>0</v>
      </c>
      <c r="AR54" s="11">
        <f t="shared" si="9"/>
        <v>0</v>
      </c>
      <c r="AS54" s="11">
        <f t="shared" si="9"/>
        <v>0</v>
      </c>
      <c r="AT54" s="11">
        <f t="shared" si="9"/>
        <v>0</v>
      </c>
      <c r="AU54" s="11">
        <f t="shared" si="9"/>
        <v>0</v>
      </c>
      <c r="AV54" s="11">
        <f t="shared" si="9"/>
        <v>0</v>
      </c>
      <c r="AW54" s="11">
        <f t="shared" si="9"/>
        <v>0</v>
      </c>
      <c r="AX54" s="11">
        <f t="shared" si="9"/>
        <v>0</v>
      </c>
      <c r="AY54" s="11">
        <f t="shared" si="9"/>
        <v>0</v>
      </c>
      <c r="AZ54" s="11">
        <f t="shared" si="13"/>
        <v>0</v>
      </c>
    </row>
    <row r="55" spans="1:52" s="11" customFormat="1" ht="12" hidden="1" x14ac:dyDescent="0.2">
      <c r="A55" s="26" t="str">
        <f>IF(ISBLANK(B55),"",COUNTA($B$8:B55))</f>
        <v/>
      </c>
      <c r="B55" s="29"/>
      <c r="C55" s="33"/>
      <c r="D55" s="32"/>
      <c r="E55" s="44" t="str">
        <f t="shared" si="0"/>
        <v/>
      </c>
      <c r="F55" s="31"/>
      <c r="G55" s="43">
        <f>SUM(H55:O55)</f>
        <v>0</v>
      </c>
      <c r="H55" s="31"/>
      <c r="I55" s="34"/>
      <c r="J55" s="34"/>
      <c r="K55" s="34"/>
      <c r="L55" s="34"/>
      <c r="M55" s="34"/>
      <c r="N55" s="34"/>
      <c r="O55" s="34"/>
      <c r="P55" s="43">
        <f t="shared" si="2"/>
        <v>0</v>
      </c>
      <c r="Q55" s="31"/>
      <c r="R55" s="34"/>
      <c r="S55" s="34"/>
      <c r="T55" s="34"/>
      <c r="U55" s="34"/>
      <c r="V55" s="34"/>
      <c r="W55" s="34"/>
      <c r="X55" s="34"/>
      <c r="Y55" s="28">
        <f t="shared" si="11"/>
        <v>0</v>
      </c>
      <c r="Z55" s="28">
        <f t="shared" si="11"/>
        <v>0</v>
      </c>
      <c r="AA55" s="28">
        <f t="shared" si="11"/>
        <v>0</v>
      </c>
      <c r="AB55" s="28">
        <f t="shared" si="10"/>
        <v>0</v>
      </c>
      <c r="AC55" s="28">
        <f t="shared" si="10"/>
        <v>0</v>
      </c>
      <c r="AD55" s="28">
        <f t="shared" si="10"/>
        <v>0</v>
      </c>
      <c r="AE55" s="28">
        <f t="shared" si="10"/>
        <v>0</v>
      </c>
      <c r="AF55" s="28">
        <f t="shared" si="10"/>
        <v>0</v>
      </c>
      <c r="AG55" s="28">
        <f t="shared" si="10"/>
        <v>0</v>
      </c>
      <c r="AH55" s="11">
        <f t="shared" si="7"/>
        <v>0</v>
      </c>
      <c r="AI55" s="11">
        <f t="shared" si="15"/>
        <v>0</v>
      </c>
      <c r="AJ55" s="11">
        <f t="shared" si="15"/>
        <v>0</v>
      </c>
      <c r="AK55" s="11">
        <f t="shared" si="15"/>
        <v>0</v>
      </c>
      <c r="AL55" s="11">
        <f t="shared" si="15"/>
        <v>0</v>
      </c>
      <c r="AM55" s="11">
        <f t="shared" si="15"/>
        <v>0</v>
      </c>
      <c r="AN55" s="11">
        <f t="shared" si="15"/>
        <v>0</v>
      </c>
      <c r="AO55" s="11">
        <f t="shared" si="14"/>
        <v>0</v>
      </c>
      <c r="AP55" s="11">
        <f t="shared" si="14"/>
        <v>0</v>
      </c>
      <c r="AQ55" s="11">
        <f t="shared" si="14"/>
        <v>0</v>
      </c>
      <c r="AR55" s="11">
        <f t="shared" si="9"/>
        <v>0</v>
      </c>
      <c r="AS55" s="11">
        <f t="shared" si="9"/>
        <v>0</v>
      </c>
      <c r="AT55" s="11">
        <f t="shared" si="9"/>
        <v>0</v>
      </c>
      <c r="AU55" s="11">
        <f t="shared" si="9"/>
        <v>0</v>
      </c>
      <c r="AV55" s="11">
        <f t="shared" si="9"/>
        <v>0</v>
      </c>
      <c r="AW55" s="11">
        <f t="shared" si="9"/>
        <v>0</v>
      </c>
      <c r="AX55" s="11">
        <f t="shared" si="9"/>
        <v>0</v>
      </c>
      <c r="AY55" s="11">
        <f t="shared" si="9"/>
        <v>0</v>
      </c>
      <c r="AZ55" s="11">
        <f t="shared" si="13"/>
        <v>0</v>
      </c>
    </row>
    <row r="56" spans="1:52" ht="12" hidden="1" x14ac:dyDescent="0.2">
      <c r="A56" s="26" t="str">
        <f>IF(ISBLANK(B56),"",COUNTA($B$8:B56))</f>
        <v/>
      </c>
      <c r="B56" s="29"/>
      <c r="C56" s="30"/>
      <c r="D56" s="32"/>
      <c r="E56" s="44" t="str">
        <f t="shared" si="0"/>
        <v/>
      </c>
      <c r="F56" s="31"/>
      <c r="G56" s="43">
        <f t="shared" ref="G56:G119" si="16">SUM(H56:O56)</f>
        <v>0</v>
      </c>
      <c r="H56" s="31"/>
      <c r="I56" s="31"/>
      <c r="J56" s="31"/>
      <c r="K56" s="31"/>
      <c r="L56" s="31"/>
      <c r="M56" s="31"/>
      <c r="N56" s="31"/>
      <c r="O56" s="31"/>
      <c r="P56" s="43">
        <f t="shared" si="2"/>
        <v>0</v>
      </c>
      <c r="Q56" s="31"/>
      <c r="R56" s="31"/>
      <c r="S56" s="31"/>
      <c r="T56" s="31"/>
      <c r="U56" s="31"/>
      <c r="V56" s="31"/>
      <c r="W56" s="31"/>
      <c r="X56" s="31"/>
      <c r="Y56" s="28">
        <f t="shared" si="11"/>
        <v>0</v>
      </c>
      <c r="Z56" s="28">
        <f t="shared" si="11"/>
        <v>0</v>
      </c>
      <c r="AA56" s="28">
        <f t="shared" si="11"/>
        <v>0</v>
      </c>
      <c r="AB56" s="28">
        <f t="shared" si="10"/>
        <v>0</v>
      </c>
      <c r="AC56" s="28">
        <f t="shared" si="10"/>
        <v>0</v>
      </c>
      <c r="AD56" s="28">
        <f t="shared" si="10"/>
        <v>0</v>
      </c>
      <c r="AE56" s="28">
        <f t="shared" si="10"/>
        <v>0</v>
      </c>
      <c r="AF56" s="28">
        <f t="shared" si="10"/>
        <v>0</v>
      </c>
      <c r="AG56" s="28">
        <f t="shared" si="10"/>
        <v>0</v>
      </c>
      <c r="AH56" s="11">
        <f t="shared" si="7"/>
        <v>0</v>
      </c>
      <c r="AI56" s="11">
        <f t="shared" si="15"/>
        <v>0</v>
      </c>
      <c r="AJ56" s="11">
        <f t="shared" si="15"/>
        <v>0</v>
      </c>
      <c r="AK56" s="11">
        <f t="shared" si="15"/>
        <v>0</v>
      </c>
      <c r="AL56" s="11">
        <f t="shared" si="15"/>
        <v>0</v>
      </c>
      <c r="AM56" s="11">
        <f t="shared" si="15"/>
        <v>0</v>
      </c>
      <c r="AN56" s="11">
        <f t="shared" si="15"/>
        <v>0</v>
      </c>
      <c r="AO56" s="11">
        <f t="shared" si="14"/>
        <v>0</v>
      </c>
      <c r="AP56" s="11">
        <f t="shared" si="14"/>
        <v>0</v>
      </c>
      <c r="AQ56" s="11">
        <f t="shared" si="14"/>
        <v>0</v>
      </c>
      <c r="AR56" s="11">
        <f t="shared" si="9"/>
        <v>0</v>
      </c>
      <c r="AS56" s="11">
        <f t="shared" si="9"/>
        <v>0</v>
      </c>
      <c r="AT56" s="11">
        <f t="shared" si="9"/>
        <v>0</v>
      </c>
      <c r="AU56" s="11">
        <f t="shared" si="9"/>
        <v>0</v>
      </c>
      <c r="AV56" s="11">
        <f t="shared" si="9"/>
        <v>0</v>
      </c>
      <c r="AW56" s="11">
        <f t="shared" si="9"/>
        <v>0</v>
      </c>
      <c r="AX56" s="11">
        <f t="shared" si="9"/>
        <v>0</v>
      </c>
      <c r="AY56" s="11">
        <f t="shared" si="9"/>
        <v>0</v>
      </c>
      <c r="AZ56" s="11">
        <f t="shared" si="13"/>
        <v>0</v>
      </c>
    </row>
    <row r="57" spans="1:52" ht="12" hidden="1" x14ac:dyDescent="0.2">
      <c r="A57" s="26" t="str">
        <f>IF(ISBLANK(B57),"",COUNTA($B$8:B57))</f>
        <v/>
      </c>
      <c r="B57" s="29"/>
      <c r="C57" s="30"/>
      <c r="D57" s="32"/>
      <c r="E57" s="44" t="str">
        <f t="shared" si="0"/>
        <v/>
      </c>
      <c r="F57" s="31"/>
      <c r="G57" s="43">
        <f t="shared" si="16"/>
        <v>0</v>
      </c>
      <c r="H57" s="31"/>
      <c r="I57" s="31"/>
      <c r="J57" s="31"/>
      <c r="K57" s="31"/>
      <c r="L57" s="31"/>
      <c r="M57" s="31"/>
      <c r="N57" s="31"/>
      <c r="O57" s="31"/>
      <c r="P57" s="43">
        <f t="shared" si="2"/>
        <v>0</v>
      </c>
      <c r="Q57" s="31"/>
      <c r="R57" s="31"/>
      <c r="S57" s="31"/>
      <c r="T57" s="31"/>
      <c r="U57" s="31"/>
      <c r="V57" s="31"/>
      <c r="W57" s="31"/>
      <c r="X57" s="31"/>
      <c r="Y57" s="28">
        <f t="shared" si="11"/>
        <v>0</v>
      </c>
      <c r="Z57" s="28">
        <f t="shared" si="11"/>
        <v>0</v>
      </c>
      <c r="AA57" s="28">
        <f t="shared" si="11"/>
        <v>0</v>
      </c>
      <c r="AB57" s="28">
        <f t="shared" si="10"/>
        <v>0</v>
      </c>
      <c r="AC57" s="28">
        <f t="shared" si="10"/>
        <v>0</v>
      </c>
      <c r="AD57" s="28">
        <f t="shared" si="10"/>
        <v>0</v>
      </c>
      <c r="AE57" s="28">
        <f t="shared" si="10"/>
        <v>0</v>
      </c>
      <c r="AF57" s="28">
        <f t="shared" si="10"/>
        <v>0</v>
      </c>
      <c r="AG57" s="28">
        <f t="shared" si="10"/>
        <v>0</v>
      </c>
      <c r="AH57" s="11">
        <f t="shared" si="7"/>
        <v>0</v>
      </c>
      <c r="AI57" s="11">
        <f t="shared" si="15"/>
        <v>0</v>
      </c>
      <c r="AJ57" s="11">
        <f t="shared" si="15"/>
        <v>0</v>
      </c>
      <c r="AK57" s="11">
        <f t="shared" si="15"/>
        <v>0</v>
      </c>
      <c r="AL57" s="11">
        <f t="shared" si="15"/>
        <v>0</v>
      </c>
      <c r="AM57" s="11">
        <f t="shared" si="15"/>
        <v>0</v>
      </c>
      <c r="AN57" s="11">
        <f t="shared" si="15"/>
        <v>0</v>
      </c>
      <c r="AO57" s="11">
        <f t="shared" si="14"/>
        <v>0</v>
      </c>
      <c r="AP57" s="11">
        <f t="shared" si="14"/>
        <v>0</v>
      </c>
      <c r="AQ57" s="11">
        <f t="shared" si="14"/>
        <v>0</v>
      </c>
      <c r="AR57" s="11">
        <f t="shared" si="9"/>
        <v>0</v>
      </c>
      <c r="AS57" s="11">
        <f t="shared" si="9"/>
        <v>0</v>
      </c>
      <c r="AT57" s="11">
        <f t="shared" si="9"/>
        <v>0</v>
      </c>
      <c r="AU57" s="11">
        <f t="shared" si="9"/>
        <v>0</v>
      </c>
      <c r="AV57" s="11">
        <f t="shared" si="9"/>
        <v>0</v>
      </c>
      <c r="AW57" s="11">
        <f t="shared" si="9"/>
        <v>0</v>
      </c>
      <c r="AX57" s="11">
        <f t="shared" si="9"/>
        <v>0</v>
      </c>
      <c r="AY57" s="11">
        <f t="shared" si="9"/>
        <v>0</v>
      </c>
      <c r="AZ57" s="11">
        <f t="shared" si="13"/>
        <v>0</v>
      </c>
    </row>
    <row r="58" spans="1:52" ht="12" hidden="1" x14ac:dyDescent="0.2">
      <c r="A58" s="26" t="str">
        <f>IF(ISBLANK(B58),"",COUNTA($B$8:B58))</f>
        <v/>
      </c>
      <c r="B58" s="29"/>
      <c r="C58" s="30"/>
      <c r="D58" s="32"/>
      <c r="E58" s="44" t="str">
        <f t="shared" si="0"/>
        <v/>
      </c>
      <c r="F58" s="31"/>
      <c r="G58" s="43">
        <f t="shared" si="16"/>
        <v>0</v>
      </c>
      <c r="H58" s="31"/>
      <c r="I58" s="31"/>
      <c r="J58" s="31"/>
      <c r="K58" s="31"/>
      <c r="L58" s="31"/>
      <c r="M58" s="31"/>
      <c r="N58" s="31"/>
      <c r="O58" s="31"/>
      <c r="P58" s="43">
        <f t="shared" si="2"/>
        <v>0</v>
      </c>
      <c r="Q58" s="31"/>
      <c r="R58" s="31"/>
      <c r="S58" s="31"/>
      <c r="T58" s="31"/>
      <c r="U58" s="31"/>
      <c r="V58" s="31"/>
      <c r="W58" s="31"/>
      <c r="X58" s="31"/>
      <c r="Y58" s="28">
        <f t="shared" si="11"/>
        <v>0</v>
      </c>
      <c r="Z58" s="28">
        <f t="shared" si="11"/>
        <v>0</v>
      </c>
      <c r="AA58" s="28">
        <f t="shared" si="11"/>
        <v>0</v>
      </c>
      <c r="AB58" s="28">
        <f t="shared" si="10"/>
        <v>0</v>
      </c>
      <c r="AC58" s="28">
        <f t="shared" si="10"/>
        <v>0</v>
      </c>
      <c r="AD58" s="28">
        <f t="shared" si="10"/>
        <v>0</v>
      </c>
      <c r="AE58" s="28">
        <f t="shared" si="10"/>
        <v>0</v>
      </c>
      <c r="AF58" s="28">
        <f t="shared" si="10"/>
        <v>0</v>
      </c>
      <c r="AG58" s="28">
        <f t="shared" si="10"/>
        <v>0</v>
      </c>
      <c r="AH58" s="11">
        <f t="shared" si="7"/>
        <v>0</v>
      </c>
      <c r="AI58" s="11">
        <f t="shared" si="15"/>
        <v>0</v>
      </c>
      <c r="AJ58" s="11">
        <f t="shared" si="15"/>
        <v>0</v>
      </c>
      <c r="AK58" s="11">
        <f t="shared" si="15"/>
        <v>0</v>
      </c>
      <c r="AL58" s="11">
        <f t="shared" si="15"/>
        <v>0</v>
      </c>
      <c r="AM58" s="11">
        <f t="shared" si="15"/>
        <v>0</v>
      </c>
      <c r="AN58" s="11">
        <f t="shared" si="15"/>
        <v>0</v>
      </c>
      <c r="AO58" s="11">
        <f t="shared" si="14"/>
        <v>0</v>
      </c>
      <c r="AP58" s="11">
        <f t="shared" si="14"/>
        <v>0</v>
      </c>
      <c r="AQ58" s="11">
        <f t="shared" si="14"/>
        <v>0</v>
      </c>
      <c r="AR58" s="11">
        <f t="shared" si="9"/>
        <v>0</v>
      </c>
      <c r="AS58" s="11">
        <f t="shared" si="9"/>
        <v>0</v>
      </c>
      <c r="AT58" s="11">
        <f t="shared" si="9"/>
        <v>0</v>
      </c>
      <c r="AU58" s="11">
        <f t="shared" si="9"/>
        <v>0</v>
      </c>
      <c r="AV58" s="11">
        <f t="shared" si="9"/>
        <v>0</v>
      </c>
      <c r="AW58" s="11">
        <f t="shared" si="9"/>
        <v>0</v>
      </c>
      <c r="AX58" s="11">
        <f t="shared" si="9"/>
        <v>0</v>
      </c>
      <c r="AY58" s="11">
        <f t="shared" si="9"/>
        <v>0</v>
      </c>
      <c r="AZ58" s="11">
        <f t="shared" si="13"/>
        <v>0</v>
      </c>
    </row>
    <row r="59" spans="1:52" ht="12" hidden="1" x14ac:dyDescent="0.2">
      <c r="A59" s="26" t="str">
        <f>IF(ISBLANK(B59),"",COUNTA($B$8:B59))</f>
        <v/>
      </c>
      <c r="B59" s="29"/>
      <c r="C59" s="30"/>
      <c r="D59" s="32"/>
      <c r="E59" s="44" t="str">
        <f t="shared" si="0"/>
        <v/>
      </c>
      <c r="F59" s="31"/>
      <c r="G59" s="43">
        <f t="shared" si="16"/>
        <v>0</v>
      </c>
      <c r="H59" s="31"/>
      <c r="I59" s="31"/>
      <c r="J59" s="31"/>
      <c r="K59" s="31"/>
      <c r="L59" s="31"/>
      <c r="M59" s="31"/>
      <c r="N59" s="31"/>
      <c r="O59" s="31"/>
      <c r="P59" s="43">
        <f t="shared" si="2"/>
        <v>0</v>
      </c>
      <c r="Q59" s="31"/>
      <c r="R59" s="31"/>
      <c r="S59" s="31"/>
      <c r="T59" s="31"/>
      <c r="U59" s="31"/>
      <c r="V59" s="31"/>
      <c r="W59" s="31"/>
      <c r="X59" s="31"/>
      <c r="Y59" s="28">
        <f t="shared" si="11"/>
        <v>0</v>
      </c>
      <c r="Z59" s="28">
        <f t="shared" si="11"/>
        <v>0</v>
      </c>
      <c r="AA59" s="28">
        <f t="shared" si="11"/>
        <v>0</v>
      </c>
      <c r="AB59" s="28">
        <f t="shared" si="10"/>
        <v>0</v>
      </c>
      <c r="AC59" s="28">
        <f t="shared" si="10"/>
        <v>0</v>
      </c>
      <c r="AD59" s="28">
        <f t="shared" si="10"/>
        <v>0</v>
      </c>
      <c r="AE59" s="28">
        <f t="shared" si="10"/>
        <v>0</v>
      </c>
      <c r="AF59" s="28">
        <f t="shared" si="10"/>
        <v>0</v>
      </c>
      <c r="AG59" s="28">
        <f t="shared" si="10"/>
        <v>0</v>
      </c>
      <c r="AH59" s="11">
        <f t="shared" si="7"/>
        <v>0</v>
      </c>
      <c r="AI59" s="11">
        <f t="shared" si="15"/>
        <v>0</v>
      </c>
      <c r="AJ59" s="11">
        <f t="shared" si="15"/>
        <v>0</v>
      </c>
      <c r="AK59" s="11">
        <f t="shared" si="15"/>
        <v>0</v>
      </c>
      <c r="AL59" s="11">
        <f t="shared" si="15"/>
        <v>0</v>
      </c>
      <c r="AM59" s="11">
        <f t="shared" si="15"/>
        <v>0</v>
      </c>
      <c r="AN59" s="11">
        <f t="shared" si="15"/>
        <v>0</v>
      </c>
      <c r="AO59" s="11">
        <f t="shared" si="14"/>
        <v>0</v>
      </c>
      <c r="AP59" s="11">
        <f t="shared" si="14"/>
        <v>0</v>
      </c>
      <c r="AQ59" s="11">
        <f t="shared" si="14"/>
        <v>0</v>
      </c>
      <c r="AR59" s="11">
        <f t="shared" si="9"/>
        <v>0</v>
      </c>
      <c r="AS59" s="11">
        <f t="shared" si="9"/>
        <v>0</v>
      </c>
      <c r="AT59" s="11">
        <f t="shared" si="9"/>
        <v>0</v>
      </c>
      <c r="AU59" s="11">
        <f t="shared" si="9"/>
        <v>0</v>
      </c>
      <c r="AV59" s="11">
        <f t="shared" si="9"/>
        <v>0</v>
      </c>
      <c r="AW59" s="11">
        <f t="shared" si="9"/>
        <v>0</v>
      </c>
      <c r="AX59" s="11">
        <f t="shared" si="9"/>
        <v>0</v>
      </c>
      <c r="AY59" s="11">
        <f t="shared" si="9"/>
        <v>0</v>
      </c>
      <c r="AZ59" s="11">
        <f t="shared" si="13"/>
        <v>0</v>
      </c>
    </row>
    <row r="60" spans="1:52" s="2" customFormat="1" ht="12" hidden="1" x14ac:dyDescent="0.2">
      <c r="A60" s="26" t="str">
        <f>IF(ISBLANK(B60),"",COUNTA($B$8:B60))</f>
        <v/>
      </c>
      <c r="B60" s="29"/>
      <c r="C60" s="33"/>
      <c r="D60" s="29"/>
      <c r="E60" s="44" t="str">
        <f t="shared" si="0"/>
        <v/>
      </c>
      <c r="F60" s="31"/>
      <c r="G60" s="43">
        <f t="shared" si="16"/>
        <v>0</v>
      </c>
      <c r="H60" s="34"/>
      <c r="I60" s="34"/>
      <c r="J60" s="34"/>
      <c r="K60" s="34"/>
      <c r="L60" s="34"/>
      <c r="M60" s="34"/>
      <c r="N60" s="34"/>
      <c r="O60" s="34"/>
      <c r="P60" s="43">
        <f t="shared" si="2"/>
        <v>0</v>
      </c>
      <c r="Q60" s="34"/>
      <c r="R60" s="34"/>
      <c r="S60" s="34"/>
      <c r="T60" s="34"/>
      <c r="U60" s="34"/>
      <c r="V60" s="34"/>
      <c r="W60" s="34"/>
      <c r="X60" s="34"/>
      <c r="Y60" s="28">
        <f t="shared" si="11"/>
        <v>0</v>
      </c>
      <c r="Z60" s="28">
        <f t="shared" si="11"/>
        <v>0</v>
      </c>
      <c r="AA60" s="28">
        <f t="shared" si="11"/>
        <v>0</v>
      </c>
      <c r="AB60" s="28">
        <f t="shared" si="10"/>
        <v>0</v>
      </c>
      <c r="AC60" s="28">
        <f t="shared" si="10"/>
        <v>0</v>
      </c>
      <c r="AD60" s="28">
        <f t="shared" si="10"/>
        <v>0</v>
      </c>
      <c r="AE60" s="28">
        <f t="shared" si="10"/>
        <v>0</v>
      </c>
      <c r="AF60" s="28">
        <f t="shared" si="10"/>
        <v>0</v>
      </c>
      <c r="AG60" s="28">
        <f t="shared" si="10"/>
        <v>0</v>
      </c>
      <c r="AH60" s="11">
        <f t="shared" si="7"/>
        <v>0</v>
      </c>
      <c r="AI60" s="11">
        <f t="shared" si="15"/>
        <v>0</v>
      </c>
      <c r="AJ60" s="11">
        <f t="shared" si="15"/>
        <v>0</v>
      </c>
      <c r="AK60" s="11">
        <f t="shared" si="15"/>
        <v>0</v>
      </c>
      <c r="AL60" s="11">
        <f t="shared" si="15"/>
        <v>0</v>
      </c>
      <c r="AM60" s="11">
        <f t="shared" si="15"/>
        <v>0</v>
      </c>
      <c r="AN60" s="11">
        <f t="shared" si="15"/>
        <v>0</v>
      </c>
      <c r="AO60" s="11">
        <f t="shared" si="14"/>
        <v>0</v>
      </c>
      <c r="AP60" s="11">
        <f t="shared" si="14"/>
        <v>0</v>
      </c>
      <c r="AQ60" s="11">
        <f t="shared" si="14"/>
        <v>0</v>
      </c>
      <c r="AR60" s="11">
        <f t="shared" si="9"/>
        <v>0</v>
      </c>
      <c r="AS60" s="11">
        <f t="shared" si="9"/>
        <v>0</v>
      </c>
      <c r="AT60" s="11">
        <f t="shared" si="9"/>
        <v>0</v>
      </c>
      <c r="AU60" s="11">
        <f t="shared" si="9"/>
        <v>0</v>
      </c>
      <c r="AV60" s="11">
        <f t="shared" si="9"/>
        <v>0</v>
      </c>
      <c r="AW60" s="11">
        <f t="shared" si="9"/>
        <v>0</v>
      </c>
      <c r="AX60" s="11">
        <f t="shared" si="9"/>
        <v>0</v>
      </c>
      <c r="AY60" s="11">
        <f t="shared" si="9"/>
        <v>0</v>
      </c>
      <c r="AZ60" s="11">
        <f t="shared" si="13"/>
        <v>0</v>
      </c>
    </row>
    <row r="61" spans="1:52" ht="12" hidden="1" x14ac:dyDescent="0.2">
      <c r="A61" s="26" t="str">
        <f>IF(ISBLANK(B61),"",COUNTA($B$8:B61))</f>
        <v/>
      </c>
      <c r="B61" s="29"/>
      <c r="C61" s="30"/>
      <c r="D61" s="32"/>
      <c r="E61" s="44" t="str">
        <f t="shared" si="0"/>
        <v/>
      </c>
      <c r="F61" s="31"/>
      <c r="G61" s="43">
        <f t="shared" si="16"/>
        <v>0</v>
      </c>
      <c r="H61" s="31"/>
      <c r="I61" s="31"/>
      <c r="J61" s="31"/>
      <c r="K61" s="31"/>
      <c r="L61" s="31"/>
      <c r="M61" s="31"/>
      <c r="N61" s="31"/>
      <c r="O61" s="31"/>
      <c r="P61" s="43">
        <f t="shared" si="2"/>
        <v>0</v>
      </c>
      <c r="Q61" s="31"/>
      <c r="R61" s="31"/>
      <c r="S61" s="31"/>
      <c r="T61" s="31"/>
      <c r="U61" s="31"/>
      <c r="V61" s="31"/>
      <c r="W61" s="31"/>
      <c r="X61" s="31"/>
      <c r="Y61" s="28">
        <f t="shared" si="11"/>
        <v>0</v>
      </c>
      <c r="Z61" s="28">
        <f t="shared" si="11"/>
        <v>0</v>
      </c>
      <c r="AA61" s="28">
        <f t="shared" si="11"/>
        <v>0</v>
      </c>
      <c r="AB61" s="28">
        <f t="shared" si="10"/>
        <v>0</v>
      </c>
      <c r="AC61" s="28">
        <f t="shared" si="10"/>
        <v>0</v>
      </c>
      <c r="AD61" s="28">
        <f t="shared" si="10"/>
        <v>0</v>
      </c>
      <c r="AE61" s="28">
        <f t="shared" si="10"/>
        <v>0</v>
      </c>
      <c r="AF61" s="28">
        <f t="shared" si="10"/>
        <v>0</v>
      </c>
      <c r="AG61" s="28">
        <f t="shared" si="10"/>
        <v>0</v>
      </c>
      <c r="AH61" s="11">
        <f t="shared" si="7"/>
        <v>0</v>
      </c>
      <c r="AI61" s="11">
        <f t="shared" si="15"/>
        <v>0</v>
      </c>
      <c r="AJ61" s="11">
        <f t="shared" si="15"/>
        <v>0</v>
      </c>
      <c r="AK61" s="11">
        <f t="shared" si="15"/>
        <v>0</v>
      </c>
      <c r="AL61" s="11">
        <f t="shared" si="15"/>
        <v>0</v>
      </c>
      <c r="AM61" s="11">
        <f t="shared" si="15"/>
        <v>0</v>
      </c>
      <c r="AN61" s="11">
        <f t="shared" si="15"/>
        <v>0</v>
      </c>
      <c r="AO61" s="11">
        <f t="shared" si="14"/>
        <v>0</v>
      </c>
      <c r="AP61" s="11">
        <f t="shared" si="14"/>
        <v>0</v>
      </c>
      <c r="AQ61" s="11">
        <f t="shared" si="14"/>
        <v>0</v>
      </c>
      <c r="AR61" s="11">
        <f t="shared" si="9"/>
        <v>0</v>
      </c>
      <c r="AS61" s="11">
        <f t="shared" si="9"/>
        <v>0</v>
      </c>
      <c r="AT61" s="11">
        <f t="shared" si="9"/>
        <v>0</v>
      </c>
      <c r="AU61" s="11">
        <f t="shared" si="9"/>
        <v>0</v>
      </c>
      <c r="AV61" s="11">
        <f t="shared" si="9"/>
        <v>0</v>
      </c>
      <c r="AW61" s="11">
        <f t="shared" si="9"/>
        <v>0</v>
      </c>
      <c r="AX61" s="11">
        <f t="shared" si="9"/>
        <v>0</v>
      </c>
      <c r="AY61" s="11">
        <f t="shared" si="9"/>
        <v>0</v>
      </c>
      <c r="AZ61" s="11">
        <f t="shared" si="13"/>
        <v>0</v>
      </c>
    </row>
    <row r="62" spans="1:52" ht="12" hidden="1" x14ac:dyDescent="0.2">
      <c r="A62" s="26" t="str">
        <f>IF(ISBLANK(B62),"",COUNTA($B$8:B62))</f>
        <v/>
      </c>
      <c r="B62" s="29"/>
      <c r="C62" s="30"/>
      <c r="D62" s="32"/>
      <c r="E62" s="44" t="str">
        <f t="shared" si="0"/>
        <v/>
      </c>
      <c r="F62" s="31"/>
      <c r="G62" s="43">
        <f t="shared" si="16"/>
        <v>0</v>
      </c>
      <c r="H62" s="31"/>
      <c r="I62" s="31"/>
      <c r="J62" s="31"/>
      <c r="K62" s="31"/>
      <c r="L62" s="31"/>
      <c r="M62" s="31"/>
      <c r="N62" s="31"/>
      <c r="O62" s="31"/>
      <c r="P62" s="43">
        <f t="shared" si="2"/>
        <v>0</v>
      </c>
      <c r="Q62" s="31"/>
      <c r="R62" s="31"/>
      <c r="S62" s="31"/>
      <c r="T62" s="31"/>
      <c r="U62" s="31"/>
      <c r="V62" s="31"/>
      <c r="W62" s="31"/>
      <c r="X62" s="31"/>
      <c r="Y62" s="28">
        <f t="shared" si="11"/>
        <v>0</v>
      </c>
      <c r="Z62" s="28">
        <f t="shared" si="11"/>
        <v>0</v>
      </c>
      <c r="AA62" s="28">
        <f t="shared" si="11"/>
        <v>0</v>
      </c>
      <c r="AB62" s="28">
        <f t="shared" si="10"/>
        <v>0</v>
      </c>
      <c r="AC62" s="28">
        <f t="shared" si="10"/>
        <v>0</v>
      </c>
      <c r="AD62" s="28">
        <f t="shared" si="10"/>
        <v>0</v>
      </c>
      <c r="AE62" s="28">
        <f t="shared" si="10"/>
        <v>0</v>
      </c>
      <c r="AF62" s="28">
        <f t="shared" si="10"/>
        <v>0</v>
      </c>
      <c r="AG62" s="28">
        <f t="shared" si="10"/>
        <v>0</v>
      </c>
      <c r="AH62" s="11">
        <f t="shared" si="7"/>
        <v>0</v>
      </c>
      <c r="AI62" s="11">
        <f t="shared" si="15"/>
        <v>0</v>
      </c>
      <c r="AJ62" s="11">
        <f t="shared" si="15"/>
        <v>0</v>
      </c>
      <c r="AK62" s="11">
        <f t="shared" si="15"/>
        <v>0</v>
      </c>
      <c r="AL62" s="11">
        <f t="shared" si="15"/>
        <v>0</v>
      </c>
      <c r="AM62" s="11">
        <f t="shared" si="15"/>
        <v>0</v>
      </c>
      <c r="AN62" s="11">
        <f t="shared" si="15"/>
        <v>0</v>
      </c>
      <c r="AO62" s="11">
        <f t="shared" si="14"/>
        <v>0</v>
      </c>
      <c r="AP62" s="11">
        <f t="shared" si="14"/>
        <v>0</v>
      </c>
      <c r="AQ62" s="11">
        <f t="shared" si="14"/>
        <v>0</v>
      </c>
      <c r="AR62" s="11">
        <f t="shared" si="9"/>
        <v>0</v>
      </c>
      <c r="AS62" s="11">
        <f t="shared" si="9"/>
        <v>0</v>
      </c>
      <c r="AT62" s="11">
        <f t="shared" si="9"/>
        <v>0</v>
      </c>
      <c r="AU62" s="11">
        <f t="shared" si="9"/>
        <v>0</v>
      </c>
      <c r="AV62" s="11">
        <f t="shared" si="9"/>
        <v>0</v>
      </c>
      <c r="AW62" s="11">
        <f t="shared" si="9"/>
        <v>0</v>
      </c>
      <c r="AX62" s="11">
        <f t="shared" si="9"/>
        <v>0</v>
      </c>
      <c r="AY62" s="11">
        <f t="shared" si="9"/>
        <v>0</v>
      </c>
      <c r="AZ62" s="11">
        <f t="shared" si="13"/>
        <v>0</v>
      </c>
    </row>
    <row r="63" spans="1:52" ht="12" hidden="1" x14ac:dyDescent="0.2">
      <c r="A63" s="26" t="str">
        <f>IF(ISBLANK(B63),"",COUNTA($B$8:B63))</f>
        <v/>
      </c>
      <c r="B63" s="29"/>
      <c r="C63" s="30"/>
      <c r="D63" s="32"/>
      <c r="E63" s="44" t="str">
        <f t="shared" si="0"/>
        <v/>
      </c>
      <c r="F63" s="31"/>
      <c r="G63" s="43">
        <f t="shared" si="16"/>
        <v>0</v>
      </c>
      <c r="H63" s="31"/>
      <c r="I63" s="31"/>
      <c r="J63" s="31"/>
      <c r="K63" s="31"/>
      <c r="L63" s="31"/>
      <c r="M63" s="31"/>
      <c r="N63" s="31"/>
      <c r="O63" s="31"/>
      <c r="P63" s="43">
        <f t="shared" si="2"/>
        <v>0</v>
      </c>
      <c r="Q63" s="31"/>
      <c r="R63" s="31"/>
      <c r="S63" s="31"/>
      <c r="T63" s="31"/>
      <c r="U63" s="31"/>
      <c r="V63" s="31"/>
      <c r="W63" s="31"/>
      <c r="X63" s="31"/>
      <c r="Y63" s="28">
        <f t="shared" si="11"/>
        <v>0</v>
      </c>
      <c r="Z63" s="28">
        <f t="shared" si="11"/>
        <v>0</v>
      </c>
      <c r="AA63" s="28">
        <f t="shared" si="11"/>
        <v>0</v>
      </c>
      <c r="AB63" s="28">
        <f t="shared" si="10"/>
        <v>0</v>
      </c>
      <c r="AC63" s="28">
        <f t="shared" si="10"/>
        <v>0</v>
      </c>
      <c r="AD63" s="28">
        <f t="shared" si="10"/>
        <v>0</v>
      </c>
      <c r="AE63" s="28">
        <f t="shared" si="10"/>
        <v>0</v>
      </c>
      <c r="AF63" s="28">
        <f t="shared" si="10"/>
        <v>0</v>
      </c>
      <c r="AG63" s="28">
        <f t="shared" si="10"/>
        <v>0</v>
      </c>
      <c r="AH63" s="11">
        <f t="shared" si="7"/>
        <v>0</v>
      </c>
      <c r="AI63" s="11">
        <f t="shared" si="15"/>
        <v>0</v>
      </c>
      <c r="AJ63" s="11">
        <f t="shared" si="15"/>
        <v>0</v>
      </c>
      <c r="AK63" s="11">
        <f t="shared" si="15"/>
        <v>0</v>
      </c>
      <c r="AL63" s="11">
        <f t="shared" si="15"/>
        <v>0</v>
      </c>
      <c r="AM63" s="11">
        <f t="shared" si="15"/>
        <v>0</v>
      </c>
      <c r="AN63" s="11">
        <f t="shared" si="15"/>
        <v>0</v>
      </c>
      <c r="AO63" s="11">
        <f t="shared" si="14"/>
        <v>0</v>
      </c>
      <c r="AP63" s="11">
        <f t="shared" si="14"/>
        <v>0</v>
      </c>
      <c r="AQ63" s="11">
        <f t="shared" si="14"/>
        <v>0</v>
      </c>
      <c r="AR63" s="11">
        <f t="shared" si="9"/>
        <v>0</v>
      </c>
      <c r="AS63" s="11">
        <f t="shared" si="9"/>
        <v>0</v>
      </c>
      <c r="AT63" s="11">
        <f t="shared" si="9"/>
        <v>0</v>
      </c>
      <c r="AU63" s="11">
        <f t="shared" si="9"/>
        <v>0</v>
      </c>
      <c r="AV63" s="11">
        <f t="shared" si="9"/>
        <v>0</v>
      </c>
      <c r="AW63" s="11">
        <f t="shared" si="9"/>
        <v>0</v>
      </c>
      <c r="AX63" s="11">
        <f t="shared" si="9"/>
        <v>0</v>
      </c>
      <c r="AY63" s="11">
        <f t="shared" si="9"/>
        <v>0</v>
      </c>
      <c r="AZ63" s="11">
        <f t="shared" si="13"/>
        <v>0</v>
      </c>
    </row>
    <row r="64" spans="1:52" ht="12" hidden="1" x14ac:dyDescent="0.2">
      <c r="A64" s="26" t="str">
        <f>IF(ISBLANK(B64),"",COUNTA($B$8:B64))</f>
        <v/>
      </c>
      <c r="B64" s="29"/>
      <c r="C64" s="30"/>
      <c r="D64" s="32"/>
      <c r="E64" s="44" t="str">
        <f t="shared" si="0"/>
        <v/>
      </c>
      <c r="F64" s="31"/>
      <c r="G64" s="43">
        <f t="shared" si="16"/>
        <v>0</v>
      </c>
      <c r="H64" s="31"/>
      <c r="I64" s="31"/>
      <c r="J64" s="31"/>
      <c r="K64" s="31"/>
      <c r="L64" s="31"/>
      <c r="M64" s="31"/>
      <c r="N64" s="31"/>
      <c r="O64" s="31"/>
      <c r="P64" s="43">
        <f t="shared" si="2"/>
        <v>0</v>
      </c>
      <c r="Q64" s="31"/>
      <c r="R64" s="31"/>
      <c r="S64" s="31"/>
      <c r="T64" s="31"/>
      <c r="U64" s="31"/>
      <c r="V64" s="31"/>
      <c r="W64" s="31"/>
      <c r="X64" s="31"/>
      <c r="Y64" s="28">
        <f t="shared" si="11"/>
        <v>0</v>
      </c>
      <c r="Z64" s="28">
        <f t="shared" si="11"/>
        <v>0</v>
      </c>
      <c r="AA64" s="28">
        <f t="shared" si="11"/>
        <v>0</v>
      </c>
      <c r="AB64" s="28">
        <f t="shared" si="10"/>
        <v>0</v>
      </c>
      <c r="AC64" s="28">
        <f t="shared" si="10"/>
        <v>0</v>
      </c>
      <c r="AD64" s="28">
        <f t="shared" si="10"/>
        <v>0</v>
      </c>
      <c r="AE64" s="28">
        <f t="shared" si="10"/>
        <v>0</v>
      </c>
      <c r="AF64" s="28">
        <f t="shared" si="10"/>
        <v>0</v>
      </c>
      <c r="AG64" s="28">
        <f t="shared" si="10"/>
        <v>0</v>
      </c>
      <c r="AH64" s="11">
        <f t="shared" si="7"/>
        <v>0</v>
      </c>
      <c r="AI64" s="11">
        <f t="shared" si="15"/>
        <v>0</v>
      </c>
      <c r="AJ64" s="11">
        <f t="shared" si="15"/>
        <v>0</v>
      </c>
      <c r="AK64" s="11">
        <f t="shared" si="15"/>
        <v>0</v>
      </c>
      <c r="AL64" s="11">
        <f t="shared" si="15"/>
        <v>0</v>
      </c>
      <c r="AM64" s="11">
        <f t="shared" si="15"/>
        <v>0</v>
      </c>
      <c r="AN64" s="11">
        <f t="shared" si="15"/>
        <v>0</v>
      </c>
      <c r="AO64" s="11">
        <f t="shared" si="14"/>
        <v>0</v>
      </c>
      <c r="AP64" s="11">
        <f t="shared" si="14"/>
        <v>0</v>
      </c>
      <c r="AQ64" s="11">
        <f t="shared" si="14"/>
        <v>0</v>
      </c>
      <c r="AR64" s="11">
        <f t="shared" si="9"/>
        <v>0</v>
      </c>
      <c r="AS64" s="11">
        <f t="shared" si="9"/>
        <v>0</v>
      </c>
      <c r="AT64" s="11">
        <f t="shared" si="9"/>
        <v>0</v>
      </c>
      <c r="AU64" s="11">
        <f t="shared" si="9"/>
        <v>0</v>
      </c>
      <c r="AV64" s="11">
        <f t="shared" si="9"/>
        <v>0</v>
      </c>
      <c r="AW64" s="11">
        <f t="shared" si="9"/>
        <v>0</v>
      </c>
      <c r="AX64" s="11">
        <f t="shared" si="9"/>
        <v>0</v>
      </c>
      <c r="AY64" s="11">
        <f t="shared" si="9"/>
        <v>0</v>
      </c>
      <c r="AZ64" s="11">
        <f t="shared" si="13"/>
        <v>0</v>
      </c>
    </row>
    <row r="65" spans="1:52" ht="12" hidden="1" x14ac:dyDescent="0.2">
      <c r="A65" s="26" t="str">
        <f>IF(ISBLANK(B65),"",COUNTA($B$8:B65))</f>
        <v/>
      </c>
      <c r="B65" s="29"/>
      <c r="C65" s="30"/>
      <c r="D65" s="32"/>
      <c r="E65" s="44" t="str">
        <f t="shared" si="0"/>
        <v/>
      </c>
      <c r="F65" s="31"/>
      <c r="G65" s="43">
        <f t="shared" si="16"/>
        <v>0</v>
      </c>
      <c r="H65" s="31"/>
      <c r="I65" s="35"/>
      <c r="J65" s="31"/>
      <c r="K65" s="31"/>
      <c r="L65" s="31"/>
      <c r="M65" s="31"/>
      <c r="N65" s="31"/>
      <c r="O65" s="31"/>
      <c r="P65" s="43">
        <f t="shared" si="2"/>
        <v>0</v>
      </c>
      <c r="Q65" s="31"/>
      <c r="R65" s="35"/>
      <c r="S65" s="31"/>
      <c r="T65" s="31"/>
      <c r="U65" s="31"/>
      <c r="V65" s="31"/>
      <c r="W65" s="31"/>
      <c r="X65" s="31"/>
      <c r="Y65" s="28">
        <f t="shared" si="11"/>
        <v>0</v>
      </c>
      <c r="Z65" s="28">
        <f t="shared" si="11"/>
        <v>0</v>
      </c>
      <c r="AA65" s="28">
        <f t="shared" si="11"/>
        <v>0</v>
      </c>
      <c r="AB65" s="28">
        <f t="shared" si="10"/>
        <v>0</v>
      </c>
      <c r="AC65" s="28">
        <f t="shared" si="10"/>
        <v>0</v>
      </c>
      <c r="AD65" s="28">
        <f t="shared" si="10"/>
        <v>0</v>
      </c>
      <c r="AE65" s="28">
        <f t="shared" si="10"/>
        <v>0</v>
      </c>
      <c r="AF65" s="28">
        <f t="shared" si="10"/>
        <v>0</v>
      </c>
      <c r="AG65" s="28">
        <f t="shared" si="10"/>
        <v>0</v>
      </c>
      <c r="AH65" s="11">
        <f t="shared" si="7"/>
        <v>0</v>
      </c>
      <c r="AI65" s="11">
        <f t="shared" si="15"/>
        <v>0</v>
      </c>
      <c r="AJ65" s="11">
        <f t="shared" si="15"/>
        <v>0</v>
      </c>
      <c r="AK65" s="11">
        <f t="shared" si="15"/>
        <v>0</v>
      </c>
      <c r="AL65" s="11">
        <f t="shared" si="15"/>
        <v>0</v>
      </c>
      <c r="AM65" s="11">
        <f t="shared" si="15"/>
        <v>0</v>
      </c>
      <c r="AN65" s="11">
        <f t="shared" si="15"/>
        <v>0</v>
      </c>
      <c r="AO65" s="11">
        <f t="shared" si="14"/>
        <v>0</v>
      </c>
      <c r="AP65" s="11">
        <f t="shared" si="14"/>
        <v>0</v>
      </c>
      <c r="AQ65" s="11">
        <f t="shared" si="14"/>
        <v>0</v>
      </c>
      <c r="AR65" s="11">
        <f t="shared" si="9"/>
        <v>0</v>
      </c>
      <c r="AS65" s="11">
        <f t="shared" si="9"/>
        <v>0</v>
      </c>
      <c r="AT65" s="11">
        <f t="shared" si="9"/>
        <v>0</v>
      </c>
      <c r="AU65" s="11">
        <f t="shared" si="9"/>
        <v>0</v>
      </c>
      <c r="AV65" s="11">
        <f t="shared" si="9"/>
        <v>0</v>
      </c>
      <c r="AW65" s="11">
        <f t="shared" si="9"/>
        <v>0</v>
      </c>
      <c r="AX65" s="11">
        <f t="shared" si="9"/>
        <v>0</v>
      </c>
      <c r="AY65" s="11">
        <f t="shared" si="9"/>
        <v>0</v>
      </c>
      <c r="AZ65" s="11">
        <f t="shared" si="13"/>
        <v>0</v>
      </c>
    </row>
    <row r="66" spans="1:52" ht="12" hidden="1" x14ac:dyDescent="0.2">
      <c r="A66" s="26" t="str">
        <f>IF(ISBLANK(B66),"",COUNTA($B$8:B66))</f>
        <v/>
      </c>
      <c r="B66" s="29"/>
      <c r="C66" s="30"/>
      <c r="D66" s="32"/>
      <c r="E66" s="44" t="str">
        <f t="shared" si="0"/>
        <v/>
      </c>
      <c r="F66" s="31"/>
      <c r="G66" s="43">
        <f t="shared" si="16"/>
        <v>0</v>
      </c>
      <c r="H66" s="31"/>
      <c r="I66" s="35"/>
      <c r="J66" s="31"/>
      <c r="K66" s="31"/>
      <c r="L66" s="31"/>
      <c r="M66" s="31"/>
      <c r="N66" s="31"/>
      <c r="O66" s="31"/>
      <c r="P66" s="43">
        <f t="shared" si="2"/>
        <v>0</v>
      </c>
      <c r="Q66" s="31"/>
      <c r="R66" s="35"/>
      <c r="S66" s="31"/>
      <c r="T66" s="31"/>
      <c r="U66" s="31"/>
      <c r="V66" s="31"/>
      <c r="W66" s="31"/>
      <c r="X66" s="31"/>
      <c r="Y66" s="28">
        <f t="shared" si="11"/>
        <v>0</v>
      </c>
      <c r="Z66" s="28">
        <f t="shared" si="11"/>
        <v>0</v>
      </c>
      <c r="AA66" s="28">
        <f t="shared" si="11"/>
        <v>0</v>
      </c>
      <c r="AB66" s="28">
        <f t="shared" si="10"/>
        <v>0</v>
      </c>
      <c r="AC66" s="28">
        <f t="shared" si="10"/>
        <v>0</v>
      </c>
      <c r="AD66" s="28">
        <f t="shared" si="10"/>
        <v>0</v>
      </c>
      <c r="AE66" s="28">
        <f t="shared" si="10"/>
        <v>0</v>
      </c>
      <c r="AF66" s="28">
        <f t="shared" si="10"/>
        <v>0</v>
      </c>
      <c r="AG66" s="28">
        <f t="shared" si="10"/>
        <v>0</v>
      </c>
      <c r="AH66" s="11">
        <f t="shared" si="7"/>
        <v>0</v>
      </c>
      <c r="AI66" s="11">
        <f t="shared" si="15"/>
        <v>0</v>
      </c>
      <c r="AJ66" s="11">
        <f t="shared" si="15"/>
        <v>0</v>
      </c>
      <c r="AK66" s="11">
        <f t="shared" si="15"/>
        <v>0</v>
      </c>
      <c r="AL66" s="11">
        <f t="shared" si="15"/>
        <v>0</v>
      </c>
      <c r="AM66" s="11">
        <f t="shared" si="15"/>
        <v>0</v>
      </c>
      <c r="AN66" s="11">
        <f t="shared" si="15"/>
        <v>0</v>
      </c>
      <c r="AO66" s="11">
        <f t="shared" si="14"/>
        <v>0</v>
      </c>
      <c r="AP66" s="11">
        <f t="shared" si="14"/>
        <v>0</v>
      </c>
      <c r="AQ66" s="11">
        <f t="shared" si="14"/>
        <v>0</v>
      </c>
      <c r="AR66" s="11">
        <f t="shared" si="9"/>
        <v>0</v>
      </c>
      <c r="AS66" s="11">
        <f t="shared" si="9"/>
        <v>0</v>
      </c>
      <c r="AT66" s="11">
        <f t="shared" si="9"/>
        <v>0</v>
      </c>
      <c r="AU66" s="11">
        <f t="shared" si="9"/>
        <v>0</v>
      </c>
      <c r="AV66" s="11">
        <f t="shared" si="9"/>
        <v>0</v>
      </c>
      <c r="AW66" s="11">
        <f t="shared" si="9"/>
        <v>0</v>
      </c>
      <c r="AX66" s="11">
        <f t="shared" si="9"/>
        <v>0</v>
      </c>
      <c r="AY66" s="11">
        <f t="shared" si="9"/>
        <v>0</v>
      </c>
      <c r="AZ66" s="11">
        <f t="shared" si="13"/>
        <v>0</v>
      </c>
    </row>
    <row r="67" spans="1:52" ht="12" hidden="1" x14ac:dyDescent="0.2">
      <c r="A67" s="26" t="str">
        <f>IF(ISBLANK(B67),"",COUNTA($B$8:B67))</f>
        <v/>
      </c>
      <c r="B67" s="29"/>
      <c r="C67" s="33"/>
      <c r="D67" s="29"/>
      <c r="E67" s="44" t="str">
        <f t="shared" si="0"/>
        <v/>
      </c>
      <c r="F67" s="31"/>
      <c r="G67" s="43">
        <f t="shared" si="16"/>
        <v>0</v>
      </c>
      <c r="H67" s="34"/>
      <c r="I67" s="35"/>
      <c r="J67" s="34"/>
      <c r="K67" s="34"/>
      <c r="L67" s="34"/>
      <c r="M67" s="34"/>
      <c r="N67" s="34"/>
      <c r="O67" s="34"/>
      <c r="P67" s="43">
        <f t="shared" si="2"/>
        <v>0</v>
      </c>
      <c r="Q67" s="34"/>
      <c r="R67" s="35"/>
      <c r="S67" s="34"/>
      <c r="T67" s="34"/>
      <c r="U67" s="34"/>
      <c r="V67" s="34"/>
      <c r="W67" s="34"/>
      <c r="X67" s="34"/>
      <c r="Y67" s="28">
        <f t="shared" si="11"/>
        <v>0</v>
      </c>
      <c r="Z67" s="28">
        <f t="shared" si="11"/>
        <v>0</v>
      </c>
      <c r="AA67" s="28">
        <f t="shared" si="11"/>
        <v>0</v>
      </c>
      <c r="AB67" s="28">
        <f t="shared" si="10"/>
        <v>0</v>
      </c>
      <c r="AC67" s="28">
        <f t="shared" si="10"/>
        <v>0</v>
      </c>
      <c r="AD67" s="28">
        <f t="shared" si="10"/>
        <v>0</v>
      </c>
      <c r="AE67" s="28">
        <f t="shared" si="10"/>
        <v>0</v>
      </c>
      <c r="AF67" s="28">
        <f t="shared" si="10"/>
        <v>0</v>
      </c>
      <c r="AG67" s="28">
        <f t="shared" si="10"/>
        <v>0</v>
      </c>
      <c r="AH67" s="11">
        <f t="shared" si="7"/>
        <v>0</v>
      </c>
      <c r="AI67" s="11">
        <f t="shared" si="15"/>
        <v>0</v>
      </c>
      <c r="AJ67" s="11">
        <f t="shared" si="15"/>
        <v>0</v>
      </c>
      <c r="AK67" s="11">
        <f t="shared" si="15"/>
        <v>0</v>
      </c>
      <c r="AL67" s="11">
        <f t="shared" si="15"/>
        <v>0</v>
      </c>
      <c r="AM67" s="11">
        <f t="shared" si="15"/>
        <v>0</v>
      </c>
      <c r="AN67" s="11">
        <f t="shared" si="15"/>
        <v>0</v>
      </c>
      <c r="AO67" s="11">
        <f t="shared" si="14"/>
        <v>0</v>
      </c>
      <c r="AP67" s="11">
        <f t="shared" si="14"/>
        <v>0</v>
      </c>
      <c r="AQ67" s="11">
        <f t="shared" si="14"/>
        <v>0</v>
      </c>
      <c r="AR67" s="11">
        <f t="shared" si="9"/>
        <v>0</v>
      </c>
      <c r="AS67" s="11">
        <f t="shared" si="9"/>
        <v>0</v>
      </c>
      <c r="AT67" s="11">
        <f t="shared" si="9"/>
        <v>0</v>
      </c>
      <c r="AU67" s="11">
        <f t="shared" si="9"/>
        <v>0</v>
      </c>
      <c r="AV67" s="11">
        <f t="shared" si="9"/>
        <v>0</v>
      </c>
      <c r="AW67" s="11">
        <f t="shared" si="9"/>
        <v>0</v>
      </c>
      <c r="AX67" s="11">
        <f t="shared" si="9"/>
        <v>0</v>
      </c>
      <c r="AY67" s="11">
        <f t="shared" si="9"/>
        <v>0</v>
      </c>
      <c r="AZ67" s="11">
        <f t="shared" si="13"/>
        <v>0</v>
      </c>
    </row>
    <row r="68" spans="1:52" ht="12" hidden="1" x14ac:dyDescent="0.2">
      <c r="A68" s="26" t="str">
        <f>IF(ISBLANK(B68),"",COUNTA($B$8:B68))</f>
        <v/>
      </c>
      <c r="B68" s="29"/>
      <c r="C68" s="33"/>
      <c r="D68" s="29"/>
      <c r="E68" s="44" t="str">
        <f t="shared" si="0"/>
        <v/>
      </c>
      <c r="F68" s="31"/>
      <c r="G68" s="43">
        <f t="shared" si="16"/>
        <v>0</v>
      </c>
      <c r="H68" s="34"/>
      <c r="I68" s="35"/>
      <c r="J68" s="34"/>
      <c r="K68" s="34"/>
      <c r="L68" s="34"/>
      <c r="M68" s="34"/>
      <c r="N68" s="34"/>
      <c r="O68" s="34"/>
      <c r="P68" s="43">
        <f t="shared" si="2"/>
        <v>0</v>
      </c>
      <c r="Q68" s="34"/>
      <c r="R68" s="35"/>
      <c r="S68" s="34"/>
      <c r="T68" s="34"/>
      <c r="U68" s="34"/>
      <c r="V68" s="34"/>
      <c r="W68" s="34"/>
      <c r="X68" s="34"/>
      <c r="Y68" s="28">
        <f t="shared" si="11"/>
        <v>0</v>
      </c>
      <c r="Z68" s="28">
        <f t="shared" si="11"/>
        <v>0</v>
      </c>
      <c r="AA68" s="28">
        <f t="shared" si="11"/>
        <v>0</v>
      </c>
      <c r="AB68" s="28">
        <f t="shared" si="10"/>
        <v>0</v>
      </c>
      <c r="AC68" s="28">
        <f t="shared" si="10"/>
        <v>0</v>
      </c>
      <c r="AD68" s="28">
        <f t="shared" si="10"/>
        <v>0</v>
      </c>
      <c r="AE68" s="28">
        <f t="shared" si="10"/>
        <v>0</v>
      </c>
      <c r="AF68" s="28">
        <f t="shared" si="10"/>
        <v>0</v>
      </c>
      <c r="AG68" s="28">
        <f t="shared" si="10"/>
        <v>0</v>
      </c>
      <c r="AH68" s="11">
        <f t="shared" si="7"/>
        <v>0</v>
      </c>
      <c r="AI68" s="11">
        <f t="shared" si="15"/>
        <v>0</v>
      </c>
      <c r="AJ68" s="11">
        <f t="shared" si="15"/>
        <v>0</v>
      </c>
      <c r="AK68" s="11">
        <f t="shared" si="15"/>
        <v>0</v>
      </c>
      <c r="AL68" s="11">
        <f t="shared" si="15"/>
        <v>0</v>
      </c>
      <c r="AM68" s="11">
        <f t="shared" si="15"/>
        <v>0</v>
      </c>
      <c r="AN68" s="11">
        <f t="shared" si="15"/>
        <v>0</v>
      </c>
      <c r="AO68" s="11">
        <f t="shared" si="14"/>
        <v>0</v>
      </c>
      <c r="AP68" s="11">
        <f t="shared" si="14"/>
        <v>0</v>
      </c>
      <c r="AQ68" s="11">
        <f t="shared" si="14"/>
        <v>0</v>
      </c>
      <c r="AR68" s="11">
        <f t="shared" si="9"/>
        <v>0</v>
      </c>
      <c r="AS68" s="11">
        <f t="shared" si="9"/>
        <v>0</v>
      </c>
      <c r="AT68" s="11">
        <f t="shared" si="9"/>
        <v>0</v>
      </c>
      <c r="AU68" s="11">
        <f t="shared" si="9"/>
        <v>0</v>
      </c>
      <c r="AV68" s="11">
        <f t="shared" si="9"/>
        <v>0</v>
      </c>
      <c r="AW68" s="11">
        <f t="shared" si="9"/>
        <v>0</v>
      </c>
      <c r="AX68" s="11">
        <f t="shared" si="9"/>
        <v>0</v>
      </c>
      <c r="AY68" s="11">
        <f t="shared" si="9"/>
        <v>0</v>
      </c>
      <c r="AZ68" s="11">
        <f t="shared" si="13"/>
        <v>0</v>
      </c>
    </row>
    <row r="69" spans="1:52" ht="12" hidden="1" x14ac:dyDescent="0.2">
      <c r="A69" s="26" t="str">
        <f>IF(ISBLANK(B69),"",COUNTA($B$8:B69))</f>
        <v/>
      </c>
      <c r="B69" s="29"/>
      <c r="C69" s="30"/>
      <c r="D69" s="32"/>
      <c r="E69" s="44" t="str">
        <f t="shared" si="0"/>
        <v/>
      </c>
      <c r="F69" s="31"/>
      <c r="G69" s="43">
        <f t="shared" si="16"/>
        <v>0</v>
      </c>
      <c r="H69" s="31"/>
      <c r="I69" s="31"/>
      <c r="J69" s="31"/>
      <c r="K69" s="31"/>
      <c r="L69" s="31"/>
      <c r="M69" s="31"/>
      <c r="N69" s="31"/>
      <c r="O69" s="31"/>
      <c r="P69" s="43">
        <f t="shared" si="2"/>
        <v>0</v>
      </c>
      <c r="Q69" s="31"/>
      <c r="R69" s="31"/>
      <c r="S69" s="31"/>
      <c r="T69" s="31"/>
      <c r="U69" s="31"/>
      <c r="V69" s="31"/>
      <c r="W69" s="31"/>
      <c r="X69" s="31"/>
      <c r="Y69" s="28">
        <f t="shared" si="11"/>
        <v>0</v>
      </c>
      <c r="Z69" s="28">
        <f t="shared" si="11"/>
        <v>0</v>
      </c>
      <c r="AA69" s="28">
        <f t="shared" si="11"/>
        <v>0</v>
      </c>
      <c r="AB69" s="28">
        <f t="shared" si="10"/>
        <v>0</v>
      </c>
      <c r="AC69" s="28">
        <f t="shared" si="10"/>
        <v>0</v>
      </c>
      <c r="AD69" s="28">
        <f t="shared" si="10"/>
        <v>0</v>
      </c>
      <c r="AE69" s="28">
        <f t="shared" si="10"/>
        <v>0</v>
      </c>
      <c r="AF69" s="28">
        <f t="shared" si="10"/>
        <v>0</v>
      </c>
      <c r="AG69" s="28">
        <f t="shared" si="10"/>
        <v>0</v>
      </c>
      <c r="AH69" s="11">
        <f t="shared" si="7"/>
        <v>0</v>
      </c>
      <c r="AI69" s="11">
        <f t="shared" si="15"/>
        <v>0</v>
      </c>
      <c r="AJ69" s="11">
        <f t="shared" si="15"/>
        <v>0</v>
      </c>
      <c r="AK69" s="11">
        <f t="shared" si="15"/>
        <v>0</v>
      </c>
      <c r="AL69" s="11">
        <f t="shared" si="15"/>
        <v>0</v>
      </c>
      <c r="AM69" s="11">
        <f t="shared" si="15"/>
        <v>0</v>
      </c>
      <c r="AN69" s="11">
        <f t="shared" si="15"/>
        <v>0</v>
      </c>
      <c r="AO69" s="11">
        <f t="shared" si="14"/>
        <v>0</v>
      </c>
      <c r="AP69" s="11">
        <f t="shared" si="14"/>
        <v>0</v>
      </c>
      <c r="AQ69" s="11">
        <f t="shared" si="14"/>
        <v>0</v>
      </c>
      <c r="AR69" s="11">
        <f t="shared" ref="AR69:AY100" si="17">IF($AH69=0,0,Y69)</f>
        <v>0</v>
      </c>
      <c r="AS69" s="11">
        <f t="shared" si="17"/>
        <v>0</v>
      </c>
      <c r="AT69" s="11">
        <f t="shared" si="17"/>
        <v>0</v>
      </c>
      <c r="AU69" s="11">
        <f t="shared" si="17"/>
        <v>0</v>
      </c>
      <c r="AV69" s="11">
        <f t="shared" si="17"/>
        <v>0</v>
      </c>
      <c r="AW69" s="11">
        <f t="shared" si="17"/>
        <v>0</v>
      </c>
      <c r="AX69" s="11">
        <f t="shared" si="17"/>
        <v>0</v>
      </c>
      <c r="AY69" s="11">
        <f t="shared" si="17"/>
        <v>0</v>
      </c>
      <c r="AZ69" s="11">
        <f t="shared" si="13"/>
        <v>0</v>
      </c>
    </row>
    <row r="70" spans="1:52" ht="12" hidden="1" x14ac:dyDescent="0.2">
      <c r="A70" s="26" t="str">
        <f>IF(ISBLANK(B70),"",COUNTA($B$8:B70))</f>
        <v/>
      </c>
      <c r="B70" s="29"/>
      <c r="C70" s="30"/>
      <c r="D70" s="32"/>
      <c r="E70" s="44" t="str">
        <f t="shared" si="0"/>
        <v/>
      </c>
      <c r="F70" s="31"/>
      <c r="G70" s="43">
        <f t="shared" si="16"/>
        <v>0</v>
      </c>
      <c r="H70" s="31"/>
      <c r="I70" s="31"/>
      <c r="J70" s="31"/>
      <c r="K70" s="31"/>
      <c r="L70" s="31"/>
      <c r="M70" s="31"/>
      <c r="N70" s="31"/>
      <c r="O70" s="31"/>
      <c r="P70" s="43">
        <f t="shared" si="2"/>
        <v>0</v>
      </c>
      <c r="Q70" s="31"/>
      <c r="R70" s="31"/>
      <c r="S70" s="31"/>
      <c r="T70" s="31"/>
      <c r="U70" s="31"/>
      <c r="V70" s="31"/>
      <c r="W70" s="31"/>
      <c r="X70" s="31"/>
      <c r="Y70" s="28">
        <f t="shared" si="11"/>
        <v>0</v>
      </c>
      <c r="Z70" s="28">
        <f t="shared" si="11"/>
        <v>0</v>
      </c>
      <c r="AA70" s="28">
        <f t="shared" si="11"/>
        <v>0</v>
      </c>
      <c r="AB70" s="28">
        <f t="shared" si="10"/>
        <v>0</v>
      </c>
      <c r="AC70" s="28">
        <f t="shared" si="10"/>
        <v>0</v>
      </c>
      <c r="AD70" s="28">
        <f t="shared" si="10"/>
        <v>0</v>
      </c>
      <c r="AE70" s="28">
        <f t="shared" si="10"/>
        <v>0</v>
      </c>
      <c r="AF70" s="28">
        <f t="shared" si="10"/>
        <v>0</v>
      </c>
      <c r="AG70" s="28">
        <f t="shared" si="10"/>
        <v>0</v>
      </c>
      <c r="AH70" s="11">
        <f t="shared" si="7"/>
        <v>0</v>
      </c>
      <c r="AI70" s="11">
        <f t="shared" si="15"/>
        <v>0</v>
      </c>
      <c r="AJ70" s="11">
        <f t="shared" si="15"/>
        <v>0</v>
      </c>
      <c r="AK70" s="11">
        <f t="shared" si="15"/>
        <v>0</v>
      </c>
      <c r="AL70" s="11">
        <f t="shared" si="15"/>
        <v>0</v>
      </c>
      <c r="AM70" s="11">
        <f t="shared" si="15"/>
        <v>0</v>
      </c>
      <c r="AN70" s="11">
        <f t="shared" si="15"/>
        <v>0</v>
      </c>
      <c r="AO70" s="11">
        <f t="shared" si="14"/>
        <v>0</v>
      </c>
      <c r="AP70" s="11">
        <f t="shared" si="14"/>
        <v>0</v>
      </c>
      <c r="AQ70" s="11">
        <f t="shared" si="14"/>
        <v>0</v>
      </c>
      <c r="AR70" s="11">
        <f t="shared" si="17"/>
        <v>0</v>
      </c>
      <c r="AS70" s="11">
        <f t="shared" si="17"/>
        <v>0</v>
      </c>
      <c r="AT70" s="11">
        <f t="shared" si="17"/>
        <v>0</v>
      </c>
      <c r="AU70" s="11">
        <f t="shared" si="17"/>
        <v>0</v>
      </c>
      <c r="AV70" s="11">
        <f t="shared" si="17"/>
        <v>0</v>
      </c>
      <c r="AW70" s="11">
        <f t="shared" si="17"/>
        <v>0</v>
      </c>
      <c r="AX70" s="11">
        <f t="shared" si="17"/>
        <v>0</v>
      </c>
      <c r="AY70" s="11">
        <f t="shared" si="17"/>
        <v>0</v>
      </c>
      <c r="AZ70" s="11">
        <f t="shared" si="13"/>
        <v>0</v>
      </c>
    </row>
    <row r="71" spans="1:52" ht="12" hidden="1" x14ac:dyDescent="0.2">
      <c r="A71" s="26" t="str">
        <f>IF(ISBLANK(B71),"",COUNTA($B$8:B71))</f>
        <v/>
      </c>
      <c r="B71" s="29"/>
      <c r="C71" s="30"/>
      <c r="D71" s="32"/>
      <c r="E71" s="44" t="str">
        <f t="shared" si="0"/>
        <v/>
      </c>
      <c r="F71" s="31"/>
      <c r="G71" s="43">
        <f t="shared" si="16"/>
        <v>0</v>
      </c>
      <c r="H71" s="31"/>
      <c r="I71" s="35"/>
      <c r="J71" s="31"/>
      <c r="K71" s="31"/>
      <c r="L71" s="31"/>
      <c r="M71" s="31"/>
      <c r="N71" s="31"/>
      <c r="O71" s="31"/>
      <c r="P71" s="43">
        <f t="shared" si="2"/>
        <v>0</v>
      </c>
      <c r="Q71" s="31"/>
      <c r="R71" s="35"/>
      <c r="S71" s="31"/>
      <c r="T71" s="31"/>
      <c r="U71" s="31"/>
      <c r="V71" s="31"/>
      <c r="W71" s="31"/>
      <c r="X71" s="31"/>
      <c r="Y71" s="28">
        <f t="shared" si="11"/>
        <v>0</v>
      </c>
      <c r="Z71" s="28">
        <f t="shared" si="11"/>
        <v>0</v>
      </c>
      <c r="AA71" s="28">
        <f t="shared" si="11"/>
        <v>0</v>
      </c>
      <c r="AB71" s="28">
        <f t="shared" si="10"/>
        <v>0</v>
      </c>
      <c r="AC71" s="28">
        <f t="shared" si="10"/>
        <v>0</v>
      </c>
      <c r="AD71" s="28">
        <f t="shared" si="10"/>
        <v>0</v>
      </c>
      <c r="AE71" s="28">
        <f t="shared" si="10"/>
        <v>0</v>
      </c>
      <c r="AF71" s="28">
        <f t="shared" si="10"/>
        <v>0</v>
      </c>
      <c r="AG71" s="28">
        <f t="shared" si="10"/>
        <v>0</v>
      </c>
      <c r="AH71" s="11">
        <f t="shared" si="7"/>
        <v>0</v>
      </c>
      <c r="AI71" s="11">
        <f t="shared" si="15"/>
        <v>0</v>
      </c>
      <c r="AJ71" s="11">
        <f t="shared" si="15"/>
        <v>0</v>
      </c>
      <c r="AK71" s="11">
        <f t="shared" si="15"/>
        <v>0</v>
      </c>
      <c r="AL71" s="11">
        <f t="shared" si="15"/>
        <v>0</v>
      </c>
      <c r="AM71" s="11">
        <f t="shared" si="15"/>
        <v>0</v>
      </c>
      <c r="AN71" s="11">
        <f t="shared" si="15"/>
        <v>0</v>
      </c>
      <c r="AO71" s="11">
        <f t="shared" si="14"/>
        <v>0</v>
      </c>
      <c r="AP71" s="11">
        <f t="shared" si="14"/>
        <v>0</v>
      </c>
      <c r="AQ71" s="11">
        <f t="shared" si="14"/>
        <v>0</v>
      </c>
      <c r="AR71" s="11">
        <f t="shared" si="17"/>
        <v>0</v>
      </c>
      <c r="AS71" s="11">
        <f t="shared" si="17"/>
        <v>0</v>
      </c>
      <c r="AT71" s="11">
        <f t="shared" si="17"/>
        <v>0</v>
      </c>
      <c r="AU71" s="11">
        <f t="shared" si="17"/>
        <v>0</v>
      </c>
      <c r="AV71" s="11">
        <f t="shared" si="17"/>
        <v>0</v>
      </c>
      <c r="AW71" s="11">
        <f t="shared" si="17"/>
        <v>0</v>
      </c>
      <c r="AX71" s="11">
        <f t="shared" si="17"/>
        <v>0</v>
      </c>
      <c r="AY71" s="11">
        <f t="shared" si="17"/>
        <v>0</v>
      </c>
      <c r="AZ71" s="11">
        <f t="shared" si="13"/>
        <v>0</v>
      </c>
    </row>
    <row r="72" spans="1:52" ht="12" hidden="1" x14ac:dyDescent="0.2">
      <c r="A72" s="26" t="str">
        <f>IF(ISBLANK(B72),"",COUNTA($B$8:B72))</f>
        <v/>
      </c>
      <c r="B72" s="29"/>
      <c r="C72" s="33"/>
      <c r="D72" s="29"/>
      <c r="E72" s="44" t="str">
        <f t="shared" si="0"/>
        <v/>
      </c>
      <c r="F72" s="31"/>
      <c r="G72" s="43">
        <f t="shared" si="16"/>
        <v>0</v>
      </c>
      <c r="H72" s="34"/>
      <c r="I72" s="31"/>
      <c r="J72" s="31"/>
      <c r="K72" s="34"/>
      <c r="L72" s="34"/>
      <c r="M72" s="34"/>
      <c r="N72" s="34"/>
      <c r="O72" s="34"/>
      <c r="P72" s="43">
        <f t="shared" si="2"/>
        <v>0</v>
      </c>
      <c r="Q72" s="34"/>
      <c r="R72" s="31"/>
      <c r="S72" s="31"/>
      <c r="T72" s="34"/>
      <c r="U72" s="34"/>
      <c r="V72" s="34"/>
      <c r="W72" s="34"/>
      <c r="X72" s="34"/>
      <c r="Y72" s="28">
        <f t="shared" si="11"/>
        <v>0</v>
      </c>
      <c r="Z72" s="28">
        <f t="shared" si="11"/>
        <v>0</v>
      </c>
      <c r="AA72" s="28">
        <f t="shared" si="11"/>
        <v>0</v>
      </c>
      <c r="AB72" s="28">
        <f t="shared" si="10"/>
        <v>0</v>
      </c>
      <c r="AC72" s="28">
        <f t="shared" si="10"/>
        <v>0</v>
      </c>
      <c r="AD72" s="28">
        <f t="shared" si="10"/>
        <v>0</v>
      </c>
      <c r="AE72" s="28">
        <f t="shared" si="10"/>
        <v>0</v>
      </c>
      <c r="AF72" s="28">
        <f t="shared" si="10"/>
        <v>0</v>
      </c>
      <c r="AG72" s="28">
        <f t="shared" si="10"/>
        <v>0</v>
      </c>
      <c r="AH72" s="11">
        <f t="shared" si="7"/>
        <v>0</v>
      </c>
      <c r="AI72" s="11">
        <f t="shared" si="15"/>
        <v>0</v>
      </c>
      <c r="AJ72" s="11">
        <f t="shared" si="15"/>
        <v>0</v>
      </c>
      <c r="AK72" s="11">
        <f t="shared" si="15"/>
        <v>0</v>
      </c>
      <c r="AL72" s="11">
        <f t="shared" si="15"/>
        <v>0</v>
      </c>
      <c r="AM72" s="11">
        <f t="shared" si="15"/>
        <v>0</v>
      </c>
      <c r="AN72" s="11">
        <f t="shared" si="15"/>
        <v>0</v>
      </c>
      <c r="AO72" s="11">
        <f t="shared" si="14"/>
        <v>0</v>
      </c>
      <c r="AP72" s="11">
        <f t="shared" si="14"/>
        <v>0</v>
      </c>
      <c r="AQ72" s="11">
        <f t="shared" si="14"/>
        <v>0</v>
      </c>
      <c r="AR72" s="11">
        <f t="shared" si="17"/>
        <v>0</v>
      </c>
      <c r="AS72" s="11">
        <f t="shared" si="17"/>
        <v>0</v>
      </c>
      <c r="AT72" s="11">
        <f t="shared" si="17"/>
        <v>0</v>
      </c>
      <c r="AU72" s="11">
        <f t="shared" si="17"/>
        <v>0</v>
      </c>
      <c r="AV72" s="11">
        <f t="shared" si="17"/>
        <v>0</v>
      </c>
      <c r="AW72" s="11">
        <f t="shared" si="17"/>
        <v>0</v>
      </c>
      <c r="AX72" s="11">
        <f t="shared" si="17"/>
        <v>0</v>
      </c>
      <c r="AY72" s="11">
        <f t="shared" si="17"/>
        <v>0</v>
      </c>
      <c r="AZ72" s="11">
        <f t="shared" si="13"/>
        <v>0</v>
      </c>
    </row>
    <row r="73" spans="1:52" ht="12" hidden="1" x14ac:dyDescent="0.2">
      <c r="A73" s="26" t="str">
        <f>IF(ISBLANK(B73),"",COUNTA($B$8:B73))</f>
        <v/>
      </c>
      <c r="B73" s="29"/>
      <c r="C73" s="33"/>
      <c r="D73" s="29"/>
      <c r="E73" s="44" t="str">
        <f t="shared" ref="E73:E136" si="18">IF(AND(G73=0,P73=0),"",IF(AND(H73=Q73,I73=R73,J73=S73,K73=T73,U73=L73,V73=M73,W73=N73,X73=O73),"ні","так"))</f>
        <v/>
      </c>
      <c r="F73" s="31"/>
      <c r="G73" s="43">
        <f t="shared" si="16"/>
        <v>0</v>
      </c>
      <c r="H73" s="34"/>
      <c r="I73" s="31"/>
      <c r="J73" s="31"/>
      <c r="K73" s="34"/>
      <c r="L73" s="34"/>
      <c r="M73" s="34"/>
      <c r="N73" s="34"/>
      <c r="O73" s="34"/>
      <c r="P73" s="43">
        <f t="shared" ref="P73:P136" si="19">SUM(Q73:X73)</f>
        <v>0</v>
      </c>
      <c r="Q73" s="34"/>
      <c r="R73" s="31"/>
      <c r="S73" s="31"/>
      <c r="T73" s="34"/>
      <c r="U73" s="34"/>
      <c r="V73" s="34"/>
      <c r="W73" s="34"/>
      <c r="X73" s="34"/>
      <c r="Y73" s="28">
        <f t="shared" si="11"/>
        <v>0</v>
      </c>
      <c r="Z73" s="28">
        <f t="shared" si="11"/>
        <v>0</v>
      </c>
      <c r="AA73" s="28">
        <f t="shared" si="11"/>
        <v>0</v>
      </c>
      <c r="AB73" s="28">
        <f t="shared" si="10"/>
        <v>0</v>
      </c>
      <c r="AC73" s="28">
        <f t="shared" si="10"/>
        <v>0</v>
      </c>
      <c r="AD73" s="28">
        <f t="shared" si="10"/>
        <v>0</v>
      </c>
      <c r="AE73" s="28">
        <f t="shared" si="10"/>
        <v>0</v>
      </c>
      <c r="AF73" s="28">
        <f t="shared" si="10"/>
        <v>0</v>
      </c>
      <c r="AG73" s="28">
        <f t="shared" si="10"/>
        <v>0</v>
      </c>
      <c r="AH73" s="11">
        <f t="shared" si="7"/>
        <v>0</v>
      </c>
      <c r="AI73" s="11">
        <f t="shared" si="15"/>
        <v>0</v>
      </c>
      <c r="AJ73" s="11">
        <f t="shared" si="15"/>
        <v>0</v>
      </c>
      <c r="AK73" s="11">
        <f t="shared" si="15"/>
        <v>0</v>
      </c>
      <c r="AL73" s="11">
        <f t="shared" si="15"/>
        <v>0</v>
      </c>
      <c r="AM73" s="11">
        <f t="shared" si="15"/>
        <v>0</v>
      </c>
      <c r="AN73" s="11">
        <f t="shared" si="15"/>
        <v>0</v>
      </c>
      <c r="AO73" s="11">
        <f t="shared" si="14"/>
        <v>0</v>
      </c>
      <c r="AP73" s="11">
        <f t="shared" si="14"/>
        <v>0</v>
      </c>
      <c r="AQ73" s="11">
        <f t="shared" si="14"/>
        <v>0</v>
      </c>
      <c r="AR73" s="11">
        <f t="shared" si="17"/>
        <v>0</v>
      </c>
      <c r="AS73" s="11">
        <f t="shared" si="17"/>
        <v>0</v>
      </c>
      <c r="AT73" s="11">
        <f t="shared" si="17"/>
        <v>0</v>
      </c>
      <c r="AU73" s="11">
        <f t="shared" si="17"/>
        <v>0</v>
      </c>
      <c r="AV73" s="11">
        <f t="shared" si="17"/>
        <v>0</v>
      </c>
      <c r="AW73" s="11">
        <f t="shared" si="17"/>
        <v>0</v>
      </c>
      <c r="AX73" s="11">
        <f t="shared" si="17"/>
        <v>0</v>
      </c>
      <c r="AY73" s="11">
        <f t="shared" si="17"/>
        <v>0</v>
      </c>
      <c r="AZ73" s="11">
        <f t="shared" si="13"/>
        <v>0</v>
      </c>
    </row>
    <row r="74" spans="1:52" ht="12" hidden="1" x14ac:dyDescent="0.2">
      <c r="A74" s="26" t="str">
        <f>IF(ISBLANK(B74),"",COUNTA($B$8:B74))</f>
        <v/>
      </c>
      <c r="B74" s="29"/>
      <c r="C74" s="33"/>
      <c r="D74" s="29"/>
      <c r="E74" s="44" t="str">
        <f t="shared" si="18"/>
        <v/>
      </c>
      <c r="F74" s="31"/>
      <c r="G74" s="43">
        <f t="shared" si="16"/>
        <v>0</v>
      </c>
      <c r="H74" s="34"/>
      <c r="I74" s="31"/>
      <c r="J74" s="31"/>
      <c r="K74" s="34"/>
      <c r="L74" s="34"/>
      <c r="M74" s="34"/>
      <c r="N74" s="34"/>
      <c r="O74" s="34"/>
      <c r="P74" s="43">
        <f t="shared" si="19"/>
        <v>0</v>
      </c>
      <c r="Q74" s="34"/>
      <c r="R74" s="31"/>
      <c r="S74" s="31"/>
      <c r="T74" s="34"/>
      <c r="U74" s="34"/>
      <c r="V74" s="34"/>
      <c r="W74" s="34"/>
      <c r="X74" s="34"/>
      <c r="Y74" s="28">
        <f t="shared" si="11"/>
        <v>0</v>
      </c>
      <c r="Z74" s="28">
        <f t="shared" si="11"/>
        <v>0</v>
      </c>
      <c r="AA74" s="28">
        <f t="shared" si="11"/>
        <v>0</v>
      </c>
      <c r="AB74" s="28">
        <f t="shared" si="10"/>
        <v>0</v>
      </c>
      <c r="AC74" s="28">
        <f t="shared" si="10"/>
        <v>0</v>
      </c>
      <c r="AD74" s="28">
        <f t="shared" si="10"/>
        <v>0</v>
      </c>
      <c r="AE74" s="28">
        <f t="shared" si="10"/>
        <v>0</v>
      </c>
      <c r="AF74" s="28">
        <f t="shared" si="10"/>
        <v>0</v>
      </c>
      <c r="AG74" s="28">
        <f t="shared" si="10"/>
        <v>0</v>
      </c>
      <c r="AH74" s="11">
        <f t="shared" ref="AH74:AH137" si="20">F74</f>
        <v>0</v>
      </c>
      <c r="AI74" s="11">
        <f t="shared" si="15"/>
        <v>0</v>
      </c>
      <c r="AJ74" s="11">
        <f t="shared" si="15"/>
        <v>0</v>
      </c>
      <c r="AK74" s="11">
        <f t="shared" si="15"/>
        <v>0</v>
      </c>
      <c r="AL74" s="11">
        <f t="shared" si="15"/>
        <v>0</v>
      </c>
      <c r="AM74" s="11">
        <f t="shared" si="15"/>
        <v>0</v>
      </c>
      <c r="AN74" s="11">
        <f t="shared" si="15"/>
        <v>0</v>
      </c>
      <c r="AO74" s="11">
        <f t="shared" si="14"/>
        <v>0</v>
      </c>
      <c r="AP74" s="11">
        <f t="shared" si="14"/>
        <v>0</v>
      </c>
      <c r="AQ74" s="11">
        <f t="shared" si="14"/>
        <v>0</v>
      </c>
      <c r="AR74" s="11">
        <f t="shared" si="17"/>
        <v>0</v>
      </c>
      <c r="AS74" s="11">
        <f t="shared" si="17"/>
        <v>0</v>
      </c>
      <c r="AT74" s="11">
        <f t="shared" si="17"/>
        <v>0</v>
      </c>
      <c r="AU74" s="11">
        <f t="shared" si="17"/>
        <v>0</v>
      </c>
      <c r="AV74" s="11">
        <f t="shared" si="17"/>
        <v>0</v>
      </c>
      <c r="AW74" s="11">
        <f t="shared" si="17"/>
        <v>0</v>
      </c>
      <c r="AX74" s="11">
        <f t="shared" si="17"/>
        <v>0</v>
      </c>
      <c r="AY74" s="11">
        <f t="shared" si="17"/>
        <v>0</v>
      </c>
      <c r="AZ74" s="11">
        <f t="shared" si="13"/>
        <v>0</v>
      </c>
    </row>
    <row r="75" spans="1:52" ht="12" hidden="1" x14ac:dyDescent="0.2">
      <c r="A75" s="26" t="str">
        <f>IF(ISBLANK(B75),"",COUNTA($B$8:B75))</f>
        <v/>
      </c>
      <c r="B75" s="29"/>
      <c r="C75" s="33"/>
      <c r="D75" s="29"/>
      <c r="E75" s="44" t="str">
        <f t="shared" si="18"/>
        <v/>
      </c>
      <c r="F75" s="31"/>
      <c r="G75" s="43">
        <f t="shared" si="16"/>
        <v>0</v>
      </c>
      <c r="H75" s="34"/>
      <c r="I75" s="31"/>
      <c r="J75" s="31"/>
      <c r="K75" s="34"/>
      <c r="L75" s="34"/>
      <c r="M75" s="34"/>
      <c r="N75" s="34"/>
      <c r="O75" s="34"/>
      <c r="P75" s="43">
        <f t="shared" si="19"/>
        <v>0</v>
      </c>
      <c r="Q75" s="34"/>
      <c r="R75" s="31"/>
      <c r="S75" s="31"/>
      <c r="T75" s="34"/>
      <c r="U75" s="34"/>
      <c r="V75" s="34"/>
      <c r="W75" s="34"/>
      <c r="X75" s="34"/>
      <c r="Y75" s="28">
        <f t="shared" si="11"/>
        <v>0</v>
      </c>
      <c r="Z75" s="28">
        <f t="shared" si="11"/>
        <v>0</v>
      </c>
      <c r="AA75" s="28">
        <f t="shared" si="11"/>
        <v>0</v>
      </c>
      <c r="AB75" s="28">
        <f t="shared" si="10"/>
        <v>0</v>
      </c>
      <c r="AC75" s="28">
        <f t="shared" si="10"/>
        <v>0</v>
      </c>
      <c r="AD75" s="28">
        <f t="shared" si="10"/>
        <v>0</v>
      </c>
      <c r="AE75" s="28">
        <f t="shared" si="10"/>
        <v>0</v>
      </c>
      <c r="AF75" s="28">
        <f t="shared" si="10"/>
        <v>0</v>
      </c>
      <c r="AG75" s="28">
        <f t="shared" si="10"/>
        <v>0</v>
      </c>
      <c r="AH75" s="11">
        <f t="shared" si="20"/>
        <v>0</v>
      </c>
      <c r="AI75" s="11">
        <f t="shared" si="15"/>
        <v>0</v>
      </c>
      <c r="AJ75" s="11">
        <f t="shared" si="15"/>
        <v>0</v>
      </c>
      <c r="AK75" s="11">
        <f t="shared" si="15"/>
        <v>0</v>
      </c>
      <c r="AL75" s="11">
        <f t="shared" si="15"/>
        <v>0</v>
      </c>
      <c r="AM75" s="11">
        <f t="shared" si="15"/>
        <v>0</v>
      </c>
      <c r="AN75" s="11">
        <f t="shared" si="15"/>
        <v>0</v>
      </c>
      <c r="AO75" s="11">
        <f t="shared" si="14"/>
        <v>0</v>
      </c>
      <c r="AP75" s="11">
        <f t="shared" si="14"/>
        <v>0</v>
      </c>
      <c r="AQ75" s="11">
        <f t="shared" si="14"/>
        <v>0</v>
      </c>
      <c r="AR75" s="11">
        <f t="shared" si="17"/>
        <v>0</v>
      </c>
      <c r="AS75" s="11">
        <f t="shared" si="17"/>
        <v>0</v>
      </c>
      <c r="AT75" s="11">
        <f t="shared" si="17"/>
        <v>0</v>
      </c>
      <c r="AU75" s="11">
        <f t="shared" si="17"/>
        <v>0</v>
      </c>
      <c r="AV75" s="11">
        <f t="shared" si="17"/>
        <v>0</v>
      </c>
      <c r="AW75" s="11">
        <f t="shared" si="17"/>
        <v>0</v>
      </c>
      <c r="AX75" s="11">
        <f t="shared" si="17"/>
        <v>0</v>
      </c>
      <c r="AY75" s="11">
        <f t="shared" si="17"/>
        <v>0</v>
      </c>
      <c r="AZ75" s="11">
        <f t="shared" si="13"/>
        <v>0</v>
      </c>
    </row>
    <row r="76" spans="1:52" ht="12" hidden="1" x14ac:dyDescent="0.2">
      <c r="A76" s="26" t="str">
        <f>IF(ISBLANK(B76),"",COUNTA($B$8:B76))</f>
        <v/>
      </c>
      <c r="B76" s="29"/>
      <c r="C76" s="33"/>
      <c r="D76" s="29"/>
      <c r="E76" s="44" t="str">
        <f t="shared" si="18"/>
        <v/>
      </c>
      <c r="F76" s="31"/>
      <c r="G76" s="43">
        <f t="shared" si="16"/>
        <v>0</v>
      </c>
      <c r="H76" s="34"/>
      <c r="I76" s="35"/>
      <c r="J76" s="31"/>
      <c r="K76" s="34"/>
      <c r="L76" s="34"/>
      <c r="M76" s="34"/>
      <c r="N76" s="34"/>
      <c r="O76" s="34"/>
      <c r="P76" s="43">
        <f t="shared" si="19"/>
        <v>0</v>
      </c>
      <c r="Q76" s="34"/>
      <c r="R76" s="35"/>
      <c r="S76" s="31"/>
      <c r="T76" s="34"/>
      <c r="U76" s="34"/>
      <c r="V76" s="34"/>
      <c r="W76" s="34"/>
      <c r="X76" s="34"/>
      <c r="Y76" s="28">
        <f t="shared" si="11"/>
        <v>0</v>
      </c>
      <c r="Z76" s="28">
        <f t="shared" si="11"/>
        <v>0</v>
      </c>
      <c r="AA76" s="28">
        <f t="shared" si="11"/>
        <v>0</v>
      </c>
      <c r="AB76" s="28">
        <f t="shared" si="10"/>
        <v>0</v>
      </c>
      <c r="AC76" s="28">
        <f t="shared" si="10"/>
        <v>0</v>
      </c>
      <c r="AD76" s="28">
        <f t="shared" si="10"/>
        <v>0</v>
      </c>
      <c r="AE76" s="28">
        <f t="shared" si="10"/>
        <v>0</v>
      </c>
      <c r="AF76" s="28">
        <f t="shared" si="10"/>
        <v>0</v>
      </c>
      <c r="AG76" s="28">
        <f t="shared" si="10"/>
        <v>0</v>
      </c>
      <c r="AH76" s="11">
        <f t="shared" si="20"/>
        <v>0</v>
      </c>
      <c r="AI76" s="11">
        <f t="shared" si="15"/>
        <v>0</v>
      </c>
      <c r="AJ76" s="11">
        <f t="shared" si="15"/>
        <v>0</v>
      </c>
      <c r="AK76" s="11">
        <f t="shared" si="15"/>
        <v>0</v>
      </c>
      <c r="AL76" s="11">
        <f t="shared" si="15"/>
        <v>0</v>
      </c>
      <c r="AM76" s="11">
        <f t="shared" si="15"/>
        <v>0</v>
      </c>
      <c r="AN76" s="11">
        <f t="shared" si="15"/>
        <v>0</v>
      </c>
      <c r="AO76" s="11">
        <f t="shared" si="14"/>
        <v>0</v>
      </c>
      <c r="AP76" s="11">
        <f t="shared" si="14"/>
        <v>0</v>
      </c>
      <c r="AQ76" s="11">
        <f t="shared" si="14"/>
        <v>0</v>
      </c>
      <c r="AR76" s="11">
        <f t="shared" si="17"/>
        <v>0</v>
      </c>
      <c r="AS76" s="11">
        <f t="shared" si="17"/>
        <v>0</v>
      </c>
      <c r="AT76" s="11">
        <f t="shared" si="17"/>
        <v>0</v>
      </c>
      <c r="AU76" s="11">
        <f t="shared" si="17"/>
        <v>0</v>
      </c>
      <c r="AV76" s="11">
        <f t="shared" si="17"/>
        <v>0</v>
      </c>
      <c r="AW76" s="11">
        <f t="shared" si="17"/>
        <v>0</v>
      </c>
      <c r="AX76" s="11">
        <f t="shared" si="17"/>
        <v>0</v>
      </c>
      <c r="AY76" s="11">
        <f t="shared" si="17"/>
        <v>0</v>
      </c>
      <c r="AZ76" s="11">
        <f t="shared" si="13"/>
        <v>0</v>
      </c>
    </row>
    <row r="77" spans="1:52" ht="12" hidden="1" x14ac:dyDescent="0.2">
      <c r="A77" s="26" t="str">
        <f>IF(ISBLANK(B77),"",COUNTA($B$8:B77))</f>
        <v/>
      </c>
      <c r="B77" s="29"/>
      <c r="C77" s="33"/>
      <c r="D77" s="29"/>
      <c r="E77" s="44" t="str">
        <f t="shared" si="18"/>
        <v/>
      </c>
      <c r="F77" s="31"/>
      <c r="G77" s="43">
        <f t="shared" si="16"/>
        <v>0</v>
      </c>
      <c r="H77" s="31"/>
      <c r="I77" s="35"/>
      <c r="J77" s="31"/>
      <c r="K77" s="34"/>
      <c r="L77" s="34"/>
      <c r="M77" s="34"/>
      <c r="N77" s="36"/>
      <c r="O77" s="36"/>
      <c r="P77" s="43">
        <f t="shared" si="19"/>
        <v>0</v>
      </c>
      <c r="Q77" s="31"/>
      <c r="R77" s="35"/>
      <c r="S77" s="31"/>
      <c r="T77" s="34"/>
      <c r="U77" s="34"/>
      <c r="V77" s="34"/>
      <c r="W77" s="36"/>
      <c r="X77" s="36"/>
      <c r="Y77" s="28">
        <f t="shared" si="11"/>
        <v>0</v>
      </c>
      <c r="Z77" s="28">
        <f t="shared" si="11"/>
        <v>0</v>
      </c>
      <c r="AA77" s="28">
        <f t="shared" si="11"/>
        <v>0</v>
      </c>
      <c r="AB77" s="28">
        <f t="shared" si="10"/>
        <v>0</v>
      </c>
      <c r="AC77" s="28">
        <f t="shared" si="10"/>
        <v>0</v>
      </c>
      <c r="AD77" s="28">
        <f t="shared" si="10"/>
        <v>0</v>
      </c>
      <c r="AE77" s="28">
        <f t="shared" si="10"/>
        <v>0</v>
      </c>
      <c r="AF77" s="28">
        <f t="shared" si="10"/>
        <v>0</v>
      </c>
      <c r="AG77" s="28">
        <f t="shared" si="10"/>
        <v>0</v>
      </c>
      <c r="AH77" s="11">
        <f t="shared" si="20"/>
        <v>0</v>
      </c>
      <c r="AI77" s="11">
        <f t="shared" si="15"/>
        <v>0</v>
      </c>
      <c r="AJ77" s="11">
        <f t="shared" si="15"/>
        <v>0</v>
      </c>
      <c r="AK77" s="11">
        <f t="shared" si="15"/>
        <v>0</v>
      </c>
      <c r="AL77" s="11">
        <f t="shared" si="15"/>
        <v>0</v>
      </c>
      <c r="AM77" s="11">
        <f t="shared" si="15"/>
        <v>0</v>
      </c>
      <c r="AN77" s="11">
        <f t="shared" si="15"/>
        <v>0</v>
      </c>
      <c r="AO77" s="11">
        <f t="shared" si="14"/>
        <v>0</v>
      </c>
      <c r="AP77" s="11">
        <f t="shared" si="14"/>
        <v>0</v>
      </c>
      <c r="AQ77" s="11">
        <f t="shared" si="14"/>
        <v>0</v>
      </c>
      <c r="AR77" s="11">
        <f t="shared" si="17"/>
        <v>0</v>
      </c>
      <c r="AS77" s="11">
        <f t="shared" si="17"/>
        <v>0</v>
      </c>
      <c r="AT77" s="11">
        <f t="shared" si="17"/>
        <v>0</v>
      </c>
      <c r="AU77" s="11">
        <f t="shared" si="17"/>
        <v>0</v>
      </c>
      <c r="AV77" s="11">
        <f t="shared" si="17"/>
        <v>0</v>
      </c>
      <c r="AW77" s="11">
        <f t="shared" si="17"/>
        <v>0</v>
      </c>
      <c r="AX77" s="11">
        <f t="shared" si="17"/>
        <v>0</v>
      </c>
      <c r="AY77" s="11">
        <f t="shared" si="17"/>
        <v>0</v>
      </c>
      <c r="AZ77" s="11">
        <f t="shared" si="13"/>
        <v>0</v>
      </c>
    </row>
    <row r="78" spans="1:52" ht="12" hidden="1" x14ac:dyDescent="0.2">
      <c r="A78" s="26" t="str">
        <f>IF(ISBLANK(B78),"",COUNTA($B$8:B78))</f>
        <v/>
      </c>
      <c r="B78" s="29"/>
      <c r="C78" s="33"/>
      <c r="D78" s="29"/>
      <c r="E78" s="44" t="str">
        <f t="shared" si="18"/>
        <v/>
      </c>
      <c r="F78" s="31"/>
      <c r="G78" s="43">
        <f t="shared" si="16"/>
        <v>0</v>
      </c>
      <c r="H78" s="34"/>
      <c r="I78" s="35"/>
      <c r="J78" s="34"/>
      <c r="K78" s="34"/>
      <c r="L78" s="34"/>
      <c r="M78" s="34"/>
      <c r="N78" s="37"/>
      <c r="O78" s="37"/>
      <c r="P78" s="43">
        <f t="shared" si="19"/>
        <v>0</v>
      </c>
      <c r="Q78" s="34"/>
      <c r="R78" s="35"/>
      <c r="S78" s="34"/>
      <c r="T78" s="34"/>
      <c r="U78" s="34"/>
      <c r="V78" s="34"/>
      <c r="W78" s="37"/>
      <c r="X78" s="37"/>
      <c r="Y78" s="28">
        <f t="shared" si="11"/>
        <v>0</v>
      </c>
      <c r="Z78" s="28">
        <f t="shared" si="11"/>
        <v>0</v>
      </c>
      <c r="AA78" s="28">
        <f t="shared" si="11"/>
        <v>0</v>
      </c>
      <c r="AB78" s="28">
        <f t="shared" si="10"/>
        <v>0</v>
      </c>
      <c r="AC78" s="28">
        <f t="shared" si="10"/>
        <v>0</v>
      </c>
      <c r="AD78" s="28">
        <f t="shared" si="10"/>
        <v>0</v>
      </c>
      <c r="AE78" s="28">
        <f t="shared" si="10"/>
        <v>0</v>
      </c>
      <c r="AF78" s="28">
        <f t="shared" si="10"/>
        <v>0</v>
      </c>
      <c r="AG78" s="28">
        <f t="shared" si="10"/>
        <v>0</v>
      </c>
      <c r="AH78" s="11">
        <f t="shared" si="20"/>
        <v>0</v>
      </c>
      <c r="AI78" s="11">
        <f t="shared" si="15"/>
        <v>0</v>
      </c>
      <c r="AJ78" s="11">
        <f t="shared" si="15"/>
        <v>0</v>
      </c>
      <c r="AK78" s="11">
        <f t="shared" si="15"/>
        <v>0</v>
      </c>
      <c r="AL78" s="11">
        <f t="shared" si="15"/>
        <v>0</v>
      </c>
      <c r="AM78" s="11">
        <f t="shared" si="15"/>
        <v>0</v>
      </c>
      <c r="AN78" s="11">
        <f t="shared" si="15"/>
        <v>0</v>
      </c>
      <c r="AO78" s="11">
        <f t="shared" si="14"/>
        <v>0</v>
      </c>
      <c r="AP78" s="11">
        <f t="shared" si="14"/>
        <v>0</v>
      </c>
      <c r="AQ78" s="11">
        <f t="shared" si="14"/>
        <v>0</v>
      </c>
      <c r="AR78" s="11">
        <f t="shared" si="17"/>
        <v>0</v>
      </c>
      <c r="AS78" s="11">
        <f t="shared" si="17"/>
        <v>0</v>
      </c>
      <c r="AT78" s="11">
        <f t="shared" si="17"/>
        <v>0</v>
      </c>
      <c r="AU78" s="11">
        <f t="shared" si="17"/>
        <v>0</v>
      </c>
      <c r="AV78" s="11">
        <f t="shared" si="17"/>
        <v>0</v>
      </c>
      <c r="AW78" s="11">
        <f t="shared" si="17"/>
        <v>0</v>
      </c>
      <c r="AX78" s="11">
        <f t="shared" si="17"/>
        <v>0</v>
      </c>
      <c r="AY78" s="11">
        <f t="shared" si="17"/>
        <v>0</v>
      </c>
      <c r="AZ78" s="11">
        <f t="shared" si="13"/>
        <v>0</v>
      </c>
    </row>
    <row r="79" spans="1:52" ht="12" hidden="1" x14ac:dyDescent="0.2">
      <c r="A79" s="26" t="str">
        <f>IF(ISBLANK(B79),"",COUNTA($B$8:B79))</f>
        <v/>
      </c>
      <c r="B79" s="29"/>
      <c r="C79" s="33"/>
      <c r="D79" s="29"/>
      <c r="E79" s="44" t="str">
        <f t="shared" si="18"/>
        <v/>
      </c>
      <c r="F79" s="31"/>
      <c r="G79" s="43">
        <f t="shared" si="16"/>
        <v>0</v>
      </c>
      <c r="H79" s="34"/>
      <c r="I79" s="35"/>
      <c r="J79" s="34"/>
      <c r="K79" s="34"/>
      <c r="L79" s="34"/>
      <c r="M79" s="34"/>
      <c r="N79" s="37"/>
      <c r="O79" s="37"/>
      <c r="P79" s="43">
        <f t="shared" si="19"/>
        <v>0</v>
      </c>
      <c r="Q79" s="34"/>
      <c r="R79" s="35"/>
      <c r="S79" s="34"/>
      <c r="T79" s="34"/>
      <c r="U79" s="34"/>
      <c r="V79" s="34"/>
      <c r="W79" s="37"/>
      <c r="X79" s="37"/>
      <c r="Y79" s="28">
        <f t="shared" si="11"/>
        <v>0</v>
      </c>
      <c r="Z79" s="28">
        <f t="shared" si="11"/>
        <v>0</v>
      </c>
      <c r="AA79" s="28">
        <f t="shared" si="11"/>
        <v>0</v>
      </c>
      <c r="AB79" s="28">
        <f t="shared" si="10"/>
        <v>0</v>
      </c>
      <c r="AC79" s="28">
        <f t="shared" si="10"/>
        <v>0</v>
      </c>
      <c r="AD79" s="28">
        <f t="shared" si="10"/>
        <v>0</v>
      </c>
      <c r="AE79" s="28">
        <f t="shared" ref="AE79:AG142" si="21">(M79+V79)/2</f>
        <v>0</v>
      </c>
      <c r="AF79" s="28">
        <f t="shared" si="21"/>
        <v>0</v>
      </c>
      <c r="AG79" s="28">
        <f t="shared" si="21"/>
        <v>0</v>
      </c>
      <c r="AH79" s="11">
        <f t="shared" si="20"/>
        <v>0</v>
      </c>
      <c r="AI79" s="11">
        <f t="shared" si="15"/>
        <v>0</v>
      </c>
      <c r="AJ79" s="11">
        <f t="shared" si="15"/>
        <v>0</v>
      </c>
      <c r="AK79" s="11">
        <f t="shared" si="15"/>
        <v>0</v>
      </c>
      <c r="AL79" s="11">
        <f t="shared" si="15"/>
        <v>0</v>
      </c>
      <c r="AM79" s="11">
        <f t="shared" si="15"/>
        <v>0</v>
      </c>
      <c r="AN79" s="11">
        <f t="shared" si="15"/>
        <v>0</v>
      </c>
      <c r="AO79" s="11">
        <f t="shared" si="14"/>
        <v>0</v>
      </c>
      <c r="AP79" s="11">
        <f t="shared" si="14"/>
        <v>0</v>
      </c>
      <c r="AQ79" s="11">
        <f t="shared" si="14"/>
        <v>0</v>
      </c>
      <c r="AR79" s="11">
        <f t="shared" si="17"/>
        <v>0</v>
      </c>
      <c r="AS79" s="11">
        <f t="shared" si="17"/>
        <v>0</v>
      </c>
      <c r="AT79" s="11">
        <f t="shared" si="17"/>
        <v>0</v>
      </c>
      <c r="AU79" s="11">
        <f t="shared" si="17"/>
        <v>0</v>
      </c>
      <c r="AV79" s="11">
        <f t="shared" si="17"/>
        <v>0</v>
      </c>
      <c r="AW79" s="11">
        <f t="shared" si="17"/>
        <v>0</v>
      </c>
      <c r="AX79" s="11">
        <f t="shared" si="17"/>
        <v>0</v>
      </c>
      <c r="AY79" s="11">
        <f t="shared" si="17"/>
        <v>0</v>
      </c>
      <c r="AZ79" s="11">
        <f t="shared" si="13"/>
        <v>0</v>
      </c>
    </row>
    <row r="80" spans="1:52" ht="12" hidden="1" x14ac:dyDescent="0.2">
      <c r="A80" s="26" t="str">
        <f>IF(ISBLANK(B80),"",COUNTA($B$8:B80))</f>
        <v/>
      </c>
      <c r="B80" s="29"/>
      <c r="C80" s="33"/>
      <c r="D80" s="29"/>
      <c r="E80" s="44" t="str">
        <f t="shared" si="18"/>
        <v/>
      </c>
      <c r="F80" s="31"/>
      <c r="G80" s="43">
        <f t="shared" si="16"/>
        <v>0</v>
      </c>
      <c r="H80" s="31"/>
      <c r="I80" s="31"/>
      <c r="J80" s="31"/>
      <c r="K80" s="34"/>
      <c r="L80" s="34"/>
      <c r="M80" s="34"/>
      <c r="N80" s="34"/>
      <c r="O80" s="34"/>
      <c r="P80" s="43">
        <f t="shared" si="19"/>
        <v>0</v>
      </c>
      <c r="Q80" s="31"/>
      <c r="R80" s="31"/>
      <c r="S80" s="31"/>
      <c r="T80" s="34"/>
      <c r="U80" s="34"/>
      <c r="V80" s="34"/>
      <c r="W80" s="34"/>
      <c r="X80" s="34"/>
      <c r="Y80" s="28">
        <f t="shared" si="11"/>
        <v>0</v>
      </c>
      <c r="Z80" s="28">
        <f t="shared" si="11"/>
        <v>0</v>
      </c>
      <c r="AA80" s="28">
        <f t="shared" si="11"/>
        <v>0</v>
      </c>
      <c r="AB80" s="28">
        <f t="shared" si="11"/>
        <v>0</v>
      </c>
      <c r="AC80" s="28">
        <f t="shared" si="11"/>
        <v>0</v>
      </c>
      <c r="AD80" s="28">
        <f t="shared" si="11"/>
        <v>0</v>
      </c>
      <c r="AE80" s="28">
        <f t="shared" si="21"/>
        <v>0</v>
      </c>
      <c r="AF80" s="28">
        <f t="shared" si="21"/>
        <v>0</v>
      </c>
      <c r="AG80" s="28">
        <f t="shared" si="21"/>
        <v>0</v>
      </c>
      <c r="AH80" s="11">
        <f t="shared" si="20"/>
        <v>0</v>
      </c>
      <c r="AI80" s="11">
        <f t="shared" si="15"/>
        <v>0</v>
      </c>
      <c r="AJ80" s="11">
        <f t="shared" si="15"/>
        <v>0</v>
      </c>
      <c r="AK80" s="11">
        <f t="shared" si="15"/>
        <v>0</v>
      </c>
      <c r="AL80" s="11">
        <f t="shared" si="15"/>
        <v>0</v>
      </c>
      <c r="AM80" s="11">
        <f t="shared" si="15"/>
        <v>0</v>
      </c>
      <c r="AN80" s="11">
        <f t="shared" si="15"/>
        <v>0</v>
      </c>
      <c r="AO80" s="11">
        <f t="shared" si="14"/>
        <v>0</v>
      </c>
      <c r="AP80" s="11">
        <f t="shared" si="14"/>
        <v>0</v>
      </c>
      <c r="AQ80" s="11">
        <f t="shared" si="14"/>
        <v>0</v>
      </c>
      <c r="AR80" s="11">
        <f t="shared" si="17"/>
        <v>0</v>
      </c>
      <c r="AS80" s="11">
        <f t="shared" si="17"/>
        <v>0</v>
      </c>
      <c r="AT80" s="11">
        <f t="shared" si="17"/>
        <v>0</v>
      </c>
      <c r="AU80" s="11">
        <f t="shared" si="17"/>
        <v>0</v>
      </c>
      <c r="AV80" s="11">
        <f t="shared" si="17"/>
        <v>0</v>
      </c>
      <c r="AW80" s="11">
        <f t="shared" si="17"/>
        <v>0</v>
      </c>
      <c r="AX80" s="11">
        <f t="shared" si="17"/>
        <v>0</v>
      </c>
      <c r="AY80" s="11">
        <f t="shared" si="17"/>
        <v>0</v>
      </c>
      <c r="AZ80" s="11">
        <f t="shared" si="13"/>
        <v>0</v>
      </c>
    </row>
    <row r="81" spans="1:52" ht="12" hidden="1" x14ac:dyDescent="0.2">
      <c r="A81" s="26" t="str">
        <f>IF(ISBLANK(B81),"",COUNTA($B$8:B81))</f>
        <v/>
      </c>
      <c r="B81" s="29"/>
      <c r="C81" s="30"/>
      <c r="D81" s="32"/>
      <c r="E81" s="44" t="str">
        <f t="shared" si="18"/>
        <v/>
      </c>
      <c r="F81" s="31"/>
      <c r="G81" s="43">
        <f t="shared" si="16"/>
        <v>0</v>
      </c>
      <c r="H81" s="31"/>
      <c r="I81" s="31"/>
      <c r="J81" s="31"/>
      <c r="K81" s="31"/>
      <c r="L81" s="31"/>
      <c r="M81" s="31"/>
      <c r="N81" s="31"/>
      <c r="O81" s="31"/>
      <c r="P81" s="43">
        <f t="shared" si="19"/>
        <v>0</v>
      </c>
      <c r="Q81" s="31"/>
      <c r="R81" s="31"/>
      <c r="S81" s="31"/>
      <c r="T81" s="31"/>
      <c r="U81" s="31"/>
      <c r="V81" s="31"/>
      <c r="W81" s="31"/>
      <c r="X81" s="31"/>
      <c r="Y81" s="28">
        <f t="shared" si="11"/>
        <v>0</v>
      </c>
      <c r="Z81" s="28">
        <f t="shared" si="11"/>
        <v>0</v>
      </c>
      <c r="AA81" s="28">
        <f t="shared" si="11"/>
        <v>0</v>
      </c>
      <c r="AB81" s="28">
        <f t="shared" si="11"/>
        <v>0</v>
      </c>
      <c r="AC81" s="28">
        <f t="shared" si="11"/>
        <v>0</v>
      </c>
      <c r="AD81" s="28">
        <f t="shared" si="11"/>
        <v>0</v>
      </c>
      <c r="AE81" s="28">
        <f t="shared" si="21"/>
        <v>0</v>
      </c>
      <c r="AF81" s="28">
        <f t="shared" si="21"/>
        <v>0</v>
      </c>
      <c r="AG81" s="28">
        <f t="shared" si="21"/>
        <v>0</v>
      </c>
      <c r="AH81" s="11">
        <f t="shared" si="20"/>
        <v>0</v>
      </c>
      <c r="AI81" s="11">
        <f t="shared" si="15"/>
        <v>0</v>
      </c>
      <c r="AJ81" s="11">
        <f t="shared" si="15"/>
        <v>0</v>
      </c>
      <c r="AK81" s="11">
        <f t="shared" si="15"/>
        <v>0</v>
      </c>
      <c r="AL81" s="11">
        <f t="shared" si="15"/>
        <v>0</v>
      </c>
      <c r="AM81" s="11">
        <f t="shared" si="15"/>
        <v>0</v>
      </c>
      <c r="AN81" s="11">
        <f t="shared" si="15"/>
        <v>0</v>
      </c>
      <c r="AO81" s="11">
        <f t="shared" si="14"/>
        <v>0</v>
      </c>
      <c r="AP81" s="11">
        <f t="shared" si="14"/>
        <v>0</v>
      </c>
      <c r="AQ81" s="11">
        <f t="shared" si="14"/>
        <v>0</v>
      </c>
      <c r="AR81" s="11">
        <f t="shared" si="17"/>
        <v>0</v>
      </c>
      <c r="AS81" s="11">
        <f t="shared" si="17"/>
        <v>0</v>
      </c>
      <c r="AT81" s="11">
        <f t="shared" si="17"/>
        <v>0</v>
      </c>
      <c r="AU81" s="11">
        <f t="shared" si="17"/>
        <v>0</v>
      </c>
      <c r="AV81" s="11">
        <f t="shared" si="17"/>
        <v>0</v>
      </c>
      <c r="AW81" s="11">
        <f t="shared" si="17"/>
        <v>0</v>
      </c>
      <c r="AX81" s="11">
        <f t="shared" si="17"/>
        <v>0</v>
      </c>
      <c r="AY81" s="11">
        <f t="shared" si="17"/>
        <v>0</v>
      </c>
      <c r="AZ81" s="11">
        <f t="shared" si="13"/>
        <v>0</v>
      </c>
    </row>
    <row r="82" spans="1:52" s="2" customFormat="1" ht="12" hidden="1" x14ac:dyDescent="0.2">
      <c r="A82" s="26" t="str">
        <f>IF(ISBLANK(B82),"",COUNTA($B$8:B82))</f>
        <v/>
      </c>
      <c r="B82" s="29"/>
      <c r="C82" s="33"/>
      <c r="D82" s="29"/>
      <c r="E82" s="44" t="str">
        <f t="shared" si="18"/>
        <v/>
      </c>
      <c r="F82" s="31"/>
      <c r="G82" s="43">
        <f t="shared" si="16"/>
        <v>0</v>
      </c>
      <c r="H82" s="34"/>
      <c r="I82" s="35"/>
      <c r="J82" s="31"/>
      <c r="K82" s="34"/>
      <c r="L82" s="34"/>
      <c r="M82" s="34"/>
      <c r="N82" s="34"/>
      <c r="O82" s="34"/>
      <c r="P82" s="43">
        <f t="shared" si="19"/>
        <v>0</v>
      </c>
      <c r="Q82" s="34"/>
      <c r="R82" s="35"/>
      <c r="S82" s="31"/>
      <c r="T82" s="34"/>
      <c r="U82" s="34"/>
      <c r="V82" s="34"/>
      <c r="W82" s="34"/>
      <c r="X82" s="34"/>
      <c r="Y82" s="28">
        <f t="shared" si="11"/>
        <v>0</v>
      </c>
      <c r="Z82" s="28">
        <f t="shared" si="11"/>
        <v>0</v>
      </c>
      <c r="AA82" s="28">
        <f t="shared" si="11"/>
        <v>0</v>
      </c>
      <c r="AB82" s="28">
        <f t="shared" si="11"/>
        <v>0</v>
      </c>
      <c r="AC82" s="28">
        <f t="shared" si="11"/>
        <v>0</v>
      </c>
      <c r="AD82" s="28">
        <f t="shared" si="11"/>
        <v>0</v>
      </c>
      <c r="AE82" s="28">
        <f t="shared" si="21"/>
        <v>0</v>
      </c>
      <c r="AF82" s="28">
        <f t="shared" si="21"/>
        <v>0</v>
      </c>
      <c r="AG82" s="28">
        <f t="shared" si="21"/>
        <v>0</v>
      </c>
      <c r="AH82" s="11">
        <f t="shared" si="20"/>
        <v>0</v>
      </c>
      <c r="AI82" s="11">
        <f t="shared" si="15"/>
        <v>0</v>
      </c>
      <c r="AJ82" s="11">
        <f t="shared" si="15"/>
        <v>0</v>
      </c>
      <c r="AK82" s="11">
        <f t="shared" si="15"/>
        <v>0</v>
      </c>
      <c r="AL82" s="11">
        <f t="shared" si="15"/>
        <v>0</v>
      </c>
      <c r="AM82" s="11">
        <f t="shared" si="15"/>
        <v>0</v>
      </c>
      <c r="AN82" s="11">
        <f t="shared" si="15"/>
        <v>0</v>
      </c>
      <c r="AO82" s="11">
        <f t="shared" si="14"/>
        <v>0</v>
      </c>
      <c r="AP82" s="11">
        <f t="shared" si="14"/>
        <v>0</v>
      </c>
      <c r="AQ82" s="11">
        <f t="shared" si="14"/>
        <v>0</v>
      </c>
      <c r="AR82" s="11">
        <f t="shared" si="17"/>
        <v>0</v>
      </c>
      <c r="AS82" s="11">
        <f t="shared" si="17"/>
        <v>0</v>
      </c>
      <c r="AT82" s="11">
        <f t="shared" si="17"/>
        <v>0</v>
      </c>
      <c r="AU82" s="11">
        <f t="shared" si="17"/>
        <v>0</v>
      </c>
      <c r="AV82" s="11">
        <f t="shared" si="17"/>
        <v>0</v>
      </c>
      <c r="AW82" s="11">
        <f t="shared" si="17"/>
        <v>0</v>
      </c>
      <c r="AX82" s="11">
        <f t="shared" si="17"/>
        <v>0</v>
      </c>
      <c r="AY82" s="11">
        <f t="shared" si="17"/>
        <v>0</v>
      </c>
      <c r="AZ82" s="11">
        <f t="shared" si="13"/>
        <v>0</v>
      </c>
    </row>
    <row r="83" spans="1:52" ht="12" hidden="1" x14ac:dyDescent="0.2">
      <c r="A83" s="26" t="str">
        <f>IF(ISBLANK(B83),"",COUNTA($B$8:B83))</f>
        <v/>
      </c>
      <c r="B83" s="29"/>
      <c r="C83" s="30"/>
      <c r="D83" s="32"/>
      <c r="E83" s="44" t="str">
        <f t="shared" si="18"/>
        <v/>
      </c>
      <c r="F83" s="31"/>
      <c r="G83" s="43">
        <f t="shared" si="16"/>
        <v>0</v>
      </c>
      <c r="H83" s="31"/>
      <c r="I83" s="31"/>
      <c r="J83" s="31"/>
      <c r="K83" s="31"/>
      <c r="L83" s="31"/>
      <c r="M83" s="31"/>
      <c r="N83" s="31"/>
      <c r="O83" s="31"/>
      <c r="P83" s="43">
        <f t="shared" si="19"/>
        <v>0</v>
      </c>
      <c r="Q83" s="31"/>
      <c r="R83" s="31"/>
      <c r="S83" s="31"/>
      <c r="T83" s="31"/>
      <c r="U83" s="31"/>
      <c r="V83" s="31"/>
      <c r="W83" s="31"/>
      <c r="X83" s="31"/>
      <c r="Y83" s="28">
        <f t="shared" si="11"/>
        <v>0</v>
      </c>
      <c r="Z83" s="28">
        <f t="shared" si="11"/>
        <v>0</v>
      </c>
      <c r="AA83" s="28">
        <f t="shared" si="11"/>
        <v>0</v>
      </c>
      <c r="AB83" s="28">
        <f t="shared" si="11"/>
        <v>0</v>
      </c>
      <c r="AC83" s="28">
        <f t="shared" si="11"/>
        <v>0</v>
      </c>
      <c r="AD83" s="28">
        <f t="shared" si="11"/>
        <v>0</v>
      </c>
      <c r="AE83" s="28">
        <f t="shared" si="21"/>
        <v>0</v>
      </c>
      <c r="AF83" s="28">
        <f t="shared" si="21"/>
        <v>0</v>
      </c>
      <c r="AG83" s="28">
        <f t="shared" si="21"/>
        <v>0</v>
      </c>
      <c r="AH83" s="11">
        <f t="shared" si="20"/>
        <v>0</v>
      </c>
      <c r="AI83" s="11">
        <f t="shared" si="15"/>
        <v>0</v>
      </c>
      <c r="AJ83" s="11">
        <f t="shared" si="15"/>
        <v>0</v>
      </c>
      <c r="AK83" s="11">
        <f t="shared" si="15"/>
        <v>0</v>
      </c>
      <c r="AL83" s="11">
        <f t="shared" si="15"/>
        <v>0</v>
      </c>
      <c r="AM83" s="11">
        <f t="shared" si="15"/>
        <v>0</v>
      </c>
      <c r="AN83" s="11">
        <f t="shared" si="15"/>
        <v>0</v>
      </c>
      <c r="AO83" s="11">
        <f t="shared" si="14"/>
        <v>0</v>
      </c>
      <c r="AP83" s="11">
        <f t="shared" si="14"/>
        <v>0</v>
      </c>
      <c r="AQ83" s="11">
        <f t="shared" si="14"/>
        <v>0</v>
      </c>
      <c r="AR83" s="11">
        <f t="shared" si="17"/>
        <v>0</v>
      </c>
      <c r="AS83" s="11">
        <f t="shared" si="17"/>
        <v>0</v>
      </c>
      <c r="AT83" s="11">
        <f t="shared" si="17"/>
        <v>0</v>
      </c>
      <c r="AU83" s="11">
        <f t="shared" si="17"/>
        <v>0</v>
      </c>
      <c r="AV83" s="11">
        <f t="shared" si="17"/>
        <v>0</v>
      </c>
      <c r="AW83" s="11">
        <f t="shared" si="17"/>
        <v>0</v>
      </c>
      <c r="AX83" s="11">
        <f t="shared" si="17"/>
        <v>0</v>
      </c>
      <c r="AY83" s="11">
        <f t="shared" si="17"/>
        <v>0</v>
      </c>
      <c r="AZ83" s="11">
        <f t="shared" si="13"/>
        <v>0</v>
      </c>
    </row>
    <row r="84" spans="1:52" ht="12" hidden="1" x14ac:dyDescent="0.2">
      <c r="A84" s="26" t="str">
        <f>IF(ISBLANK(B84),"",COUNTA($B$8:B84))</f>
        <v/>
      </c>
      <c r="B84" s="29"/>
      <c r="C84" s="30"/>
      <c r="D84" s="32"/>
      <c r="E84" s="44" t="str">
        <f t="shared" si="18"/>
        <v/>
      </c>
      <c r="F84" s="31"/>
      <c r="G84" s="43">
        <f t="shared" si="16"/>
        <v>0</v>
      </c>
      <c r="H84" s="31"/>
      <c r="I84" s="31"/>
      <c r="J84" s="31"/>
      <c r="K84" s="31"/>
      <c r="L84" s="31"/>
      <c r="M84" s="31"/>
      <c r="N84" s="31"/>
      <c r="O84" s="31"/>
      <c r="P84" s="43">
        <f t="shared" si="19"/>
        <v>0</v>
      </c>
      <c r="Q84" s="31"/>
      <c r="R84" s="31"/>
      <c r="S84" s="31"/>
      <c r="T84" s="31"/>
      <c r="U84" s="31"/>
      <c r="V84" s="31"/>
      <c r="W84" s="31"/>
      <c r="X84" s="31"/>
      <c r="Y84" s="28">
        <f t="shared" si="11"/>
        <v>0</v>
      </c>
      <c r="Z84" s="28">
        <f t="shared" si="11"/>
        <v>0</v>
      </c>
      <c r="AA84" s="28">
        <f t="shared" si="11"/>
        <v>0</v>
      </c>
      <c r="AB84" s="28">
        <f t="shared" si="11"/>
        <v>0</v>
      </c>
      <c r="AC84" s="28">
        <f t="shared" si="11"/>
        <v>0</v>
      </c>
      <c r="AD84" s="28">
        <f t="shared" si="11"/>
        <v>0</v>
      </c>
      <c r="AE84" s="28">
        <f t="shared" si="21"/>
        <v>0</v>
      </c>
      <c r="AF84" s="28">
        <f t="shared" si="21"/>
        <v>0</v>
      </c>
      <c r="AG84" s="28">
        <f t="shared" si="21"/>
        <v>0</v>
      </c>
      <c r="AH84" s="11">
        <f t="shared" si="20"/>
        <v>0</v>
      </c>
      <c r="AI84" s="11">
        <f t="shared" si="15"/>
        <v>0</v>
      </c>
      <c r="AJ84" s="11">
        <f t="shared" si="15"/>
        <v>0</v>
      </c>
      <c r="AK84" s="11">
        <f t="shared" si="15"/>
        <v>0</v>
      </c>
      <c r="AL84" s="11">
        <f t="shared" si="15"/>
        <v>0</v>
      </c>
      <c r="AM84" s="11">
        <f t="shared" si="15"/>
        <v>0</v>
      </c>
      <c r="AN84" s="11">
        <f t="shared" si="15"/>
        <v>0</v>
      </c>
      <c r="AO84" s="11">
        <f t="shared" si="14"/>
        <v>0</v>
      </c>
      <c r="AP84" s="11">
        <f t="shared" si="14"/>
        <v>0</v>
      </c>
      <c r="AQ84" s="11">
        <f t="shared" si="14"/>
        <v>0</v>
      </c>
      <c r="AR84" s="11">
        <f t="shared" si="17"/>
        <v>0</v>
      </c>
      <c r="AS84" s="11">
        <f t="shared" si="17"/>
        <v>0</v>
      </c>
      <c r="AT84" s="11">
        <f t="shared" si="17"/>
        <v>0</v>
      </c>
      <c r="AU84" s="11">
        <f t="shared" si="17"/>
        <v>0</v>
      </c>
      <c r="AV84" s="11">
        <f t="shared" si="17"/>
        <v>0</v>
      </c>
      <c r="AW84" s="11">
        <f t="shared" si="17"/>
        <v>0</v>
      </c>
      <c r="AX84" s="11">
        <f t="shared" si="17"/>
        <v>0</v>
      </c>
      <c r="AY84" s="11">
        <f t="shared" si="17"/>
        <v>0</v>
      </c>
      <c r="AZ84" s="11">
        <f t="shared" si="13"/>
        <v>0</v>
      </c>
    </row>
    <row r="85" spans="1:52" ht="12" hidden="1" x14ac:dyDescent="0.2">
      <c r="A85" s="26" t="str">
        <f>IF(ISBLANK(B85),"",COUNTA($B$8:B85))</f>
        <v/>
      </c>
      <c r="B85" s="29"/>
      <c r="C85" s="33"/>
      <c r="D85" s="29"/>
      <c r="E85" s="44" t="str">
        <f t="shared" si="18"/>
        <v/>
      </c>
      <c r="F85" s="31"/>
      <c r="G85" s="43">
        <f t="shared" si="16"/>
        <v>0</v>
      </c>
      <c r="H85" s="31"/>
      <c r="I85" s="34"/>
      <c r="J85" s="34"/>
      <c r="K85" s="34"/>
      <c r="L85" s="34"/>
      <c r="M85" s="34"/>
      <c r="N85" s="34"/>
      <c r="O85" s="34"/>
      <c r="P85" s="43">
        <f t="shared" si="19"/>
        <v>0</v>
      </c>
      <c r="Q85" s="31"/>
      <c r="R85" s="34"/>
      <c r="S85" s="34"/>
      <c r="T85" s="34"/>
      <c r="U85" s="34"/>
      <c r="V85" s="34"/>
      <c r="W85" s="34"/>
      <c r="X85" s="34"/>
      <c r="Y85" s="28">
        <f t="shared" si="11"/>
        <v>0</v>
      </c>
      <c r="Z85" s="28">
        <f t="shared" si="11"/>
        <v>0</v>
      </c>
      <c r="AA85" s="28">
        <f t="shared" si="11"/>
        <v>0</v>
      </c>
      <c r="AB85" s="28">
        <f t="shared" si="11"/>
        <v>0</v>
      </c>
      <c r="AC85" s="28">
        <f t="shared" si="11"/>
        <v>0</v>
      </c>
      <c r="AD85" s="28">
        <f t="shared" si="11"/>
        <v>0</v>
      </c>
      <c r="AE85" s="28">
        <f t="shared" si="21"/>
        <v>0</v>
      </c>
      <c r="AF85" s="28">
        <f t="shared" si="21"/>
        <v>0</v>
      </c>
      <c r="AG85" s="28">
        <f t="shared" si="21"/>
        <v>0</v>
      </c>
      <c r="AH85" s="11">
        <f t="shared" si="20"/>
        <v>0</v>
      </c>
      <c r="AI85" s="11">
        <f t="shared" si="15"/>
        <v>0</v>
      </c>
      <c r="AJ85" s="11">
        <f t="shared" si="15"/>
        <v>0</v>
      </c>
      <c r="AK85" s="11">
        <f t="shared" si="15"/>
        <v>0</v>
      </c>
      <c r="AL85" s="11">
        <f t="shared" si="15"/>
        <v>0</v>
      </c>
      <c r="AM85" s="11">
        <f t="shared" si="15"/>
        <v>0</v>
      </c>
      <c r="AN85" s="11">
        <f t="shared" si="15"/>
        <v>0</v>
      </c>
      <c r="AO85" s="11">
        <f t="shared" si="14"/>
        <v>0</v>
      </c>
      <c r="AP85" s="11">
        <f t="shared" si="14"/>
        <v>0</v>
      </c>
      <c r="AQ85" s="11">
        <f t="shared" si="14"/>
        <v>0</v>
      </c>
      <c r="AR85" s="11">
        <f t="shared" si="17"/>
        <v>0</v>
      </c>
      <c r="AS85" s="11">
        <f t="shared" si="17"/>
        <v>0</v>
      </c>
      <c r="AT85" s="11">
        <f t="shared" si="17"/>
        <v>0</v>
      </c>
      <c r="AU85" s="11">
        <f t="shared" si="17"/>
        <v>0</v>
      </c>
      <c r="AV85" s="11">
        <f t="shared" si="17"/>
        <v>0</v>
      </c>
      <c r="AW85" s="11">
        <f t="shared" si="17"/>
        <v>0</v>
      </c>
      <c r="AX85" s="11">
        <f t="shared" si="17"/>
        <v>0</v>
      </c>
      <c r="AY85" s="11">
        <f t="shared" si="17"/>
        <v>0</v>
      </c>
      <c r="AZ85" s="11">
        <f t="shared" si="13"/>
        <v>0</v>
      </c>
    </row>
    <row r="86" spans="1:52" ht="12" hidden="1" x14ac:dyDescent="0.2">
      <c r="A86" s="26" t="str">
        <f>IF(ISBLANK(B86),"",COUNTA($B$8:B86))</f>
        <v/>
      </c>
      <c r="B86" s="29"/>
      <c r="C86" s="33"/>
      <c r="D86" s="29"/>
      <c r="E86" s="44" t="str">
        <f t="shared" si="18"/>
        <v/>
      </c>
      <c r="F86" s="31"/>
      <c r="G86" s="43">
        <f t="shared" si="16"/>
        <v>0</v>
      </c>
      <c r="H86" s="31"/>
      <c r="I86" s="34"/>
      <c r="J86" s="34"/>
      <c r="K86" s="34"/>
      <c r="L86" s="34"/>
      <c r="M86" s="34"/>
      <c r="N86" s="34"/>
      <c r="O86" s="34"/>
      <c r="P86" s="43">
        <f t="shared" si="19"/>
        <v>0</v>
      </c>
      <c r="Q86" s="31"/>
      <c r="R86" s="34"/>
      <c r="S86" s="34"/>
      <c r="T86" s="34"/>
      <c r="U86" s="34"/>
      <c r="V86" s="34"/>
      <c r="W86" s="34"/>
      <c r="X86" s="34"/>
      <c r="Y86" s="28">
        <f t="shared" si="11"/>
        <v>0</v>
      </c>
      <c r="Z86" s="28">
        <f t="shared" si="11"/>
        <v>0</v>
      </c>
      <c r="AA86" s="28">
        <f t="shared" si="11"/>
        <v>0</v>
      </c>
      <c r="AB86" s="28">
        <f t="shared" si="11"/>
        <v>0</v>
      </c>
      <c r="AC86" s="28">
        <f t="shared" si="11"/>
        <v>0</v>
      </c>
      <c r="AD86" s="28">
        <f t="shared" si="11"/>
        <v>0</v>
      </c>
      <c r="AE86" s="28">
        <f t="shared" si="21"/>
        <v>0</v>
      </c>
      <c r="AF86" s="28">
        <f t="shared" si="21"/>
        <v>0</v>
      </c>
      <c r="AG86" s="28">
        <f t="shared" si="21"/>
        <v>0</v>
      </c>
      <c r="AH86" s="11">
        <f t="shared" si="20"/>
        <v>0</v>
      </c>
      <c r="AI86" s="11">
        <f t="shared" si="15"/>
        <v>0</v>
      </c>
      <c r="AJ86" s="11">
        <f t="shared" si="15"/>
        <v>0</v>
      </c>
      <c r="AK86" s="11">
        <f t="shared" si="15"/>
        <v>0</v>
      </c>
      <c r="AL86" s="11">
        <f t="shared" si="15"/>
        <v>0</v>
      </c>
      <c r="AM86" s="11">
        <f t="shared" si="15"/>
        <v>0</v>
      </c>
      <c r="AN86" s="11">
        <f t="shared" si="15"/>
        <v>0</v>
      </c>
      <c r="AO86" s="11">
        <f t="shared" si="14"/>
        <v>0</v>
      </c>
      <c r="AP86" s="11">
        <f t="shared" si="14"/>
        <v>0</v>
      </c>
      <c r="AQ86" s="11">
        <f t="shared" si="14"/>
        <v>0</v>
      </c>
      <c r="AR86" s="11">
        <f t="shared" si="17"/>
        <v>0</v>
      </c>
      <c r="AS86" s="11">
        <f t="shared" si="17"/>
        <v>0</v>
      </c>
      <c r="AT86" s="11">
        <f t="shared" si="17"/>
        <v>0</v>
      </c>
      <c r="AU86" s="11">
        <f t="shared" si="17"/>
        <v>0</v>
      </c>
      <c r="AV86" s="11">
        <f t="shared" si="17"/>
        <v>0</v>
      </c>
      <c r="AW86" s="11">
        <f t="shared" si="17"/>
        <v>0</v>
      </c>
      <c r="AX86" s="11">
        <f t="shared" si="17"/>
        <v>0</v>
      </c>
      <c r="AY86" s="11">
        <f t="shared" si="17"/>
        <v>0</v>
      </c>
      <c r="AZ86" s="11">
        <f t="shared" si="13"/>
        <v>0</v>
      </c>
    </row>
    <row r="87" spans="1:52" ht="12" hidden="1" x14ac:dyDescent="0.2">
      <c r="A87" s="26" t="str">
        <f>IF(ISBLANK(B87),"",COUNTA($B$8:B87))</f>
        <v/>
      </c>
      <c r="B87" s="29"/>
      <c r="C87" s="33"/>
      <c r="D87" s="29"/>
      <c r="E87" s="44" t="str">
        <f t="shared" si="18"/>
        <v/>
      </c>
      <c r="F87" s="31"/>
      <c r="G87" s="43">
        <f t="shared" si="16"/>
        <v>0</v>
      </c>
      <c r="H87" s="31"/>
      <c r="I87" s="34"/>
      <c r="J87" s="34"/>
      <c r="K87" s="34"/>
      <c r="L87" s="34"/>
      <c r="M87" s="34"/>
      <c r="N87" s="34"/>
      <c r="O87" s="34"/>
      <c r="P87" s="43">
        <f t="shared" si="19"/>
        <v>0</v>
      </c>
      <c r="Q87" s="31"/>
      <c r="R87" s="34"/>
      <c r="S87" s="34"/>
      <c r="T87" s="34"/>
      <c r="U87" s="34"/>
      <c r="V87" s="34"/>
      <c r="W87" s="34"/>
      <c r="X87" s="34"/>
      <c r="Y87" s="28">
        <f t="shared" si="11"/>
        <v>0</v>
      </c>
      <c r="Z87" s="28">
        <f t="shared" si="11"/>
        <v>0</v>
      </c>
      <c r="AA87" s="28">
        <f t="shared" si="11"/>
        <v>0</v>
      </c>
      <c r="AB87" s="28">
        <f t="shared" si="11"/>
        <v>0</v>
      </c>
      <c r="AC87" s="28">
        <f t="shared" si="11"/>
        <v>0</v>
      </c>
      <c r="AD87" s="28">
        <f t="shared" si="11"/>
        <v>0</v>
      </c>
      <c r="AE87" s="28">
        <f t="shared" si="21"/>
        <v>0</v>
      </c>
      <c r="AF87" s="28">
        <f t="shared" si="21"/>
        <v>0</v>
      </c>
      <c r="AG87" s="28">
        <f t="shared" si="21"/>
        <v>0</v>
      </c>
      <c r="AH87" s="11">
        <f t="shared" si="20"/>
        <v>0</v>
      </c>
      <c r="AI87" s="11">
        <f t="shared" si="15"/>
        <v>0</v>
      </c>
      <c r="AJ87" s="11">
        <f t="shared" si="15"/>
        <v>0</v>
      </c>
      <c r="AK87" s="11">
        <f t="shared" si="15"/>
        <v>0</v>
      </c>
      <c r="AL87" s="11">
        <f t="shared" si="15"/>
        <v>0</v>
      </c>
      <c r="AM87" s="11">
        <f t="shared" si="15"/>
        <v>0</v>
      </c>
      <c r="AN87" s="11">
        <f t="shared" si="15"/>
        <v>0</v>
      </c>
      <c r="AO87" s="11">
        <f t="shared" si="14"/>
        <v>0</v>
      </c>
      <c r="AP87" s="11">
        <f t="shared" si="14"/>
        <v>0</v>
      </c>
      <c r="AQ87" s="11">
        <f t="shared" si="14"/>
        <v>0</v>
      </c>
      <c r="AR87" s="11">
        <f t="shared" si="17"/>
        <v>0</v>
      </c>
      <c r="AS87" s="11">
        <f t="shared" si="17"/>
        <v>0</v>
      </c>
      <c r="AT87" s="11">
        <f t="shared" si="17"/>
        <v>0</v>
      </c>
      <c r="AU87" s="11">
        <f t="shared" si="17"/>
        <v>0</v>
      </c>
      <c r="AV87" s="11">
        <f t="shared" si="17"/>
        <v>0</v>
      </c>
      <c r="AW87" s="11">
        <f t="shared" si="17"/>
        <v>0</v>
      </c>
      <c r="AX87" s="11">
        <f t="shared" si="17"/>
        <v>0</v>
      </c>
      <c r="AY87" s="11">
        <f t="shared" si="17"/>
        <v>0</v>
      </c>
      <c r="AZ87" s="11">
        <f t="shared" si="13"/>
        <v>0</v>
      </c>
    </row>
    <row r="88" spans="1:52" ht="12" hidden="1" x14ac:dyDescent="0.2">
      <c r="A88" s="26" t="str">
        <f>IF(ISBLANK(B88),"",COUNTA($B$8:B88))</f>
        <v/>
      </c>
      <c r="B88" s="29"/>
      <c r="C88" s="33"/>
      <c r="D88" s="29"/>
      <c r="E88" s="44" t="str">
        <f t="shared" si="18"/>
        <v/>
      </c>
      <c r="F88" s="31"/>
      <c r="G88" s="43">
        <f t="shared" si="16"/>
        <v>0</v>
      </c>
      <c r="H88" s="31"/>
      <c r="I88" s="34"/>
      <c r="J88" s="34"/>
      <c r="K88" s="34"/>
      <c r="L88" s="34"/>
      <c r="M88" s="34"/>
      <c r="N88" s="34"/>
      <c r="O88" s="34"/>
      <c r="P88" s="43">
        <f t="shared" si="19"/>
        <v>0</v>
      </c>
      <c r="Q88" s="31"/>
      <c r="R88" s="34"/>
      <c r="S88" s="34"/>
      <c r="T88" s="34"/>
      <c r="U88" s="34"/>
      <c r="V88" s="34"/>
      <c r="W88" s="34"/>
      <c r="X88" s="34"/>
      <c r="Y88" s="28">
        <f t="shared" si="11"/>
        <v>0</v>
      </c>
      <c r="Z88" s="28">
        <f t="shared" si="11"/>
        <v>0</v>
      </c>
      <c r="AA88" s="28">
        <f t="shared" si="11"/>
        <v>0</v>
      </c>
      <c r="AB88" s="28">
        <f t="shared" si="11"/>
        <v>0</v>
      </c>
      <c r="AC88" s="28">
        <f t="shared" si="11"/>
        <v>0</v>
      </c>
      <c r="AD88" s="28">
        <f t="shared" si="11"/>
        <v>0</v>
      </c>
      <c r="AE88" s="28">
        <f t="shared" si="21"/>
        <v>0</v>
      </c>
      <c r="AF88" s="28">
        <f t="shared" si="21"/>
        <v>0</v>
      </c>
      <c r="AG88" s="28">
        <f t="shared" si="21"/>
        <v>0</v>
      </c>
      <c r="AH88" s="11">
        <f t="shared" si="20"/>
        <v>0</v>
      </c>
      <c r="AI88" s="11">
        <f t="shared" si="15"/>
        <v>0</v>
      </c>
      <c r="AJ88" s="11">
        <f t="shared" si="15"/>
        <v>0</v>
      </c>
      <c r="AK88" s="11">
        <f t="shared" si="15"/>
        <v>0</v>
      </c>
      <c r="AL88" s="11">
        <f t="shared" si="15"/>
        <v>0</v>
      </c>
      <c r="AM88" s="11">
        <f t="shared" si="15"/>
        <v>0</v>
      </c>
      <c r="AN88" s="11">
        <f t="shared" si="15"/>
        <v>0</v>
      </c>
      <c r="AO88" s="11">
        <f t="shared" si="14"/>
        <v>0</v>
      </c>
      <c r="AP88" s="11">
        <f t="shared" si="14"/>
        <v>0</v>
      </c>
      <c r="AQ88" s="11">
        <f t="shared" si="14"/>
        <v>0</v>
      </c>
      <c r="AR88" s="11">
        <f t="shared" si="17"/>
        <v>0</v>
      </c>
      <c r="AS88" s="11">
        <f t="shared" si="17"/>
        <v>0</v>
      </c>
      <c r="AT88" s="11">
        <f t="shared" si="17"/>
        <v>0</v>
      </c>
      <c r="AU88" s="11">
        <f t="shared" si="17"/>
        <v>0</v>
      </c>
      <c r="AV88" s="11">
        <f t="shared" si="17"/>
        <v>0</v>
      </c>
      <c r="AW88" s="11">
        <f t="shared" si="17"/>
        <v>0</v>
      </c>
      <c r="AX88" s="11">
        <f t="shared" si="17"/>
        <v>0</v>
      </c>
      <c r="AY88" s="11">
        <f t="shared" si="17"/>
        <v>0</v>
      </c>
      <c r="AZ88" s="11">
        <f t="shared" si="13"/>
        <v>0</v>
      </c>
    </row>
    <row r="89" spans="1:52" ht="12" hidden="1" x14ac:dyDescent="0.2">
      <c r="A89" s="26" t="str">
        <f>IF(ISBLANK(B89),"",COUNTA($B$8:B89))</f>
        <v/>
      </c>
      <c r="B89" s="29"/>
      <c r="C89" s="30"/>
      <c r="D89" s="32"/>
      <c r="E89" s="44" t="str">
        <f t="shared" si="18"/>
        <v/>
      </c>
      <c r="F89" s="31"/>
      <c r="G89" s="43">
        <f t="shared" si="16"/>
        <v>0</v>
      </c>
      <c r="H89" s="31"/>
      <c r="I89" s="31"/>
      <c r="J89" s="31"/>
      <c r="K89" s="31"/>
      <c r="L89" s="31"/>
      <c r="M89" s="31"/>
      <c r="N89" s="31"/>
      <c r="O89" s="31"/>
      <c r="P89" s="43">
        <f t="shared" si="19"/>
        <v>0</v>
      </c>
      <c r="Q89" s="31"/>
      <c r="R89" s="31"/>
      <c r="S89" s="31"/>
      <c r="T89" s="31"/>
      <c r="U89" s="31"/>
      <c r="V89" s="31"/>
      <c r="W89" s="31"/>
      <c r="X89" s="31"/>
      <c r="Y89" s="28">
        <f t="shared" si="11"/>
        <v>0</v>
      </c>
      <c r="Z89" s="28">
        <f t="shared" si="11"/>
        <v>0</v>
      </c>
      <c r="AA89" s="28">
        <f t="shared" si="11"/>
        <v>0</v>
      </c>
      <c r="AB89" s="28">
        <f t="shared" si="11"/>
        <v>0</v>
      </c>
      <c r="AC89" s="28">
        <f t="shared" si="11"/>
        <v>0</v>
      </c>
      <c r="AD89" s="28">
        <f t="shared" si="11"/>
        <v>0</v>
      </c>
      <c r="AE89" s="28">
        <f t="shared" si="21"/>
        <v>0</v>
      </c>
      <c r="AF89" s="28">
        <f t="shared" si="21"/>
        <v>0</v>
      </c>
      <c r="AG89" s="28">
        <f t="shared" si="21"/>
        <v>0</v>
      </c>
      <c r="AH89" s="11">
        <f t="shared" si="20"/>
        <v>0</v>
      </c>
      <c r="AI89" s="11">
        <f t="shared" si="15"/>
        <v>0</v>
      </c>
      <c r="AJ89" s="11">
        <f t="shared" si="15"/>
        <v>0</v>
      </c>
      <c r="AK89" s="11">
        <f t="shared" si="15"/>
        <v>0</v>
      </c>
      <c r="AL89" s="11">
        <f t="shared" si="15"/>
        <v>0</v>
      </c>
      <c r="AM89" s="11">
        <f t="shared" si="15"/>
        <v>0</v>
      </c>
      <c r="AN89" s="11">
        <f t="shared" si="15"/>
        <v>0</v>
      </c>
      <c r="AO89" s="11">
        <f t="shared" si="14"/>
        <v>0</v>
      </c>
      <c r="AP89" s="11">
        <f t="shared" si="14"/>
        <v>0</v>
      </c>
      <c r="AQ89" s="11">
        <f t="shared" si="14"/>
        <v>0</v>
      </c>
      <c r="AR89" s="11">
        <f t="shared" si="17"/>
        <v>0</v>
      </c>
      <c r="AS89" s="11">
        <f t="shared" si="17"/>
        <v>0</v>
      </c>
      <c r="AT89" s="11">
        <f t="shared" si="17"/>
        <v>0</v>
      </c>
      <c r="AU89" s="11">
        <f t="shared" si="17"/>
        <v>0</v>
      </c>
      <c r="AV89" s="11">
        <f t="shared" si="17"/>
        <v>0</v>
      </c>
      <c r="AW89" s="11">
        <f t="shared" si="17"/>
        <v>0</v>
      </c>
      <c r="AX89" s="11">
        <f t="shared" si="17"/>
        <v>0</v>
      </c>
      <c r="AY89" s="11">
        <f t="shared" si="17"/>
        <v>0</v>
      </c>
      <c r="AZ89" s="11">
        <f t="shared" si="13"/>
        <v>0</v>
      </c>
    </row>
    <row r="90" spans="1:52" ht="12" hidden="1" x14ac:dyDescent="0.2">
      <c r="A90" s="26" t="str">
        <f>IF(ISBLANK(B90),"",COUNTA($B$8:B90))</f>
        <v/>
      </c>
      <c r="B90" s="29"/>
      <c r="C90" s="30"/>
      <c r="D90" s="32"/>
      <c r="E90" s="44" t="str">
        <f t="shared" si="18"/>
        <v/>
      </c>
      <c r="F90" s="31"/>
      <c r="G90" s="43">
        <f t="shared" si="16"/>
        <v>0</v>
      </c>
      <c r="H90" s="31"/>
      <c r="I90" s="31"/>
      <c r="J90" s="31"/>
      <c r="K90" s="31"/>
      <c r="L90" s="31"/>
      <c r="M90" s="31"/>
      <c r="N90" s="31"/>
      <c r="O90" s="31"/>
      <c r="P90" s="43">
        <f t="shared" si="19"/>
        <v>0</v>
      </c>
      <c r="Q90" s="31"/>
      <c r="R90" s="31"/>
      <c r="S90" s="31"/>
      <c r="T90" s="31"/>
      <c r="U90" s="31"/>
      <c r="V90" s="31"/>
      <c r="W90" s="31"/>
      <c r="X90" s="31"/>
      <c r="Y90" s="28">
        <f t="shared" si="11"/>
        <v>0</v>
      </c>
      <c r="Z90" s="28">
        <f t="shared" si="11"/>
        <v>0</v>
      </c>
      <c r="AA90" s="28">
        <f t="shared" si="11"/>
        <v>0</v>
      </c>
      <c r="AB90" s="28">
        <f t="shared" si="11"/>
        <v>0</v>
      </c>
      <c r="AC90" s="28">
        <f t="shared" si="11"/>
        <v>0</v>
      </c>
      <c r="AD90" s="28">
        <f t="shared" si="11"/>
        <v>0</v>
      </c>
      <c r="AE90" s="28">
        <f t="shared" si="21"/>
        <v>0</v>
      </c>
      <c r="AF90" s="28">
        <f t="shared" si="21"/>
        <v>0</v>
      </c>
      <c r="AG90" s="28">
        <f t="shared" si="21"/>
        <v>0</v>
      </c>
      <c r="AH90" s="11">
        <f t="shared" si="20"/>
        <v>0</v>
      </c>
      <c r="AI90" s="11">
        <f t="shared" si="15"/>
        <v>0</v>
      </c>
      <c r="AJ90" s="11">
        <f t="shared" si="15"/>
        <v>0</v>
      </c>
      <c r="AK90" s="11">
        <f t="shared" si="15"/>
        <v>0</v>
      </c>
      <c r="AL90" s="11">
        <f t="shared" si="15"/>
        <v>0</v>
      </c>
      <c r="AM90" s="11">
        <f t="shared" si="15"/>
        <v>0</v>
      </c>
      <c r="AN90" s="11">
        <f t="shared" si="15"/>
        <v>0</v>
      </c>
      <c r="AO90" s="11">
        <f t="shared" si="14"/>
        <v>0</v>
      </c>
      <c r="AP90" s="11">
        <f t="shared" si="14"/>
        <v>0</v>
      </c>
      <c r="AQ90" s="11">
        <f t="shared" si="14"/>
        <v>0</v>
      </c>
      <c r="AR90" s="11">
        <f t="shared" si="17"/>
        <v>0</v>
      </c>
      <c r="AS90" s="11">
        <f t="shared" si="17"/>
        <v>0</v>
      </c>
      <c r="AT90" s="11">
        <f t="shared" si="17"/>
        <v>0</v>
      </c>
      <c r="AU90" s="11">
        <f t="shared" si="17"/>
        <v>0</v>
      </c>
      <c r="AV90" s="11">
        <f t="shared" si="17"/>
        <v>0</v>
      </c>
      <c r="AW90" s="11">
        <f t="shared" si="17"/>
        <v>0</v>
      </c>
      <c r="AX90" s="11">
        <f t="shared" si="17"/>
        <v>0</v>
      </c>
      <c r="AY90" s="11">
        <f t="shared" si="17"/>
        <v>0</v>
      </c>
      <c r="AZ90" s="11">
        <f t="shared" si="13"/>
        <v>0</v>
      </c>
    </row>
    <row r="91" spans="1:52" s="2" customFormat="1" ht="12" hidden="1" x14ac:dyDescent="0.2">
      <c r="A91" s="26" t="str">
        <f>IF(ISBLANK(B91),"",COUNTA($B$8:B91))</f>
        <v/>
      </c>
      <c r="B91" s="29"/>
      <c r="C91" s="33"/>
      <c r="D91" s="29"/>
      <c r="E91" s="44" t="str">
        <f t="shared" si="18"/>
        <v/>
      </c>
      <c r="F91" s="31"/>
      <c r="G91" s="43">
        <f t="shared" si="16"/>
        <v>0</v>
      </c>
      <c r="H91" s="31"/>
      <c r="I91" s="34"/>
      <c r="J91" s="34"/>
      <c r="K91" s="34"/>
      <c r="L91" s="34"/>
      <c r="M91" s="34"/>
      <c r="N91" s="34"/>
      <c r="O91" s="34"/>
      <c r="P91" s="43">
        <f t="shared" si="19"/>
        <v>0</v>
      </c>
      <c r="Q91" s="31"/>
      <c r="R91" s="34"/>
      <c r="S91" s="34"/>
      <c r="T91" s="34"/>
      <c r="U91" s="34"/>
      <c r="V91" s="34"/>
      <c r="W91" s="34"/>
      <c r="X91" s="34"/>
      <c r="Y91" s="28">
        <f t="shared" si="11"/>
        <v>0</v>
      </c>
      <c r="Z91" s="28">
        <f t="shared" si="11"/>
        <v>0</v>
      </c>
      <c r="AA91" s="28">
        <f t="shared" si="11"/>
        <v>0</v>
      </c>
      <c r="AB91" s="28">
        <f t="shared" si="11"/>
        <v>0</v>
      </c>
      <c r="AC91" s="28">
        <f t="shared" si="11"/>
        <v>0</v>
      </c>
      <c r="AD91" s="28">
        <f t="shared" si="11"/>
        <v>0</v>
      </c>
      <c r="AE91" s="28">
        <f t="shared" si="21"/>
        <v>0</v>
      </c>
      <c r="AF91" s="28">
        <f t="shared" si="21"/>
        <v>0</v>
      </c>
      <c r="AG91" s="28">
        <f t="shared" si="21"/>
        <v>0</v>
      </c>
      <c r="AH91" s="11">
        <f t="shared" si="20"/>
        <v>0</v>
      </c>
      <c r="AI91" s="11">
        <f t="shared" si="15"/>
        <v>0</v>
      </c>
      <c r="AJ91" s="11">
        <f t="shared" si="15"/>
        <v>0</v>
      </c>
      <c r="AK91" s="11">
        <f t="shared" si="15"/>
        <v>0</v>
      </c>
      <c r="AL91" s="11">
        <f t="shared" si="15"/>
        <v>0</v>
      </c>
      <c r="AM91" s="11">
        <f t="shared" si="15"/>
        <v>0</v>
      </c>
      <c r="AN91" s="11">
        <f t="shared" si="15"/>
        <v>0</v>
      </c>
      <c r="AO91" s="11">
        <f t="shared" si="14"/>
        <v>0</v>
      </c>
      <c r="AP91" s="11">
        <f t="shared" si="14"/>
        <v>0</v>
      </c>
      <c r="AQ91" s="11">
        <f t="shared" si="14"/>
        <v>0</v>
      </c>
      <c r="AR91" s="11">
        <f t="shared" si="17"/>
        <v>0</v>
      </c>
      <c r="AS91" s="11">
        <f t="shared" si="17"/>
        <v>0</v>
      </c>
      <c r="AT91" s="11">
        <f t="shared" si="17"/>
        <v>0</v>
      </c>
      <c r="AU91" s="11">
        <f t="shared" si="17"/>
        <v>0</v>
      </c>
      <c r="AV91" s="11">
        <f t="shared" si="17"/>
        <v>0</v>
      </c>
      <c r="AW91" s="11">
        <f t="shared" si="17"/>
        <v>0</v>
      </c>
      <c r="AX91" s="11">
        <f t="shared" si="17"/>
        <v>0</v>
      </c>
      <c r="AY91" s="11">
        <f t="shared" si="17"/>
        <v>0</v>
      </c>
      <c r="AZ91" s="11">
        <f t="shared" si="13"/>
        <v>0</v>
      </c>
    </row>
    <row r="92" spans="1:52" s="3" customFormat="1" ht="12" hidden="1" x14ac:dyDescent="0.2">
      <c r="A92" s="26" t="str">
        <f>IF(ISBLANK(B92),"",COUNTA($B$8:B92))</f>
        <v/>
      </c>
      <c r="B92" s="29"/>
      <c r="C92" s="33"/>
      <c r="D92" s="29"/>
      <c r="E92" s="44" t="str">
        <f t="shared" si="18"/>
        <v/>
      </c>
      <c r="F92" s="31"/>
      <c r="G92" s="43">
        <f t="shared" si="16"/>
        <v>0</v>
      </c>
      <c r="H92" s="31"/>
      <c r="I92" s="34"/>
      <c r="J92" s="34"/>
      <c r="K92" s="34"/>
      <c r="L92" s="34"/>
      <c r="M92" s="34"/>
      <c r="N92" s="34"/>
      <c r="O92" s="34"/>
      <c r="P92" s="43">
        <f t="shared" si="19"/>
        <v>0</v>
      </c>
      <c r="Q92" s="31"/>
      <c r="R92" s="34"/>
      <c r="S92" s="34"/>
      <c r="T92" s="34"/>
      <c r="U92" s="34"/>
      <c r="V92" s="34"/>
      <c r="W92" s="34"/>
      <c r="X92" s="34"/>
      <c r="Y92" s="28">
        <f t="shared" si="11"/>
        <v>0</v>
      </c>
      <c r="Z92" s="28">
        <f t="shared" si="11"/>
        <v>0</v>
      </c>
      <c r="AA92" s="28">
        <f t="shared" si="11"/>
        <v>0</v>
      </c>
      <c r="AB92" s="28">
        <f t="shared" si="11"/>
        <v>0</v>
      </c>
      <c r="AC92" s="28">
        <f t="shared" si="11"/>
        <v>0</v>
      </c>
      <c r="AD92" s="28">
        <f t="shared" si="11"/>
        <v>0</v>
      </c>
      <c r="AE92" s="28">
        <f t="shared" si="21"/>
        <v>0</v>
      </c>
      <c r="AF92" s="28">
        <f t="shared" si="21"/>
        <v>0</v>
      </c>
      <c r="AG92" s="28">
        <f t="shared" si="21"/>
        <v>0</v>
      </c>
      <c r="AH92" s="11">
        <f t="shared" si="20"/>
        <v>0</v>
      </c>
      <c r="AI92" s="11">
        <f t="shared" si="15"/>
        <v>0</v>
      </c>
      <c r="AJ92" s="11">
        <f t="shared" si="15"/>
        <v>0</v>
      </c>
      <c r="AK92" s="11">
        <f t="shared" si="15"/>
        <v>0</v>
      </c>
      <c r="AL92" s="11">
        <f t="shared" si="15"/>
        <v>0</v>
      </c>
      <c r="AM92" s="11">
        <f t="shared" si="15"/>
        <v>0</v>
      </c>
      <c r="AN92" s="11">
        <f t="shared" si="15"/>
        <v>0</v>
      </c>
      <c r="AO92" s="11">
        <f t="shared" si="14"/>
        <v>0</v>
      </c>
      <c r="AP92" s="11">
        <f t="shared" si="14"/>
        <v>0</v>
      </c>
      <c r="AQ92" s="11">
        <f t="shared" si="14"/>
        <v>0</v>
      </c>
      <c r="AR92" s="11">
        <f t="shared" si="17"/>
        <v>0</v>
      </c>
      <c r="AS92" s="11">
        <f t="shared" si="17"/>
        <v>0</v>
      </c>
      <c r="AT92" s="11">
        <f t="shared" si="17"/>
        <v>0</v>
      </c>
      <c r="AU92" s="11">
        <f t="shared" si="17"/>
        <v>0</v>
      </c>
      <c r="AV92" s="11">
        <f t="shared" si="17"/>
        <v>0</v>
      </c>
      <c r="AW92" s="11">
        <f t="shared" si="17"/>
        <v>0</v>
      </c>
      <c r="AX92" s="11">
        <f t="shared" si="17"/>
        <v>0</v>
      </c>
      <c r="AY92" s="11">
        <f t="shared" si="17"/>
        <v>0</v>
      </c>
      <c r="AZ92" s="11">
        <f t="shared" si="13"/>
        <v>0</v>
      </c>
    </row>
    <row r="93" spans="1:52" s="3" customFormat="1" ht="12" hidden="1" x14ac:dyDescent="0.2">
      <c r="A93" s="26" t="str">
        <f>IF(ISBLANK(B93),"",COUNTA($B$8:B93))</f>
        <v/>
      </c>
      <c r="B93" s="29"/>
      <c r="C93" s="33"/>
      <c r="D93" s="29"/>
      <c r="E93" s="44" t="str">
        <f t="shared" si="18"/>
        <v/>
      </c>
      <c r="F93" s="31"/>
      <c r="G93" s="43">
        <f t="shared" si="16"/>
        <v>0</v>
      </c>
      <c r="H93" s="31"/>
      <c r="I93" s="34"/>
      <c r="J93" s="34"/>
      <c r="K93" s="34"/>
      <c r="L93" s="34"/>
      <c r="M93" s="34"/>
      <c r="N93" s="34"/>
      <c r="O93" s="34"/>
      <c r="P93" s="43">
        <f t="shared" si="19"/>
        <v>0</v>
      </c>
      <c r="Q93" s="31"/>
      <c r="R93" s="34"/>
      <c r="S93" s="34"/>
      <c r="T93" s="34"/>
      <c r="U93" s="34"/>
      <c r="V93" s="34"/>
      <c r="W93" s="34"/>
      <c r="X93" s="34"/>
      <c r="Y93" s="28">
        <f t="shared" si="11"/>
        <v>0</v>
      </c>
      <c r="Z93" s="28">
        <f t="shared" si="11"/>
        <v>0</v>
      </c>
      <c r="AA93" s="28">
        <f t="shared" si="11"/>
        <v>0</v>
      </c>
      <c r="AB93" s="28">
        <f t="shared" si="11"/>
        <v>0</v>
      </c>
      <c r="AC93" s="28">
        <f t="shared" si="11"/>
        <v>0</v>
      </c>
      <c r="AD93" s="28">
        <f t="shared" si="11"/>
        <v>0</v>
      </c>
      <c r="AE93" s="28">
        <f t="shared" si="21"/>
        <v>0</v>
      </c>
      <c r="AF93" s="28">
        <f t="shared" si="21"/>
        <v>0</v>
      </c>
      <c r="AG93" s="28">
        <f t="shared" si="21"/>
        <v>0</v>
      </c>
      <c r="AH93" s="11">
        <f t="shared" si="20"/>
        <v>0</v>
      </c>
      <c r="AI93" s="11">
        <f t="shared" si="15"/>
        <v>0</v>
      </c>
      <c r="AJ93" s="11">
        <f t="shared" si="15"/>
        <v>0</v>
      </c>
      <c r="AK93" s="11">
        <f t="shared" si="15"/>
        <v>0</v>
      </c>
      <c r="AL93" s="11">
        <f t="shared" si="15"/>
        <v>0</v>
      </c>
      <c r="AM93" s="11">
        <f t="shared" si="15"/>
        <v>0</v>
      </c>
      <c r="AN93" s="11">
        <f t="shared" si="15"/>
        <v>0</v>
      </c>
      <c r="AO93" s="11">
        <f t="shared" si="14"/>
        <v>0</v>
      </c>
      <c r="AP93" s="11">
        <f t="shared" si="14"/>
        <v>0</v>
      </c>
      <c r="AQ93" s="11">
        <f t="shared" si="14"/>
        <v>0</v>
      </c>
      <c r="AR93" s="11">
        <f t="shared" si="17"/>
        <v>0</v>
      </c>
      <c r="AS93" s="11">
        <f t="shared" si="17"/>
        <v>0</v>
      </c>
      <c r="AT93" s="11">
        <f t="shared" si="17"/>
        <v>0</v>
      </c>
      <c r="AU93" s="11">
        <f t="shared" si="17"/>
        <v>0</v>
      </c>
      <c r="AV93" s="11">
        <f t="shared" si="17"/>
        <v>0</v>
      </c>
      <c r="AW93" s="11">
        <f t="shared" si="17"/>
        <v>0</v>
      </c>
      <c r="AX93" s="11">
        <f t="shared" si="17"/>
        <v>0</v>
      </c>
      <c r="AY93" s="11">
        <f t="shared" si="17"/>
        <v>0</v>
      </c>
      <c r="AZ93" s="11">
        <f t="shared" si="13"/>
        <v>0</v>
      </c>
    </row>
    <row r="94" spans="1:52" s="2" customFormat="1" ht="12" hidden="1" x14ac:dyDescent="0.2">
      <c r="A94" s="26" t="str">
        <f>IF(ISBLANK(B94),"",COUNTA($B$8:B94))</f>
        <v/>
      </c>
      <c r="B94" s="29"/>
      <c r="C94" s="30"/>
      <c r="D94" s="29"/>
      <c r="E94" s="44" t="str">
        <f t="shared" si="18"/>
        <v/>
      </c>
      <c r="F94" s="31"/>
      <c r="G94" s="43">
        <f t="shared" si="16"/>
        <v>0</v>
      </c>
      <c r="H94" s="34"/>
      <c r="I94" s="34"/>
      <c r="J94" s="34"/>
      <c r="K94" s="34"/>
      <c r="L94" s="34"/>
      <c r="M94" s="34"/>
      <c r="N94" s="34"/>
      <c r="O94" s="34"/>
      <c r="P94" s="43">
        <f t="shared" si="19"/>
        <v>0</v>
      </c>
      <c r="Q94" s="34"/>
      <c r="R94" s="34"/>
      <c r="S94" s="34"/>
      <c r="T94" s="34"/>
      <c r="U94" s="34"/>
      <c r="V94" s="34"/>
      <c r="W94" s="34"/>
      <c r="X94" s="34"/>
      <c r="Y94" s="28">
        <f t="shared" si="11"/>
        <v>0</v>
      </c>
      <c r="Z94" s="28">
        <f t="shared" si="11"/>
        <v>0</v>
      </c>
      <c r="AA94" s="28">
        <f t="shared" si="11"/>
        <v>0</v>
      </c>
      <c r="AB94" s="28">
        <f t="shared" si="11"/>
        <v>0</v>
      </c>
      <c r="AC94" s="28">
        <f t="shared" si="11"/>
        <v>0</v>
      </c>
      <c r="AD94" s="28">
        <f t="shared" si="11"/>
        <v>0</v>
      </c>
      <c r="AE94" s="28">
        <f t="shared" si="21"/>
        <v>0</v>
      </c>
      <c r="AF94" s="28">
        <f t="shared" si="21"/>
        <v>0</v>
      </c>
      <c r="AG94" s="28">
        <f t="shared" si="21"/>
        <v>0</v>
      </c>
      <c r="AH94" s="11">
        <f t="shared" si="20"/>
        <v>0</v>
      </c>
      <c r="AI94" s="11">
        <f t="shared" si="15"/>
        <v>0</v>
      </c>
      <c r="AJ94" s="11">
        <f t="shared" si="15"/>
        <v>0</v>
      </c>
      <c r="AK94" s="11">
        <f t="shared" si="15"/>
        <v>0</v>
      </c>
      <c r="AL94" s="11">
        <f t="shared" ref="AL94:AQ146" si="22">IF($AH94=0,0,$AH94*AB94)</f>
        <v>0</v>
      </c>
      <c r="AM94" s="11">
        <f t="shared" si="22"/>
        <v>0</v>
      </c>
      <c r="AN94" s="11">
        <f t="shared" si="22"/>
        <v>0</v>
      </c>
      <c r="AO94" s="11">
        <f t="shared" si="14"/>
        <v>0</v>
      </c>
      <c r="AP94" s="11">
        <f t="shared" si="14"/>
        <v>0</v>
      </c>
      <c r="AQ94" s="11">
        <f t="shared" si="14"/>
        <v>0</v>
      </c>
      <c r="AR94" s="11">
        <f t="shared" si="17"/>
        <v>0</v>
      </c>
      <c r="AS94" s="11">
        <f t="shared" si="17"/>
        <v>0</v>
      </c>
      <c r="AT94" s="11">
        <f t="shared" si="17"/>
        <v>0</v>
      </c>
      <c r="AU94" s="11">
        <f t="shared" si="17"/>
        <v>0</v>
      </c>
      <c r="AV94" s="11">
        <f t="shared" si="17"/>
        <v>0</v>
      </c>
      <c r="AW94" s="11">
        <f t="shared" si="17"/>
        <v>0</v>
      </c>
      <c r="AX94" s="11">
        <f t="shared" si="17"/>
        <v>0</v>
      </c>
      <c r="AY94" s="11">
        <f t="shared" si="17"/>
        <v>0</v>
      </c>
      <c r="AZ94" s="11">
        <f t="shared" si="13"/>
        <v>0</v>
      </c>
    </row>
    <row r="95" spans="1:52" s="2" customFormat="1" ht="12" hidden="1" x14ac:dyDescent="0.2">
      <c r="A95" s="26" t="str">
        <f>IF(ISBLANK(B95),"",COUNTA($B$8:B95))</f>
        <v/>
      </c>
      <c r="B95" s="29"/>
      <c r="C95" s="30"/>
      <c r="D95" s="29"/>
      <c r="E95" s="44" t="str">
        <f t="shared" si="18"/>
        <v/>
      </c>
      <c r="F95" s="31"/>
      <c r="G95" s="43">
        <f t="shared" si="16"/>
        <v>0</v>
      </c>
      <c r="H95" s="34"/>
      <c r="I95" s="34"/>
      <c r="J95" s="34"/>
      <c r="K95" s="34"/>
      <c r="L95" s="34"/>
      <c r="M95" s="34"/>
      <c r="N95" s="34"/>
      <c r="O95" s="34"/>
      <c r="P95" s="43">
        <f t="shared" si="19"/>
        <v>0</v>
      </c>
      <c r="Q95" s="34"/>
      <c r="R95" s="34"/>
      <c r="S95" s="34"/>
      <c r="T95" s="34"/>
      <c r="U95" s="34"/>
      <c r="V95" s="34"/>
      <c r="W95" s="34"/>
      <c r="X95" s="34"/>
      <c r="Y95" s="28">
        <f t="shared" si="11"/>
        <v>0</v>
      </c>
      <c r="Z95" s="28">
        <f t="shared" si="11"/>
        <v>0</v>
      </c>
      <c r="AA95" s="28">
        <f t="shared" si="11"/>
        <v>0</v>
      </c>
      <c r="AB95" s="28">
        <f t="shared" si="11"/>
        <v>0</v>
      </c>
      <c r="AC95" s="28">
        <f t="shared" si="11"/>
        <v>0</v>
      </c>
      <c r="AD95" s="28">
        <f t="shared" si="11"/>
        <v>0</v>
      </c>
      <c r="AE95" s="28">
        <f t="shared" si="21"/>
        <v>0</v>
      </c>
      <c r="AF95" s="28">
        <f t="shared" si="21"/>
        <v>0</v>
      </c>
      <c r="AG95" s="28">
        <f t="shared" si="21"/>
        <v>0</v>
      </c>
      <c r="AH95" s="11">
        <f t="shared" si="20"/>
        <v>0</v>
      </c>
      <c r="AI95" s="11">
        <f t="shared" ref="AI95:AI126" si="23">IF($AH95=0,0,$AH95*Y95)</f>
        <v>0</v>
      </c>
      <c r="AJ95" s="11">
        <f t="shared" ref="AJ95:AJ126" si="24">IF($AH95=0,0,$AH95*Z95)</f>
        <v>0</v>
      </c>
      <c r="AK95" s="11">
        <f t="shared" ref="AK95:AK126" si="25">IF($AH95=0,0,$AH95*AA95)</f>
        <v>0</v>
      </c>
      <c r="AL95" s="11">
        <f t="shared" si="22"/>
        <v>0</v>
      </c>
      <c r="AM95" s="11">
        <f t="shared" si="22"/>
        <v>0</v>
      </c>
      <c r="AN95" s="11">
        <f t="shared" si="22"/>
        <v>0</v>
      </c>
      <c r="AO95" s="11">
        <f t="shared" si="14"/>
        <v>0</v>
      </c>
      <c r="AP95" s="11">
        <f t="shared" si="14"/>
        <v>0</v>
      </c>
      <c r="AQ95" s="11">
        <f t="shared" si="14"/>
        <v>0</v>
      </c>
      <c r="AR95" s="11">
        <f t="shared" si="17"/>
        <v>0</v>
      </c>
      <c r="AS95" s="11">
        <f t="shared" si="17"/>
        <v>0</v>
      </c>
      <c r="AT95" s="11">
        <f t="shared" si="17"/>
        <v>0</v>
      </c>
      <c r="AU95" s="11">
        <f t="shared" si="17"/>
        <v>0</v>
      </c>
      <c r="AV95" s="11">
        <f t="shared" si="17"/>
        <v>0</v>
      </c>
      <c r="AW95" s="11">
        <f t="shared" si="17"/>
        <v>0</v>
      </c>
      <c r="AX95" s="11">
        <f t="shared" si="17"/>
        <v>0</v>
      </c>
      <c r="AY95" s="11">
        <f t="shared" si="17"/>
        <v>0</v>
      </c>
      <c r="AZ95" s="11">
        <f t="shared" si="13"/>
        <v>0</v>
      </c>
    </row>
    <row r="96" spans="1:52" s="2" customFormat="1" ht="12" hidden="1" x14ac:dyDescent="0.2">
      <c r="A96" s="26" t="str">
        <f>IF(ISBLANK(B96),"",COUNTA($B$8:B96))</f>
        <v/>
      </c>
      <c r="B96" s="29"/>
      <c r="C96" s="30"/>
      <c r="D96" s="29"/>
      <c r="E96" s="44" t="str">
        <f t="shared" si="18"/>
        <v/>
      </c>
      <c r="F96" s="31"/>
      <c r="G96" s="43">
        <f t="shared" si="16"/>
        <v>0</v>
      </c>
      <c r="H96" s="34"/>
      <c r="I96" s="34"/>
      <c r="J96" s="34"/>
      <c r="K96" s="34"/>
      <c r="L96" s="34"/>
      <c r="M96" s="34"/>
      <c r="N96" s="34"/>
      <c r="O96" s="34"/>
      <c r="P96" s="43">
        <f t="shared" si="19"/>
        <v>0</v>
      </c>
      <c r="Q96" s="34"/>
      <c r="R96" s="34"/>
      <c r="S96" s="34"/>
      <c r="T96" s="34"/>
      <c r="U96" s="34"/>
      <c r="V96" s="34"/>
      <c r="W96" s="34"/>
      <c r="X96" s="34"/>
      <c r="Y96" s="28">
        <f t="shared" si="11"/>
        <v>0</v>
      </c>
      <c r="Z96" s="28">
        <f t="shared" si="11"/>
        <v>0</v>
      </c>
      <c r="AA96" s="28">
        <f t="shared" si="11"/>
        <v>0</v>
      </c>
      <c r="AB96" s="28">
        <f t="shared" si="11"/>
        <v>0</v>
      </c>
      <c r="AC96" s="28">
        <f t="shared" si="11"/>
        <v>0</v>
      </c>
      <c r="AD96" s="28">
        <f t="shared" si="11"/>
        <v>0</v>
      </c>
      <c r="AE96" s="28">
        <f t="shared" si="21"/>
        <v>0</v>
      </c>
      <c r="AF96" s="28">
        <f t="shared" si="21"/>
        <v>0</v>
      </c>
      <c r="AG96" s="28">
        <f t="shared" si="21"/>
        <v>0</v>
      </c>
      <c r="AH96" s="11">
        <f t="shared" si="20"/>
        <v>0</v>
      </c>
      <c r="AI96" s="11">
        <f t="shared" si="23"/>
        <v>0</v>
      </c>
      <c r="AJ96" s="11">
        <f t="shared" si="24"/>
        <v>0</v>
      </c>
      <c r="AK96" s="11">
        <f t="shared" si="25"/>
        <v>0</v>
      </c>
      <c r="AL96" s="11">
        <f t="shared" si="22"/>
        <v>0</v>
      </c>
      <c r="AM96" s="11">
        <f t="shared" si="22"/>
        <v>0</v>
      </c>
      <c r="AN96" s="11">
        <f t="shared" si="22"/>
        <v>0</v>
      </c>
      <c r="AO96" s="11">
        <f t="shared" si="14"/>
        <v>0</v>
      </c>
      <c r="AP96" s="11">
        <f t="shared" si="14"/>
        <v>0</v>
      </c>
      <c r="AQ96" s="11">
        <f t="shared" si="14"/>
        <v>0</v>
      </c>
      <c r="AR96" s="11">
        <f t="shared" si="17"/>
        <v>0</v>
      </c>
      <c r="AS96" s="11">
        <f t="shared" si="17"/>
        <v>0</v>
      </c>
      <c r="AT96" s="11">
        <f t="shared" si="17"/>
        <v>0</v>
      </c>
      <c r="AU96" s="11">
        <f t="shared" si="17"/>
        <v>0</v>
      </c>
      <c r="AV96" s="11">
        <f t="shared" si="17"/>
        <v>0</v>
      </c>
      <c r="AW96" s="11">
        <f t="shared" si="17"/>
        <v>0</v>
      </c>
      <c r="AX96" s="11">
        <f t="shared" si="17"/>
        <v>0</v>
      </c>
      <c r="AY96" s="11">
        <f t="shared" si="17"/>
        <v>0</v>
      </c>
      <c r="AZ96" s="11">
        <f t="shared" si="13"/>
        <v>0</v>
      </c>
    </row>
    <row r="97" spans="1:52" s="2" customFormat="1" ht="12" hidden="1" x14ac:dyDescent="0.2">
      <c r="A97" s="26" t="str">
        <f>IF(ISBLANK(B97),"",COUNTA($B$8:B97))</f>
        <v/>
      </c>
      <c r="B97" s="29"/>
      <c r="C97" s="33"/>
      <c r="D97" s="29"/>
      <c r="E97" s="44" t="str">
        <f t="shared" si="18"/>
        <v/>
      </c>
      <c r="F97" s="31"/>
      <c r="G97" s="43">
        <f t="shared" si="16"/>
        <v>0</v>
      </c>
      <c r="H97" s="34"/>
      <c r="I97" s="34"/>
      <c r="J97" s="34"/>
      <c r="K97" s="34"/>
      <c r="L97" s="34"/>
      <c r="M97" s="34"/>
      <c r="N97" s="34"/>
      <c r="O97" s="34"/>
      <c r="P97" s="43">
        <f t="shared" si="19"/>
        <v>0</v>
      </c>
      <c r="Q97" s="34"/>
      <c r="R97" s="34"/>
      <c r="S97" s="34"/>
      <c r="T97" s="34"/>
      <c r="U97" s="34"/>
      <c r="V97" s="34"/>
      <c r="W97" s="34"/>
      <c r="X97" s="34"/>
      <c r="Y97" s="28">
        <f t="shared" si="11"/>
        <v>0</v>
      </c>
      <c r="Z97" s="28">
        <f t="shared" si="11"/>
        <v>0</v>
      </c>
      <c r="AA97" s="28">
        <f t="shared" si="11"/>
        <v>0</v>
      </c>
      <c r="AB97" s="28">
        <f t="shared" si="11"/>
        <v>0</v>
      </c>
      <c r="AC97" s="28">
        <f t="shared" si="11"/>
        <v>0</v>
      </c>
      <c r="AD97" s="28">
        <f t="shared" si="11"/>
        <v>0</v>
      </c>
      <c r="AE97" s="28">
        <f t="shared" si="21"/>
        <v>0</v>
      </c>
      <c r="AF97" s="28">
        <f t="shared" si="21"/>
        <v>0</v>
      </c>
      <c r="AG97" s="28">
        <f t="shared" si="21"/>
        <v>0</v>
      </c>
      <c r="AH97" s="11">
        <f t="shared" si="20"/>
        <v>0</v>
      </c>
      <c r="AI97" s="11">
        <f t="shared" si="23"/>
        <v>0</v>
      </c>
      <c r="AJ97" s="11">
        <f t="shared" si="24"/>
        <v>0</v>
      </c>
      <c r="AK97" s="11">
        <f t="shared" si="25"/>
        <v>0</v>
      </c>
      <c r="AL97" s="11">
        <f t="shared" si="22"/>
        <v>0</v>
      </c>
      <c r="AM97" s="11">
        <f t="shared" si="22"/>
        <v>0</v>
      </c>
      <c r="AN97" s="11">
        <f t="shared" si="22"/>
        <v>0</v>
      </c>
      <c r="AO97" s="11">
        <f t="shared" si="14"/>
        <v>0</v>
      </c>
      <c r="AP97" s="11">
        <f t="shared" si="14"/>
        <v>0</v>
      </c>
      <c r="AQ97" s="11">
        <f t="shared" si="14"/>
        <v>0</v>
      </c>
      <c r="AR97" s="11">
        <f t="shared" si="17"/>
        <v>0</v>
      </c>
      <c r="AS97" s="11">
        <f t="shared" si="17"/>
        <v>0</v>
      </c>
      <c r="AT97" s="11">
        <f t="shared" si="17"/>
        <v>0</v>
      </c>
      <c r="AU97" s="11">
        <f t="shared" si="17"/>
        <v>0</v>
      </c>
      <c r="AV97" s="11">
        <f t="shared" si="17"/>
        <v>0</v>
      </c>
      <c r="AW97" s="11">
        <f t="shared" si="17"/>
        <v>0</v>
      </c>
      <c r="AX97" s="11">
        <f t="shared" si="17"/>
        <v>0</v>
      </c>
      <c r="AY97" s="11">
        <f t="shared" si="17"/>
        <v>0</v>
      </c>
      <c r="AZ97" s="11">
        <f t="shared" si="13"/>
        <v>0</v>
      </c>
    </row>
    <row r="98" spans="1:52" ht="12" hidden="1" x14ac:dyDescent="0.2">
      <c r="A98" s="26" t="str">
        <f>IF(ISBLANK(B98),"",COUNTA($B$8:B98))</f>
        <v/>
      </c>
      <c r="B98" s="29"/>
      <c r="C98" s="33"/>
      <c r="D98" s="29"/>
      <c r="E98" s="44" t="str">
        <f t="shared" si="18"/>
        <v/>
      </c>
      <c r="F98" s="31"/>
      <c r="G98" s="43">
        <f t="shared" si="16"/>
        <v>0</v>
      </c>
      <c r="H98" s="34"/>
      <c r="I98" s="34"/>
      <c r="J98" s="34"/>
      <c r="K98" s="34"/>
      <c r="L98" s="34"/>
      <c r="M98" s="34"/>
      <c r="N98" s="34"/>
      <c r="O98" s="34"/>
      <c r="P98" s="43">
        <f t="shared" si="19"/>
        <v>0</v>
      </c>
      <c r="Q98" s="34"/>
      <c r="R98" s="34"/>
      <c r="S98" s="34"/>
      <c r="T98" s="34"/>
      <c r="U98" s="34"/>
      <c r="V98" s="34"/>
      <c r="W98" s="34"/>
      <c r="X98" s="34"/>
      <c r="Y98" s="28">
        <f t="shared" si="11"/>
        <v>0</v>
      </c>
      <c r="Z98" s="28">
        <f t="shared" si="11"/>
        <v>0</v>
      </c>
      <c r="AA98" s="28">
        <f t="shared" si="11"/>
        <v>0</v>
      </c>
      <c r="AB98" s="28">
        <f t="shared" si="11"/>
        <v>0</v>
      </c>
      <c r="AC98" s="28">
        <f t="shared" si="11"/>
        <v>0</v>
      </c>
      <c r="AD98" s="28">
        <f t="shared" si="11"/>
        <v>0</v>
      </c>
      <c r="AE98" s="28">
        <f t="shared" si="21"/>
        <v>0</v>
      </c>
      <c r="AF98" s="28">
        <f t="shared" si="21"/>
        <v>0</v>
      </c>
      <c r="AG98" s="28">
        <f t="shared" si="21"/>
        <v>0</v>
      </c>
      <c r="AH98" s="11">
        <f t="shared" si="20"/>
        <v>0</v>
      </c>
      <c r="AI98" s="11">
        <f t="shared" si="23"/>
        <v>0</v>
      </c>
      <c r="AJ98" s="11">
        <f t="shared" si="24"/>
        <v>0</v>
      </c>
      <c r="AK98" s="11">
        <f t="shared" si="25"/>
        <v>0</v>
      </c>
      <c r="AL98" s="11">
        <f t="shared" si="22"/>
        <v>0</v>
      </c>
      <c r="AM98" s="11">
        <f t="shared" si="22"/>
        <v>0</v>
      </c>
      <c r="AN98" s="11">
        <f t="shared" si="22"/>
        <v>0</v>
      </c>
      <c r="AO98" s="11">
        <f t="shared" si="14"/>
        <v>0</v>
      </c>
      <c r="AP98" s="11">
        <f t="shared" si="14"/>
        <v>0</v>
      </c>
      <c r="AQ98" s="11">
        <f t="shared" si="14"/>
        <v>0</v>
      </c>
      <c r="AR98" s="11">
        <f t="shared" si="17"/>
        <v>0</v>
      </c>
      <c r="AS98" s="11">
        <f t="shared" si="17"/>
        <v>0</v>
      </c>
      <c r="AT98" s="11">
        <f t="shared" si="17"/>
        <v>0</v>
      </c>
      <c r="AU98" s="11">
        <f t="shared" si="17"/>
        <v>0</v>
      </c>
      <c r="AV98" s="11">
        <f t="shared" si="17"/>
        <v>0</v>
      </c>
      <c r="AW98" s="11">
        <f t="shared" si="17"/>
        <v>0</v>
      </c>
      <c r="AX98" s="11">
        <f t="shared" si="17"/>
        <v>0</v>
      </c>
      <c r="AY98" s="11">
        <f t="shared" si="17"/>
        <v>0</v>
      </c>
      <c r="AZ98" s="11">
        <f t="shared" si="13"/>
        <v>0</v>
      </c>
    </row>
    <row r="99" spans="1:52" ht="12" hidden="1" x14ac:dyDescent="0.2">
      <c r="A99" s="26" t="str">
        <f>IF(ISBLANK(B99),"",COUNTA($B$8:B99))</f>
        <v/>
      </c>
      <c r="B99" s="29"/>
      <c r="C99" s="33"/>
      <c r="D99" s="29"/>
      <c r="E99" s="44" t="str">
        <f t="shared" si="18"/>
        <v/>
      </c>
      <c r="F99" s="31"/>
      <c r="G99" s="43">
        <f t="shared" si="16"/>
        <v>0</v>
      </c>
      <c r="H99" s="34"/>
      <c r="I99" s="35"/>
      <c r="J99" s="34"/>
      <c r="K99" s="34"/>
      <c r="L99" s="34"/>
      <c r="M99" s="34"/>
      <c r="N99" s="34"/>
      <c r="O99" s="34"/>
      <c r="P99" s="43">
        <f t="shared" si="19"/>
        <v>0</v>
      </c>
      <c r="Q99" s="34"/>
      <c r="R99" s="35"/>
      <c r="S99" s="34"/>
      <c r="T99" s="34"/>
      <c r="U99" s="34"/>
      <c r="V99" s="34"/>
      <c r="W99" s="34"/>
      <c r="X99" s="34"/>
      <c r="Y99" s="28">
        <f t="shared" si="11"/>
        <v>0</v>
      </c>
      <c r="Z99" s="28">
        <f t="shared" si="11"/>
        <v>0</v>
      </c>
      <c r="AA99" s="28">
        <f t="shared" si="11"/>
        <v>0</v>
      </c>
      <c r="AB99" s="28">
        <f t="shared" si="11"/>
        <v>0</v>
      </c>
      <c r="AC99" s="28">
        <f t="shared" si="11"/>
        <v>0</v>
      </c>
      <c r="AD99" s="28">
        <f t="shared" si="11"/>
        <v>0</v>
      </c>
      <c r="AE99" s="28">
        <f t="shared" si="21"/>
        <v>0</v>
      </c>
      <c r="AF99" s="28">
        <f t="shared" si="21"/>
        <v>0</v>
      </c>
      <c r="AG99" s="28">
        <f t="shared" si="21"/>
        <v>0</v>
      </c>
      <c r="AH99" s="11">
        <f t="shared" si="20"/>
        <v>0</v>
      </c>
      <c r="AI99" s="11">
        <f t="shared" si="23"/>
        <v>0</v>
      </c>
      <c r="AJ99" s="11">
        <f t="shared" si="24"/>
        <v>0</v>
      </c>
      <c r="AK99" s="11">
        <f t="shared" si="25"/>
        <v>0</v>
      </c>
      <c r="AL99" s="11">
        <f t="shared" si="22"/>
        <v>0</v>
      </c>
      <c r="AM99" s="11">
        <f t="shared" si="22"/>
        <v>0</v>
      </c>
      <c r="AN99" s="11">
        <f t="shared" si="22"/>
        <v>0</v>
      </c>
      <c r="AO99" s="11">
        <f t="shared" si="14"/>
        <v>0</v>
      </c>
      <c r="AP99" s="11">
        <f t="shared" si="14"/>
        <v>0</v>
      </c>
      <c r="AQ99" s="11">
        <f t="shared" si="14"/>
        <v>0</v>
      </c>
      <c r="AR99" s="11">
        <f t="shared" si="17"/>
        <v>0</v>
      </c>
      <c r="AS99" s="11">
        <f t="shared" si="17"/>
        <v>0</v>
      </c>
      <c r="AT99" s="11">
        <f t="shared" si="17"/>
        <v>0</v>
      </c>
      <c r="AU99" s="11">
        <f t="shared" si="17"/>
        <v>0</v>
      </c>
      <c r="AV99" s="11">
        <f t="shared" si="17"/>
        <v>0</v>
      </c>
      <c r="AW99" s="11">
        <f t="shared" si="17"/>
        <v>0</v>
      </c>
      <c r="AX99" s="11">
        <f t="shared" si="17"/>
        <v>0</v>
      </c>
      <c r="AY99" s="11">
        <f t="shared" si="17"/>
        <v>0</v>
      </c>
      <c r="AZ99" s="11">
        <f t="shared" si="13"/>
        <v>0</v>
      </c>
    </row>
    <row r="100" spans="1:52" ht="12" hidden="1" x14ac:dyDescent="0.2">
      <c r="A100" s="26" t="str">
        <f>IF(ISBLANK(B100),"",COUNTA($B$8:B100))</f>
        <v/>
      </c>
      <c r="B100" s="29"/>
      <c r="C100" s="33"/>
      <c r="D100" s="29"/>
      <c r="E100" s="44" t="str">
        <f t="shared" si="18"/>
        <v/>
      </c>
      <c r="F100" s="31"/>
      <c r="G100" s="43">
        <f t="shared" si="16"/>
        <v>0</v>
      </c>
      <c r="H100" s="34"/>
      <c r="I100" s="35"/>
      <c r="J100" s="34"/>
      <c r="K100" s="34"/>
      <c r="L100" s="34"/>
      <c r="M100" s="34"/>
      <c r="N100" s="34"/>
      <c r="O100" s="34"/>
      <c r="P100" s="43">
        <f t="shared" si="19"/>
        <v>0</v>
      </c>
      <c r="Q100" s="34"/>
      <c r="R100" s="35"/>
      <c r="S100" s="34"/>
      <c r="T100" s="34"/>
      <c r="U100" s="34"/>
      <c r="V100" s="34"/>
      <c r="W100" s="34"/>
      <c r="X100" s="34"/>
      <c r="Y100" s="28">
        <f t="shared" si="11"/>
        <v>0</v>
      </c>
      <c r="Z100" s="28">
        <f t="shared" si="11"/>
        <v>0</v>
      </c>
      <c r="AA100" s="28">
        <f t="shared" si="11"/>
        <v>0</v>
      </c>
      <c r="AB100" s="28">
        <f t="shared" si="11"/>
        <v>0</v>
      </c>
      <c r="AC100" s="28">
        <f t="shared" si="11"/>
        <v>0</v>
      </c>
      <c r="AD100" s="28">
        <f t="shared" si="11"/>
        <v>0</v>
      </c>
      <c r="AE100" s="28">
        <f t="shared" si="21"/>
        <v>0</v>
      </c>
      <c r="AF100" s="28">
        <f t="shared" si="21"/>
        <v>0</v>
      </c>
      <c r="AG100" s="28">
        <f t="shared" si="21"/>
        <v>0</v>
      </c>
      <c r="AH100" s="11">
        <f t="shared" si="20"/>
        <v>0</v>
      </c>
      <c r="AI100" s="11">
        <f t="shared" si="23"/>
        <v>0</v>
      </c>
      <c r="AJ100" s="11">
        <f t="shared" si="24"/>
        <v>0</v>
      </c>
      <c r="AK100" s="11">
        <f t="shared" si="25"/>
        <v>0</v>
      </c>
      <c r="AL100" s="11">
        <f t="shared" si="22"/>
        <v>0</v>
      </c>
      <c r="AM100" s="11">
        <f t="shared" si="22"/>
        <v>0</v>
      </c>
      <c r="AN100" s="11">
        <f t="shared" si="22"/>
        <v>0</v>
      </c>
      <c r="AO100" s="11">
        <f t="shared" si="14"/>
        <v>0</v>
      </c>
      <c r="AP100" s="11">
        <f t="shared" si="14"/>
        <v>0</v>
      </c>
      <c r="AQ100" s="11">
        <f t="shared" si="14"/>
        <v>0</v>
      </c>
      <c r="AR100" s="11">
        <f t="shared" si="17"/>
        <v>0</v>
      </c>
      <c r="AS100" s="11">
        <f t="shared" si="17"/>
        <v>0</v>
      </c>
      <c r="AT100" s="11">
        <f t="shared" si="17"/>
        <v>0</v>
      </c>
      <c r="AU100" s="11">
        <f t="shared" si="17"/>
        <v>0</v>
      </c>
      <c r="AV100" s="11">
        <f t="shared" si="17"/>
        <v>0</v>
      </c>
      <c r="AW100" s="11">
        <f t="shared" si="17"/>
        <v>0</v>
      </c>
      <c r="AX100" s="11">
        <f t="shared" si="17"/>
        <v>0</v>
      </c>
      <c r="AY100" s="11">
        <f t="shared" ref="AY100:AZ163" si="26">IF($AH100=0,0,AF100)</f>
        <v>0</v>
      </c>
      <c r="AZ100" s="11">
        <f t="shared" si="13"/>
        <v>0</v>
      </c>
    </row>
    <row r="101" spans="1:52" ht="12" hidden="1" x14ac:dyDescent="0.2">
      <c r="A101" s="26" t="str">
        <f>IF(ISBLANK(B101),"",COUNTA($B$8:B101))</f>
        <v/>
      </c>
      <c r="B101" s="29"/>
      <c r="C101" s="33"/>
      <c r="D101" s="29"/>
      <c r="E101" s="44" t="str">
        <f t="shared" si="18"/>
        <v/>
      </c>
      <c r="F101" s="31"/>
      <c r="G101" s="43">
        <f t="shared" si="16"/>
        <v>0</v>
      </c>
      <c r="H101" s="34"/>
      <c r="I101" s="34"/>
      <c r="J101" s="34"/>
      <c r="K101" s="34"/>
      <c r="L101" s="34"/>
      <c r="M101" s="34"/>
      <c r="N101" s="34"/>
      <c r="O101" s="34"/>
      <c r="P101" s="43">
        <f t="shared" si="19"/>
        <v>0</v>
      </c>
      <c r="Q101" s="34"/>
      <c r="R101" s="34"/>
      <c r="S101" s="34"/>
      <c r="T101" s="34"/>
      <c r="U101" s="34"/>
      <c r="V101" s="34"/>
      <c r="W101" s="34"/>
      <c r="X101" s="34"/>
      <c r="Y101" s="28">
        <f t="shared" si="11"/>
        <v>0</v>
      </c>
      <c r="Z101" s="28">
        <f t="shared" si="11"/>
        <v>0</v>
      </c>
      <c r="AA101" s="28">
        <f t="shared" si="11"/>
        <v>0</v>
      </c>
      <c r="AB101" s="28">
        <f t="shared" ref="AB101:AG164" si="27">(J101+S101)/2</f>
        <v>0</v>
      </c>
      <c r="AC101" s="28">
        <f t="shared" si="27"/>
        <v>0</v>
      </c>
      <c r="AD101" s="28">
        <f t="shared" si="27"/>
        <v>0</v>
      </c>
      <c r="AE101" s="28">
        <f t="shared" si="21"/>
        <v>0</v>
      </c>
      <c r="AF101" s="28">
        <f t="shared" si="21"/>
        <v>0</v>
      </c>
      <c r="AG101" s="28">
        <f t="shared" si="21"/>
        <v>0</v>
      </c>
      <c r="AH101" s="11">
        <f t="shared" si="20"/>
        <v>0</v>
      </c>
      <c r="AI101" s="11">
        <f t="shared" si="23"/>
        <v>0</v>
      </c>
      <c r="AJ101" s="11">
        <f t="shared" si="24"/>
        <v>0</v>
      </c>
      <c r="AK101" s="11">
        <f t="shared" si="25"/>
        <v>0</v>
      </c>
      <c r="AL101" s="11">
        <f t="shared" si="22"/>
        <v>0</v>
      </c>
      <c r="AM101" s="11">
        <f t="shared" si="22"/>
        <v>0</v>
      </c>
      <c r="AN101" s="11">
        <f t="shared" si="22"/>
        <v>0</v>
      </c>
      <c r="AO101" s="11">
        <f t="shared" si="14"/>
        <v>0</v>
      </c>
      <c r="AP101" s="11">
        <f t="shared" si="14"/>
        <v>0</v>
      </c>
      <c r="AQ101" s="11">
        <f t="shared" si="14"/>
        <v>0</v>
      </c>
      <c r="AR101" s="11">
        <f t="shared" ref="AR101:AX137" si="28">IF($AH101=0,0,Y101)</f>
        <v>0</v>
      </c>
      <c r="AS101" s="11">
        <f t="shared" si="28"/>
        <v>0</v>
      </c>
      <c r="AT101" s="11">
        <f t="shared" si="28"/>
        <v>0</v>
      </c>
      <c r="AU101" s="11">
        <f t="shared" si="28"/>
        <v>0</v>
      </c>
      <c r="AV101" s="11">
        <f t="shared" si="28"/>
        <v>0</v>
      </c>
      <c r="AW101" s="11">
        <f t="shared" si="28"/>
        <v>0</v>
      </c>
      <c r="AX101" s="11">
        <f t="shared" si="28"/>
        <v>0</v>
      </c>
      <c r="AY101" s="11">
        <f t="shared" si="26"/>
        <v>0</v>
      </c>
      <c r="AZ101" s="11">
        <f t="shared" si="13"/>
        <v>0</v>
      </c>
    </row>
    <row r="102" spans="1:52" ht="12" hidden="1" x14ac:dyDescent="0.2">
      <c r="A102" s="26" t="str">
        <f>IF(ISBLANK(B102),"",COUNTA($B$8:B102))</f>
        <v/>
      </c>
      <c r="B102" s="29"/>
      <c r="C102" s="33"/>
      <c r="D102" s="29"/>
      <c r="E102" s="44" t="str">
        <f t="shared" si="18"/>
        <v/>
      </c>
      <c r="F102" s="31"/>
      <c r="G102" s="43">
        <f t="shared" si="16"/>
        <v>0</v>
      </c>
      <c r="H102" s="34"/>
      <c r="I102" s="35"/>
      <c r="J102" s="34"/>
      <c r="K102" s="34"/>
      <c r="L102" s="34"/>
      <c r="M102" s="34"/>
      <c r="N102" s="34"/>
      <c r="O102" s="34"/>
      <c r="P102" s="43">
        <f t="shared" si="19"/>
        <v>0</v>
      </c>
      <c r="Q102" s="34"/>
      <c r="R102" s="35"/>
      <c r="S102" s="34"/>
      <c r="T102" s="34"/>
      <c r="U102" s="34"/>
      <c r="V102" s="34"/>
      <c r="W102" s="34"/>
      <c r="X102" s="34"/>
      <c r="Y102" s="28">
        <f t="shared" ref="Y102:AD165" si="29">(G102+P102)/2</f>
        <v>0</v>
      </c>
      <c r="Z102" s="28">
        <f t="shared" si="29"/>
        <v>0</v>
      </c>
      <c r="AA102" s="28">
        <f t="shared" si="29"/>
        <v>0</v>
      </c>
      <c r="AB102" s="28">
        <f t="shared" si="27"/>
        <v>0</v>
      </c>
      <c r="AC102" s="28">
        <f t="shared" si="27"/>
        <v>0</v>
      </c>
      <c r="AD102" s="28">
        <f t="shared" si="27"/>
        <v>0</v>
      </c>
      <c r="AE102" s="28">
        <f t="shared" si="21"/>
        <v>0</v>
      </c>
      <c r="AF102" s="28">
        <f t="shared" si="21"/>
        <v>0</v>
      </c>
      <c r="AG102" s="28">
        <f t="shared" si="21"/>
        <v>0</v>
      </c>
      <c r="AH102" s="11">
        <f t="shared" si="20"/>
        <v>0</v>
      </c>
      <c r="AI102" s="11">
        <f t="shared" si="23"/>
        <v>0</v>
      </c>
      <c r="AJ102" s="11">
        <f t="shared" si="24"/>
        <v>0</v>
      </c>
      <c r="AK102" s="11">
        <f t="shared" si="25"/>
        <v>0</v>
      </c>
      <c r="AL102" s="11">
        <f t="shared" si="22"/>
        <v>0</v>
      </c>
      <c r="AM102" s="11">
        <f t="shared" si="22"/>
        <v>0</v>
      </c>
      <c r="AN102" s="11">
        <f t="shared" si="22"/>
        <v>0</v>
      </c>
      <c r="AO102" s="11">
        <f t="shared" si="14"/>
        <v>0</v>
      </c>
      <c r="AP102" s="11">
        <f t="shared" si="14"/>
        <v>0</v>
      </c>
      <c r="AQ102" s="11">
        <f t="shared" si="14"/>
        <v>0</v>
      </c>
      <c r="AR102" s="11">
        <f t="shared" si="28"/>
        <v>0</v>
      </c>
      <c r="AS102" s="11">
        <f t="shared" si="28"/>
        <v>0</v>
      </c>
      <c r="AT102" s="11">
        <f t="shared" si="28"/>
        <v>0</v>
      </c>
      <c r="AU102" s="11">
        <f t="shared" si="28"/>
        <v>0</v>
      </c>
      <c r="AV102" s="11">
        <f t="shared" si="28"/>
        <v>0</v>
      </c>
      <c r="AW102" s="11">
        <f t="shared" si="28"/>
        <v>0</v>
      </c>
      <c r="AX102" s="11">
        <f t="shared" si="28"/>
        <v>0</v>
      </c>
      <c r="AY102" s="11">
        <f t="shared" si="26"/>
        <v>0</v>
      </c>
      <c r="AZ102" s="11">
        <f t="shared" si="13"/>
        <v>0</v>
      </c>
    </row>
    <row r="103" spans="1:52" ht="12" hidden="1" x14ac:dyDescent="0.2">
      <c r="A103" s="26" t="str">
        <f>IF(ISBLANK(B103),"",COUNTA($B$8:B103))</f>
        <v/>
      </c>
      <c r="B103" s="29"/>
      <c r="C103" s="33"/>
      <c r="D103" s="29"/>
      <c r="E103" s="44" t="str">
        <f t="shared" si="18"/>
        <v/>
      </c>
      <c r="F103" s="31"/>
      <c r="G103" s="43">
        <f t="shared" si="16"/>
        <v>0</v>
      </c>
      <c r="H103" s="34"/>
      <c r="I103" s="34"/>
      <c r="J103" s="34"/>
      <c r="K103" s="34"/>
      <c r="L103" s="34"/>
      <c r="M103" s="34"/>
      <c r="N103" s="34"/>
      <c r="O103" s="34"/>
      <c r="P103" s="43">
        <f t="shared" si="19"/>
        <v>0</v>
      </c>
      <c r="Q103" s="34"/>
      <c r="R103" s="34"/>
      <c r="S103" s="34"/>
      <c r="T103" s="34"/>
      <c r="U103" s="34"/>
      <c r="V103" s="34"/>
      <c r="W103" s="34"/>
      <c r="X103" s="34"/>
      <c r="Y103" s="28">
        <f t="shared" si="29"/>
        <v>0</v>
      </c>
      <c r="Z103" s="28">
        <f t="shared" si="29"/>
        <v>0</v>
      </c>
      <c r="AA103" s="28">
        <f t="shared" si="29"/>
        <v>0</v>
      </c>
      <c r="AB103" s="28">
        <f t="shared" si="27"/>
        <v>0</v>
      </c>
      <c r="AC103" s="28">
        <f t="shared" si="27"/>
        <v>0</v>
      </c>
      <c r="AD103" s="28">
        <f t="shared" si="27"/>
        <v>0</v>
      </c>
      <c r="AE103" s="28">
        <f t="shared" si="21"/>
        <v>0</v>
      </c>
      <c r="AF103" s="28">
        <f t="shared" si="21"/>
        <v>0</v>
      </c>
      <c r="AG103" s="28">
        <f t="shared" si="21"/>
        <v>0</v>
      </c>
      <c r="AH103" s="11">
        <f t="shared" si="20"/>
        <v>0</v>
      </c>
      <c r="AI103" s="11">
        <f t="shared" si="23"/>
        <v>0</v>
      </c>
      <c r="AJ103" s="11">
        <f t="shared" si="24"/>
        <v>0</v>
      </c>
      <c r="AK103" s="11">
        <f t="shared" si="25"/>
        <v>0</v>
      </c>
      <c r="AL103" s="11">
        <f t="shared" si="22"/>
        <v>0</v>
      </c>
      <c r="AM103" s="11">
        <f t="shared" si="22"/>
        <v>0</v>
      </c>
      <c r="AN103" s="11">
        <f t="shared" si="22"/>
        <v>0</v>
      </c>
      <c r="AO103" s="11">
        <f t="shared" si="14"/>
        <v>0</v>
      </c>
      <c r="AP103" s="11">
        <f t="shared" si="14"/>
        <v>0</v>
      </c>
      <c r="AQ103" s="11">
        <f t="shared" si="14"/>
        <v>0</v>
      </c>
      <c r="AR103" s="11">
        <f t="shared" si="28"/>
        <v>0</v>
      </c>
      <c r="AS103" s="11">
        <f t="shared" si="28"/>
        <v>0</v>
      </c>
      <c r="AT103" s="11">
        <f t="shared" si="28"/>
        <v>0</v>
      </c>
      <c r="AU103" s="11">
        <f t="shared" si="28"/>
        <v>0</v>
      </c>
      <c r="AV103" s="11">
        <f t="shared" si="28"/>
        <v>0</v>
      </c>
      <c r="AW103" s="11">
        <f t="shared" si="28"/>
        <v>0</v>
      </c>
      <c r="AX103" s="11">
        <f t="shared" si="28"/>
        <v>0</v>
      </c>
      <c r="AY103" s="11">
        <f t="shared" si="26"/>
        <v>0</v>
      </c>
      <c r="AZ103" s="11">
        <f t="shared" si="13"/>
        <v>0</v>
      </c>
    </row>
    <row r="104" spans="1:52" ht="12" hidden="1" x14ac:dyDescent="0.2">
      <c r="A104" s="26" t="str">
        <f>IF(ISBLANK(B104),"",COUNTA($B$8:B104))</f>
        <v/>
      </c>
      <c r="B104" s="29"/>
      <c r="C104" s="33"/>
      <c r="D104" s="29"/>
      <c r="E104" s="44" t="str">
        <f t="shared" si="18"/>
        <v/>
      </c>
      <c r="F104" s="31"/>
      <c r="G104" s="43">
        <f t="shared" si="16"/>
        <v>0</v>
      </c>
      <c r="H104" s="34"/>
      <c r="I104" s="34"/>
      <c r="J104" s="34"/>
      <c r="K104" s="34"/>
      <c r="L104" s="34"/>
      <c r="M104" s="34"/>
      <c r="N104" s="34"/>
      <c r="O104" s="34"/>
      <c r="P104" s="43">
        <f t="shared" si="19"/>
        <v>0</v>
      </c>
      <c r="Q104" s="34"/>
      <c r="R104" s="34"/>
      <c r="S104" s="34"/>
      <c r="T104" s="34"/>
      <c r="U104" s="34"/>
      <c r="V104" s="34"/>
      <c r="W104" s="34"/>
      <c r="X104" s="34"/>
      <c r="Y104" s="28">
        <f t="shared" si="29"/>
        <v>0</v>
      </c>
      <c r="Z104" s="28">
        <f t="shared" si="29"/>
        <v>0</v>
      </c>
      <c r="AA104" s="28">
        <f t="shared" si="29"/>
        <v>0</v>
      </c>
      <c r="AB104" s="28">
        <f t="shared" si="27"/>
        <v>0</v>
      </c>
      <c r="AC104" s="28">
        <f t="shared" si="27"/>
        <v>0</v>
      </c>
      <c r="AD104" s="28">
        <f t="shared" si="27"/>
        <v>0</v>
      </c>
      <c r="AE104" s="28">
        <f t="shared" si="21"/>
        <v>0</v>
      </c>
      <c r="AF104" s="28">
        <f t="shared" si="21"/>
        <v>0</v>
      </c>
      <c r="AG104" s="28">
        <f t="shared" si="21"/>
        <v>0</v>
      </c>
      <c r="AH104" s="11">
        <f t="shared" si="20"/>
        <v>0</v>
      </c>
      <c r="AI104" s="11">
        <f t="shared" si="23"/>
        <v>0</v>
      </c>
      <c r="AJ104" s="11">
        <f t="shared" si="24"/>
        <v>0</v>
      </c>
      <c r="AK104" s="11">
        <f t="shared" si="25"/>
        <v>0</v>
      </c>
      <c r="AL104" s="11">
        <f t="shared" si="22"/>
        <v>0</v>
      </c>
      <c r="AM104" s="11">
        <f t="shared" si="22"/>
        <v>0</v>
      </c>
      <c r="AN104" s="11">
        <f t="shared" si="22"/>
        <v>0</v>
      </c>
      <c r="AO104" s="11">
        <f t="shared" si="14"/>
        <v>0</v>
      </c>
      <c r="AP104" s="11">
        <f t="shared" si="14"/>
        <v>0</v>
      </c>
      <c r="AQ104" s="11">
        <f t="shared" si="14"/>
        <v>0</v>
      </c>
      <c r="AR104" s="11">
        <f t="shared" si="28"/>
        <v>0</v>
      </c>
      <c r="AS104" s="11">
        <f t="shared" si="28"/>
        <v>0</v>
      </c>
      <c r="AT104" s="11">
        <f t="shared" si="28"/>
        <v>0</v>
      </c>
      <c r="AU104" s="11">
        <f t="shared" si="28"/>
        <v>0</v>
      </c>
      <c r="AV104" s="11">
        <f t="shared" si="28"/>
        <v>0</v>
      </c>
      <c r="AW104" s="11">
        <f t="shared" si="28"/>
        <v>0</v>
      </c>
      <c r="AX104" s="11">
        <f t="shared" si="28"/>
        <v>0</v>
      </c>
      <c r="AY104" s="11">
        <f t="shared" si="26"/>
        <v>0</v>
      </c>
      <c r="AZ104" s="11">
        <f t="shared" si="26"/>
        <v>0</v>
      </c>
    </row>
    <row r="105" spans="1:52" ht="12" hidden="1" x14ac:dyDescent="0.2">
      <c r="A105" s="26" t="str">
        <f>IF(ISBLANK(B105),"",COUNTA($B$8:B105))</f>
        <v/>
      </c>
      <c r="B105" s="29"/>
      <c r="C105" s="33"/>
      <c r="D105" s="29"/>
      <c r="E105" s="44" t="str">
        <f t="shared" si="18"/>
        <v/>
      </c>
      <c r="F105" s="31"/>
      <c r="G105" s="43">
        <f t="shared" si="16"/>
        <v>0</v>
      </c>
      <c r="H105" s="34"/>
      <c r="I105" s="35"/>
      <c r="J105" s="34"/>
      <c r="K105" s="34"/>
      <c r="L105" s="34"/>
      <c r="M105" s="34"/>
      <c r="N105" s="34"/>
      <c r="O105" s="34"/>
      <c r="P105" s="43">
        <f t="shared" si="19"/>
        <v>0</v>
      </c>
      <c r="Q105" s="34"/>
      <c r="R105" s="35"/>
      <c r="S105" s="34"/>
      <c r="T105" s="34"/>
      <c r="U105" s="34"/>
      <c r="V105" s="34"/>
      <c r="W105" s="34"/>
      <c r="X105" s="34"/>
      <c r="Y105" s="28">
        <f t="shared" si="29"/>
        <v>0</v>
      </c>
      <c r="Z105" s="28">
        <f t="shared" si="29"/>
        <v>0</v>
      </c>
      <c r="AA105" s="28">
        <f t="shared" si="29"/>
        <v>0</v>
      </c>
      <c r="AB105" s="28">
        <f t="shared" si="27"/>
        <v>0</v>
      </c>
      <c r="AC105" s="28">
        <f t="shared" si="27"/>
        <v>0</v>
      </c>
      <c r="AD105" s="28">
        <f t="shared" si="27"/>
        <v>0</v>
      </c>
      <c r="AE105" s="28">
        <f t="shared" si="21"/>
        <v>0</v>
      </c>
      <c r="AF105" s="28">
        <f t="shared" si="21"/>
        <v>0</v>
      </c>
      <c r="AG105" s="28">
        <f t="shared" si="21"/>
        <v>0</v>
      </c>
      <c r="AH105" s="11">
        <f t="shared" si="20"/>
        <v>0</v>
      </c>
      <c r="AI105" s="11">
        <f t="shared" si="23"/>
        <v>0</v>
      </c>
      <c r="AJ105" s="11">
        <f t="shared" si="24"/>
        <v>0</v>
      </c>
      <c r="AK105" s="11">
        <f t="shared" si="25"/>
        <v>0</v>
      </c>
      <c r="AL105" s="11">
        <f t="shared" si="22"/>
        <v>0</v>
      </c>
      <c r="AM105" s="11">
        <f t="shared" si="22"/>
        <v>0</v>
      </c>
      <c r="AN105" s="11">
        <f t="shared" si="22"/>
        <v>0</v>
      </c>
      <c r="AO105" s="11">
        <f t="shared" si="14"/>
        <v>0</v>
      </c>
      <c r="AP105" s="11">
        <f t="shared" si="14"/>
        <v>0</v>
      </c>
      <c r="AQ105" s="11">
        <f t="shared" si="14"/>
        <v>0</v>
      </c>
      <c r="AR105" s="11">
        <f t="shared" si="28"/>
        <v>0</v>
      </c>
      <c r="AS105" s="11">
        <f t="shared" si="28"/>
        <v>0</v>
      </c>
      <c r="AT105" s="11">
        <f t="shared" si="28"/>
        <v>0</v>
      </c>
      <c r="AU105" s="11">
        <f t="shared" si="28"/>
        <v>0</v>
      </c>
      <c r="AV105" s="11">
        <f t="shared" si="28"/>
        <v>0</v>
      </c>
      <c r="AW105" s="11">
        <f t="shared" si="28"/>
        <v>0</v>
      </c>
      <c r="AX105" s="11">
        <f t="shared" si="28"/>
        <v>0</v>
      </c>
      <c r="AY105" s="11">
        <f t="shared" si="26"/>
        <v>0</v>
      </c>
      <c r="AZ105" s="11">
        <f t="shared" si="26"/>
        <v>0</v>
      </c>
    </row>
    <row r="106" spans="1:52" ht="12" hidden="1" x14ac:dyDescent="0.2">
      <c r="A106" s="26" t="str">
        <f>IF(ISBLANK(B106),"",COUNTA($B$8:B106))</f>
        <v/>
      </c>
      <c r="B106" s="29"/>
      <c r="C106" s="33"/>
      <c r="D106" s="29"/>
      <c r="E106" s="44" t="str">
        <f t="shared" si="18"/>
        <v/>
      </c>
      <c r="F106" s="31"/>
      <c r="G106" s="43">
        <f t="shared" si="16"/>
        <v>0</v>
      </c>
      <c r="H106" s="34"/>
      <c r="I106" s="35"/>
      <c r="J106" s="34"/>
      <c r="K106" s="34"/>
      <c r="L106" s="34"/>
      <c r="M106" s="34"/>
      <c r="N106" s="34"/>
      <c r="O106" s="34"/>
      <c r="P106" s="43">
        <f t="shared" si="19"/>
        <v>0</v>
      </c>
      <c r="Q106" s="34"/>
      <c r="R106" s="35"/>
      <c r="S106" s="34"/>
      <c r="T106" s="34"/>
      <c r="U106" s="34"/>
      <c r="V106" s="34"/>
      <c r="W106" s="34"/>
      <c r="X106" s="34"/>
      <c r="Y106" s="28">
        <f t="shared" si="29"/>
        <v>0</v>
      </c>
      <c r="Z106" s="28">
        <f t="shared" si="29"/>
        <v>0</v>
      </c>
      <c r="AA106" s="28">
        <f t="shared" si="29"/>
        <v>0</v>
      </c>
      <c r="AB106" s="28">
        <f t="shared" si="27"/>
        <v>0</v>
      </c>
      <c r="AC106" s="28">
        <f t="shared" si="27"/>
        <v>0</v>
      </c>
      <c r="AD106" s="28">
        <f t="shared" si="27"/>
        <v>0</v>
      </c>
      <c r="AE106" s="28">
        <f t="shared" si="21"/>
        <v>0</v>
      </c>
      <c r="AF106" s="28">
        <f t="shared" si="21"/>
        <v>0</v>
      </c>
      <c r="AG106" s="28">
        <f t="shared" si="21"/>
        <v>0</v>
      </c>
      <c r="AH106" s="11">
        <f t="shared" si="20"/>
        <v>0</v>
      </c>
      <c r="AI106" s="11">
        <f t="shared" si="23"/>
        <v>0</v>
      </c>
      <c r="AJ106" s="11">
        <f t="shared" si="24"/>
        <v>0</v>
      </c>
      <c r="AK106" s="11">
        <f t="shared" si="25"/>
        <v>0</v>
      </c>
      <c r="AL106" s="11">
        <f t="shared" si="22"/>
        <v>0</v>
      </c>
      <c r="AM106" s="11">
        <f t="shared" si="22"/>
        <v>0</v>
      </c>
      <c r="AN106" s="11">
        <f t="shared" si="22"/>
        <v>0</v>
      </c>
      <c r="AO106" s="11">
        <f t="shared" si="14"/>
        <v>0</v>
      </c>
      <c r="AP106" s="11">
        <f t="shared" si="14"/>
        <v>0</v>
      </c>
      <c r="AQ106" s="11">
        <f t="shared" si="14"/>
        <v>0</v>
      </c>
      <c r="AR106" s="11">
        <f t="shared" si="28"/>
        <v>0</v>
      </c>
      <c r="AS106" s="11">
        <f t="shared" si="28"/>
        <v>0</v>
      </c>
      <c r="AT106" s="11">
        <f t="shared" si="28"/>
        <v>0</v>
      </c>
      <c r="AU106" s="11">
        <f t="shared" si="28"/>
        <v>0</v>
      </c>
      <c r="AV106" s="11">
        <f t="shared" si="28"/>
        <v>0</v>
      </c>
      <c r="AW106" s="11">
        <f t="shared" si="28"/>
        <v>0</v>
      </c>
      <c r="AX106" s="11">
        <f t="shared" si="28"/>
        <v>0</v>
      </c>
      <c r="AY106" s="11">
        <f t="shared" si="26"/>
        <v>0</v>
      </c>
      <c r="AZ106" s="11">
        <f t="shared" si="26"/>
        <v>0</v>
      </c>
    </row>
    <row r="107" spans="1:52" ht="12" hidden="1" x14ac:dyDescent="0.2">
      <c r="A107" s="26" t="str">
        <f>IF(ISBLANK(B107),"",COUNTA($B$8:B107))</f>
        <v/>
      </c>
      <c r="B107" s="29"/>
      <c r="C107" s="33"/>
      <c r="D107" s="32"/>
      <c r="E107" s="44" t="str">
        <f t="shared" si="18"/>
        <v/>
      </c>
      <c r="F107" s="31"/>
      <c r="G107" s="43">
        <f t="shared" si="16"/>
        <v>0</v>
      </c>
      <c r="H107" s="34"/>
      <c r="I107" s="35"/>
      <c r="J107" s="34"/>
      <c r="K107" s="34"/>
      <c r="L107" s="34"/>
      <c r="M107" s="34"/>
      <c r="N107" s="34"/>
      <c r="O107" s="34"/>
      <c r="P107" s="43">
        <f t="shared" si="19"/>
        <v>0</v>
      </c>
      <c r="Q107" s="34"/>
      <c r="R107" s="35"/>
      <c r="S107" s="34"/>
      <c r="T107" s="34"/>
      <c r="U107" s="34"/>
      <c r="V107" s="34"/>
      <c r="W107" s="34"/>
      <c r="X107" s="34"/>
      <c r="Y107" s="28">
        <f t="shared" si="29"/>
        <v>0</v>
      </c>
      <c r="Z107" s="28">
        <f t="shared" si="29"/>
        <v>0</v>
      </c>
      <c r="AA107" s="28">
        <f t="shared" si="29"/>
        <v>0</v>
      </c>
      <c r="AB107" s="28">
        <f t="shared" si="27"/>
        <v>0</v>
      </c>
      <c r="AC107" s="28">
        <f t="shared" si="27"/>
        <v>0</v>
      </c>
      <c r="AD107" s="28">
        <f t="shared" si="27"/>
        <v>0</v>
      </c>
      <c r="AE107" s="28">
        <f t="shared" si="21"/>
        <v>0</v>
      </c>
      <c r="AF107" s="28">
        <f t="shared" si="21"/>
        <v>0</v>
      </c>
      <c r="AG107" s="28">
        <f t="shared" si="21"/>
        <v>0</v>
      </c>
      <c r="AH107" s="11">
        <f t="shared" si="20"/>
        <v>0</v>
      </c>
      <c r="AI107" s="11">
        <f t="shared" si="23"/>
        <v>0</v>
      </c>
      <c r="AJ107" s="11">
        <f t="shared" si="24"/>
        <v>0</v>
      </c>
      <c r="AK107" s="11">
        <f t="shared" si="25"/>
        <v>0</v>
      </c>
      <c r="AL107" s="11">
        <f t="shared" si="22"/>
        <v>0</v>
      </c>
      <c r="AM107" s="11">
        <f t="shared" si="22"/>
        <v>0</v>
      </c>
      <c r="AN107" s="11">
        <f t="shared" si="22"/>
        <v>0</v>
      </c>
      <c r="AO107" s="11">
        <f t="shared" si="14"/>
        <v>0</v>
      </c>
      <c r="AP107" s="11">
        <f t="shared" si="14"/>
        <v>0</v>
      </c>
      <c r="AQ107" s="11">
        <f t="shared" si="14"/>
        <v>0</v>
      </c>
      <c r="AR107" s="11">
        <f t="shared" si="28"/>
        <v>0</v>
      </c>
      <c r="AS107" s="11">
        <f t="shared" si="28"/>
        <v>0</v>
      </c>
      <c r="AT107" s="11">
        <f t="shared" si="28"/>
        <v>0</v>
      </c>
      <c r="AU107" s="11">
        <f t="shared" si="28"/>
        <v>0</v>
      </c>
      <c r="AV107" s="11">
        <f t="shared" si="28"/>
        <v>0</v>
      </c>
      <c r="AW107" s="11">
        <f t="shared" si="28"/>
        <v>0</v>
      </c>
      <c r="AX107" s="11">
        <f t="shared" si="28"/>
        <v>0</v>
      </c>
      <c r="AY107" s="11">
        <f t="shared" si="26"/>
        <v>0</v>
      </c>
      <c r="AZ107" s="11">
        <f t="shared" si="26"/>
        <v>0</v>
      </c>
    </row>
    <row r="108" spans="1:52" ht="12" hidden="1" x14ac:dyDescent="0.2">
      <c r="A108" s="26" t="str">
        <f>IF(ISBLANK(B108),"",COUNTA($B$8:B108))</f>
        <v/>
      </c>
      <c r="B108" s="29"/>
      <c r="C108" s="33"/>
      <c r="D108" s="29"/>
      <c r="E108" s="44" t="str">
        <f t="shared" si="18"/>
        <v/>
      </c>
      <c r="F108" s="31"/>
      <c r="G108" s="43">
        <f t="shared" si="16"/>
        <v>0</v>
      </c>
      <c r="H108" s="34"/>
      <c r="I108" s="35"/>
      <c r="J108" s="34"/>
      <c r="K108" s="34"/>
      <c r="L108" s="34"/>
      <c r="M108" s="34"/>
      <c r="N108" s="34"/>
      <c r="O108" s="34"/>
      <c r="P108" s="43">
        <f t="shared" si="19"/>
        <v>0</v>
      </c>
      <c r="Q108" s="34"/>
      <c r="R108" s="35"/>
      <c r="S108" s="34"/>
      <c r="T108" s="34"/>
      <c r="U108" s="34"/>
      <c r="V108" s="34"/>
      <c r="W108" s="34"/>
      <c r="X108" s="34"/>
      <c r="Y108" s="28">
        <f t="shared" si="29"/>
        <v>0</v>
      </c>
      <c r="Z108" s="28">
        <f t="shared" si="29"/>
        <v>0</v>
      </c>
      <c r="AA108" s="28">
        <f t="shared" si="29"/>
        <v>0</v>
      </c>
      <c r="AB108" s="28">
        <f t="shared" si="27"/>
        <v>0</v>
      </c>
      <c r="AC108" s="28">
        <f t="shared" si="27"/>
        <v>0</v>
      </c>
      <c r="AD108" s="28">
        <f t="shared" si="27"/>
        <v>0</v>
      </c>
      <c r="AE108" s="28">
        <f t="shared" si="21"/>
        <v>0</v>
      </c>
      <c r="AF108" s="28">
        <f t="shared" si="21"/>
        <v>0</v>
      </c>
      <c r="AG108" s="28">
        <f t="shared" si="21"/>
        <v>0</v>
      </c>
      <c r="AH108" s="11">
        <f t="shared" si="20"/>
        <v>0</v>
      </c>
      <c r="AI108" s="11">
        <f t="shared" si="23"/>
        <v>0</v>
      </c>
      <c r="AJ108" s="11">
        <f t="shared" si="24"/>
        <v>0</v>
      </c>
      <c r="AK108" s="11">
        <f t="shared" si="25"/>
        <v>0</v>
      </c>
      <c r="AL108" s="11">
        <f t="shared" si="22"/>
        <v>0</v>
      </c>
      <c r="AM108" s="11">
        <f t="shared" si="22"/>
        <v>0</v>
      </c>
      <c r="AN108" s="11">
        <f t="shared" si="22"/>
        <v>0</v>
      </c>
      <c r="AO108" s="11">
        <f t="shared" si="14"/>
        <v>0</v>
      </c>
      <c r="AP108" s="11">
        <f t="shared" si="14"/>
        <v>0</v>
      </c>
      <c r="AQ108" s="11">
        <f t="shared" si="14"/>
        <v>0</v>
      </c>
      <c r="AR108" s="11">
        <f t="shared" si="28"/>
        <v>0</v>
      </c>
      <c r="AS108" s="11">
        <f t="shared" si="28"/>
        <v>0</v>
      </c>
      <c r="AT108" s="11">
        <f t="shared" si="28"/>
        <v>0</v>
      </c>
      <c r="AU108" s="11">
        <f t="shared" si="28"/>
        <v>0</v>
      </c>
      <c r="AV108" s="11">
        <f t="shared" si="28"/>
        <v>0</v>
      </c>
      <c r="AW108" s="11">
        <f t="shared" si="28"/>
        <v>0</v>
      </c>
      <c r="AX108" s="11">
        <f t="shared" si="28"/>
        <v>0</v>
      </c>
      <c r="AY108" s="11">
        <f t="shared" si="26"/>
        <v>0</v>
      </c>
      <c r="AZ108" s="11">
        <f t="shared" si="26"/>
        <v>0</v>
      </c>
    </row>
    <row r="109" spans="1:52" ht="12" hidden="1" x14ac:dyDescent="0.2">
      <c r="A109" s="26" t="str">
        <f>IF(ISBLANK(B109),"",COUNTA($B$8:B109))</f>
        <v/>
      </c>
      <c r="B109" s="29"/>
      <c r="C109" s="30"/>
      <c r="D109" s="32"/>
      <c r="E109" s="44" t="str">
        <f t="shared" si="18"/>
        <v/>
      </c>
      <c r="F109" s="31"/>
      <c r="G109" s="43">
        <f t="shared" si="16"/>
        <v>0</v>
      </c>
      <c r="H109" s="31"/>
      <c r="I109" s="31"/>
      <c r="J109" s="31"/>
      <c r="K109" s="31"/>
      <c r="L109" s="31"/>
      <c r="M109" s="31"/>
      <c r="N109" s="31"/>
      <c r="O109" s="31"/>
      <c r="P109" s="43">
        <f t="shared" si="19"/>
        <v>0</v>
      </c>
      <c r="Q109" s="31"/>
      <c r="R109" s="31"/>
      <c r="S109" s="31"/>
      <c r="T109" s="31"/>
      <c r="U109" s="31"/>
      <c r="V109" s="31"/>
      <c r="W109" s="31"/>
      <c r="X109" s="31"/>
      <c r="Y109" s="28">
        <f t="shared" si="29"/>
        <v>0</v>
      </c>
      <c r="Z109" s="28">
        <f t="shared" si="29"/>
        <v>0</v>
      </c>
      <c r="AA109" s="28">
        <f t="shared" si="29"/>
        <v>0</v>
      </c>
      <c r="AB109" s="28">
        <f t="shared" si="27"/>
        <v>0</v>
      </c>
      <c r="AC109" s="28">
        <f t="shared" si="27"/>
        <v>0</v>
      </c>
      <c r="AD109" s="28">
        <f t="shared" si="27"/>
        <v>0</v>
      </c>
      <c r="AE109" s="28">
        <f t="shared" si="21"/>
        <v>0</v>
      </c>
      <c r="AF109" s="28">
        <f t="shared" si="21"/>
        <v>0</v>
      </c>
      <c r="AG109" s="28">
        <f t="shared" si="21"/>
        <v>0</v>
      </c>
      <c r="AH109" s="11">
        <f t="shared" si="20"/>
        <v>0</v>
      </c>
      <c r="AI109" s="11">
        <f t="shared" si="23"/>
        <v>0</v>
      </c>
      <c r="AJ109" s="11">
        <f t="shared" si="24"/>
        <v>0</v>
      </c>
      <c r="AK109" s="11">
        <f t="shared" si="25"/>
        <v>0</v>
      </c>
      <c r="AL109" s="11">
        <f t="shared" si="22"/>
        <v>0</v>
      </c>
      <c r="AM109" s="11">
        <f t="shared" si="22"/>
        <v>0</v>
      </c>
      <c r="AN109" s="11">
        <f t="shared" si="22"/>
        <v>0</v>
      </c>
      <c r="AO109" s="11">
        <f t="shared" si="14"/>
        <v>0</v>
      </c>
      <c r="AP109" s="11">
        <f t="shared" si="14"/>
        <v>0</v>
      </c>
      <c r="AQ109" s="11">
        <f t="shared" si="14"/>
        <v>0</v>
      </c>
      <c r="AR109" s="11">
        <f t="shared" si="28"/>
        <v>0</v>
      </c>
      <c r="AS109" s="11">
        <f t="shared" si="28"/>
        <v>0</v>
      </c>
      <c r="AT109" s="11">
        <f t="shared" si="28"/>
        <v>0</v>
      </c>
      <c r="AU109" s="11">
        <f t="shared" si="28"/>
        <v>0</v>
      </c>
      <c r="AV109" s="11">
        <f t="shared" si="28"/>
        <v>0</v>
      </c>
      <c r="AW109" s="11">
        <f t="shared" si="28"/>
        <v>0</v>
      </c>
      <c r="AX109" s="11">
        <f t="shared" si="28"/>
        <v>0</v>
      </c>
      <c r="AY109" s="11">
        <f t="shared" si="26"/>
        <v>0</v>
      </c>
      <c r="AZ109" s="11">
        <f t="shared" si="26"/>
        <v>0</v>
      </c>
    </row>
    <row r="110" spans="1:52" ht="12" hidden="1" x14ac:dyDescent="0.2">
      <c r="A110" s="26" t="str">
        <f>IF(ISBLANK(B110),"",COUNTA($B$8:B110))</f>
        <v/>
      </c>
      <c r="B110" s="29"/>
      <c r="C110" s="30"/>
      <c r="D110" s="32"/>
      <c r="E110" s="44" t="str">
        <f t="shared" si="18"/>
        <v/>
      </c>
      <c r="F110" s="31"/>
      <c r="G110" s="43">
        <f t="shared" si="16"/>
        <v>0</v>
      </c>
      <c r="H110" s="31"/>
      <c r="I110" s="35"/>
      <c r="J110" s="31"/>
      <c r="K110" s="31"/>
      <c r="L110" s="31"/>
      <c r="M110" s="31"/>
      <c r="N110" s="31"/>
      <c r="O110" s="31"/>
      <c r="P110" s="43">
        <f t="shared" si="19"/>
        <v>0</v>
      </c>
      <c r="Q110" s="31"/>
      <c r="R110" s="35"/>
      <c r="S110" s="31"/>
      <c r="T110" s="31"/>
      <c r="U110" s="31"/>
      <c r="V110" s="31"/>
      <c r="W110" s="31"/>
      <c r="X110" s="31"/>
      <c r="Y110" s="28">
        <f t="shared" si="29"/>
        <v>0</v>
      </c>
      <c r="Z110" s="28">
        <f t="shared" si="29"/>
        <v>0</v>
      </c>
      <c r="AA110" s="28">
        <f t="shared" si="29"/>
        <v>0</v>
      </c>
      <c r="AB110" s="28">
        <f t="shared" si="27"/>
        <v>0</v>
      </c>
      <c r="AC110" s="28">
        <f t="shared" si="27"/>
        <v>0</v>
      </c>
      <c r="AD110" s="28">
        <f t="shared" si="27"/>
        <v>0</v>
      </c>
      <c r="AE110" s="28">
        <f t="shared" si="21"/>
        <v>0</v>
      </c>
      <c r="AF110" s="28">
        <f t="shared" si="21"/>
        <v>0</v>
      </c>
      <c r="AG110" s="28">
        <f t="shared" si="21"/>
        <v>0</v>
      </c>
      <c r="AH110" s="11">
        <f t="shared" si="20"/>
        <v>0</v>
      </c>
      <c r="AI110" s="11">
        <f t="shared" si="23"/>
        <v>0</v>
      </c>
      <c r="AJ110" s="11">
        <f t="shared" si="24"/>
        <v>0</v>
      </c>
      <c r="AK110" s="11">
        <f t="shared" si="25"/>
        <v>0</v>
      </c>
      <c r="AL110" s="11">
        <f t="shared" si="22"/>
        <v>0</v>
      </c>
      <c r="AM110" s="11">
        <f t="shared" si="22"/>
        <v>0</v>
      </c>
      <c r="AN110" s="11">
        <f t="shared" si="22"/>
        <v>0</v>
      </c>
      <c r="AO110" s="11">
        <f t="shared" si="14"/>
        <v>0</v>
      </c>
      <c r="AP110" s="11">
        <f t="shared" si="14"/>
        <v>0</v>
      </c>
      <c r="AQ110" s="11">
        <f t="shared" si="14"/>
        <v>0</v>
      </c>
      <c r="AR110" s="11">
        <f t="shared" si="28"/>
        <v>0</v>
      </c>
      <c r="AS110" s="11">
        <f t="shared" si="28"/>
        <v>0</v>
      </c>
      <c r="AT110" s="11">
        <f t="shared" si="28"/>
        <v>0</v>
      </c>
      <c r="AU110" s="11">
        <f t="shared" si="28"/>
        <v>0</v>
      </c>
      <c r="AV110" s="11">
        <f t="shared" si="28"/>
        <v>0</v>
      </c>
      <c r="AW110" s="11">
        <f t="shared" si="28"/>
        <v>0</v>
      </c>
      <c r="AX110" s="11">
        <f t="shared" si="28"/>
        <v>0</v>
      </c>
      <c r="AY110" s="11">
        <f t="shared" si="26"/>
        <v>0</v>
      </c>
      <c r="AZ110" s="11">
        <f t="shared" si="26"/>
        <v>0</v>
      </c>
    </row>
    <row r="111" spans="1:52" ht="12" hidden="1" x14ac:dyDescent="0.2">
      <c r="A111" s="26" t="str">
        <f>IF(ISBLANK(B111),"",COUNTA($B$8:B111))</f>
        <v/>
      </c>
      <c r="B111" s="29"/>
      <c r="C111" s="30"/>
      <c r="D111" s="32"/>
      <c r="E111" s="44" t="str">
        <f t="shared" si="18"/>
        <v/>
      </c>
      <c r="F111" s="31"/>
      <c r="G111" s="43">
        <f t="shared" si="16"/>
        <v>0</v>
      </c>
      <c r="H111" s="31"/>
      <c r="I111" s="31"/>
      <c r="J111" s="31"/>
      <c r="K111" s="31"/>
      <c r="L111" s="31"/>
      <c r="M111" s="31"/>
      <c r="N111" s="31"/>
      <c r="O111" s="31"/>
      <c r="P111" s="43">
        <f t="shared" si="19"/>
        <v>0</v>
      </c>
      <c r="Q111" s="31"/>
      <c r="R111" s="31"/>
      <c r="S111" s="31"/>
      <c r="T111" s="31"/>
      <c r="U111" s="31"/>
      <c r="V111" s="31"/>
      <c r="W111" s="31"/>
      <c r="X111" s="31"/>
      <c r="Y111" s="28">
        <f t="shared" si="29"/>
        <v>0</v>
      </c>
      <c r="Z111" s="28">
        <f t="shared" si="29"/>
        <v>0</v>
      </c>
      <c r="AA111" s="28">
        <f t="shared" si="29"/>
        <v>0</v>
      </c>
      <c r="AB111" s="28">
        <f t="shared" si="27"/>
        <v>0</v>
      </c>
      <c r="AC111" s="28">
        <f t="shared" si="27"/>
        <v>0</v>
      </c>
      <c r="AD111" s="28">
        <f t="shared" si="27"/>
        <v>0</v>
      </c>
      <c r="AE111" s="28">
        <f t="shared" si="21"/>
        <v>0</v>
      </c>
      <c r="AF111" s="28">
        <f t="shared" si="21"/>
        <v>0</v>
      </c>
      <c r="AG111" s="28">
        <f t="shared" si="21"/>
        <v>0</v>
      </c>
      <c r="AH111" s="11">
        <f t="shared" si="20"/>
        <v>0</v>
      </c>
      <c r="AI111" s="11">
        <f t="shared" si="23"/>
        <v>0</v>
      </c>
      <c r="AJ111" s="11">
        <f t="shared" si="24"/>
        <v>0</v>
      </c>
      <c r="AK111" s="11">
        <f t="shared" si="25"/>
        <v>0</v>
      </c>
      <c r="AL111" s="11">
        <f t="shared" si="22"/>
        <v>0</v>
      </c>
      <c r="AM111" s="11">
        <f t="shared" si="22"/>
        <v>0</v>
      </c>
      <c r="AN111" s="11">
        <f t="shared" si="22"/>
        <v>0</v>
      </c>
      <c r="AO111" s="11">
        <f t="shared" si="14"/>
        <v>0</v>
      </c>
      <c r="AP111" s="11">
        <f t="shared" si="14"/>
        <v>0</v>
      </c>
      <c r="AQ111" s="11">
        <f t="shared" si="14"/>
        <v>0</v>
      </c>
      <c r="AR111" s="11">
        <f t="shared" si="28"/>
        <v>0</v>
      </c>
      <c r="AS111" s="11">
        <f t="shared" si="28"/>
        <v>0</v>
      </c>
      <c r="AT111" s="11">
        <f t="shared" si="28"/>
        <v>0</v>
      </c>
      <c r="AU111" s="11">
        <f t="shared" si="28"/>
        <v>0</v>
      </c>
      <c r="AV111" s="11">
        <f t="shared" si="28"/>
        <v>0</v>
      </c>
      <c r="AW111" s="11">
        <f t="shared" si="28"/>
        <v>0</v>
      </c>
      <c r="AX111" s="11">
        <f t="shared" si="28"/>
        <v>0</v>
      </c>
      <c r="AY111" s="11">
        <f t="shared" si="26"/>
        <v>0</v>
      </c>
      <c r="AZ111" s="11">
        <f t="shared" si="26"/>
        <v>0</v>
      </c>
    </row>
    <row r="112" spans="1:52" ht="12" hidden="1" x14ac:dyDescent="0.2">
      <c r="A112" s="26" t="str">
        <f>IF(ISBLANK(B112),"",COUNTA($B$8:B112))</f>
        <v/>
      </c>
      <c r="B112" s="29"/>
      <c r="C112" s="33"/>
      <c r="D112" s="29"/>
      <c r="E112" s="44" t="str">
        <f t="shared" si="18"/>
        <v/>
      </c>
      <c r="F112" s="31"/>
      <c r="G112" s="43">
        <f t="shared" si="16"/>
        <v>0</v>
      </c>
      <c r="H112" s="31"/>
      <c r="I112" s="34"/>
      <c r="J112" s="34"/>
      <c r="K112" s="34"/>
      <c r="L112" s="34"/>
      <c r="M112" s="34"/>
      <c r="N112" s="34"/>
      <c r="O112" s="34"/>
      <c r="P112" s="43">
        <f t="shared" si="19"/>
        <v>0</v>
      </c>
      <c r="Q112" s="31"/>
      <c r="R112" s="34"/>
      <c r="S112" s="34"/>
      <c r="T112" s="34"/>
      <c r="U112" s="34"/>
      <c r="V112" s="34"/>
      <c r="W112" s="34"/>
      <c r="X112" s="34"/>
      <c r="Y112" s="28">
        <f t="shared" si="29"/>
        <v>0</v>
      </c>
      <c r="Z112" s="28">
        <f t="shared" si="29"/>
        <v>0</v>
      </c>
      <c r="AA112" s="28">
        <f t="shared" si="29"/>
        <v>0</v>
      </c>
      <c r="AB112" s="28">
        <f t="shared" si="27"/>
        <v>0</v>
      </c>
      <c r="AC112" s="28">
        <f t="shared" si="27"/>
        <v>0</v>
      </c>
      <c r="AD112" s="28">
        <f t="shared" si="27"/>
        <v>0</v>
      </c>
      <c r="AE112" s="28">
        <f t="shared" si="21"/>
        <v>0</v>
      </c>
      <c r="AF112" s="28">
        <f t="shared" si="21"/>
        <v>0</v>
      </c>
      <c r="AG112" s="28">
        <f t="shared" si="21"/>
        <v>0</v>
      </c>
      <c r="AH112" s="11">
        <f t="shared" si="20"/>
        <v>0</v>
      </c>
      <c r="AI112" s="11">
        <f t="shared" si="23"/>
        <v>0</v>
      </c>
      <c r="AJ112" s="11">
        <f t="shared" si="24"/>
        <v>0</v>
      </c>
      <c r="AK112" s="11">
        <f t="shared" si="25"/>
        <v>0</v>
      </c>
      <c r="AL112" s="11">
        <f t="shared" si="22"/>
        <v>0</v>
      </c>
      <c r="AM112" s="11">
        <f t="shared" si="22"/>
        <v>0</v>
      </c>
      <c r="AN112" s="11">
        <f t="shared" si="22"/>
        <v>0</v>
      </c>
      <c r="AO112" s="11">
        <f t="shared" si="14"/>
        <v>0</v>
      </c>
      <c r="AP112" s="11">
        <f t="shared" si="14"/>
        <v>0</v>
      </c>
      <c r="AQ112" s="11">
        <f t="shared" si="14"/>
        <v>0</v>
      </c>
      <c r="AR112" s="11">
        <f t="shared" si="28"/>
        <v>0</v>
      </c>
      <c r="AS112" s="11">
        <f t="shared" si="28"/>
        <v>0</v>
      </c>
      <c r="AT112" s="11">
        <f t="shared" si="28"/>
        <v>0</v>
      </c>
      <c r="AU112" s="11">
        <f t="shared" si="28"/>
        <v>0</v>
      </c>
      <c r="AV112" s="11">
        <f t="shared" si="28"/>
        <v>0</v>
      </c>
      <c r="AW112" s="11">
        <f t="shared" si="28"/>
        <v>0</v>
      </c>
      <c r="AX112" s="11">
        <f t="shared" si="28"/>
        <v>0</v>
      </c>
      <c r="AY112" s="11">
        <f t="shared" si="26"/>
        <v>0</v>
      </c>
      <c r="AZ112" s="11">
        <f t="shared" si="26"/>
        <v>0</v>
      </c>
    </row>
    <row r="113" spans="1:52" ht="12" hidden="1" x14ac:dyDescent="0.2">
      <c r="A113" s="26" t="str">
        <f>IF(ISBLANK(B113),"",COUNTA($B$8:B113))</f>
        <v/>
      </c>
      <c r="B113" s="29"/>
      <c r="C113" s="33"/>
      <c r="D113" s="29"/>
      <c r="E113" s="44" t="str">
        <f t="shared" si="18"/>
        <v/>
      </c>
      <c r="F113" s="31"/>
      <c r="G113" s="43">
        <f t="shared" si="16"/>
        <v>0</v>
      </c>
      <c r="H113" s="31"/>
      <c r="I113" s="34"/>
      <c r="J113" s="34"/>
      <c r="K113" s="34"/>
      <c r="L113" s="34"/>
      <c r="M113" s="34"/>
      <c r="N113" s="34"/>
      <c r="O113" s="34"/>
      <c r="P113" s="43">
        <f t="shared" si="19"/>
        <v>0</v>
      </c>
      <c r="Q113" s="31"/>
      <c r="R113" s="34"/>
      <c r="S113" s="34"/>
      <c r="T113" s="34"/>
      <c r="U113" s="34"/>
      <c r="V113" s="34"/>
      <c r="W113" s="34"/>
      <c r="X113" s="34"/>
      <c r="Y113" s="28">
        <f t="shared" si="29"/>
        <v>0</v>
      </c>
      <c r="Z113" s="28">
        <f t="shared" si="29"/>
        <v>0</v>
      </c>
      <c r="AA113" s="28">
        <f t="shared" si="29"/>
        <v>0</v>
      </c>
      <c r="AB113" s="28">
        <f t="shared" si="27"/>
        <v>0</v>
      </c>
      <c r="AC113" s="28">
        <f t="shared" si="27"/>
        <v>0</v>
      </c>
      <c r="AD113" s="28">
        <f t="shared" si="27"/>
        <v>0</v>
      </c>
      <c r="AE113" s="28">
        <f t="shared" si="21"/>
        <v>0</v>
      </c>
      <c r="AF113" s="28">
        <f t="shared" si="21"/>
        <v>0</v>
      </c>
      <c r="AG113" s="28">
        <f t="shared" si="21"/>
        <v>0</v>
      </c>
      <c r="AH113" s="11">
        <f t="shared" si="20"/>
        <v>0</v>
      </c>
      <c r="AI113" s="11">
        <f t="shared" si="23"/>
        <v>0</v>
      </c>
      <c r="AJ113" s="11">
        <f t="shared" si="24"/>
        <v>0</v>
      </c>
      <c r="AK113" s="11">
        <f t="shared" si="25"/>
        <v>0</v>
      </c>
      <c r="AL113" s="11">
        <f t="shared" si="22"/>
        <v>0</v>
      </c>
      <c r="AM113" s="11">
        <f t="shared" si="22"/>
        <v>0</v>
      </c>
      <c r="AN113" s="11">
        <f t="shared" si="22"/>
        <v>0</v>
      </c>
      <c r="AO113" s="11">
        <f t="shared" si="14"/>
        <v>0</v>
      </c>
      <c r="AP113" s="11">
        <f t="shared" si="14"/>
        <v>0</v>
      </c>
      <c r="AQ113" s="11">
        <f t="shared" si="14"/>
        <v>0</v>
      </c>
      <c r="AR113" s="11">
        <f t="shared" si="28"/>
        <v>0</v>
      </c>
      <c r="AS113" s="11">
        <f t="shared" si="28"/>
        <v>0</v>
      </c>
      <c r="AT113" s="11">
        <f t="shared" si="28"/>
        <v>0</v>
      </c>
      <c r="AU113" s="11">
        <f t="shared" si="28"/>
        <v>0</v>
      </c>
      <c r="AV113" s="11">
        <f t="shared" si="28"/>
        <v>0</v>
      </c>
      <c r="AW113" s="11">
        <f t="shared" si="28"/>
        <v>0</v>
      </c>
      <c r="AX113" s="11">
        <f t="shared" si="28"/>
        <v>0</v>
      </c>
      <c r="AY113" s="11">
        <f t="shared" si="26"/>
        <v>0</v>
      </c>
      <c r="AZ113" s="11">
        <f t="shared" si="26"/>
        <v>0</v>
      </c>
    </row>
    <row r="114" spans="1:52" ht="12" hidden="1" x14ac:dyDescent="0.2">
      <c r="A114" s="26" t="str">
        <f>IF(ISBLANK(B114),"",COUNTA($B$8:B114))</f>
        <v/>
      </c>
      <c r="B114" s="29"/>
      <c r="C114" s="33"/>
      <c r="D114" s="29"/>
      <c r="E114" s="44" t="str">
        <f t="shared" si="18"/>
        <v/>
      </c>
      <c r="F114" s="31"/>
      <c r="G114" s="43">
        <f t="shared" si="16"/>
        <v>0</v>
      </c>
      <c r="H114" s="31"/>
      <c r="I114" s="34"/>
      <c r="J114" s="34"/>
      <c r="K114" s="34"/>
      <c r="L114" s="34"/>
      <c r="M114" s="34"/>
      <c r="N114" s="34"/>
      <c r="O114" s="34"/>
      <c r="P114" s="43">
        <f t="shared" si="19"/>
        <v>0</v>
      </c>
      <c r="Q114" s="31"/>
      <c r="R114" s="34"/>
      <c r="S114" s="34"/>
      <c r="T114" s="34"/>
      <c r="U114" s="34"/>
      <c r="V114" s="34"/>
      <c r="W114" s="34"/>
      <c r="X114" s="34"/>
      <c r="Y114" s="28">
        <f t="shared" si="29"/>
        <v>0</v>
      </c>
      <c r="Z114" s="28">
        <f t="shared" si="29"/>
        <v>0</v>
      </c>
      <c r="AA114" s="28">
        <f t="shared" si="29"/>
        <v>0</v>
      </c>
      <c r="AB114" s="28">
        <f t="shared" si="27"/>
        <v>0</v>
      </c>
      <c r="AC114" s="28">
        <f t="shared" si="27"/>
        <v>0</v>
      </c>
      <c r="AD114" s="28">
        <f t="shared" si="27"/>
        <v>0</v>
      </c>
      <c r="AE114" s="28">
        <f t="shared" si="21"/>
        <v>0</v>
      </c>
      <c r="AF114" s="28">
        <f t="shared" si="21"/>
        <v>0</v>
      </c>
      <c r="AG114" s="28">
        <f t="shared" si="21"/>
        <v>0</v>
      </c>
      <c r="AH114" s="11">
        <f t="shared" si="20"/>
        <v>0</v>
      </c>
      <c r="AI114" s="11">
        <f t="shared" si="23"/>
        <v>0</v>
      </c>
      <c r="AJ114" s="11">
        <f t="shared" si="24"/>
        <v>0</v>
      </c>
      <c r="AK114" s="11">
        <f t="shared" si="25"/>
        <v>0</v>
      </c>
      <c r="AL114" s="11">
        <f t="shared" si="22"/>
        <v>0</v>
      </c>
      <c r="AM114" s="11">
        <f t="shared" si="22"/>
        <v>0</v>
      </c>
      <c r="AN114" s="11">
        <f t="shared" si="22"/>
        <v>0</v>
      </c>
      <c r="AO114" s="11">
        <f t="shared" si="14"/>
        <v>0</v>
      </c>
      <c r="AP114" s="11">
        <f t="shared" si="14"/>
        <v>0</v>
      </c>
      <c r="AQ114" s="11">
        <f t="shared" si="14"/>
        <v>0</v>
      </c>
      <c r="AR114" s="11">
        <f t="shared" si="28"/>
        <v>0</v>
      </c>
      <c r="AS114" s="11">
        <f t="shared" si="28"/>
        <v>0</v>
      </c>
      <c r="AT114" s="11">
        <f t="shared" si="28"/>
        <v>0</v>
      </c>
      <c r="AU114" s="11">
        <f t="shared" si="28"/>
        <v>0</v>
      </c>
      <c r="AV114" s="11">
        <f t="shared" si="28"/>
        <v>0</v>
      </c>
      <c r="AW114" s="11">
        <f t="shared" si="28"/>
        <v>0</v>
      </c>
      <c r="AX114" s="11">
        <f t="shared" si="28"/>
        <v>0</v>
      </c>
      <c r="AY114" s="11">
        <f t="shared" si="26"/>
        <v>0</v>
      </c>
      <c r="AZ114" s="11">
        <f t="shared" si="26"/>
        <v>0</v>
      </c>
    </row>
    <row r="115" spans="1:52" ht="12" hidden="1" x14ac:dyDescent="0.2">
      <c r="A115" s="26" t="str">
        <f>IF(ISBLANK(B115),"",COUNTA($B$8:B115))</f>
        <v/>
      </c>
      <c r="B115" s="29"/>
      <c r="C115" s="33"/>
      <c r="D115" s="29"/>
      <c r="E115" s="44" t="str">
        <f t="shared" si="18"/>
        <v/>
      </c>
      <c r="F115" s="31"/>
      <c r="G115" s="43">
        <f t="shared" si="16"/>
        <v>0</v>
      </c>
      <c r="H115" s="31"/>
      <c r="I115" s="34"/>
      <c r="J115" s="34"/>
      <c r="K115" s="34"/>
      <c r="L115" s="34"/>
      <c r="M115" s="34"/>
      <c r="N115" s="34"/>
      <c r="O115" s="34"/>
      <c r="P115" s="43">
        <f t="shared" si="19"/>
        <v>0</v>
      </c>
      <c r="Q115" s="31"/>
      <c r="R115" s="34"/>
      <c r="S115" s="34"/>
      <c r="T115" s="34"/>
      <c r="U115" s="34"/>
      <c r="V115" s="34"/>
      <c r="W115" s="34"/>
      <c r="X115" s="34"/>
      <c r="Y115" s="28">
        <f t="shared" si="29"/>
        <v>0</v>
      </c>
      <c r="Z115" s="28">
        <f t="shared" si="29"/>
        <v>0</v>
      </c>
      <c r="AA115" s="28">
        <f t="shared" si="29"/>
        <v>0</v>
      </c>
      <c r="AB115" s="28">
        <f t="shared" si="27"/>
        <v>0</v>
      </c>
      <c r="AC115" s="28">
        <f t="shared" si="27"/>
        <v>0</v>
      </c>
      <c r="AD115" s="28">
        <f t="shared" si="27"/>
        <v>0</v>
      </c>
      <c r="AE115" s="28">
        <f t="shared" si="21"/>
        <v>0</v>
      </c>
      <c r="AF115" s="28">
        <f t="shared" si="21"/>
        <v>0</v>
      </c>
      <c r="AG115" s="28">
        <f t="shared" si="21"/>
        <v>0</v>
      </c>
      <c r="AH115" s="11">
        <f t="shared" si="20"/>
        <v>0</v>
      </c>
      <c r="AI115" s="11">
        <f t="shared" si="23"/>
        <v>0</v>
      </c>
      <c r="AJ115" s="11">
        <f t="shared" si="24"/>
        <v>0</v>
      </c>
      <c r="AK115" s="11">
        <f t="shared" si="25"/>
        <v>0</v>
      </c>
      <c r="AL115" s="11">
        <f t="shared" si="22"/>
        <v>0</v>
      </c>
      <c r="AM115" s="11">
        <f t="shared" si="22"/>
        <v>0</v>
      </c>
      <c r="AN115" s="11">
        <f t="shared" si="22"/>
        <v>0</v>
      </c>
      <c r="AO115" s="11">
        <f t="shared" si="22"/>
        <v>0</v>
      </c>
      <c r="AP115" s="11">
        <f t="shared" si="22"/>
        <v>0</v>
      </c>
      <c r="AQ115" s="11">
        <f t="shared" si="22"/>
        <v>0</v>
      </c>
      <c r="AR115" s="11">
        <f t="shared" si="28"/>
        <v>0</v>
      </c>
      <c r="AS115" s="11">
        <f t="shared" si="28"/>
        <v>0</v>
      </c>
      <c r="AT115" s="11">
        <f t="shared" si="28"/>
        <v>0</v>
      </c>
      <c r="AU115" s="11">
        <f t="shared" si="28"/>
        <v>0</v>
      </c>
      <c r="AV115" s="11">
        <f t="shared" si="28"/>
        <v>0</v>
      </c>
      <c r="AW115" s="11">
        <f t="shared" si="28"/>
        <v>0</v>
      </c>
      <c r="AX115" s="11">
        <f t="shared" si="28"/>
        <v>0</v>
      </c>
      <c r="AY115" s="11">
        <f t="shared" si="26"/>
        <v>0</v>
      </c>
      <c r="AZ115" s="11">
        <f t="shared" si="26"/>
        <v>0</v>
      </c>
    </row>
    <row r="116" spans="1:52" ht="12" hidden="1" x14ac:dyDescent="0.2">
      <c r="A116" s="26" t="str">
        <f>IF(ISBLANK(B116),"",COUNTA($B$8:B116))</f>
        <v/>
      </c>
      <c r="B116" s="29"/>
      <c r="C116" s="33"/>
      <c r="D116" s="29"/>
      <c r="E116" s="44" t="str">
        <f t="shared" si="18"/>
        <v/>
      </c>
      <c r="F116" s="31"/>
      <c r="G116" s="43">
        <f t="shared" si="16"/>
        <v>0</v>
      </c>
      <c r="H116" s="31"/>
      <c r="I116" s="34"/>
      <c r="J116" s="34"/>
      <c r="K116" s="34"/>
      <c r="L116" s="34"/>
      <c r="M116" s="34"/>
      <c r="N116" s="34"/>
      <c r="O116" s="34"/>
      <c r="P116" s="43">
        <f t="shared" si="19"/>
        <v>0</v>
      </c>
      <c r="Q116" s="31"/>
      <c r="R116" s="34"/>
      <c r="S116" s="34"/>
      <c r="T116" s="34"/>
      <c r="U116" s="34"/>
      <c r="V116" s="34"/>
      <c r="W116" s="34"/>
      <c r="X116" s="34"/>
      <c r="Y116" s="28">
        <f t="shared" si="29"/>
        <v>0</v>
      </c>
      <c r="Z116" s="28">
        <f t="shared" si="29"/>
        <v>0</v>
      </c>
      <c r="AA116" s="28">
        <f t="shared" si="29"/>
        <v>0</v>
      </c>
      <c r="AB116" s="28">
        <f t="shared" si="27"/>
        <v>0</v>
      </c>
      <c r="AC116" s="28">
        <f t="shared" si="27"/>
        <v>0</v>
      </c>
      <c r="AD116" s="28">
        <f t="shared" si="27"/>
        <v>0</v>
      </c>
      <c r="AE116" s="28">
        <f t="shared" si="21"/>
        <v>0</v>
      </c>
      <c r="AF116" s="28">
        <f t="shared" si="21"/>
        <v>0</v>
      </c>
      <c r="AG116" s="28">
        <f t="shared" si="21"/>
        <v>0</v>
      </c>
      <c r="AH116" s="11">
        <f t="shared" si="20"/>
        <v>0</v>
      </c>
      <c r="AI116" s="11">
        <f t="shared" si="23"/>
        <v>0</v>
      </c>
      <c r="AJ116" s="11">
        <f t="shared" si="24"/>
        <v>0</v>
      </c>
      <c r="AK116" s="11">
        <f t="shared" si="25"/>
        <v>0</v>
      </c>
      <c r="AL116" s="11">
        <f t="shared" si="22"/>
        <v>0</v>
      </c>
      <c r="AM116" s="11">
        <f t="shared" si="22"/>
        <v>0</v>
      </c>
      <c r="AN116" s="11">
        <f t="shared" si="22"/>
        <v>0</v>
      </c>
      <c r="AO116" s="11">
        <f t="shared" si="22"/>
        <v>0</v>
      </c>
      <c r="AP116" s="11">
        <f t="shared" si="22"/>
        <v>0</v>
      </c>
      <c r="AQ116" s="11">
        <f t="shared" si="22"/>
        <v>0</v>
      </c>
      <c r="AR116" s="11">
        <f t="shared" si="28"/>
        <v>0</v>
      </c>
      <c r="AS116" s="11">
        <f t="shared" si="28"/>
        <v>0</v>
      </c>
      <c r="AT116" s="11">
        <f t="shared" si="28"/>
        <v>0</v>
      </c>
      <c r="AU116" s="11">
        <f t="shared" si="28"/>
        <v>0</v>
      </c>
      <c r="AV116" s="11">
        <f t="shared" si="28"/>
        <v>0</v>
      </c>
      <c r="AW116" s="11">
        <f t="shared" si="28"/>
        <v>0</v>
      </c>
      <c r="AX116" s="11">
        <f t="shared" si="28"/>
        <v>0</v>
      </c>
      <c r="AY116" s="11">
        <f t="shared" si="26"/>
        <v>0</v>
      </c>
      <c r="AZ116" s="11">
        <f t="shared" si="26"/>
        <v>0</v>
      </c>
    </row>
    <row r="117" spans="1:52" ht="12" hidden="1" x14ac:dyDescent="0.2">
      <c r="A117" s="26" t="str">
        <f>IF(ISBLANK(B117),"",COUNTA($B$8:B117))</f>
        <v/>
      </c>
      <c r="B117" s="29"/>
      <c r="C117" s="33"/>
      <c r="D117" s="29"/>
      <c r="E117" s="44" t="str">
        <f t="shared" si="18"/>
        <v/>
      </c>
      <c r="F117" s="31"/>
      <c r="G117" s="43">
        <f t="shared" si="16"/>
        <v>0</v>
      </c>
      <c r="H117" s="34"/>
      <c r="I117" s="34"/>
      <c r="J117" s="34"/>
      <c r="K117" s="34"/>
      <c r="L117" s="34"/>
      <c r="M117" s="34"/>
      <c r="N117" s="34"/>
      <c r="O117" s="34"/>
      <c r="P117" s="43">
        <f t="shared" si="19"/>
        <v>0</v>
      </c>
      <c r="Q117" s="34"/>
      <c r="R117" s="34"/>
      <c r="S117" s="34"/>
      <c r="T117" s="34"/>
      <c r="U117" s="34"/>
      <c r="V117" s="34"/>
      <c r="W117" s="34"/>
      <c r="X117" s="34"/>
      <c r="Y117" s="28">
        <f t="shared" si="29"/>
        <v>0</v>
      </c>
      <c r="Z117" s="28">
        <f t="shared" si="29"/>
        <v>0</v>
      </c>
      <c r="AA117" s="28">
        <f t="shared" si="29"/>
        <v>0</v>
      </c>
      <c r="AB117" s="28">
        <f t="shared" si="27"/>
        <v>0</v>
      </c>
      <c r="AC117" s="28">
        <f t="shared" si="27"/>
        <v>0</v>
      </c>
      <c r="AD117" s="28">
        <f t="shared" si="27"/>
        <v>0</v>
      </c>
      <c r="AE117" s="28">
        <f t="shared" si="21"/>
        <v>0</v>
      </c>
      <c r="AF117" s="28">
        <f t="shared" si="21"/>
        <v>0</v>
      </c>
      <c r="AG117" s="28">
        <f t="shared" si="21"/>
        <v>0</v>
      </c>
      <c r="AH117" s="11">
        <f t="shared" si="20"/>
        <v>0</v>
      </c>
      <c r="AI117" s="11">
        <f t="shared" si="23"/>
        <v>0</v>
      </c>
      <c r="AJ117" s="11">
        <f t="shared" si="24"/>
        <v>0</v>
      </c>
      <c r="AK117" s="11">
        <f t="shared" si="25"/>
        <v>0</v>
      </c>
      <c r="AL117" s="11">
        <f t="shared" si="22"/>
        <v>0</v>
      </c>
      <c r="AM117" s="11">
        <f t="shared" si="22"/>
        <v>0</v>
      </c>
      <c r="AN117" s="11">
        <f t="shared" si="22"/>
        <v>0</v>
      </c>
      <c r="AO117" s="11">
        <f t="shared" si="22"/>
        <v>0</v>
      </c>
      <c r="AP117" s="11">
        <f t="shared" si="22"/>
        <v>0</v>
      </c>
      <c r="AQ117" s="11">
        <f t="shared" si="22"/>
        <v>0</v>
      </c>
      <c r="AR117" s="11">
        <f t="shared" si="28"/>
        <v>0</v>
      </c>
      <c r="AS117" s="11">
        <f t="shared" si="28"/>
        <v>0</v>
      </c>
      <c r="AT117" s="11">
        <f t="shared" si="28"/>
        <v>0</v>
      </c>
      <c r="AU117" s="11">
        <f t="shared" si="28"/>
        <v>0</v>
      </c>
      <c r="AV117" s="11">
        <f t="shared" si="28"/>
        <v>0</v>
      </c>
      <c r="AW117" s="11">
        <f t="shared" si="28"/>
        <v>0</v>
      </c>
      <c r="AX117" s="11">
        <f t="shared" si="28"/>
        <v>0</v>
      </c>
      <c r="AY117" s="11">
        <f t="shared" si="26"/>
        <v>0</v>
      </c>
      <c r="AZ117" s="11">
        <f t="shared" si="26"/>
        <v>0</v>
      </c>
    </row>
    <row r="118" spans="1:52" ht="12" hidden="1" x14ac:dyDescent="0.2">
      <c r="A118" s="26" t="str">
        <f>IF(ISBLANK(B118),"",COUNTA($B$8:B118))</f>
        <v/>
      </c>
      <c r="B118" s="29"/>
      <c r="C118" s="33"/>
      <c r="D118" s="29"/>
      <c r="E118" s="44" t="str">
        <f t="shared" si="18"/>
        <v/>
      </c>
      <c r="F118" s="31"/>
      <c r="G118" s="43">
        <f t="shared" si="16"/>
        <v>0</v>
      </c>
      <c r="H118" s="34"/>
      <c r="I118" s="35"/>
      <c r="J118" s="34"/>
      <c r="K118" s="34"/>
      <c r="L118" s="34"/>
      <c r="M118" s="34"/>
      <c r="N118" s="34"/>
      <c r="O118" s="34"/>
      <c r="P118" s="43">
        <f t="shared" si="19"/>
        <v>0</v>
      </c>
      <c r="Q118" s="34"/>
      <c r="R118" s="35"/>
      <c r="S118" s="34"/>
      <c r="T118" s="34"/>
      <c r="U118" s="34"/>
      <c r="V118" s="34"/>
      <c r="W118" s="34"/>
      <c r="X118" s="34"/>
      <c r="Y118" s="28">
        <f t="shared" si="29"/>
        <v>0</v>
      </c>
      <c r="Z118" s="28">
        <f t="shared" si="29"/>
        <v>0</v>
      </c>
      <c r="AA118" s="28">
        <f t="shared" si="29"/>
        <v>0</v>
      </c>
      <c r="AB118" s="28">
        <f t="shared" si="27"/>
        <v>0</v>
      </c>
      <c r="AC118" s="28">
        <f t="shared" si="27"/>
        <v>0</v>
      </c>
      <c r="AD118" s="28">
        <f t="shared" si="27"/>
        <v>0</v>
      </c>
      <c r="AE118" s="28">
        <f t="shared" si="21"/>
        <v>0</v>
      </c>
      <c r="AF118" s="28">
        <f t="shared" si="21"/>
        <v>0</v>
      </c>
      <c r="AG118" s="28">
        <f t="shared" si="21"/>
        <v>0</v>
      </c>
      <c r="AH118" s="11">
        <f t="shared" si="20"/>
        <v>0</v>
      </c>
      <c r="AI118" s="11">
        <f t="shared" si="23"/>
        <v>0</v>
      </c>
      <c r="AJ118" s="11">
        <f t="shared" si="24"/>
        <v>0</v>
      </c>
      <c r="AK118" s="11">
        <f t="shared" si="25"/>
        <v>0</v>
      </c>
      <c r="AL118" s="11">
        <f t="shared" si="22"/>
        <v>0</v>
      </c>
      <c r="AM118" s="11">
        <f t="shared" si="22"/>
        <v>0</v>
      </c>
      <c r="AN118" s="11">
        <f t="shared" si="22"/>
        <v>0</v>
      </c>
      <c r="AO118" s="11">
        <f t="shared" si="22"/>
        <v>0</v>
      </c>
      <c r="AP118" s="11">
        <f t="shared" si="22"/>
        <v>0</v>
      </c>
      <c r="AQ118" s="11">
        <f t="shared" si="22"/>
        <v>0</v>
      </c>
      <c r="AR118" s="11">
        <f t="shared" si="28"/>
        <v>0</v>
      </c>
      <c r="AS118" s="11">
        <f t="shared" si="28"/>
        <v>0</v>
      </c>
      <c r="AT118" s="11">
        <f t="shared" si="28"/>
        <v>0</v>
      </c>
      <c r="AU118" s="11">
        <f t="shared" si="28"/>
        <v>0</v>
      </c>
      <c r="AV118" s="11">
        <f t="shared" si="28"/>
        <v>0</v>
      </c>
      <c r="AW118" s="11">
        <f t="shared" si="28"/>
        <v>0</v>
      </c>
      <c r="AX118" s="11">
        <f t="shared" si="28"/>
        <v>0</v>
      </c>
      <c r="AY118" s="11">
        <f t="shared" si="26"/>
        <v>0</v>
      </c>
      <c r="AZ118" s="11">
        <f t="shared" si="26"/>
        <v>0</v>
      </c>
    </row>
    <row r="119" spans="1:52" ht="12" hidden="1" x14ac:dyDescent="0.2">
      <c r="A119" s="26" t="str">
        <f>IF(ISBLANK(B119),"",COUNTA($B$8:B119))</f>
        <v/>
      </c>
      <c r="B119" s="29"/>
      <c r="C119" s="33"/>
      <c r="D119" s="29"/>
      <c r="E119" s="44" t="str">
        <f t="shared" si="18"/>
        <v/>
      </c>
      <c r="F119" s="31"/>
      <c r="G119" s="43">
        <f t="shared" si="16"/>
        <v>0</v>
      </c>
      <c r="H119" s="34"/>
      <c r="I119" s="35"/>
      <c r="J119" s="34"/>
      <c r="K119" s="34"/>
      <c r="L119" s="34"/>
      <c r="M119" s="34"/>
      <c r="N119" s="34"/>
      <c r="O119" s="34"/>
      <c r="P119" s="43">
        <f t="shared" si="19"/>
        <v>0</v>
      </c>
      <c r="Q119" s="34"/>
      <c r="R119" s="35"/>
      <c r="S119" s="34"/>
      <c r="T119" s="34"/>
      <c r="U119" s="34"/>
      <c r="V119" s="34"/>
      <c r="W119" s="34"/>
      <c r="X119" s="34"/>
      <c r="Y119" s="28">
        <f t="shared" si="29"/>
        <v>0</v>
      </c>
      <c r="Z119" s="28">
        <f t="shared" si="29"/>
        <v>0</v>
      </c>
      <c r="AA119" s="28">
        <f t="shared" si="29"/>
        <v>0</v>
      </c>
      <c r="AB119" s="28">
        <f t="shared" si="27"/>
        <v>0</v>
      </c>
      <c r="AC119" s="28">
        <f t="shared" si="27"/>
        <v>0</v>
      </c>
      <c r="AD119" s="28">
        <f t="shared" si="27"/>
        <v>0</v>
      </c>
      <c r="AE119" s="28">
        <f t="shared" si="21"/>
        <v>0</v>
      </c>
      <c r="AF119" s="28">
        <f t="shared" si="21"/>
        <v>0</v>
      </c>
      <c r="AG119" s="28">
        <f t="shared" si="21"/>
        <v>0</v>
      </c>
      <c r="AH119" s="11">
        <f t="shared" si="20"/>
        <v>0</v>
      </c>
      <c r="AI119" s="11">
        <f t="shared" si="23"/>
        <v>0</v>
      </c>
      <c r="AJ119" s="11">
        <f t="shared" si="24"/>
        <v>0</v>
      </c>
      <c r="AK119" s="11">
        <f t="shared" si="25"/>
        <v>0</v>
      </c>
      <c r="AL119" s="11">
        <f t="shared" si="22"/>
        <v>0</v>
      </c>
      <c r="AM119" s="11">
        <f t="shared" si="22"/>
        <v>0</v>
      </c>
      <c r="AN119" s="11">
        <f t="shared" si="22"/>
        <v>0</v>
      </c>
      <c r="AO119" s="11">
        <f t="shared" si="22"/>
        <v>0</v>
      </c>
      <c r="AP119" s="11">
        <f t="shared" si="22"/>
        <v>0</v>
      </c>
      <c r="AQ119" s="11">
        <f t="shared" si="22"/>
        <v>0</v>
      </c>
      <c r="AR119" s="11">
        <f t="shared" si="28"/>
        <v>0</v>
      </c>
      <c r="AS119" s="11">
        <f t="shared" si="28"/>
        <v>0</v>
      </c>
      <c r="AT119" s="11">
        <f t="shared" si="28"/>
        <v>0</v>
      </c>
      <c r="AU119" s="11">
        <f t="shared" si="28"/>
        <v>0</v>
      </c>
      <c r="AV119" s="11">
        <f t="shared" si="28"/>
        <v>0</v>
      </c>
      <c r="AW119" s="11">
        <f t="shared" si="28"/>
        <v>0</v>
      </c>
      <c r="AX119" s="11">
        <f t="shared" si="28"/>
        <v>0</v>
      </c>
      <c r="AY119" s="11">
        <f t="shared" si="26"/>
        <v>0</v>
      </c>
      <c r="AZ119" s="11">
        <f t="shared" si="26"/>
        <v>0</v>
      </c>
    </row>
    <row r="120" spans="1:52" ht="12" hidden="1" x14ac:dyDescent="0.2">
      <c r="A120" s="26" t="str">
        <f>IF(ISBLANK(B120),"",COUNTA($B$8:B120))</f>
        <v/>
      </c>
      <c r="B120" s="29"/>
      <c r="C120" s="33"/>
      <c r="D120" s="29"/>
      <c r="E120" s="44" t="str">
        <f t="shared" si="18"/>
        <v/>
      </c>
      <c r="F120" s="31"/>
      <c r="G120" s="43">
        <f t="shared" ref="G120:G183" si="30">SUM(H120:O120)</f>
        <v>0</v>
      </c>
      <c r="H120" s="31"/>
      <c r="I120" s="34"/>
      <c r="J120" s="34"/>
      <c r="K120" s="34"/>
      <c r="L120" s="34"/>
      <c r="M120" s="34"/>
      <c r="N120" s="34"/>
      <c r="O120" s="34"/>
      <c r="P120" s="43">
        <f t="shared" si="19"/>
        <v>0</v>
      </c>
      <c r="Q120" s="31"/>
      <c r="R120" s="34"/>
      <c r="S120" s="34"/>
      <c r="T120" s="34"/>
      <c r="U120" s="34"/>
      <c r="V120" s="34"/>
      <c r="W120" s="34"/>
      <c r="X120" s="34"/>
      <c r="Y120" s="28">
        <f t="shared" si="29"/>
        <v>0</v>
      </c>
      <c r="Z120" s="28">
        <f t="shared" si="29"/>
        <v>0</v>
      </c>
      <c r="AA120" s="28">
        <f t="shared" si="29"/>
        <v>0</v>
      </c>
      <c r="AB120" s="28">
        <f t="shared" si="27"/>
        <v>0</v>
      </c>
      <c r="AC120" s="28">
        <f t="shared" si="27"/>
        <v>0</v>
      </c>
      <c r="AD120" s="28">
        <f t="shared" si="27"/>
        <v>0</v>
      </c>
      <c r="AE120" s="28">
        <f t="shared" si="21"/>
        <v>0</v>
      </c>
      <c r="AF120" s="28">
        <f t="shared" si="21"/>
        <v>0</v>
      </c>
      <c r="AG120" s="28">
        <f t="shared" si="21"/>
        <v>0</v>
      </c>
      <c r="AH120" s="11">
        <f t="shared" si="20"/>
        <v>0</v>
      </c>
      <c r="AI120" s="11">
        <f t="shared" si="23"/>
        <v>0</v>
      </c>
      <c r="AJ120" s="11">
        <f t="shared" si="24"/>
        <v>0</v>
      </c>
      <c r="AK120" s="11">
        <f t="shared" si="25"/>
        <v>0</v>
      </c>
      <c r="AL120" s="11">
        <f t="shared" si="22"/>
        <v>0</v>
      </c>
      <c r="AM120" s="11">
        <f t="shared" si="22"/>
        <v>0</v>
      </c>
      <c r="AN120" s="11">
        <f t="shared" si="22"/>
        <v>0</v>
      </c>
      <c r="AO120" s="11">
        <f t="shared" si="22"/>
        <v>0</v>
      </c>
      <c r="AP120" s="11">
        <f t="shared" si="22"/>
        <v>0</v>
      </c>
      <c r="AQ120" s="11">
        <f t="shared" si="22"/>
        <v>0</v>
      </c>
      <c r="AR120" s="11">
        <f t="shared" si="28"/>
        <v>0</v>
      </c>
      <c r="AS120" s="11">
        <f t="shared" si="28"/>
        <v>0</v>
      </c>
      <c r="AT120" s="11">
        <f t="shared" si="28"/>
        <v>0</v>
      </c>
      <c r="AU120" s="11">
        <f t="shared" si="28"/>
        <v>0</v>
      </c>
      <c r="AV120" s="11">
        <f t="shared" si="28"/>
        <v>0</v>
      </c>
      <c r="AW120" s="11">
        <f t="shared" si="28"/>
        <v>0</v>
      </c>
      <c r="AX120" s="11">
        <f t="shared" si="28"/>
        <v>0</v>
      </c>
      <c r="AY120" s="11">
        <f t="shared" si="26"/>
        <v>0</v>
      </c>
      <c r="AZ120" s="11">
        <f t="shared" si="26"/>
        <v>0</v>
      </c>
    </row>
    <row r="121" spans="1:52" ht="12" hidden="1" x14ac:dyDescent="0.2">
      <c r="A121" s="26" t="str">
        <f>IF(ISBLANK(B121),"",COUNTA($B$8:B121))</f>
        <v/>
      </c>
      <c r="B121" s="29"/>
      <c r="C121" s="33"/>
      <c r="D121" s="29"/>
      <c r="E121" s="44" t="str">
        <f t="shared" si="18"/>
        <v/>
      </c>
      <c r="F121" s="31"/>
      <c r="G121" s="43">
        <f t="shared" si="30"/>
        <v>0</v>
      </c>
      <c r="H121" s="31"/>
      <c r="I121" s="34"/>
      <c r="J121" s="34"/>
      <c r="K121" s="34"/>
      <c r="L121" s="34"/>
      <c r="M121" s="34"/>
      <c r="N121" s="34"/>
      <c r="O121" s="34"/>
      <c r="P121" s="43">
        <f t="shared" si="19"/>
        <v>0</v>
      </c>
      <c r="Q121" s="31"/>
      <c r="R121" s="34"/>
      <c r="S121" s="34"/>
      <c r="T121" s="34"/>
      <c r="U121" s="34"/>
      <c r="V121" s="34"/>
      <c r="W121" s="34"/>
      <c r="X121" s="34"/>
      <c r="Y121" s="28">
        <f t="shared" si="29"/>
        <v>0</v>
      </c>
      <c r="Z121" s="28">
        <f t="shared" si="29"/>
        <v>0</v>
      </c>
      <c r="AA121" s="28">
        <f t="shared" si="29"/>
        <v>0</v>
      </c>
      <c r="AB121" s="28">
        <f t="shared" si="27"/>
        <v>0</v>
      </c>
      <c r="AC121" s="28">
        <f t="shared" si="27"/>
        <v>0</v>
      </c>
      <c r="AD121" s="28">
        <f t="shared" si="27"/>
        <v>0</v>
      </c>
      <c r="AE121" s="28">
        <f t="shared" si="21"/>
        <v>0</v>
      </c>
      <c r="AF121" s="28">
        <f t="shared" si="21"/>
        <v>0</v>
      </c>
      <c r="AG121" s="28">
        <f t="shared" si="21"/>
        <v>0</v>
      </c>
      <c r="AH121" s="11">
        <f t="shared" si="20"/>
        <v>0</v>
      </c>
      <c r="AI121" s="11">
        <f t="shared" si="23"/>
        <v>0</v>
      </c>
      <c r="AJ121" s="11">
        <f t="shared" si="24"/>
        <v>0</v>
      </c>
      <c r="AK121" s="11">
        <f t="shared" si="25"/>
        <v>0</v>
      </c>
      <c r="AL121" s="11">
        <f t="shared" si="22"/>
        <v>0</v>
      </c>
      <c r="AM121" s="11">
        <f t="shared" si="22"/>
        <v>0</v>
      </c>
      <c r="AN121" s="11">
        <f t="shared" si="22"/>
        <v>0</v>
      </c>
      <c r="AO121" s="11">
        <f t="shared" si="22"/>
        <v>0</v>
      </c>
      <c r="AP121" s="11">
        <f t="shared" si="22"/>
        <v>0</v>
      </c>
      <c r="AQ121" s="11">
        <f t="shared" si="22"/>
        <v>0</v>
      </c>
      <c r="AR121" s="11">
        <f t="shared" si="28"/>
        <v>0</v>
      </c>
      <c r="AS121" s="11">
        <f t="shared" si="28"/>
        <v>0</v>
      </c>
      <c r="AT121" s="11">
        <f t="shared" si="28"/>
        <v>0</v>
      </c>
      <c r="AU121" s="11">
        <f t="shared" si="28"/>
        <v>0</v>
      </c>
      <c r="AV121" s="11">
        <f t="shared" si="28"/>
        <v>0</v>
      </c>
      <c r="AW121" s="11">
        <f t="shared" si="28"/>
        <v>0</v>
      </c>
      <c r="AX121" s="11">
        <f t="shared" si="28"/>
        <v>0</v>
      </c>
      <c r="AY121" s="11">
        <f t="shared" si="26"/>
        <v>0</v>
      </c>
      <c r="AZ121" s="11">
        <f t="shared" si="26"/>
        <v>0</v>
      </c>
    </row>
    <row r="122" spans="1:52" ht="12" hidden="1" x14ac:dyDescent="0.2">
      <c r="A122" s="26" t="str">
        <f>IF(ISBLANK(B122),"",COUNTA($B$8:B122))</f>
        <v/>
      </c>
      <c r="B122" s="29"/>
      <c r="C122" s="30"/>
      <c r="D122" s="32"/>
      <c r="E122" s="44" t="str">
        <f t="shared" si="18"/>
        <v/>
      </c>
      <c r="F122" s="31"/>
      <c r="G122" s="43">
        <f t="shared" si="30"/>
        <v>0</v>
      </c>
      <c r="H122" s="31"/>
      <c r="I122" s="31"/>
      <c r="J122" s="31"/>
      <c r="K122" s="31"/>
      <c r="L122" s="31"/>
      <c r="M122" s="31"/>
      <c r="N122" s="31"/>
      <c r="O122" s="31"/>
      <c r="P122" s="43">
        <f t="shared" si="19"/>
        <v>0</v>
      </c>
      <c r="Q122" s="31"/>
      <c r="R122" s="31"/>
      <c r="S122" s="31"/>
      <c r="T122" s="31"/>
      <c r="U122" s="31"/>
      <c r="V122" s="31"/>
      <c r="W122" s="31"/>
      <c r="X122" s="31"/>
      <c r="Y122" s="28">
        <f t="shared" si="29"/>
        <v>0</v>
      </c>
      <c r="Z122" s="28">
        <f t="shared" si="29"/>
        <v>0</v>
      </c>
      <c r="AA122" s="28">
        <f t="shared" si="29"/>
        <v>0</v>
      </c>
      <c r="AB122" s="28">
        <f t="shared" si="27"/>
        <v>0</v>
      </c>
      <c r="AC122" s="28">
        <f t="shared" si="27"/>
        <v>0</v>
      </c>
      <c r="AD122" s="28">
        <f t="shared" si="27"/>
        <v>0</v>
      </c>
      <c r="AE122" s="28">
        <f t="shared" si="21"/>
        <v>0</v>
      </c>
      <c r="AF122" s="28">
        <f t="shared" si="21"/>
        <v>0</v>
      </c>
      <c r="AG122" s="28">
        <f t="shared" si="21"/>
        <v>0</v>
      </c>
      <c r="AH122" s="11">
        <f t="shared" si="20"/>
        <v>0</v>
      </c>
      <c r="AI122" s="11">
        <f t="shared" si="23"/>
        <v>0</v>
      </c>
      <c r="AJ122" s="11">
        <f t="shared" si="24"/>
        <v>0</v>
      </c>
      <c r="AK122" s="11">
        <f t="shared" si="25"/>
        <v>0</v>
      </c>
      <c r="AL122" s="11">
        <f t="shared" si="22"/>
        <v>0</v>
      </c>
      <c r="AM122" s="11">
        <f t="shared" si="22"/>
        <v>0</v>
      </c>
      <c r="AN122" s="11">
        <f t="shared" si="22"/>
        <v>0</v>
      </c>
      <c r="AO122" s="11">
        <f t="shared" si="22"/>
        <v>0</v>
      </c>
      <c r="AP122" s="11">
        <f t="shared" si="22"/>
        <v>0</v>
      </c>
      <c r="AQ122" s="11">
        <f t="shared" si="22"/>
        <v>0</v>
      </c>
      <c r="AR122" s="11">
        <f t="shared" si="28"/>
        <v>0</v>
      </c>
      <c r="AS122" s="11">
        <f t="shared" si="28"/>
        <v>0</v>
      </c>
      <c r="AT122" s="11">
        <f t="shared" si="28"/>
        <v>0</v>
      </c>
      <c r="AU122" s="11">
        <f t="shared" si="28"/>
        <v>0</v>
      </c>
      <c r="AV122" s="11">
        <f t="shared" si="28"/>
        <v>0</v>
      </c>
      <c r="AW122" s="11">
        <f t="shared" si="28"/>
        <v>0</v>
      </c>
      <c r="AX122" s="11">
        <f t="shared" si="28"/>
        <v>0</v>
      </c>
      <c r="AY122" s="11">
        <f t="shared" si="26"/>
        <v>0</v>
      </c>
      <c r="AZ122" s="11">
        <f t="shared" si="26"/>
        <v>0</v>
      </c>
    </row>
    <row r="123" spans="1:52" ht="12" hidden="1" x14ac:dyDescent="0.2">
      <c r="A123" s="26" t="str">
        <f>IF(ISBLANK(B123),"",COUNTA($B$8:B123))</f>
        <v/>
      </c>
      <c r="B123" s="29"/>
      <c r="C123" s="30"/>
      <c r="D123" s="32"/>
      <c r="E123" s="44" t="str">
        <f t="shared" si="18"/>
        <v/>
      </c>
      <c r="F123" s="31"/>
      <c r="G123" s="43">
        <f t="shared" si="30"/>
        <v>0</v>
      </c>
      <c r="H123" s="31"/>
      <c r="I123" s="35"/>
      <c r="J123" s="31"/>
      <c r="K123" s="31"/>
      <c r="L123" s="31"/>
      <c r="M123" s="31"/>
      <c r="N123" s="31"/>
      <c r="O123" s="31"/>
      <c r="P123" s="43">
        <f t="shared" si="19"/>
        <v>0</v>
      </c>
      <c r="Q123" s="31"/>
      <c r="R123" s="35"/>
      <c r="S123" s="31"/>
      <c r="T123" s="31"/>
      <c r="U123" s="31"/>
      <c r="V123" s="31"/>
      <c r="W123" s="31"/>
      <c r="X123" s="31"/>
      <c r="Y123" s="28">
        <f t="shared" si="29"/>
        <v>0</v>
      </c>
      <c r="Z123" s="28">
        <f t="shared" si="29"/>
        <v>0</v>
      </c>
      <c r="AA123" s="28">
        <f t="shared" si="29"/>
        <v>0</v>
      </c>
      <c r="AB123" s="28">
        <f t="shared" si="27"/>
        <v>0</v>
      </c>
      <c r="AC123" s="28">
        <f t="shared" si="27"/>
        <v>0</v>
      </c>
      <c r="AD123" s="28">
        <f t="shared" si="27"/>
        <v>0</v>
      </c>
      <c r="AE123" s="28">
        <f t="shared" si="21"/>
        <v>0</v>
      </c>
      <c r="AF123" s="28">
        <f t="shared" si="21"/>
        <v>0</v>
      </c>
      <c r="AG123" s="28">
        <f t="shared" si="21"/>
        <v>0</v>
      </c>
      <c r="AH123" s="11">
        <f t="shared" si="20"/>
        <v>0</v>
      </c>
      <c r="AI123" s="11">
        <f t="shared" si="23"/>
        <v>0</v>
      </c>
      <c r="AJ123" s="11">
        <f t="shared" si="24"/>
        <v>0</v>
      </c>
      <c r="AK123" s="11">
        <f t="shared" si="25"/>
        <v>0</v>
      </c>
      <c r="AL123" s="11">
        <f t="shared" si="22"/>
        <v>0</v>
      </c>
      <c r="AM123" s="11">
        <f t="shared" si="22"/>
        <v>0</v>
      </c>
      <c r="AN123" s="11">
        <f t="shared" si="22"/>
        <v>0</v>
      </c>
      <c r="AO123" s="11">
        <f t="shared" si="22"/>
        <v>0</v>
      </c>
      <c r="AP123" s="11">
        <f t="shared" si="22"/>
        <v>0</v>
      </c>
      <c r="AQ123" s="11">
        <f t="shared" si="22"/>
        <v>0</v>
      </c>
      <c r="AR123" s="11">
        <f t="shared" si="28"/>
        <v>0</v>
      </c>
      <c r="AS123" s="11">
        <f t="shared" si="28"/>
        <v>0</v>
      </c>
      <c r="AT123" s="11">
        <f t="shared" si="28"/>
        <v>0</v>
      </c>
      <c r="AU123" s="11">
        <f t="shared" si="28"/>
        <v>0</v>
      </c>
      <c r="AV123" s="11">
        <f t="shared" si="28"/>
        <v>0</v>
      </c>
      <c r="AW123" s="11">
        <f t="shared" si="28"/>
        <v>0</v>
      </c>
      <c r="AX123" s="11">
        <f t="shared" si="28"/>
        <v>0</v>
      </c>
      <c r="AY123" s="11">
        <f t="shared" si="26"/>
        <v>0</v>
      </c>
      <c r="AZ123" s="11">
        <f t="shared" si="26"/>
        <v>0</v>
      </c>
    </row>
    <row r="124" spans="1:52" ht="12" hidden="1" x14ac:dyDescent="0.2">
      <c r="A124" s="26" t="str">
        <f>IF(ISBLANK(B124),"",COUNTA($B$8:B124))</f>
        <v/>
      </c>
      <c r="B124" s="29"/>
      <c r="C124" s="33"/>
      <c r="D124" s="29"/>
      <c r="E124" s="44" t="str">
        <f t="shared" si="18"/>
        <v/>
      </c>
      <c r="F124" s="31"/>
      <c r="G124" s="43">
        <f t="shared" si="30"/>
        <v>0</v>
      </c>
      <c r="H124" s="34"/>
      <c r="I124" s="35"/>
      <c r="J124" s="34"/>
      <c r="K124" s="34"/>
      <c r="L124" s="34"/>
      <c r="M124" s="34"/>
      <c r="N124" s="34"/>
      <c r="O124" s="34"/>
      <c r="P124" s="43">
        <f t="shared" si="19"/>
        <v>0</v>
      </c>
      <c r="Q124" s="34"/>
      <c r="R124" s="35"/>
      <c r="S124" s="34"/>
      <c r="T124" s="34"/>
      <c r="U124" s="34"/>
      <c r="V124" s="34"/>
      <c r="W124" s="34"/>
      <c r="X124" s="34"/>
      <c r="Y124" s="28">
        <f t="shared" si="29"/>
        <v>0</v>
      </c>
      <c r="Z124" s="28">
        <f t="shared" si="29"/>
        <v>0</v>
      </c>
      <c r="AA124" s="28">
        <f t="shared" si="29"/>
        <v>0</v>
      </c>
      <c r="AB124" s="28">
        <f t="shared" si="27"/>
        <v>0</v>
      </c>
      <c r="AC124" s="28">
        <f t="shared" si="27"/>
        <v>0</v>
      </c>
      <c r="AD124" s="28">
        <f t="shared" si="27"/>
        <v>0</v>
      </c>
      <c r="AE124" s="28">
        <f t="shared" si="21"/>
        <v>0</v>
      </c>
      <c r="AF124" s="28">
        <f t="shared" si="21"/>
        <v>0</v>
      </c>
      <c r="AG124" s="28">
        <f t="shared" si="21"/>
        <v>0</v>
      </c>
      <c r="AH124" s="11">
        <f t="shared" si="20"/>
        <v>0</v>
      </c>
      <c r="AI124" s="11">
        <f t="shared" si="23"/>
        <v>0</v>
      </c>
      <c r="AJ124" s="11">
        <f t="shared" si="24"/>
        <v>0</v>
      </c>
      <c r="AK124" s="11">
        <f t="shared" si="25"/>
        <v>0</v>
      </c>
      <c r="AL124" s="11">
        <f t="shared" si="22"/>
        <v>0</v>
      </c>
      <c r="AM124" s="11">
        <f t="shared" si="22"/>
        <v>0</v>
      </c>
      <c r="AN124" s="11">
        <f t="shared" si="22"/>
        <v>0</v>
      </c>
      <c r="AO124" s="11">
        <f t="shared" si="22"/>
        <v>0</v>
      </c>
      <c r="AP124" s="11">
        <f t="shared" si="22"/>
        <v>0</v>
      </c>
      <c r="AQ124" s="11">
        <f t="shared" si="22"/>
        <v>0</v>
      </c>
      <c r="AR124" s="11">
        <f t="shared" si="28"/>
        <v>0</v>
      </c>
      <c r="AS124" s="11">
        <f t="shared" si="28"/>
        <v>0</v>
      </c>
      <c r="AT124" s="11">
        <f t="shared" si="28"/>
        <v>0</v>
      </c>
      <c r="AU124" s="11">
        <f t="shared" si="28"/>
        <v>0</v>
      </c>
      <c r="AV124" s="11">
        <f t="shared" si="28"/>
        <v>0</v>
      </c>
      <c r="AW124" s="11">
        <f t="shared" si="28"/>
        <v>0</v>
      </c>
      <c r="AX124" s="11">
        <f t="shared" si="28"/>
        <v>0</v>
      </c>
      <c r="AY124" s="11">
        <f t="shared" si="26"/>
        <v>0</v>
      </c>
      <c r="AZ124" s="11">
        <f t="shared" si="26"/>
        <v>0</v>
      </c>
    </row>
    <row r="125" spans="1:52" ht="12" hidden="1" x14ac:dyDescent="0.2">
      <c r="A125" s="26" t="str">
        <f>IF(ISBLANK(B125),"",COUNTA($B$8:B125))</f>
        <v/>
      </c>
      <c r="B125" s="29"/>
      <c r="C125" s="33"/>
      <c r="D125" s="29"/>
      <c r="E125" s="44" t="str">
        <f t="shared" si="18"/>
        <v/>
      </c>
      <c r="F125" s="31"/>
      <c r="G125" s="43">
        <f t="shared" si="30"/>
        <v>0</v>
      </c>
      <c r="H125" s="34"/>
      <c r="I125" s="34"/>
      <c r="J125" s="34"/>
      <c r="K125" s="34"/>
      <c r="L125" s="34"/>
      <c r="M125" s="34"/>
      <c r="N125" s="34"/>
      <c r="O125" s="34"/>
      <c r="P125" s="43">
        <f t="shared" si="19"/>
        <v>0</v>
      </c>
      <c r="Q125" s="34"/>
      <c r="R125" s="34"/>
      <c r="S125" s="34"/>
      <c r="T125" s="34"/>
      <c r="U125" s="34"/>
      <c r="V125" s="34"/>
      <c r="W125" s="34"/>
      <c r="X125" s="34"/>
      <c r="Y125" s="28">
        <f t="shared" si="29"/>
        <v>0</v>
      </c>
      <c r="Z125" s="28">
        <f t="shared" si="29"/>
        <v>0</v>
      </c>
      <c r="AA125" s="28">
        <f t="shared" si="29"/>
        <v>0</v>
      </c>
      <c r="AB125" s="28">
        <f t="shared" si="27"/>
        <v>0</v>
      </c>
      <c r="AC125" s="28">
        <f t="shared" si="27"/>
        <v>0</v>
      </c>
      <c r="AD125" s="28">
        <f t="shared" si="27"/>
        <v>0</v>
      </c>
      <c r="AE125" s="28">
        <f t="shared" si="21"/>
        <v>0</v>
      </c>
      <c r="AF125" s="28">
        <f t="shared" si="21"/>
        <v>0</v>
      </c>
      <c r="AG125" s="28">
        <f t="shared" si="21"/>
        <v>0</v>
      </c>
      <c r="AH125" s="11">
        <f t="shared" si="20"/>
        <v>0</v>
      </c>
      <c r="AI125" s="11">
        <f t="shared" si="23"/>
        <v>0</v>
      </c>
      <c r="AJ125" s="11">
        <f t="shared" si="24"/>
        <v>0</v>
      </c>
      <c r="AK125" s="11">
        <f t="shared" si="25"/>
        <v>0</v>
      </c>
      <c r="AL125" s="11">
        <f t="shared" si="22"/>
        <v>0</v>
      </c>
      <c r="AM125" s="11">
        <f t="shared" si="22"/>
        <v>0</v>
      </c>
      <c r="AN125" s="11">
        <f t="shared" si="22"/>
        <v>0</v>
      </c>
      <c r="AO125" s="11">
        <f t="shared" si="22"/>
        <v>0</v>
      </c>
      <c r="AP125" s="11">
        <f t="shared" si="22"/>
        <v>0</v>
      </c>
      <c r="AQ125" s="11">
        <f t="shared" si="22"/>
        <v>0</v>
      </c>
      <c r="AR125" s="11">
        <f t="shared" si="28"/>
        <v>0</v>
      </c>
      <c r="AS125" s="11">
        <f t="shared" si="28"/>
        <v>0</v>
      </c>
      <c r="AT125" s="11">
        <f t="shared" si="28"/>
        <v>0</v>
      </c>
      <c r="AU125" s="11">
        <f t="shared" si="28"/>
        <v>0</v>
      </c>
      <c r="AV125" s="11">
        <f t="shared" si="28"/>
        <v>0</v>
      </c>
      <c r="AW125" s="11">
        <f t="shared" si="28"/>
        <v>0</v>
      </c>
      <c r="AX125" s="11">
        <f t="shared" si="28"/>
        <v>0</v>
      </c>
      <c r="AY125" s="11">
        <f t="shared" si="26"/>
        <v>0</v>
      </c>
      <c r="AZ125" s="11">
        <f t="shared" si="26"/>
        <v>0</v>
      </c>
    </row>
    <row r="126" spans="1:52" ht="12" hidden="1" x14ac:dyDescent="0.2">
      <c r="A126" s="26" t="str">
        <f>IF(ISBLANK(B126),"",COUNTA($B$8:B126))</f>
        <v/>
      </c>
      <c r="B126" s="29"/>
      <c r="C126" s="33"/>
      <c r="D126" s="29"/>
      <c r="E126" s="44" t="str">
        <f t="shared" si="18"/>
        <v/>
      </c>
      <c r="F126" s="31"/>
      <c r="G126" s="43">
        <f t="shared" si="30"/>
        <v>0</v>
      </c>
      <c r="H126" s="34"/>
      <c r="I126" s="34"/>
      <c r="J126" s="34"/>
      <c r="K126" s="34"/>
      <c r="L126" s="34"/>
      <c r="M126" s="34"/>
      <c r="N126" s="34"/>
      <c r="O126" s="34"/>
      <c r="P126" s="43">
        <f t="shared" si="19"/>
        <v>0</v>
      </c>
      <c r="Q126" s="34"/>
      <c r="R126" s="34"/>
      <c r="S126" s="34"/>
      <c r="T126" s="34"/>
      <c r="U126" s="34"/>
      <c r="V126" s="34"/>
      <c r="W126" s="34"/>
      <c r="X126" s="34"/>
      <c r="Y126" s="28">
        <f t="shared" si="29"/>
        <v>0</v>
      </c>
      <c r="Z126" s="28">
        <f t="shared" si="29"/>
        <v>0</v>
      </c>
      <c r="AA126" s="28">
        <f t="shared" si="29"/>
        <v>0</v>
      </c>
      <c r="AB126" s="28">
        <f t="shared" si="27"/>
        <v>0</v>
      </c>
      <c r="AC126" s="28">
        <f t="shared" si="27"/>
        <v>0</v>
      </c>
      <c r="AD126" s="28">
        <f t="shared" si="27"/>
        <v>0</v>
      </c>
      <c r="AE126" s="28">
        <f t="shared" si="21"/>
        <v>0</v>
      </c>
      <c r="AF126" s="28">
        <f t="shared" si="21"/>
        <v>0</v>
      </c>
      <c r="AG126" s="28">
        <f t="shared" si="21"/>
        <v>0</v>
      </c>
      <c r="AH126" s="11">
        <f t="shared" si="20"/>
        <v>0</v>
      </c>
      <c r="AI126" s="11">
        <f t="shared" si="23"/>
        <v>0</v>
      </c>
      <c r="AJ126" s="11">
        <f t="shared" si="24"/>
        <v>0</v>
      </c>
      <c r="AK126" s="11">
        <f t="shared" si="25"/>
        <v>0</v>
      </c>
      <c r="AL126" s="11">
        <f t="shared" si="22"/>
        <v>0</v>
      </c>
      <c r="AM126" s="11">
        <f t="shared" si="22"/>
        <v>0</v>
      </c>
      <c r="AN126" s="11">
        <f t="shared" si="22"/>
        <v>0</v>
      </c>
      <c r="AO126" s="11">
        <f t="shared" si="22"/>
        <v>0</v>
      </c>
      <c r="AP126" s="11">
        <f t="shared" si="22"/>
        <v>0</v>
      </c>
      <c r="AQ126" s="11">
        <f t="shared" si="22"/>
        <v>0</v>
      </c>
      <c r="AR126" s="11">
        <f t="shared" si="28"/>
        <v>0</v>
      </c>
      <c r="AS126" s="11">
        <f t="shared" si="28"/>
        <v>0</v>
      </c>
      <c r="AT126" s="11">
        <f t="shared" si="28"/>
        <v>0</v>
      </c>
      <c r="AU126" s="11">
        <f t="shared" si="28"/>
        <v>0</v>
      </c>
      <c r="AV126" s="11">
        <f t="shared" si="28"/>
        <v>0</v>
      </c>
      <c r="AW126" s="11">
        <f t="shared" si="28"/>
        <v>0</v>
      </c>
      <c r="AX126" s="11">
        <f t="shared" si="28"/>
        <v>0</v>
      </c>
      <c r="AY126" s="11">
        <f t="shared" si="26"/>
        <v>0</v>
      </c>
      <c r="AZ126" s="11">
        <f t="shared" si="26"/>
        <v>0</v>
      </c>
    </row>
    <row r="127" spans="1:52" ht="12" hidden="1" x14ac:dyDescent="0.2">
      <c r="A127" s="26" t="str">
        <f>IF(ISBLANK(B127),"",COUNTA($B$8:B127))</f>
        <v/>
      </c>
      <c r="B127" s="29"/>
      <c r="C127" s="33"/>
      <c r="D127" s="29"/>
      <c r="E127" s="44" t="str">
        <f t="shared" si="18"/>
        <v/>
      </c>
      <c r="F127" s="31"/>
      <c r="G127" s="43">
        <f t="shared" si="30"/>
        <v>0</v>
      </c>
      <c r="H127" s="34"/>
      <c r="I127" s="34"/>
      <c r="J127" s="34"/>
      <c r="K127" s="34"/>
      <c r="L127" s="34"/>
      <c r="M127" s="34"/>
      <c r="N127" s="34"/>
      <c r="O127" s="34"/>
      <c r="P127" s="43">
        <f t="shared" si="19"/>
        <v>0</v>
      </c>
      <c r="Q127" s="34"/>
      <c r="R127" s="34"/>
      <c r="S127" s="34"/>
      <c r="T127" s="34"/>
      <c r="U127" s="34"/>
      <c r="V127" s="34"/>
      <c r="W127" s="34"/>
      <c r="X127" s="34"/>
      <c r="Y127" s="28">
        <f t="shared" si="29"/>
        <v>0</v>
      </c>
      <c r="Z127" s="28">
        <f t="shared" si="29"/>
        <v>0</v>
      </c>
      <c r="AA127" s="28">
        <f t="shared" si="29"/>
        <v>0</v>
      </c>
      <c r="AB127" s="28">
        <f t="shared" si="27"/>
        <v>0</v>
      </c>
      <c r="AC127" s="28">
        <f t="shared" si="27"/>
        <v>0</v>
      </c>
      <c r="AD127" s="28">
        <f t="shared" si="27"/>
        <v>0</v>
      </c>
      <c r="AE127" s="28">
        <f t="shared" si="21"/>
        <v>0</v>
      </c>
      <c r="AF127" s="28">
        <f t="shared" si="21"/>
        <v>0</v>
      </c>
      <c r="AG127" s="28">
        <f t="shared" si="21"/>
        <v>0</v>
      </c>
      <c r="AH127" s="11">
        <f t="shared" si="20"/>
        <v>0</v>
      </c>
      <c r="AI127" s="11">
        <f t="shared" ref="AI127:AI157" si="31">IF($AH127=0,0,$AH127*Y127)</f>
        <v>0</v>
      </c>
      <c r="AJ127" s="11">
        <f t="shared" ref="AJ127:AJ157" si="32">IF($AH127=0,0,$AH127*Z127)</f>
        <v>0</v>
      </c>
      <c r="AK127" s="11">
        <f t="shared" ref="AK127:AK157" si="33">IF($AH127=0,0,$AH127*AA127)</f>
        <v>0</v>
      </c>
      <c r="AL127" s="11">
        <f t="shared" si="22"/>
        <v>0</v>
      </c>
      <c r="AM127" s="11">
        <f t="shared" si="22"/>
        <v>0</v>
      </c>
      <c r="AN127" s="11">
        <f t="shared" si="22"/>
        <v>0</v>
      </c>
      <c r="AO127" s="11">
        <f t="shared" si="22"/>
        <v>0</v>
      </c>
      <c r="AP127" s="11">
        <f t="shared" si="22"/>
        <v>0</v>
      </c>
      <c r="AQ127" s="11">
        <f t="shared" si="22"/>
        <v>0</v>
      </c>
      <c r="AR127" s="11">
        <f t="shared" si="28"/>
        <v>0</v>
      </c>
      <c r="AS127" s="11">
        <f t="shared" si="28"/>
        <v>0</v>
      </c>
      <c r="AT127" s="11">
        <f t="shared" si="28"/>
        <v>0</v>
      </c>
      <c r="AU127" s="11">
        <f t="shared" si="28"/>
        <v>0</v>
      </c>
      <c r="AV127" s="11">
        <f t="shared" si="28"/>
        <v>0</v>
      </c>
      <c r="AW127" s="11">
        <f t="shared" si="28"/>
        <v>0</v>
      </c>
      <c r="AX127" s="11">
        <f t="shared" si="28"/>
        <v>0</v>
      </c>
      <c r="AY127" s="11">
        <f t="shared" si="26"/>
        <v>0</v>
      </c>
      <c r="AZ127" s="11">
        <f t="shared" si="26"/>
        <v>0</v>
      </c>
    </row>
    <row r="128" spans="1:52" ht="12" hidden="1" x14ac:dyDescent="0.2">
      <c r="A128" s="26" t="str">
        <f>IF(ISBLANK(B128),"",COUNTA($B$8:B128))</f>
        <v/>
      </c>
      <c r="B128" s="29"/>
      <c r="C128" s="30"/>
      <c r="D128" s="32"/>
      <c r="E128" s="44" t="str">
        <f t="shared" si="18"/>
        <v/>
      </c>
      <c r="F128" s="31"/>
      <c r="G128" s="43">
        <f t="shared" si="30"/>
        <v>0</v>
      </c>
      <c r="H128" s="34"/>
      <c r="I128" s="31"/>
      <c r="J128" s="31"/>
      <c r="K128" s="31"/>
      <c r="L128" s="31"/>
      <c r="M128" s="31"/>
      <c r="N128" s="31"/>
      <c r="O128" s="31"/>
      <c r="P128" s="43">
        <f t="shared" si="19"/>
        <v>0</v>
      </c>
      <c r="Q128" s="34"/>
      <c r="R128" s="31"/>
      <c r="S128" s="31"/>
      <c r="T128" s="31"/>
      <c r="U128" s="31"/>
      <c r="V128" s="31"/>
      <c r="W128" s="31"/>
      <c r="X128" s="31"/>
      <c r="Y128" s="28">
        <f t="shared" si="29"/>
        <v>0</v>
      </c>
      <c r="Z128" s="28">
        <f t="shared" si="29"/>
        <v>0</v>
      </c>
      <c r="AA128" s="28">
        <f t="shared" si="29"/>
        <v>0</v>
      </c>
      <c r="AB128" s="28">
        <f t="shared" si="27"/>
        <v>0</v>
      </c>
      <c r="AC128" s="28">
        <f t="shared" si="27"/>
        <v>0</v>
      </c>
      <c r="AD128" s="28">
        <f t="shared" si="27"/>
        <v>0</v>
      </c>
      <c r="AE128" s="28">
        <f t="shared" si="21"/>
        <v>0</v>
      </c>
      <c r="AF128" s="28">
        <f t="shared" si="21"/>
        <v>0</v>
      </c>
      <c r="AG128" s="28">
        <f t="shared" si="21"/>
        <v>0</v>
      </c>
      <c r="AH128" s="11">
        <f t="shared" si="20"/>
        <v>0</v>
      </c>
      <c r="AI128" s="11">
        <f t="shared" si="31"/>
        <v>0</v>
      </c>
      <c r="AJ128" s="11">
        <f t="shared" si="32"/>
        <v>0</v>
      </c>
      <c r="AK128" s="11">
        <f t="shared" si="33"/>
        <v>0</v>
      </c>
      <c r="AL128" s="11">
        <f t="shared" si="22"/>
        <v>0</v>
      </c>
      <c r="AM128" s="11">
        <f t="shared" si="22"/>
        <v>0</v>
      </c>
      <c r="AN128" s="11">
        <f t="shared" si="22"/>
        <v>0</v>
      </c>
      <c r="AO128" s="11">
        <f t="shared" si="22"/>
        <v>0</v>
      </c>
      <c r="AP128" s="11">
        <f t="shared" si="22"/>
        <v>0</v>
      </c>
      <c r="AQ128" s="11">
        <f t="shared" si="22"/>
        <v>0</v>
      </c>
      <c r="AR128" s="11">
        <f t="shared" si="28"/>
        <v>0</v>
      </c>
      <c r="AS128" s="11">
        <f t="shared" si="28"/>
        <v>0</v>
      </c>
      <c r="AT128" s="11">
        <f t="shared" si="28"/>
        <v>0</v>
      </c>
      <c r="AU128" s="11">
        <f t="shared" si="28"/>
        <v>0</v>
      </c>
      <c r="AV128" s="11">
        <f t="shared" si="28"/>
        <v>0</v>
      </c>
      <c r="AW128" s="11">
        <f t="shared" si="28"/>
        <v>0</v>
      </c>
      <c r="AX128" s="11">
        <f t="shared" si="28"/>
        <v>0</v>
      </c>
      <c r="AY128" s="11">
        <f t="shared" si="26"/>
        <v>0</v>
      </c>
      <c r="AZ128" s="11">
        <f t="shared" si="26"/>
        <v>0</v>
      </c>
    </row>
    <row r="129" spans="1:52" ht="12" hidden="1" x14ac:dyDescent="0.2">
      <c r="A129" s="26" t="str">
        <f>IF(ISBLANK(B129),"",COUNTA($B$8:B129))</f>
        <v/>
      </c>
      <c r="B129" s="29"/>
      <c r="C129" s="33"/>
      <c r="D129" s="29"/>
      <c r="E129" s="44" t="str">
        <f t="shared" si="18"/>
        <v/>
      </c>
      <c r="F129" s="31"/>
      <c r="G129" s="43">
        <f t="shared" si="30"/>
        <v>0</v>
      </c>
      <c r="H129" s="34"/>
      <c r="I129" s="34"/>
      <c r="J129" s="34"/>
      <c r="K129" s="34"/>
      <c r="L129" s="34"/>
      <c r="M129" s="34"/>
      <c r="N129" s="34"/>
      <c r="O129" s="34"/>
      <c r="P129" s="43">
        <f t="shared" si="19"/>
        <v>0</v>
      </c>
      <c r="Q129" s="34"/>
      <c r="R129" s="34"/>
      <c r="S129" s="34"/>
      <c r="T129" s="34"/>
      <c r="U129" s="34"/>
      <c r="V129" s="34"/>
      <c r="W129" s="34"/>
      <c r="X129" s="34"/>
      <c r="Y129" s="28">
        <f t="shared" si="29"/>
        <v>0</v>
      </c>
      <c r="Z129" s="28">
        <f t="shared" si="29"/>
        <v>0</v>
      </c>
      <c r="AA129" s="28">
        <f t="shared" si="29"/>
        <v>0</v>
      </c>
      <c r="AB129" s="28">
        <f t="shared" si="27"/>
        <v>0</v>
      </c>
      <c r="AC129" s="28">
        <f t="shared" si="27"/>
        <v>0</v>
      </c>
      <c r="AD129" s="28">
        <f t="shared" si="27"/>
        <v>0</v>
      </c>
      <c r="AE129" s="28">
        <f t="shared" si="21"/>
        <v>0</v>
      </c>
      <c r="AF129" s="28">
        <f t="shared" si="21"/>
        <v>0</v>
      </c>
      <c r="AG129" s="28">
        <f t="shared" si="21"/>
        <v>0</v>
      </c>
      <c r="AH129" s="11">
        <f t="shared" si="20"/>
        <v>0</v>
      </c>
      <c r="AI129" s="11">
        <f t="shared" si="31"/>
        <v>0</v>
      </c>
      <c r="AJ129" s="11">
        <f t="shared" si="32"/>
        <v>0</v>
      </c>
      <c r="AK129" s="11">
        <f t="shared" si="33"/>
        <v>0</v>
      </c>
      <c r="AL129" s="11">
        <f t="shared" si="22"/>
        <v>0</v>
      </c>
      <c r="AM129" s="11">
        <f t="shared" si="22"/>
        <v>0</v>
      </c>
      <c r="AN129" s="11">
        <f t="shared" si="22"/>
        <v>0</v>
      </c>
      <c r="AO129" s="11">
        <f t="shared" si="22"/>
        <v>0</v>
      </c>
      <c r="AP129" s="11">
        <f t="shared" si="22"/>
        <v>0</v>
      </c>
      <c r="AQ129" s="11">
        <f t="shared" si="22"/>
        <v>0</v>
      </c>
      <c r="AR129" s="11">
        <f t="shared" si="28"/>
        <v>0</v>
      </c>
      <c r="AS129" s="11">
        <f t="shared" si="28"/>
        <v>0</v>
      </c>
      <c r="AT129" s="11">
        <f t="shared" si="28"/>
        <v>0</v>
      </c>
      <c r="AU129" s="11">
        <f t="shared" si="28"/>
        <v>0</v>
      </c>
      <c r="AV129" s="11">
        <f t="shared" si="28"/>
        <v>0</v>
      </c>
      <c r="AW129" s="11">
        <f t="shared" si="28"/>
        <v>0</v>
      </c>
      <c r="AX129" s="11">
        <f t="shared" si="28"/>
        <v>0</v>
      </c>
      <c r="AY129" s="11">
        <f t="shared" si="26"/>
        <v>0</v>
      </c>
      <c r="AZ129" s="11">
        <f t="shared" si="26"/>
        <v>0</v>
      </c>
    </row>
    <row r="130" spans="1:52" ht="12" hidden="1" x14ac:dyDescent="0.2">
      <c r="A130" s="26" t="str">
        <f>IF(ISBLANK(B130),"",COUNTA($B$8:B130))</f>
        <v/>
      </c>
      <c r="B130" s="29"/>
      <c r="C130" s="33"/>
      <c r="D130" s="29"/>
      <c r="E130" s="44" t="str">
        <f t="shared" si="18"/>
        <v/>
      </c>
      <c r="F130" s="31"/>
      <c r="G130" s="43">
        <f t="shared" si="30"/>
        <v>0</v>
      </c>
      <c r="H130" s="34"/>
      <c r="I130" s="35"/>
      <c r="J130" s="34"/>
      <c r="K130" s="34"/>
      <c r="L130" s="34"/>
      <c r="M130" s="34"/>
      <c r="N130" s="34"/>
      <c r="O130" s="34"/>
      <c r="P130" s="43">
        <f t="shared" si="19"/>
        <v>0</v>
      </c>
      <c r="Q130" s="34"/>
      <c r="R130" s="35"/>
      <c r="S130" s="34"/>
      <c r="T130" s="34"/>
      <c r="U130" s="34"/>
      <c r="V130" s="34"/>
      <c r="W130" s="34"/>
      <c r="X130" s="34"/>
      <c r="Y130" s="28">
        <f t="shared" si="29"/>
        <v>0</v>
      </c>
      <c r="Z130" s="28">
        <f t="shared" si="29"/>
        <v>0</v>
      </c>
      <c r="AA130" s="28">
        <f t="shared" si="29"/>
        <v>0</v>
      </c>
      <c r="AB130" s="28">
        <f t="shared" si="27"/>
        <v>0</v>
      </c>
      <c r="AC130" s="28">
        <f t="shared" si="27"/>
        <v>0</v>
      </c>
      <c r="AD130" s="28">
        <f t="shared" si="27"/>
        <v>0</v>
      </c>
      <c r="AE130" s="28">
        <f t="shared" si="21"/>
        <v>0</v>
      </c>
      <c r="AF130" s="28">
        <f t="shared" si="21"/>
        <v>0</v>
      </c>
      <c r="AG130" s="28">
        <f t="shared" si="21"/>
        <v>0</v>
      </c>
      <c r="AH130" s="11">
        <f t="shared" si="20"/>
        <v>0</v>
      </c>
      <c r="AI130" s="11">
        <f t="shared" si="31"/>
        <v>0</v>
      </c>
      <c r="AJ130" s="11">
        <f t="shared" si="32"/>
        <v>0</v>
      </c>
      <c r="AK130" s="11">
        <f t="shared" si="33"/>
        <v>0</v>
      </c>
      <c r="AL130" s="11">
        <f t="shared" si="22"/>
        <v>0</v>
      </c>
      <c r="AM130" s="11">
        <f t="shared" si="22"/>
        <v>0</v>
      </c>
      <c r="AN130" s="11">
        <f t="shared" si="22"/>
        <v>0</v>
      </c>
      <c r="AO130" s="11">
        <f t="shared" si="22"/>
        <v>0</v>
      </c>
      <c r="AP130" s="11">
        <f t="shared" si="22"/>
        <v>0</v>
      </c>
      <c r="AQ130" s="11">
        <f t="shared" si="22"/>
        <v>0</v>
      </c>
      <c r="AR130" s="11">
        <f t="shared" si="28"/>
        <v>0</v>
      </c>
      <c r="AS130" s="11">
        <f t="shared" si="28"/>
        <v>0</v>
      </c>
      <c r="AT130" s="11">
        <f t="shared" si="28"/>
        <v>0</v>
      </c>
      <c r="AU130" s="11">
        <f t="shared" si="28"/>
        <v>0</v>
      </c>
      <c r="AV130" s="11">
        <f t="shared" si="28"/>
        <v>0</v>
      </c>
      <c r="AW130" s="11">
        <f t="shared" si="28"/>
        <v>0</v>
      </c>
      <c r="AX130" s="11">
        <f t="shared" si="28"/>
        <v>0</v>
      </c>
      <c r="AY130" s="11">
        <f t="shared" si="26"/>
        <v>0</v>
      </c>
      <c r="AZ130" s="11">
        <f t="shared" si="26"/>
        <v>0</v>
      </c>
    </row>
    <row r="131" spans="1:52" ht="12" hidden="1" x14ac:dyDescent="0.2">
      <c r="A131" s="26" t="str">
        <f>IF(ISBLANK(B131),"",COUNTA($B$8:B131))</f>
        <v/>
      </c>
      <c r="B131" s="29"/>
      <c r="C131" s="33"/>
      <c r="D131" s="29"/>
      <c r="E131" s="44" t="str">
        <f t="shared" si="18"/>
        <v/>
      </c>
      <c r="F131" s="31"/>
      <c r="G131" s="43">
        <f t="shared" si="30"/>
        <v>0</v>
      </c>
      <c r="H131" s="34"/>
      <c r="I131" s="34"/>
      <c r="J131" s="34"/>
      <c r="K131" s="34"/>
      <c r="L131" s="34"/>
      <c r="M131" s="34"/>
      <c r="N131" s="34"/>
      <c r="O131" s="34"/>
      <c r="P131" s="43">
        <f t="shared" si="19"/>
        <v>0</v>
      </c>
      <c r="Q131" s="34"/>
      <c r="R131" s="34"/>
      <c r="S131" s="34"/>
      <c r="T131" s="34"/>
      <c r="U131" s="34"/>
      <c r="V131" s="34"/>
      <c r="W131" s="34"/>
      <c r="X131" s="34"/>
      <c r="Y131" s="28">
        <f t="shared" si="29"/>
        <v>0</v>
      </c>
      <c r="Z131" s="28">
        <f t="shared" si="29"/>
        <v>0</v>
      </c>
      <c r="AA131" s="28">
        <f t="shared" si="29"/>
        <v>0</v>
      </c>
      <c r="AB131" s="28">
        <f t="shared" si="27"/>
        <v>0</v>
      </c>
      <c r="AC131" s="28">
        <f t="shared" si="27"/>
        <v>0</v>
      </c>
      <c r="AD131" s="28">
        <f t="shared" si="27"/>
        <v>0</v>
      </c>
      <c r="AE131" s="28">
        <f t="shared" si="21"/>
        <v>0</v>
      </c>
      <c r="AF131" s="28">
        <f t="shared" si="21"/>
        <v>0</v>
      </c>
      <c r="AG131" s="28">
        <f t="shared" si="21"/>
        <v>0</v>
      </c>
      <c r="AH131" s="11">
        <f t="shared" si="20"/>
        <v>0</v>
      </c>
      <c r="AI131" s="11">
        <f t="shared" si="31"/>
        <v>0</v>
      </c>
      <c r="AJ131" s="11">
        <f t="shared" si="32"/>
        <v>0</v>
      </c>
      <c r="AK131" s="11">
        <f t="shared" si="33"/>
        <v>0</v>
      </c>
      <c r="AL131" s="11">
        <f t="shared" si="22"/>
        <v>0</v>
      </c>
      <c r="AM131" s="11">
        <f t="shared" si="22"/>
        <v>0</v>
      </c>
      <c r="AN131" s="11">
        <f t="shared" si="22"/>
        <v>0</v>
      </c>
      <c r="AO131" s="11">
        <f t="shared" si="22"/>
        <v>0</v>
      </c>
      <c r="AP131" s="11">
        <f t="shared" si="22"/>
        <v>0</v>
      </c>
      <c r="AQ131" s="11">
        <f t="shared" si="22"/>
        <v>0</v>
      </c>
      <c r="AR131" s="11">
        <f t="shared" si="28"/>
        <v>0</v>
      </c>
      <c r="AS131" s="11">
        <f t="shared" si="28"/>
        <v>0</v>
      </c>
      <c r="AT131" s="11">
        <f t="shared" si="28"/>
        <v>0</v>
      </c>
      <c r="AU131" s="11">
        <f t="shared" si="28"/>
        <v>0</v>
      </c>
      <c r="AV131" s="11">
        <f t="shared" si="28"/>
        <v>0</v>
      </c>
      <c r="AW131" s="11">
        <f t="shared" si="28"/>
        <v>0</v>
      </c>
      <c r="AX131" s="11">
        <f t="shared" si="28"/>
        <v>0</v>
      </c>
      <c r="AY131" s="11">
        <f t="shared" si="26"/>
        <v>0</v>
      </c>
      <c r="AZ131" s="11">
        <f t="shared" si="26"/>
        <v>0</v>
      </c>
    </row>
    <row r="132" spans="1:52" ht="12" hidden="1" x14ac:dyDescent="0.2">
      <c r="A132" s="26" t="str">
        <f>IF(ISBLANK(B132),"",COUNTA($B$8:B132))</f>
        <v/>
      </c>
      <c r="B132" s="29"/>
      <c r="C132" s="33"/>
      <c r="D132" s="29"/>
      <c r="E132" s="44" t="str">
        <f t="shared" si="18"/>
        <v/>
      </c>
      <c r="F132" s="31"/>
      <c r="G132" s="43">
        <f t="shared" si="30"/>
        <v>0</v>
      </c>
      <c r="H132" s="34"/>
      <c r="I132" s="34"/>
      <c r="J132" s="34"/>
      <c r="K132" s="34"/>
      <c r="L132" s="34"/>
      <c r="M132" s="34"/>
      <c r="N132" s="34"/>
      <c r="O132" s="34"/>
      <c r="P132" s="43">
        <f t="shared" si="19"/>
        <v>0</v>
      </c>
      <c r="Q132" s="34"/>
      <c r="R132" s="34"/>
      <c r="S132" s="34"/>
      <c r="T132" s="34"/>
      <c r="U132" s="34"/>
      <c r="V132" s="34"/>
      <c r="W132" s="34"/>
      <c r="X132" s="34"/>
      <c r="Y132" s="28">
        <f t="shared" si="29"/>
        <v>0</v>
      </c>
      <c r="Z132" s="28">
        <f t="shared" si="29"/>
        <v>0</v>
      </c>
      <c r="AA132" s="28">
        <f t="shared" si="29"/>
        <v>0</v>
      </c>
      <c r="AB132" s="28">
        <f t="shared" si="27"/>
        <v>0</v>
      </c>
      <c r="AC132" s="28">
        <f t="shared" si="27"/>
        <v>0</v>
      </c>
      <c r="AD132" s="28">
        <f t="shared" si="27"/>
        <v>0</v>
      </c>
      <c r="AE132" s="28">
        <f t="shared" si="21"/>
        <v>0</v>
      </c>
      <c r="AF132" s="28">
        <f t="shared" si="21"/>
        <v>0</v>
      </c>
      <c r="AG132" s="28">
        <f t="shared" si="21"/>
        <v>0</v>
      </c>
      <c r="AH132" s="11">
        <f t="shared" si="20"/>
        <v>0</v>
      </c>
      <c r="AI132" s="11">
        <f t="shared" si="31"/>
        <v>0</v>
      </c>
      <c r="AJ132" s="11">
        <f t="shared" si="32"/>
        <v>0</v>
      </c>
      <c r="AK132" s="11">
        <f t="shared" si="33"/>
        <v>0</v>
      </c>
      <c r="AL132" s="11">
        <f t="shared" si="22"/>
        <v>0</v>
      </c>
      <c r="AM132" s="11">
        <f t="shared" si="22"/>
        <v>0</v>
      </c>
      <c r="AN132" s="11">
        <f t="shared" si="22"/>
        <v>0</v>
      </c>
      <c r="AO132" s="11">
        <f t="shared" si="22"/>
        <v>0</v>
      </c>
      <c r="AP132" s="11">
        <f t="shared" si="22"/>
        <v>0</v>
      </c>
      <c r="AQ132" s="11">
        <f t="shared" si="22"/>
        <v>0</v>
      </c>
      <c r="AR132" s="11">
        <f t="shared" si="28"/>
        <v>0</v>
      </c>
      <c r="AS132" s="11">
        <f t="shared" si="28"/>
        <v>0</v>
      </c>
      <c r="AT132" s="11">
        <f t="shared" si="28"/>
        <v>0</v>
      </c>
      <c r="AU132" s="11">
        <f t="shared" si="28"/>
        <v>0</v>
      </c>
      <c r="AV132" s="11">
        <f t="shared" si="28"/>
        <v>0</v>
      </c>
      <c r="AW132" s="11">
        <f t="shared" si="28"/>
        <v>0</v>
      </c>
      <c r="AX132" s="11">
        <f t="shared" si="28"/>
        <v>0</v>
      </c>
      <c r="AY132" s="11">
        <f t="shared" si="26"/>
        <v>0</v>
      </c>
      <c r="AZ132" s="11">
        <f t="shared" si="26"/>
        <v>0</v>
      </c>
    </row>
    <row r="133" spans="1:52" s="13" customFormat="1" ht="12" hidden="1" x14ac:dyDescent="0.2">
      <c r="A133" s="26" t="str">
        <f>IF(ISBLANK(B133),"",COUNTA($B$8:B133))</f>
        <v/>
      </c>
      <c r="B133" s="29"/>
      <c r="C133" s="33"/>
      <c r="D133" s="29"/>
      <c r="E133" s="44" t="str">
        <f t="shared" si="18"/>
        <v/>
      </c>
      <c r="F133" s="31"/>
      <c r="G133" s="43">
        <f t="shared" si="30"/>
        <v>0</v>
      </c>
      <c r="H133" s="34"/>
      <c r="I133" s="34"/>
      <c r="J133" s="34"/>
      <c r="K133" s="34"/>
      <c r="L133" s="34"/>
      <c r="M133" s="34"/>
      <c r="N133" s="34"/>
      <c r="O133" s="34"/>
      <c r="P133" s="43">
        <f t="shared" si="19"/>
        <v>0</v>
      </c>
      <c r="Q133" s="34"/>
      <c r="R133" s="34"/>
      <c r="S133" s="34"/>
      <c r="T133" s="34"/>
      <c r="U133" s="34"/>
      <c r="V133" s="34"/>
      <c r="W133" s="34"/>
      <c r="X133" s="34"/>
      <c r="Y133" s="28">
        <f t="shared" si="29"/>
        <v>0</v>
      </c>
      <c r="Z133" s="28">
        <f t="shared" si="29"/>
        <v>0</v>
      </c>
      <c r="AA133" s="28">
        <f t="shared" si="29"/>
        <v>0</v>
      </c>
      <c r="AB133" s="28">
        <f t="shared" si="27"/>
        <v>0</v>
      </c>
      <c r="AC133" s="28">
        <f t="shared" si="27"/>
        <v>0</v>
      </c>
      <c r="AD133" s="28">
        <f t="shared" si="27"/>
        <v>0</v>
      </c>
      <c r="AE133" s="28">
        <f t="shared" si="21"/>
        <v>0</v>
      </c>
      <c r="AF133" s="28">
        <f t="shared" si="21"/>
        <v>0</v>
      </c>
      <c r="AG133" s="28">
        <f t="shared" si="21"/>
        <v>0</v>
      </c>
      <c r="AH133" s="11">
        <f t="shared" si="20"/>
        <v>0</v>
      </c>
      <c r="AI133" s="11">
        <f t="shared" si="31"/>
        <v>0</v>
      </c>
      <c r="AJ133" s="11">
        <f t="shared" si="32"/>
        <v>0</v>
      </c>
      <c r="AK133" s="11">
        <f t="shared" si="33"/>
        <v>0</v>
      </c>
      <c r="AL133" s="11">
        <f t="shared" si="22"/>
        <v>0</v>
      </c>
      <c r="AM133" s="11">
        <f t="shared" si="22"/>
        <v>0</v>
      </c>
      <c r="AN133" s="11">
        <f t="shared" si="22"/>
        <v>0</v>
      </c>
      <c r="AO133" s="11">
        <f t="shared" si="22"/>
        <v>0</v>
      </c>
      <c r="AP133" s="11">
        <f t="shared" si="22"/>
        <v>0</v>
      </c>
      <c r="AQ133" s="11">
        <f t="shared" si="22"/>
        <v>0</v>
      </c>
      <c r="AR133" s="11">
        <f t="shared" si="28"/>
        <v>0</v>
      </c>
      <c r="AS133" s="11">
        <f t="shared" si="28"/>
        <v>0</v>
      </c>
      <c r="AT133" s="11">
        <f t="shared" si="28"/>
        <v>0</v>
      </c>
      <c r="AU133" s="11">
        <f t="shared" si="28"/>
        <v>0</v>
      </c>
      <c r="AV133" s="11">
        <f t="shared" si="28"/>
        <v>0</v>
      </c>
      <c r="AW133" s="11">
        <f t="shared" si="28"/>
        <v>0</v>
      </c>
      <c r="AX133" s="11">
        <f t="shared" si="28"/>
        <v>0</v>
      </c>
      <c r="AY133" s="11">
        <f t="shared" si="26"/>
        <v>0</v>
      </c>
      <c r="AZ133" s="11">
        <f t="shared" si="26"/>
        <v>0</v>
      </c>
    </row>
    <row r="134" spans="1:52" s="14" customFormat="1" ht="12" hidden="1" x14ac:dyDescent="0.2">
      <c r="A134" s="26" t="str">
        <f>IF(ISBLANK(B134),"",COUNTA($B$8:B134))</f>
        <v/>
      </c>
      <c r="B134" s="29"/>
      <c r="C134" s="38"/>
      <c r="D134" s="39"/>
      <c r="E134" s="44" t="str">
        <f t="shared" si="18"/>
        <v/>
      </c>
      <c r="F134" s="31"/>
      <c r="G134" s="43">
        <f t="shared" si="30"/>
        <v>0</v>
      </c>
      <c r="H134" s="35"/>
      <c r="I134" s="35"/>
      <c r="J134" s="35"/>
      <c r="K134" s="35"/>
      <c r="L134" s="35"/>
      <c r="M134" s="35"/>
      <c r="N134" s="35"/>
      <c r="O134" s="35"/>
      <c r="P134" s="43">
        <f t="shared" si="19"/>
        <v>0</v>
      </c>
      <c r="Q134" s="35"/>
      <c r="R134" s="35"/>
      <c r="S134" s="35"/>
      <c r="T134" s="35"/>
      <c r="U134" s="35"/>
      <c r="V134" s="35"/>
      <c r="W134" s="35"/>
      <c r="X134" s="35"/>
      <c r="Y134" s="28">
        <f t="shared" si="29"/>
        <v>0</v>
      </c>
      <c r="Z134" s="28">
        <f t="shared" si="29"/>
        <v>0</v>
      </c>
      <c r="AA134" s="28">
        <f t="shared" si="29"/>
        <v>0</v>
      </c>
      <c r="AB134" s="28">
        <f t="shared" si="27"/>
        <v>0</v>
      </c>
      <c r="AC134" s="28">
        <f t="shared" si="27"/>
        <v>0</v>
      </c>
      <c r="AD134" s="28">
        <f t="shared" si="27"/>
        <v>0</v>
      </c>
      <c r="AE134" s="28">
        <f t="shared" si="21"/>
        <v>0</v>
      </c>
      <c r="AF134" s="28">
        <f t="shared" si="21"/>
        <v>0</v>
      </c>
      <c r="AG134" s="28">
        <f t="shared" si="21"/>
        <v>0</v>
      </c>
      <c r="AH134" s="11">
        <f t="shared" si="20"/>
        <v>0</v>
      </c>
      <c r="AI134" s="11">
        <f t="shared" si="31"/>
        <v>0</v>
      </c>
      <c r="AJ134" s="11">
        <f t="shared" si="32"/>
        <v>0</v>
      </c>
      <c r="AK134" s="11">
        <f t="shared" si="33"/>
        <v>0</v>
      </c>
      <c r="AL134" s="11">
        <f t="shared" si="22"/>
        <v>0</v>
      </c>
      <c r="AM134" s="11">
        <f t="shared" si="22"/>
        <v>0</v>
      </c>
      <c r="AN134" s="11">
        <f t="shared" si="22"/>
        <v>0</v>
      </c>
      <c r="AO134" s="11">
        <f t="shared" si="22"/>
        <v>0</v>
      </c>
      <c r="AP134" s="11">
        <f t="shared" si="22"/>
        <v>0</v>
      </c>
      <c r="AQ134" s="11">
        <f t="shared" si="22"/>
        <v>0</v>
      </c>
      <c r="AR134" s="11">
        <f t="shared" si="28"/>
        <v>0</v>
      </c>
      <c r="AS134" s="11">
        <f t="shared" si="28"/>
        <v>0</v>
      </c>
      <c r="AT134" s="11">
        <f t="shared" si="28"/>
        <v>0</v>
      </c>
      <c r="AU134" s="11">
        <f t="shared" si="28"/>
        <v>0</v>
      </c>
      <c r="AV134" s="11">
        <f t="shared" si="28"/>
        <v>0</v>
      </c>
      <c r="AW134" s="11">
        <f t="shared" si="28"/>
        <v>0</v>
      </c>
      <c r="AX134" s="11">
        <f t="shared" si="28"/>
        <v>0</v>
      </c>
      <c r="AY134" s="11">
        <f t="shared" si="26"/>
        <v>0</v>
      </c>
      <c r="AZ134" s="11">
        <f t="shared" si="26"/>
        <v>0</v>
      </c>
    </row>
    <row r="135" spans="1:52" s="13" customFormat="1" ht="12" hidden="1" x14ac:dyDescent="0.2">
      <c r="A135" s="26" t="str">
        <f>IF(ISBLANK(B135),"",COUNTA($B$8:B135))</f>
        <v/>
      </c>
      <c r="B135" s="29"/>
      <c r="C135" s="33"/>
      <c r="D135" s="29"/>
      <c r="E135" s="44" t="str">
        <f t="shared" si="18"/>
        <v/>
      </c>
      <c r="F135" s="31"/>
      <c r="G135" s="43">
        <f t="shared" si="30"/>
        <v>0</v>
      </c>
      <c r="H135" s="34"/>
      <c r="I135" s="34"/>
      <c r="J135" s="34"/>
      <c r="K135" s="34"/>
      <c r="L135" s="34"/>
      <c r="M135" s="34"/>
      <c r="N135" s="34"/>
      <c r="O135" s="34"/>
      <c r="P135" s="43">
        <f t="shared" si="19"/>
        <v>0</v>
      </c>
      <c r="Q135" s="34"/>
      <c r="R135" s="34"/>
      <c r="S135" s="34"/>
      <c r="T135" s="34"/>
      <c r="U135" s="34"/>
      <c r="V135" s="34"/>
      <c r="W135" s="34"/>
      <c r="X135" s="34"/>
      <c r="Y135" s="28">
        <f t="shared" si="29"/>
        <v>0</v>
      </c>
      <c r="Z135" s="28">
        <f t="shared" si="29"/>
        <v>0</v>
      </c>
      <c r="AA135" s="28">
        <f t="shared" si="29"/>
        <v>0</v>
      </c>
      <c r="AB135" s="28">
        <f t="shared" si="27"/>
        <v>0</v>
      </c>
      <c r="AC135" s="28">
        <f t="shared" si="27"/>
        <v>0</v>
      </c>
      <c r="AD135" s="28">
        <f t="shared" si="27"/>
        <v>0</v>
      </c>
      <c r="AE135" s="28">
        <f t="shared" si="21"/>
        <v>0</v>
      </c>
      <c r="AF135" s="28">
        <f t="shared" si="21"/>
        <v>0</v>
      </c>
      <c r="AG135" s="28">
        <f t="shared" si="21"/>
        <v>0</v>
      </c>
      <c r="AH135" s="11">
        <f t="shared" si="20"/>
        <v>0</v>
      </c>
      <c r="AI135" s="11">
        <f t="shared" si="31"/>
        <v>0</v>
      </c>
      <c r="AJ135" s="11">
        <f t="shared" si="32"/>
        <v>0</v>
      </c>
      <c r="AK135" s="11">
        <f t="shared" si="33"/>
        <v>0</v>
      </c>
      <c r="AL135" s="11">
        <f t="shared" si="22"/>
        <v>0</v>
      </c>
      <c r="AM135" s="11">
        <f t="shared" si="22"/>
        <v>0</v>
      </c>
      <c r="AN135" s="11">
        <f t="shared" si="22"/>
        <v>0</v>
      </c>
      <c r="AO135" s="11">
        <f t="shared" si="22"/>
        <v>0</v>
      </c>
      <c r="AP135" s="11">
        <f t="shared" si="22"/>
        <v>0</v>
      </c>
      <c r="AQ135" s="11">
        <f t="shared" si="22"/>
        <v>0</v>
      </c>
      <c r="AR135" s="11">
        <f t="shared" si="28"/>
        <v>0</v>
      </c>
      <c r="AS135" s="11">
        <f t="shared" si="28"/>
        <v>0</v>
      </c>
      <c r="AT135" s="11">
        <f t="shared" si="28"/>
        <v>0</v>
      </c>
      <c r="AU135" s="11">
        <f t="shared" si="28"/>
        <v>0</v>
      </c>
      <c r="AV135" s="11">
        <f t="shared" si="28"/>
        <v>0</v>
      </c>
      <c r="AW135" s="11">
        <f t="shared" si="28"/>
        <v>0</v>
      </c>
      <c r="AX135" s="11">
        <f t="shared" si="28"/>
        <v>0</v>
      </c>
      <c r="AY135" s="11">
        <f t="shared" si="26"/>
        <v>0</v>
      </c>
      <c r="AZ135" s="11">
        <f t="shared" si="26"/>
        <v>0</v>
      </c>
    </row>
    <row r="136" spans="1:52" s="13" customFormat="1" ht="12" hidden="1" x14ac:dyDescent="0.2">
      <c r="A136" s="26" t="str">
        <f>IF(ISBLANK(B136),"",COUNTA($B$8:B136))</f>
        <v/>
      </c>
      <c r="B136" s="29"/>
      <c r="C136" s="33"/>
      <c r="D136" s="29"/>
      <c r="E136" s="44" t="str">
        <f t="shared" si="18"/>
        <v/>
      </c>
      <c r="F136" s="31"/>
      <c r="G136" s="43">
        <f t="shared" si="30"/>
        <v>0</v>
      </c>
      <c r="H136" s="34"/>
      <c r="I136" s="35"/>
      <c r="J136" s="34"/>
      <c r="K136" s="34"/>
      <c r="L136" s="34"/>
      <c r="M136" s="34"/>
      <c r="N136" s="34"/>
      <c r="O136" s="34"/>
      <c r="P136" s="43">
        <f t="shared" si="19"/>
        <v>0</v>
      </c>
      <c r="Q136" s="34"/>
      <c r="R136" s="35"/>
      <c r="S136" s="34"/>
      <c r="T136" s="34"/>
      <c r="U136" s="34"/>
      <c r="V136" s="34"/>
      <c r="W136" s="34"/>
      <c r="X136" s="34"/>
      <c r="Y136" s="28">
        <f t="shared" si="29"/>
        <v>0</v>
      </c>
      <c r="Z136" s="28">
        <f t="shared" si="29"/>
        <v>0</v>
      </c>
      <c r="AA136" s="28">
        <f t="shared" si="29"/>
        <v>0</v>
      </c>
      <c r="AB136" s="28">
        <f t="shared" si="27"/>
        <v>0</v>
      </c>
      <c r="AC136" s="28">
        <f t="shared" si="27"/>
        <v>0</v>
      </c>
      <c r="AD136" s="28">
        <f t="shared" si="27"/>
        <v>0</v>
      </c>
      <c r="AE136" s="28">
        <f t="shared" si="21"/>
        <v>0</v>
      </c>
      <c r="AF136" s="28">
        <f t="shared" si="21"/>
        <v>0</v>
      </c>
      <c r="AG136" s="28">
        <f t="shared" si="21"/>
        <v>0</v>
      </c>
      <c r="AH136" s="11">
        <f t="shared" si="20"/>
        <v>0</v>
      </c>
      <c r="AI136" s="11">
        <f t="shared" si="31"/>
        <v>0</v>
      </c>
      <c r="AJ136" s="11">
        <f t="shared" si="32"/>
        <v>0</v>
      </c>
      <c r="AK136" s="11">
        <f t="shared" si="33"/>
        <v>0</v>
      </c>
      <c r="AL136" s="11">
        <f t="shared" si="22"/>
        <v>0</v>
      </c>
      <c r="AM136" s="11">
        <f t="shared" si="22"/>
        <v>0</v>
      </c>
      <c r="AN136" s="11">
        <f t="shared" si="22"/>
        <v>0</v>
      </c>
      <c r="AO136" s="11">
        <f t="shared" si="22"/>
        <v>0</v>
      </c>
      <c r="AP136" s="11">
        <f t="shared" si="22"/>
        <v>0</v>
      </c>
      <c r="AQ136" s="11">
        <f t="shared" si="22"/>
        <v>0</v>
      </c>
      <c r="AR136" s="11">
        <f t="shared" si="28"/>
        <v>0</v>
      </c>
      <c r="AS136" s="11">
        <f t="shared" si="28"/>
        <v>0</v>
      </c>
      <c r="AT136" s="11">
        <f t="shared" si="28"/>
        <v>0</v>
      </c>
      <c r="AU136" s="11">
        <f t="shared" si="28"/>
        <v>0</v>
      </c>
      <c r="AV136" s="11">
        <f t="shared" si="28"/>
        <v>0</v>
      </c>
      <c r="AW136" s="11">
        <f t="shared" si="28"/>
        <v>0</v>
      </c>
      <c r="AX136" s="11">
        <f t="shared" si="28"/>
        <v>0</v>
      </c>
      <c r="AY136" s="11">
        <f t="shared" si="26"/>
        <v>0</v>
      </c>
      <c r="AZ136" s="11">
        <f t="shared" si="26"/>
        <v>0</v>
      </c>
    </row>
    <row r="137" spans="1:52" s="13" customFormat="1" ht="12" hidden="1" x14ac:dyDescent="0.2">
      <c r="A137" s="26" t="str">
        <f>IF(ISBLANK(B137),"",COUNTA($B$8:B137))</f>
        <v/>
      </c>
      <c r="B137" s="29"/>
      <c r="C137" s="33"/>
      <c r="D137" s="29"/>
      <c r="E137" s="44" t="str">
        <f t="shared" ref="E137:E200" si="34">IF(AND(G137=0,P137=0),"",IF(AND(H137=Q137,I137=R137,J137=S137,K137=T137,U137=L137,V137=M137,W137=N137,X137=O137),"ні","так"))</f>
        <v/>
      </c>
      <c r="F137" s="31"/>
      <c r="G137" s="43">
        <f t="shared" si="30"/>
        <v>0</v>
      </c>
      <c r="H137" s="34"/>
      <c r="I137" s="34"/>
      <c r="J137" s="34"/>
      <c r="K137" s="34"/>
      <c r="L137" s="34"/>
      <c r="M137" s="34"/>
      <c r="N137" s="34"/>
      <c r="O137" s="34"/>
      <c r="P137" s="43">
        <f t="shared" ref="P137:P200" si="35">SUM(Q137:X137)</f>
        <v>0</v>
      </c>
      <c r="Q137" s="34"/>
      <c r="R137" s="34"/>
      <c r="S137" s="34"/>
      <c r="T137" s="34"/>
      <c r="U137" s="34"/>
      <c r="V137" s="34"/>
      <c r="W137" s="34"/>
      <c r="X137" s="34"/>
      <c r="Y137" s="28">
        <f t="shared" si="29"/>
        <v>0</v>
      </c>
      <c r="Z137" s="28">
        <f t="shared" si="29"/>
        <v>0</v>
      </c>
      <c r="AA137" s="28">
        <f t="shared" si="29"/>
        <v>0</v>
      </c>
      <c r="AB137" s="28">
        <f t="shared" si="27"/>
        <v>0</v>
      </c>
      <c r="AC137" s="28">
        <f t="shared" si="27"/>
        <v>0</v>
      </c>
      <c r="AD137" s="28">
        <f t="shared" si="27"/>
        <v>0</v>
      </c>
      <c r="AE137" s="28">
        <f t="shared" si="21"/>
        <v>0</v>
      </c>
      <c r="AF137" s="28">
        <f t="shared" si="21"/>
        <v>0</v>
      </c>
      <c r="AG137" s="28">
        <f t="shared" si="21"/>
        <v>0</v>
      </c>
      <c r="AH137" s="11">
        <f t="shared" si="20"/>
        <v>0</v>
      </c>
      <c r="AI137" s="11">
        <f t="shared" si="31"/>
        <v>0</v>
      </c>
      <c r="AJ137" s="11">
        <f t="shared" si="32"/>
        <v>0</v>
      </c>
      <c r="AK137" s="11">
        <f t="shared" si="33"/>
        <v>0</v>
      </c>
      <c r="AL137" s="11">
        <f t="shared" si="22"/>
        <v>0</v>
      </c>
      <c r="AM137" s="11">
        <f t="shared" si="22"/>
        <v>0</v>
      </c>
      <c r="AN137" s="11">
        <f t="shared" si="22"/>
        <v>0</v>
      </c>
      <c r="AO137" s="11">
        <f t="shared" si="22"/>
        <v>0</v>
      </c>
      <c r="AP137" s="11">
        <f t="shared" si="22"/>
        <v>0</v>
      </c>
      <c r="AQ137" s="11">
        <f t="shared" si="22"/>
        <v>0</v>
      </c>
      <c r="AR137" s="11">
        <f t="shared" si="28"/>
        <v>0</v>
      </c>
      <c r="AS137" s="11">
        <f t="shared" si="28"/>
        <v>0</v>
      </c>
      <c r="AT137" s="11">
        <f t="shared" si="28"/>
        <v>0</v>
      </c>
      <c r="AU137" s="11">
        <f t="shared" ref="AU137:AZ188" si="36">IF($AH137=0,0,AB137)</f>
        <v>0</v>
      </c>
      <c r="AV137" s="11">
        <f t="shared" si="36"/>
        <v>0</v>
      </c>
      <c r="AW137" s="11">
        <f t="shared" si="36"/>
        <v>0</v>
      </c>
      <c r="AX137" s="11">
        <f t="shared" si="36"/>
        <v>0</v>
      </c>
      <c r="AY137" s="11">
        <f t="shared" si="26"/>
        <v>0</v>
      </c>
      <c r="AZ137" s="11">
        <f t="shared" si="26"/>
        <v>0</v>
      </c>
    </row>
    <row r="138" spans="1:52" s="15" customFormat="1" ht="12" hidden="1" x14ac:dyDescent="0.2">
      <c r="A138" s="26" t="str">
        <f>IF(ISBLANK(B138),"",COUNTA($B$8:B138))</f>
        <v/>
      </c>
      <c r="B138" s="39"/>
      <c r="C138" s="38"/>
      <c r="D138" s="39"/>
      <c r="E138" s="44" t="str">
        <f t="shared" si="34"/>
        <v/>
      </c>
      <c r="F138" s="31"/>
      <c r="G138" s="43">
        <f t="shared" si="30"/>
        <v>0</v>
      </c>
      <c r="H138" s="35"/>
      <c r="I138" s="35"/>
      <c r="J138" s="35"/>
      <c r="K138" s="35"/>
      <c r="L138" s="35"/>
      <c r="M138" s="35"/>
      <c r="N138" s="35"/>
      <c r="O138" s="35"/>
      <c r="P138" s="43">
        <f t="shared" si="35"/>
        <v>0</v>
      </c>
      <c r="Q138" s="35"/>
      <c r="R138" s="35"/>
      <c r="S138" s="35"/>
      <c r="T138" s="35"/>
      <c r="U138" s="35"/>
      <c r="V138" s="35"/>
      <c r="W138" s="35"/>
      <c r="X138" s="35"/>
      <c r="Y138" s="28">
        <f t="shared" si="29"/>
        <v>0</v>
      </c>
      <c r="Z138" s="28">
        <f t="shared" si="29"/>
        <v>0</v>
      </c>
      <c r="AA138" s="28">
        <f t="shared" si="29"/>
        <v>0</v>
      </c>
      <c r="AB138" s="28">
        <f t="shared" si="27"/>
        <v>0</v>
      </c>
      <c r="AC138" s="28">
        <f t="shared" si="27"/>
        <v>0</v>
      </c>
      <c r="AD138" s="28">
        <f t="shared" si="27"/>
        <v>0</v>
      </c>
      <c r="AE138" s="28">
        <f t="shared" si="21"/>
        <v>0</v>
      </c>
      <c r="AF138" s="28">
        <f t="shared" si="21"/>
        <v>0</v>
      </c>
      <c r="AG138" s="28">
        <f t="shared" si="21"/>
        <v>0</v>
      </c>
      <c r="AH138" s="11">
        <f t="shared" ref="AH138:AH201" si="37">F138</f>
        <v>0</v>
      </c>
      <c r="AI138" s="11">
        <f t="shared" si="31"/>
        <v>0</v>
      </c>
      <c r="AJ138" s="11">
        <f t="shared" si="32"/>
        <v>0</v>
      </c>
      <c r="AK138" s="11">
        <f t="shared" si="33"/>
        <v>0</v>
      </c>
      <c r="AL138" s="11">
        <f t="shared" si="22"/>
        <v>0</v>
      </c>
      <c r="AM138" s="11">
        <f t="shared" si="22"/>
        <v>0</v>
      </c>
      <c r="AN138" s="11">
        <f t="shared" si="22"/>
        <v>0</v>
      </c>
      <c r="AO138" s="11">
        <f t="shared" si="22"/>
        <v>0</v>
      </c>
      <c r="AP138" s="11">
        <f t="shared" si="22"/>
        <v>0</v>
      </c>
      <c r="AQ138" s="11">
        <f t="shared" si="22"/>
        <v>0</v>
      </c>
      <c r="AR138" s="11">
        <f t="shared" ref="AR138:AW201" si="38">IF($AH138=0,0,Y138)</f>
        <v>0</v>
      </c>
      <c r="AS138" s="11">
        <f t="shared" si="38"/>
        <v>0</v>
      </c>
      <c r="AT138" s="11">
        <f t="shared" si="38"/>
        <v>0</v>
      </c>
      <c r="AU138" s="11">
        <f t="shared" si="36"/>
        <v>0</v>
      </c>
      <c r="AV138" s="11">
        <f t="shared" si="36"/>
        <v>0</v>
      </c>
      <c r="AW138" s="11">
        <f t="shared" si="36"/>
        <v>0</v>
      </c>
      <c r="AX138" s="11">
        <f t="shared" si="36"/>
        <v>0</v>
      </c>
      <c r="AY138" s="11">
        <f t="shared" si="26"/>
        <v>0</v>
      </c>
      <c r="AZ138" s="11">
        <f t="shared" si="26"/>
        <v>0</v>
      </c>
    </row>
    <row r="139" spans="1:52" s="15" customFormat="1" ht="12" hidden="1" x14ac:dyDescent="0.2">
      <c r="A139" s="26" t="str">
        <f>IF(ISBLANK(B139),"",COUNTA($B$8:B139))</f>
        <v/>
      </c>
      <c r="B139" s="39"/>
      <c r="C139" s="38"/>
      <c r="D139" s="39"/>
      <c r="E139" s="44" t="str">
        <f t="shared" si="34"/>
        <v/>
      </c>
      <c r="F139" s="31"/>
      <c r="G139" s="43">
        <f t="shared" si="30"/>
        <v>0</v>
      </c>
      <c r="H139" s="35"/>
      <c r="I139" s="35"/>
      <c r="J139" s="35"/>
      <c r="K139" s="35"/>
      <c r="L139" s="35"/>
      <c r="M139" s="35"/>
      <c r="N139" s="35"/>
      <c r="O139" s="35"/>
      <c r="P139" s="43">
        <f t="shared" si="35"/>
        <v>0</v>
      </c>
      <c r="Q139" s="35"/>
      <c r="R139" s="35"/>
      <c r="S139" s="35"/>
      <c r="T139" s="35"/>
      <c r="U139" s="35"/>
      <c r="V139" s="35"/>
      <c r="W139" s="35"/>
      <c r="X139" s="35"/>
      <c r="Y139" s="28">
        <f t="shared" si="29"/>
        <v>0</v>
      </c>
      <c r="Z139" s="28">
        <f t="shared" si="29"/>
        <v>0</v>
      </c>
      <c r="AA139" s="28">
        <f t="shared" si="29"/>
        <v>0</v>
      </c>
      <c r="AB139" s="28">
        <f t="shared" si="27"/>
        <v>0</v>
      </c>
      <c r="AC139" s="28">
        <f t="shared" si="27"/>
        <v>0</v>
      </c>
      <c r="AD139" s="28">
        <f t="shared" si="27"/>
        <v>0</v>
      </c>
      <c r="AE139" s="28">
        <f t="shared" si="21"/>
        <v>0</v>
      </c>
      <c r="AF139" s="28">
        <f t="shared" si="21"/>
        <v>0</v>
      </c>
      <c r="AG139" s="28">
        <f t="shared" si="21"/>
        <v>0</v>
      </c>
      <c r="AH139" s="11">
        <f t="shared" si="37"/>
        <v>0</v>
      </c>
      <c r="AI139" s="11">
        <f t="shared" si="31"/>
        <v>0</v>
      </c>
      <c r="AJ139" s="11">
        <f t="shared" si="32"/>
        <v>0</v>
      </c>
      <c r="AK139" s="11">
        <f t="shared" si="33"/>
        <v>0</v>
      </c>
      <c r="AL139" s="11">
        <f t="shared" si="22"/>
        <v>0</v>
      </c>
      <c r="AM139" s="11">
        <f t="shared" si="22"/>
        <v>0</v>
      </c>
      <c r="AN139" s="11">
        <f t="shared" si="22"/>
        <v>0</v>
      </c>
      <c r="AO139" s="11">
        <f t="shared" si="22"/>
        <v>0</v>
      </c>
      <c r="AP139" s="11">
        <f t="shared" si="22"/>
        <v>0</v>
      </c>
      <c r="AQ139" s="11">
        <f t="shared" si="22"/>
        <v>0</v>
      </c>
      <c r="AR139" s="11">
        <f t="shared" si="38"/>
        <v>0</v>
      </c>
      <c r="AS139" s="11">
        <f t="shared" si="38"/>
        <v>0</v>
      </c>
      <c r="AT139" s="11">
        <f t="shared" si="38"/>
        <v>0</v>
      </c>
      <c r="AU139" s="11">
        <f t="shared" si="36"/>
        <v>0</v>
      </c>
      <c r="AV139" s="11">
        <f t="shared" si="36"/>
        <v>0</v>
      </c>
      <c r="AW139" s="11">
        <f t="shared" si="36"/>
        <v>0</v>
      </c>
      <c r="AX139" s="11">
        <f t="shared" si="36"/>
        <v>0</v>
      </c>
      <c r="AY139" s="11">
        <f t="shared" si="26"/>
        <v>0</v>
      </c>
      <c r="AZ139" s="11">
        <f t="shared" si="26"/>
        <v>0</v>
      </c>
    </row>
    <row r="140" spans="1:52" s="15" customFormat="1" ht="12" hidden="1" x14ac:dyDescent="0.2">
      <c r="A140" s="26" t="str">
        <f>IF(ISBLANK(B140),"",COUNTA($B$8:B140))</f>
        <v/>
      </c>
      <c r="B140" s="39"/>
      <c r="C140" s="38"/>
      <c r="D140" s="39"/>
      <c r="E140" s="44" t="str">
        <f t="shared" si="34"/>
        <v/>
      </c>
      <c r="F140" s="31"/>
      <c r="G140" s="43">
        <f t="shared" si="30"/>
        <v>0</v>
      </c>
      <c r="H140" s="35"/>
      <c r="I140" s="35"/>
      <c r="J140" s="35"/>
      <c r="K140" s="35"/>
      <c r="L140" s="35"/>
      <c r="M140" s="35"/>
      <c r="N140" s="35"/>
      <c r="O140" s="35"/>
      <c r="P140" s="43">
        <f t="shared" si="35"/>
        <v>0</v>
      </c>
      <c r="Q140" s="35"/>
      <c r="R140" s="35"/>
      <c r="S140" s="35"/>
      <c r="T140" s="35"/>
      <c r="U140" s="35"/>
      <c r="V140" s="35"/>
      <c r="W140" s="35"/>
      <c r="X140" s="35"/>
      <c r="Y140" s="28">
        <f t="shared" si="29"/>
        <v>0</v>
      </c>
      <c r="Z140" s="28">
        <f t="shared" si="29"/>
        <v>0</v>
      </c>
      <c r="AA140" s="28">
        <f t="shared" si="29"/>
        <v>0</v>
      </c>
      <c r="AB140" s="28">
        <f t="shared" si="27"/>
        <v>0</v>
      </c>
      <c r="AC140" s="28">
        <f t="shared" si="27"/>
        <v>0</v>
      </c>
      <c r="AD140" s="28">
        <f t="shared" si="27"/>
        <v>0</v>
      </c>
      <c r="AE140" s="28">
        <f t="shared" si="21"/>
        <v>0</v>
      </c>
      <c r="AF140" s="28">
        <f t="shared" si="21"/>
        <v>0</v>
      </c>
      <c r="AG140" s="28">
        <f t="shared" si="21"/>
        <v>0</v>
      </c>
      <c r="AH140" s="11">
        <f t="shared" si="37"/>
        <v>0</v>
      </c>
      <c r="AI140" s="11">
        <f t="shared" si="31"/>
        <v>0</v>
      </c>
      <c r="AJ140" s="11">
        <f t="shared" si="32"/>
        <v>0</v>
      </c>
      <c r="AK140" s="11">
        <f t="shared" si="33"/>
        <v>0</v>
      </c>
      <c r="AL140" s="11">
        <f t="shared" si="22"/>
        <v>0</v>
      </c>
      <c r="AM140" s="11">
        <f t="shared" si="22"/>
        <v>0</v>
      </c>
      <c r="AN140" s="11">
        <f t="shared" si="22"/>
        <v>0</v>
      </c>
      <c r="AO140" s="11">
        <f t="shared" si="22"/>
        <v>0</v>
      </c>
      <c r="AP140" s="11">
        <f t="shared" si="22"/>
        <v>0</v>
      </c>
      <c r="AQ140" s="11">
        <f t="shared" si="22"/>
        <v>0</v>
      </c>
      <c r="AR140" s="11">
        <f t="shared" si="38"/>
        <v>0</v>
      </c>
      <c r="AS140" s="11">
        <f t="shared" si="38"/>
        <v>0</v>
      </c>
      <c r="AT140" s="11">
        <f t="shared" si="38"/>
        <v>0</v>
      </c>
      <c r="AU140" s="11">
        <f t="shared" si="36"/>
        <v>0</v>
      </c>
      <c r="AV140" s="11">
        <f t="shared" si="36"/>
        <v>0</v>
      </c>
      <c r="AW140" s="11">
        <f t="shared" si="36"/>
        <v>0</v>
      </c>
      <c r="AX140" s="11">
        <f t="shared" si="36"/>
        <v>0</v>
      </c>
      <c r="AY140" s="11">
        <f t="shared" si="26"/>
        <v>0</v>
      </c>
      <c r="AZ140" s="11">
        <f t="shared" si="26"/>
        <v>0</v>
      </c>
    </row>
    <row r="141" spans="1:52" s="15" customFormat="1" ht="12" hidden="1" x14ac:dyDescent="0.2">
      <c r="A141" s="26" t="str">
        <f>IF(ISBLANK(B141),"",COUNTA($B$8:B141))</f>
        <v/>
      </c>
      <c r="B141" s="39"/>
      <c r="C141" s="38"/>
      <c r="D141" s="39"/>
      <c r="E141" s="44" t="str">
        <f t="shared" si="34"/>
        <v/>
      </c>
      <c r="F141" s="31"/>
      <c r="G141" s="43">
        <f t="shared" si="30"/>
        <v>0</v>
      </c>
      <c r="H141" s="35"/>
      <c r="I141" s="35"/>
      <c r="J141" s="35"/>
      <c r="K141" s="35"/>
      <c r="L141" s="35"/>
      <c r="M141" s="35"/>
      <c r="N141" s="35"/>
      <c r="O141" s="35"/>
      <c r="P141" s="43">
        <f t="shared" si="35"/>
        <v>0</v>
      </c>
      <c r="Q141" s="35"/>
      <c r="R141" s="35"/>
      <c r="S141" s="35"/>
      <c r="T141" s="35"/>
      <c r="U141" s="35"/>
      <c r="V141" s="35"/>
      <c r="W141" s="35"/>
      <c r="X141" s="35"/>
      <c r="Y141" s="28">
        <f t="shared" si="29"/>
        <v>0</v>
      </c>
      <c r="Z141" s="28">
        <f t="shared" si="29"/>
        <v>0</v>
      </c>
      <c r="AA141" s="28">
        <f t="shared" si="29"/>
        <v>0</v>
      </c>
      <c r="AB141" s="28">
        <f t="shared" si="27"/>
        <v>0</v>
      </c>
      <c r="AC141" s="28">
        <f t="shared" si="27"/>
        <v>0</v>
      </c>
      <c r="AD141" s="28">
        <f t="shared" si="27"/>
        <v>0</v>
      </c>
      <c r="AE141" s="28">
        <f t="shared" si="21"/>
        <v>0</v>
      </c>
      <c r="AF141" s="28">
        <f t="shared" si="21"/>
        <v>0</v>
      </c>
      <c r="AG141" s="28">
        <f t="shared" si="21"/>
        <v>0</v>
      </c>
      <c r="AH141" s="11">
        <f t="shared" si="37"/>
        <v>0</v>
      </c>
      <c r="AI141" s="11">
        <f t="shared" si="31"/>
        <v>0</v>
      </c>
      <c r="AJ141" s="11">
        <f t="shared" si="32"/>
        <v>0</v>
      </c>
      <c r="AK141" s="11">
        <f t="shared" si="33"/>
        <v>0</v>
      </c>
      <c r="AL141" s="11">
        <f t="shared" si="22"/>
        <v>0</v>
      </c>
      <c r="AM141" s="11">
        <f t="shared" si="22"/>
        <v>0</v>
      </c>
      <c r="AN141" s="11">
        <f t="shared" si="22"/>
        <v>0</v>
      </c>
      <c r="AO141" s="11">
        <f t="shared" si="22"/>
        <v>0</v>
      </c>
      <c r="AP141" s="11">
        <f t="shared" si="22"/>
        <v>0</v>
      </c>
      <c r="AQ141" s="11">
        <f t="shared" si="22"/>
        <v>0</v>
      </c>
      <c r="AR141" s="11">
        <f t="shared" si="38"/>
        <v>0</v>
      </c>
      <c r="AS141" s="11">
        <f t="shared" si="38"/>
        <v>0</v>
      </c>
      <c r="AT141" s="11">
        <f t="shared" si="38"/>
        <v>0</v>
      </c>
      <c r="AU141" s="11">
        <f t="shared" si="36"/>
        <v>0</v>
      </c>
      <c r="AV141" s="11">
        <f t="shared" si="36"/>
        <v>0</v>
      </c>
      <c r="AW141" s="11">
        <f t="shared" si="36"/>
        <v>0</v>
      </c>
      <c r="AX141" s="11">
        <f t="shared" si="36"/>
        <v>0</v>
      </c>
      <c r="AY141" s="11">
        <f t="shared" si="26"/>
        <v>0</v>
      </c>
      <c r="AZ141" s="11">
        <f t="shared" si="26"/>
        <v>0</v>
      </c>
    </row>
    <row r="142" spans="1:52" s="15" customFormat="1" ht="12" hidden="1" x14ac:dyDescent="0.2">
      <c r="A142" s="26" t="str">
        <f>IF(ISBLANK(B142),"",COUNTA($B$8:B142))</f>
        <v/>
      </c>
      <c r="B142" s="39"/>
      <c r="C142" s="38"/>
      <c r="D142" s="39"/>
      <c r="E142" s="44" t="str">
        <f t="shared" si="34"/>
        <v/>
      </c>
      <c r="F142" s="31"/>
      <c r="G142" s="43">
        <f t="shared" si="30"/>
        <v>0</v>
      </c>
      <c r="H142" s="35"/>
      <c r="I142" s="35"/>
      <c r="J142" s="35"/>
      <c r="K142" s="35"/>
      <c r="L142" s="35"/>
      <c r="M142" s="35"/>
      <c r="N142" s="35"/>
      <c r="O142" s="35"/>
      <c r="P142" s="43">
        <f t="shared" si="35"/>
        <v>0</v>
      </c>
      <c r="Q142" s="35"/>
      <c r="R142" s="35"/>
      <c r="S142" s="35"/>
      <c r="T142" s="35"/>
      <c r="U142" s="35"/>
      <c r="V142" s="35"/>
      <c r="W142" s="35"/>
      <c r="X142" s="35"/>
      <c r="Y142" s="28">
        <f t="shared" si="29"/>
        <v>0</v>
      </c>
      <c r="Z142" s="28">
        <f t="shared" si="29"/>
        <v>0</v>
      </c>
      <c r="AA142" s="28">
        <f t="shared" si="29"/>
        <v>0</v>
      </c>
      <c r="AB142" s="28">
        <f t="shared" si="27"/>
        <v>0</v>
      </c>
      <c r="AC142" s="28">
        <f t="shared" si="27"/>
        <v>0</v>
      </c>
      <c r="AD142" s="28">
        <f t="shared" si="27"/>
        <v>0</v>
      </c>
      <c r="AE142" s="28">
        <f t="shared" si="21"/>
        <v>0</v>
      </c>
      <c r="AF142" s="28">
        <f t="shared" si="21"/>
        <v>0</v>
      </c>
      <c r="AG142" s="28">
        <f t="shared" si="21"/>
        <v>0</v>
      </c>
      <c r="AH142" s="11">
        <f t="shared" si="37"/>
        <v>0</v>
      </c>
      <c r="AI142" s="11">
        <f t="shared" si="31"/>
        <v>0</v>
      </c>
      <c r="AJ142" s="11">
        <f t="shared" si="32"/>
        <v>0</v>
      </c>
      <c r="AK142" s="11">
        <f t="shared" si="33"/>
        <v>0</v>
      </c>
      <c r="AL142" s="11">
        <f t="shared" si="22"/>
        <v>0</v>
      </c>
      <c r="AM142" s="11">
        <f t="shared" si="22"/>
        <v>0</v>
      </c>
      <c r="AN142" s="11">
        <f t="shared" si="22"/>
        <v>0</v>
      </c>
      <c r="AO142" s="11">
        <f t="shared" si="22"/>
        <v>0</v>
      </c>
      <c r="AP142" s="11">
        <f t="shared" si="22"/>
        <v>0</v>
      </c>
      <c r="AQ142" s="11">
        <f t="shared" si="22"/>
        <v>0</v>
      </c>
      <c r="AR142" s="11">
        <f t="shared" si="38"/>
        <v>0</v>
      </c>
      <c r="AS142" s="11">
        <f t="shared" si="38"/>
        <v>0</v>
      </c>
      <c r="AT142" s="11">
        <f t="shared" si="38"/>
        <v>0</v>
      </c>
      <c r="AU142" s="11">
        <f t="shared" si="36"/>
        <v>0</v>
      </c>
      <c r="AV142" s="11">
        <f t="shared" si="36"/>
        <v>0</v>
      </c>
      <c r="AW142" s="11">
        <f t="shared" si="36"/>
        <v>0</v>
      </c>
      <c r="AX142" s="11">
        <f t="shared" si="36"/>
        <v>0</v>
      </c>
      <c r="AY142" s="11">
        <f t="shared" si="26"/>
        <v>0</v>
      </c>
      <c r="AZ142" s="11">
        <f t="shared" si="26"/>
        <v>0</v>
      </c>
    </row>
    <row r="143" spans="1:52" s="15" customFormat="1" ht="12" hidden="1" x14ac:dyDescent="0.2">
      <c r="A143" s="26" t="str">
        <f>IF(ISBLANK(B143),"",COUNTA($B$8:B143))</f>
        <v/>
      </c>
      <c r="B143" s="39"/>
      <c r="C143" s="38"/>
      <c r="D143" s="39"/>
      <c r="E143" s="44" t="str">
        <f t="shared" si="34"/>
        <v/>
      </c>
      <c r="F143" s="31"/>
      <c r="G143" s="43">
        <f t="shared" si="30"/>
        <v>0</v>
      </c>
      <c r="H143" s="35"/>
      <c r="I143" s="35"/>
      <c r="J143" s="35"/>
      <c r="K143" s="35"/>
      <c r="L143" s="35"/>
      <c r="M143" s="35"/>
      <c r="N143" s="35"/>
      <c r="O143" s="35"/>
      <c r="P143" s="43">
        <f t="shared" si="35"/>
        <v>0</v>
      </c>
      <c r="Q143" s="35"/>
      <c r="R143" s="35"/>
      <c r="S143" s="35"/>
      <c r="T143" s="35"/>
      <c r="U143" s="35"/>
      <c r="V143" s="35"/>
      <c r="W143" s="35"/>
      <c r="X143" s="35"/>
      <c r="Y143" s="28">
        <f t="shared" si="29"/>
        <v>0</v>
      </c>
      <c r="Z143" s="28">
        <f t="shared" si="29"/>
        <v>0</v>
      </c>
      <c r="AA143" s="28">
        <f t="shared" si="29"/>
        <v>0</v>
      </c>
      <c r="AB143" s="28">
        <f t="shared" si="27"/>
        <v>0</v>
      </c>
      <c r="AC143" s="28">
        <f t="shared" si="27"/>
        <v>0</v>
      </c>
      <c r="AD143" s="28">
        <f t="shared" si="27"/>
        <v>0</v>
      </c>
      <c r="AE143" s="28">
        <f t="shared" si="27"/>
        <v>0</v>
      </c>
      <c r="AF143" s="28">
        <f t="shared" si="27"/>
        <v>0</v>
      </c>
      <c r="AG143" s="28">
        <f t="shared" si="27"/>
        <v>0</v>
      </c>
      <c r="AH143" s="11">
        <f t="shared" si="37"/>
        <v>0</v>
      </c>
      <c r="AI143" s="11">
        <f t="shared" si="31"/>
        <v>0</v>
      </c>
      <c r="AJ143" s="11">
        <f t="shared" si="32"/>
        <v>0</v>
      </c>
      <c r="AK143" s="11">
        <f t="shared" si="33"/>
        <v>0</v>
      </c>
      <c r="AL143" s="11">
        <f t="shared" si="22"/>
        <v>0</v>
      </c>
      <c r="AM143" s="11">
        <f t="shared" si="22"/>
        <v>0</v>
      </c>
      <c r="AN143" s="11">
        <f t="shared" si="22"/>
        <v>0</v>
      </c>
      <c r="AO143" s="11">
        <f t="shared" si="22"/>
        <v>0</v>
      </c>
      <c r="AP143" s="11">
        <f t="shared" si="22"/>
        <v>0</v>
      </c>
      <c r="AQ143" s="11">
        <f t="shared" si="22"/>
        <v>0</v>
      </c>
      <c r="AR143" s="11">
        <f t="shared" si="38"/>
        <v>0</v>
      </c>
      <c r="AS143" s="11">
        <f t="shared" si="38"/>
        <v>0</v>
      </c>
      <c r="AT143" s="11">
        <f t="shared" si="38"/>
        <v>0</v>
      </c>
      <c r="AU143" s="11">
        <f t="shared" si="36"/>
        <v>0</v>
      </c>
      <c r="AV143" s="11">
        <f t="shared" si="36"/>
        <v>0</v>
      </c>
      <c r="AW143" s="11">
        <f t="shared" si="36"/>
        <v>0</v>
      </c>
      <c r="AX143" s="11">
        <f t="shared" si="36"/>
        <v>0</v>
      </c>
      <c r="AY143" s="11">
        <f t="shared" si="26"/>
        <v>0</v>
      </c>
      <c r="AZ143" s="11">
        <f t="shared" si="26"/>
        <v>0</v>
      </c>
    </row>
    <row r="144" spans="1:52" s="15" customFormat="1" ht="12" hidden="1" x14ac:dyDescent="0.2">
      <c r="A144" s="26" t="str">
        <f>IF(ISBLANK(B144),"",COUNTA($B$8:B144))</f>
        <v/>
      </c>
      <c r="B144" s="39"/>
      <c r="C144" s="38"/>
      <c r="D144" s="39"/>
      <c r="E144" s="44" t="str">
        <f t="shared" si="34"/>
        <v/>
      </c>
      <c r="F144" s="31"/>
      <c r="G144" s="43">
        <f t="shared" si="30"/>
        <v>0</v>
      </c>
      <c r="H144" s="35"/>
      <c r="I144" s="35"/>
      <c r="J144" s="35"/>
      <c r="K144" s="35"/>
      <c r="L144" s="35"/>
      <c r="M144" s="35"/>
      <c r="N144" s="35"/>
      <c r="O144" s="35"/>
      <c r="P144" s="43">
        <f t="shared" si="35"/>
        <v>0</v>
      </c>
      <c r="Q144" s="35"/>
      <c r="R144" s="35"/>
      <c r="S144" s="35"/>
      <c r="T144" s="35"/>
      <c r="U144" s="35"/>
      <c r="V144" s="35"/>
      <c r="W144" s="35"/>
      <c r="X144" s="35"/>
      <c r="Y144" s="28">
        <f t="shared" si="29"/>
        <v>0</v>
      </c>
      <c r="Z144" s="28">
        <f t="shared" si="29"/>
        <v>0</v>
      </c>
      <c r="AA144" s="28">
        <f t="shared" si="29"/>
        <v>0</v>
      </c>
      <c r="AB144" s="28">
        <f t="shared" si="27"/>
        <v>0</v>
      </c>
      <c r="AC144" s="28">
        <f t="shared" si="27"/>
        <v>0</v>
      </c>
      <c r="AD144" s="28">
        <f t="shared" si="27"/>
        <v>0</v>
      </c>
      <c r="AE144" s="28">
        <f t="shared" si="27"/>
        <v>0</v>
      </c>
      <c r="AF144" s="28">
        <f t="shared" si="27"/>
        <v>0</v>
      </c>
      <c r="AG144" s="28">
        <f t="shared" si="27"/>
        <v>0</v>
      </c>
      <c r="AH144" s="11">
        <f t="shared" si="37"/>
        <v>0</v>
      </c>
      <c r="AI144" s="11">
        <f t="shared" si="31"/>
        <v>0</v>
      </c>
      <c r="AJ144" s="11">
        <f t="shared" si="32"/>
        <v>0</v>
      </c>
      <c r="AK144" s="11">
        <f t="shared" si="33"/>
        <v>0</v>
      </c>
      <c r="AL144" s="11">
        <f t="shared" si="22"/>
        <v>0</v>
      </c>
      <c r="AM144" s="11">
        <f t="shared" si="22"/>
        <v>0</v>
      </c>
      <c r="AN144" s="11">
        <f t="shared" si="22"/>
        <v>0</v>
      </c>
      <c r="AO144" s="11">
        <f t="shared" si="22"/>
        <v>0</v>
      </c>
      <c r="AP144" s="11">
        <f t="shared" si="22"/>
        <v>0</v>
      </c>
      <c r="AQ144" s="11">
        <f t="shared" si="22"/>
        <v>0</v>
      </c>
      <c r="AR144" s="11">
        <f t="shared" si="38"/>
        <v>0</v>
      </c>
      <c r="AS144" s="11">
        <f t="shared" si="38"/>
        <v>0</v>
      </c>
      <c r="AT144" s="11">
        <f t="shared" si="38"/>
        <v>0</v>
      </c>
      <c r="AU144" s="11">
        <f t="shared" si="36"/>
        <v>0</v>
      </c>
      <c r="AV144" s="11">
        <f t="shared" si="36"/>
        <v>0</v>
      </c>
      <c r="AW144" s="11">
        <f t="shared" si="36"/>
        <v>0</v>
      </c>
      <c r="AX144" s="11">
        <f t="shared" si="36"/>
        <v>0</v>
      </c>
      <c r="AY144" s="11">
        <f t="shared" si="26"/>
        <v>0</v>
      </c>
      <c r="AZ144" s="11">
        <f t="shared" si="26"/>
        <v>0</v>
      </c>
    </row>
    <row r="145" spans="1:52" s="15" customFormat="1" ht="12" hidden="1" x14ac:dyDescent="0.2">
      <c r="A145" s="26" t="str">
        <f>IF(ISBLANK(B145),"",COUNTA($B$8:B145))</f>
        <v/>
      </c>
      <c r="B145" s="39"/>
      <c r="C145" s="38"/>
      <c r="D145" s="39"/>
      <c r="E145" s="44" t="str">
        <f t="shared" si="34"/>
        <v/>
      </c>
      <c r="F145" s="31"/>
      <c r="G145" s="43">
        <f t="shared" si="30"/>
        <v>0</v>
      </c>
      <c r="H145" s="35"/>
      <c r="I145" s="35"/>
      <c r="J145" s="35"/>
      <c r="K145" s="35"/>
      <c r="L145" s="35"/>
      <c r="M145" s="35"/>
      <c r="N145" s="35"/>
      <c r="O145" s="35"/>
      <c r="P145" s="43">
        <f t="shared" si="35"/>
        <v>0</v>
      </c>
      <c r="Q145" s="35"/>
      <c r="R145" s="35"/>
      <c r="S145" s="35"/>
      <c r="T145" s="35"/>
      <c r="U145" s="35"/>
      <c r="V145" s="35"/>
      <c r="W145" s="35"/>
      <c r="X145" s="35"/>
      <c r="Y145" s="28">
        <f t="shared" si="29"/>
        <v>0</v>
      </c>
      <c r="Z145" s="28">
        <f t="shared" si="29"/>
        <v>0</v>
      </c>
      <c r="AA145" s="28">
        <f t="shared" si="29"/>
        <v>0</v>
      </c>
      <c r="AB145" s="28">
        <f t="shared" si="27"/>
        <v>0</v>
      </c>
      <c r="AC145" s="28">
        <f t="shared" si="27"/>
        <v>0</v>
      </c>
      <c r="AD145" s="28">
        <f t="shared" si="27"/>
        <v>0</v>
      </c>
      <c r="AE145" s="28">
        <f t="shared" si="27"/>
        <v>0</v>
      </c>
      <c r="AF145" s="28">
        <f t="shared" si="27"/>
        <v>0</v>
      </c>
      <c r="AG145" s="28">
        <f t="shared" si="27"/>
        <v>0</v>
      </c>
      <c r="AH145" s="11">
        <f t="shared" si="37"/>
        <v>0</v>
      </c>
      <c r="AI145" s="11">
        <f t="shared" si="31"/>
        <v>0</v>
      </c>
      <c r="AJ145" s="11">
        <f t="shared" si="32"/>
        <v>0</v>
      </c>
      <c r="AK145" s="11">
        <f t="shared" si="33"/>
        <v>0</v>
      </c>
      <c r="AL145" s="11">
        <f t="shared" si="22"/>
        <v>0</v>
      </c>
      <c r="AM145" s="11">
        <f t="shared" si="22"/>
        <v>0</v>
      </c>
      <c r="AN145" s="11">
        <f t="shared" si="22"/>
        <v>0</v>
      </c>
      <c r="AO145" s="11">
        <f t="shared" si="22"/>
        <v>0</v>
      </c>
      <c r="AP145" s="11">
        <f t="shared" si="22"/>
        <v>0</v>
      </c>
      <c r="AQ145" s="11">
        <f t="shared" si="22"/>
        <v>0</v>
      </c>
      <c r="AR145" s="11">
        <f t="shared" si="38"/>
        <v>0</v>
      </c>
      <c r="AS145" s="11">
        <f t="shared" si="38"/>
        <v>0</v>
      </c>
      <c r="AT145" s="11">
        <f t="shared" si="38"/>
        <v>0</v>
      </c>
      <c r="AU145" s="11">
        <f t="shared" si="36"/>
        <v>0</v>
      </c>
      <c r="AV145" s="11">
        <f t="shared" si="36"/>
        <v>0</v>
      </c>
      <c r="AW145" s="11">
        <f t="shared" si="36"/>
        <v>0</v>
      </c>
      <c r="AX145" s="11">
        <f t="shared" si="36"/>
        <v>0</v>
      </c>
      <c r="AY145" s="11">
        <f t="shared" si="26"/>
        <v>0</v>
      </c>
      <c r="AZ145" s="11">
        <f t="shared" si="26"/>
        <v>0</v>
      </c>
    </row>
    <row r="146" spans="1:52" s="15" customFormat="1" ht="12" hidden="1" x14ac:dyDescent="0.2">
      <c r="A146" s="26" t="str">
        <f>IF(ISBLANK(B146),"",COUNTA($B$8:B146))</f>
        <v/>
      </c>
      <c r="B146" s="39"/>
      <c r="C146" s="38"/>
      <c r="D146" s="39"/>
      <c r="E146" s="44" t="str">
        <f t="shared" si="34"/>
        <v/>
      </c>
      <c r="F146" s="31"/>
      <c r="G146" s="43">
        <f t="shared" si="30"/>
        <v>0</v>
      </c>
      <c r="H146" s="35"/>
      <c r="I146" s="35"/>
      <c r="J146" s="35"/>
      <c r="K146" s="35"/>
      <c r="L146" s="35"/>
      <c r="M146" s="35"/>
      <c r="N146" s="35"/>
      <c r="O146" s="35"/>
      <c r="P146" s="43">
        <f t="shared" si="35"/>
        <v>0</v>
      </c>
      <c r="Q146" s="35"/>
      <c r="R146" s="35"/>
      <c r="S146" s="35"/>
      <c r="T146" s="35"/>
      <c r="U146" s="35"/>
      <c r="V146" s="35"/>
      <c r="W146" s="35"/>
      <c r="X146" s="35"/>
      <c r="Y146" s="28">
        <f t="shared" si="29"/>
        <v>0</v>
      </c>
      <c r="Z146" s="28">
        <f t="shared" si="29"/>
        <v>0</v>
      </c>
      <c r="AA146" s="28">
        <f t="shared" si="29"/>
        <v>0</v>
      </c>
      <c r="AB146" s="28">
        <f t="shared" si="27"/>
        <v>0</v>
      </c>
      <c r="AC146" s="28">
        <f t="shared" si="27"/>
        <v>0</v>
      </c>
      <c r="AD146" s="28">
        <f t="shared" si="27"/>
        <v>0</v>
      </c>
      <c r="AE146" s="28">
        <f t="shared" si="27"/>
        <v>0</v>
      </c>
      <c r="AF146" s="28">
        <f t="shared" si="27"/>
        <v>0</v>
      </c>
      <c r="AG146" s="28">
        <f t="shared" si="27"/>
        <v>0</v>
      </c>
      <c r="AH146" s="11">
        <f t="shared" si="37"/>
        <v>0</v>
      </c>
      <c r="AI146" s="11">
        <f t="shared" si="31"/>
        <v>0</v>
      </c>
      <c r="AJ146" s="11">
        <f t="shared" si="32"/>
        <v>0</v>
      </c>
      <c r="AK146" s="11">
        <f t="shared" si="33"/>
        <v>0</v>
      </c>
      <c r="AL146" s="11">
        <f t="shared" si="22"/>
        <v>0</v>
      </c>
      <c r="AM146" s="11">
        <f t="shared" si="22"/>
        <v>0</v>
      </c>
      <c r="AN146" s="11">
        <f t="shared" si="22"/>
        <v>0</v>
      </c>
      <c r="AO146" s="11">
        <f t="shared" si="22"/>
        <v>0</v>
      </c>
      <c r="AP146" s="11">
        <f t="shared" si="22"/>
        <v>0</v>
      </c>
      <c r="AQ146" s="11">
        <f t="shared" si="22"/>
        <v>0</v>
      </c>
      <c r="AR146" s="11">
        <f t="shared" si="38"/>
        <v>0</v>
      </c>
      <c r="AS146" s="11">
        <f t="shared" si="38"/>
        <v>0</v>
      </c>
      <c r="AT146" s="11">
        <f t="shared" si="38"/>
        <v>0</v>
      </c>
      <c r="AU146" s="11">
        <f t="shared" si="36"/>
        <v>0</v>
      </c>
      <c r="AV146" s="11">
        <f t="shared" si="36"/>
        <v>0</v>
      </c>
      <c r="AW146" s="11">
        <f t="shared" si="36"/>
        <v>0</v>
      </c>
      <c r="AX146" s="11">
        <f t="shared" si="36"/>
        <v>0</v>
      </c>
      <c r="AY146" s="11">
        <f t="shared" si="26"/>
        <v>0</v>
      </c>
      <c r="AZ146" s="11">
        <f t="shared" si="26"/>
        <v>0</v>
      </c>
    </row>
    <row r="147" spans="1:52" s="15" customFormat="1" ht="12" hidden="1" x14ac:dyDescent="0.2">
      <c r="A147" s="26" t="str">
        <f>IF(ISBLANK(B147),"",COUNTA($B$8:B147))</f>
        <v/>
      </c>
      <c r="B147" s="39"/>
      <c r="C147" s="38"/>
      <c r="D147" s="39"/>
      <c r="E147" s="44" t="str">
        <f t="shared" si="34"/>
        <v/>
      </c>
      <c r="F147" s="31"/>
      <c r="G147" s="43">
        <f t="shared" si="30"/>
        <v>0</v>
      </c>
      <c r="H147" s="35"/>
      <c r="I147" s="35"/>
      <c r="J147" s="35"/>
      <c r="K147" s="35"/>
      <c r="L147" s="35"/>
      <c r="M147" s="35"/>
      <c r="N147" s="35"/>
      <c r="O147" s="35"/>
      <c r="P147" s="43">
        <f t="shared" si="35"/>
        <v>0</v>
      </c>
      <c r="Q147" s="35"/>
      <c r="R147" s="35"/>
      <c r="S147" s="35"/>
      <c r="T147" s="35"/>
      <c r="U147" s="35"/>
      <c r="V147" s="35"/>
      <c r="W147" s="35"/>
      <c r="X147" s="35"/>
      <c r="Y147" s="28">
        <f t="shared" si="29"/>
        <v>0</v>
      </c>
      <c r="Z147" s="28">
        <f t="shared" si="29"/>
        <v>0</v>
      </c>
      <c r="AA147" s="28">
        <f t="shared" si="29"/>
        <v>0</v>
      </c>
      <c r="AB147" s="28">
        <f t="shared" si="27"/>
        <v>0</v>
      </c>
      <c r="AC147" s="28">
        <f t="shared" si="27"/>
        <v>0</v>
      </c>
      <c r="AD147" s="28">
        <f t="shared" si="27"/>
        <v>0</v>
      </c>
      <c r="AE147" s="28">
        <f t="shared" si="27"/>
        <v>0</v>
      </c>
      <c r="AF147" s="28">
        <f t="shared" si="27"/>
        <v>0</v>
      </c>
      <c r="AG147" s="28">
        <f t="shared" si="27"/>
        <v>0</v>
      </c>
      <c r="AH147" s="11">
        <f t="shared" si="37"/>
        <v>0</v>
      </c>
      <c r="AI147" s="11">
        <f t="shared" si="31"/>
        <v>0</v>
      </c>
      <c r="AJ147" s="11">
        <f t="shared" si="32"/>
        <v>0</v>
      </c>
      <c r="AK147" s="11">
        <f t="shared" si="33"/>
        <v>0</v>
      </c>
      <c r="AL147" s="11">
        <f t="shared" ref="AL147:AL157" si="39">IF($AH147=0,0,$AH147*AB147)</f>
        <v>0</v>
      </c>
      <c r="AM147" s="11">
        <f t="shared" ref="AM147:AM157" si="40">IF($AH147=0,0,$AH147*AC147)</f>
        <v>0</v>
      </c>
      <c r="AN147" s="11">
        <f t="shared" ref="AN147:AN157" si="41">IF($AH147=0,0,$AH147*AD147)</f>
        <v>0</v>
      </c>
      <c r="AO147" s="11">
        <f t="shared" ref="AO147:AO157" si="42">IF($AH147=0,0,$AH147*AE147)</f>
        <v>0</v>
      </c>
      <c r="AP147" s="11">
        <f t="shared" ref="AP147:AP157" si="43">IF($AH147=0,0,$AH147*AF147)</f>
        <v>0</v>
      </c>
      <c r="AQ147" s="11">
        <f t="shared" ref="AQ147:AQ157" si="44">IF($AH147=0,0,$AH147*AG147)</f>
        <v>0</v>
      </c>
      <c r="AR147" s="11">
        <f t="shared" si="38"/>
        <v>0</v>
      </c>
      <c r="AS147" s="11">
        <f t="shared" si="38"/>
        <v>0</v>
      </c>
      <c r="AT147" s="11">
        <f t="shared" si="38"/>
        <v>0</v>
      </c>
      <c r="AU147" s="11">
        <f t="shared" si="36"/>
        <v>0</v>
      </c>
      <c r="AV147" s="11">
        <f t="shared" si="36"/>
        <v>0</v>
      </c>
      <c r="AW147" s="11">
        <f t="shared" si="36"/>
        <v>0</v>
      </c>
      <c r="AX147" s="11">
        <f t="shared" si="36"/>
        <v>0</v>
      </c>
      <c r="AY147" s="11">
        <f t="shared" si="26"/>
        <v>0</v>
      </c>
      <c r="AZ147" s="11">
        <f t="shared" si="26"/>
        <v>0</v>
      </c>
    </row>
    <row r="148" spans="1:52" s="15" customFormat="1" ht="12" hidden="1" x14ac:dyDescent="0.2">
      <c r="A148" s="26" t="str">
        <f>IF(ISBLANK(B148),"",COUNTA($B$8:B148))</f>
        <v/>
      </c>
      <c r="B148" s="39"/>
      <c r="C148" s="38"/>
      <c r="D148" s="39"/>
      <c r="E148" s="44" t="str">
        <f t="shared" si="34"/>
        <v/>
      </c>
      <c r="F148" s="31"/>
      <c r="G148" s="43">
        <f t="shared" si="30"/>
        <v>0</v>
      </c>
      <c r="H148" s="35"/>
      <c r="I148" s="35"/>
      <c r="J148" s="35"/>
      <c r="K148" s="35"/>
      <c r="L148" s="35"/>
      <c r="M148" s="35"/>
      <c r="N148" s="35"/>
      <c r="O148" s="35"/>
      <c r="P148" s="43">
        <f t="shared" si="35"/>
        <v>0</v>
      </c>
      <c r="Q148" s="35"/>
      <c r="R148" s="35"/>
      <c r="S148" s="35"/>
      <c r="T148" s="35"/>
      <c r="U148" s="35"/>
      <c r="V148" s="35"/>
      <c r="W148" s="35"/>
      <c r="X148" s="35"/>
      <c r="Y148" s="28">
        <f t="shared" si="29"/>
        <v>0</v>
      </c>
      <c r="Z148" s="28">
        <f t="shared" si="29"/>
        <v>0</v>
      </c>
      <c r="AA148" s="28">
        <f t="shared" si="29"/>
        <v>0</v>
      </c>
      <c r="AB148" s="28">
        <f t="shared" si="27"/>
        <v>0</v>
      </c>
      <c r="AC148" s="28">
        <f t="shared" si="27"/>
        <v>0</v>
      </c>
      <c r="AD148" s="28">
        <f t="shared" si="27"/>
        <v>0</v>
      </c>
      <c r="AE148" s="28">
        <f t="shared" si="27"/>
        <v>0</v>
      </c>
      <c r="AF148" s="28">
        <f t="shared" si="27"/>
        <v>0</v>
      </c>
      <c r="AG148" s="28">
        <f t="shared" si="27"/>
        <v>0</v>
      </c>
      <c r="AH148" s="11">
        <f t="shared" si="37"/>
        <v>0</v>
      </c>
      <c r="AI148" s="11">
        <f t="shared" si="31"/>
        <v>0</v>
      </c>
      <c r="AJ148" s="11">
        <f t="shared" si="32"/>
        <v>0</v>
      </c>
      <c r="AK148" s="11">
        <f t="shared" si="33"/>
        <v>0</v>
      </c>
      <c r="AL148" s="11">
        <f t="shared" si="39"/>
        <v>0</v>
      </c>
      <c r="AM148" s="11">
        <f t="shared" si="40"/>
        <v>0</v>
      </c>
      <c r="AN148" s="11">
        <f t="shared" si="41"/>
        <v>0</v>
      </c>
      <c r="AO148" s="11">
        <f t="shared" si="42"/>
        <v>0</v>
      </c>
      <c r="AP148" s="11">
        <f t="shared" si="43"/>
        <v>0</v>
      </c>
      <c r="AQ148" s="11">
        <f t="shared" si="44"/>
        <v>0</v>
      </c>
      <c r="AR148" s="11">
        <f t="shared" si="38"/>
        <v>0</v>
      </c>
      <c r="AS148" s="11">
        <f t="shared" si="38"/>
        <v>0</v>
      </c>
      <c r="AT148" s="11">
        <f t="shared" si="38"/>
        <v>0</v>
      </c>
      <c r="AU148" s="11">
        <f t="shared" si="36"/>
        <v>0</v>
      </c>
      <c r="AV148" s="11">
        <f t="shared" si="36"/>
        <v>0</v>
      </c>
      <c r="AW148" s="11">
        <f t="shared" si="36"/>
        <v>0</v>
      </c>
      <c r="AX148" s="11">
        <f t="shared" si="36"/>
        <v>0</v>
      </c>
      <c r="AY148" s="11">
        <f t="shared" si="26"/>
        <v>0</v>
      </c>
      <c r="AZ148" s="11">
        <f t="shared" si="26"/>
        <v>0</v>
      </c>
    </row>
    <row r="149" spans="1:52" s="15" customFormat="1" ht="12" hidden="1" x14ac:dyDescent="0.2">
      <c r="A149" s="26" t="str">
        <f>IF(ISBLANK(B149),"",COUNTA($B$8:B149))</f>
        <v/>
      </c>
      <c r="B149" s="39"/>
      <c r="C149" s="38"/>
      <c r="D149" s="39"/>
      <c r="E149" s="44" t="str">
        <f t="shared" si="34"/>
        <v/>
      </c>
      <c r="F149" s="31"/>
      <c r="G149" s="43">
        <f t="shared" si="30"/>
        <v>0</v>
      </c>
      <c r="H149" s="35"/>
      <c r="I149" s="35"/>
      <c r="J149" s="35"/>
      <c r="K149" s="35"/>
      <c r="L149" s="35"/>
      <c r="M149" s="35"/>
      <c r="N149" s="35"/>
      <c r="O149" s="35"/>
      <c r="P149" s="43">
        <f t="shared" si="35"/>
        <v>0</v>
      </c>
      <c r="Q149" s="35"/>
      <c r="R149" s="35"/>
      <c r="S149" s="35"/>
      <c r="T149" s="35"/>
      <c r="U149" s="35"/>
      <c r="V149" s="35"/>
      <c r="W149" s="35"/>
      <c r="X149" s="35"/>
      <c r="Y149" s="28">
        <f t="shared" si="29"/>
        <v>0</v>
      </c>
      <c r="Z149" s="28">
        <f t="shared" si="29"/>
        <v>0</v>
      </c>
      <c r="AA149" s="28">
        <f t="shared" si="29"/>
        <v>0</v>
      </c>
      <c r="AB149" s="28">
        <f t="shared" si="27"/>
        <v>0</v>
      </c>
      <c r="AC149" s="28">
        <f t="shared" si="27"/>
        <v>0</v>
      </c>
      <c r="AD149" s="28">
        <f t="shared" si="27"/>
        <v>0</v>
      </c>
      <c r="AE149" s="28">
        <f t="shared" si="27"/>
        <v>0</v>
      </c>
      <c r="AF149" s="28">
        <f t="shared" si="27"/>
        <v>0</v>
      </c>
      <c r="AG149" s="28">
        <f t="shared" si="27"/>
        <v>0</v>
      </c>
      <c r="AH149" s="11">
        <f t="shared" si="37"/>
        <v>0</v>
      </c>
      <c r="AI149" s="11">
        <f t="shared" si="31"/>
        <v>0</v>
      </c>
      <c r="AJ149" s="11">
        <f t="shared" si="32"/>
        <v>0</v>
      </c>
      <c r="AK149" s="11">
        <f t="shared" si="33"/>
        <v>0</v>
      </c>
      <c r="AL149" s="11">
        <f t="shared" si="39"/>
        <v>0</v>
      </c>
      <c r="AM149" s="11">
        <f t="shared" si="40"/>
        <v>0</v>
      </c>
      <c r="AN149" s="11">
        <f t="shared" si="41"/>
        <v>0</v>
      </c>
      <c r="AO149" s="11">
        <f t="shared" si="42"/>
        <v>0</v>
      </c>
      <c r="AP149" s="11">
        <f t="shared" si="43"/>
        <v>0</v>
      </c>
      <c r="AQ149" s="11">
        <f t="shared" si="44"/>
        <v>0</v>
      </c>
      <c r="AR149" s="11">
        <f t="shared" si="38"/>
        <v>0</v>
      </c>
      <c r="AS149" s="11">
        <f t="shared" si="38"/>
        <v>0</v>
      </c>
      <c r="AT149" s="11">
        <f t="shared" si="38"/>
        <v>0</v>
      </c>
      <c r="AU149" s="11">
        <f t="shared" si="36"/>
        <v>0</v>
      </c>
      <c r="AV149" s="11">
        <f t="shared" si="36"/>
        <v>0</v>
      </c>
      <c r="AW149" s="11">
        <f t="shared" si="36"/>
        <v>0</v>
      </c>
      <c r="AX149" s="11">
        <f t="shared" si="36"/>
        <v>0</v>
      </c>
      <c r="AY149" s="11">
        <f t="shared" si="26"/>
        <v>0</v>
      </c>
      <c r="AZ149" s="11">
        <f t="shared" si="26"/>
        <v>0</v>
      </c>
    </row>
    <row r="150" spans="1:52" s="15" customFormat="1" ht="12" hidden="1" x14ac:dyDescent="0.2">
      <c r="A150" s="26" t="str">
        <f>IF(ISBLANK(B150),"",COUNTA($B$8:B150))</f>
        <v/>
      </c>
      <c r="B150" s="39"/>
      <c r="C150" s="38"/>
      <c r="D150" s="39"/>
      <c r="E150" s="44" t="str">
        <f t="shared" si="34"/>
        <v/>
      </c>
      <c r="F150" s="31"/>
      <c r="G150" s="43">
        <f t="shared" si="30"/>
        <v>0</v>
      </c>
      <c r="H150" s="35"/>
      <c r="I150" s="35"/>
      <c r="J150" s="35"/>
      <c r="K150" s="35"/>
      <c r="L150" s="35"/>
      <c r="M150" s="35"/>
      <c r="N150" s="35"/>
      <c r="O150" s="35"/>
      <c r="P150" s="43">
        <f t="shared" si="35"/>
        <v>0</v>
      </c>
      <c r="Q150" s="35"/>
      <c r="R150" s="35"/>
      <c r="S150" s="35"/>
      <c r="T150" s="35"/>
      <c r="U150" s="35"/>
      <c r="V150" s="35"/>
      <c r="W150" s="35"/>
      <c r="X150" s="35"/>
      <c r="Y150" s="28">
        <f t="shared" si="29"/>
        <v>0</v>
      </c>
      <c r="Z150" s="28">
        <f t="shared" si="29"/>
        <v>0</v>
      </c>
      <c r="AA150" s="28">
        <f t="shared" si="29"/>
        <v>0</v>
      </c>
      <c r="AB150" s="28">
        <f t="shared" si="27"/>
        <v>0</v>
      </c>
      <c r="AC150" s="28">
        <f t="shared" si="27"/>
        <v>0</v>
      </c>
      <c r="AD150" s="28">
        <f t="shared" si="27"/>
        <v>0</v>
      </c>
      <c r="AE150" s="28">
        <f t="shared" si="27"/>
        <v>0</v>
      </c>
      <c r="AF150" s="28">
        <f t="shared" si="27"/>
        <v>0</v>
      </c>
      <c r="AG150" s="28">
        <f t="shared" si="27"/>
        <v>0</v>
      </c>
      <c r="AH150" s="11">
        <f t="shared" si="37"/>
        <v>0</v>
      </c>
      <c r="AI150" s="11">
        <f t="shared" si="31"/>
        <v>0</v>
      </c>
      <c r="AJ150" s="11">
        <f t="shared" si="32"/>
        <v>0</v>
      </c>
      <c r="AK150" s="11">
        <f t="shared" si="33"/>
        <v>0</v>
      </c>
      <c r="AL150" s="11">
        <f t="shared" si="39"/>
        <v>0</v>
      </c>
      <c r="AM150" s="11">
        <f t="shared" si="40"/>
        <v>0</v>
      </c>
      <c r="AN150" s="11">
        <f t="shared" si="41"/>
        <v>0</v>
      </c>
      <c r="AO150" s="11">
        <f t="shared" si="42"/>
        <v>0</v>
      </c>
      <c r="AP150" s="11">
        <f t="shared" si="43"/>
        <v>0</v>
      </c>
      <c r="AQ150" s="11">
        <f t="shared" si="44"/>
        <v>0</v>
      </c>
      <c r="AR150" s="11">
        <f t="shared" si="38"/>
        <v>0</v>
      </c>
      <c r="AS150" s="11">
        <f t="shared" si="38"/>
        <v>0</v>
      </c>
      <c r="AT150" s="11">
        <f t="shared" si="38"/>
        <v>0</v>
      </c>
      <c r="AU150" s="11">
        <f t="shared" si="36"/>
        <v>0</v>
      </c>
      <c r="AV150" s="11">
        <f t="shared" si="36"/>
        <v>0</v>
      </c>
      <c r="AW150" s="11">
        <f t="shared" si="36"/>
        <v>0</v>
      </c>
      <c r="AX150" s="11">
        <f t="shared" si="36"/>
        <v>0</v>
      </c>
      <c r="AY150" s="11">
        <f t="shared" si="26"/>
        <v>0</v>
      </c>
      <c r="AZ150" s="11">
        <f t="shared" si="26"/>
        <v>0</v>
      </c>
    </row>
    <row r="151" spans="1:52" s="15" customFormat="1" ht="12" hidden="1" x14ac:dyDescent="0.2">
      <c r="A151" s="26" t="str">
        <f>IF(ISBLANK(B151),"",COUNTA($B$8:B151))</f>
        <v/>
      </c>
      <c r="B151" s="39"/>
      <c r="C151" s="38"/>
      <c r="D151" s="39"/>
      <c r="E151" s="44" t="str">
        <f t="shared" si="34"/>
        <v/>
      </c>
      <c r="F151" s="31"/>
      <c r="G151" s="43">
        <f t="shared" si="30"/>
        <v>0</v>
      </c>
      <c r="H151" s="35"/>
      <c r="I151" s="35"/>
      <c r="J151" s="35"/>
      <c r="K151" s="35"/>
      <c r="L151" s="35"/>
      <c r="M151" s="35"/>
      <c r="N151" s="35"/>
      <c r="O151" s="35"/>
      <c r="P151" s="43">
        <f t="shared" si="35"/>
        <v>0</v>
      </c>
      <c r="Q151" s="35"/>
      <c r="R151" s="35"/>
      <c r="S151" s="35"/>
      <c r="T151" s="35"/>
      <c r="U151" s="35"/>
      <c r="V151" s="35"/>
      <c r="W151" s="35"/>
      <c r="X151" s="35"/>
      <c r="Y151" s="28">
        <f t="shared" si="29"/>
        <v>0</v>
      </c>
      <c r="Z151" s="28">
        <f t="shared" si="29"/>
        <v>0</v>
      </c>
      <c r="AA151" s="28">
        <f t="shared" si="29"/>
        <v>0</v>
      </c>
      <c r="AB151" s="28">
        <f t="shared" si="27"/>
        <v>0</v>
      </c>
      <c r="AC151" s="28">
        <f t="shared" si="27"/>
        <v>0</v>
      </c>
      <c r="AD151" s="28">
        <f t="shared" si="27"/>
        <v>0</v>
      </c>
      <c r="AE151" s="28">
        <f t="shared" si="27"/>
        <v>0</v>
      </c>
      <c r="AF151" s="28">
        <f t="shared" si="27"/>
        <v>0</v>
      </c>
      <c r="AG151" s="28">
        <f t="shared" si="27"/>
        <v>0</v>
      </c>
      <c r="AH151" s="11">
        <f t="shared" si="37"/>
        <v>0</v>
      </c>
      <c r="AI151" s="11">
        <f t="shared" si="31"/>
        <v>0</v>
      </c>
      <c r="AJ151" s="11">
        <f t="shared" si="32"/>
        <v>0</v>
      </c>
      <c r="AK151" s="11">
        <f t="shared" si="33"/>
        <v>0</v>
      </c>
      <c r="AL151" s="11">
        <f t="shared" si="39"/>
        <v>0</v>
      </c>
      <c r="AM151" s="11">
        <f t="shared" si="40"/>
        <v>0</v>
      </c>
      <c r="AN151" s="11">
        <f t="shared" si="41"/>
        <v>0</v>
      </c>
      <c r="AO151" s="11">
        <f t="shared" si="42"/>
        <v>0</v>
      </c>
      <c r="AP151" s="11">
        <f t="shared" si="43"/>
        <v>0</v>
      </c>
      <c r="AQ151" s="11">
        <f t="shared" si="44"/>
        <v>0</v>
      </c>
      <c r="AR151" s="11">
        <f t="shared" si="38"/>
        <v>0</v>
      </c>
      <c r="AS151" s="11">
        <f t="shared" si="38"/>
        <v>0</v>
      </c>
      <c r="AT151" s="11">
        <f t="shared" si="38"/>
        <v>0</v>
      </c>
      <c r="AU151" s="11">
        <f t="shared" si="36"/>
        <v>0</v>
      </c>
      <c r="AV151" s="11">
        <f t="shared" si="36"/>
        <v>0</v>
      </c>
      <c r="AW151" s="11">
        <f t="shared" si="36"/>
        <v>0</v>
      </c>
      <c r="AX151" s="11">
        <f t="shared" si="36"/>
        <v>0</v>
      </c>
      <c r="AY151" s="11">
        <f t="shared" si="26"/>
        <v>0</v>
      </c>
      <c r="AZ151" s="11">
        <f t="shared" si="26"/>
        <v>0</v>
      </c>
    </row>
    <row r="152" spans="1:52" s="15" customFormat="1" ht="12" hidden="1" x14ac:dyDescent="0.2">
      <c r="A152" s="26" t="str">
        <f>IF(ISBLANK(B152),"",COUNTA($B$8:B152))</f>
        <v/>
      </c>
      <c r="B152" s="39"/>
      <c r="C152" s="38"/>
      <c r="D152" s="39"/>
      <c r="E152" s="44" t="str">
        <f t="shared" si="34"/>
        <v/>
      </c>
      <c r="F152" s="31"/>
      <c r="G152" s="43">
        <f t="shared" si="30"/>
        <v>0</v>
      </c>
      <c r="H152" s="35"/>
      <c r="I152" s="35"/>
      <c r="J152" s="35"/>
      <c r="K152" s="35"/>
      <c r="L152" s="35"/>
      <c r="M152" s="35"/>
      <c r="N152" s="35"/>
      <c r="O152" s="35"/>
      <c r="P152" s="43">
        <f t="shared" si="35"/>
        <v>0</v>
      </c>
      <c r="Q152" s="35"/>
      <c r="R152" s="35"/>
      <c r="S152" s="35"/>
      <c r="T152" s="35"/>
      <c r="U152" s="35"/>
      <c r="V152" s="35"/>
      <c r="W152" s="35"/>
      <c r="X152" s="35"/>
      <c r="Y152" s="28">
        <f t="shared" si="29"/>
        <v>0</v>
      </c>
      <c r="Z152" s="28">
        <f t="shared" si="29"/>
        <v>0</v>
      </c>
      <c r="AA152" s="28">
        <f t="shared" si="29"/>
        <v>0</v>
      </c>
      <c r="AB152" s="28">
        <f t="shared" si="27"/>
        <v>0</v>
      </c>
      <c r="AC152" s="28">
        <f t="shared" si="27"/>
        <v>0</v>
      </c>
      <c r="AD152" s="28">
        <f t="shared" si="27"/>
        <v>0</v>
      </c>
      <c r="AE152" s="28">
        <f t="shared" si="27"/>
        <v>0</v>
      </c>
      <c r="AF152" s="28">
        <f t="shared" si="27"/>
        <v>0</v>
      </c>
      <c r="AG152" s="28">
        <f t="shared" si="27"/>
        <v>0</v>
      </c>
      <c r="AH152" s="11">
        <f t="shared" si="37"/>
        <v>0</v>
      </c>
      <c r="AI152" s="11">
        <f t="shared" si="31"/>
        <v>0</v>
      </c>
      <c r="AJ152" s="11">
        <f t="shared" si="32"/>
        <v>0</v>
      </c>
      <c r="AK152" s="11">
        <f t="shared" si="33"/>
        <v>0</v>
      </c>
      <c r="AL152" s="11">
        <f t="shared" si="39"/>
        <v>0</v>
      </c>
      <c r="AM152" s="11">
        <f t="shared" si="40"/>
        <v>0</v>
      </c>
      <c r="AN152" s="11">
        <f t="shared" si="41"/>
        <v>0</v>
      </c>
      <c r="AO152" s="11">
        <f t="shared" si="42"/>
        <v>0</v>
      </c>
      <c r="AP152" s="11">
        <f t="shared" si="43"/>
        <v>0</v>
      </c>
      <c r="AQ152" s="11">
        <f t="shared" si="44"/>
        <v>0</v>
      </c>
      <c r="AR152" s="11">
        <f t="shared" si="38"/>
        <v>0</v>
      </c>
      <c r="AS152" s="11">
        <f t="shared" si="38"/>
        <v>0</v>
      </c>
      <c r="AT152" s="11">
        <f t="shared" si="38"/>
        <v>0</v>
      </c>
      <c r="AU152" s="11">
        <f t="shared" si="36"/>
        <v>0</v>
      </c>
      <c r="AV152" s="11">
        <f t="shared" si="36"/>
        <v>0</v>
      </c>
      <c r="AW152" s="11">
        <f t="shared" si="36"/>
        <v>0</v>
      </c>
      <c r="AX152" s="11">
        <f t="shared" si="36"/>
        <v>0</v>
      </c>
      <c r="AY152" s="11">
        <f t="shared" si="26"/>
        <v>0</v>
      </c>
      <c r="AZ152" s="11">
        <f t="shared" si="26"/>
        <v>0</v>
      </c>
    </row>
    <row r="153" spans="1:52" s="15" customFormat="1" ht="12" hidden="1" x14ac:dyDescent="0.2">
      <c r="A153" s="26" t="str">
        <f>IF(ISBLANK(B153),"",COUNTA($B$8:B153))</f>
        <v/>
      </c>
      <c r="B153" s="39"/>
      <c r="C153" s="38"/>
      <c r="D153" s="39"/>
      <c r="E153" s="44" t="str">
        <f t="shared" si="34"/>
        <v/>
      </c>
      <c r="F153" s="31"/>
      <c r="G153" s="43">
        <f t="shared" si="30"/>
        <v>0</v>
      </c>
      <c r="H153" s="35"/>
      <c r="I153" s="35"/>
      <c r="J153" s="35"/>
      <c r="K153" s="35"/>
      <c r="L153" s="35"/>
      <c r="M153" s="35"/>
      <c r="N153" s="35"/>
      <c r="O153" s="35"/>
      <c r="P153" s="43">
        <f t="shared" si="35"/>
        <v>0</v>
      </c>
      <c r="Q153" s="35"/>
      <c r="R153" s="35"/>
      <c r="S153" s="35"/>
      <c r="T153" s="35"/>
      <c r="U153" s="35"/>
      <c r="V153" s="35"/>
      <c r="W153" s="35"/>
      <c r="X153" s="35"/>
      <c r="Y153" s="28">
        <f t="shared" si="29"/>
        <v>0</v>
      </c>
      <c r="Z153" s="28">
        <f t="shared" si="29"/>
        <v>0</v>
      </c>
      <c r="AA153" s="28">
        <f t="shared" si="29"/>
        <v>0</v>
      </c>
      <c r="AB153" s="28">
        <f t="shared" si="27"/>
        <v>0</v>
      </c>
      <c r="AC153" s="28">
        <f t="shared" si="27"/>
        <v>0</v>
      </c>
      <c r="AD153" s="28">
        <f t="shared" si="27"/>
        <v>0</v>
      </c>
      <c r="AE153" s="28">
        <f t="shared" si="27"/>
        <v>0</v>
      </c>
      <c r="AF153" s="28">
        <f t="shared" si="27"/>
        <v>0</v>
      </c>
      <c r="AG153" s="28">
        <f t="shared" si="27"/>
        <v>0</v>
      </c>
      <c r="AH153" s="11">
        <f t="shared" si="37"/>
        <v>0</v>
      </c>
      <c r="AI153" s="11">
        <f t="shared" si="31"/>
        <v>0</v>
      </c>
      <c r="AJ153" s="11">
        <f t="shared" si="32"/>
        <v>0</v>
      </c>
      <c r="AK153" s="11">
        <f t="shared" si="33"/>
        <v>0</v>
      </c>
      <c r="AL153" s="11">
        <f t="shared" si="39"/>
        <v>0</v>
      </c>
      <c r="AM153" s="11">
        <f t="shared" si="40"/>
        <v>0</v>
      </c>
      <c r="AN153" s="11">
        <f t="shared" si="41"/>
        <v>0</v>
      </c>
      <c r="AO153" s="11">
        <f t="shared" si="42"/>
        <v>0</v>
      </c>
      <c r="AP153" s="11">
        <f t="shared" si="43"/>
        <v>0</v>
      </c>
      <c r="AQ153" s="11">
        <f t="shared" si="44"/>
        <v>0</v>
      </c>
      <c r="AR153" s="11">
        <f t="shared" si="38"/>
        <v>0</v>
      </c>
      <c r="AS153" s="11">
        <f t="shared" si="38"/>
        <v>0</v>
      </c>
      <c r="AT153" s="11">
        <f t="shared" si="38"/>
        <v>0</v>
      </c>
      <c r="AU153" s="11">
        <f t="shared" si="36"/>
        <v>0</v>
      </c>
      <c r="AV153" s="11">
        <f t="shared" si="36"/>
        <v>0</v>
      </c>
      <c r="AW153" s="11">
        <f t="shared" si="36"/>
        <v>0</v>
      </c>
      <c r="AX153" s="11">
        <f t="shared" si="36"/>
        <v>0</v>
      </c>
      <c r="AY153" s="11">
        <f t="shared" si="26"/>
        <v>0</v>
      </c>
      <c r="AZ153" s="11">
        <f t="shared" si="26"/>
        <v>0</v>
      </c>
    </row>
    <row r="154" spans="1:52" s="15" customFormat="1" ht="12" hidden="1" x14ac:dyDescent="0.2">
      <c r="A154" s="26" t="str">
        <f>IF(ISBLANK(B154),"",COUNTA($B$8:B154))</f>
        <v/>
      </c>
      <c r="B154" s="39"/>
      <c r="C154" s="38"/>
      <c r="D154" s="39"/>
      <c r="E154" s="44" t="str">
        <f t="shared" si="34"/>
        <v/>
      </c>
      <c r="F154" s="31"/>
      <c r="G154" s="43">
        <f t="shared" si="30"/>
        <v>0</v>
      </c>
      <c r="H154" s="35"/>
      <c r="I154" s="35"/>
      <c r="J154" s="35"/>
      <c r="K154" s="35"/>
      <c r="L154" s="35"/>
      <c r="M154" s="35"/>
      <c r="N154" s="35"/>
      <c r="O154" s="35"/>
      <c r="P154" s="43">
        <f t="shared" si="35"/>
        <v>0</v>
      </c>
      <c r="Q154" s="35"/>
      <c r="R154" s="35"/>
      <c r="S154" s="35"/>
      <c r="T154" s="35"/>
      <c r="U154" s="35"/>
      <c r="V154" s="35"/>
      <c r="W154" s="35"/>
      <c r="X154" s="35"/>
      <c r="Y154" s="28">
        <f t="shared" si="29"/>
        <v>0</v>
      </c>
      <c r="Z154" s="28">
        <f t="shared" si="29"/>
        <v>0</v>
      </c>
      <c r="AA154" s="28">
        <f t="shared" si="29"/>
        <v>0</v>
      </c>
      <c r="AB154" s="28">
        <f t="shared" si="27"/>
        <v>0</v>
      </c>
      <c r="AC154" s="28">
        <f t="shared" si="27"/>
        <v>0</v>
      </c>
      <c r="AD154" s="28">
        <f t="shared" si="27"/>
        <v>0</v>
      </c>
      <c r="AE154" s="28">
        <f t="shared" si="27"/>
        <v>0</v>
      </c>
      <c r="AF154" s="28">
        <f t="shared" si="27"/>
        <v>0</v>
      </c>
      <c r="AG154" s="28">
        <f t="shared" si="27"/>
        <v>0</v>
      </c>
      <c r="AH154" s="11">
        <f t="shared" si="37"/>
        <v>0</v>
      </c>
      <c r="AI154" s="11">
        <f t="shared" si="31"/>
        <v>0</v>
      </c>
      <c r="AJ154" s="11">
        <f t="shared" si="32"/>
        <v>0</v>
      </c>
      <c r="AK154" s="11">
        <f t="shared" si="33"/>
        <v>0</v>
      </c>
      <c r="AL154" s="11">
        <f t="shared" si="39"/>
        <v>0</v>
      </c>
      <c r="AM154" s="11">
        <f t="shared" si="40"/>
        <v>0</v>
      </c>
      <c r="AN154" s="11">
        <f t="shared" si="41"/>
        <v>0</v>
      </c>
      <c r="AO154" s="11">
        <f t="shared" si="42"/>
        <v>0</v>
      </c>
      <c r="AP154" s="11">
        <f t="shared" si="43"/>
        <v>0</v>
      </c>
      <c r="AQ154" s="11">
        <f t="shared" si="44"/>
        <v>0</v>
      </c>
      <c r="AR154" s="11">
        <f t="shared" si="38"/>
        <v>0</v>
      </c>
      <c r="AS154" s="11">
        <f t="shared" si="38"/>
        <v>0</v>
      </c>
      <c r="AT154" s="11">
        <f t="shared" si="38"/>
        <v>0</v>
      </c>
      <c r="AU154" s="11">
        <f t="shared" si="36"/>
        <v>0</v>
      </c>
      <c r="AV154" s="11">
        <f t="shared" si="36"/>
        <v>0</v>
      </c>
      <c r="AW154" s="11">
        <f t="shared" si="36"/>
        <v>0</v>
      </c>
      <c r="AX154" s="11">
        <f t="shared" si="36"/>
        <v>0</v>
      </c>
      <c r="AY154" s="11">
        <f t="shared" si="26"/>
        <v>0</v>
      </c>
      <c r="AZ154" s="11">
        <f t="shared" si="26"/>
        <v>0</v>
      </c>
    </row>
    <row r="155" spans="1:52" s="15" customFormat="1" ht="12" hidden="1" x14ac:dyDescent="0.2">
      <c r="A155" s="26" t="str">
        <f>IF(ISBLANK(B155),"",COUNTA($B$8:B155))</f>
        <v/>
      </c>
      <c r="B155" s="39"/>
      <c r="C155" s="38"/>
      <c r="D155" s="39"/>
      <c r="E155" s="44" t="str">
        <f t="shared" si="34"/>
        <v/>
      </c>
      <c r="F155" s="31"/>
      <c r="G155" s="43">
        <f t="shared" si="30"/>
        <v>0</v>
      </c>
      <c r="H155" s="35"/>
      <c r="I155" s="35"/>
      <c r="J155" s="35"/>
      <c r="K155" s="35"/>
      <c r="L155" s="35"/>
      <c r="M155" s="35"/>
      <c r="N155" s="35"/>
      <c r="O155" s="35"/>
      <c r="P155" s="43">
        <f t="shared" si="35"/>
        <v>0</v>
      </c>
      <c r="Q155" s="35"/>
      <c r="R155" s="35"/>
      <c r="S155" s="35"/>
      <c r="T155" s="35"/>
      <c r="U155" s="35"/>
      <c r="V155" s="35"/>
      <c r="W155" s="35"/>
      <c r="X155" s="35"/>
      <c r="Y155" s="28">
        <f t="shared" si="29"/>
        <v>0</v>
      </c>
      <c r="Z155" s="28">
        <f t="shared" si="29"/>
        <v>0</v>
      </c>
      <c r="AA155" s="28">
        <f t="shared" si="29"/>
        <v>0</v>
      </c>
      <c r="AB155" s="28">
        <f t="shared" si="27"/>
        <v>0</v>
      </c>
      <c r="AC155" s="28">
        <f t="shared" si="27"/>
        <v>0</v>
      </c>
      <c r="AD155" s="28">
        <f t="shared" si="27"/>
        <v>0</v>
      </c>
      <c r="AE155" s="28">
        <f t="shared" si="27"/>
        <v>0</v>
      </c>
      <c r="AF155" s="28">
        <f t="shared" si="27"/>
        <v>0</v>
      </c>
      <c r="AG155" s="28">
        <f t="shared" si="27"/>
        <v>0</v>
      </c>
      <c r="AH155" s="11">
        <f t="shared" si="37"/>
        <v>0</v>
      </c>
      <c r="AI155" s="11">
        <f t="shared" si="31"/>
        <v>0</v>
      </c>
      <c r="AJ155" s="11">
        <f t="shared" si="32"/>
        <v>0</v>
      </c>
      <c r="AK155" s="11">
        <f t="shared" si="33"/>
        <v>0</v>
      </c>
      <c r="AL155" s="11">
        <f t="shared" si="39"/>
        <v>0</v>
      </c>
      <c r="AM155" s="11">
        <f t="shared" si="40"/>
        <v>0</v>
      </c>
      <c r="AN155" s="11">
        <f t="shared" si="41"/>
        <v>0</v>
      </c>
      <c r="AO155" s="11">
        <f t="shared" si="42"/>
        <v>0</v>
      </c>
      <c r="AP155" s="11">
        <f t="shared" si="43"/>
        <v>0</v>
      </c>
      <c r="AQ155" s="11">
        <f t="shared" si="44"/>
        <v>0</v>
      </c>
      <c r="AR155" s="11">
        <f t="shared" si="38"/>
        <v>0</v>
      </c>
      <c r="AS155" s="11">
        <f t="shared" si="38"/>
        <v>0</v>
      </c>
      <c r="AT155" s="11">
        <f t="shared" si="38"/>
        <v>0</v>
      </c>
      <c r="AU155" s="11">
        <f t="shared" si="36"/>
        <v>0</v>
      </c>
      <c r="AV155" s="11">
        <f t="shared" si="36"/>
        <v>0</v>
      </c>
      <c r="AW155" s="11">
        <f t="shared" si="36"/>
        <v>0</v>
      </c>
      <c r="AX155" s="11">
        <f t="shared" si="36"/>
        <v>0</v>
      </c>
      <c r="AY155" s="11">
        <f t="shared" si="26"/>
        <v>0</v>
      </c>
      <c r="AZ155" s="11">
        <f t="shared" si="26"/>
        <v>0</v>
      </c>
    </row>
    <row r="156" spans="1:52" s="15" customFormat="1" ht="12" hidden="1" x14ac:dyDescent="0.2">
      <c r="A156" s="26" t="str">
        <f>IF(ISBLANK(B156),"",COUNTA($B$8:B156))</f>
        <v/>
      </c>
      <c r="B156" s="39"/>
      <c r="C156" s="38"/>
      <c r="D156" s="39"/>
      <c r="E156" s="44" t="str">
        <f t="shared" si="34"/>
        <v/>
      </c>
      <c r="F156" s="31"/>
      <c r="G156" s="43">
        <f t="shared" si="30"/>
        <v>0</v>
      </c>
      <c r="H156" s="35"/>
      <c r="I156" s="35"/>
      <c r="J156" s="35"/>
      <c r="K156" s="35"/>
      <c r="L156" s="35"/>
      <c r="M156" s="35"/>
      <c r="N156" s="35"/>
      <c r="O156" s="35"/>
      <c r="P156" s="43">
        <f t="shared" si="35"/>
        <v>0</v>
      </c>
      <c r="Q156" s="35"/>
      <c r="R156" s="35"/>
      <c r="S156" s="35"/>
      <c r="T156" s="35"/>
      <c r="U156" s="35"/>
      <c r="V156" s="35"/>
      <c r="W156" s="35"/>
      <c r="X156" s="35"/>
      <c r="Y156" s="28">
        <f t="shared" si="29"/>
        <v>0</v>
      </c>
      <c r="Z156" s="28">
        <f t="shared" si="29"/>
        <v>0</v>
      </c>
      <c r="AA156" s="28">
        <f t="shared" si="29"/>
        <v>0</v>
      </c>
      <c r="AB156" s="28">
        <f t="shared" si="27"/>
        <v>0</v>
      </c>
      <c r="AC156" s="28">
        <f t="shared" si="27"/>
        <v>0</v>
      </c>
      <c r="AD156" s="28">
        <f t="shared" si="27"/>
        <v>0</v>
      </c>
      <c r="AE156" s="28">
        <f t="shared" si="27"/>
        <v>0</v>
      </c>
      <c r="AF156" s="28">
        <f t="shared" si="27"/>
        <v>0</v>
      </c>
      <c r="AG156" s="28">
        <f t="shared" si="27"/>
        <v>0</v>
      </c>
      <c r="AH156" s="11">
        <f t="shared" si="37"/>
        <v>0</v>
      </c>
      <c r="AI156" s="11">
        <f t="shared" si="31"/>
        <v>0</v>
      </c>
      <c r="AJ156" s="11">
        <f t="shared" si="32"/>
        <v>0</v>
      </c>
      <c r="AK156" s="11">
        <f t="shared" si="33"/>
        <v>0</v>
      </c>
      <c r="AL156" s="11">
        <f t="shared" si="39"/>
        <v>0</v>
      </c>
      <c r="AM156" s="11">
        <f t="shared" si="40"/>
        <v>0</v>
      </c>
      <c r="AN156" s="11">
        <f t="shared" si="41"/>
        <v>0</v>
      </c>
      <c r="AO156" s="11">
        <f t="shared" si="42"/>
        <v>0</v>
      </c>
      <c r="AP156" s="11">
        <f t="shared" si="43"/>
        <v>0</v>
      </c>
      <c r="AQ156" s="11">
        <f t="shared" si="44"/>
        <v>0</v>
      </c>
      <c r="AR156" s="11">
        <f t="shared" si="38"/>
        <v>0</v>
      </c>
      <c r="AS156" s="11">
        <f t="shared" si="38"/>
        <v>0</v>
      </c>
      <c r="AT156" s="11">
        <f t="shared" si="38"/>
        <v>0</v>
      </c>
      <c r="AU156" s="11">
        <f t="shared" si="36"/>
        <v>0</v>
      </c>
      <c r="AV156" s="11">
        <f t="shared" si="36"/>
        <v>0</v>
      </c>
      <c r="AW156" s="11">
        <f t="shared" si="36"/>
        <v>0</v>
      </c>
      <c r="AX156" s="11">
        <f t="shared" si="36"/>
        <v>0</v>
      </c>
      <c r="AY156" s="11">
        <f t="shared" si="26"/>
        <v>0</v>
      </c>
      <c r="AZ156" s="11">
        <f t="shared" si="26"/>
        <v>0</v>
      </c>
    </row>
    <row r="157" spans="1:52" s="15" customFormat="1" ht="12" hidden="1" x14ac:dyDescent="0.2">
      <c r="A157" s="26" t="str">
        <f>IF(ISBLANK(B157),"",COUNTA($B$8:B157))</f>
        <v/>
      </c>
      <c r="B157" s="39"/>
      <c r="C157" s="38"/>
      <c r="D157" s="39"/>
      <c r="E157" s="44" t="str">
        <f t="shared" si="34"/>
        <v/>
      </c>
      <c r="F157" s="31"/>
      <c r="G157" s="43">
        <f t="shared" si="30"/>
        <v>0</v>
      </c>
      <c r="H157" s="35"/>
      <c r="I157" s="35"/>
      <c r="J157" s="35"/>
      <c r="K157" s="35"/>
      <c r="L157" s="35"/>
      <c r="M157" s="35"/>
      <c r="N157" s="35"/>
      <c r="O157" s="35"/>
      <c r="P157" s="43">
        <f t="shared" si="35"/>
        <v>0</v>
      </c>
      <c r="Q157" s="35"/>
      <c r="R157" s="35"/>
      <c r="S157" s="35"/>
      <c r="T157" s="35"/>
      <c r="U157" s="35"/>
      <c r="V157" s="35"/>
      <c r="W157" s="35"/>
      <c r="X157" s="35"/>
      <c r="Y157" s="28">
        <f t="shared" si="29"/>
        <v>0</v>
      </c>
      <c r="Z157" s="28">
        <f t="shared" si="29"/>
        <v>0</v>
      </c>
      <c r="AA157" s="28">
        <f t="shared" si="29"/>
        <v>0</v>
      </c>
      <c r="AB157" s="28">
        <f t="shared" si="27"/>
        <v>0</v>
      </c>
      <c r="AC157" s="28">
        <f t="shared" si="27"/>
        <v>0</v>
      </c>
      <c r="AD157" s="28">
        <f t="shared" si="27"/>
        <v>0</v>
      </c>
      <c r="AE157" s="28">
        <f t="shared" si="27"/>
        <v>0</v>
      </c>
      <c r="AF157" s="28">
        <f t="shared" si="27"/>
        <v>0</v>
      </c>
      <c r="AG157" s="28">
        <f t="shared" si="27"/>
        <v>0</v>
      </c>
      <c r="AH157" s="11">
        <f t="shared" si="37"/>
        <v>0</v>
      </c>
      <c r="AI157" s="11">
        <f t="shared" si="31"/>
        <v>0</v>
      </c>
      <c r="AJ157" s="11">
        <f t="shared" si="32"/>
        <v>0</v>
      </c>
      <c r="AK157" s="11">
        <f t="shared" si="33"/>
        <v>0</v>
      </c>
      <c r="AL157" s="11">
        <f t="shared" si="39"/>
        <v>0</v>
      </c>
      <c r="AM157" s="11">
        <f t="shared" si="40"/>
        <v>0</v>
      </c>
      <c r="AN157" s="11">
        <f t="shared" si="41"/>
        <v>0</v>
      </c>
      <c r="AO157" s="11">
        <f t="shared" si="42"/>
        <v>0</v>
      </c>
      <c r="AP157" s="11">
        <f t="shared" si="43"/>
        <v>0</v>
      </c>
      <c r="AQ157" s="11">
        <f t="shared" si="44"/>
        <v>0</v>
      </c>
      <c r="AR157" s="11">
        <f t="shared" si="38"/>
        <v>0</v>
      </c>
      <c r="AS157" s="11">
        <f t="shared" si="38"/>
        <v>0</v>
      </c>
      <c r="AT157" s="11">
        <f t="shared" si="38"/>
        <v>0</v>
      </c>
      <c r="AU157" s="11">
        <f t="shared" si="36"/>
        <v>0</v>
      </c>
      <c r="AV157" s="11">
        <f t="shared" si="36"/>
        <v>0</v>
      </c>
      <c r="AW157" s="11">
        <f t="shared" si="36"/>
        <v>0</v>
      </c>
      <c r="AX157" s="11">
        <f t="shared" si="36"/>
        <v>0</v>
      </c>
      <c r="AY157" s="11">
        <f t="shared" si="26"/>
        <v>0</v>
      </c>
      <c r="AZ157" s="11">
        <f t="shared" si="26"/>
        <v>0</v>
      </c>
    </row>
    <row r="158" spans="1:52" s="15" customFormat="1" ht="12" hidden="1" x14ac:dyDescent="0.2">
      <c r="A158" s="26" t="str">
        <f>IF(ISBLANK(B158),"",COUNTA($B$8:B158))</f>
        <v/>
      </c>
      <c r="B158" s="39"/>
      <c r="C158" s="38"/>
      <c r="D158" s="39"/>
      <c r="E158" s="44" t="str">
        <f t="shared" si="34"/>
        <v/>
      </c>
      <c r="F158" s="31"/>
      <c r="G158" s="43">
        <f t="shared" si="30"/>
        <v>0</v>
      </c>
      <c r="H158" s="35"/>
      <c r="I158" s="35"/>
      <c r="J158" s="35"/>
      <c r="K158" s="35"/>
      <c r="L158" s="35"/>
      <c r="M158" s="35"/>
      <c r="N158" s="35"/>
      <c r="O158" s="35"/>
      <c r="P158" s="43">
        <f t="shared" si="35"/>
        <v>0</v>
      </c>
      <c r="Q158" s="35"/>
      <c r="R158" s="35"/>
      <c r="S158" s="35"/>
      <c r="T158" s="35"/>
      <c r="U158" s="35"/>
      <c r="V158" s="35"/>
      <c r="W158" s="35"/>
      <c r="X158" s="35"/>
      <c r="Y158" s="28">
        <f t="shared" si="29"/>
        <v>0</v>
      </c>
      <c r="Z158" s="28">
        <f t="shared" si="29"/>
        <v>0</v>
      </c>
      <c r="AA158" s="28">
        <f t="shared" si="29"/>
        <v>0</v>
      </c>
      <c r="AB158" s="28">
        <f t="shared" si="27"/>
        <v>0</v>
      </c>
      <c r="AC158" s="28">
        <f t="shared" si="27"/>
        <v>0</v>
      </c>
      <c r="AD158" s="28">
        <f t="shared" si="27"/>
        <v>0</v>
      </c>
      <c r="AE158" s="28">
        <f t="shared" si="27"/>
        <v>0</v>
      </c>
      <c r="AF158" s="28">
        <f t="shared" si="27"/>
        <v>0</v>
      </c>
      <c r="AG158" s="28">
        <f t="shared" si="27"/>
        <v>0</v>
      </c>
      <c r="AH158" s="11">
        <f t="shared" si="37"/>
        <v>0</v>
      </c>
      <c r="AI158" s="11">
        <f t="shared" ref="AI158:AQ186" si="45">IF($AH158=0,0,$AH158*Y158)</f>
        <v>0</v>
      </c>
      <c r="AJ158" s="11">
        <f t="shared" si="45"/>
        <v>0</v>
      </c>
      <c r="AK158" s="11">
        <f t="shared" si="45"/>
        <v>0</v>
      </c>
      <c r="AL158" s="11">
        <f t="shared" si="45"/>
        <v>0</v>
      </c>
      <c r="AM158" s="11">
        <f t="shared" si="45"/>
        <v>0</v>
      </c>
      <c r="AN158" s="11">
        <f t="shared" si="45"/>
        <v>0</v>
      </c>
      <c r="AO158" s="11">
        <f t="shared" si="45"/>
        <v>0</v>
      </c>
      <c r="AP158" s="11">
        <f t="shared" si="45"/>
        <v>0</v>
      </c>
      <c r="AQ158" s="11">
        <f t="shared" si="45"/>
        <v>0</v>
      </c>
      <c r="AR158" s="11">
        <f t="shared" si="38"/>
        <v>0</v>
      </c>
      <c r="AS158" s="11">
        <f t="shared" si="38"/>
        <v>0</v>
      </c>
      <c r="AT158" s="11">
        <f t="shared" si="38"/>
        <v>0</v>
      </c>
      <c r="AU158" s="11">
        <f t="shared" si="36"/>
        <v>0</v>
      </c>
      <c r="AV158" s="11">
        <f t="shared" si="36"/>
        <v>0</v>
      </c>
      <c r="AW158" s="11">
        <f t="shared" si="36"/>
        <v>0</v>
      </c>
      <c r="AX158" s="11">
        <f t="shared" si="36"/>
        <v>0</v>
      </c>
      <c r="AY158" s="11">
        <f t="shared" si="26"/>
        <v>0</v>
      </c>
      <c r="AZ158" s="11">
        <f t="shared" si="26"/>
        <v>0</v>
      </c>
    </row>
    <row r="159" spans="1:52" s="13" customFormat="1" ht="12" hidden="1" x14ac:dyDescent="0.2">
      <c r="A159" s="26" t="str">
        <f>IF(ISBLANK(B159),"",COUNTA($B$8:B159))</f>
        <v/>
      </c>
      <c r="B159" s="29"/>
      <c r="C159" s="33"/>
      <c r="D159" s="29"/>
      <c r="E159" s="44" t="str">
        <f t="shared" si="34"/>
        <v/>
      </c>
      <c r="F159" s="31"/>
      <c r="G159" s="43">
        <f t="shared" si="30"/>
        <v>0</v>
      </c>
      <c r="H159" s="34"/>
      <c r="I159" s="34"/>
      <c r="J159" s="34"/>
      <c r="K159" s="34"/>
      <c r="L159" s="34"/>
      <c r="M159" s="34"/>
      <c r="N159" s="34"/>
      <c r="O159" s="34"/>
      <c r="P159" s="43">
        <f t="shared" si="35"/>
        <v>0</v>
      </c>
      <c r="Q159" s="34"/>
      <c r="R159" s="34"/>
      <c r="S159" s="34"/>
      <c r="T159" s="34"/>
      <c r="U159" s="34"/>
      <c r="V159" s="34"/>
      <c r="W159" s="34"/>
      <c r="X159" s="34"/>
      <c r="Y159" s="28">
        <f t="shared" si="29"/>
        <v>0</v>
      </c>
      <c r="Z159" s="28">
        <f t="shared" si="29"/>
        <v>0</v>
      </c>
      <c r="AA159" s="28">
        <f t="shared" si="29"/>
        <v>0</v>
      </c>
      <c r="AB159" s="28">
        <f t="shared" si="27"/>
        <v>0</v>
      </c>
      <c r="AC159" s="28">
        <f t="shared" si="27"/>
        <v>0</v>
      </c>
      <c r="AD159" s="28">
        <f t="shared" si="27"/>
        <v>0</v>
      </c>
      <c r="AE159" s="28">
        <f t="shared" si="27"/>
        <v>0</v>
      </c>
      <c r="AF159" s="28">
        <f t="shared" si="27"/>
        <v>0</v>
      </c>
      <c r="AG159" s="28">
        <f t="shared" si="27"/>
        <v>0</v>
      </c>
      <c r="AH159" s="11">
        <f t="shared" si="37"/>
        <v>0</v>
      </c>
      <c r="AI159" s="11">
        <f t="shared" si="45"/>
        <v>0</v>
      </c>
      <c r="AJ159" s="11">
        <f t="shared" si="45"/>
        <v>0</v>
      </c>
      <c r="AK159" s="11">
        <f t="shared" si="45"/>
        <v>0</v>
      </c>
      <c r="AL159" s="11">
        <f t="shared" si="45"/>
        <v>0</v>
      </c>
      <c r="AM159" s="11">
        <f t="shared" si="45"/>
        <v>0</v>
      </c>
      <c r="AN159" s="11">
        <f t="shared" si="45"/>
        <v>0</v>
      </c>
      <c r="AO159" s="11">
        <f t="shared" si="45"/>
        <v>0</v>
      </c>
      <c r="AP159" s="11">
        <f t="shared" si="45"/>
        <v>0</v>
      </c>
      <c r="AQ159" s="11">
        <f t="shared" si="45"/>
        <v>0</v>
      </c>
      <c r="AR159" s="11">
        <f t="shared" si="38"/>
        <v>0</v>
      </c>
      <c r="AS159" s="11">
        <f t="shared" si="38"/>
        <v>0</v>
      </c>
      <c r="AT159" s="11">
        <f t="shared" si="38"/>
        <v>0</v>
      </c>
      <c r="AU159" s="11">
        <f t="shared" si="36"/>
        <v>0</v>
      </c>
      <c r="AV159" s="11">
        <f t="shared" si="36"/>
        <v>0</v>
      </c>
      <c r="AW159" s="11">
        <f t="shared" si="36"/>
        <v>0</v>
      </c>
      <c r="AX159" s="11">
        <f t="shared" si="36"/>
        <v>0</v>
      </c>
      <c r="AY159" s="11">
        <f t="shared" si="26"/>
        <v>0</v>
      </c>
      <c r="AZ159" s="11">
        <f t="shared" si="26"/>
        <v>0</v>
      </c>
    </row>
    <row r="160" spans="1:52" s="13" customFormat="1" ht="12" hidden="1" x14ac:dyDescent="0.2">
      <c r="A160" s="26" t="str">
        <f>IF(ISBLANK(B160),"",COUNTA($B$8:B160))</f>
        <v/>
      </c>
      <c r="B160" s="29"/>
      <c r="C160" s="33"/>
      <c r="D160" s="29"/>
      <c r="E160" s="44" t="str">
        <f t="shared" si="34"/>
        <v/>
      </c>
      <c r="F160" s="31"/>
      <c r="G160" s="43">
        <f t="shared" si="30"/>
        <v>0</v>
      </c>
      <c r="H160" s="34"/>
      <c r="I160" s="35"/>
      <c r="J160" s="34"/>
      <c r="K160" s="34"/>
      <c r="L160" s="34"/>
      <c r="M160" s="34"/>
      <c r="N160" s="34"/>
      <c r="O160" s="34"/>
      <c r="P160" s="43">
        <f t="shared" si="35"/>
        <v>0</v>
      </c>
      <c r="Q160" s="34"/>
      <c r="R160" s="35"/>
      <c r="S160" s="34"/>
      <c r="T160" s="34"/>
      <c r="U160" s="34"/>
      <c r="V160" s="34"/>
      <c r="W160" s="34"/>
      <c r="X160" s="34"/>
      <c r="Y160" s="28">
        <f t="shared" si="29"/>
        <v>0</v>
      </c>
      <c r="Z160" s="28">
        <f t="shared" si="29"/>
        <v>0</v>
      </c>
      <c r="AA160" s="28">
        <f t="shared" si="29"/>
        <v>0</v>
      </c>
      <c r="AB160" s="28">
        <f t="shared" si="27"/>
        <v>0</v>
      </c>
      <c r="AC160" s="28">
        <f t="shared" si="27"/>
        <v>0</v>
      </c>
      <c r="AD160" s="28">
        <f t="shared" si="27"/>
        <v>0</v>
      </c>
      <c r="AE160" s="28">
        <f t="shared" si="27"/>
        <v>0</v>
      </c>
      <c r="AF160" s="28">
        <f t="shared" si="27"/>
        <v>0</v>
      </c>
      <c r="AG160" s="28">
        <f t="shared" si="27"/>
        <v>0</v>
      </c>
      <c r="AH160" s="11">
        <f t="shared" si="37"/>
        <v>0</v>
      </c>
      <c r="AI160" s="11">
        <f t="shared" si="45"/>
        <v>0</v>
      </c>
      <c r="AJ160" s="11">
        <f t="shared" si="45"/>
        <v>0</v>
      </c>
      <c r="AK160" s="11">
        <f t="shared" si="45"/>
        <v>0</v>
      </c>
      <c r="AL160" s="11">
        <f t="shared" si="45"/>
        <v>0</v>
      </c>
      <c r="AM160" s="11">
        <f t="shared" si="45"/>
        <v>0</v>
      </c>
      <c r="AN160" s="11">
        <f t="shared" si="45"/>
        <v>0</v>
      </c>
      <c r="AO160" s="11">
        <f t="shared" si="45"/>
        <v>0</v>
      </c>
      <c r="AP160" s="11">
        <f t="shared" si="45"/>
        <v>0</v>
      </c>
      <c r="AQ160" s="11">
        <f t="shared" si="45"/>
        <v>0</v>
      </c>
      <c r="AR160" s="11">
        <f t="shared" si="38"/>
        <v>0</v>
      </c>
      <c r="AS160" s="11">
        <f t="shared" si="38"/>
        <v>0</v>
      </c>
      <c r="AT160" s="11">
        <f t="shared" si="38"/>
        <v>0</v>
      </c>
      <c r="AU160" s="11">
        <f t="shared" si="36"/>
        <v>0</v>
      </c>
      <c r="AV160" s="11">
        <f t="shared" si="36"/>
        <v>0</v>
      </c>
      <c r="AW160" s="11">
        <f t="shared" si="36"/>
        <v>0</v>
      </c>
      <c r="AX160" s="11">
        <f t="shared" si="36"/>
        <v>0</v>
      </c>
      <c r="AY160" s="11">
        <f t="shared" si="26"/>
        <v>0</v>
      </c>
      <c r="AZ160" s="11">
        <f t="shared" si="26"/>
        <v>0</v>
      </c>
    </row>
    <row r="161" spans="1:52" s="15" customFormat="1" ht="12" hidden="1" x14ac:dyDescent="0.2">
      <c r="A161" s="26" t="str">
        <f>IF(ISBLANK(B161),"",COUNTA($B$8:B161))</f>
        <v/>
      </c>
      <c r="B161" s="39"/>
      <c r="C161" s="38"/>
      <c r="D161" s="39"/>
      <c r="E161" s="44" t="str">
        <f t="shared" si="34"/>
        <v/>
      </c>
      <c r="F161" s="31"/>
      <c r="G161" s="43">
        <f t="shared" si="30"/>
        <v>0</v>
      </c>
      <c r="H161" s="35"/>
      <c r="I161" s="35"/>
      <c r="J161" s="35"/>
      <c r="K161" s="35"/>
      <c r="L161" s="35"/>
      <c r="M161" s="35"/>
      <c r="N161" s="35"/>
      <c r="O161" s="35"/>
      <c r="P161" s="43">
        <f t="shared" si="35"/>
        <v>0</v>
      </c>
      <c r="Q161" s="35"/>
      <c r="R161" s="35"/>
      <c r="S161" s="35"/>
      <c r="T161" s="35"/>
      <c r="U161" s="35"/>
      <c r="V161" s="35"/>
      <c r="W161" s="35"/>
      <c r="X161" s="35"/>
      <c r="Y161" s="28">
        <f t="shared" si="29"/>
        <v>0</v>
      </c>
      <c r="Z161" s="28">
        <f t="shared" si="29"/>
        <v>0</v>
      </c>
      <c r="AA161" s="28">
        <f t="shared" si="29"/>
        <v>0</v>
      </c>
      <c r="AB161" s="28">
        <f t="shared" si="27"/>
        <v>0</v>
      </c>
      <c r="AC161" s="28">
        <f t="shared" si="27"/>
        <v>0</v>
      </c>
      <c r="AD161" s="28">
        <f t="shared" si="27"/>
        <v>0</v>
      </c>
      <c r="AE161" s="28">
        <f t="shared" si="27"/>
        <v>0</v>
      </c>
      <c r="AF161" s="28">
        <f t="shared" si="27"/>
        <v>0</v>
      </c>
      <c r="AG161" s="28">
        <f t="shared" si="27"/>
        <v>0</v>
      </c>
      <c r="AH161" s="11">
        <f t="shared" si="37"/>
        <v>0</v>
      </c>
      <c r="AI161" s="11">
        <f t="shared" si="45"/>
        <v>0</v>
      </c>
      <c r="AJ161" s="11">
        <f t="shared" si="45"/>
        <v>0</v>
      </c>
      <c r="AK161" s="11">
        <f t="shared" si="45"/>
        <v>0</v>
      </c>
      <c r="AL161" s="11">
        <f t="shared" si="45"/>
        <v>0</v>
      </c>
      <c r="AM161" s="11">
        <f t="shared" si="45"/>
        <v>0</v>
      </c>
      <c r="AN161" s="11">
        <f t="shared" si="45"/>
        <v>0</v>
      </c>
      <c r="AO161" s="11">
        <f t="shared" si="45"/>
        <v>0</v>
      </c>
      <c r="AP161" s="11">
        <f t="shared" si="45"/>
        <v>0</v>
      </c>
      <c r="AQ161" s="11">
        <f t="shared" si="45"/>
        <v>0</v>
      </c>
      <c r="AR161" s="11">
        <f t="shared" si="38"/>
        <v>0</v>
      </c>
      <c r="AS161" s="11">
        <f t="shared" si="38"/>
        <v>0</v>
      </c>
      <c r="AT161" s="11">
        <f t="shared" si="38"/>
        <v>0</v>
      </c>
      <c r="AU161" s="11">
        <f t="shared" si="36"/>
        <v>0</v>
      </c>
      <c r="AV161" s="11">
        <f t="shared" si="36"/>
        <v>0</v>
      </c>
      <c r="AW161" s="11">
        <f t="shared" si="36"/>
        <v>0</v>
      </c>
      <c r="AX161" s="11">
        <f t="shared" si="36"/>
        <v>0</v>
      </c>
      <c r="AY161" s="11">
        <f t="shared" si="26"/>
        <v>0</v>
      </c>
      <c r="AZ161" s="11">
        <f t="shared" si="26"/>
        <v>0</v>
      </c>
    </row>
    <row r="162" spans="1:52" s="15" customFormat="1" ht="12" hidden="1" x14ac:dyDescent="0.2">
      <c r="A162" s="26" t="str">
        <f>IF(ISBLANK(B162),"",COUNTA($B$8:B162))</f>
        <v/>
      </c>
      <c r="B162" s="39"/>
      <c r="C162" s="38"/>
      <c r="D162" s="39"/>
      <c r="E162" s="44" t="str">
        <f t="shared" si="34"/>
        <v/>
      </c>
      <c r="F162" s="31"/>
      <c r="G162" s="43">
        <f t="shared" si="30"/>
        <v>0</v>
      </c>
      <c r="H162" s="35"/>
      <c r="I162" s="35"/>
      <c r="J162" s="35"/>
      <c r="K162" s="35"/>
      <c r="L162" s="35"/>
      <c r="M162" s="35"/>
      <c r="N162" s="35"/>
      <c r="O162" s="35"/>
      <c r="P162" s="43">
        <f t="shared" si="35"/>
        <v>0</v>
      </c>
      <c r="Q162" s="35"/>
      <c r="R162" s="35"/>
      <c r="S162" s="35"/>
      <c r="T162" s="35"/>
      <c r="U162" s="35"/>
      <c r="V162" s="35"/>
      <c r="W162" s="35"/>
      <c r="X162" s="35"/>
      <c r="Y162" s="28">
        <f t="shared" si="29"/>
        <v>0</v>
      </c>
      <c r="Z162" s="28">
        <f t="shared" si="29"/>
        <v>0</v>
      </c>
      <c r="AA162" s="28">
        <f t="shared" si="29"/>
        <v>0</v>
      </c>
      <c r="AB162" s="28">
        <f t="shared" si="27"/>
        <v>0</v>
      </c>
      <c r="AC162" s="28">
        <f t="shared" si="27"/>
        <v>0</v>
      </c>
      <c r="AD162" s="28">
        <f t="shared" si="27"/>
        <v>0</v>
      </c>
      <c r="AE162" s="28">
        <f t="shared" si="27"/>
        <v>0</v>
      </c>
      <c r="AF162" s="28">
        <f t="shared" si="27"/>
        <v>0</v>
      </c>
      <c r="AG162" s="28">
        <f t="shared" si="27"/>
        <v>0</v>
      </c>
      <c r="AH162" s="11">
        <f t="shared" si="37"/>
        <v>0</v>
      </c>
      <c r="AI162" s="11">
        <f t="shared" si="45"/>
        <v>0</v>
      </c>
      <c r="AJ162" s="11">
        <f t="shared" si="45"/>
        <v>0</v>
      </c>
      <c r="AK162" s="11">
        <f t="shared" si="45"/>
        <v>0</v>
      </c>
      <c r="AL162" s="11">
        <f t="shared" si="45"/>
        <v>0</v>
      </c>
      <c r="AM162" s="11">
        <f t="shared" si="45"/>
        <v>0</v>
      </c>
      <c r="AN162" s="11">
        <f t="shared" si="45"/>
        <v>0</v>
      </c>
      <c r="AO162" s="11">
        <f t="shared" si="45"/>
        <v>0</v>
      </c>
      <c r="AP162" s="11">
        <f t="shared" si="45"/>
        <v>0</v>
      </c>
      <c r="AQ162" s="11">
        <f t="shared" si="45"/>
        <v>0</v>
      </c>
      <c r="AR162" s="11">
        <f t="shared" si="38"/>
        <v>0</v>
      </c>
      <c r="AS162" s="11">
        <f t="shared" si="38"/>
        <v>0</v>
      </c>
      <c r="AT162" s="11">
        <f t="shared" si="38"/>
        <v>0</v>
      </c>
      <c r="AU162" s="11">
        <f t="shared" si="36"/>
        <v>0</v>
      </c>
      <c r="AV162" s="11">
        <f t="shared" si="36"/>
        <v>0</v>
      </c>
      <c r="AW162" s="11">
        <f t="shared" si="36"/>
        <v>0</v>
      </c>
      <c r="AX162" s="11">
        <f t="shared" si="36"/>
        <v>0</v>
      </c>
      <c r="AY162" s="11">
        <f t="shared" si="26"/>
        <v>0</v>
      </c>
      <c r="AZ162" s="11">
        <f t="shared" si="26"/>
        <v>0</v>
      </c>
    </row>
    <row r="163" spans="1:52" s="15" customFormat="1" ht="12" hidden="1" x14ac:dyDescent="0.2">
      <c r="A163" s="26" t="str">
        <f>IF(ISBLANK(B163),"",COUNTA($B$8:B163))</f>
        <v/>
      </c>
      <c r="B163" s="39"/>
      <c r="C163" s="38"/>
      <c r="D163" s="39"/>
      <c r="E163" s="44" t="str">
        <f t="shared" si="34"/>
        <v/>
      </c>
      <c r="F163" s="31"/>
      <c r="G163" s="43">
        <f t="shared" si="30"/>
        <v>0</v>
      </c>
      <c r="H163" s="35"/>
      <c r="I163" s="35"/>
      <c r="J163" s="35"/>
      <c r="K163" s="35"/>
      <c r="L163" s="35"/>
      <c r="M163" s="35"/>
      <c r="N163" s="35"/>
      <c r="O163" s="35"/>
      <c r="P163" s="43">
        <f t="shared" si="35"/>
        <v>0</v>
      </c>
      <c r="Q163" s="35"/>
      <c r="R163" s="35"/>
      <c r="S163" s="35"/>
      <c r="T163" s="35"/>
      <c r="U163" s="35"/>
      <c r="V163" s="35"/>
      <c r="W163" s="35"/>
      <c r="X163" s="35"/>
      <c r="Y163" s="28">
        <f t="shared" si="29"/>
        <v>0</v>
      </c>
      <c r="Z163" s="28">
        <f t="shared" si="29"/>
        <v>0</v>
      </c>
      <c r="AA163" s="28">
        <f t="shared" si="29"/>
        <v>0</v>
      </c>
      <c r="AB163" s="28">
        <f t="shared" si="27"/>
        <v>0</v>
      </c>
      <c r="AC163" s="28">
        <f t="shared" si="27"/>
        <v>0</v>
      </c>
      <c r="AD163" s="28">
        <f t="shared" si="27"/>
        <v>0</v>
      </c>
      <c r="AE163" s="28">
        <f t="shared" si="27"/>
        <v>0</v>
      </c>
      <c r="AF163" s="28">
        <f t="shared" si="27"/>
        <v>0</v>
      </c>
      <c r="AG163" s="28">
        <f t="shared" si="27"/>
        <v>0</v>
      </c>
      <c r="AH163" s="11">
        <f t="shared" si="37"/>
        <v>0</v>
      </c>
      <c r="AI163" s="11">
        <f t="shared" si="45"/>
        <v>0</v>
      </c>
      <c r="AJ163" s="11">
        <f t="shared" si="45"/>
        <v>0</v>
      </c>
      <c r="AK163" s="11">
        <f t="shared" si="45"/>
        <v>0</v>
      </c>
      <c r="AL163" s="11">
        <f t="shared" si="45"/>
        <v>0</v>
      </c>
      <c r="AM163" s="11">
        <f t="shared" si="45"/>
        <v>0</v>
      </c>
      <c r="AN163" s="11">
        <f t="shared" si="45"/>
        <v>0</v>
      </c>
      <c r="AO163" s="11">
        <f t="shared" si="45"/>
        <v>0</v>
      </c>
      <c r="AP163" s="11">
        <f t="shared" si="45"/>
        <v>0</v>
      </c>
      <c r="AQ163" s="11">
        <f t="shared" si="45"/>
        <v>0</v>
      </c>
      <c r="AR163" s="11">
        <f t="shared" si="38"/>
        <v>0</v>
      </c>
      <c r="AS163" s="11">
        <f t="shared" si="38"/>
        <v>0</v>
      </c>
      <c r="AT163" s="11">
        <f t="shared" si="38"/>
        <v>0</v>
      </c>
      <c r="AU163" s="11">
        <f t="shared" si="36"/>
        <v>0</v>
      </c>
      <c r="AV163" s="11">
        <f t="shared" si="36"/>
        <v>0</v>
      </c>
      <c r="AW163" s="11">
        <f t="shared" si="36"/>
        <v>0</v>
      </c>
      <c r="AX163" s="11">
        <f t="shared" si="36"/>
        <v>0</v>
      </c>
      <c r="AY163" s="11">
        <f t="shared" si="26"/>
        <v>0</v>
      </c>
      <c r="AZ163" s="11">
        <f t="shared" si="26"/>
        <v>0</v>
      </c>
    </row>
    <row r="164" spans="1:52" s="15" customFormat="1" ht="12" hidden="1" x14ac:dyDescent="0.2">
      <c r="A164" s="26" t="str">
        <f>IF(ISBLANK(B164),"",COUNTA($B$8:B164))</f>
        <v/>
      </c>
      <c r="B164" s="39"/>
      <c r="C164" s="38"/>
      <c r="D164" s="39"/>
      <c r="E164" s="44" t="str">
        <f t="shared" si="34"/>
        <v/>
      </c>
      <c r="F164" s="31"/>
      <c r="G164" s="43">
        <f t="shared" si="30"/>
        <v>0</v>
      </c>
      <c r="H164" s="35"/>
      <c r="I164" s="35"/>
      <c r="J164" s="35"/>
      <c r="K164" s="35"/>
      <c r="L164" s="35"/>
      <c r="M164" s="35"/>
      <c r="N164" s="35"/>
      <c r="O164" s="35"/>
      <c r="P164" s="43">
        <f t="shared" si="35"/>
        <v>0</v>
      </c>
      <c r="Q164" s="35"/>
      <c r="R164" s="35"/>
      <c r="S164" s="35"/>
      <c r="T164" s="35"/>
      <c r="U164" s="35"/>
      <c r="V164" s="35"/>
      <c r="W164" s="35"/>
      <c r="X164" s="35"/>
      <c r="Y164" s="28">
        <f t="shared" si="29"/>
        <v>0</v>
      </c>
      <c r="Z164" s="28">
        <f t="shared" si="29"/>
        <v>0</v>
      </c>
      <c r="AA164" s="28">
        <f t="shared" si="29"/>
        <v>0</v>
      </c>
      <c r="AB164" s="28">
        <f t="shared" si="27"/>
        <v>0</v>
      </c>
      <c r="AC164" s="28">
        <f t="shared" si="27"/>
        <v>0</v>
      </c>
      <c r="AD164" s="28">
        <f t="shared" si="27"/>
        <v>0</v>
      </c>
      <c r="AE164" s="28">
        <f t="shared" ref="AE164:AG227" si="46">(M164+V164)/2</f>
        <v>0</v>
      </c>
      <c r="AF164" s="28">
        <f t="shared" si="46"/>
        <v>0</v>
      </c>
      <c r="AG164" s="28">
        <f t="shared" si="46"/>
        <v>0</v>
      </c>
      <c r="AH164" s="11">
        <f t="shared" si="37"/>
        <v>0</v>
      </c>
      <c r="AI164" s="11">
        <f t="shared" si="45"/>
        <v>0</v>
      </c>
      <c r="AJ164" s="11">
        <f t="shared" si="45"/>
        <v>0</v>
      </c>
      <c r="AK164" s="11">
        <f t="shared" si="45"/>
        <v>0</v>
      </c>
      <c r="AL164" s="11">
        <f t="shared" si="45"/>
        <v>0</v>
      </c>
      <c r="AM164" s="11">
        <f t="shared" si="45"/>
        <v>0</v>
      </c>
      <c r="AN164" s="11">
        <f t="shared" si="45"/>
        <v>0</v>
      </c>
      <c r="AO164" s="11">
        <f t="shared" si="45"/>
        <v>0</v>
      </c>
      <c r="AP164" s="11">
        <f t="shared" si="45"/>
        <v>0</v>
      </c>
      <c r="AQ164" s="11">
        <f t="shared" si="45"/>
        <v>0</v>
      </c>
      <c r="AR164" s="11">
        <f t="shared" si="38"/>
        <v>0</v>
      </c>
      <c r="AS164" s="11">
        <f t="shared" si="38"/>
        <v>0</v>
      </c>
      <c r="AT164" s="11">
        <f t="shared" si="38"/>
        <v>0</v>
      </c>
      <c r="AU164" s="11">
        <f t="shared" si="36"/>
        <v>0</v>
      </c>
      <c r="AV164" s="11">
        <f t="shared" si="36"/>
        <v>0</v>
      </c>
      <c r="AW164" s="11">
        <f t="shared" si="36"/>
        <v>0</v>
      </c>
      <c r="AX164" s="11">
        <f t="shared" si="36"/>
        <v>0</v>
      </c>
      <c r="AY164" s="11">
        <f t="shared" si="36"/>
        <v>0</v>
      </c>
      <c r="AZ164" s="11">
        <f t="shared" si="36"/>
        <v>0</v>
      </c>
    </row>
    <row r="165" spans="1:52" s="15" customFormat="1" ht="12" hidden="1" x14ac:dyDescent="0.2">
      <c r="A165" s="26" t="str">
        <f>IF(ISBLANK(B165),"",COUNTA($B$8:B165))</f>
        <v/>
      </c>
      <c r="B165" s="39"/>
      <c r="C165" s="38"/>
      <c r="D165" s="39"/>
      <c r="E165" s="44" t="str">
        <f t="shared" si="34"/>
        <v/>
      </c>
      <c r="F165" s="31"/>
      <c r="G165" s="43">
        <f t="shared" si="30"/>
        <v>0</v>
      </c>
      <c r="H165" s="35"/>
      <c r="I165" s="35"/>
      <c r="J165" s="35"/>
      <c r="K165" s="35"/>
      <c r="L165" s="35"/>
      <c r="M165" s="35"/>
      <c r="N165" s="35"/>
      <c r="O165" s="35"/>
      <c r="P165" s="43">
        <f t="shared" si="35"/>
        <v>0</v>
      </c>
      <c r="Q165" s="35"/>
      <c r="R165" s="35"/>
      <c r="S165" s="35"/>
      <c r="T165" s="35"/>
      <c r="U165" s="35"/>
      <c r="V165" s="35"/>
      <c r="W165" s="35"/>
      <c r="X165" s="35"/>
      <c r="Y165" s="28">
        <f t="shared" si="29"/>
        <v>0</v>
      </c>
      <c r="Z165" s="28">
        <f t="shared" si="29"/>
        <v>0</v>
      </c>
      <c r="AA165" s="28">
        <f t="shared" si="29"/>
        <v>0</v>
      </c>
      <c r="AB165" s="28">
        <f t="shared" si="29"/>
        <v>0</v>
      </c>
      <c r="AC165" s="28">
        <f t="shared" si="29"/>
        <v>0</v>
      </c>
      <c r="AD165" s="28">
        <f t="shared" si="29"/>
        <v>0</v>
      </c>
      <c r="AE165" s="28">
        <f t="shared" si="46"/>
        <v>0</v>
      </c>
      <c r="AF165" s="28">
        <f t="shared" si="46"/>
        <v>0</v>
      </c>
      <c r="AG165" s="28">
        <f t="shared" si="46"/>
        <v>0</v>
      </c>
      <c r="AH165" s="11">
        <f t="shared" si="37"/>
        <v>0</v>
      </c>
      <c r="AI165" s="11">
        <f t="shared" si="45"/>
        <v>0</v>
      </c>
      <c r="AJ165" s="11">
        <f t="shared" si="45"/>
        <v>0</v>
      </c>
      <c r="AK165" s="11">
        <f t="shared" si="45"/>
        <v>0</v>
      </c>
      <c r="AL165" s="11">
        <f t="shared" si="45"/>
        <v>0</v>
      </c>
      <c r="AM165" s="11">
        <f t="shared" si="45"/>
        <v>0</v>
      </c>
      <c r="AN165" s="11">
        <f t="shared" si="45"/>
        <v>0</v>
      </c>
      <c r="AO165" s="11">
        <f t="shared" si="45"/>
        <v>0</v>
      </c>
      <c r="AP165" s="11">
        <f t="shared" si="45"/>
        <v>0</v>
      </c>
      <c r="AQ165" s="11">
        <f t="shared" si="45"/>
        <v>0</v>
      </c>
      <c r="AR165" s="11">
        <f t="shared" si="38"/>
        <v>0</v>
      </c>
      <c r="AS165" s="11">
        <f t="shared" si="38"/>
        <v>0</v>
      </c>
      <c r="AT165" s="11">
        <f t="shared" si="38"/>
        <v>0</v>
      </c>
      <c r="AU165" s="11">
        <f t="shared" si="36"/>
        <v>0</v>
      </c>
      <c r="AV165" s="11">
        <f t="shared" si="36"/>
        <v>0</v>
      </c>
      <c r="AW165" s="11">
        <f t="shared" si="36"/>
        <v>0</v>
      </c>
      <c r="AX165" s="11">
        <f t="shared" si="36"/>
        <v>0</v>
      </c>
      <c r="AY165" s="11">
        <f t="shared" si="36"/>
        <v>0</v>
      </c>
      <c r="AZ165" s="11">
        <f t="shared" si="36"/>
        <v>0</v>
      </c>
    </row>
    <row r="166" spans="1:52" s="15" customFormat="1" ht="12" hidden="1" x14ac:dyDescent="0.2">
      <c r="A166" s="26" t="str">
        <f>IF(ISBLANK(B166),"",COUNTA($B$8:B166))</f>
        <v/>
      </c>
      <c r="B166" s="39"/>
      <c r="C166" s="38"/>
      <c r="D166" s="39"/>
      <c r="E166" s="44" t="str">
        <f t="shared" si="34"/>
        <v/>
      </c>
      <c r="F166" s="31"/>
      <c r="G166" s="43">
        <f t="shared" si="30"/>
        <v>0</v>
      </c>
      <c r="H166" s="35"/>
      <c r="I166" s="35"/>
      <c r="J166" s="35"/>
      <c r="K166" s="35"/>
      <c r="L166" s="35"/>
      <c r="M166" s="35"/>
      <c r="N166" s="35"/>
      <c r="O166" s="35"/>
      <c r="P166" s="43">
        <f t="shared" si="35"/>
        <v>0</v>
      </c>
      <c r="Q166" s="35"/>
      <c r="R166" s="35"/>
      <c r="S166" s="35"/>
      <c r="T166" s="35"/>
      <c r="U166" s="35"/>
      <c r="V166" s="35"/>
      <c r="W166" s="35"/>
      <c r="X166" s="35"/>
      <c r="Y166" s="28">
        <f t="shared" ref="Y166:AD208" si="47">(G166+P166)/2</f>
        <v>0</v>
      </c>
      <c r="Z166" s="28">
        <f t="shared" si="47"/>
        <v>0</v>
      </c>
      <c r="AA166" s="28">
        <f t="shared" si="47"/>
        <v>0</v>
      </c>
      <c r="AB166" s="28">
        <f t="shared" si="47"/>
        <v>0</v>
      </c>
      <c r="AC166" s="28">
        <f t="shared" si="47"/>
        <v>0</v>
      </c>
      <c r="AD166" s="28">
        <f t="shared" si="47"/>
        <v>0</v>
      </c>
      <c r="AE166" s="28">
        <f t="shared" si="46"/>
        <v>0</v>
      </c>
      <c r="AF166" s="28">
        <f t="shared" si="46"/>
        <v>0</v>
      </c>
      <c r="AG166" s="28">
        <f t="shared" si="46"/>
        <v>0</v>
      </c>
      <c r="AH166" s="11">
        <f t="shared" si="37"/>
        <v>0</v>
      </c>
      <c r="AI166" s="11">
        <f t="shared" si="45"/>
        <v>0</v>
      </c>
      <c r="AJ166" s="11">
        <f t="shared" si="45"/>
        <v>0</v>
      </c>
      <c r="AK166" s="11">
        <f t="shared" si="45"/>
        <v>0</v>
      </c>
      <c r="AL166" s="11">
        <f t="shared" si="45"/>
        <v>0</v>
      </c>
      <c r="AM166" s="11">
        <f t="shared" si="45"/>
        <v>0</v>
      </c>
      <c r="AN166" s="11">
        <f t="shared" si="45"/>
        <v>0</v>
      </c>
      <c r="AO166" s="11">
        <f t="shared" si="45"/>
        <v>0</v>
      </c>
      <c r="AP166" s="11">
        <f t="shared" si="45"/>
        <v>0</v>
      </c>
      <c r="AQ166" s="11">
        <f t="shared" si="45"/>
        <v>0</v>
      </c>
      <c r="AR166" s="11">
        <f t="shared" si="38"/>
        <v>0</v>
      </c>
      <c r="AS166" s="11">
        <f t="shared" si="38"/>
        <v>0</v>
      </c>
      <c r="AT166" s="11">
        <f t="shared" si="38"/>
        <v>0</v>
      </c>
      <c r="AU166" s="11">
        <f t="shared" si="36"/>
        <v>0</v>
      </c>
      <c r="AV166" s="11">
        <f t="shared" si="36"/>
        <v>0</v>
      </c>
      <c r="AW166" s="11">
        <f t="shared" si="36"/>
        <v>0</v>
      </c>
      <c r="AX166" s="11">
        <f t="shared" si="36"/>
        <v>0</v>
      </c>
      <c r="AY166" s="11">
        <f t="shared" si="36"/>
        <v>0</v>
      </c>
      <c r="AZ166" s="11">
        <f t="shared" si="36"/>
        <v>0</v>
      </c>
    </row>
    <row r="167" spans="1:52" s="15" customFormat="1" ht="12" hidden="1" x14ac:dyDescent="0.2">
      <c r="A167" s="26" t="str">
        <f>IF(ISBLANK(B167),"",COUNTA($B$8:B167))</f>
        <v/>
      </c>
      <c r="B167" s="39"/>
      <c r="C167" s="38"/>
      <c r="D167" s="39"/>
      <c r="E167" s="44" t="str">
        <f t="shared" si="34"/>
        <v/>
      </c>
      <c r="F167" s="31"/>
      <c r="G167" s="43">
        <f t="shared" si="30"/>
        <v>0</v>
      </c>
      <c r="H167" s="35"/>
      <c r="I167" s="35"/>
      <c r="J167" s="35"/>
      <c r="K167" s="35"/>
      <c r="L167" s="35"/>
      <c r="M167" s="35"/>
      <c r="N167" s="35"/>
      <c r="O167" s="35"/>
      <c r="P167" s="43">
        <f t="shared" si="35"/>
        <v>0</v>
      </c>
      <c r="Q167" s="35"/>
      <c r="R167" s="35"/>
      <c r="S167" s="35"/>
      <c r="T167" s="35"/>
      <c r="U167" s="35"/>
      <c r="V167" s="35"/>
      <c r="W167" s="35"/>
      <c r="X167" s="35"/>
      <c r="Y167" s="28">
        <f t="shared" si="47"/>
        <v>0</v>
      </c>
      <c r="Z167" s="28">
        <f t="shared" si="47"/>
        <v>0</v>
      </c>
      <c r="AA167" s="28">
        <f t="shared" si="47"/>
        <v>0</v>
      </c>
      <c r="AB167" s="28">
        <f t="shared" si="47"/>
        <v>0</v>
      </c>
      <c r="AC167" s="28">
        <f t="shared" si="47"/>
        <v>0</v>
      </c>
      <c r="AD167" s="28">
        <f t="shared" si="47"/>
        <v>0</v>
      </c>
      <c r="AE167" s="28">
        <f t="shared" si="46"/>
        <v>0</v>
      </c>
      <c r="AF167" s="28">
        <f t="shared" si="46"/>
        <v>0</v>
      </c>
      <c r="AG167" s="28">
        <f t="shared" si="46"/>
        <v>0</v>
      </c>
      <c r="AH167" s="11">
        <f t="shared" si="37"/>
        <v>0</v>
      </c>
      <c r="AI167" s="11">
        <f t="shared" si="45"/>
        <v>0</v>
      </c>
      <c r="AJ167" s="11">
        <f t="shared" si="45"/>
        <v>0</v>
      </c>
      <c r="AK167" s="11">
        <f t="shared" si="45"/>
        <v>0</v>
      </c>
      <c r="AL167" s="11">
        <f t="shared" si="45"/>
        <v>0</v>
      </c>
      <c r="AM167" s="11">
        <f t="shared" si="45"/>
        <v>0</v>
      </c>
      <c r="AN167" s="11">
        <f t="shared" si="45"/>
        <v>0</v>
      </c>
      <c r="AO167" s="11">
        <f t="shared" si="45"/>
        <v>0</v>
      </c>
      <c r="AP167" s="11">
        <f t="shared" si="45"/>
        <v>0</v>
      </c>
      <c r="AQ167" s="11">
        <f t="shared" si="45"/>
        <v>0</v>
      </c>
      <c r="AR167" s="11">
        <f t="shared" si="38"/>
        <v>0</v>
      </c>
      <c r="AS167" s="11">
        <f t="shared" si="38"/>
        <v>0</v>
      </c>
      <c r="AT167" s="11">
        <f t="shared" si="38"/>
        <v>0</v>
      </c>
      <c r="AU167" s="11">
        <f t="shared" si="36"/>
        <v>0</v>
      </c>
      <c r="AV167" s="11">
        <f t="shared" si="36"/>
        <v>0</v>
      </c>
      <c r="AW167" s="11">
        <f t="shared" si="36"/>
        <v>0</v>
      </c>
      <c r="AX167" s="11">
        <f t="shared" si="36"/>
        <v>0</v>
      </c>
      <c r="AY167" s="11">
        <f t="shared" si="36"/>
        <v>0</v>
      </c>
      <c r="AZ167" s="11">
        <f t="shared" si="36"/>
        <v>0</v>
      </c>
    </row>
    <row r="168" spans="1:52" s="15" customFormat="1" ht="12" hidden="1" x14ac:dyDescent="0.2">
      <c r="A168" s="26" t="str">
        <f>IF(ISBLANK(B168),"",COUNTA($B$8:B168))</f>
        <v/>
      </c>
      <c r="B168" s="39"/>
      <c r="C168" s="38"/>
      <c r="D168" s="39"/>
      <c r="E168" s="44" t="str">
        <f t="shared" si="34"/>
        <v/>
      </c>
      <c r="F168" s="31"/>
      <c r="G168" s="43">
        <f t="shared" si="30"/>
        <v>0</v>
      </c>
      <c r="H168" s="35"/>
      <c r="I168" s="35"/>
      <c r="J168" s="35"/>
      <c r="K168" s="35"/>
      <c r="L168" s="35"/>
      <c r="M168" s="35"/>
      <c r="N168" s="35"/>
      <c r="O168" s="35"/>
      <c r="P168" s="43">
        <f t="shared" si="35"/>
        <v>0</v>
      </c>
      <c r="Q168" s="35"/>
      <c r="R168" s="35"/>
      <c r="S168" s="35"/>
      <c r="T168" s="35"/>
      <c r="U168" s="35"/>
      <c r="V168" s="35"/>
      <c r="W168" s="35"/>
      <c r="X168" s="35"/>
      <c r="Y168" s="28">
        <f t="shared" si="47"/>
        <v>0</v>
      </c>
      <c r="Z168" s="28">
        <f t="shared" si="47"/>
        <v>0</v>
      </c>
      <c r="AA168" s="28">
        <f t="shared" si="47"/>
        <v>0</v>
      </c>
      <c r="AB168" s="28">
        <f t="shared" si="47"/>
        <v>0</v>
      </c>
      <c r="AC168" s="28">
        <f t="shared" si="47"/>
        <v>0</v>
      </c>
      <c r="AD168" s="28">
        <f t="shared" si="47"/>
        <v>0</v>
      </c>
      <c r="AE168" s="28">
        <f t="shared" si="46"/>
        <v>0</v>
      </c>
      <c r="AF168" s="28">
        <f t="shared" si="46"/>
        <v>0</v>
      </c>
      <c r="AG168" s="28">
        <f t="shared" si="46"/>
        <v>0</v>
      </c>
      <c r="AH168" s="11">
        <f t="shared" si="37"/>
        <v>0</v>
      </c>
      <c r="AI168" s="11">
        <f t="shared" si="45"/>
        <v>0</v>
      </c>
      <c r="AJ168" s="11">
        <f t="shared" si="45"/>
        <v>0</v>
      </c>
      <c r="AK168" s="11">
        <f t="shared" si="45"/>
        <v>0</v>
      </c>
      <c r="AL168" s="11">
        <f t="shared" si="45"/>
        <v>0</v>
      </c>
      <c r="AM168" s="11">
        <f t="shared" si="45"/>
        <v>0</v>
      </c>
      <c r="AN168" s="11">
        <f t="shared" si="45"/>
        <v>0</v>
      </c>
      <c r="AO168" s="11">
        <f t="shared" si="45"/>
        <v>0</v>
      </c>
      <c r="AP168" s="11">
        <f t="shared" si="45"/>
        <v>0</v>
      </c>
      <c r="AQ168" s="11">
        <f t="shared" si="45"/>
        <v>0</v>
      </c>
      <c r="AR168" s="11">
        <f t="shared" si="38"/>
        <v>0</v>
      </c>
      <c r="AS168" s="11">
        <f t="shared" si="38"/>
        <v>0</v>
      </c>
      <c r="AT168" s="11">
        <f t="shared" si="38"/>
        <v>0</v>
      </c>
      <c r="AU168" s="11">
        <f t="shared" si="36"/>
        <v>0</v>
      </c>
      <c r="AV168" s="11">
        <f t="shared" si="36"/>
        <v>0</v>
      </c>
      <c r="AW168" s="11">
        <f t="shared" si="36"/>
        <v>0</v>
      </c>
      <c r="AX168" s="11">
        <f t="shared" si="36"/>
        <v>0</v>
      </c>
      <c r="AY168" s="11">
        <f t="shared" si="36"/>
        <v>0</v>
      </c>
      <c r="AZ168" s="11">
        <f t="shared" si="36"/>
        <v>0</v>
      </c>
    </row>
    <row r="169" spans="1:52" s="15" customFormat="1" ht="12" hidden="1" x14ac:dyDescent="0.2">
      <c r="A169" s="26" t="str">
        <f>IF(ISBLANK(B169),"",COUNTA($B$8:B169))</f>
        <v/>
      </c>
      <c r="B169" s="39"/>
      <c r="C169" s="38"/>
      <c r="D169" s="39"/>
      <c r="E169" s="44" t="str">
        <f t="shared" si="34"/>
        <v/>
      </c>
      <c r="F169" s="31"/>
      <c r="G169" s="43">
        <f t="shared" si="30"/>
        <v>0</v>
      </c>
      <c r="H169" s="35"/>
      <c r="I169" s="35"/>
      <c r="J169" s="35"/>
      <c r="K169" s="35"/>
      <c r="L169" s="35"/>
      <c r="M169" s="35"/>
      <c r="N169" s="35"/>
      <c r="O169" s="35"/>
      <c r="P169" s="43">
        <f t="shared" si="35"/>
        <v>0</v>
      </c>
      <c r="Q169" s="35"/>
      <c r="R169" s="35"/>
      <c r="S169" s="35"/>
      <c r="T169" s="35"/>
      <c r="U169" s="35"/>
      <c r="V169" s="35"/>
      <c r="W169" s="35"/>
      <c r="X169" s="35"/>
      <c r="Y169" s="28">
        <f t="shared" si="47"/>
        <v>0</v>
      </c>
      <c r="Z169" s="28">
        <f t="shared" si="47"/>
        <v>0</v>
      </c>
      <c r="AA169" s="28">
        <f t="shared" si="47"/>
        <v>0</v>
      </c>
      <c r="AB169" s="28">
        <f t="shared" si="47"/>
        <v>0</v>
      </c>
      <c r="AC169" s="28">
        <f t="shared" si="47"/>
        <v>0</v>
      </c>
      <c r="AD169" s="28">
        <f t="shared" si="47"/>
        <v>0</v>
      </c>
      <c r="AE169" s="28">
        <f t="shared" si="46"/>
        <v>0</v>
      </c>
      <c r="AF169" s="28">
        <f t="shared" si="46"/>
        <v>0</v>
      </c>
      <c r="AG169" s="28">
        <f t="shared" si="46"/>
        <v>0</v>
      </c>
      <c r="AH169" s="11">
        <f t="shared" si="37"/>
        <v>0</v>
      </c>
      <c r="AI169" s="11">
        <f t="shared" si="45"/>
        <v>0</v>
      </c>
      <c r="AJ169" s="11">
        <f t="shared" si="45"/>
        <v>0</v>
      </c>
      <c r="AK169" s="11">
        <f t="shared" si="45"/>
        <v>0</v>
      </c>
      <c r="AL169" s="11">
        <f t="shared" si="45"/>
        <v>0</v>
      </c>
      <c r="AM169" s="11">
        <f t="shared" si="45"/>
        <v>0</v>
      </c>
      <c r="AN169" s="11">
        <f t="shared" si="45"/>
        <v>0</v>
      </c>
      <c r="AO169" s="11">
        <f t="shared" si="45"/>
        <v>0</v>
      </c>
      <c r="AP169" s="11">
        <f t="shared" si="45"/>
        <v>0</v>
      </c>
      <c r="AQ169" s="11">
        <f t="shared" si="45"/>
        <v>0</v>
      </c>
      <c r="AR169" s="11">
        <f t="shared" si="38"/>
        <v>0</v>
      </c>
      <c r="AS169" s="11">
        <f t="shared" si="38"/>
        <v>0</v>
      </c>
      <c r="AT169" s="11">
        <f t="shared" si="38"/>
        <v>0</v>
      </c>
      <c r="AU169" s="11">
        <f t="shared" si="36"/>
        <v>0</v>
      </c>
      <c r="AV169" s="11">
        <f t="shared" si="36"/>
        <v>0</v>
      </c>
      <c r="AW169" s="11">
        <f t="shared" si="36"/>
        <v>0</v>
      </c>
      <c r="AX169" s="11">
        <f t="shared" si="36"/>
        <v>0</v>
      </c>
      <c r="AY169" s="11">
        <f t="shared" si="36"/>
        <v>0</v>
      </c>
      <c r="AZ169" s="11">
        <f t="shared" si="36"/>
        <v>0</v>
      </c>
    </row>
    <row r="170" spans="1:52" s="15" customFormat="1" ht="12" hidden="1" x14ac:dyDescent="0.2">
      <c r="A170" s="26" t="str">
        <f>IF(ISBLANK(B170),"",COUNTA($B$8:B170))</f>
        <v/>
      </c>
      <c r="B170" s="39"/>
      <c r="C170" s="38"/>
      <c r="D170" s="39"/>
      <c r="E170" s="44" t="str">
        <f t="shared" si="34"/>
        <v/>
      </c>
      <c r="F170" s="31"/>
      <c r="G170" s="43">
        <f t="shared" si="30"/>
        <v>0</v>
      </c>
      <c r="H170" s="35"/>
      <c r="I170" s="35"/>
      <c r="J170" s="35"/>
      <c r="K170" s="35"/>
      <c r="L170" s="35"/>
      <c r="M170" s="35"/>
      <c r="N170" s="35"/>
      <c r="O170" s="35"/>
      <c r="P170" s="43">
        <f t="shared" si="35"/>
        <v>0</v>
      </c>
      <c r="Q170" s="35"/>
      <c r="R170" s="35"/>
      <c r="S170" s="35"/>
      <c r="T170" s="35"/>
      <c r="U170" s="35"/>
      <c r="V170" s="35"/>
      <c r="W170" s="35"/>
      <c r="X170" s="35"/>
      <c r="Y170" s="28">
        <f t="shared" si="47"/>
        <v>0</v>
      </c>
      <c r="Z170" s="28">
        <f t="shared" si="47"/>
        <v>0</v>
      </c>
      <c r="AA170" s="28">
        <f t="shared" si="47"/>
        <v>0</v>
      </c>
      <c r="AB170" s="28">
        <f t="shared" si="47"/>
        <v>0</v>
      </c>
      <c r="AC170" s="28">
        <f t="shared" si="47"/>
        <v>0</v>
      </c>
      <c r="AD170" s="28">
        <f t="shared" si="47"/>
        <v>0</v>
      </c>
      <c r="AE170" s="28">
        <f t="shared" si="46"/>
        <v>0</v>
      </c>
      <c r="AF170" s="28">
        <f t="shared" si="46"/>
        <v>0</v>
      </c>
      <c r="AG170" s="28">
        <f t="shared" si="46"/>
        <v>0</v>
      </c>
      <c r="AH170" s="11">
        <f t="shared" si="37"/>
        <v>0</v>
      </c>
      <c r="AI170" s="11">
        <f t="shared" si="45"/>
        <v>0</v>
      </c>
      <c r="AJ170" s="11">
        <f t="shared" si="45"/>
        <v>0</v>
      </c>
      <c r="AK170" s="11">
        <f t="shared" si="45"/>
        <v>0</v>
      </c>
      <c r="AL170" s="11">
        <f t="shared" si="45"/>
        <v>0</v>
      </c>
      <c r="AM170" s="11">
        <f t="shared" si="45"/>
        <v>0</v>
      </c>
      <c r="AN170" s="11">
        <f t="shared" si="45"/>
        <v>0</v>
      </c>
      <c r="AO170" s="11">
        <f t="shared" si="45"/>
        <v>0</v>
      </c>
      <c r="AP170" s="11">
        <f t="shared" si="45"/>
        <v>0</v>
      </c>
      <c r="AQ170" s="11">
        <f t="shared" si="45"/>
        <v>0</v>
      </c>
      <c r="AR170" s="11">
        <f t="shared" si="38"/>
        <v>0</v>
      </c>
      <c r="AS170" s="11">
        <f t="shared" si="38"/>
        <v>0</v>
      </c>
      <c r="AT170" s="11">
        <f t="shared" si="38"/>
        <v>0</v>
      </c>
      <c r="AU170" s="11">
        <f t="shared" si="36"/>
        <v>0</v>
      </c>
      <c r="AV170" s="11">
        <f t="shared" si="36"/>
        <v>0</v>
      </c>
      <c r="AW170" s="11">
        <f t="shared" si="36"/>
        <v>0</v>
      </c>
      <c r="AX170" s="11">
        <f t="shared" si="36"/>
        <v>0</v>
      </c>
      <c r="AY170" s="11">
        <f t="shared" si="36"/>
        <v>0</v>
      </c>
      <c r="AZ170" s="11">
        <f t="shared" si="36"/>
        <v>0</v>
      </c>
    </row>
    <row r="171" spans="1:52" s="15" customFormat="1" ht="12" hidden="1" x14ac:dyDescent="0.2">
      <c r="A171" s="26" t="str">
        <f>IF(ISBLANK(B171),"",COUNTA($B$8:B171))</f>
        <v/>
      </c>
      <c r="B171" s="39"/>
      <c r="C171" s="38"/>
      <c r="D171" s="39"/>
      <c r="E171" s="44" t="str">
        <f t="shared" si="34"/>
        <v/>
      </c>
      <c r="F171" s="31"/>
      <c r="G171" s="43">
        <f t="shared" si="30"/>
        <v>0</v>
      </c>
      <c r="H171" s="35"/>
      <c r="I171" s="35"/>
      <c r="J171" s="35"/>
      <c r="K171" s="35"/>
      <c r="L171" s="35"/>
      <c r="M171" s="35"/>
      <c r="N171" s="35"/>
      <c r="O171" s="35"/>
      <c r="P171" s="43">
        <f t="shared" si="35"/>
        <v>0</v>
      </c>
      <c r="Q171" s="35"/>
      <c r="R171" s="35"/>
      <c r="S171" s="35"/>
      <c r="T171" s="35"/>
      <c r="U171" s="35"/>
      <c r="V171" s="35"/>
      <c r="W171" s="35"/>
      <c r="X171" s="35"/>
      <c r="Y171" s="28">
        <f t="shared" si="47"/>
        <v>0</v>
      </c>
      <c r="Z171" s="28">
        <f t="shared" si="47"/>
        <v>0</v>
      </c>
      <c r="AA171" s="28">
        <f t="shared" si="47"/>
        <v>0</v>
      </c>
      <c r="AB171" s="28">
        <f t="shared" si="47"/>
        <v>0</v>
      </c>
      <c r="AC171" s="28">
        <f t="shared" si="47"/>
        <v>0</v>
      </c>
      <c r="AD171" s="28">
        <f t="shared" si="47"/>
        <v>0</v>
      </c>
      <c r="AE171" s="28">
        <f t="shared" si="46"/>
        <v>0</v>
      </c>
      <c r="AF171" s="28">
        <f t="shared" si="46"/>
        <v>0</v>
      </c>
      <c r="AG171" s="28">
        <f t="shared" si="46"/>
        <v>0</v>
      </c>
      <c r="AH171" s="11">
        <f t="shared" si="37"/>
        <v>0</v>
      </c>
      <c r="AI171" s="11">
        <f t="shared" si="45"/>
        <v>0</v>
      </c>
      <c r="AJ171" s="11">
        <f t="shared" si="45"/>
        <v>0</v>
      </c>
      <c r="AK171" s="11">
        <f t="shared" si="45"/>
        <v>0</v>
      </c>
      <c r="AL171" s="11">
        <f t="shared" si="45"/>
        <v>0</v>
      </c>
      <c r="AM171" s="11">
        <f t="shared" si="45"/>
        <v>0</v>
      </c>
      <c r="AN171" s="11">
        <f t="shared" si="45"/>
        <v>0</v>
      </c>
      <c r="AO171" s="11">
        <f t="shared" si="45"/>
        <v>0</v>
      </c>
      <c r="AP171" s="11">
        <f t="shared" si="45"/>
        <v>0</v>
      </c>
      <c r="AQ171" s="11">
        <f t="shared" si="45"/>
        <v>0</v>
      </c>
      <c r="AR171" s="11">
        <f t="shared" si="38"/>
        <v>0</v>
      </c>
      <c r="AS171" s="11">
        <f t="shared" si="38"/>
        <v>0</v>
      </c>
      <c r="AT171" s="11">
        <f t="shared" si="38"/>
        <v>0</v>
      </c>
      <c r="AU171" s="11">
        <f t="shared" si="36"/>
        <v>0</v>
      </c>
      <c r="AV171" s="11">
        <f t="shared" si="36"/>
        <v>0</v>
      </c>
      <c r="AW171" s="11">
        <f t="shared" si="36"/>
        <v>0</v>
      </c>
      <c r="AX171" s="11">
        <f t="shared" si="36"/>
        <v>0</v>
      </c>
      <c r="AY171" s="11">
        <f t="shared" si="36"/>
        <v>0</v>
      </c>
      <c r="AZ171" s="11">
        <f t="shared" si="36"/>
        <v>0</v>
      </c>
    </row>
    <row r="172" spans="1:52" s="15" customFormat="1" ht="12" hidden="1" x14ac:dyDescent="0.2">
      <c r="A172" s="26" t="str">
        <f>IF(ISBLANK(B172),"",COUNTA($B$8:B172))</f>
        <v/>
      </c>
      <c r="B172" s="39"/>
      <c r="C172" s="38"/>
      <c r="D172" s="39"/>
      <c r="E172" s="44" t="str">
        <f t="shared" si="34"/>
        <v/>
      </c>
      <c r="F172" s="31"/>
      <c r="G172" s="43">
        <f t="shared" si="30"/>
        <v>0</v>
      </c>
      <c r="H172" s="35"/>
      <c r="I172" s="35"/>
      <c r="J172" s="35"/>
      <c r="K172" s="35"/>
      <c r="L172" s="35"/>
      <c r="M172" s="35"/>
      <c r="N172" s="35"/>
      <c r="O172" s="35"/>
      <c r="P172" s="43">
        <f t="shared" si="35"/>
        <v>0</v>
      </c>
      <c r="Q172" s="35"/>
      <c r="R172" s="35"/>
      <c r="S172" s="35"/>
      <c r="T172" s="35"/>
      <c r="U172" s="35"/>
      <c r="V172" s="35"/>
      <c r="W172" s="35"/>
      <c r="X172" s="35"/>
      <c r="Y172" s="28">
        <f t="shared" si="47"/>
        <v>0</v>
      </c>
      <c r="Z172" s="28">
        <f t="shared" si="47"/>
        <v>0</v>
      </c>
      <c r="AA172" s="28">
        <f t="shared" si="47"/>
        <v>0</v>
      </c>
      <c r="AB172" s="28">
        <f t="shared" si="47"/>
        <v>0</v>
      </c>
      <c r="AC172" s="28">
        <f t="shared" si="47"/>
        <v>0</v>
      </c>
      <c r="AD172" s="28">
        <f t="shared" si="47"/>
        <v>0</v>
      </c>
      <c r="AE172" s="28">
        <f t="shared" si="46"/>
        <v>0</v>
      </c>
      <c r="AF172" s="28">
        <f t="shared" si="46"/>
        <v>0</v>
      </c>
      <c r="AG172" s="28">
        <f t="shared" si="46"/>
        <v>0</v>
      </c>
      <c r="AH172" s="11">
        <f t="shared" si="37"/>
        <v>0</v>
      </c>
      <c r="AI172" s="11">
        <f t="shared" si="45"/>
        <v>0</v>
      </c>
      <c r="AJ172" s="11">
        <f t="shared" si="45"/>
        <v>0</v>
      </c>
      <c r="AK172" s="11">
        <f t="shared" si="45"/>
        <v>0</v>
      </c>
      <c r="AL172" s="11">
        <f t="shared" si="45"/>
        <v>0</v>
      </c>
      <c r="AM172" s="11">
        <f t="shared" si="45"/>
        <v>0</v>
      </c>
      <c r="AN172" s="11">
        <f t="shared" si="45"/>
        <v>0</v>
      </c>
      <c r="AO172" s="11">
        <f t="shared" si="45"/>
        <v>0</v>
      </c>
      <c r="AP172" s="11">
        <f t="shared" si="45"/>
        <v>0</v>
      </c>
      <c r="AQ172" s="11">
        <f t="shared" si="45"/>
        <v>0</v>
      </c>
      <c r="AR172" s="11">
        <f t="shared" si="38"/>
        <v>0</v>
      </c>
      <c r="AS172" s="11">
        <f t="shared" si="38"/>
        <v>0</v>
      </c>
      <c r="AT172" s="11">
        <f t="shared" si="38"/>
        <v>0</v>
      </c>
      <c r="AU172" s="11">
        <f t="shared" si="36"/>
        <v>0</v>
      </c>
      <c r="AV172" s="11">
        <f t="shared" si="36"/>
        <v>0</v>
      </c>
      <c r="AW172" s="11">
        <f t="shared" si="36"/>
        <v>0</v>
      </c>
      <c r="AX172" s="11">
        <f t="shared" si="36"/>
        <v>0</v>
      </c>
      <c r="AY172" s="11">
        <f t="shared" si="36"/>
        <v>0</v>
      </c>
      <c r="AZ172" s="11">
        <f t="shared" si="36"/>
        <v>0</v>
      </c>
    </row>
    <row r="173" spans="1:52" s="15" customFormat="1" ht="12" hidden="1" x14ac:dyDescent="0.2">
      <c r="A173" s="26" t="str">
        <f>IF(ISBLANK(B173),"",COUNTA($B$8:B173))</f>
        <v/>
      </c>
      <c r="B173" s="39"/>
      <c r="C173" s="38"/>
      <c r="D173" s="39"/>
      <c r="E173" s="44" t="str">
        <f t="shared" si="34"/>
        <v/>
      </c>
      <c r="F173" s="31"/>
      <c r="G173" s="43">
        <f t="shared" si="30"/>
        <v>0</v>
      </c>
      <c r="H173" s="35"/>
      <c r="I173" s="35"/>
      <c r="J173" s="35"/>
      <c r="K173" s="35"/>
      <c r="L173" s="35"/>
      <c r="M173" s="35"/>
      <c r="N173" s="35"/>
      <c r="O173" s="35"/>
      <c r="P173" s="43">
        <f t="shared" si="35"/>
        <v>0</v>
      </c>
      <c r="Q173" s="35"/>
      <c r="R173" s="35"/>
      <c r="S173" s="35"/>
      <c r="T173" s="35"/>
      <c r="U173" s="35"/>
      <c r="V173" s="35"/>
      <c r="W173" s="35"/>
      <c r="X173" s="35"/>
      <c r="Y173" s="28">
        <f t="shared" si="47"/>
        <v>0</v>
      </c>
      <c r="Z173" s="28">
        <f t="shared" si="47"/>
        <v>0</v>
      </c>
      <c r="AA173" s="28">
        <f t="shared" si="47"/>
        <v>0</v>
      </c>
      <c r="AB173" s="28">
        <f t="shared" si="47"/>
        <v>0</v>
      </c>
      <c r="AC173" s="28">
        <f t="shared" si="47"/>
        <v>0</v>
      </c>
      <c r="AD173" s="28">
        <f t="shared" si="47"/>
        <v>0</v>
      </c>
      <c r="AE173" s="28">
        <f t="shared" si="46"/>
        <v>0</v>
      </c>
      <c r="AF173" s="28">
        <f t="shared" si="46"/>
        <v>0</v>
      </c>
      <c r="AG173" s="28">
        <f t="shared" si="46"/>
        <v>0</v>
      </c>
      <c r="AH173" s="11">
        <f t="shared" si="37"/>
        <v>0</v>
      </c>
      <c r="AI173" s="11">
        <f t="shared" si="45"/>
        <v>0</v>
      </c>
      <c r="AJ173" s="11">
        <f t="shared" si="45"/>
        <v>0</v>
      </c>
      <c r="AK173" s="11">
        <f t="shared" si="45"/>
        <v>0</v>
      </c>
      <c r="AL173" s="11">
        <f t="shared" si="45"/>
        <v>0</v>
      </c>
      <c r="AM173" s="11">
        <f t="shared" si="45"/>
        <v>0</v>
      </c>
      <c r="AN173" s="11">
        <f t="shared" si="45"/>
        <v>0</v>
      </c>
      <c r="AO173" s="11">
        <f t="shared" si="45"/>
        <v>0</v>
      </c>
      <c r="AP173" s="11">
        <f t="shared" si="45"/>
        <v>0</v>
      </c>
      <c r="AQ173" s="11">
        <f t="shared" si="45"/>
        <v>0</v>
      </c>
      <c r="AR173" s="11">
        <f t="shared" si="38"/>
        <v>0</v>
      </c>
      <c r="AS173" s="11">
        <f t="shared" si="38"/>
        <v>0</v>
      </c>
      <c r="AT173" s="11">
        <f t="shared" si="38"/>
        <v>0</v>
      </c>
      <c r="AU173" s="11">
        <f t="shared" si="36"/>
        <v>0</v>
      </c>
      <c r="AV173" s="11">
        <f t="shared" si="36"/>
        <v>0</v>
      </c>
      <c r="AW173" s="11">
        <f t="shared" si="36"/>
        <v>0</v>
      </c>
      <c r="AX173" s="11">
        <f t="shared" si="36"/>
        <v>0</v>
      </c>
      <c r="AY173" s="11">
        <f t="shared" si="36"/>
        <v>0</v>
      </c>
      <c r="AZ173" s="11">
        <f t="shared" si="36"/>
        <v>0</v>
      </c>
    </row>
    <row r="174" spans="1:52" s="15" customFormat="1" ht="12" hidden="1" x14ac:dyDescent="0.2">
      <c r="A174" s="26" t="str">
        <f>IF(ISBLANK(B174),"",COUNTA($B$8:B174))</f>
        <v/>
      </c>
      <c r="B174" s="39"/>
      <c r="C174" s="38"/>
      <c r="D174" s="39"/>
      <c r="E174" s="44" t="str">
        <f t="shared" si="34"/>
        <v/>
      </c>
      <c r="F174" s="31"/>
      <c r="G174" s="43">
        <f t="shared" si="30"/>
        <v>0</v>
      </c>
      <c r="H174" s="35"/>
      <c r="I174" s="35"/>
      <c r="J174" s="35"/>
      <c r="K174" s="35"/>
      <c r="L174" s="35"/>
      <c r="M174" s="35"/>
      <c r="N174" s="35"/>
      <c r="O174" s="35"/>
      <c r="P174" s="43">
        <f t="shared" si="35"/>
        <v>0</v>
      </c>
      <c r="Q174" s="35"/>
      <c r="R174" s="35"/>
      <c r="S174" s="35"/>
      <c r="T174" s="35"/>
      <c r="U174" s="35"/>
      <c r="V174" s="35"/>
      <c r="W174" s="35"/>
      <c r="X174" s="35"/>
      <c r="Y174" s="28">
        <f t="shared" si="47"/>
        <v>0</v>
      </c>
      <c r="Z174" s="28">
        <f t="shared" si="47"/>
        <v>0</v>
      </c>
      <c r="AA174" s="28">
        <f t="shared" si="47"/>
        <v>0</v>
      </c>
      <c r="AB174" s="28">
        <f t="shared" si="47"/>
        <v>0</v>
      </c>
      <c r="AC174" s="28">
        <f t="shared" si="47"/>
        <v>0</v>
      </c>
      <c r="AD174" s="28">
        <f t="shared" si="47"/>
        <v>0</v>
      </c>
      <c r="AE174" s="28">
        <f t="shared" si="46"/>
        <v>0</v>
      </c>
      <c r="AF174" s="28">
        <f t="shared" si="46"/>
        <v>0</v>
      </c>
      <c r="AG174" s="28">
        <f t="shared" si="46"/>
        <v>0</v>
      </c>
      <c r="AH174" s="11">
        <f t="shared" si="37"/>
        <v>0</v>
      </c>
      <c r="AI174" s="11">
        <f t="shared" si="45"/>
        <v>0</v>
      </c>
      <c r="AJ174" s="11">
        <f t="shared" si="45"/>
        <v>0</v>
      </c>
      <c r="AK174" s="11">
        <f t="shared" si="45"/>
        <v>0</v>
      </c>
      <c r="AL174" s="11">
        <f t="shared" si="45"/>
        <v>0</v>
      </c>
      <c r="AM174" s="11">
        <f t="shared" si="45"/>
        <v>0</v>
      </c>
      <c r="AN174" s="11">
        <f t="shared" si="45"/>
        <v>0</v>
      </c>
      <c r="AO174" s="11">
        <f t="shared" si="45"/>
        <v>0</v>
      </c>
      <c r="AP174" s="11">
        <f t="shared" si="45"/>
        <v>0</v>
      </c>
      <c r="AQ174" s="11">
        <f t="shared" si="45"/>
        <v>0</v>
      </c>
      <c r="AR174" s="11">
        <f t="shared" si="38"/>
        <v>0</v>
      </c>
      <c r="AS174" s="11">
        <f t="shared" si="38"/>
        <v>0</v>
      </c>
      <c r="AT174" s="11">
        <f t="shared" si="38"/>
        <v>0</v>
      </c>
      <c r="AU174" s="11">
        <f t="shared" si="36"/>
        <v>0</v>
      </c>
      <c r="AV174" s="11">
        <f t="shared" si="36"/>
        <v>0</v>
      </c>
      <c r="AW174" s="11">
        <f t="shared" si="36"/>
        <v>0</v>
      </c>
      <c r="AX174" s="11">
        <f t="shared" si="36"/>
        <v>0</v>
      </c>
      <c r="AY174" s="11">
        <f t="shared" si="36"/>
        <v>0</v>
      </c>
      <c r="AZ174" s="11">
        <f t="shared" si="36"/>
        <v>0</v>
      </c>
    </row>
    <row r="175" spans="1:52" s="15" customFormat="1" ht="12" hidden="1" x14ac:dyDescent="0.2">
      <c r="A175" s="26" t="str">
        <f>IF(ISBLANK(B175),"",COUNTA($B$8:B175))</f>
        <v/>
      </c>
      <c r="B175" s="39"/>
      <c r="C175" s="38"/>
      <c r="D175" s="39"/>
      <c r="E175" s="44" t="str">
        <f t="shared" si="34"/>
        <v/>
      </c>
      <c r="F175" s="31"/>
      <c r="G175" s="43">
        <f t="shared" si="30"/>
        <v>0</v>
      </c>
      <c r="H175" s="35"/>
      <c r="I175" s="35"/>
      <c r="J175" s="35"/>
      <c r="K175" s="35"/>
      <c r="L175" s="35"/>
      <c r="M175" s="35"/>
      <c r="N175" s="35"/>
      <c r="O175" s="35"/>
      <c r="P175" s="43">
        <f t="shared" si="35"/>
        <v>0</v>
      </c>
      <c r="Q175" s="35"/>
      <c r="R175" s="35"/>
      <c r="S175" s="35"/>
      <c r="T175" s="35"/>
      <c r="U175" s="35"/>
      <c r="V175" s="35"/>
      <c r="W175" s="35"/>
      <c r="X175" s="35"/>
      <c r="Y175" s="28">
        <f t="shared" si="47"/>
        <v>0</v>
      </c>
      <c r="Z175" s="28">
        <f t="shared" si="47"/>
        <v>0</v>
      </c>
      <c r="AA175" s="28">
        <f t="shared" si="47"/>
        <v>0</v>
      </c>
      <c r="AB175" s="28">
        <f t="shared" si="47"/>
        <v>0</v>
      </c>
      <c r="AC175" s="28">
        <f t="shared" si="47"/>
        <v>0</v>
      </c>
      <c r="AD175" s="28">
        <f t="shared" si="47"/>
        <v>0</v>
      </c>
      <c r="AE175" s="28">
        <f t="shared" si="46"/>
        <v>0</v>
      </c>
      <c r="AF175" s="28">
        <f t="shared" si="46"/>
        <v>0</v>
      </c>
      <c r="AG175" s="28">
        <f t="shared" si="46"/>
        <v>0</v>
      </c>
      <c r="AH175" s="11">
        <f t="shared" si="37"/>
        <v>0</v>
      </c>
      <c r="AI175" s="11">
        <f t="shared" si="45"/>
        <v>0</v>
      </c>
      <c r="AJ175" s="11">
        <f t="shared" si="45"/>
        <v>0</v>
      </c>
      <c r="AK175" s="11">
        <f t="shared" si="45"/>
        <v>0</v>
      </c>
      <c r="AL175" s="11">
        <f t="shared" si="45"/>
        <v>0</v>
      </c>
      <c r="AM175" s="11">
        <f t="shared" si="45"/>
        <v>0</v>
      </c>
      <c r="AN175" s="11">
        <f t="shared" si="45"/>
        <v>0</v>
      </c>
      <c r="AO175" s="11">
        <f t="shared" si="45"/>
        <v>0</v>
      </c>
      <c r="AP175" s="11">
        <f t="shared" si="45"/>
        <v>0</v>
      </c>
      <c r="AQ175" s="11">
        <f t="shared" si="45"/>
        <v>0</v>
      </c>
      <c r="AR175" s="11">
        <f t="shared" si="38"/>
        <v>0</v>
      </c>
      <c r="AS175" s="11">
        <f t="shared" si="38"/>
        <v>0</v>
      </c>
      <c r="AT175" s="11">
        <f t="shared" si="38"/>
        <v>0</v>
      </c>
      <c r="AU175" s="11">
        <f t="shared" si="36"/>
        <v>0</v>
      </c>
      <c r="AV175" s="11">
        <f t="shared" si="36"/>
        <v>0</v>
      </c>
      <c r="AW175" s="11">
        <f t="shared" si="36"/>
        <v>0</v>
      </c>
      <c r="AX175" s="11">
        <f t="shared" si="36"/>
        <v>0</v>
      </c>
      <c r="AY175" s="11">
        <f t="shared" si="36"/>
        <v>0</v>
      </c>
      <c r="AZ175" s="11">
        <f t="shared" si="36"/>
        <v>0</v>
      </c>
    </row>
    <row r="176" spans="1:52" s="15" customFormat="1" ht="12" hidden="1" x14ac:dyDescent="0.2">
      <c r="A176" s="26" t="str">
        <f>IF(ISBLANK(B176),"",COUNTA($B$8:B176))</f>
        <v/>
      </c>
      <c r="B176" s="39"/>
      <c r="C176" s="38"/>
      <c r="D176" s="39"/>
      <c r="E176" s="44" t="str">
        <f t="shared" si="34"/>
        <v/>
      </c>
      <c r="F176" s="31"/>
      <c r="G176" s="43">
        <f t="shared" si="30"/>
        <v>0</v>
      </c>
      <c r="H176" s="35"/>
      <c r="I176" s="35"/>
      <c r="J176" s="35"/>
      <c r="K176" s="35"/>
      <c r="L176" s="35"/>
      <c r="M176" s="35"/>
      <c r="N176" s="35"/>
      <c r="O176" s="35"/>
      <c r="P176" s="43">
        <f t="shared" si="35"/>
        <v>0</v>
      </c>
      <c r="Q176" s="35"/>
      <c r="R176" s="35"/>
      <c r="S176" s="35"/>
      <c r="T176" s="35"/>
      <c r="U176" s="35"/>
      <c r="V176" s="35"/>
      <c r="W176" s="35"/>
      <c r="X176" s="35"/>
      <c r="Y176" s="28">
        <f t="shared" si="47"/>
        <v>0</v>
      </c>
      <c r="Z176" s="28">
        <f t="shared" si="47"/>
        <v>0</v>
      </c>
      <c r="AA176" s="28">
        <f t="shared" si="47"/>
        <v>0</v>
      </c>
      <c r="AB176" s="28">
        <f t="shared" si="47"/>
        <v>0</v>
      </c>
      <c r="AC176" s="28">
        <f t="shared" si="47"/>
        <v>0</v>
      </c>
      <c r="AD176" s="28">
        <f t="shared" si="47"/>
        <v>0</v>
      </c>
      <c r="AE176" s="28">
        <f t="shared" si="46"/>
        <v>0</v>
      </c>
      <c r="AF176" s="28">
        <f t="shared" si="46"/>
        <v>0</v>
      </c>
      <c r="AG176" s="28">
        <f t="shared" si="46"/>
        <v>0</v>
      </c>
      <c r="AH176" s="11">
        <f t="shared" si="37"/>
        <v>0</v>
      </c>
      <c r="AI176" s="11">
        <f t="shared" si="45"/>
        <v>0</v>
      </c>
      <c r="AJ176" s="11">
        <f t="shared" si="45"/>
        <v>0</v>
      </c>
      <c r="AK176" s="11">
        <f t="shared" si="45"/>
        <v>0</v>
      </c>
      <c r="AL176" s="11">
        <f t="shared" si="45"/>
        <v>0</v>
      </c>
      <c r="AM176" s="11">
        <f t="shared" si="45"/>
        <v>0</v>
      </c>
      <c r="AN176" s="11">
        <f t="shared" si="45"/>
        <v>0</v>
      </c>
      <c r="AO176" s="11">
        <f t="shared" si="45"/>
        <v>0</v>
      </c>
      <c r="AP176" s="11">
        <f t="shared" si="45"/>
        <v>0</v>
      </c>
      <c r="AQ176" s="11">
        <f t="shared" si="45"/>
        <v>0</v>
      </c>
      <c r="AR176" s="11">
        <f t="shared" si="38"/>
        <v>0</v>
      </c>
      <c r="AS176" s="11">
        <f t="shared" si="38"/>
        <v>0</v>
      </c>
      <c r="AT176" s="11">
        <f t="shared" si="38"/>
        <v>0</v>
      </c>
      <c r="AU176" s="11">
        <f t="shared" si="36"/>
        <v>0</v>
      </c>
      <c r="AV176" s="11">
        <f t="shared" si="36"/>
        <v>0</v>
      </c>
      <c r="AW176" s="11">
        <f t="shared" si="36"/>
        <v>0</v>
      </c>
      <c r="AX176" s="11">
        <f t="shared" si="36"/>
        <v>0</v>
      </c>
      <c r="AY176" s="11">
        <f t="shared" si="36"/>
        <v>0</v>
      </c>
      <c r="AZ176" s="11">
        <f t="shared" si="36"/>
        <v>0</v>
      </c>
    </row>
    <row r="177" spans="1:52" s="15" customFormat="1" ht="12" hidden="1" x14ac:dyDescent="0.2">
      <c r="A177" s="26" t="str">
        <f>IF(ISBLANK(B177),"",COUNTA($B$8:B177))</f>
        <v/>
      </c>
      <c r="B177" s="39"/>
      <c r="C177" s="38"/>
      <c r="D177" s="39"/>
      <c r="E177" s="44" t="str">
        <f t="shared" si="34"/>
        <v/>
      </c>
      <c r="F177" s="31"/>
      <c r="G177" s="43">
        <f t="shared" si="30"/>
        <v>0</v>
      </c>
      <c r="H177" s="35"/>
      <c r="I177" s="35"/>
      <c r="J177" s="35"/>
      <c r="K177" s="35"/>
      <c r="L177" s="35"/>
      <c r="M177" s="35"/>
      <c r="N177" s="35"/>
      <c r="O177" s="35"/>
      <c r="P177" s="43">
        <f t="shared" si="35"/>
        <v>0</v>
      </c>
      <c r="Q177" s="35"/>
      <c r="R177" s="35"/>
      <c r="S177" s="35"/>
      <c r="T177" s="35"/>
      <c r="U177" s="35"/>
      <c r="V177" s="35"/>
      <c r="W177" s="35"/>
      <c r="X177" s="35"/>
      <c r="Y177" s="28">
        <f t="shared" si="47"/>
        <v>0</v>
      </c>
      <c r="Z177" s="28">
        <f t="shared" si="47"/>
        <v>0</v>
      </c>
      <c r="AA177" s="28">
        <f t="shared" si="47"/>
        <v>0</v>
      </c>
      <c r="AB177" s="28">
        <f t="shared" si="47"/>
        <v>0</v>
      </c>
      <c r="AC177" s="28">
        <f t="shared" si="47"/>
        <v>0</v>
      </c>
      <c r="AD177" s="28">
        <f t="shared" si="47"/>
        <v>0</v>
      </c>
      <c r="AE177" s="28">
        <f t="shared" si="46"/>
        <v>0</v>
      </c>
      <c r="AF177" s="28">
        <f t="shared" si="46"/>
        <v>0</v>
      </c>
      <c r="AG177" s="28">
        <f t="shared" si="46"/>
        <v>0</v>
      </c>
      <c r="AH177" s="11">
        <f t="shared" si="37"/>
        <v>0</v>
      </c>
      <c r="AI177" s="11">
        <f t="shared" si="45"/>
        <v>0</v>
      </c>
      <c r="AJ177" s="11">
        <f t="shared" si="45"/>
        <v>0</v>
      </c>
      <c r="AK177" s="11">
        <f t="shared" si="45"/>
        <v>0</v>
      </c>
      <c r="AL177" s="11">
        <f t="shared" si="45"/>
        <v>0</v>
      </c>
      <c r="AM177" s="11">
        <f t="shared" si="45"/>
        <v>0</v>
      </c>
      <c r="AN177" s="11">
        <f t="shared" si="45"/>
        <v>0</v>
      </c>
      <c r="AO177" s="11">
        <f t="shared" si="45"/>
        <v>0</v>
      </c>
      <c r="AP177" s="11">
        <f t="shared" si="45"/>
        <v>0</v>
      </c>
      <c r="AQ177" s="11">
        <f t="shared" si="45"/>
        <v>0</v>
      </c>
      <c r="AR177" s="11">
        <f t="shared" si="38"/>
        <v>0</v>
      </c>
      <c r="AS177" s="11">
        <f t="shared" si="38"/>
        <v>0</v>
      </c>
      <c r="AT177" s="11">
        <f t="shared" si="38"/>
        <v>0</v>
      </c>
      <c r="AU177" s="11">
        <f t="shared" si="36"/>
        <v>0</v>
      </c>
      <c r="AV177" s="11">
        <f t="shared" si="36"/>
        <v>0</v>
      </c>
      <c r="AW177" s="11">
        <f t="shared" si="36"/>
        <v>0</v>
      </c>
      <c r="AX177" s="11">
        <f t="shared" si="36"/>
        <v>0</v>
      </c>
      <c r="AY177" s="11">
        <f t="shared" si="36"/>
        <v>0</v>
      </c>
      <c r="AZ177" s="11">
        <f t="shared" si="36"/>
        <v>0</v>
      </c>
    </row>
    <row r="178" spans="1:52" s="13" customFormat="1" ht="12" hidden="1" x14ac:dyDescent="0.2">
      <c r="A178" s="26" t="str">
        <f>IF(ISBLANK(B178),"",COUNTA($B$8:B178))</f>
        <v/>
      </c>
      <c r="B178" s="29"/>
      <c r="C178" s="33"/>
      <c r="D178" s="29"/>
      <c r="E178" s="44" t="str">
        <f t="shared" si="34"/>
        <v/>
      </c>
      <c r="F178" s="31"/>
      <c r="G178" s="43">
        <f t="shared" si="30"/>
        <v>0</v>
      </c>
      <c r="H178" s="34"/>
      <c r="I178" s="34"/>
      <c r="J178" s="34"/>
      <c r="K178" s="34"/>
      <c r="L178" s="34"/>
      <c r="M178" s="34"/>
      <c r="N178" s="34"/>
      <c r="O178" s="34"/>
      <c r="P178" s="43">
        <f t="shared" si="35"/>
        <v>0</v>
      </c>
      <c r="Q178" s="34"/>
      <c r="R178" s="34"/>
      <c r="S178" s="34"/>
      <c r="T178" s="34"/>
      <c r="U178" s="34"/>
      <c r="V178" s="34"/>
      <c r="W178" s="34"/>
      <c r="X178" s="34"/>
      <c r="Y178" s="28">
        <f t="shared" si="47"/>
        <v>0</v>
      </c>
      <c r="Z178" s="28">
        <f t="shared" si="47"/>
        <v>0</v>
      </c>
      <c r="AA178" s="28">
        <f t="shared" si="47"/>
        <v>0</v>
      </c>
      <c r="AB178" s="28">
        <f t="shared" si="47"/>
        <v>0</v>
      </c>
      <c r="AC178" s="28">
        <f t="shared" si="47"/>
        <v>0</v>
      </c>
      <c r="AD178" s="28">
        <f t="shared" si="47"/>
        <v>0</v>
      </c>
      <c r="AE178" s="28">
        <f t="shared" si="46"/>
        <v>0</v>
      </c>
      <c r="AF178" s="28">
        <f t="shared" si="46"/>
        <v>0</v>
      </c>
      <c r="AG178" s="28">
        <f t="shared" si="46"/>
        <v>0</v>
      </c>
      <c r="AH178" s="11">
        <f t="shared" si="37"/>
        <v>0</v>
      </c>
      <c r="AI178" s="11">
        <f t="shared" si="45"/>
        <v>0</v>
      </c>
      <c r="AJ178" s="11">
        <f t="shared" si="45"/>
        <v>0</v>
      </c>
      <c r="AK178" s="11">
        <f t="shared" si="45"/>
        <v>0</v>
      </c>
      <c r="AL178" s="11">
        <f t="shared" si="45"/>
        <v>0</v>
      </c>
      <c r="AM178" s="11">
        <f t="shared" si="45"/>
        <v>0</v>
      </c>
      <c r="AN178" s="11">
        <f t="shared" si="45"/>
        <v>0</v>
      </c>
      <c r="AO178" s="11">
        <f t="shared" si="45"/>
        <v>0</v>
      </c>
      <c r="AP178" s="11">
        <f t="shared" si="45"/>
        <v>0</v>
      </c>
      <c r="AQ178" s="11">
        <f t="shared" si="45"/>
        <v>0</v>
      </c>
      <c r="AR178" s="11">
        <f t="shared" si="38"/>
        <v>0</v>
      </c>
      <c r="AS178" s="11">
        <f t="shared" si="38"/>
        <v>0</v>
      </c>
      <c r="AT178" s="11">
        <f t="shared" si="38"/>
        <v>0</v>
      </c>
      <c r="AU178" s="11">
        <f t="shared" si="36"/>
        <v>0</v>
      </c>
      <c r="AV178" s="11">
        <f t="shared" si="36"/>
        <v>0</v>
      </c>
      <c r="AW178" s="11">
        <f t="shared" si="36"/>
        <v>0</v>
      </c>
      <c r="AX178" s="11">
        <f t="shared" si="36"/>
        <v>0</v>
      </c>
      <c r="AY178" s="11">
        <f t="shared" si="36"/>
        <v>0</v>
      </c>
      <c r="AZ178" s="11">
        <f t="shared" si="36"/>
        <v>0</v>
      </c>
    </row>
    <row r="179" spans="1:52" s="13" customFormat="1" ht="12" hidden="1" x14ac:dyDescent="0.2">
      <c r="A179" s="26" t="str">
        <f>IF(ISBLANK(B179),"",COUNTA($B$8:B179))</f>
        <v/>
      </c>
      <c r="B179" s="29"/>
      <c r="C179" s="33"/>
      <c r="D179" s="29"/>
      <c r="E179" s="44" t="str">
        <f t="shared" si="34"/>
        <v/>
      </c>
      <c r="F179" s="31"/>
      <c r="G179" s="43">
        <f t="shared" si="30"/>
        <v>0</v>
      </c>
      <c r="H179" s="34"/>
      <c r="I179" s="35"/>
      <c r="J179" s="34"/>
      <c r="K179" s="34"/>
      <c r="L179" s="34"/>
      <c r="M179" s="34"/>
      <c r="N179" s="34"/>
      <c r="O179" s="34"/>
      <c r="P179" s="43">
        <f t="shared" si="35"/>
        <v>0</v>
      </c>
      <c r="Q179" s="34"/>
      <c r="R179" s="35"/>
      <c r="S179" s="34"/>
      <c r="T179" s="34"/>
      <c r="U179" s="34"/>
      <c r="V179" s="34"/>
      <c r="W179" s="34"/>
      <c r="X179" s="34"/>
      <c r="Y179" s="28">
        <f t="shared" si="47"/>
        <v>0</v>
      </c>
      <c r="Z179" s="28">
        <f t="shared" si="47"/>
        <v>0</v>
      </c>
      <c r="AA179" s="28">
        <f t="shared" si="47"/>
        <v>0</v>
      </c>
      <c r="AB179" s="28">
        <f t="shared" si="47"/>
        <v>0</v>
      </c>
      <c r="AC179" s="28">
        <f t="shared" si="47"/>
        <v>0</v>
      </c>
      <c r="AD179" s="28">
        <f t="shared" si="47"/>
        <v>0</v>
      </c>
      <c r="AE179" s="28">
        <f t="shared" si="46"/>
        <v>0</v>
      </c>
      <c r="AF179" s="28">
        <f t="shared" si="46"/>
        <v>0</v>
      </c>
      <c r="AG179" s="28">
        <f t="shared" si="46"/>
        <v>0</v>
      </c>
      <c r="AH179" s="11">
        <f t="shared" si="37"/>
        <v>0</v>
      </c>
      <c r="AI179" s="11">
        <f t="shared" si="45"/>
        <v>0</v>
      </c>
      <c r="AJ179" s="11">
        <f t="shared" si="45"/>
        <v>0</v>
      </c>
      <c r="AK179" s="11">
        <f t="shared" si="45"/>
        <v>0</v>
      </c>
      <c r="AL179" s="11">
        <f t="shared" si="45"/>
        <v>0</v>
      </c>
      <c r="AM179" s="11">
        <f t="shared" si="45"/>
        <v>0</v>
      </c>
      <c r="AN179" s="11">
        <f t="shared" si="45"/>
        <v>0</v>
      </c>
      <c r="AO179" s="11">
        <f t="shared" si="45"/>
        <v>0</v>
      </c>
      <c r="AP179" s="11">
        <f t="shared" si="45"/>
        <v>0</v>
      </c>
      <c r="AQ179" s="11">
        <f t="shared" si="45"/>
        <v>0</v>
      </c>
      <c r="AR179" s="11">
        <f t="shared" si="38"/>
        <v>0</v>
      </c>
      <c r="AS179" s="11">
        <f t="shared" si="38"/>
        <v>0</v>
      </c>
      <c r="AT179" s="11">
        <f t="shared" si="38"/>
        <v>0</v>
      </c>
      <c r="AU179" s="11">
        <f t="shared" si="36"/>
        <v>0</v>
      </c>
      <c r="AV179" s="11">
        <f t="shared" si="36"/>
        <v>0</v>
      </c>
      <c r="AW179" s="11">
        <f t="shared" si="36"/>
        <v>0</v>
      </c>
      <c r="AX179" s="11">
        <f t="shared" si="36"/>
        <v>0</v>
      </c>
      <c r="AY179" s="11">
        <f t="shared" si="36"/>
        <v>0</v>
      </c>
      <c r="AZ179" s="11">
        <f t="shared" si="36"/>
        <v>0</v>
      </c>
    </row>
    <row r="180" spans="1:52" s="13" customFormat="1" ht="12" hidden="1" x14ac:dyDescent="0.2">
      <c r="A180" s="26" t="str">
        <f>IF(ISBLANK(B180),"",COUNTA($B$8:B180))</f>
        <v/>
      </c>
      <c r="B180" s="29"/>
      <c r="C180" s="33"/>
      <c r="D180" s="29"/>
      <c r="E180" s="44" t="str">
        <f t="shared" si="34"/>
        <v/>
      </c>
      <c r="F180" s="31"/>
      <c r="G180" s="43">
        <f t="shared" si="30"/>
        <v>0</v>
      </c>
      <c r="H180" s="35"/>
      <c r="I180" s="34"/>
      <c r="J180" s="34"/>
      <c r="K180" s="34"/>
      <c r="L180" s="34"/>
      <c r="M180" s="34"/>
      <c r="N180" s="34"/>
      <c r="O180" s="34"/>
      <c r="P180" s="43">
        <f t="shared" si="35"/>
        <v>0</v>
      </c>
      <c r="Q180" s="35"/>
      <c r="R180" s="34"/>
      <c r="S180" s="34"/>
      <c r="T180" s="34"/>
      <c r="U180" s="34"/>
      <c r="V180" s="34"/>
      <c r="W180" s="34"/>
      <c r="X180" s="34"/>
      <c r="Y180" s="28">
        <f t="shared" si="47"/>
        <v>0</v>
      </c>
      <c r="Z180" s="28">
        <f t="shared" si="47"/>
        <v>0</v>
      </c>
      <c r="AA180" s="28">
        <f t="shared" si="47"/>
        <v>0</v>
      </c>
      <c r="AB180" s="28">
        <f t="shared" si="47"/>
        <v>0</v>
      </c>
      <c r="AC180" s="28">
        <f t="shared" si="47"/>
        <v>0</v>
      </c>
      <c r="AD180" s="28">
        <f t="shared" si="47"/>
        <v>0</v>
      </c>
      <c r="AE180" s="28">
        <f t="shared" si="46"/>
        <v>0</v>
      </c>
      <c r="AF180" s="28">
        <f t="shared" si="46"/>
        <v>0</v>
      </c>
      <c r="AG180" s="28">
        <f t="shared" si="46"/>
        <v>0</v>
      </c>
      <c r="AH180" s="11">
        <f t="shared" si="37"/>
        <v>0</v>
      </c>
      <c r="AI180" s="11">
        <f t="shared" si="45"/>
        <v>0</v>
      </c>
      <c r="AJ180" s="11">
        <f t="shared" si="45"/>
        <v>0</v>
      </c>
      <c r="AK180" s="11">
        <f t="shared" si="45"/>
        <v>0</v>
      </c>
      <c r="AL180" s="11">
        <f t="shared" si="45"/>
        <v>0</v>
      </c>
      <c r="AM180" s="11">
        <f t="shared" si="45"/>
        <v>0</v>
      </c>
      <c r="AN180" s="11">
        <f t="shared" si="45"/>
        <v>0</v>
      </c>
      <c r="AO180" s="11">
        <f t="shared" si="45"/>
        <v>0</v>
      </c>
      <c r="AP180" s="11">
        <f t="shared" si="45"/>
        <v>0</v>
      </c>
      <c r="AQ180" s="11">
        <f t="shared" si="45"/>
        <v>0</v>
      </c>
      <c r="AR180" s="11">
        <f t="shared" si="38"/>
        <v>0</v>
      </c>
      <c r="AS180" s="11">
        <f t="shared" si="38"/>
        <v>0</v>
      </c>
      <c r="AT180" s="11">
        <f t="shared" si="38"/>
        <v>0</v>
      </c>
      <c r="AU180" s="11">
        <f t="shared" si="36"/>
        <v>0</v>
      </c>
      <c r="AV180" s="11">
        <f t="shared" si="36"/>
        <v>0</v>
      </c>
      <c r="AW180" s="11">
        <f t="shared" si="36"/>
        <v>0</v>
      </c>
      <c r="AX180" s="11">
        <f t="shared" si="36"/>
        <v>0</v>
      </c>
      <c r="AY180" s="11">
        <f t="shared" si="36"/>
        <v>0</v>
      </c>
      <c r="AZ180" s="11">
        <f t="shared" si="36"/>
        <v>0</v>
      </c>
    </row>
    <row r="181" spans="1:52" s="16" customFormat="1" ht="12" hidden="1" x14ac:dyDescent="0.2">
      <c r="A181" s="26" t="str">
        <f>IF(ISBLANK(B181),"",COUNTA($B$8:B181))</f>
        <v/>
      </c>
      <c r="B181" s="39"/>
      <c r="C181" s="38"/>
      <c r="D181" s="39"/>
      <c r="E181" s="44" t="str">
        <f t="shared" si="34"/>
        <v/>
      </c>
      <c r="F181" s="31"/>
      <c r="G181" s="43">
        <f t="shared" si="30"/>
        <v>0</v>
      </c>
      <c r="H181" s="35"/>
      <c r="I181" s="35"/>
      <c r="J181" s="35"/>
      <c r="K181" s="35"/>
      <c r="L181" s="35"/>
      <c r="M181" s="35"/>
      <c r="N181" s="35"/>
      <c r="O181" s="35"/>
      <c r="P181" s="43">
        <f t="shared" si="35"/>
        <v>0</v>
      </c>
      <c r="Q181" s="35"/>
      <c r="R181" s="35"/>
      <c r="S181" s="35"/>
      <c r="T181" s="35"/>
      <c r="U181" s="35"/>
      <c r="V181" s="35"/>
      <c r="W181" s="35"/>
      <c r="X181" s="35"/>
      <c r="Y181" s="28">
        <f t="shared" si="47"/>
        <v>0</v>
      </c>
      <c r="Z181" s="28">
        <f t="shared" si="47"/>
        <v>0</v>
      </c>
      <c r="AA181" s="28">
        <f t="shared" si="47"/>
        <v>0</v>
      </c>
      <c r="AB181" s="28">
        <f t="shared" si="47"/>
        <v>0</v>
      </c>
      <c r="AC181" s="28">
        <f t="shared" si="47"/>
        <v>0</v>
      </c>
      <c r="AD181" s="28">
        <f t="shared" si="47"/>
        <v>0</v>
      </c>
      <c r="AE181" s="28">
        <f t="shared" si="46"/>
        <v>0</v>
      </c>
      <c r="AF181" s="28">
        <f t="shared" si="46"/>
        <v>0</v>
      </c>
      <c r="AG181" s="28">
        <f t="shared" si="46"/>
        <v>0</v>
      </c>
      <c r="AH181" s="11">
        <f t="shared" si="37"/>
        <v>0</v>
      </c>
      <c r="AI181" s="11">
        <f t="shared" si="45"/>
        <v>0</v>
      </c>
      <c r="AJ181" s="11">
        <f t="shared" si="45"/>
        <v>0</v>
      </c>
      <c r="AK181" s="11">
        <f t="shared" si="45"/>
        <v>0</v>
      </c>
      <c r="AL181" s="11">
        <f t="shared" si="45"/>
        <v>0</v>
      </c>
      <c r="AM181" s="11">
        <f t="shared" si="45"/>
        <v>0</v>
      </c>
      <c r="AN181" s="11">
        <f t="shared" si="45"/>
        <v>0</v>
      </c>
      <c r="AO181" s="11">
        <f t="shared" si="45"/>
        <v>0</v>
      </c>
      <c r="AP181" s="11">
        <f t="shared" si="45"/>
        <v>0</v>
      </c>
      <c r="AQ181" s="11">
        <f t="shared" si="45"/>
        <v>0</v>
      </c>
      <c r="AR181" s="11">
        <f t="shared" si="38"/>
        <v>0</v>
      </c>
      <c r="AS181" s="11">
        <f t="shared" si="38"/>
        <v>0</v>
      </c>
      <c r="AT181" s="11">
        <f t="shared" si="38"/>
        <v>0</v>
      </c>
      <c r="AU181" s="11">
        <f t="shared" si="36"/>
        <v>0</v>
      </c>
      <c r="AV181" s="11">
        <f t="shared" si="36"/>
        <v>0</v>
      </c>
      <c r="AW181" s="11">
        <f t="shared" si="36"/>
        <v>0</v>
      </c>
      <c r="AX181" s="11">
        <f t="shared" si="36"/>
        <v>0</v>
      </c>
      <c r="AY181" s="11">
        <f t="shared" si="36"/>
        <v>0</v>
      </c>
      <c r="AZ181" s="11">
        <f t="shared" si="36"/>
        <v>0</v>
      </c>
    </row>
    <row r="182" spans="1:52" s="15" customFormat="1" ht="12" hidden="1" x14ac:dyDescent="0.2">
      <c r="A182" s="26" t="str">
        <f>IF(ISBLANK(B182),"",COUNTA($B$8:B182))</f>
        <v/>
      </c>
      <c r="B182" s="39"/>
      <c r="C182" s="38"/>
      <c r="D182" s="39"/>
      <c r="E182" s="44" t="str">
        <f t="shared" si="34"/>
        <v/>
      </c>
      <c r="F182" s="31"/>
      <c r="G182" s="43">
        <f t="shared" si="30"/>
        <v>0</v>
      </c>
      <c r="H182" s="35"/>
      <c r="I182" s="35"/>
      <c r="J182" s="35"/>
      <c r="K182" s="35"/>
      <c r="L182" s="35"/>
      <c r="M182" s="35"/>
      <c r="N182" s="35"/>
      <c r="O182" s="35"/>
      <c r="P182" s="43">
        <f t="shared" si="35"/>
        <v>0</v>
      </c>
      <c r="Q182" s="35"/>
      <c r="R182" s="35"/>
      <c r="S182" s="35"/>
      <c r="T182" s="35"/>
      <c r="U182" s="35"/>
      <c r="V182" s="35"/>
      <c r="W182" s="35"/>
      <c r="X182" s="35"/>
      <c r="Y182" s="28">
        <f t="shared" si="47"/>
        <v>0</v>
      </c>
      <c r="Z182" s="28">
        <f t="shared" si="47"/>
        <v>0</v>
      </c>
      <c r="AA182" s="28">
        <f t="shared" si="47"/>
        <v>0</v>
      </c>
      <c r="AB182" s="28">
        <f t="shared" si="47"/>
        <v>0</v>
      </c>
      <c r="AC182" s="28">
        <f t="shared" si="47"/>
        <v>0</v>
      </c>
      <c r="AD182" s="28">
        <f t="shared" si="47"/>
        <v>0</v>
      </c>
      <c r="AE182" s="28">
        <f t="shared" si="46"/>
        <v>0</v>
      </c>
      <c r="AF182" s="28">
        <f t="shared" si="46"/>
        <v>0</v>
      </c>
      <c r="AG182" s="28">
        <f t="shared" si="46"/>
        <v>0</v>
      </c>
      <c r="AH182" s="11">
        <f t="shared" si="37"/>
        <v>0</v>
      </c>
      <c r="AI182" s="11">
        <f t="shared" si="45"/>
        <v>0</v>
      </c>
      <c r="AJ182" s="11">
        <f t="shared" si="45"/>
        <v>0</v>
      </c>
      <c r="AK182" s="11">
        <f t="shared" si="45"/>
        <v>0</v>
      </c>
      <c r="AL182" s="11">
        <f t="shared" si="45"/>
        <v>0</v>
      </c>
      <c r="AM182" s="11">
        <f t="shared" si="45"/>
        <v>0</v>
      </c>
      <c r="AN182" s="11">
        <f t="shared" si="45"/>
        <v>0</v>
      </c>
      <c r="AO182" s="11">
        <f t="shared" si="45"/>
        <v>0</v>
      </c>
      <c r="AP182" s="11">
        <f t="shared" si="45"/>
        <v>0</v>
      </c>
      <c r="AQ182" s="11">
        <f t="shared" si="45"/>
        <v>0</v>
      </c>
      <c r="AR182" s="11">
        <f t="shared" si="38"/>
        <v>0</v>
      </c>
      <c r="AS182" s="11">
        <f t="shared" si="38"/>
        <v>0</v>
      </c>
      <c r="AT182" s="11">
        <f t="shared" si="38"/>
        <v>0</v>
      </c>
      <c r="AU182" s="11">
        <f t="shared" si="36"/>
        <v>0</v>
      </c>
      <c r="AV182" s="11">
        <f t="shared" si="36"/>
        <v>0</v>
      </c>
      <c r="AW182" s="11">
        <f t="shared" si="36"/>
        <v>0</v>
      </c>
      <c r="AX182" s="11">
        <f t="shared" si="36"/>
        <v>0</v>
      </c>
      <c r="AY182" s="11">
        <f t="shared" si="36"/>
        <v>0</v>
      </c>
      <c r="AZ182" s="11">
        <f t="shared" si="36"/>
        <v>0</v>
      </c>
    </row>
    <row r="183" spans="1:52" s="15" customFormat="1" ht="12" hidden="1" x14ac:dyDescent="0.2">
      <c r="A183" s="26" t="str">
        <f>IF(ISBLANK(B183),"",COUNTA($B$8:B183))</f>
        <v/>
      </c>
      <c r="B183" s="39"/>
      <c r="C183" s="38"/>
      <c r="D183" s="39"/>
      <c r="E183" s="44" t="str">
        <f t="shared" si="34"/>
        <v/>
      </c>
      <c r="F183" s="31"/>
      <c r="G183" s="43">
        <f t="shared" si="30"/>
        <v>0</v>
      </c>
      <c r="H183" s="35"/>
      <c r="I183" s="35"/>
      <c r="J183" s="35"/>
      <c r="K183" s="35"/>
      <c r="L183" s="35"/>
      <c r="M183" s="35"/>
      <c r="N183" s="35"/>
      <c r="O183" s="35"/>
      <c r="P183" s="43">
        <f t="shared" si="35"/>
        <v>0</v>
      </c>
      <c r="Q183" s="35"/>
      <c r="R183" s="35"/>
      <c r="S183" s="35"/>
      <c r="T183" s="35"/>
      <c r="U183" s="35"/>
      <c r="V183" s="35"/>
      <c r="W183" s="35"/>
      <c r="X183" s="35"/>
      <c r="Y183" s="28">
        <f t="shared" si="47"/>
        <v>0</v>
      </c>
      <c r="Z183" s="28">
        <f t="shared" si="47"/>
        <v>0</v>
      </c>
      <c r="AA183" s="28">
        <f t="shared" si="47"/>
        <v>0</v>
      </c>
      <c r="AB183" s="28">
        <f t="shared" si="47"/>
        <v>0</v>
      </c>
      <c r="AC183" s="28">
        <f t="shared" si="47"/>
        <v>0</v>
      </c>
      <c r="AD183" s="28">
        <f t="shared" si="47"/>
        <v>0</v>
      </c>
      <c r="AE183" s="28">
        <f t="shared" si="46"/>
        <v>0</v>
      </c>
      <c r="AF183" s="28">
        <f t="shared" si="46"/>
        <v>0</v>
      </c>
      <c r="AG183" s="28">
        <f t="shared" si="46"/>
        <v>0</v>
      </c>
      <c r="AH183" s="11">
        <f t="shared" si="37"/>
        <v>0</v>
      </c>
      <c r="AI183" s="11">
        <f t="shared" si="45"/>
        <v>0</v>
      </c>
      <c r="AJ183" s="11">
        <f t="shared" si="45"/>
        <v>0</v>
      </c>
      <c r="AK183" s="11">
        <f t="shared" si="45"/>
        <v>0</v>
      </c>
      <c r="AL183" s="11">
        <f t="shared" si="45"/>
        <v>0</v>
      </c>
      <c r="AM183" s="11">
        <f t="shared" si="45"/>
        <v>0</v>
      </c>
      <c r="AN183" s="11">
        <f t="shared" si="45"/>
        <v>0</v>
      </c>
      <c r="AO183" s="11">
        <f t="shared" si="45"/>
        <v>0</v>
      </c>
      <c r="AP183" s="11">
        <f t="shared" si="45"/>
        <v>0</v>
      </c>
      <c r="AQ183" s="11">
        <f t="shared" si="45"/>
        <v>0</v>
      </c>
      <c r="AR183" s="11">
        <f t="shared" si="38"/>
        <v>0</v>
      </c>
      <c r="AS183" s="11">
        <f t="shared" si="38"/>
        <v>0</v>
      </c>
      <c r="AT183" s="11">
        <f t="shared" si="38"/>
        <v>0</v>
      </c>
      <c r="AU183" s="11">
        <f t="shared" si="36"/>
        <v>0</v>
      </c>
      <c r="AV183" s="11">
        <f t="shared" si="36"/>
        <v>0</v>
      </c>
      <c r="AW183" s="11">
        <f t="shared" si="36"/>
        <v>0</v>
      </c>
      <c r="AX183" s="11">
        <f t="shared" si="36"/>
        <v>0</v>
      </c>
      <c r="AY183" s="11">
        <f t="shared" si="36"/>
        <v>0</v>
      </c>
      <c r="AZ183" s="11">
        <f t="shared" si="36"/>
        <v>0</v>
      </c>
    </row>
    <row r="184" spans="1:52" s="15" customFormat="1" ht="12" hidden="1" x14ac:dyDescent="0.2">
      <c r="A184" s="26" t="str">
        <f>IF(ISBLANK(B184),"",COUNTA($B$8:B184))</f>
        <v/>
      </c>
      <c r="B184" s="39"/>
      <c r="C184" s="38"/>
      <c r="D184" s="39"/>
      <c r="E184" s="44" t="str">
        <f t="shared" si="34"/>
        <v/>
      </c>
      <c r="F184" s="31"/>
      <c r="G184" s="43">
        <f t="shared" ref="G184:G247" si="48">SUM(H184:O184)</f>
        <v>0</v>
      </c>
      <c r="H184" s="35"/>
      <c r="I184" s="35"/>
      <c r="J184" s="35"/>
      <c r="K184" s="35"/>
      <c r="L184" s="35"/>
      <c r="M184" s="35"/>
      <c r="N184" s="35"/>
      <c r="O184" s="35"/>
      <c r="P184" s="43">
        <f t="shared" si="35"/>
        <v>0</v>
      </c>
      <c r="Q184" s="35"/>
      <c r="R184" s="35"/>
      <c r="S184" s="35"/>
      <c r="T184" s="35"/>
      <c r="U184" s="35"/>
      <c r="V184" s="35"/>
      <c r="W184" s="35"/>
      <c r="X184" s="35"/>
      <c r="Y184" s="28">
        <f t="shared" si="47"/>
        <v>0</v>
      </c>
      <c r="Z184" s="28">
        <f t="shared" si="47"/>
        <v>0</v>
      </c>
      <c r="AA184" s="28">
        <f t="shared" si="47"/>
        <v>0</v>
      </c>
      <c r="AB184" s="28">
        <f t="shared" si="47"/>
        <v>0</v>
      </c>
      <c r="AC184" s="28">
        <f t="shared" si="47"/>
        <v>0</v>
      </c>
      <c r="AD184" s="28">
        <f t="shared" si="47"/>
        <v>0</v>
      </c>
      <c r="AE184" s="28">
        <f t="shared" si="46"/>
        <v>0</v>
      </c>
      <c r="AF184" s="28">
        <f t="shared" si="46"/>
        <v>0</v>
      </c>
      <c r="AG184" s="28">
        <f t="shared" si="46"/>
        <v>0</v>
      </c>
      <c r="AH184" s="11">
        <f t="shared" si="37"/>
        <v>0</v>
      </c>
      <c r="AI184" s="11">
        <f t="shared" si="45"/>
        <v>0</v>
      </c>
      <c r="AJ184" s="11">
        <f t="shared" si="45"/>
        <v>0</v>
      </c>
      <c r="AK184" s="11">
        <f t="shared" si="45"/>
        <v>0</v>
      </c>
      <c r="AL184" s="11">
        <f t="shared" si="45"/>
        <v>0</v>
      </c>
      <c r="AM184" s="11">
        <f t="shared" si="45"/>
        <v>0</v>
      </c>
      <c r="AN184" s="11">
        <f t="shared" si="45"/>
        <v>0</v>
      </c>
      <c r="AO184" s="11">
        <f t="shared" si="45"/>
        <v>0</v>
      </c>
      <c r="AP184" s="11">
        <f t="shared" si="45"/>
        <v>0</v>
      </c>
      <c r="AQ184" s="11">
        <f t="shared" si="45"/>
        <v>0</v>
      </c>
      <c r="AR184" s="11">
        <f t="shared" si="38"/>
        <v>0</v>
      </c>
      <c r="AS184" s="11">
        <f t="shared" si="38"/>
        <v>0</v>
      </c>
      <c r="AT184" s="11">
        <f t="shared" si="38"/>
        <v>0</v>
      </c>
      <c r="AU184" s="11">
        <f t="shared" si="36"/>
        <v>0</v>
      </c>
      <c r="AV184" s="11">
        <f t="shared" si="36"/>
        <v>0</v>
      </c>
      <c r="AW184" s="11">
        <f t="shared" si="36"/>
        <v>0</v>
      </c>
      <c r="AX184" s="11">
        <f t="shared" si="36"/>
        <v>0</v>
      </c>
      <c r="AY184" s="11">
        <f t="shared" si="36"/>
        <v>0</v>
      </c>
      <c r="AZ184" s="11">
        <f t="shared" si="36"/>
        <v>0</v>
      </c>
    </row>
    <row r="185" spans="1:52" s="15" customFormat="1" ht="12" hidden="1" x14ac:dyDescent="0.2">
      <c r="A185" s="26" t="str">
        <f>IF(ISBLANK(B185),"",COUNTA($B$8:B185))</f>
        <v/>
      </c>
      <c r="B185" s="39"/>
      <c r="C185" s="38"/>
      <c r="D185" s="39"/>
      <c r="E185" s="44" t="str">
        <f t="shared" si="34"/>
        <v/>
      </c>
      <c r="F185" s="31"/>
      <c r="G185" s="43">
        <f t="shared" si="48"/>
        <v>0</v>
      </c>
      <c r="H185" s="35"/>
      <c r="I185" s="35"/>
      <c r="J185" s="35"/>
      <c r="K185" s="35"/>
      <c r="L185" s="35"/>
      <c r="M185" s="35"/>
      <c r="N185" s="35"/>
      <c r="O185" s="35"/>
      <c r="P185" s="43">
        <f t="shared" si="35"/>
        <v>0</v>
      </c>
      <c r="Q185" s="35"/>
      <c r="R185" s="35"/>
      <c r="S185" s="35"/>
      <c r="T185" s="35"/>
      <c r="U185" s="35"/>
      <c r="V185" s="35"/>
      <c r="W185" s="35"/>
      <c r="X185" s="35"/>
      <c r="Y185" s="28">
        <f t="shared" si="47"/>
        <v>0</v>
      </c>
      <c r="Z185" s="28">
        <f t="shared" si="47"/>
        <v>0</v>
      </c>
      <c r="AA185" s="28">
        <f t="shared" si="47"/>
        <v>0</v>
      </c>
      <c r="AB185" s="28">
        <f t="shared" si="47"/>
        <v>0</v>
      </c>
      <c r="AC185" s="28">
        <f t="shared" si="47"/>
        <v>0</v>
      </c>
      <c r="AD185" s="28">
        <f t="shared" si="47"/>
        <v>0</v>
      </c>
      <c r="AE185" s="28">
        <f t="shared" si="46"/>
        <v>0</v>
      </c>
      <c r="AF185" s="28">
        <f t="shared" si="46"/>
        <v>0</v>
      </c>
      <c r="AG185" s="28">
        <f t="shared" si="46"/>
        <v>0</v>
      </c>
      <c r="AH185" s="11">
        <f t="shared" si="37"/>
        <v>0</v>
      </c>
      <c r="AI185" s="11">
        <f t="shared" si="45"/>
        <v>0</v>
      </c>
      <c r="AJ185" s="11">
        <f t="shared" si="45"/>
        <v>0</v>
      </c>
      <c r="AK185" s="11">
        <f t="shared" si="45"/>
        <v>0</v>
      </c>
      <c r="AL185" s="11">
        <f t="shared" si="45"/>
        <v>0</v>
      </c>
      <c r="AM185" s="11">
        <f t="shared" si="45"/>
        <v>0</v>
      </c>
      <c r="AN185" s="11">
        <f t="shared" si="45"/>
        <v>0</v>
      </c>
      <c r="AO185" s="11">
        <f t="shared" si="45"/>
        <v>0</v>
      </c>
      <c r="AP185" s="11">
        <f t="shared" si="45"/>
        <v>0</v>
      </c>
      <c r="AQ185" s="11">
        <f t="shared" si="45"/>
        <v>0</v>
      </c>
      <c r="AR185" s="11">
        <f t="shared" si="38"/>
        <v>0</v>
      </c>
      <c r="AS185" s="11">
        <f t="shared" si="38"/>
        <v>0</v>
      </c>
      <c r="AT185" s="11">
        <f t="shared" si="38"/>
        <v>0</v>
      </c>
      <c r="AU185" s="11">
        <f t="shared" si="36"/>
        <v>0</v>
      </c>
      <c r="AV185" s="11">
        <f t="shared" si="36"/>
        <v>0</v>
      </c>
      <c r="AW185" s="11">
        <f t="shared" si="36"/>
        <v>0</v>
      </c>
      <c r="AX185" s="11">
        <f t="shared" si="36"/>
        <v>0</v>
      </c>
      <c r="AY185" s="11">
        <f t="shared" si="36"/>
        <v>0</v>
      </c>
      <c r="AZ185" s="11">
        <f t="shared" si="36"/>
        <v>0</v>
      </c>
    </row>
    <row r="186" spans="1:52" s="15" customFormat="1" ht="12" hidden="1" x14ac:dyDescent="0.2">
      <c r="A186" s="26" t="str">
        <f>IF(ISBLANK(B186),"",COUNTA($B$8:B186))</f>
        <v/>
      </c>
      <c r="B186" s="39"/>
      <c r="C186" s="38"/>
      <c r="D186" s="39"/>
      <c r="E186" s="44" t="str">
        <f t="shared" si="34"/>
        <v/>
      </c>
      <c r="F186" s="31"/>
      <c r="G186" s="43">
        <f t="shared" si="48"/>
        <v>0</v>
      </c>
      <c r="H186" s="35"/>
      <c r="I186" s="35"/>
      <c r="J186" s="35"/>
      <c r="K186" s="35"/>
      <c r="L186" s="35"/>
      <c r="M186" s="35"/>
      <c r="N186" s="35"/>
      <c r="O186" s="35"/>
      <c r="P186" s="43">
        <f t="shared" si="35"/>
        <v>0</v>
      </c>
      <c r="Q186" s="35"/>
      <c r="R186" s="35"/>
      <c r="S186" s="35"/>
      <c r="T186" s="35"/>
      <c r="U186" s="35"/>
      <c r="V186" s="35"/>
      <c r="W186" s="35"/>
      <c r="X186" s="35"/>
      <c r="Y186" s="28">
        <f t="shared" si="47"/>
        <v>0</v>
      </c>
      <c r="Z186" s="28">
        <f t="shared" si="47"/>
        <v>0</v>
      </c>
      <c r="AA186" s="28">
        <f t="shared" si="47"/>
        <v>0</v>
      </c>
      <c r="AB186" s="28">
        <f t="shared" si="47"/>
        <v>0</v>
      </c>
      <c r="AC186" s="28">
        <f t="shared" si="47"/>
        <v>0</v>
      </c>
      <c r="AD186" s="28">
        <f t="shared" si="47"/>
        <v>0</v>
      </c>
      <c r="AE186" s="28">
        <f t="shared" si="46"/>
        <v>0</v>
      </c>
      <c r="AF186" s="28">
        <f t="shared" si="46"/>
        <v>0</v>
      </c>
      <c r="AG186" s="28">
        <f t="shared" si="46"/>
        <v>0</v>
      </c>
      <c r="AH186" s="11">
        <f t="shared" si="37"/>
        <v>0</v>
      </c>
      <c r="AI186" s="11">
        <f t="shared" si="45"/>
        <v>0</v>
      </c>
      <c r="AJ186" s="11">
        <f t="shared" si="45"/>
        <v>0</v>
      </c>
      <c r="AK186" s="11">
        <f t="shared" si="45"/>
        <v>0</v>
      </c>
      <c r="AL186" s="11">
        <f t="shared" ref="AL186:AQ228" si="49">IF($AH186=0,0,$AH186*AB186)</f>
        <v>0</v>
      </c>
      <c r="AM186" s="11">
        <f t="shared" si="49"/>
        <v>0</v>
      </c>
      <c r="AN186" s="11">
        <f t="shared" si="49"/>
        <v>0</v>
      </c>
      <c r="AO186" s="11">
        <f t="shared" si="49"/>
        <v>0</v>
      </c>
      <c r="AP186" s="11">
        <f t="shared" si="49"/>
        <v>0</v>
      </c>
      <c r="AQ186" s="11">
        <f t="shared" si="49"/>
        <v>0</v>
      </c>
      <c r="AR186" s="11">
        <f t="shared" si="38"/>
        <v>0</v>
      </c>
      <c r="AS186" s="11">
        <f t="shared" si="38"/>
        <v>0</v>
      </c>
      <c r="AT186" s="11">
        <f t="shared" si="38"/>
        <v>0</v>
      </c>
      <c r="AU186" s="11">
        <f t="shared" si="36"/>
        <v>0</v>
      </c>
      <c r="AV186" s="11">
        <f t="shared" si="36"/>
        <v>0</v>
      </c>
      <c r="AW186" s="11">
        <f t="shared" si="36"/>
        <v>0</v>
      </c>
      <c r="AX186" s="11">
        <f t="shared" si="36"/>
        <v>0</v>
      </c>
      <c r="AY186" s="11">
        <f t="shared" si="36"/>
        <v>0</v>
      </c>
      <c r="AZ186" s="11">
        <f t="shared" si="36"/>
        <v>0</v>
      </c>
    </row>
    <row r="187" spans="1:52" s="15" customFormat="1" ht="12" hidden="1" x14ac:dyDescent="0.2">
      <c r="A187" s="26" t="str">
        <f>IF(ISBLANK(B187),"",COUNTA($B$8:B187))</f>
        <v/>
      </c>
      <c r="B187" s="39"/>
      <c r="C187" s="38"/>
      <c r="D187" s="39"/>
      <c r="E187" s="44" t="str">
        <f t="shared" si="34"/>
        <v/>
      </c>
      <c r="F187" s="31"/>
      <c r="G187" s="43">
        <f t="shared" si="48"/>
        <v>0</v>
      </c>
      <c r="H187" s="35"/>
      <c r="I187" s="35"/>
      <c r="J187" s="35"/>
      <c r="K187" s="35"/>
      <c r="L187" s="35"/>
      <c r="M187" s="35"/>
      <c r="N187" s="35"/>
      <c r="O187" s="35"/>
      <c r="P187" s="43">
        <f t="shared" si="35"/>
        <v>0</v>
      </c>
      <c r="Q187" s="35"/>
      <c r="R187" s="35"/>
      <c r="S187" s="35"/>
      <c r="T187" s="35"/>
      <c r="U187" s="35"/>
      <c r="V187" s="35"/>
      <c r="W187" s="35"/>
      <c r="X187" s="35"/>
      <c r="Y187" s="28">
        <f t="shared" si="47"/>
        <v>0</v>
      </c>
      <c r="Z187" s="28">
        <f t="shared" si="47"/>
        <v>0</v>
      </c>
      <c r="AA187" s="28">
        <f t="shared" si="47"/>
        <v>0</v>
      </c>
      <c r="AB187" s="28">
        <f t="shared" si="47"/>
        <v>0</v>
      </c>
      <c r="AC187" s="28">
        <f t="shared" si="47"/>
        <v>0</v>
      </c>
      <c r="AD187" s="28">
        <f t="shared" si="47"/>
        <v>0</v>
      </c>
      <c r="AE187" s="28">
        <f t="shared" si="46"/>
        <v>0</v>
      </c>
      <c r="AF187" s="28">
        <f t="shared" si="46"/>
        <v>0</v>
      </c>
      <c r="AG187" s="28">
        <f t="shared" si="46"/>
        <v>0</v>
      </c>
      <c r="AH187" s="11">
        <f t="shared" si="37"/>
        <v>0</v>
      </c>
      <c r="AI187" s="11">
        <f t="shared" ref="AI187:AN250" si="50">IF($AH187=0,0,$AH187*Y187)</f>
        <v>0</v>
      </c>
      <c r="AJ187" s="11">
        <f t="shared" si="50"/>
        <v>0</v>
      </c>
      <c r="AK187" s="11">
        <f t="shared" si="50"/>
        <v>0</v>
      </c>
      <c r="AL187" s="11">
        <f t="shared" si="49"/>
        <v>0</v>
      </c>
      <c r="AM187" s="11">
        <f t="shared" si="49"/>
        <v>0</v>
      </c>
      <c r="AN187" s="11">
        <f t="shared" si="49"/>
        <v>0</v>
      </c>
      <c r="AO187" s="11">
        <f t="shared" si="49"/>
        <v>0</v>
      </c>
      <c r="AP187" s="11">
        <f t="shared" si="49"/>
        <v>0</v>
      </c>
      <c r="AQ187" s="11">
        <f t="shared" si="49"/>
        <v>0</v>
      </c>
      <c r="AR187" s="11">
        <f t="shared" si="38"/>
        <v>0</v>
      </c>
      <c r="AS187" s="11">
        <f t="shared" si="38"/>
        <v>0</v>
      </c>
      <c r="AT187" s="11">
        <f t="shared" si="38"/>
        <v>0</v>
      </c>
      <c r="AU187" s="11">
        <f t="shared" si="36"/>
        <v>0</v>
      </c>
      <c r="AV187" s="11">
        <f t="shared" si="36"/>
        <v>0</v>
      </c>
      <c r="AW187" s="11">
        <f t="shared" si="36"/>
        <v>0</v>
      </c>
      <c r="AX187" s="11">
        <f t="shared" si="36"/>
        <v>0</v>
      </c>
      <c r="AY187" s="11">
        <f t="shared" si="36"/>
        <v>0</v>
      </c>
      <c r="AZ187" s="11">
        <f t="shared" si="36"/>
        <v>0</v>
      </c>
    </row>
    <row r="188" spans="1:52" s="15" customFormat="1" ht="12" hidden="1" x14ac:dyDescent="0.2">
      <c r="A188" s="26" t="str">
        <f>IF(ISBLANK(B188),"",COUNTA($B$8:B188))</f>
        <v/>
      </c>
      <c r="B188" s="39"/>
      <c r="C188" s="38"/>
      <c r="D188" s="39"/>
      <c r="E188" s="44" t="str">
        <f t="shared" si="34"/>
        <v/>
      </c>
      <c r="F188" s="31"/>
      <c r="G188" s="43">
        <f t="shared" si="48"/>
        <v>0</v>
      </c>
      <c r="H188" s="35"/>
      <c r="I188" s="35"/>
      <c r="J188" s="35"/>
      <c r="K188" s="35"/>
      <c r="L188" s="35"/>
      <c r="M188" s="35"/>
      <c r="N188" s="35"/>
      <c r="O188" s="35"/>
      <c r="P188" s="43">
        <f t="shared" si="35"/>
        <v>0</v>
      </c>
      <c r="Q188" s="35"/>
      <c r="R188" s="35"/>
      <c r="S188" s="35"/>
      <c r="T188" s="35"/>
      <c r="U188" s="35"/>
      <c r="V188" s="35"/>
      <c r="W188" s="35"/>
      <c r="X188" s="35"/>
      <c r="Y188" s="28">
        <f t="shared" si="47"/>
        <v>0</v>
      </c>
      <c r="Z188" s="28">
        <f t="shared" si="47"/>
        <v>0</v>
      </c>
      <c r="AA188" s="28">
        <f t="shared" si="47"/>
        <v>0</v>
      </c>
      <c r="AB188" s="28">
        <f t="shared" si="47"/>
        <v>0</v>
      </c>
      <c r="AC188" s="28">
        <f t="shared" si="47"/>
        <v>0</v>
      </c>
      <c r="AD188" s="28">
        <f t="shared" si="47"/>
        <v>0</v>
      </c>
      <c r="AE188" s="28">
        <f t="shared" si="46"/>
        <v>0</v>
      </c>
      <c r="AF188" s="28">
        <f t="shared" si="46"/>
        <v>0</v>
      </c>
      <c r="AG188" s="28">
        <f t="shared" si="46"/>
        <v>0</v>
      </c>
      <c r="AH188" s="11">
        <f t="shared" si="37"/>
        <v>0</v>
      </c>
      <c r="AI188" s="11">
        <f t="shared" si="50"/>
        <v>0</v>
      </c>
      <c r="AJ188" s="11">
        <f t="shared" si="50"/>
        <v>0</v>
      </c>
      <c r="AK188" s="11">
        <f t="shared" si="50"/>
        <v>0</v>
      </c>
      <c r="AL188" s="11">
        <f t="shared" si="49"/>
        <v>0</v>
      </c>
      <c r="AM188" s="11">
        <f t="shared" si="49"/>
        <v>0</v>
      </c>
      <c r="AN188" s="11">
        <f t="shared" si="49"/>
        <v>0</v>
      </c>
      <c r="AO188" s="11">
        <f t="shared" si="49"/>
        <v>0</v>
      </c>
      <c r="AP188" s="11">
        <f t="shared" si="49"/>
        <v>0</v>
      </c>
      <c r="AQ188" s="11">
        <f t="shared" si="49"/>
        <v>0</v>
      </c>
      <c r="AR188" s="11">
        <f t="shared" si="38"/>
        <v>0</v>
      </c>
      <c r="AS188" s="11">
        <f t="shared" si="38"/>
        <v>0</v>
      </c>
      <c r="AT188" s="11">
        <f t="shared" si="38"/>
        <v>0</v>
      </c>
      <c r="AU188" s="11">
        <f t="shared" si="36"/>
        <v>0</v>
      </c>
      <c r="AV188" s="11">
        <f t="shared" si="36"/>
        <v>0</v>
      </c>
      <c r="AW188" s="11">
        <f t="shared" si="36"/>
        <v>0</v>
      </c>
      <c r="AX188" s="11">
        <f t="shared" ref="AX188:AZ251" si="51">IF($AH188=0,0,AE188)</f>
        <v>0</v>
      </c>
      <c r="AY188" s="11">
        <f t="shared" si="51"/>
        <v>0</v>
      </c>
      <c r="AZ188" s="11">
        <f t="shared" si="51"/>
        <v>0</v>
      </c>
    </row>
    <row r="189" spans="1:52" s="15" customFormat="1" ht="12" hidden="1" x14ac:dyDescent="0.2">
      <c r="A189" s="26" t="str">
        <f>IF(ISBLANK(B189),"",COUNTA($B$8:B189))</f>
        <v/>
      </c>
      <c r="B189" s="39"/>
      <c r="C189" s="38"/>
      <c r="D189" s="39"/>
      <c r="E189" s="44" t="str">
        <f t="shared" si="34"/>
        <v/>
      </c>
      <c r="F189" s="31"/>
      <c r="G189" s="43">
        <f t="shared" si="48"/>
        <v>0</v>
      </c>
      <c r="H189" s="35"/>
      <c r="I189" s="35"/>
      <c r="J189" s="35"/>
      <c r="K189" s="35"/>
      <c r="L189" s="35"/>
      <c r="M189" s="35"/>
      <c r="N189" s="35"/>
      <c r="O189" s="35"/>
      <c r="P189" s="43">
        <f t="shared" si="35"/>
        <v>0</v>
      </c>
      <c r="Q189" s="35"/>
      <c r="R189" s="35"/>
      <c r="S189" s="35"/>
      <c r="T189" s="35"/>
      <c r="U189" s="35"/>
      <c r="V189" s="35"/>
      <c r="W189" s="35"/>
      <c r="X189" s="35"/>
      <c r="Y189" s="28">
        <f t="shared" si="47"/>
        <v>0</v>
      </c>
      <c r="Z189" s="28">
        <f t="shared" si="47"/>
        <v>0</v>
      </c>
      <c r="AA189" s="28">
        <f t="shared" si="47"/>
        <v>0</v>
      </c>
      <c r="AB189" s="28">
        <f t="shared" si="47"/>
        <v>0</v>
      </c>
      <c r="AC189" s="28">
        <f t="shared" si="47"/>
        <v>0</v>
      </c>
      <c r="AD189" s="28">
        <f t="shared" si="47"/>
        <v>0</v>
      </c>
      <c r="AE189" s="28">
        <f t="shared" si="46"/>
        <v>0</v>
      </c>
      <c r="AF189" s="28">
        <f t="shared" si="46"/>
        <v>0</v>
      </c>
      <c r="AG189" s="28">
        <f t="shared" si="46"/>
        <v>0</v>
      </c>
      <c r="AH189" s="11">
        <f t="shared" si="37"/>
        <v>0</v>
      </c>
      <c r="AI189" s="11">
        <f t="shared" si="50"/>
        <v>0</v>
      </c>
      <c r="AJ189" s="11">
        <f t="shared" si="50"/>
        <v>0</v>
      </c>
      <c r="AK189" s="11">
        <f t="shared" si="50"/>
        <v>0</v>
      </c>
      <c r="AL189" s="11">
        <f t="shared" si="49"/>
        <v>0</v>
      </c>
      <c r="AM189" s="11">
        <f t="shared" si="49"/>
        <v>0</v>
      </c>
      <c r="AN189" s="11">
        <f t="shared" si="49"/>
        <v>0</v>
      </c>
      <c r="AO189" s="11">
        <f t="shared" si="49"/>
        <v>0</v>
      </c>
      <c r="AP189" s="11">
        <f t="shared" si="49"/>
        <v>0</v>
      </c>
      <c r="AQ189" s="11">
        <f t="shared" si="49"/>
        <v>0</v>
      </c>
      <c r="AR189" s="11">
        <f t="shared" si="38"/>
        <v>0</v>
      </c>
      <c r="AS189" s="11">
        <f t="shared" si="38"/>
        <v>0</v>
      </c>
      <c r="AT189" s="11">
        <f t="shared" si="38"/>
        <v>0</v>
      </c>
      <c r="AU189" s="11">
        <f t="shared" si="38"/>
        <v>0</v>
      </c>
      <c r="AV189" s="11">
        <f t="shared" si="38"/>
        <v>0</v>
      </c>
      <c r="AW189" s="11">
        <f t="shared" si="38"/>
        <v>0</v>
      </c>
      <c r="AX189" s="11">
        <f t="shared" si="51"/>
        <v>0</v>
      </c>
      <c r="AY189" s="11">
        <f t="shared" si="51"/>
        <v>0</v>
      </c>
      <c r="AZ189" s="11">
        <f t="shared" si="51"/>
        <v>0</v>
      </c>
    </row>
    <row r="190" spans="1:52" s="15" customFormat="1" ht="12" hidden="1" x14ac:dyDescent="0.2">
      <c r="A190" s="26" t="str">
        <f>IF(ISBLANK(B190),"",COUNTA($B$8:B190))</f>
        <v/>
      </c>
      <c r="B190" s="39"/>
      <c r="C190" s="38"/>
      <c r="D190" s="39"/>
      <c r="E190" s="44" t="str">
        <f t="shared" si="34"/>
        <v/>
      </c>
      <c r="F190" s="31"/>
      <c r="G190" s="43">
        <f t="shared" si="48"/>
        <v>0</v>
      </c>
      <c r="H190" s="35"/>
      <c r="I190" s="35"/>
      <c r="J190" s="35"/>
      <c r="K190" s="35"/>
      <c r="L190" s="35"/>
      <c r="M190" s="35"/>
      <c r="N190" s="35"/>
      <c r="O190" s="35"/>
      <c r="P190" s="43">
        <f t="shared" si="35"/>
        <v>0</v>
      </c>
      <c r="Q190" s="35"/>
      <c r="R190" s="35"/>
      <c r="S190" s="35"/>
      <c r="T190" s="35"/>
      <c r="U190" s="35"/>
      <c r="V190" s="35"/>
      <c r="W190" s="35"/>
      <c r="X190" s="35"/>
      <c r="Y190" s="28">
        <f t="shared" si="47"/>
        <v>0</v>
      </c>
      <c r="Z190" s="28">
        <f t="shared" si="47"/>
        <v>0</v>
      </c>
      <c r="AA190" s="28">
        <f t="shared" si="47"/>
        <v>0</v>
      </c>
      <c r="AB190" s="28">
        <f t="shared" si="47"/>
        <v>0</v>
      </c>
      <c r="AC190" s="28">
        <f t="shared" si="47"/>
        <v>0</v>
      </c>
      <c r="AD190" s="28">
        <f t="shared" si="47"/>
        <v>0</v>
      </c>
      <c r="AE190" s="28">
        <f t="shared" si="46"/>
        <v>0</v>
      </c>
      <c r="AF190" s="28">
        <f t="shared" si="46"/>
        <v>0</v>
      </c>
      <c r="AG190" s="28">
        <f t="shared" si="46"/>
        <v>0</v>
      </c>
      <c r="AH190" s="11">
        <f t="shared" si="37"/>
        <v>0</v>
      </c>
      <c r="AI190" s="11">
        <f t="shared" si="50"/>
        <v>0</v>
      </c>
      <c r="AJ190" s="11">
        <f t="shared" si="50"/>
        <v>0</v>
      </c>
      <c r="AK190" s="11">
        <f t="shared" si="50"/>
        <v>0</v>
      </c>
      <c r="AL190" s="11">
        <f t="shared" si="49"/>
        <v>0</v>
      </c>
      <c r="AM190" s="11">
        <f t="shared" si="49"/>
        <v>0</v>
      </c>
      <c r="AN190" s="11">
        <f t="shared" si="49"/>
        <v>0</v>
      </c>
      <c r="AO190" s="11">
        <f t="shared" si="49"/>
        <v>0</v>
      </c>
      <c r="AP190" s="11">
        <f t="shared" si="49"/>
        <v>0</v>
      </c>
      <c r="AQ190" s="11">
        <f t="shared" si="49"/>
        <v>0</v>
      </c>
      <c r="AR190" s="11">
        <f t="shared" si="38"/>
        <v>0</v>
      </c>
      <c r="AS190" s="11">
        <f t="shared" si="38"/>
        <v>0</v>
      </c>
      <c r="AT190" s="11">
        <f t="shared" si="38"/>
        <v>0</v>
      </c>
      <c r="AU190" s="11">
        <f t="shared" si="38"/>
        <v>0</v>
      </c>
      <c r="AV190" s="11">
        <f t="shared" si="38"/>
        <v>0</v>
      </c>
      <c r="AW190" s="11">
        <f t="shared" si="38"/>
        <v>0</v>
      </c>
      <c r="AX190" s="11">
        <f t="shared" si="51"/>
        <v>0</v>
      </c>
      <c r="AY190" s="11">
        <f t="shared" si="51"/>
        <v>0</v>
      </c>
      <c r="AZ190" s="11">
        <f t="shared" si="51"/>
        <v>0</v>
      </c>
    </row>
    <row r="191" spans="1:52" s="15" customFormat="1" ht="12" hidden="1" x14ac:dyDescent="0.2">
      <c r="A191" s="26" t="str">
        <f>IF(ISBLANK(B191),"",COUNTA($B$8:B191))</f>
        <v/>
      </c>
      <c r="B191" s="39"/>
      <c r="C191" s="38"/>
      <c r="D191" s="39"/>
      <c r="E191" s="44" t="str">
        <f t="shared" si="34"/>
        <v/>
      </c>
      <c r="F191" s="31"/>
      <c r="G191" s="43">
        <f t="shared" si="48"/>
        <v>0</v>
      </c>
      <c r="H191" s="35"/>
      <c r="I191" s="35"/>
      <c r="J191" s="35"/>
      <c r="K191" s="35"/>
      <c r="L191" s="35"/>
      <c r="M191" s="35"/>
      <c r="N191" s="35"/>
      <c r="O191" s="35"/>
      <c r="P191" s="43">
        <f t="shared" si="35"/>
        <v>0</v>
      </c>
      <c r="Q191" s="35"/>
      <c r="R191" s="35"/>
      <c r="S191" s="35"/>
      <c r="T191" s="35"/>
      <c r="U191" s="35"/>
      <c r="V191" s="35"/>
      <c r="W191" s="35"/>
      <c r="X191" s="35"/>
      <c r="Y191" s="28">
        <f t="shared" si="47"/>
        <v>0</v>
      </c>
      <c r="Z191" s="28">
        <f t="shared" si="47"/>
        <v>0</v>
      </c>
      <c r="AA191" s="28">
        <f t="shared" si="47"/>
        <v>0</v>
      </c>
      <c r="AB191" s="28">
        <f t="shared" si="47"/>
        <v>0</v>
      </c>
      <c r="AC191" s="28">
        <f t="shared" si="47"/>
        <v>0</v>
      </c>
      <c r="AD191" s="28">
        <f t="shared" si="47"/>
        <v>0</v>
      </c>
      <c r="AE191" s="28">
        <f t="shared" si="46"/>
        <v>0</v>
      </c>
      <c r="AF191" s="28">
        <f t="shared" si="46"/>
        <v>0</v>
      </c>
      <c r="AG191" s="28">
        <f t="shared" si="46"/>
        <v>0</v>
      </c>
      <c r="AH191" s="11">
        <f t="shared" si="37"/>
        <v>0</v>
      </c>
      <c r="AI191" s="11">
        <f t="shared" si="50"/>
        <v>0</v>
      </c>
      <c r="AJ191" s="11">
        <f t="shared" si="50"/>
        <v>0</v>
      </c>
      <c r="AK191" s="11">
        <f t="shared" si="50"/>
        <v>0</v>
      </c>
      <c r="AL191" s="11">
        <f t="shared" si="49"/>
        <v>0</v>
      </c>
      <c r="AM191" s="11">
        <f t="shared" si="49"/>
        <v>0</v>
      </c>
      <c r="AN191" s="11">
        <f t="shared" si="49"/>
        <v>0</v>
      </c>
      <c r="AO191" s="11">
        <f t="shared" si="49"/>
        <v>0</v>
      </c>
      <c r="AP191" s="11">
        <f t="shared" si="49"/>
        <v>0</v>
      </c>
      <c r="AQ191" s="11">
        <f t="shared" si="49"/>
        <v>0</v>
      </c>
      <c r="AR191" s="11">
        <f t="shared" si="38"/>
        <v>0</v>
      </c>
      <c r="AS191" s="11">
        <f t="shared" si="38"/>
        <v>0</v>
      </c>
      <c r="AT191" s="11">
        <f t="shared" si="38"/>
        <v>0</v>
      </c>
      <c r="AU191" s="11">
        <f t="shared" si="38"/>
        <v>0</v>
      </c>
      <c r="AV191" s="11">
        <f t="shared" si="38"/>
        <v>0</v>
      </c>
      <c r="AW191" s="11">
        <f t="shared" si="38"/>
        <v>0</v>
      </c>
      <c r="AX191" s="11">
        <f t="shared" si="51"/>
        <v>0</v>
      </c>
      <c r="AY191" s="11">
        <f t="shared" si="51"/>
        <v>0</v>
      </c>
      <c r="AZ191" s="11">
        <f t="shared" si="51"/>
        <v>0</v>
      </c>
    </row>
    <row r="192" spans="1:52" s="15" customFormat="1" ht="12" hidden="1" x14ac:dyDescent="0.2">
      <c r="A192" s="26" t="str">
        <f>IF(ISBLANK(B192),"",COUNTA($B$8:B192))</f>
        <v/>
      </c>
      <c r="B192" s="39"/>
      <c r="C192" s="38"/>
      <c r="D192" s="39"/>
      <c r="E192" s="44" t="str">
        <f t="shared" si="34"/>
        <v/>
      </c>
      <c r="F192" s="31"/>
      <c r="G192" s="43">
        <f t="shared" si="48"/>
        <v>0</v>
      </c>
      <c r="H192" s="35"/>
      <c r="I192" s="35"/>
      <c r="J192" s="35"/>
      <c r="K192" s="35"/>
      <c r="L192" s="35"/>
      <c r="M192" s="35"/>
      <c r="N192" s="35"/>
      <c r="O192" s="35"/>
      <c r="P192" s="43">
        <f t="shared" si="35"/>
        <v>0</v>
      </c>
      <c r="Q192" s="35"/>
      <c r="R192" s="35"/>
      <c r="S192" s="35"/>
      <c r="T192" s="35"/>
      <c r="U192" s="35"/>
      <c r="V192" s="35"/>
      <c r="W192" s="35"/>
      <c r="X192" s="35"/>
      <c r="Y192" s="28">
        <f t="shared" si="47"/>
        <v>0</v>
      </c>
      <c r="Z192" s="28">
        <f t="shared" si="47"/>
        <v>0</v>
      </c>
      <c r="AA192" s="28">
        <f t="shared" si="47"/>
        <v>0</v>
      </c>
      <c r="AB192" s="28">
        <f t="shared" si="47"/>
        <v>0</v>
      </c>
      <c r="AC192" s="28">
        <f t="shared" si="47"/>
        <v>0</v>
      </c>
      <c r="AD192" s="28">
        <f t="shared" si="47"/>
        <v>0</v>
      </c>
      <c r="AE192" s="28">
        <f t="shared" si="46"/>
        <v>0</v>
      </c>
      <c r="AF192" s="28">
        <f t="shared" si="46"/>
        <v>0</v>
      </c>
      <c r="AG192" s="28">
        <f t="shared" si="46"/>
        <v>0</v>
      </c>
      <c r="AH192" s="11">
        <f t="shared" si="37"/>
        <v>0</v>
      </c>
      <c r="AI192" s="11">
        <f t="shared" si="50"/>
        <v>0</v>
      </c>
      <c r="AJ192" s="11">
        <f t="shared" si="50"/>
        <v>0</v>
      </c>
      <c r="AK192" s="11">
        <f t="shared" si="50"/>
        <v>0</v>
      </c>
      <c r="AL192" s="11">
        <f t="shared" si="49"/>
        <v>0</v>
      </c>
      <c r="AM192" s="11">
        <f t="shared" si="49"/>
        <v>0</v>
      </c>
      <c r="AN192" s="11">
        <f t="shared" si="49"/>
        <v>0</v>
      </c>
      <c r="AO192" s="11">
        <f t="shared" si="49"/>
        <v>0</v>
      </c>
      <c r="AP192" s="11">
        <f t="shared" si="49"/>
        <v>0</v>
      </c>
      <c r="AQ192" s="11">
        <f t="shared" si="49"/>
        <v>0</v>
      </c>
      <c r="AR192" s="11">
        <f t="shared" si="38"/>
        <v>0</v>
      </c>
      <c r="AS192" s="11">
        <f t="shared" si="38"/>
        <v>0</v>
      </c>
      <c r="AT192" s="11">
        <f t="shared" si="38"/>
        <v>0</v>
      </c>
      <c r="AU192" s="11">
        <f t="shared" si="38"/>
        <v>0</v>
      </c>
      <c r="AV192" s="11">
        <f t="shared" si="38"/>
        <v>0</v>
      </c>
      <c r="AW192" s="11">
        <f t="shared" si="38"/>
        <v>0</v>
      </c>
      <c r="AX192" s="11">
        <f t="shared" si="51"/>
        <v>0</v>
      </c>
      <c r="AY192" s="11">
        <f t="shared" si="51"/>
        <v>0</v>
      </c>
      <c r="AZ192" s="11">
        <f t="shared" si="51"/>
        <v>0</v>
      </c>
    </row>
    <row r="193" spans="1:52" s="15" customFormat="1" ht="12" hidden="1" x14ac:dyDescent="0.2">
      <c r="A193" s="26" t="str">
        <f>IF(ISBLANK(B193),"",COUNTA($B$8:B193))</f>
        <v/>
      </c>
      <c r="B193" s="39"/>
      <c r="C193" s="38"/>
      <c r="D193" s="39"/>
      <c r="E193" s="44" t="str">
        <f t="shared" si="34"/>
        <v/>
      </c>
      <c r="F193" s="31"/>
      <c r="G193" s="43">
        <f t="shared" si="48"/>
        <v>0</v>
      </c>
      <c r="H193" s="35"/>
      <c r="I193" s="35"/>
      <c r="J193" s="35"/>
      <c r="K193" s="35"/>
      <c r="L193" s="35"/>
      <c r="M193" s="35"/>
      <c r="N193" s="35"/>
      <c r="O193" s="35"/>
      <c r="P193" s="43">
        <f t="shared" si="35"/>
        <v>0</v>
      </c>
      <c r="Q193" s="35"/>
      <c r="R193" s="35"/>
      <c r="S193" s="35"/>
      <c r="T193" s="35"/>
      <c r="U193" s="35"/>
      <c r="V193" s="35"/>
      <c r="W193" s="35"/>
      <c r="X193" s="35"/>
      <c r="Y193" s="28">
        <f t="shared" si="47"/>
        <v>0</v>
      </c>
      <c r="Z193" s="28">
        <f t="shared" si="47"/>
        <v>0</v>
      </c>
      <c r="AA193" s="28">
        <f t="shared" si="47"/>
        <v>0</v>
      </c>
      <c r="AB193" s="28">
        <f t="shared" si="47"/>
        <v>0</v>
      </c>
      <c r="AC193" s="28">
        <f t="shared" si="47"/>
        <v>0</v>
      </c>
      <c r="AD193" s="28">
        <f t="shared" si="47"/>
        <v>0</v>
      </c>
      <c r="AE193" s="28">
        <f t="shared" si="46"/>
        <v>0</v>
      </c>
      <c r="AF193" s="28">
        <f t="shared" si="46"/>
        <v>0</v>
      </c>
      <c r="AG193" s="28">
        <f t="shared" si="46"/>
        <v>0</v>
      </c>
      <c r="AH193" s="11">
        <f t="shared" si="37"/>
        <v>0</v>
      </c>
      <c r="AI193" s="11">
        <f t="shared" si="50"/>
        <v>0</v>
      </c>
      <c r="AJ193" s="11">
        <f t="shared" si="50"/>
        <v>0</v>
      </c>
      <c r="AK193" s="11">
        <f t="shared" si="50"/>
        <v>0</v>
      </c>
      <c r="AL193" s="11">
        <f t="shared" si="49"/>
        <v>0</v>
      </c>
      <c r="AM193" s="11">
        <f t="shared" si="49"/>
        <v>0</v>
      </c>
      <c r="AN193" s="11">
        <f t="shared" si="49"/>
        <v>0</v>
      </c>
      <c r="AO193" s="11">
        <f t="shared" si="49"/>
        <v>0</v>
      </c>
      <c r="AP193" s="11">
        <f t="shared" si="49"/>
        <v>0</v>
      </c>
      <c r="AQ193" s="11">
        <f t="shared" si="49"/>
        <v>0</v>
      </c>
      <c r="AR193" s="11">
        <f t="shared" si="38"/>
        <v>0</v>
      </c>
      <c r="AS193" s="11">
        <f t="shared" si="38"/>
        <v>0</v>
      </c>
      <c r="AT193" s="11">
        <f t="shared" si="38"/>
        <v>0</v>
      </c>
      <c r="AU193" s="11">
        <f t="shared" si="38"/>
        <v>0</v>
      </c>
      <c r="AV193" s="11">
        <f t="shared" si="38"/>
        <v>0</v>
      </c>
      <c r="AW193" s="11">
        <f t="shared" si="38"/>
        <v>0</v>
      </c>
      <c r="AX193" s="11">
        <f t="shared" si="51"/>
        <v>0</v>
      </c>
      <c r="AY193" s="11">
        <f t="shared" si="51"/>
        <v>0</v>
      </c>
      <c r="AZ193" s="11">
        <f t="shared" si="51"/>
        <v>0</v>
      </c>
    </row>
    <row r="194" spans="1:52" s="15" customFormat="1" ht="12" hidden="1" x14ac:dyDescent="0.2">
      <c r="A194" s="26" t="str">
        <f>IF(ISBLANK(B194),"",COUNTA($B$8:B194))</f>
        <v/>
      </c>
      <c r="B194" s="39"/>
      <c r="C194" s="38"/>
      <c r="D194" s="39"/>
      <c r="E194" s="44" t="str">
        <f t="shared" si="34"/>
        <v/>
      </c>
      <c r="F194" s="31"/>
      <c r="G194" s="43">
        <f t="shared" si="48"/>
        <v>0</v>
      </c>
      <c r="H194" s="35"/>
      <c r="I194" s="35"/>
      <c r="J194" s="35"/>
      <c r="K194" s="35"/>
      <c r="L194" s="35"/>
      <c r="M194" s="35"/>
      <c r="N194" s="35"/>
      <c r="O194" s="35"/>
      <c r="P194" s="43">
        <f t="shared" si="35"/>
        <v>0</v>
      </c>
      <c r="Q194" s="35"/>
      <c r="R194" s="35"/>
      <c r="S194" s="35"/>
      <c r="T194" s="35"/>
      <c r="U194" s="35"/>
      <c r="V194" s="35"/>
      <c r="W194" s="35"/>
      <c r="X194" s="35"/>
      <c r="Y194" s="28">
        <f t="shared" si="47"/>
        <v>0</v>
      </c>
      <c r="Z194" s="28">
        <f t="shared" si="47"/>
        <v>0</v>
      </c>
      <c r="AA194" s="28">
        <f t="shared" si="47"/>
        <v>0</v>
      </c>
      <c r="AB194" s="28">
        <f t="shared" si="47"/>
        <v>0</v>
      </c>
      <c r="AC194" s="28">
        <f t="shared" si="47"/>
        <v>0</v>
      </c>
      <c r="AD194" s="28">
        <f t="shared" si="47"/>
        <v>0</v>
      </c>
      <c r="AE194" s="28">
        <f t="shared" si="46"/>
        <v>0</v>
      </c>
      <c r="AF194" s="28">
        <f t="shared" si="46"/>
        <v>0</v>
      </c>
      <c r="AG194" s="28">
        <f t="shared" si="46"/>
        <v>0</v>
      </c>
      <c r="AH194" s="11">
        <f t="shared" si="37"/>
        <v>0</v>
      </c>
      <c r="AI194" s="11">
        <f t="shared" si="50"/>
        <v>0</v>
      </c>
      <c r="AJ194" s="11">
        <f t="shared" si="50"/>
        <v>0</v>
      </c>
      <c r="AK194" s="11">
        <f t="shared" si="50"/>
        <v>0</v>
      </c>
      <c r="AL194" s="11">
        <f t="shared" si="49"/>
        <v>0</v>
      </c>
      <c r="AM194" s="11">
        <f t="shared" si="49"/>
        <v>0</v>
      </c>
      <c r="AN194" s="11">
        <f t="shared" si="49"/>
        <v>0</v>
      </c>
      <c r="AO194" s="11">
        <f t="shared" si="49"/>
        <v>0</v>
      </c>
      <c r="AP194" s="11">
        <f t="shared" si="49"/>
        <v>0</v>
      </c>
      <c r="AQ194" s="11">
        <f t="shared" si="49"/>
        <v>0</v>
      </c>
      <c r="AR194" s="11">
        <f t="shared" si="38"/>
        <v>0</v>
      </c>
      <c r="AS194" s="11">
        <f t="shared" si="38"/>
        <v>0</v>
      </c>
      <c r="AT194" s="11">
        <f t="shared" si="38"/>
        <v>0</v>
      </c>
      <c r="AU194" s="11">
        <f t="shared" si="38"/>
        <v>0</v>
      </c>
      <c r="AV194" s="11">
        <f t="shared" si="38"/>
        <v>0</v>
      </c>
      <c r="AW194" s="11">
        <f t="shared" si="38"/>
        <v>0</v>
      </c>
      <c r="AX194" s="11">
        <f t="shared" si="51"/>
        <v>0</v>
      </c>
      <c r="AY194" s="11">
        <f t="shared" si="51"/>
        <v>0</v>
      </c>
      <c r="AZ194" s="11">
        <f t="shared" si="51"/>
        <v>0</v>
      </c>
    </row>
    <row r="195" spans="1:52" s="15" customFormat="1" ht="12" hidden="1" x14ac:dyDescent="0.2">
      <c r="A195" s="26" t="str">
        <f>IF(ISBLANK(B195),"",COUNTA($B$8:B195))</f>
        <v/>
      </c>
      <c r="B195" s="39"/>
      <c r="C195" s="38"/>
      <c r="D195" s="39"/>
      <c r="E195" s="44" t="str">
        <f t="shared" si="34"/>
        <v/>
      </c>
      <c r="F195" s="31"/>
      <c r="G195" s="43">
        <f t="shared" si="48"/>
        <v>0</v>
      </c>
      <c r="H195" s="35"/>
      <c r="I195" s="35"/>
      <c r="J195" s="35"/>
      <c r="K195" s="35"/>
      <c r="L195" s="35"/>
      <c r="M195" s="35"/>
      <c r="N195" s="35"/>
      <c r="O195" s="35"/>
      <c r="P195" s="43">
        <f t="shared" si="35"/>
        <v>0</v>
      </c>
      <c r="Q195" s="35"/>
      <c r="R195" s="35"/>
      <c r="S195" s="35"/>
      <c r="T195" s="35"/>
      <c r="U195" s="35"/>
      <c r="V195" s="35"/>
      <c r="W195" s="35"/>
      <c r="X195" s="35"/>
      <c r="Y195" s="28">
        <f t="shared" si="47"/>
        <v>0</v>
      </c>
      <c r="Z195" s="28">
        <f t="shared" si="47"/>
        <v>0</v>
      </c>
      <c r="AA195" s="28">
        <f t="shared" si="47"/>
        <v>0</v>
      </c>
      <c r="AB195" s="28">
        <f t="shared" si="47"/>
        <v>0</v>
      </c>
      <c r="AC195" s="28">
        <f t="shared" si="47"/>
        <v>0</v>
      </c>
      <c r="AD195" s="28">
        <f t="shared" si="47"/>
        <v>0</v>
      </c>
      <c r="AE195" s="28">
        <f t="shared" si="46"/>
        <v>0</v>
      </c>
      <c r="AF195" s="28">
        <f t="shared" si="46"/>
        <v>0</v>
      </c>
      <c r="AG195" s="28">
        <f t="shared" si="46"/>
        <v>0</v>
      </c>
      <c r="AH195" s="11">
        <f t="shared" si="37"/>
        <v>0</v>
      </c>
      <c r="AI195" s="11">
        <f t="shared" si="50"/>
        <v>0</v>
      </c>
      <c r="AJ195" s="11">
        <f t="shared" si="50"/>
        <v>0</v>
      </c>
      <c r="AK195" s="11">
        <f t="shared" si="50"/>
        <v>0</v>
      </c>
      <c r="AL195" s="11">
        <f t="shared" si="49"/>
        <v>0</v>
      </c>
      <c r="AM195" s="11">
        <f t="shared" si="49"/>
        <v>0</v>
      </c>
      <c r="AN195" s="11">
        <f t="shared" si="49"/>
        <v>0</v>
      </c>
      <c r="AO195" s="11">
        <f t="shared" si="49"/>
        <v>0</v>
      </c>
      <c r="AP195" s="11">
        <f t="shared" si="49"/>
        <v>0</v>
      </c>
      <c r="AQ195" s="11">
        <f t="shared" si="49"/>
        <v>0</v>
      </c>
      <c r="AR195" s="11">
        <f t="shared" si="38"/>
        <v>0</v>
      </c>
      <c r="AS195" s="11">
        <f t="shared" si="38"/>
        <v>0</v>
      </c>
      <c r="AT195" s="11">
        <f t="shared" si="38"/>
        <v>0</v>
      </c>
      <c r="AU195" s="11">
        <f t="shared" si="38"/>
        <v>0</v>
      </c>
      <c r="AV195" s="11">
        <f t="shared" si="38"/>
        <v>0</v>
      </c>
      <c r="AW195" s="11">
        <f t="shared" si="38"/>
        <v>0</v>
      </c>
      <c r="AX195" s="11">
        <f t="shared" si="51"/>
        <v>0</v>
      </c>
      <c r="AY195" s="11">
        <f t="shared" si="51"/>
        <v>0</v>
      </c>
      <c r="AZ195" s="11">
        <f t="shared" si="51"/>
        <v>0</v>
      </c>
    </row>
    <row r="196" spans="1:52" s="15" customFormat="1" ht="12" hidden="1" x14ac:dyDescent="0.2">
      <c r="A196" s="26" t="str">
        <f>IF(ISBLANK(B196),"",COUNTA($B$8:B196))</f>
        <v/>
      </c>
      <c r="B196" s="39"/>
      <c r="C196" s="38"/>
      <c r="D196" s="39"/>
      <c r="E196" s="44" t="str">
        <f t="shared" si="34"/>
        <v/>
      </c>
      <c r="F196" s="31"/>
      <c r="G196" s="43">
        <f t="shared" si="48"/>
        <v>0</v>
      </c>
      <c r="H196" s="35"/>
      <c r="I196" s="35"/>
      <c r="J196" s="35"/>
      <c r="K196" s="35"/>
      <c r="L196" s="35"/>
      <c r="M196" s="35"/>
      <c r="N196" s="35"/>
      <c r="O196" s="35"/>
      <c r="P196" s="43">
        <f t="shared" si="35"/>
        <v>0</v>
      </c>
      <c r="Q196" s="35"/>
      <c r="R196" s="35"/>
      <c r="S196" s="35"/>
      <c r="T196" s="35"/>
      <c r="U196" s="35"/>
      <c r="V196" s="35"/>
      <c r="W196" s="35"/>
      <c r="X196" s="35"/>
      <c r="Y196" s="28">
        <f t="shared" si="47"/>
        <v>0</v>
      </c>
      <c r="Z196" s="28">
        <f t="shared" si="47"/>
        <v>0</v>
      </c>
      <c r="AA196" s="28">
        <f t="shared" si="47"/>
        <v>0</v>
      </c>
      <c r="AB196" s="28">
        <f t="shared" si="47"/>
        <v>0</v>
      </c>
      <c r="AC196" s="28">
        <f t="shared" si="47"/>
        <v>0</v>
      </c>
      <c r="AD196" s="28">
        <f t="shared" si="47"/>
        <v>0</v>
      </c>
      <c r="AE196" s="28">
        <f t="shared" si="46"/>
        <v>0</v>
      </c>
      <c r="AF196" s="28">
        <f t="shared" si="46"/>
        <v>0</v>
      </c>
      <c r="AG196" s="28">
        <f t="shared" si="46"/>
        <v>0</v>
      </c>
      <c r="AH196" s="11">
        <f t="shared" si="37"/>
        <v>0</v>
      </c>
      <c r="AI196" s="11">
        <f t="shared" si="50"/>
        <v>0</v>
      </c>
      <c r="AJ196" s="11">
        <f t="shared" si="50"/>
        <v>0</v>
      </c>
      <c r="AK196" s="11">
        <f t="shared" si="50"/>
        <v>0</v>
      </c>
      <c r="AL196" s="11">
        <f t="shared" si="49"/>
        <v>0</v>
      </c>
      <c r="AM196" s="11">
        <f t="shared" si="49"/>
        <v>0</v>
      </c>
      <c r="AN196" s="11">
        <f t="shared" si="49"/>
        <v>0</v>
      </c>
      <c r="AO196" s="11">
        <f t="shared" si="49"/>
        <v>0</v>
      </c>
      <c r="AP196" s="11">
        <f t="shared" si="49"/>
        <v>0</v>
      </c>
      <c r="AQ196" s="11">
        <f t="shared" si="49"/>
        <v>0</v>
      </c>
      <c r="AR196" s="11">
        <f t="shared" si="38"/>
        <v>0</v>
      </c>
      <c r="AS196" s="11">
        <f t="shared" si="38"/>
        <v>0</v>
      </c>
      <c r="AT196" s="11">
        <f t="shared" si="38"/>
        <v>0</v>
      </c>
      <c r="AU196" s="11">
        <f t="shared" si="38"/>
        <v>0</v>
      </c>
      <c r="AV196" s="11">
        <f t="shared" si="38"/>
        <v>0</v>
      </c>
      <c r="AW196" s="11">
        <f t="shared" si="38"/>
        <v>0</v>
      </c>
      <c r="AX196" s="11">
        <f t="shared" si="51"/>
        <v>0</v>
      </c>
      <c r="AY196" s="11">
        <f t="shared" si="51"/>
        <v>0</v>
      </c>
      <c r="AZ196" s="11">
        <f t="shared" si="51"/>
        <v>0</v>
      </c>
    </row>
    <row r="197" spans="1:52" s="15" customFormat="1" ht="12" hidden="1" x14ac:dyDescent="0.2">
      <c r="A197" s="26" t="str">
        <f>IF(ISBLANK(B197),"",COUNTA($B$8:B197))</f>
        <v/>
      </c>
      <c r="B197" s="39"/>
      <c r="C197" s="38"/>
      <c r="D197" s="39"/>
      <c r="E197" s="44" t="str">
        <f t="shared" si="34"/>
        <v/>
      </c>
      <c r="F197" s="31"/>
      <c r="G197" s="43">
        <f t="shared" si="48"/>
        <v>0</v>
      </c>
      <c r="H197" s="35"/>
      <c r="I197" s="35"/>
      <c r="J197" s="35"/>
      <c r="K197" s="35"/>
      <c r="L197" s="35"/>
      <c r="M197" s="35"/>
      <c r="N197" s="35"/>
      <c r="O197" s="35"/>
      <c r="P197" s="43">
        <f t="shared" si="35"/>
        <v>0</v>
      </c>
      <c r="Q197" s="35"/>
      <c r="R197" s="35"/>
      <c r="S197" s="35"/>
      <c r="T197" s="35"/>
      <c r="U197" s="35"/>
      <c r="V197" s="35"/>
      <c r="W197" s="35"/>
      <c r="X197" s="35"/>
      <c r="Y197" s="28">
        <f t="shared" si="47"/>
        <v>0</v>
      </c>
      <c r="Z197" s="28">
        <f t="shared" si="47"/>
        <v>0</v>
      </c>
      <c r="AA197" s="28">
        <f t="shared" si="47"/>
        <v>0</v>
      </c>
      <c r="AB197" s="28">
        <f t="shared" si="47"/>
        <v>0</v>
      </c>
      <c r="AC197" s="28">
        <f t="shared" si="47"/>
        <v>0</v>
      </c>
      <c r="AD197" s="28">
        <f t="shared" si="47"/>
        <v>0</v>
      </c>
      <c r="AE197" s="28">
        <f t="shared" si="46"/>
        <v>0</v>
      </c>
      <c r="AF197" s="28">
        <f t="shared" si="46"/>
        <v>0</v>
      </c>
      <c r="AG197" s="28">
        <f t="shared" si="46"/>
        <v>0</v>
      </c>
      <c r="AH197" s="11">
        <f t="shared" si="37"/>
        <v>0</v>
      </c>
      <c r="AI197" s="11">
        <f t="shared" si="50"/>
        <v>0</v>
      </c>
      <c r="AJ197" s="11">
        <f t="shared" si="50"/>
        <v>0</v>
      </c>
      <c r="AK197" s="11">
        <f t="shared" si="50"/>
        <v>0</v>
      </c>
      <c r="AL197" s="11">
        <f t="shared" si="49"/>
        <v>0</v>
      </c>
      <c r="AM197" s="11">
        <f t="shared" si="49"/>
        <v>0</v>
      </c>
      <c r="AN197" s="11">
        <f t="shared" si="49"/>
        <v>0</v>
      </c>
      <c r="AO197" s="11">
        <f t="shared" si="49"/>
        <v>0</v>
      </c>
      <c r="AP197" s="11">
        <f t="shared" si="49"/>
        <v>0</v>
      </c>
      <c r="AQ197" s="11">
        <f t="shared" si="49"/>
        <v>0</v>
      </c>
      <c r="AR197" s="11">
        <f t="shared" si="38"/>
        <v>0</v>
      </c>
      <c r="AS197" s="11">
        <f t="shared" si="38"/>
        <v>0</v>
      </c>
      <c r="AT197" s="11">
        <f t="shared" si="38"/>
        <v>0</v>
      </c>
      <c r="AU197" s="11">
        <f t="shared" si="38"/>
        <v>0</v>
      </c>
      <c r="AV197" s="11">
        <f t="shared" si="38"/>
        <v>0</v>
      </c>
      <c r="AW197" s="11">
        <f t="shared" si="38"/>
        <v>0</v>
      </c>
      <c r="AX197" s="11">
        <f t="shared" si="51"/>
        <v>0</v>
      </c>
      <c r="AY197" s="11">
        <f t="shared" si="51"/>
        <v>0</v>
      </c>
      <c r="AZ197" s="11">
        <f t="shared" si="51"/>
        <v>0</v>
      </c>
    </row>
    <row r="198" spans="1:52" s="15" customFormat="1" ht="12" hidden="1" x14ac:dyDescent="0.2">
      <c r="A198" s="26" t="str">
        <f>IF(ISBLANK(B198),"",COUNTA($B$8:B198))</f>
        <v/>
      </c>
      <c r="B198" s="39"/>
      <c r="C198" s="38"/>
      <c r="D198" s="39"/>
      <c r="E198" s="44" t="str">
        <f t="shared" si="34"/>
        <v/>
      </c>
      <c r="F198" s="31"/>
      <c r="G198" s="43">
        <f t="shared" si="48"/>
        <v>0</v>
      </c>
      <c r="H198" s="35"/>
      <c r="I198" s="35"/>
      <c r="J198" s="35"/>
      <c r="K198" s="35"/>
      <c r="L198" s="35"/>
      <c r="M198" s="35"/>
      <c r="N198" s="35"/>
      <c r="O198" s="35"/>
      <c r="P198" s="43">
        <f t="shared" si="35"/>
        <v>0</v>
      </c>
      <c r="Q198" s="35"/>
      <c r="R198" s="35"/>
      <c r="S198" s="35"/>
      <c r="T198" s="35"/>
      <c r="U198" s="35"/>
      <c r="V198" s="35"/>
      <c r="W198" s="35"/>
      <c r="X198" s="35"/>
      <c r="Y198" s="28">
        <f t="shared" si="47"/>
        <v>0</v>
      </c>
      <c r="Z198" s="28">
        <f t="shared" si="47"/>
        <v>0</v>
      </c>
      <c r="AA198" s="28">
        <f t="shared" si="47"/>
        <v>0</v>
      </c>
      <c r="AB198" s="28">
        <f t="shared" si="47"/>
        <v>0</v>
      </c>
      <c r="AC198" s="28">
        <f t="shared" si="47"/>
        <v>0</v>
      </c>
      <c r="AD198" s="28">
        <f t="shared" si="47"/>
        <v>0</v>
      </c>
      <c r="AE198" s="28">
        <f t="shared" si="46"/>
        <v>0</v>
      </c>
      <c r="AF198" s="28">
        <f t="shared" si="46"/>
        <v>0</v>
      </c>
      <c r="AG198" s="28">
        <f t="shared" si="46"/>
        <v>0</v>
      </c>
      <c r="AH198" s="11">
        <f t="shared" si="37"/>
        <v>0</v>
      </c>
      <c r="AI198" s="11">
        <f t="shared" si="50"/>
        <v>0</v>
      </c>
      <c r="AJ198" s="11">
        <f t="shared" si="50"/>
        <v>0</v>
      </c>
      <c r="AK198" s="11">
        <f t="shared" si="50"/>
        <v>0</v>
      </c>
      <c r="AL198" s="11">
        <f t="shared" si="49"/>
        <v>0</v>
      </c>
      <c r="AM198" s="11">
        <f t="shared" si="49"/>
        <v>0</v>
      </c>
      <c r="AN198" s="11">
        <f t="shared" si="49"/>
        <v>0</v>
      </c>
      <c r="AO198" s="11">
        <f t="shared" si="49"/>
        <v>0</v>
      </c>
      <c r="AP198" s="11">
        <f t="shared" si="49"/>
        <v>0</v>
      </c>
      <c r="AQ198" s="11">
        <f t="shared" si="49"/>
        <v>0</v>
      </c>
      <c r="AR198" s="11">
        <f t="shared" si="38"/>
        <v>0</v>
      </c>
      <c r="AS198" s="11">
        <f t="shared" si="38"/>
        <v>0</v>
      </c>
      <c r="AT198" s="11">
        <f t="shared" si="38"/>
        <v>0</v>
      </c>
      <c r="AU198" s="11">
        <f t="shared" si="38"/>
        <v>0</v>
      </c>
      <c r="AV198" s="11">
        <f t="shared" si="38"/>
        <v>0</v>
      </c>
      <c r="AW198" s="11">
        <f t="shared" si="38"/>
        <v>0</v>
      </c>
      <c r="AX198" s="11">
        <f t="shared" si="51"/>
        <v>0</v>
      </c>
      <c r="AY198" s="11">
        <f t="shared" si="51"/>
        <v>0</v>
      </c>
      <c r="AZ198" s="11">
        <f t="shared" si="51"/>
        <v>0</v>
      </c>
    </row>
    <row r="199" spans="1:52" s="16" customFormat="1" ht="12" hidden="1" x14ac:dyDescent="0.2">
      <c r="A199" s="26" t="str">
        <f>IF(ISBLANK(B199),"",COUNTA($B$8:B199))</f>
        <v/>
      </c>
      <c r="B199" s="39"/>
      <c r="C199" s="38"/>
      <c r="D199" s="39"/>
      <c r="E199" s="44" t="str">
        <f t="shared" si="34"/>
        <v/>
      </c>
      <c r="F199" s="31"/>
      <c r="G199" s="43">
        <f t="shared" si="48"/>
        <v>0</v>
      </c>
      <c r="H199" s="35"/>
      <c r="I199" s="35"/>
      <c r="J199" s="35"/>
      <c r="K199" s="35"/>
      <c r="L199" s="35"/>
      <c r="M199" s="35"/>
      <c r="N199" s="35"/>
      <c r="O199" s="35"/>
      <c r="P199" s="43">
        <f t="shared" si="35"/>
        <v>0</v>
      </c>
      <c r="Q199" s="35"/>
      <c r="R199" s="35"/>
      <c r="S199" s="35"/>
      <c r="T199" s="35"/>
      <c r="U199" s="35"/>
      <c r="V199" s="35"/>
      <c r="W199" s="35"/>
      <c r="X199" s="35"/>
      <c r="Y199" s="28">
        <f t="shared" si="47"/>
        <v>0</v>
      </c>
      <c r="Z199" s="28">
        <f t="shared" si="47"/>
        <v>0</v>
      </c>
      <c r="AA199" s="28">
        <f t="shared" si="47"/>
        <v>0</v>
      </c>
      <c r="AB199" s="28">
        <f t="shared" si="47"/>
        <v>0</v>
      </c>
      <c r="AC199" s="28">
        <f t="shared" si="47"/>
        <v>0</v>
      </c>
      <c r="AD199" s="28">
        <f t="shared" si="47"/>
        <v>0</v>
      </c>
      <c r="AE199" s="28">
        <f t="shared" si="46"/>
        <v>0</v>
      </c>
      <c r="AF199" s="28">
        <f t="shared" si="46"/>
        <v>0</v>
      </c>
      <c r="AG199" s="28">
        <f t="shared" si="46"/>
        <v>0</v>
      </c>
      <c r="AH199" s="11">
        <f t="shared" si="37"/>
        <v>0</v>
      </c>
      <c r="AI199" s="11">
        <f t="shared" si="50"/>
        <v>0</v>
      </c>
      <c r="AJ199" s="11">
        <f t="shared" si="50"/>
        <v>0</v>
      </c>
      <c r="AK199" s="11">
        <f t="shared" si="50"/>
        <v>0</v>
      </c>
      <c r="AL199" s="11">
        <f t="shared" si="49"/>
        <v>0</v>
      </c>
      <c r="AM199" s="11">
        <f t="shared" si="49"/>
        <v>0</v>
      </c>
      <c r="AN199" s="11">
        <f t="shared" si="49"/>
        <v>0</v>
      </c>
      <c r="AO199" s="11">
        <f t="shared" si="49"/>
        <v>0</v>
      </c>
      <c r="AP199" s="11">
        <f t="shared" si="49"/>
        <v>0</v>
      </c>
      <c r="AQ199" s="11">
        <f t="shared" si="49"/>
        <v>0</v>
      </c>
      <c r="AR199" s="11">
        <f t="shared" si="38"/>
        <v>0</v>
      </c>
      <c r="AS199" s="11">
        <f t="shared" si="38"/>
        <v>0</v>
      </c>
      <c r="AT199" s="11">
        <f t="shared" si="38"/>
        <v>0</v>
      </c>
      <c r="AU199" s="11">
        <f t="shared" si="38"/>
        <v>0</v>
      </c>
      <c r="AV199" s="11">
        <f t="shared" si="38"/>
        <v>0</v>
      </c>
      <c r="AW199" s="11">
        <f t="shared" si="38"/>
        <v>0</v>
      </c>
      <c r="AX199" s="11">
        <f t="shared" si="51"/>
        <v>0</v>
      </c>
      <c r="AY199" s="11">
        <f t="shared" si="51"/>
        <v>0</v>
      </c>
      <c r="AZ199" s="11">
        <f t="shared" si="51"/>
        <v>0</v>
      </c>
    </row>
    <row r="200" spans="1:52" s="16" customFormat="1" ht="12" hidden="1" x14ac:dyDescent="0.2">
      <c r="A200" s="26" t="str">
        <f>IF(ISBLANK(B200),"",COUNTA($B$8:B200))</f>
        <v/>
      </c>
      <c r="B200" s="39"/>
      <c r="C200" s="38"/>
      <c r="D200" s="39"/>
      <c r="E200" s="44" t="str">
        <f t="shared" si="34"/>
        <v/>
      </c>
      <c r="F200" s="31"/>
      <c r="G200" s="43">
        <f t="shared" si="48"/>
        <v>0</v>
      </c>
      <c r="H200" s="35"/>
      <c r="I200" s="35"/>
      <c r="J200" s="35"/>
      <c r="K200" s="35"/>
      <c r="L200" s="35"/>
      <c r="M200" s="35"/>
      <c r="N200" s="35"/>
      <c r="O200" s="35"/>
      <c r="P200" s="43">
        <f t="shared" si="35"/>
        <v>0</v>
      </c>
      <c r="Q200" s="35"/>
      <c r="R200" s="35"/>
      <c r="S200" s="35"/>
      <c r="T200" s="35"/>
      <c r="U200" s="35"/>
      <c r="V200" s="35"/>
      <c r="W200" s="35"/>
      <c r="X200" s="35"/>
      <c r="Y200" s="28">
        <f t="shared" si="47"/>
        <v>0</v>
      </c>
      <c r="Z200" s="28">
        <f t="shared" si="47"/>
        <v>0</v>
      </c>
      <c r="AA200" s="28">
        <f t="shared" si="47"/>
        <v>0</v>
      </c>
      <c r="AB200" s="28">
        <f t="shared" si="47"/>
        <v>0</v>
      </c>
      <c r="AC200" s="28">
        <f t="shared" si="47"/>
        <v>0</v>
      </c>
      <c r="AD200" s="28">
        <f t="shared" si="47"/>
        <v>0</v>
      </c>
      <c r="AE200" s="28">
        <f t="shared" si="46"/>
        <v>0</v>
      </c>
      <c r="AF200" s="28">
        <f t="shared" si="46"/>
        <v>0</v>
      </c>
      <c r="AG200" s="28">
        <f t="shared" si="46"/>
        <v>0</v>
      </c>
      <c r="AH200" s="11">
        <f t="shared" si="37"/>
        <v>0</v>
      </c>
      <c r="AI200" s="11">
        <f t="shared" si="50"/>
        <v>0</v>
      </c>
      <c r="AJ200" s="11">
        <f t="shared" si="50"/>
        <v>0</v>
      </c>
      <c r="AK200" s="11">
        <f t="shared" si="50"/>
        <v>0</v>
      </c>
      <c r="AL200" s="11">
        <f t="shared" si="49"/>
        <v>0</v>
      </c>
      <c r="AM200" s="11">
        <f t="shared" si="49"/>
        <v>0</v>
      </c>
      <c r="AN200" s="11">
        <f t="shared" si="49"/>
        <v>0</v>
      </c>
      <c r="AO200" s="11">
        <f t="shared" si="49"/>
        <v>0</v>
      </c>
      <c r="AP200" s="11">
        <f t="shared" si="49"/>
        <v>0</v>
      </c>
      <c r="AQ200" s="11">
        <f t="shared" si="49"/>
        <v>0</v>
      </c>
      <c r="AR200" s="11">
        <f t="shared" si="38"/>
        <v>0</v>
      </c>
      <c r="AS200" s="11">
        <f t="shared" si="38"/>
        <v>0</v>
      </c>
      <c r="AT200" s="11">
        <f t="shared" si="38"/>
        <v>0</v>
      </c>
      <c r="AU200" s="11">
        <f t="shared" si="38"/>
        <v>0</v>
      </c>
      <c r="AV200" s="11">
        <f t="shared" si="38"/>
        <v>0</v>
      </c>
      <c r="AW200" s="11">
        <f t="shared" si="38"/>
        <v>0</v>
      </c>
      <c r="AX200" s="11">
        <f t="shared" si="51"/>
        <v>0</v>
      </c>
      <c r="AY200" s="11">
        <f t="shared" si="51"/>
        <v>0</v>
      </c>
      <c r="AZ200" s="11">
        <f t="shared" si="51"/>
        <v>0</v>
      </c>
    </row>
    <row r="201" spans="1:52" s="13" customFormat="1" ht="12" hidden="1" x14ac:dyDescent="0.2">
      <c r="A201" s="26" t="str">
        <f>IF(ISBLANK(B201),"",COUNTA($B$8:B201))</f>
        <v/>
      </c>
      <c r="B201" s="29"/>
      <c r="C201" s="33"/>
      <c r="D201" s="29"/>
      <c r="E201" s="44" t="str">
        <f t="shared" ref="E201:E264" si="52">IF(AND(G201=0,P201=0),"",IF(AND(H201=Q201,I201=R201,J201=S201,K201=T201,U201=L201,V201=M201,W201=N201,X201=O201),"ні","так"))</f>
        <v/>
      </c>
      <c r="F201" s="31"/>
      <c r="G201" s="43">
        <f t="shared" si="48"/>
        <v>0</v>
      </c>
      <c r="H201" s="34"/>
      <c r="I201" s="34"/>
      <c r="J201" s="34"/>
      <c r="K201" s="34"/>
      <c r="L201" s="34"/>
      <c r="M201" s="34"/>
      <c r="N201" s="34"/>
      <c r="O201" s="34"/>
      <c r="P201" s="43">
        <f t="shared" ref="P201:P264" si="53">SUM(Q201:X201)</f>
        <v>0</v>
      </c>
      <c r="Q201" s="34"/>
      <c r="R201" s="34"/>
      <c r="S201" s="34"/>
      <c r="T201" s="34"/>
      <c r="U201" s="34"/>
      <c r="V201" s="34"/>
      <c r="W201" s="34"/>
      <c r="X201" s="34"/>
      <c r="Y201" s="28">
        <f t="shared" si="47"/>
        <v>0</v>
      </c>
      <c r="Z201" s="28">
        <f t="shared" si="47"/>
        <v>0</v>
      </c>
      <c r="AA201" s="28">
        <f t="shared" si="47"/>
        <v>0</v>
      </c>
      <c r="AB201" s="28">
        <f t="shared" si="47"/>
        <v>0</v>
      </c>
      <c r="AC201" s="28">
        <f t="shared" si="47"/>
        <v>0</v>
      </c>
      <c r="AD201" s="28">
        <f t="shared" si="47"/>
        <v>0</v>
      </c>
      <c r="AE201" s="28">
        <f t="shared" si="46"/>
        <v>0</v>
      </c>
      <c r="AF201" s="28">
        <f t="shared" si="46"/>
        <v>0</v>
      </c>
      <c r="AG201" s="28">
        <f t="shared" si="46"/>
        <v>0</v>
      </c>
      <c r="AH201" s="11">
        <f t="shared" si="37"/>
        <v>0</v>
      </c>
      <c r="AI201" s="11">
        <f t="shared" si="50"/>
        <v>0</v>
      </c>
      <c r="AJ201" s="11">
        <f t="shared" si="50"/>
        <v>0</v>
      </c>
      <c r="AK201" s="11">
        <f t="shared" si="50"/>
        <v>0</v>
      </c>
      <c r="AL201" s="11">
        <f t="shared" si="49"/>
        <v>0</v>
      </c>
      <c r="AM201" s="11">
        <f t="shared" si="49"/>
        <v>0</v>
      </c>
      <c r="AN201" s="11">
        <f t="shared" si="49"/>
        <v>0</v>
      </c>
      <c r="AO201" s="11">
        <f t="shared" si="49"/>
        <v>0</v>
      </c>
      <c r="AP201" s="11">
        <f t="shared" si="49"/>
        <v>0</v>
      </c>
      <c r="AQ201" s="11">
        <f t="shared" si="49"/>
        <v>0</v>
      </c>
      <c r="AR201" s="11">
        <f t="shared" si="38"/>
        <v>0</v>
      </c>
      <c r="AS201" s="11">
        <f t="shared" si="38"/>
        <v>0</v>
      </c>
      <c r="AT201" s="11">
        <f t="shared" si="38"/>
        <v>0</v>
      </c>
      <c r="AU201" s="11">
        <f t="shared" si="38"/>
        <v>0</v>
      </c>
      <c r="AV201" s="11">
        <f t="shared" si="38"/>
        <v>0</v>
      </c>
      <c r="AW201" s="11">
        <f t="shared" si="38"/>
        <v>0</v>
      </c>
      <c r="AX201" s="11">
        <f t="shared" si="51"/>
        <v>0</v>
      </c>
      <c r="AY201" s="11">
        <f t="shared" si="51"/>
        <v>0</v>
      </c>
      <c r="AZ201" s="11">
        <f t="shared" si="51"/>
        <v>0</v>
      </c>
    </row>
    <row r="202" spans="1:52" s="15" customFormat="1" ht="12" hidden="1" x14ac:dyDescent="0.2">
      <c r="A202" s="26" t="str">
        <f>IF(ISBLANK(B202),"",COUNTA($B$8:B202))</f>
        <v/>
      </c>
      <c r="B202" s="39"/>
      <c r="C202" s="38"/>
      <c r="D202" s="39"/>
      <c r="E202" s="44" t="str">
        <f t="shared" si="52"/>
        <v/>
      </c>
      <c r="F202" s="31"/>
      <c r="G202" s="43">
        <f t="shared" si="48"/>
        <v>0</v>
      </c>
      <c r="H202" s="35"/>
      <c r="I202" s="35"/>
      <c r="J202" s="35"/>
      <c r="K202" s="35"/>
      <c r="L202" s="35"/>
      <c r="M202" s="35"/>
      <c r="N202" s="35"/>
      <c r="O202" s="35"/>
      <c r="P202" s="43">
        <f t="shared" si="53"/>
        <v>0</v>
      </c>
      <c r="Q202" s="35"/>
      <c r="R202" s="35"/>
      <c r="S202" s="35"/>
      <c r="T202" s="35"/>
      <c r="U202" s="35"/>
      <c r="V202" s="35"/>
      <c r="W202" s="35"/>
      <c r="X202" s="35"/>
      <c r="Y202" s="28">
        <f t="shared" si="47"/>
        <v>0</v>
      </c>
      <c r="Z202" s="28">
        <f t="shared" si="47"/>
        <v>0</v>
      </c>
      <c r="AA202" s="28">
        <f t="shared" si="47"/>
        <v>0</v>
      </c>
      <c r="AB202" s="28">
        <f t="shared" si="47"/>
        <v>0</v>
      </c>
      <c r="AC202" s="28">
        <f t="shared" si="47"/>
        <v>0</v>
      </c>
      <c r="AD202" s="28">
        <f t="shared" si="47"/>
        <v>0</v>
      </c>
      <c r="AE202" s="28">
        <f t="shared" si="46"/>
        <v>0</v>
      </c>
      <c r="AF202" s="28">
        <f t="shared" si="46"/>
        <v>0</v>
      </c>
      <c r="AG202" s="28">
        <f t="shared" si="46"/>
        <v>0</v>
      </c>
      <c r="AH202" s="11">
        <f t="shared" ref="AH202:AH265" si="54">F202</f>
        <v>0</v>
      </c>
      <c r="AI202" s="11">
        <f t="shared" si="50"/>
        <v>0</v>
      </c>
      <c r="AJ202" s="11">
        <f t="shared" si="50"/>
        <v>0</v>
      </c>
      <c r="AK202" s="11">
        <f t="shared" si="50"/>
        <v>0</v>
      </c>
      <c r="AL202" s="11">
        <f t="shared" si="49"/>
        <v>0</v>
      </c>
      <c r="AM202" s="11">
        <f t="shared" si="49"/>
        <v>0</v>
      </c>
      <c r="AN202" s="11">
        <f t="shared" si="49"/>
        <v>0</v>
      </c>
      <c r="AO202" s="11">
        <f t="shared" si="49"/>
        <v>0</v>
      </c>
      <c r="AP202" s="11">
        <f t="shared" si="49"/>
        <v>0</v>
      </c>
      <c r="AQ202" s="11">
        <f t="shared" si="49"/>
        <v>0</v>
      </c>
      <c r="AR202" s="11">
        <f t="shared" ref="AR202:AW244" si="55">IF($AH202=0,0,Y202)</f>
        <v>0</v>
      </c>
      <c r="AS202" s="11">
        <f t="shared" si="55"/>
        <v>0</v>
      </c>
      <c r="AT202" s="11">
        <f t="shared" si="55"/>
        <v>0</v>
      </c>
      <c r="AU202" s="11">
        <f t="shared" si="55"/>
        <v>0</v>
      </c>
      <c r="AV202" s="11">
        <f t="shared" si="55"/>
        <v>0</v>
      </c>
      <c r="AW202" s="11">
        <f t="shared" si="55"/>
        <v>0</v>
      </c>
      <c r="AX202" s="11">
        <f t="shared" si="51"/>
        <v>0</v>
      </c>
      <c r="AY202" s="11">
        <f t="shared" si="51"/>
        <v>0</v>
      </c>
      <c r="AZ202" s="11">
        <f t="shared" si="51"/>
        <v>0</v>
      </c>
    </row>
    <row r="203" spans="1:52" s="13" customFormat="1" ht="12" hidden="1" x14ac:dyDescent="0.2">
      <c r="A203" s="26" t="str">
        <f>IF(ISBLANK(B203),"",COUNTA($B$8:B203))</f>
        <v/>
      </c>
      <c r="B203" s="29"/>
      <c r="C203" s="33"/>
      <c r="D203" s="29"/>
      <c r="E203" s="44" t="str">
        <f t="shared" si="52"/>
        <v/>
      </c>
      <c r="F203" s="31"/>
      <c r="G203" s="43">
        <f t="shared" si="48"/>
        <v>0</v>
      </c>
      <c r="H203" s="34"/>
      <c r="I203" s="34"/>
      <c r="J203" s="34"/>
      <c r="K203" s="34"/>
      <c r="L203" s="34"/>
      <c r="M203" s="34"/>
      <c r="N203" s="34"/>
      <c r="O203" s="34"/>
      <c r="P203" s="43">
        <f t="shared" si="53"/>
        <v>0</v>
      </c>
      <c r="Q203" s="34"/>
      <c r="R203" s="34"/>
      <c r="S203" s="34"/>
      <c r="T203" s="34"/>
      <c r="U203" s="34"/>
      <c r="V203" s="34"/>
      <c r="W203" s="34"/>
      <c r="X203" s="34"/>
      <c r="Y203" s="28">
        <f t="shared" si="47"/>
        <v>0</v>
      </c>
      <c r="Z203" s="28">
        <f t="shared" si="47"/>
        <v>0</v>
      </c>
      <c r="AA203" s="28">
        <f t="shared" si="47"/>
        <v>0</v>
      </c>
      <c r="AB203" s="28">
        <f t="shared" si="47"/>
        <v>0</v>
      </c>
      <c r="AC203" s="28">
        <f t="shared" si="47"/>
        <v>0</v>
      </c>
      <c r="AD203" s="28">
        <f t="shared" si="47"/>
        <v>0</v>
      </c>
      <c r="AE203" s="28">
        <f t="shared" si="46"/>
        <v>0</v>
      </c>
      <c r="AF203" s="28">
        <f t="shared" si="46"/>
        <v>0</v>
      </c>
      <c r="AG203" s="28">
        <f t="shared" si="46"/>
        <v>0</v>
      </c>
      <c r="AH203" s="11">
        <f t="shared" si="54"/>
        <v>0</v>
      </c>
      <c r="AI203" s="11">
        <f t="shared" si="50"/>
        <v>0</v>
      </c>
      <c r="AJ203" s="11">
        <f t="shared" si="50"/>
        <v>0</v>
      </c>
      <c r="AK203" s="11">
        <f t="shared" si="50"/>
        <v>0</v>
      </c>
      <c r="AL203" s="11">
        <f t="shared" si="49"/>
        <v>0</v>
      </c>
      <c r="AM203" s="11">
        <f t="shared" si="49"/>
        <v>0</v>
      </c>
      <c r="AN203" s="11">
        <f t="shared" si="49"/>
        <v>0</v>
      </c>
      <c r="AO203" s="11">
        <f t="shared" si="49"/>
        <v>0</v>
      </c>
      <c r="AP203" s="11">
        <f t="shared" si="49"/>
        <v>0</v>
      </c>
      <c r="AQ203" s="11">
        <f t="shared" si="49"/>
        <v>0</v>
      </c>
      <c r="AR203" s="11">
        <f t="shared" si="55"/>
        <v>0</v>
      </c>
      <c r="AS203" s="11">
        <f t="shared" si="55"/>
        <v>0</v>
      </c>
      <c r="AT203" s="11">
        <f t="shared" si="55"/>
        <v>0</v>
      </c>
      <c r="AU203" s="11">
        <f t="shared" si="55"/>
        <v>0</v>
      </c>
      <c r="AV203" s="11">
        <f t="shared" si="55"/>
        <v>0</v>
      </c>
      <c r="AW203" s="11">
        <f t="shared" si="55"/>
        <v>0</v>
      </c>
      <c r="AX203" s="11">
        <f t="shared" si="51"/>
        <v>0</v>
      </c>
      <c r="AY203" s="11">
        <f t="shared" si="51"/>
        <v>0</v>
      </c>
      <c r="AZ203" s="11">
        <f t="shared" si="51"/>
        <v>0</v>
      </c>
    </row>
    <row r="204" spans="1:52" s="13" customFormat="1" ht="12" hidden="1" x14ac:dyDescent="0.2">
      <c r="A204" s="26" t="str">
        <f>IF(ISBLANK(B204),"",COUNTA($B$8:B204))</f>
        <v/>
      </c>
      <c r="B204" s="29"/>
      <c r="C204" s="33"/>
      <c r="D204" s="29"/>
      <c r="E204" s="44" t="str">
        <f t="shared" si="52"/>
        <v/>
      </c>
      <c r="F204" s="31"/>
      <c r="G204" s="43">
        <f t="shared" si="48"/>
        <v>0</v>
      </c>
      <c r="H204" s="34"/>
      <c r="I204" s="35"/>
      <c r="J204" s="34"/>
      <c r="K204" s="34"/>
      <c r="L204" s="34"/>
      <c r="M204" s="34"/>
      <c r="N204" s="34"/>
      <c r="O204" s="34"/>
      <c r="P204" s="43">
        <f t="shared" si="53"/>
        <v>0</v>
      </c>
      <c r="Q204" s="34"/>
      <c r="R204" s="35"/>
      <c r="S204" s="34"/>
      <c r="T204" s="34"/>
      <c r="U204" s="34"/>
      <c r="V204" s="34"/>
      <c r="W204" s="34"/>
      <c r="X204" s="34"/>
      <c r="Y204" s="28">
        <f t="shared" si="47"/>
        <v>0</v>
      </c>
      <c r="Z204" s="28">
        <f t="shared" si="47"/>
        <v>0</v>
      </c>
      <c r="AA204" s="28">
        <f t="shared" si="47"/>
        <v>0</v>
      </c>
      <c r="AB204" s="28">
        <f t="shared" si="47"/>
        <v>0</v>
      </c>
      <c r="AC204" s="28">
        <f t="shared" si="47"/>
        <v>0</v>
      </c>
      <c r="AD204" s="28">
        <f t="shared" si="47"/>
        <v>0</v>
      </c>
      <c r="AE204" s="28">
        <f t="shared" si="46"/>
        <v>0</v>
      </c>
      <c r="AF204" s="28">
        <f t="shared" si="46"/>
        <v>0</v>
      </c>
      <c r="AG204" s="28">
        <f t="shared" si="46"/>
        <v>0</v>
      </c>
      <c r="AH204" s="11">
        <f t="shared" si="54"/>
        <v>0</v>
      </c>
      <c r="AI204" s="11">
        <f t="shared" si="50"/>
        <v>0</v>
      </c>
      <c r="AJ204" s="11">
        <f t="shared" si="50"/>
        <v>0</v>
      </c>
      <c r="AK204" s="11">
        <f t="shared" si="50"/>
        <v>0</v>
      </c>
      <c r="AL204" s="11">
        <f t="shared" si="49"/>
        <v>0</v>
      </c>
      <c r="AM204" s="11">
        <f t="shared" si="49"/>
        <v>0</v>
      </c>
      <c r="AN204" s="11">
        <f t="shared" si="49"/>
        <v>0</v>
      </c>
      <c r="AO204" s="11">
        <f t="shared" si="49"/>
        <v>0</v>
      </c>
      <c r="AP204" s="11">
        <f t="shared" si="49"/>
        <v>0</v>
      </c>
      <c r="AQ204" s="11">
        <f t="shared" si="49"/>
        <v>0</v>
      </c>
      <c r="AR204" s="11">
        <f t="shared" si="55"/>
        <v>0</v>
      </c>
      <c r="AS204" s="11">
        <f t="shared" si="55"/>
        <v>0</v>
      </c>
      <c r="AT204" s="11">
        <f t="shared" si="55"/>
        <v>0</v>
      </c>
      <c r="AU204" s="11">
        <f t="shared" si="55"/>
        <v>0</v>
      </c>
      <c r="AV204" s="11">
        <f t="shared" si="55"/>
        <v>0</v>
      </c>
      <c r="AW204" s="11">
        <f t="shared" si="55"/>
        <v>0</v>
      </c>
      <c r="AX204" s="11">
        <f t="shared" si="51"/>
        <v>0</v>
      </c>
      <c r="AY204" s="11">
        <f t="shared" si="51"/>
        <v>0</v>
      </c>
      <c r="AZ204" s="11">
        <f t="shared" si="51"/>
        <v>0</v>
      </c>
    </row>
    <row r="205" spans="1:52" s="13" customFormat="1" ht="12" hidden="1" x14ac:dyDescent="0.2">
      <c r="A205" s="26" t="str">
        <f>IF(ISBLANK(B205),"",COUNTA($B$8:B205))</f>
        <v/>
      </c>
      <c r="B205" s="29"/>
      <c r="C205" s="33"/>
      <c r="D205" s="29"/>
      <c r="E205" s="44" t="str">
        <f t="shared" si="52"/>
        <v/>
      </c>
      <c r="F205" s="31"/>
      <c r="G205" s="43">
        <f t="shared" si="48"/>
        <v>0</v>
      </c>
      <c r="H205" s="34"/>
      <c r="I205" s="34"/>
      <c r="J205" s="34"/>
      <c r="K205" s="34"/>
      <c r="L205" s="34"/>
      <c r="M205" s="34"/>
      <c r="N205" s="34"/>
      <c r="O205" s="34"/>
      <c r="P205" s="43">
        <f t="shared" si="53"/>
        <v>0</v>
      </c>
      <c r="Q205" s="34"/>
      <c r="R205" s="34"/>
      <c r="S205" s="34"/>
      <c r="T205" s="34"/>
      <c r="U205" s="34"/>
      <c r="V205" s="34"/>
      <c r="W205" s="34"/>
      <c r="X205" s="34"/>
      <c r="Y205" s="28">
        <f t="shared" si="47"/>
        <v>0</v>
      </c>
      <c r="Z205" s="28">
        <f t="shared" si="47"/>
        <v>0</v>
      </c>
      <c r="AA205" s="28">
        <f t="shared" si="47"/>
        <v>0</v>
      </c>
      <c r="AB205" s="28">
        <f t="shared" si="47"/>
        <v>0</v>
      </c>
      <c r="AC205" s="28">
        <f t="shared" si="47"/>
        <v>0</v>
      </c>
      <c r="AD205" s="28">
        <f t="shared" si="47"/>
        <v>0</v>
      </c>
      <c r="AE205" s="28">
        <f t="shared" si="46"/>
        <v>0</v>
      </c>
      <c r="AF205" s="28">
        <f t="shared" si="46"/>
        <v>0</v>
      </c>
      <c r="AG205" s="28">
        <f t="shared" si="46"/>
        <v>0</v>
      </c>
      <c r="AH205" s="11">
        <f t="shared" si="54"/>
        <v>0</v>
      </c>
      <c r="AI205" s="11">
        <f t="shared" si="50"/>
        <v>0</v>
      </c>
      <c r="AJ205" s="11">
        <f t="shared" si="50"/>
        <v>0</v>
      </c>
      <c r="AK205" s="11">
        <f t="shared" si="50"/>
        <v>0</v>
      </c>
      <c r="AL205" s="11">
        <f t="shared" si="49"/>
        <v>0</v>
      </c>
      <c r="AM205" s="11">
        <f t="shared" si="49"/>
        <v>0</v>
      </c>
      <c r="AN205" s="11">
        <f t="shared" si="49"/>
        <v>0</v>
      </c>
      <c r="AO205" s="11">
        <f t="shared" si="49"/>
        <v>0</v>
      </c>
      <c r="AP205" s="11">
        <f t="shared" si="49"/>
        <v>0</v>
      </c>
      <c r="AQ205" s="11">
        <f t="shared" si="49"/>
        <v>0</v>
      </c>
      <c r="AR205" s="11">
        <f t="shared" si="55"/>
        <v>0</v>
      </c>
      <c r="AS205" s="11">
        <f t="shared" si="55"/>
        <v>0</v>
      </c>
      <c r="AT205" s="11">
        <f t="shared" si="55"/>
        <v>0</v>
      </c>
      <c r="AU205" s="11">
        <f t="shared" si="55"/>
        <v>0</v>
      </c>
      <c r="AV205" s="11">
        <f t="shared" si="55"/>
        <v>0</v>
      </c>
      <c r="AW205" s="11">
        <f t="shared" si="55"/>
        <v>0</v>
      </c>
      <c r="AX205" s="11">
        <f t="shared" si="51"/>
        <v>0</v>
      </c>
      <c r="AY205" s="11">
        <f t="shared" si="51"/>
        <v>0</v>
      </c>
      <c r="AZ205" s="11">
        <f t="shared" si="51"/>
        <v>0</v>
      </c>
    </row>
    <row r="206" spans="1:52" s="14" customFormat="1" ht="12" hidden="1" x14ac:dyDescent="0.2">
      <c r="A206" s="26" t="str">
        <f>IF(ISBLANK(B206),"",COUNTA($B$8:B206))</f>
        <v/>
      </c>
      <c r="B206" s="39"/>
      <c r="C206" s="38"/>
      <c r="D206" s="39"/>
      <c r="E206" s="44" t="str">
        <f t="shared" si="52"/>
        <v/>
      </c>
      <c r="F206" s="31"/>
      <c r="G206" s="43">
        <f t="shared" si="48"/>
        <v>0</v>
      </c>
      <c r="H206" s="35"/>
      <c r="I206" s="35"/>
      <c r="J206" s="35"/>
      <c r="K206" s="35"/>
      <c r="L206" s="35"/>
      <c r="M206" s="35"/>
      <c r="N206" s="35"/>
      <c r="O206" s="35"/>
      <c r="P206" s="43">
        <f t="shared" si="53"/>
        <v>0</v>
      </c>
      <c r="Q206" s="35"/>
      <c r="R206" s="35"/>
      <c r="S206" s="35"/>
      <c r="T206" s="35"/>
      <c r="U206" s="35"/>
      <c r="V206" s="35"/>
      <c r="W206" s="35"/>
      <c r="X206" s="35"/>
      <c r="Y206" s="28">
        <f t="shared" si="47"/>
        <v>0</v>
      </c>
      <c r="Z206" s="28">
        <f t="shared" si="47"/>
        <v>0</v>
      </c>
      <c r="AA206" s="28">
        <f t="shared" si="47"/>
        <v>0</v>
      </c>
      <c r="AB206" s="28">
        <f t="shared" si="47"/>
        <v>0</v>
      </c>
      <c r="AC206" s="28">
        <f t="shared" si="47"/>
        <v>0</v>
      </c>
      <c r="AD206" s="28">
        <f t="shared" si="47"/>
        <v>0</v>
      </c>
      <c r="AE206" s="28">
        <f t="shared" si="46"/>
        <v>0</v>
      </c>
      <c r="AF206" s="28">
        <f t="shared" si="46"/>
        <v>0</v>
      </c>
      <c r="AG206" s="28">
        <f t="shared" si="46"/>
        <v>0</v>
      </c>
      <c r="AH206" s="11">
        <f t="shared" si="54"/>
        <v>0</v>
      </c>
      <c r="AI206" s="11">
        <f t="shared" si="50"/>
        <v>0</v>
      </c>
      <c r="AJ206" s="11">
        <f t="shared" si="50"/>
        <v>0</v>
      </c>
      <c r="AK206" s="11">
        <f t="shared" si="50"/>
        <v>0</v>
      </c>
      <c r="AL206" s="11">
        <f t="shared" si="49"/>
        <v>0</v>
      </c>
      <c r="AM206" s="11">
        <f t="shared" si="49"/>
        <v>0</v>
      </c>
      <c r="AN206" s="11">
        <f t="shared" si="49"/>
        <v>0</v>
      </c>
      <c r="AO206" s="11">
        <f t="shared" si="49"/>
        <v>0</v>
      </c>
      <c r="AP206" s="11">
        <f t="shared" si="49"/>
        <v>0</v>
      </c>
      <c r="AQ206" s="11">
        <f t="shared" si="49"/>
        <v>0</v>
      </c>
      <c r="AR206" s="11">
        <f t="shared" si="55"/>
        <v>0</v>
      </c>
      <c r="AS206" s="11">
        <f t="shared" si="55"/>
        <v>0</v>
      </c>
      <c r="AT206" s="11">
        <f t="shared" si="55"/>
        <v>0</v>
      </c>
      <c r="AU206" s="11">
        <f t="shared" si="55"/>
        <v>0</v>
      </c>
      <c r="AV206" s="11">
        <f t="shared" si="55"/>
        <v>0</v>
      </c>
      <c r="AW206" s="11">
        <f t="shared" si="55"/>
        <v>0</v>
      </c>
      <c r="AX206" s="11">
        <f t="shared" si="51"/>
        <v>0</v>
      </c>
      <c r="AY206" s="11">
        <f t="shared" si="51"/>
        <v>0</v>
      </c>
      <c r="AZ206" s="11">
        <f t="shared" si="51"/>
        <v>0</v>
      </c>
    </row>
    <row r="207" spans="1:52" s="14" customFormat="1" ht="12" hidden="1" x14ac:dyDescent="0.2">
      <c r="A207" s="26" t="str">
        <f>IF(ISBLANK(B207),"",COUNTA($B$8:B207))</f>
        <v/>
      </c>
      <c r="B207" s="39"/>
      <c r="C207" s="38"/>
      <c r="D207" s="39"/>
      <c r="E207" s="44" t="str">
        <f t="shared" si="52"/>
        <v/>
      </c>
      <c r="F207" s="31"/>
      <c r="G207" s="43">
        <f t="shared" si="48"/>
        <v>0</v>
      </c>
      <c r="H207" s="35"/>
      <c r="I207" s="35"/>
      <c r="J207" s="35"/>
      <c r="K207" s="35"/>
      <c r="L207" s="35"/>
      <c r="M207" s="35"/>
      <c r="N207" s="35"/>
      <c r="O207" s="35"/>
      <c r="P207" s="43">
        <f t="shared" si="53"/>
        <v>0</v>
      </c>
      <c r="Q207" s="35"/>
      <c r="R207" s="35"/>
      <c r="S207" s="35"/>
      <c r="T207" s="35"/>
      <c r="U207" s="35"/>
      <c r="V207" s="35"/>
      <c r="W207" s="35"/>
      <c r="X207" s="35"/>
      <c r="Y207" s="28">
        <f t="shared" si="47"/>
        <v>0</v>
      </c>
      <c r="Z207" s="28">
        <f t="shared" si="47"/>
        <v>0</v>
      </c>
      <c r="AA207" s="28">
        <f t="shared" si="47"/>
        <v>0</v>
      </c>
      <c r="AB207" s="28">
        <f t="shared" si="47"/>
        <v>0</v>
      </c>
      <c r="AC207" s="28">
        <f t="shared" si="47"/>
        <v>0</v>
      </c>
      <c r="AD207" s="28">
        <f t="shared" si="47"/>
        <v>0</v>
      </c>
      <c r="AE207" s="28">
        <f t="shared" si="46"/>
        <v>0</v>
      </c>
      <c r="AF207" s="28">
        <f t="shared" si="46"/>
        <v>0</v>
      </c>
      <c r="AG207" s="28">
        <f t="shared" si="46"/>
        <v>0</v>
      </c>
      <c r="AH207" s="11">
        <f t="shared" si="54"/>
        <v>0</v>
      </c>
      <c r="AI207" s="11">
        <f t="shared" si="50"/>
        <v>0</v>
      </c>
      <c r="AJ207" s="11">
        <f t="shared" si="50"/>
        <v>0</v>
      </c>
      <c r="AK207" s="11">
        <f t="shared" si="50"/>
        <v>0</v>
      </c>
      <c r="AL207" s="11">
        <f t="shared" si="49"/>
        <v>0</v>
      </c>
      <c r="AM207" s="11">
        <f t="shared" si="49"/>
        <v>0</v>
      </c>
      <c r="AN207" s="11">
        <f t="shared" si="49"/>
        <v>0</v>
      </c>
      <c r="AO207" s="11">
        <f t="shared" si="49"/>
        <v>0</v>
      </c>
      <c r="AP207" s="11">
        <f t="shared" si="49"/>
        <v>0</v>
      </c>
      <c r="AQ207" s="11">
        <f t="shared" si="49"/>
        <v>0</v>
      </c>
      <c r="AR207" s="11">
        <f t="shared" si="55"/>
        <v>0</v>
      </c>
      <c r="AS207" s="11">
        <f t="shared" si="55"/>
        <v>0</v>
      </c>
      <c r="AT207" s="11">
        <f t="shared" si="55"/>
        <v>0</v>
      </c>
      <c r="AU207" s="11">
        <f t="shared" si="55"/>
        <v>0</v>
      </c>
      <c r="AV207" s="11">
        <f t="shared" si="55"/>
        <v>0</v>
      </c>
      <c r="AW207" s="11">
        <f t="shared" si="55"/>
        <v>0</v>
      </c>
      <c r="AX207" s="11">
        <f t="shared" si="51"/>
        <v>0</v>
      </c>
      <c r="AY207" s="11">
        <f t="shared" si="51"/>
        <v>0</v>
      </c>
      <c r="AZ207" s="11">
        <f t="shared" si="51"/>
        <v>0</v>
      </c>
    </row>
    <row r="208" spans="1:52" s="14" customFormat="1" ht="12" hidden="1" x14ac:dyDescent="0.2">
      <c r="A208" s="26" t="str">
        <f>IF(ISBLANK(B208),"",COUNTA($B$8:B208))</f>
        <v/>
      </c>
      <c r="B208" s="39"/>
      <c r="C208" s="38"/>
      <c r="D208" s="39"/>
      <c r="E208" s="44" t="str">
        <f t="shared" si="52"/>
        <v/>
      </c>
      <c r="F208" s="31"/>
      <c r="G208" s="43">
        <f t="shared" si="48"/>
        <v>0</v>
      </c>
      <c r="H208" s="35"/>
      <c r="I208" s="35"/>
      <c r="J208" s="35"/>
      <c r="K208" s="35"/>
      <c r="L208" s="35"/>
      <c r="M208" s="35"/>
      <c r="N208" s="35"/>
      <c r="O208" s="35"/>
      <c r="P208" s="43">
        <f t="shared" si="53"/>
        <v>0</v>
      </c>
      <c r="Q208" s="35"/>
      <c r="R208" s="35"/>
      <c r="S208" s="35"/>
      <c r="T208" s="35"/>
      <c r="U208" s="35"/>
      <c r="V208" s="35"/>
      <c r="W208" s="35"/>
      <c r="X208" s="35"/>
      <c r="Y208" s="28">
        <f t="shared" si="47"/>
        <v>0</v>
      </c>
      <c r="Z208" s="28">
        <f t="shared" si="47"/>
        <v>0</v>
      </c>
      <c r="AA208" s="28">
        <f t="shared" si="47"/>
        <v>0</v>
      </c>
      <c r="AB208" s="28">
        <f t="shared" ref="AB208:AG260" si="56">(J208+S208)/2</f>
        <v>0</v>
      </c>
      <c r="AC208" s="28">
        <f t="shared" si="56"/>
        <v>0</v>
      </c>
      <c r="AD208" s="28">
        <f t="shared" si="56"/>
        <v>0</v>
      </c>
      <c r="AE208" s="28">
        <f t="shared" si="46"/>
        <v>0</v>
      </c>
      <c r="AF208" s="28">
        <f t="shared" si="46"/>
        <v>0</v>
      </c>
      <c r="AG208" s="28">
        <f t="shared" si="46"/>
        <v>0</v>
      </c>
      <c r="AH208" s="11">
        <f t="shared" si="54"/>
        <v>0</v>
      </c>
      <c r="AI208" s="11">
        <f t="shared" si="50"/>
        <v>0</v>
      </c>
      <c r="AJ208" s="11">
        <f t="shared" si="50"/>
        <v>0</v>
      </c>
      <c r="AK208" s="11">
        <f t="shared" si="50"/>
        <v>0</v>
      </c>
      <c r="AL208" s="11">
        <f t="shared" si="49"/>
        <v>0</v>
      </c>
      <c r="AM208" s="11">
        <f t="shared" si="49"/>
        <v>0</v>
      </c>
      <c r="AN208" s="11">
        <f t="shared" si="49"/>
        <v>0</v>
      </c>
      <c r="AO208" s="11">
        <f t="shared" si="49"/>
        <v>0</v>
      </c>
      <c r="AP208" s="11">
        <f t="shared" si="49"/>
        <v>0</v>
      </c>
      <c r="AQ208" s="11">
        <f t="shared" si="49"/>
        <v>0</v>
      </c>
      <c r="AR208" s="11">
        <f t="shared" si="55"/>
        <v>0</v>
      </c>
      <c r="AS208" s="11">
        <f t="shared" si="55"/>
        <v>0</v>
      </c>
      <c r="AT208" s="11">
        <f t="shared" si="55"/>
        <v>0</v>
      </c>
      <c r="AU208" s="11">
        <f t="shared" si="55"/>
        <v>0</v>
      </c>
      <c r="AV208" s="11">
        <f t="shared" si="55"/>
        <v>0</v>
      </c>
      <c r="AW208" s="11">
        <f t="shared" si="55"/>
        <v>0</v>
      </c>
      <c r="AX208" s="11">
        <f t="shared" si="51"/>
        <v>0</v>
      </c>
      <c r="AY208" s="11">
        <f t="shared" si="51"/>
        <v>0</v>
      </c>
      <c r="AZ208" s="11">
        <f t="shared" si="51"/>
        <v>0</v>
      </c>
    </row>
    <row r="209" spans="1:52" s="14" customFormat="1" ht="12" hidden="1" x14ac:dyDescent="0.2">
      <c r="A209" s="26" t="str">
        <f>IF(ISBLANK(B209),"",COUNTA($B$8:B209))</f>
        <v/>
      </c>
      <c r="B209" s="39"/>
      <c r="C209" s="38"/>
      <c r="D209" s="39"/>
      <c r="E209" s="44" t="str">
        <f t="shared" si="52"/>
        <v/>
      </c>
      <c r="F209" s="31"/>
      <c r="G209" s="43">
        <f t="shared" si="48"/>
        <v>0</v>
      </c>
      <c r="H209" s="35"/>
      <c r="I209" s="35"/>
      <c r="J209" s="35"/>
      <c r="K209" s="35"/>
      <c r="L209" s="35"/>
      <c r="M209" s="35"/>
      <c r="N209" s="35"/>
      <c r="O209" s="35"/>
      <c r="P209" s="43">
        <f t="shared" si="53"/>
        <v>0</v>
      </c>
      <c r="Q209" s="35"/>
      <c r="R209" s="35"/>
      <c r="S209" s="35"/>
      <c r="T209" s="35"/>
      <c r="U209" s="35"/>
      <c r="V209" s="35"/>
      <c r="W209" s="35"/>
      <c r="X209" s="35"/>
      <c r="Y209" s="28">
        <f t="shared" ref="Y209:AD272" si="57">(G209+P209)/2</f>
        <v>0</v>
      </c>
      <c r="Z209" s="28">
        <f t="shared" si="57"/>
        <v>0</v>
      </c>
      <c r="AA209" s="28">
        <f t="shared" si="57"/>
        <v>0</v>
      </c>
      <c r="AB209" s="28">
        <f t="shared" si="56"/>
        <v>0</v>
      </c>
      <c r="AC209" s="28">
        <f t="shared" si="56"/>
        <v>0</v>
      </c>
      <c r="AD209" s="28">
        <f t="shared" si="56"/>
        <v>0</v>
      </c>
      <c r="AE209" s="28">
        <f t="shared" si="46"/>
        <v>0</v>
      </c>
      <c r="AF209" s="28">
        <f t="shared" si="46"/>
        <v>0</v>
      </c>
      <c r="AG209" s="28">
        <f t="shared" si="46"/>
        <v>0</v>
      </c>
      <c r="AH209" s="11">
        <f t="shared" si="54"/>
        <v>0</v>
      </c>
      <c r="AI209" s="11">
        <f t="shared" si="50"/>
        <v>0</v>
      </c>
      <c r="AJ209" s="11">
        <f t="shared" si="50"/>
        <v>0</v>
      </c>
      <c r="AK209" s="11">
        <f t="shared" si="50"/>
        <v>0</v>
      </c>
      <c r="AL209" s="11">
        <f t="shared" si="49"/>
        <v>0</v>
      </c>
      <c r="AM209" s="11">
        <f t="shared" si="49"/>
        <v>0</v>
      </c>
      <c r="AN209" s="11">
        <f t="shared" si="49"/>
        <v>0</v>
      </c>
      <c r="AO209" s="11">
        <f t="shared" si="49"/>
        <v>0</v>
      </c>
      <c r="AP209" s="11">
        <f t="shared" si="49"/>
        <v>0</v>
      </c>
      <c r="AQ209" s="11">
        <f t="shared" si="49"/>
        <v>0</v>
      </c>
      <c r="AR209" s="11">
        <f t="shared" si="55"/>
        <v>0</v>
      </c>
      <c r="AS209" s="11">
        <f t="shared" si="55"/>
        <v>0</v>
      </c>
      <c r="AT209" s="11">
        <f t="shared" si="55"/>
        <v>0</v>
      </c>
      <c r="AU209" s="11">
        <f t="shared" si="55"/>
        <v>0</v>
      </c>
      <c r="AV209" s="11">
        <f t="shared" si="55"/>
        <v>0</v>
      </c>
      <c r="AW209" s="11">
        <f t="shared" si="55"/>
        <v>0</v>
      </c>
      <c r="AX209" s="11">
        <f t="shared" si="51"/>
        <v>0</v>
      </c>
      <c r="AY209" s="11">
        <f t="shared" si="51"/>
        <v>0</v>
      </c>
      <c r="AZ209" s="11">
        <f t="shared" si="51"/>
        <v>0</v>
      </c>
    </row>
    <row r="210" spans="1:52" s="14" customFormat="1" ht="12" hidden="1" x14ac:dyDescent="0.2">
      <c r="A210" s="26" t="str">
        <f>IF(ISBLANK(B210),"",COUNTA($B$8:B210))</f>
        <v/>
      </c>
      <c r="B210" s="39"/>
      <c r="C210" s="38"/>
      <c r="D210" s="39"/>
      <c r="E210" s="44" t="str">
        <f t="shared" si="52"/>
        <v/>
      </c>
      <c r="F210" s="31"/>
      <c r="G210" s="43">
        <f t="shared" si="48"/>
        <v>0</v>
      </c>
      <c r="H210" s="35"/>
      <c r="I210" s="35"/>
      <c r="J210" s="35"/>
      <c r="K210" s="35"/>
      <c r="L210" s="35"/>
      <c r="M210" s="35"/>
      <c r="N210" s="35"/>
      <c r="O210" s="35"/>
      <c r="P210" s="43">
        <f t="shared" si="53"/>
        <v>0</v>
      </c>
      <c r="Q210" s="35"/>
      <c r="R210" s="35"/>
      <c r="S210" s="35"/>
      <c r="T210" s="35"/>
      <c r="U210" s="35"/>
      <c r="V210" s="35"/>
      <c r="W210" s="35"/>
      <c r="X210" s="35"/>
      <c r="Y210" s="28">
        <f t="shared" si="57"/>
        <v>0</v>
      </c>
      <c r="Z210" s="28">
        <f t="shared" si="57"/>
        <v>0</v>
      </c>
      <c r="AA210" s="28">
        <f t="shared" si="57"/>
        <v>0</v>
      </c>
      <c r="AB210" s="28">
        <f t="shared" si="56"/>
        <v>0</v>
      </c>
      <c r="AC210" s="28">
        <f t="shared" si="56"/>
        <v>0</v>
      </c>
      <c r="AD210" s="28">
        <f t="shared" si="56"/>
        <v>0</v>
      </c>
      <c r="AE210" s="28">
        <f t="shared" si="46"/>
        <v>0</v>
      </c>
      <c r="AF210" s="28">
        <f t="shared" si="46"/>
        <v>0</v>
      </c>
      <c r="AG210" s="28">
        <f t="shared" si="46"/>
        <v>0</v>
      </c>
      <c r="AH210" s="11">
        <f t="shared" si="54"/>
        <v>0</v>
      </c>
      <c r="AI210" s="11">
        <f t="shared" si="50"/>
        <v>0</v>
      </c>
      <c r="AJ210" s="11">
        <f t="shared" si="50"/>
        <v>0</v>
      </c>
      <c r="AK210" s="11">
        <f t="shared" si="50"/>
        <v>0</v>
      </c>
      <c r="AL210" s="11">
        <f t="shared" si="49"/>
        <v>0</v>
      </c>
      <c r="AM210" s="11">
        <f t="shared" si="49"/>
        <v>0</v>
      </c>
      <c r="AN210" s="11">
        <f t="shared" si="49"/>
        <v>0</v>
      </c>
      <c r="AO210" s="11">
        <f t="shared" si="49"/>
        <v>0</v>
      </c>
      <c r="AP210" s="11">
        <f t="shared" si="49"/>
        <v>0</v>
      </c>
      <c r="AQ210" s="11">
        <f t="shared" si="49"/>
        <v>0</v>
      </c>
      <c r="AR210" s="11">
        <f t="shared" si="55"/>
        <v>0</v>
      </c>
      <c r="AS210" s="11">
        <f t="shared" si="55"/>
        <v>0</v>
      </c>
      <c r="AT210" s="11">
        <f t="shared" si="55"/>
        <v>0</v>
      </c>
      <c r="AU210" s="11">
        <f t="shared" si="55"/>
        <v>0</v>
      </c>
      <c r="AV210" s="11">
        <f t="shared" si="55"/>
        <v>0</v>
      </c>
      <c r="AW210" s="11">
        <f t="shared" si="55"/>
        <v>0</v>
      </c>
      <c r="AX210" s="11">
        <f t="shared" si="51"/>
        <v>0</v>
      </c>
      <c r="AY210" s="11">
        <f t="shared" si="51"/>
        <v>0</v>
      </c>
      <c r="AZ210" s="11">
        <f t="shared" si="51"/>
        <v>0</v>
      </c>
    </row>
    <row r="211" spans="1:52" s="14" customFormat="1" ht="12" hidden="1" x14ac:dyDescent="0.2">
      <c r="A211" s="26" t="str">
        <f>IF(ISBLANK(B211),"",COUNTA($B$8:B211))</f>
        <v/>
      </c>
      <c r="B211" s="39"/>
      <c r="C211" s="38"/>
      <c r="D211" s="39"/>
      <c r="E211" s="44" t="str">
        <f t="shared" si="52"/>
        <v/>
      </c>
      <c r="F211" s="31"/>
      <c r="G211" s="43">
        <f t="shared" si="48"/>
        <v>0</v>
      </c>
      <c r="H211" s="35"/>
      <c r="I211" s="35"/>
      <c r="J211" s="35"/>
      <c r="K211" s="35"/>
      <c r="L211" s="35"/>
      <c r="M211" s="35"/>
      <c r="N211" s="35"/>
      <c r="O211" s="35"/>
      <c r="P211" s="43">
        <f t="shared" si="53"/>
        <v>0</v>
      </c>
      <c r="Q211" s="35"/>
      <c r="R211" s="35"/>
      <c r="S211" s="35"/>
      <c r="T211" s="35"/>
      <c r="U211" s="35"/>
      <c r="V211" s="35"/>
      <c r="W211" s="35"/>
      <c r="X211" s="35"/>
      <c r="Y211" s="28">
        <f t="shared" si="57"/>
        <v>0</v>
      </c>
      <c r="Z211" s="28">
        <f t="shared" si="57"/>
        <v>0</v>
      </c>
      <c r="AA211" s="28">
        <f t="shared" si="57"/>
        <v>0</v>
      </c>
      <c r="AB211" s="28">
        <f t="shared" si="56"/>
        <v>0</v>
      </c>
      <c r="AC211" s="28">
        <f t="shared" si="56"/>
        <v>0</v>
      </c>
      <c r="AD211" s="28">
        <f t="shared" si="56"/>
        <v>0</v>
      </c>
      <c r="AE211" s="28">
        <f t="shared" si="46"/>
        <v>0</v>
      </c>
      <c r="AF211" s="28">
        <f t="shared" si="46"/>
        <v>0</v>
      </c>
      <c r="AG211" s="28">
        <f t="shared" si="46"/>
        <v>0</v>
      </c>
      <c r="AH211" s="11">
        <f t="shared" si="54"/>
        <v>0</v>
      </c>
      <c r="AI211" s="11">
        <f t="shared" si="50"/>
        <v>0</v>
      </c>
      <c r="AJ211" s="11">
        <f t="shared" si="50"/>
        <v>0</v>
      </c>
      <c r="AK211" s="11">
        <f t="shared" si="50"/>
        <v>0</v>
      </c>
      <c r="AL211" s="11">
        <f t="shared" si="49"/>
        <v>0</v>
      </c>
      <c r="AM211" s="11">
        <f t="shared" si="49"/>
        <v>0</v>
      </c>
      <c r="AN211" s="11">
        <f t="shared" si="49"/>
        <v>0</v>
      </c>
      <c r="AO211" s="11">
        <f t="shared" si="49"/>
        <v>0</v>
      </c>
      <c r="AP211" s="11">
        <f t="shared" si="49"/>
        <v>0</v>
      </c>
      <c r="AQ211" s="11">
        <f t="shared" si="49"/>
        <v>0</v>
      </c>
      <c r="AR211" s="11">
        <f t="shared" si="55"/>
        <v>0</v>
      </c>
      <c r="AS211" s="11">
        <f t="shared" si="55"/>
        <v>0</v>
      </c>
      <c r="AT211" s="11">
        <f t="shared" si="55"/>
        <v>0</v>
      </c>
      <c r="AU211" s="11">
        <f t="shared" si="55"/>
        <v>0</v>
      </c>
      <c r="AV211" s="11">
        <f t="shared" si="55"/>
        <v>0</v>
      </c>
      <c r="AW211" s="11">
        <f t="shared" si="55"/>
        <v>0</v>
      </c>
      <c r="AX211" s="11">
        <f t="shared" si="51"/>
        <v>0</v>
      </c>
      <c r="AY211" s="11">
        <f t="shared" si="51"/>
        <v>0</v>
      </c>
      <c r="AZ211" s="11">
        <f t="shared" si="51"/>
        <v>0</v>
      </c>
    </row>
    <row r="212" spans="1:52" s="14" customFormat="1" ht="12" hidden="1" x14ac:dyDescent="0.2">
      <c r="A212" s="26" t="str">
        <f>IF(ISBLANK(B212),"",COUNTA($B$8:B212))</f>
        <v/>
      </c>
      <c r="B212" s="39"/>
      <c r="C212" s="38"/>
      <c r="D212" s="39"/>
      <c r="E212" s="44" t="str">
        <f t="shared" si="52"/>
        <v/>
      </c>
      <c r="F212" s="31"/>
      <c r="G212" s="43">
        <f t="shared" si="48"/>
        <v>0</v>
      </c>
      <c r="H212" s="35"/>
      <c r="I212" s="35"/>
      <c r="J212" s="35"/>
      <c r="K212" s="35"/>
      <c r="L212" s="35"/>
      <c r="M212" s="35"/>
      <c r="N212" s="35"/>
      <c r="O212" s="35"/>
      <c r="P212" s="43">
        <f t="shared" si="53"/>
        <v>0</v>
      </c>
      <c r="Q212" s="35"/>
      <c r="R212" s="35"/>
      <c r="S212" s="35"/>
      <c r="T212" s="35"/>
      <c r="U212" s="35"/>
      <c r="V212" s="35"/>
      <c r="W212" s="35"/>
      <c r="X212" s="35"/>
      <c r="Y212" s="28">
        <f t="shared" si="57"/>
        <v>0</v>
      </c>
      <c r="Z212" s="28">
        <f t="shared" si="57"/>
        <v>0</v>
      </c>
      <c r="AA212" s="28">
        <f t="shared" si="57"/>
        <v>0</v>
      </c>
      <c r="AB212" s="28">
        <f t="shared" si="56"/>
        <v>0</v>
      </c>
      <c r="AC212" s="28">
        <f t="shared" si="56"/>
        <v>0</v>
      </c>
      <c r="AD212" s="28">
        <f t="shared" si="56"/>
        <v>0</v>
      </c>
      <c r="AE212" s="28">
        <f t="shared" si="46"/>
        <v>0</v>
      </c>
      <c r="AF212" s="28">
        <f t="shared" si="46"/>
        <v>0</v>
      </c>
      <c r="AG212" s="28">
        <f t="shared" si="46"/>
        <v>0</v>
      </c>
      <c r="AH212" s="11">
        <f t="shared" si="54"/>
        <v>0</v>
      </c>
      <c r="AI212" s="11">
        <f t="shared" si="50"/>
        <v>0</v>
      </c>
      <c r="AJ212" s="11">
        <f t="shared" si="50"/>
        <v>0</v>
      </c>
      <c r="AK212" s="11">
        <f t="shared" si="50"/>
        <v>0</v>
      </c>
      <c r="AL212" s="11">
        <f t="shared" si="49"/>
        <v>0</v>
      </c>
      <c r="AM212" s="11">
        <f t="shared" si="49"/>
        <v>0</v>
      </c>
      <c r="AN212" s="11">
        <f t="shared" si="49"/>
        <v>0</v>
      </c>
      <c r="AO212" s="11">
        <f t="shared" si="49"/>
        <v>0</v>
      </c>
      <c r="AP212" s="11">
        <f t="shared" si="49"/>
        <v>0</v>
      </c>
      <c r="AQ212" s="11">
        <f t="shared" si="49"/>
        <v>0</v>
      </c>
      <c r="AR212" s="11">
        <f t="shared" si="55"/>
        <v>0</v>
      </c>
      <c r="AS212" s="11">
        <f t="shared" si="55"/>
        <v>0</v>
      </c>
      <c r="AT212" s="11">
        <f t="shared" si="55"/>
        <v>0</v>
      </c>
      <c r="AU212" s="11">
        <f t="shared" si="55"/>
        <v>0</v>
      </c>
      <c r="AV212" s="11">
        <f t="shared" si="55"/>
        <v>0</v>
      </c>
      <c r="AW212" s="11">
        <f t="shared" si="55"/>
        <v>0</v>
      </c>
      <c r="AX212" s="11">
        <f t="shared" si="51"/>
        <v>0</v>
      </c>
      <c r="AY212" s="11">
        <f t="shared" si="51"/>
        <v>0</v>
      </c>
      <c r="AZ212" s="11">
        <f t="shared" si="51"/>
        <v>0</v>
      </c>
    </row>
    <row r="213" spans="1:52" s="14" customFormat="1" ht="12" hidden="1" x14ac:dyDescent="0.2">
      <c r="A213" s="26" t="str">
        <f>IF(ISBLANK(B213),"",COUNTA($B$8:B213))</f>
        <v/>
      </c>
      <c r="B213" s="39"/>
      <c r="C213" s="38"/>
      <c r="D213" s="39"/>
      <c r="E213" s="44" t="str">
        <f t="shared" si="52"/>
        <v/>
      </c>
      <c r="F213" s="31"/>
      <c r="G213" s="43">
        <f t="shared" si="48"/>
        <v>0</v>
      </c>
      <c r="H213" s="35"/>
      <c r="I213" s="35"/>
      <c r="J213" s="35"/>
      <c r="K213" s="35"/>
      <c r="L213" s="35"/>
      <c r="M213" s="35"/>
      <c r="N213" s="35"/>
      <c r="O213" s="35"/>
      <c r="P213" s="43">
        <f t="shared" si="53"/>
        <v>0</v>
      </c>
      <c r="Q213" s="35"/>
      <c r="R213" s="35"/>
      <c r="S213" s="35"/>
      <c r="T213" s="35"/>
      <c r="U213" s="35"/>
      <c r="V213" s="35"/>
      <c r="W213" s="35"/>
      <c r="X213" s="35"/>
      <c r="Y213" s="28">
        <f t="shared" si="57"/>
        <v>0</v>
      </c>
      <c r="Z213" s="28">
        <f t="shared" si="57"/>
        <v>0</v>
      </c>
      <c r="AA213" s="28">
        <f t="shared" si="57"/>
        <v>0</v>
      </c>
      <c r="AB213" s="28">
        <f t="shared" si="56"/>
        <v>0</v>
      </c>
      <c r="AC213" s="28">
        <f t="shared" si="56"/>
        <v>0</v>
      </c>
      <c r="AD213" s="28">
        <f t="shared" si="56"/>
        <v>0</v>
      </c>
      <c r="AE213" s="28">
        <f t="shared" si="46"/>
        <v>0</v>
      </c>
      <c r="AF213" s="28">
        <f t="shared" si="46"/>
        <v>0</v>
      </c>
      <c r="AG213" s="28">
        <f t="shared" si="46"/>
        <v>0</v>
      </c>
      <c r="AH213" s="11">
        <f t="shared" si="54"/>
        <v>0</v>
      </c>
      <c r="AI213" s="11">
        <f t="shared" si="50"/>
        <v>0</v>
      </c>
      <c r="AJ213" s="11">
        <f t="shared" si="50"/>
        <v>0</v>
      </c>
      <c r="AK213" s="11">
        <f t="shared" si="50"/>
        <v>0</v>
      </c>
      <c r="AL213" s="11">
        <f t="shared" si="49"/>
        <v>0</v>
      </c>
      <c r="AM213" s="11">
        <f t="shared" si="49"/>
        <v>0</v>
      </c>
      <c r="AN213" s="11">
        <f t="shared" si="49"/>
        <v>0</v>
      </c>
      <c r="AO213" s="11">
        <f t="shared" si="49"/>
        <v>0</v>
      </c>
      <c r="AP213" s="11">
        <f t="shared" si="49"/>
        <v>0</v>
      </c>
      <c r="AQ213" s="11">
        <f t="shared" si="49"/>
        <v>0</v>
      </c>
      <c r="AR213" s="11">
        <f t="shared" si="55"/>
        <v>0</v>
      </c>
      <c r="AS213" s="11">
        <f t="shared" si="55"/>
        <v>0</v>
      </c>
      <c r="AT213" s="11">
        <f t="shared" si="55"/>
        <v>0</v>
      </c>
      <c r="AU213" s="11">
        <f t="shared" si="55"/>
        <v>0</v>
      </c>
      <c r="AV213" s="11">
        <f t="shared" si="55"/>
        <v>0</v>
      </c>
      <c r="AW213" s="11">
        <f t="shared" si="55"/>
        <v>0</v>
      </c>
      <c r="AX213" s="11">
        <f t="shared" si="51"/>
        <v>0</v>
      </c>
      <c r="AY213" s="11">
        <f t="shared" si="51"/>
        <v>0</v>
      </c>
      <c r="AZ213" s="11">
        <f t="shared" si="51"/>
        <v>0</v>
      </c>
    </row>
    <row r="214" spans="1:52" s="14" customFormat="1" ht="12" hidden="1" x14ac:dyDescent="0.2">
      <c r="A214" s="26" t="str">
        <f>IF(ISBLANK(B214),"",COUNTA($B$8:B214))</f>
        <v/>
      </c>
      <c r="B214" s="39"/>
      <c r="C214" s="38"/>
      <c r="D214" s="39"/>
      <c r="E214" s="44" t="str">
        <f t="shared" si="52"/>
        <v/>
      </c>
      <c r="F214" s="31"/>
      <c r="G214" s="43">
        <f t="shared" si="48"/>
        <v>0</v>
      </c>
      <c r="H214" s="35"/>
      <c r="I214" s="35"/>
      <c r="J214" s="35"/>
      <c r="K214" s="35"/>
      <c r="L214" s="35"/>
      <c r="M214" s="35"/>
      <c r="N214" s="35"/>
      <c r="O214" s="35"/>
      <c r="P214" s="43">
        <f t="shared" si="53"/>
        <v>0</v>
      </c>
      <c r="Q214" s="35"/>
      <c r="R214" s="35"/>
      <c r="S214" s="35"/>
      <c r="T214" s="35"/>
      <c r="U214" s="35"/>
      <c r="V214" s="35"/>
      <c r="W214" s="35"/>
      <c r="X214" s="35"/>
      <c r="Y214" s="28">
        <f t="shared" si="57"/>
        <v>0</v>
      </c>
      <c r="Z214" s="28">
        <f t="shared" si="57"/>
        <v>0</v>
      </c>
      <c r="AA214" s="28">
        <f t="shared" si="57"/>
        <v>0</v>
      </c>
      <c r="AB214" s="28">
        <f t="shared" si="56"/>
        <v>0</v>
      </c>
      <c r="AC214" s="28">
        <f t="shared" si="56"/>
        <v>0</v>
      </c>
      <c r="AD214" s="28">
        <f t="shared" si="56"/>
        <v>0</v>
      </c>
      <c r="AE214" s="28">
        <f t="shared" si="46"/>
        <v>0</v>
      </c>
      <c r="AF214" s="28">
        <f t="shared" si="46"/>
        <v>0</v>
      </c>
      <c r="AG214" s="28">
        <f t="shared" si="46"/>
        <v>0</v>
      </c>
      <c r="AH214" s="11">
        <f t="shared" si="54"/>
        <v>0</v>
      </c>
      <c r="AI214" s="11">
        <f t="shared" si="50"/>
        <v>0</v>
      </c>
      <c r="AJ214" s="11">
        <f t="shared" si="50"/>
        <v>0</v>
      </c>
      <c r="AK214" s="11">
        <f t="shared" si="50"/>
        <v>0</v>
      </c>
      <c r="AL214" s="11">
        <f t="shared" si="49"/>
        <v>0</v>
      </c>
      <c r="AM214" s="11">
        <f t="shared" si="49"/>
        <v>0</v>
      </c>
      <c r="AN214" s="11">
        <f t="shared" si="49"/>
        <v>0</v>
      </c>
      <c r="AO214" s="11">
        <f t="shared" si="49"/>
        <v>0</v>
      </c>
      <c r="AP214" s="11">
        <f t="shared" si="49"/>
        <v>0</v>
      </c>
      <c r="AQ214" s="11">
        <f t="shared" si="49"/>
        <v>0</v>
      </c>
      <c r="AR214" s="11">
        <f t="shared" si="55"/>
        <v>0</v>
      </c>
      <c r="AS214" s="11">
        <f t="shared" si="55"/>
        <v>0</v>
      </c>
      <c r="AT214" s="11">
        <f t="shared" si="55"/>
        <v>0</v>
      </c>
      <c r="AU214" s="11">
        <f t="shared" si="55"/>
        <v>0</v>
      </c>
      <c r="AV214" s="11">
        <f t="shared" si="55"/>
        <v>0</v>
      </c>
      <c r="AW214" s="11">
        <f t="shared" si="55"/>
        <v>0</v>
      </c>
      <c r="AX214" s="11">
        <f t="shared" si="51"/>
        <v>0</v>
      </c>
      <c r="AY214" s="11">
        <f t="shared" si="51"/>
        <v>0</v>
      </c>
      <c r="AZ214" s="11">
        <f t="shared" si="51"/>
        <v>0</v>
      </c>
    </row>
    <row r="215" spans="1:52" s="14" customFormat="1" ht="12" hidden="1" x14ac:dyDescent="0.2">
      <c r="A215" s="26" t="str">
        <f>IF(ISBLANK(B215),"",COUNTA($B$8:B215))</f>
        <v/>
      </c>
      <c r="B215" s="39"/>
      <c r="C215" s="38"/>
      <c r="D215" s="39"/>
      <c r="E215" s="44" t="str">
        <f t="shared" si="52"/>
        <v/>
      </c>
      <c r="F215" s="31"/>
      <c r="G215" s="43">
        <f t="shared" si="48"/>
        <v>0</v>
      </c>
      <c r="H215" s="35"/>
      <c r="I215" s="35"/>
      <c r="J215" s="35"/>
      <c r="K215" s="35"/>
      <c r="L215" s="35"/>
      <c r="M215" s="35"/>
      <c r="N215" s="35"/>
      <c r="O215" s="35"/>
      <c r="P215" s="43">
        <f t="shared" si="53"/>
        <v>0</v>
      </c>
      <c r="Q215" s="35"/>
      <c r="R215" s="35"/>
      <c r="S215" s="35"/>
      <c r="T215" s="35"/>
      <c r="U215" s="35"/>
      <c r="V215" s="35"/>
      <c r="W215" s="35"/>
      <c r="X215" s="35"/>
      <c r="Y215" s="28">
        <f t="shared" si="57"/>
        <v>0</v>
      </c>
      <c r="Z215" s="28">
        <f t="shared" si="57"/>
        <v>0</v>
      </c>
      <c r="AA215" s="28">
        <f t="shared" si="57"/>
        <v>0</v>
      </c>
      <c r="AB215" s="28">
        <f t="shared" si="56"/>
        <v>0</v>
      </c>
      <c r="AC215" s="28">
        <f t="shared" si="56"/>
        <v>0</v>
      </c>
      <c r="AD215" s="28">
        <f t="shared" si="56"/>
        <v>0</v>
      </c>
      <c r="AE215" s="28">
        <f t="shared" si="46"/>
        <v>0</v>
      </c>
      <c r="AF215" s="28">
        <f t="shared" si="46"/>
        <v>0</v>
      </c>
      <c r="AG215" s="28">
        <f t="shared" si="46"/>
        <v>0</v>
      </c>
      <c r="AH215" s="11">
        <f t="shared" si="54"/>
        <v>0</v>
      </c>
      <c r="AI215" s="11">
        <f t="shared" si="50"/>
        <v>0</v>
      </c>
      <c r="AJ215" s="11">
        <f t="shared" si="50"/>
        <v>0</v>
      </c>
      <c r="AK215" s="11">
        <f t="shared" si="50"/>
        <v>0</v>
      </c>
      <c r="AL215" s="11">
        <f t="shared" si="49"/>
        <v>0</v>
      </c>
      <c r="AM215" s="11">
        <f t="shared" si="49"/>
        <v>0</v>
      </c>
      <c r="AN215" s="11">
        <f t="shared" si="49"/>
        <v>0</v>
      </c>
      <c r="AO215" s="11">
        <f t="shared" si="49"/>
        <v>0</v>
      </c>
      <c r="AP215" s="11">
        <f t="shared" si="49"/>
        <v>0</v>
      </c>
      <c r="AQ215" s="11">
        <f t="shared" si="49"/>
        <v>0</v>
      </c>
      <c r="AR215" s="11">
        <f t="shared" si="55"/>
        <v>0</v>
      </c>
      <c r="AS215" s="11">
        <f t="shared" si="55"/>
        <v>0</v>
      </c>
      <c r="AT215" s="11">
        <f t="shared" si="55"/>
        <v>0</v>
      </c>
      <c r="AU215" s="11">
        <f t="shared" si="55"/>
        <v>0</v>
      </c>
      <c r="AV215" s="11">
        <f t="shared" si="55"/>
        <v>0</v>
      </c>
      <c r="AW215" s="11">
        <f t="shared" si="55"/>
        <v>0</v>
      </c>
      <c r="AX215" s="11">
        <f t="shared" si="51"/>
        <v>0</v>
      </c>
      <c r="AY215" s="11">
        <f t="shared" si="51"/>
        <v>0</v>
      </c>
      <c r="AZ215" s="11">
        <f t="shared" si="51"/>
        <v>0</v>
      </c>
    </row>
    <row r="216" spans="1:52" s="14" customFormat="1" ht="12" hidden="1" x14ac:dyDescent="0.2">
      <c r="A216" s="26" t="str">
        <f>IF(ISBLANK(B216),"",COUNTA($B$8:B216))</f>
        <v/>
      </c>
      <c r="B216" s="39"/>
      <c r="C216" s="38"/>
      <c r="D216" s="39"/>
      <c r="E216" s="44" t="str">
        <f t="shared" si="52"/>
        <v/>
      </c>
      <c r="F216" s="31"/>
      <c r="G216" s="43">
        <f t="shared" si="48"/>
        <v>0</v>
      </c>
      <c r="H216" s="35"/>
      <c r="I216" s="35"/>
      <c r="J216" s="35"/>
      <c r="K216" s="35"/>
      <c r="L216" s="35"/>
      <c r="M216" s="35"/>
      <c r="N216" s="35"/>
      <c r="O216" s="35"/>
      <c r="P216" s="43">
        <f t="shared" si="53"/>
        <v>0</v>
      </c>
      <c r="Q216" s="35"/>
      <c r="R216" s="35"/>
      <c r="S216" s="35"/>
      <c r="T216" s="35"/>
      <c r="U216" s="35"/>
      <c r="V216" s="35"/>
      <c r="W216" s="35"/>
      <c r="X216" s="35"/>
      <c r="Y216" s="28">
        <f t="shared" si="57"/>
        <v>0</v>
      </c>
      <c r="Z216" s="28">
        <f t="shared" si="57"/>
        <v>0</v>
      </c>
      <c r="AA216" s="28">
        <f t="shared" si="57"/>
        <v>0</v>
      </c>
      <c r="AB216" s="28">
        <f t="shared" si="56"/>
        <v>0</v>
      </c>
      <c r="AC216" s="28">
        <f t="shared" si="56"/>
        <v>0</v>
      </c>
      <c r="AD216" s="28">
        <f t="shared" si="56"/>
        <v>0</v>
      </c>
      <c r="AE216" s="28">
        <f t="shared" si="46"/>
        <v>0</v>
      </c>
      <c r="AF216" s="28">
        <f t="shared" si="46"/>
        <v>0</v>
      </c>
      <c r="AG216" s="28">
        <f t="shared" si="46"/>
        <v>0</v>
      </c>
      <c r="AH216" s="11">
        <f t="shared" si="54"/>
        <v>0</v>
      </c>
      <c r="AI216" s="11">
        <f t="shared" si="50"/>
        <v>0</v>
      </c>
      <c r="AJ216" s="11">
        <f t="shared" si="50"/>
        <v>0</v>
      </c>
      <c r="AK216" s="11">
        <f t="shared" si="50"/>
        <v>0</v>
      </c>
      <c r="AL216" s="11">
        <f t="shared" si="49"/>
        <v>0</v>
      </c>
      <c r="AM216" s="11">
        <f t="shared" si="49"/>
        <v>0</v>
      </c>
      <c r="AN216" s="11">
        <f t="shared" si="49"/>
        <v>0</v>
      </c>
      <c r="AO216" s="11">
        <f t="shared" si="49"/>
        <v>0</v>
      </c>
      <c r="AP216" s="11">
        <f t="shared" si="49"/>
        <v>0</v>
      </c>
      <c r="AQ216" s="11">
        <f t="shared" si="49"/>
        <v>0</v>
      </c>
      <c r="AR216" s="11">
        <f t="shared" si="55"/>
        <v>0</v>
      </c>
      <c r="AS216" s="11">
        <f t="shared" si="55"/>
        <v>0</v>
      </c>
      <c r="AT216" s="11">
        <f t="shared" si="55"/>
        <v>0</v>
      </c>
      <c r="AU216" s="11">
        <f t="shared" si="55"/>
        <v>0</v>
      </c>
      <c r="AV216" s="11">
        <f t="shared" si="55"/>
        <v>0</v>
      </c>
      <c r="AW216" s="11">
        <f t="shared" si="55"/>
        <v>0</v>
      </c>
      <c r="AX216" s="11">
        <f t="shared" si="51"/>
        <v>0</v>
      </c>
      <c r="AY216" s="11">
        <f t="shared" si="51"/>
        <v>0</v>
      </c>
      <c r="AZ216" s="11">
        <f t="shared" si="51"/>
        <v>0</v>
      </c>
    </row>
    <row r="217" spans="1:52" s="14" customFormat="1" ht="12" hidden="1" x14ac:dyDescent="0.2">
      <c r="A217" s="26" t="str">
        <f>IF(ISBLANK(B217),"",COUNTA($B$8:B217))</f>
        <v/>
      </c>
      <c r="B217" s="39"/>
      <c r="C217" s="38"/>
      <c r="D217" s="39"/>
      <c r="E217" s="44" t="str">
        <f t="shared" si="52"/>
        <v/>
      </c>
      <c r="F217" s="31"/>
      <c r="G217" s="43">
        <f t="shared" si="48"/>
        <v>0</v>
      </c>
      <c r="H217" s="35"/>
      <c r="I217" s="35"/>
      <c r="J217" s="35"/>
      <c r="K217" s="35"/>
      <c r="L217" s="35"/>
      <c r="M217" s="35"/>
      <c r="N217" s="35"/>
      <c r="O217" s="35"/>
      <c r="P217" s="43">
        <f t="shared" si="53"/>
        <v>0</v>
      </c>
      <c r="Q217" s="35"/>
      <c r="R217" s="35"/>
      <c r="S217" s="35"/>
      <c r="T217" s="35"/>
      <c r="U217" s="35"/>
      <c r="V217" s="35"/>
      <c r="W217" s="35"/>
      <c r="X217" s="35"/>
      <c r="Y217" s="28">
        <f t="shared" si="57"/>
        <v>0</v>
      </c>
      <c r="Z217" s="28">
        <f t="shared" si="57"/>
        <v>0</v>
      </c>
      <c r="AA217" s="28">
        <f t="shared" si="57"/>
        <v>0</v>
      </c>
      <c r="AB217" s="28">
        <f t="shared" si="56"/>
        <v>0</v>
      </c>
      <c r="AC217" s="28">
        <f t="shared" si="56"/>
        <v>0</v>
      </c>
      <c r="AD217" s="28">
        <f t="shared" si="56"/>
        <v>0</v>
      </c>
      <c r="AE217" s="28">
        <f t="shared" si="46"/>
        <v>0</v>
      </c>
      <c r="AF217" s="28">
        <f t="shared" si="46"/>
        <v>0</v>
      </c>
      <c r="AG217" s="28">
        <f t="shared" si="46"/>
        <v>0</v>
      </c>
      <c r="AH217" s="11">
        <f t="shared" si="54"/>
        <v>0</v>
      </c>
      <c r="AI217" s="11">
        <f t="shared" si="50"/>
        <v>0</v>
      </c>
      <c r="AJ217" s="11">
        <f t="shared" si="50"/>
        <v>0</v>
      </c>
      <c r="AK217" s="11">
        <f t="shared" si="50"/>
        <v>0</v>
      </c>
      <c r="AL217" s="11">
        <f t="shared" si="49"/>
        <v>0</v>
      </c>
      <c r="AM217" s="11">
        <f t="shared" si="49"/>
        <v>0</v>
      </c>
      <c r="AN217" s="11">
        <f t="shared" si="49"/>
        <v>0</v>
      </c>
      <c r="AO217" s="11">
        <f t="shared" si="49"/>
        <v>0</v>
      </c>
      <c r="AP217" s="11">
        <f t="shared" si="49"/>
        <v>0</v>
      </c>
      <c r="AQ217" s="11">
        <f t="shared" si="49"/>
        <v>0</v>
      </c>
      <c r="AR217" s="11">
        <f t="shared" si="55"/>
        <v>0</v>
      </c>
      <c r="AS217" s="11">
        <f t="shared" si="55"/>
        <v>0</v>
      </c>
      <c r="AT217" s="11">
        <f t="shared" si="55"/>
        <v>0</v>
      </c>
      <c r="AU217" s="11">
        <f t="shared" si="55"/>
        <v>0</v>
      </c>
      <c r="AV217" s="11">
        <f t="shared" si="55"/>
        <v>0</v>
      </c>
      <c r="AW217" s="11">
        <f t="shared" si="55"/>
        <v>0</v>
      </c>
      <c r="AX217" s="11">
        <f t="shared" si="51"/>
        <v>0</v>
      </c>
      <c r="AY217" s="11">
        <f t="shared" si="51"/>
        <v>0</v>
      </c>
      <c r="AZ217" s="11">
        <f t="shared" si="51"/>
        <v>0</v>
      </c>
    </row>
    <row r="218" spans="1:52" s="17" customFormat="1" ht="12" hidden="1" x14ac:dyDescent="0.2">
      <c r="A218" s="26" t="str">
        <f>IF(ISBLANK(B218),"",COUNTA($B$8:B218))</f>
        <v/>
      </c>
      <c r="B218" s="39"/>
      <c r="C218" s="38"/>
      <c r="D218" s="39"/>
      <c r="E218" s="44" t="str">
        <f t="shared" si="52"/>
        <v/>
      </c>
      <c r="F218" s="31"/>
      <c r="G218" s="43">
        <f t="shared" si="48"/>
        <v>0</v>
      </c>
      <c r="H218" s="35"/>
      <c r="I218" s="35"/>
      <c r="J218" s="35"/>
      <c r="K218" s="35"/>
      <c r="L218" s="35"/>
      <c r="M218" s="35"/>
      <c r="N218" s="35"/>
      <c r="O218" s="35"/>
      <c r="P218" s="43">
        <f t="shared" si="53"/>
        <v>0</v>
      </c>
      <c r="Q218" s="35"/>
      <c r="R218" s="35"/>
      <c r="S218" s="35"/>
      <c r="T218" s="35"/>
      <c r="U218" s="35"/>
      <c r="V218" s="35"/>
      <c r="W218" s="35"/>
      <c r="X218" s="35"/>
      <c r="Y218" s="28">
        <f t="shared" si="57"/>
        <v>0</v>
      </c>
      <c r="Z218" s="28">
        <f t="shared" si="57"/>
        <v>0</v>
      </c>
      <c r="AA218" s="28">
        <f t="shared" si="57"/>
        <v>0</v>
      </c>
      <c r="AB218" s="28">
        <f t="shared" si="56"/>
        <v>0</v>
      </c>
      <c r="AC218" s="28">
        <f t="shared" si="56"/>
        <v>0</v>
      </c>
      <c r="AD218" s="28">
        <f t="shared" si="56"/>
        <v>0</v>
      </c>
      <c r="AE218" s="28">
        <f t="shared" si="46"/>
        <v>0</v>
      </c>
      <c r="AF218" s="28">
        <f t="shared" si="46"/>
        <v>0</v>
      </c>
      <c r="AG218" s="28">
        <f t="shared" si="46"/>
        <v>0</v>
      </c>
      <c r="AH218" s="11">
        <f t="shared" si="54"/>
        <v>0</v>
      </c>
      <c r="AI218" s="11">
        <f t="shared" si="50"/>
        <v>0</v>
      </c>
      <c r="AJ218" s="11">
        <f t="shared" si="50"/>
        <v>0</v>
      </c>
      <c r="AK218" s="11">
        <f t="shared" si="50"/>
        <v>0</v>
      </c>
      <c r="AL218" s="11">
        <f t="shared" si="49"/>
        <v>0</v>
      </c>
      <c r="AM218" s="11">
        <f t="shared" si="49"/>
        <v>0</v>
      </c>
      <c r="AN218" s="11">
        <f t="shared" si="49"/>
        <v>0</v>
      </c>
      <c r="AO218" s="11">
        <f t="shared" si="49"/>
        <v>0</v>
      </c>
      <c r="AP218" s="11">
        <f t="shared" si="49"/>
        <v>0</v>
      </c>
      <c r="AQ218" s="11">
        <f t="shared" si="49"/>
        <v>0</v>
      </c>
      <c r="AR218" s="11">
        <f t="shared" si="55"/>
        <v>0</v>
      </c>
      <c r="AS218" s="11">
        <f t="shared" si="55"/>
        <v>0</v>
      </c>
      <c r="AT218" s="11">
        <f t="shared" si="55"/>
        <v>0</v>
      </c>
      <c r="AU218" s="11">
        <f t="shared" si="55"/>
        <v>0</v>
      </c>
      <c r="AV218" s="11">
        <f t="shared" si="55"/>
        <v>0</v>
      </c>
      <c r="AW218" s="11">
        <f t="shared" si="55"/>
        <v>0</v>
      </c>
      <c r="AX218" s="11">
        <f t="shared" si="51"/>
        <v>0</v>
      </c>
      <c r="AY218" s="11">
        <f t="shared" si="51"/>
        <v>0</v>
      </c>
      <c r="AZ218" s="11">
        <f t="shared" si="51"/>
        <v>0</v>
      </c>
    </row>
    <row r="219" spans="1:52" s="17" customFormat="1" ht="12" hidden="1" x14ac:dyDescent="0.2">
      <c r="A219" s="26" t="str">
        <f>IF(ISBLANK(B219),"",COUNTA($B$8:B219))</f>
        <v/>
      </c>
      <c r="B219" s="39"/>
      <c r="C219" s="38"/>
      <c r="D219" s="39"/>
      <c r="E219" s="44" t="str">
        <f t="shared" si="52"/>
        <v/>
      </c>
      <c r="F219" s="31"/>
      <c r="G219" s="43">
        <f t="shared" si="48"/>
        <v>0</v>
      </c>
      <c r="H219" s="35"/>
      <c r="I219" s="35"/>
      <c r="J219" s="35"/>
      <c r="K219" s="35"/>
      <c r="L219" s="35"/>
      <c r="M219" s="35"/>
      <c r="N219" s="35"/>
      <c r="O219" s="35"/>
      <c r="P219" s="43">
        <f t="shared" si="53"/>
        <v>0</v>
      </c>
      <c r="Q219" s="35"/>
      <c r="R219" s="35"/>
      <c r="S219" s="35"/>
      <c r="T219" s="35"/>
      <c r="U219" s="35"/>
      <c r="V219" s="35"/>
      <c r="W219" s="35"/>
      <c r="X219" s="35"/>
      <c r="Y219" s="28">
        <f t="shared" si="57"/>
        <v>0</v>
      </c>
      <c r="Z219" s="28">
        <f t="shared" si="57"/>
        <v>0</v>
      </c>
      <c r="AA219" s="28">
        <f t="shared" si="57"/>
        <v>0</v>
      </c>
      <c r="AB219" s="28">
        <f t="shared" si="56"/>
        <v>0</v>
      </c>
      <c r="AC219" s="28">
        <f t="shared" si="56"/>
        <v>0</v>
      </c>
      <c r="AD219" s="28">
        <f t="shared" si="56"/>
        <v>0</v>
      </c>
      <c r="AE219" s="28">
        <f t="shared" si="46"/>
        <v>0</v>
      </c>
      <c r="AF219" s="28">
        <f t="shared" si="46"/>
        <v>0</v>
      </c>
      <c r="AG219" s="28">
        <f t="shared" si="46"/>
        <v>0</v>
      </c>
      <c r="AH219" s="11">
        <f t="shared" si="54"/>
        <v>0</v>
      </c>
      <c r="AI219" s="11">
        <f t="shared" si="50"/>
        <v>0</v>
      </c>
      <c r="AJ219" s="11">
        <f t="shared" si="50"/>
        <v>0</v>
      </c>
      <c r="AK219" s="11">
        <f t="shared" si="50"/>
        <v>0</v>
      </c>
      <c r="AL219" s="11">
        <f t="shared" si="49"/>
        <v>0</v>
      </c>
      <c r="AM219" s="11">
        <f t="shared" si="49"/>
        <v>0</v>
      </c>
      <c r="AN219" s="11">
        <f t="shared" si="49"/>
        <v>0</v>
      </c>
      <c r="AO219" s="11">
        <f t="shared" si="49"/>
        <v>0</v>
      </c>
      <c r="AP219" s="11">
        <f t="shared" si="49"/>
        <v>0</v>
      </c>
      <c r="AQ219" s="11">
        <f t="shared" si="49"/>
        <v>0</v>
      </c>
      <c r="AR219" s="11">
        <f t="shared" si="55"/>
        <v>0</v>
      </c>
      <c r="AS219" s="11">
        <f t="shared" si="55"/>
        <v>0</v>
      </c>
      <c r="AT219" s="11">
        <f t="shared" si="55"/>
        <v>0</v>
      </c>
      <c r="AU219" s="11">
        <f t="shared" si="55"/>
        <v>0</v>
      </c>
      <c r="AV219" s="11">
        <f t="shared" si="55"/>
        <v>0</v>
      </c>
      <c r="AW219" s="11">
        <f t="shared" si="55"/>
        <v>0</v>
      </c>
      <c r="AX219" s="11">
        <f t="shared" si="51"/>
        <v>0</v>
      </c>
      <c r="AY219" s="11">
        <f t="shared" si="51"/>
        <v>0</v>
      </c>
      <c r="AZ219" s="11">
        <f t="shared" si="51"/>
        <v>0</v>
      </c>
    </row>
    <row r="220" spans="1:52" s="17" customFormat="1" ht="12" hidden="1" x14ac:dyDescent="0.2">
      <c r="A220" s="26" t="str">
        <f>IF(ISBLANK(B220),"",COUNTA($B$8:B220))</f>
        <v/>
      </c>
      <c r="B220" s="39"/>
      <c r="C220" s="38"/>
      <c r="D220" s="39"/>
      <c r="E220" s="44" t="str">
        <f t="shared" si="52"/>
        <v/>
      </c>
      <c r="F220" s="31"/>
      <c r="G220" s="43">
        <f t="shared" si="48"/>
        <v>0</v>
      </c>
      <c r="H220" s="35"/>
      <c r="I220" s="35"/>
      <c r="J220" s="35"/>
      <c r="K220" s="35"/>
      <c r="L220" s="35"/>
      <c r="M220" s="35"/>
      <c r="N220" s="35"/>
      <c r="O220" s="35"/>
      <c r="P220" s="43">
        <f t="shared" si="53"/>
        <v>0</v>
      </c>
      <c r="Q220" s="35"/>
      <c r="R220" s="35"/>
      <c r="S220" s="35"/>
      <c r="T220" s="35"/>
      <c r="U220" s="35"/>
      <c r="V220" s="35"/>
      <c r="W220" s="35"/>
      <c r="X220" s="35"/>
      <c r="Y220" s="28">
        <f t="shared" si="57"/>
        <v>0</v>
      </c>
      <c r="Z220" s="28">
        <f t="shared" si="57"/>
        <v>0</v>
      </c>
      <c r="AA220" s="28">
        <f t="shared" si="57"/>
        <v>0</v>
      </c>
      <c r="AB220" s="28">
        <f t="shared" si="56"/>
        <v>0</v>
      </c>
      <c r="AC220" s="28">
        <f t="shared" si="56"/>
        <v>0</v>
      </c>
      <c r="AD220" s="28">
        <f t="shared" si="56"/>
        <v>0</v>
      </c>
      <c r="AE220" s="28">
        <f t="shared" si="46"/>
        <v>0</v>
      </c>
      <c r="AF220" s="28">
        <f t="shared" si="46"/>
        <v>0</v>
      </c>
      <c r="AG220" s="28">
        <f t="shared" si="46"/>
        <v>0</v>
      </c>
      <c r="AH220" s="11">
        <f t="shared" si="54"/>
        <v>0</v>
      </c>
      <c r="AI220" s="11">
        <f t="shared" si="50"/>
        <v>0</v>
      </c>
      <c r="AJ220" s="11">
        <f t="shared" si="50"/>
        <v>0</v>
      </c>
      <c r="AK220" s="11">
        <f t="shared" si="50"/>
        <v>0</v>
      </c>
      <c r="AL220" s="11">
        <f t="shared" si="49"/>
        <v>0</v>
      </c>
      <c r="AM220" s="11">
        <f t="shared" si="49"/>
        <v>0</v>
      </c>
      <c r="AN220" s="11">
        <f t="shared" si="49"/>
        <v>0</v>
      </c>
      <c r="AO220" s="11">
        <f t="shared" si="49"/>
        <v>0</v>
      </c>
      <c r="AP220" s="11">
        <f t="shared" si="49"/>
        <v>0</v>
      </c>
      <c r="AQ220" s="11">
        <f t="shared" si="49"/>
        <v>0</v>
      </c>
      <c r="AR220" s="11">
        <f t="shared" si="55"/>
        <v>0</v>
      </c>
      <c r="AS220" s="11">
        <f t="shared" si="55"/>
        <v>0</v>
      </c>
      <c r="AT220" s="11">
        <f t="shared" si="55"/>
        <v>0</v>
      </c>
      <c r="AU220" s="11">
        <f t="shared" si="55"/>
        <v>0</v>
      </c>
      <c r="AV220" s="11">
        <f t="shared" si="55"/>
        <v>0</v>
      </c>
      <c r="AW220" s="11">
        <f t="shared" si="55"/>
        <v>0</v>
      </c>
      <c r="AX220" s="11">
        <f t="shared" si="51"/>
        <v>0</v>
      </c>
      <c r="AY220" s="11">
        <f t="shared" si="51"/>
        <v>0</v>
      </c>
      <c r="AZ220" s="11">
        <f t="shared" si="51"/>
        <v>0</v>
      </c>
    </row>
    <row r="221" spans="1:52" s="17" customFormat="1" ht="12" hidden="1" x14ac:dyDescent="0.2">
      <c r="A221" s="26" t="str">
        <f>IF(ISBLANK(B221),"",COUNTA($B$8:B221))</f>
        <v/>
      </c>
      <c r="B221" s="39"/>
      <c r="C221" s="38"/>
      <c r="D221" s="39"/>
      <c r="E221" s="44" t="str">
        <f t="shared" si="52"/>
        <v/>
      </c>
      <c r="F221" s="31"/>
      <c r="G221" s="43">
        <f t="shared" si="48"/>
        <v>0</v>
      </c>
      <c r="H221" s="35"/>
      <c r="I221" s="35"/>
      <c r="J221" s="35"/>
      <c r="K221" s="35"/>
      <c r="L221" s="35"/>
      <c r="M221" s="35"/>
      <c r="N221" s="35"/>
      <c r="O221" s="35"/>
      <c r="P221" s="43">
        <f t="shared" si="53"/>
        <v>0</v>
      </c>
      <c r="Q221" s="35"/>
      <c r="R221" s="35"/>
      <c r="S221" s="35"/>
      <c r="T221" s="35"/>
      <c r="U221" s="35"/>
      <c r="V221" s="35"/>
      <c r="W221" s="35"/>
      <c r="X221" s="35"/>
      <c r="Y221" s="28">
        <f t="shared" si="57"/>
        <v>0</v>
      </c>
      <c r="Z221" s="28">
        <f t="shared" si="57"/>
        <v>0</v>
      </c>
      <c r="AA221" s="28">
        <f t="shared" si="57"/>
        <v>0</v>
      </c>
      <c r="AB221" s="28">
        <f t="shared" si="56"/>
        <v>0</v>
      </c>
      <c r="AC221" s="28">
        <f t="shared" si="56"/>
        <v>0</v>
      </c>
      <c r="AD221" s="28">
        <f t="shared" si="56"/>
        <v>0</v>
      </c>
      <c r="AE221" s="28">
        <f t="shared" si="46"/>
        <v>0</v>
      </c>
      <c r="AF221" s="28">
        <f t="shared" si="46"/>
        <v>0</v>
      </c>
      <c r="AG221" s="28">
        <f t="shared" si="46"/>
        <v>0</v>
      </c>
      <c r="AH221" s="11">
        <f t="shared" si="54"/>
        <v>0</v>
      </c>
      <c r="AI221" s="11">
        <f t="shared" si="50"/>
        <v>0</v>
      </c>
      <c r="AJ221" s="11">
        <f t="shared" si="50"/>
        <v>0</v>
      </c>
      <c r="AK221" s="11">
        <f t="shared" si="50"/>
        <v>0</v>
      </c>
      <c r="AL221" s="11">
        <f t="shared" si="49"/>
        <v>0</v>
      </c>
      <c r="AM221" s="11">
        <f t="shared" si="49"/>
        <v>0</v>
      </c>
      <c r="AN221" s="11">
        <f t="shared" si="49"/>
        <v>0</v>
      </c>
      <c r="AO221" s="11">
        <f t="shared" si="49"/>
        <v>0</v>
      </c>
      <c r="AP221" s="11">
        <f t="shared" si="49"/>
        <v>0</v>
      </c>
      <c r="AQ221" s="11">
        <f t="shared" si="49"/>
        <v>0</v>
      </c>
      <c r="AR221" s="11">
        <f t="shared" si="55"/>
        <v>0</v>
      </c>
      <c r="AS221" s="11">
        <f t="shared" si="55"/>
        <v>0</v>
      </c>
      <c r="AT221" s="11">
        <f t="shared" si="55"/>
        <v>0</v>
      </c>
      <c r="AU221" s="11">
        <f t="shared" si="55"/>
        <v>0</v>
      </c>
      <c r="AV221" s="11">
        <f t="shared" si="55"/>
        <v>0</v>
      </c>
      <c r="AW221" s="11">
        <f t="shared" si="55"/>
        <v>0</v>
      </c>
      <c r="AX221" s="11">
        <f t="shared" si="51"/>
        <v>0</v>
      </c>
      <c r="AY221" s="11">
        <f t="shared" si="51"/>
        <v>0</v>
      </c>
      <c r="AZ221" s="11">
        <f t="shared" si="51"/>
        <v>0</v>
      </c>
    </row>
    <row r="222" spans="1:52" s="17" customFormat="1" ht="12" hidden="1" x14ac:dyDescent="0.2">
      <c r="A222" s="26" t="str">
        <f>IF(ISBLANK(B222),"",COUNTA($B$8:B222))</f>
        <v/>
      </c>
      <c r="B222" s="39"/>
      <c r="C222" s="38"/>
      <c r="D222" s="39"/>
      <c r="E222" s="44" t="str">
        <f t="shared" si="52"/>
        <v/>
      </c>
      <c r="F222" s="31"/>
      <c r="G222" s="43">
        <f t="shared" si="48"/>
        <v>0</v>
      </c>
      <c r="H222" s="35"/>
      <c r="I222" s="35"/>
      <c r="J222" s="35"/>
      <c r="K222" s="35"/>
      <c r="L222" s="35"/>
      <c r="M222" s="35"/>
      <c r="N222" s="35"/>
      <c r="O222" s="35"/>
      <c r="P222" s="43">
        <f t="shared" si="53"/>
        <v>0</v>
      </c>
      <c r="Q222" s="35"/>
      <c r="R222" s="35"/>
      <c r="S222" s="35"/>
      <c r="T222" s="35"/>
      <c r="U222" s="35"/>
      <c r="V222" s="35"/>
      <c r="W222" s="35"/>
      <c r="X222" s="35"/>
      <c r="Y222" s="28">
        <f t="shared" si="57"/>
        <v>0</v>
      </c>
      <c r="Z222" s="28">
        <f t="shared" si="57"/>
        <v>0</v>
      </c>
      <c r="AA222" s="28">
        <f t="shared" si="57"/>
        <v>0</v>
      </c>
      <c r="AB222" s="28">
        <f t="shared" si="56"/>
        <v>0</v>
      </c>
      <c r="AC222" s="28">
        <f t="shared" si="56"/>
        <v>0</v>
      </c>
      <c r="AD222" s="28">
        <f t="shared" si="56"/>
        <v>0</v>
      </c>
      <c r="AE222" s="28">
        <f t="shared" si="46"/>
        <v>0</v>
      </c>
      <c r="AF222" s="28">
        <f t="shared" si="46"/>
        <v>0</v>
      </c>
      <c r="AG222" s="28">
        <f t="shared" si="46"/>
        <v>0</v>
      </c>
      <c r="AH222" s="11">
        <f t="shared" si="54"/>
        <v>0</v>
      </c>
      <c r="AI222" s="11">
        <f t="shared" si="50"/>
        <v>0</v>
      </c>
      <c r="AJ222" s="11">
        <f t="shared" si="50"/>
        <v>0</v>
      </c>
      <c r="AK222" s="11">
        <f t="shared" si="50"/>
        <v>0</v>
      </c>
      <c r="AL222" s="11">
        <f t="shared" si="49"/>
        <v>0</v>
      </c>
      <c r="AM222" s="11">
        <f t="shared" si="49"/>
        <v>0</v>
      </c>
      <c r="AN222" s="11">
        <f t="shared" si="49"/>
        <v>0</v>
      </c>
      <c r="AO222" s="11">
        <f t="shared" si="49"/>
        <v>0</v>
      </c>
      <c r="AP222" s="11">
        <f t="shared" si="49"/>
        <v>0</v>
      </c>
      <c r="AQ222" s="11">
        <f t="shared" si="49"/>
        <v>0</v>
      </c>
      <c r="AR222" s="11">
        <f t="shared" si="55"/>
        <v>0</v>
      </c>
      <c r="AS222" s="11">
        <f t="shared" si="55"/>
        <v>0</v>
      </c>
      <c r="AT222" s="11">
        <f t="shared" si="55"/>
        <v>0</v>
      </c>
      <c r="AU222" s="11">
        <f t="shared" si="55"/>
        <v>0</v>
      </c>
      <c r="AV222" s="11">
        <f t="shared" si="55"/>
        <v>0</v>
      </c>
      <c r="AW222" s="11">
        <f t="shared" si="55"/>
        <v>0</v>
      </c>
      <c r="AX222" s="11">
        <f t="shared" si="51"/>
        <v>0</v>
      </c>
      <c r="AY222" s="11">
        <f t="shared" si="51"/>
        <v>0</v>
      </c>
      <c r="AZ222" s="11">
        <f t="shared" si="51"/>
        <v>0</v>
      </c>
    </row>
    <row r="223" spans="1:52" s="17" customFormat="1" ht="12" hidden="1" x14ac:dyDescent="0.2">
      <c r="A223" s="26" t="str">
        <f>IF(ISBLANK(B223),"",COUNTA($B$8:B223))</f>
        <v/>
      </c>
      <c r="B223" s="39"/>
      <c r="C223" s="38"/>
      <c r="D223" s="39"/>
      <c r="E223" s="44" t="str">
        <f t="shared" si="52"/>
        <v/>
      </c>
      <c r="F223" s="31"/>
      <c r="G223" s="43">
        <f t="shared" si="48"/>
        <v>0</v>
      </c>
      <c r="H223" s="35"/>
      <c r="I223" s="35"/>
      <c r="J223" s="35"/>
      <c r="K223" s="35"/>
      <c r="L223" s="35"/>
      <c r="M223" s="35"/>
      <c r="N223" s="35"/>
      <c r="O223" s="35"/>
      <c r="P223" s="43">
        <f t="shared" si="53"/>
        <v>0</v>
      </c>
      <c r="Q223" s="35"/>
      <c r="R223" s="35"/>
      <c r="S223" s="35"/>
      <c r="T223" s="35"/>
      <c r="U223" s="35"/>
      <c r="V223" s="35"/>
      <c r="W223" s="35"/>
      <c r="X223" s="35"/>
      <c r="Y223" s="28">
        <f t="shared" si="57"/>
        <v>0</v>
      </c>
      <c r="Z223" s="28">
        <f t="shared" si="57"/>
        <v>0</v>
      </c>
      <c r="AA223" s="28">
        <f t="shared" si="57"/>
        <v>0</v>
      </c>
      <c r="AB223" s="28">
        <f t="shared" si="56"/>
        <v>0</v>
      </c>
      <c r="AC223" s="28">
        <f t="shared" si="56"/>
        <v>0</v>
      </c>
      <c r="AD223" s="28">
        <f t="shared" si="56"/>
        <v>0</v>
      </c>
      <c r="AE223" s="28">
        <f t="shared" si="46"/>
        <v>0</v>
      </c>
      <c r="AF223" s="28">
        <f t="shared" si="46"/>
        <v>0</v>
      </c>
      <c r="AG223" s="28">
        <f t="shared" si="46"/>
        <v>0</v>
      </c>
      <c r="AH223" s="11">
        <f t="shared" si="54"/>
        <v>0</v>
      </c>
      <c r="AI223" s="11">
        <f t="shared" si="50"/>
        <v>0</v>
      </c>
      <c r="AJ223" s="11">
        <f t="shared" si="50"/>
        <v>0</v>
      </c>
      <c r="AK223" s="11">
        <f t="shared" si="50"/>
        <v>0</v>
      </c>
      <c r="AL223" s="11">
        <f t="shared" si="49"/>
        <v>0</v>
      </c>
      <c r="AM223" s="11">
        <f t="shared" si="49"/>
        <v>0</v>
      </c>
      <c r="AN223" s="11">
        <f t="shared" si="49"/>
        <v>0</v>
      </c>
      <c r="AO223" s="11">
        <f t="shared" si="49"/>
        <v>0</v>
      </c>
      <c r="AP223" s="11">
        <f t="shared" si="49"/>
        <v>0</v>
      </c>
      <c r="AQ223" s="11">
        <f t="shared" si="49"/>
        <v>0</v>
      </c>
      <c r="AR223" s="11">
        <f t="shared" si="55"/>
        <v>0</v>
      </c>
      <c r="AS223" s="11">
        <f t="shared" si="55"/>
        <v>0</v>
      </c>
      <c r="AT223" s="11">
        <f t="shared" si="55"/>
        <v>0</v>
      </c>
      <c r="AU223" s="11">
        <f t="shared" si="55"/>
        <v>0</v>
      </c>
      <c r="AV223" s="11">
        <f t="shared" si="55"/>
        <v>0</v>
      </c>
      <c r="AW223" s="11">
        <f t="shared" si="55"/>
        <v>0</v>
      </c>
      <c r="AX223" s="11">
        <f t="shared" si="51"/>
        <v>0</v>
      </c>
      <c r="AY223" s="11">
        <f t="shared" si="51"/>
        <v>0</v>
      </c>
      <c r="AZ223" s="11">
        <f t="shared" si="51"/>
        <v>0</v>
      </c>
    </row>
    <row r="224" spans="1:52" s="14" customFormat="1" ht="12" hidden="1" x14ac:dyDescent="0.2">
      <c r="A224" s="26" t="str">
        <f>IF(ISBLANK(B224),"",COUNTA($B$8:B224))</f>
        <v/>
      </c>
      <c r="B224" s="39"/>
      <c r="C224" s="38"/>
      <c r="D224" s="39"/>
      <c r="E224" s="44" t="str">
        <f t="shared" si="52"/>
        <v/>
      </c>
      <c r="F224" s="31"/>
      <c r="G224" s="43">
        <f t="shared" si="48"/>
        <v>0</v>
      </c>
      <c r="H224" s="35"/>
      <c r="I224" s="35"/>
      <c r="J224" s="35"/>
      <c r="K224" s="35"/>
      <c r="L224" s="35"/>
      <c r="M224" s="35"/>
      <c r="N224" s="35"/>
      <c r="O224" s="35"/>
      <c r="P224" s="43">
        <f t="shared" si="53"/>
        <v>0</v>
      </c>
      <c r="Q224" s="35"/>
      <c r="R224" s="35"/>
      <c r="S224" s="35"/>
      <c r="T224" s="35"/>
      <c r="U224" s="35"/>
      <c r="V224" s="35"/>
      <c r="W224" s="35"/>
      <c r="X224" s="35"/>
      <c r="Y224" s="28">
        <f t="shared" si="57"/>
        <v>0</v>
      </c>
      <c r="Z224" s="28">
        <f t="shared" si="57"/>
        <v>0</v>
      </c>
      <c r="AA224" s="28">
        <f t="shared" si="57"/>
        <v>0</v>
      </c>
      <c r="AB224" s="28">
        <f t="shared" si="56"/>
        <v>0</v>
      </c>
      <c r="AC224" s="28">
        <f t="shared" si="56"/>
        <v>0</v>
      </c>
      <c r="AD224" s="28">
        <f t="shared" si="56"/>
        <v>0</v>
      </c>
      <c r="AE224" s="28">
        <f t="shared" si="46"/>
        <v>0</v>
      </c>
      <c r="AF224" s="28">
        <f t="shared" si="46"/>
        <v>0</v>
      </c>
      <c r="AG224" s="28">
        <f t="shared" si="46"/>
        <v>0</v>
      </c>
      <c r="AH224" s="11">
        <f t="shared" si="54"/>
        <v>0</v>
      </c>
      <c r="AI224" s="11">
        <f t="shared" si="50"/>
        <v>0</v>
      </c>
      <c r="AJ224" s="11">
        <f t="shared" si="50"/>
        <v>0</v>
      </c>
      <c r="AK224" s="11">
        <f t="shared" si="50"/>
        <v>0</v>
      </c>
      <c r="AL224" s="11">
        <f t="shared" si="49"/>
        <v>0</v>
      </c>
      <c r="AM224" s="11">
        <f t="shared" si="49"/>
        <v>0</v>
      </c>
      <c r="AN224" s="11">
        <f t="shared" si="49"/>
        <v>0</v>
      </c>
      <c r="AO224" s="11">
        <f t="shared" si="49"/>
        <v>0</v>
      </c>
      <c r="AP224" s="11">
        <f t="shared" si="49"/>
        <v>0</v>
      </c>
      <c r="AQ224" s="11">
        <f t="shared" si="49"/>
        <v>0</v>
      </c>
      <c r="AR224" s="11">
        <f t="shared" si="55"/>
        <v>0</v>
      </c>
      <c r="AS224" s="11">
        <f t="shared" si="55"/>
        <v>0</v>
      </c>
      <c r="AT224" s="11">
        <f t="shared" si="55"/>
        <v>0</v>
      </c>
      <c r="AU224" s="11">
        <f t="shared" si="55"/>
        <v>0</v>
      </c>
      <c r="AV224" s="11">
        <f t="shared" si="55"/>
        <v>0</v>
      </c>
      <c r="AW224" s="11">
        <f t="shared" si="55"/>
        <v>0</v>
      </c>
      <c r="AX224" s="11">
        <f t="shared" si="51"/>
        <v>0</v>
      </c>
      <c r="AY224" s="11">
        <f t="shared" si="51"/>
        <v>0</v>
      </c>
      <c r="AZ224" s="11">
        <f t="shared" si="51"/>
        <v>0</v>
      </c>
    </row>
    <row r="225" spans="1:52" s="14" customFormat="1" ht="12" hidden="1" x14ac:dyDescent="0.2">
      <c r="A225" s="26" t="str">
        <f>IF(ISBLANK(B225),"",COUNTA($B$8:B225))</f>
        <v/>
      </c>
      <c r="B225" s="39"/>
      <c r="C225" s="38"/>
      <c r="D225" s="39"/>
      <c r="E225" s="44" t="str">
        <f t="shared" si="52"/>
        <v/>
      </c>
      <c r="F225" s="31"/>
      <c r="G225" s="43">
        <f t="shared" si="48"/>
        <v>0</v>
      </c>
      <c r="H225" s="35"/>
      <c r="I225" s="35"/>
      <c r="J225" s="35"/>
      <c r="K225" s="35"/>
      <c r="L225" s="35"/>
      <c r="M225" s="35"/>
      <c r="N225" s="35"/>
      <c r="O225" s="35"/>
      <c r="P225" s="43">
        <f t="shared" si="53"/>
        <v>0</v>
      </c>
      <c r="Q225" s="35"/>
      <c r="R225" s="35"/>
      <c r="S225" s="35"/>
      <c r="T225" s="35"/>
      <c r="U225" s="35"/>
      <c r="V225" s="35"/>
      <c r="W225" s="35"/>
      <c r="X225" s="35"/>
      <c r="Y225" s="28">
        <f t="shared" si="57"/>
        <v>0</v>
      </c>
      <c r="Z225" s="28">
        <f t="shared" si="57"/>
        <v>0</v>
      </c>
      <c r="AA225" s="28">
        <f t="shared" si="57"/>
        <v>0</v>
      </c>
      <c r="AB225" s="28">
        <f t="shared" si="56"/>
        <v>0</v>
      </c>
      <c r="AC225" s="28">
        <f t="shared" si="56"/>
        <v>0</v>
      </c>
      <c r="AD225" s="28">
        <f t="shared" si="56"/>
        <v>0</v>
      </c>
      <c r="AE225" s="28">
        <f t="shared" si="46"/>
        <v>0</v>
      </c>
      <c r="AF225" s="28">
        <f t="shared" si="46"/>
        <v>0</v>
      </c>
      <c r="AG225" s="28">
        <f t="shared" si="46"/>
        <v>0</v>
      </c>
      <c r="AH225" s="11">
        <f t="shared" si="54"/>
        <v>0</v>
      </c>
      <c r="AI225" s="11">
        <f t="shared" si="50"/>
        <v>0</v>
      </c>
      <c r="AJ225" s="11">
        <f t="shared" si="50"/>
        <v>0</v>
      </c>
      <c r="AK225" s="11">
        <f t="shared" si="50"/>
        <v>0</v>
      </c>
      <c r="AL225" s="11">
        <f t="shared" si="49"/>
        <v>0</v>
      </c>
      <c r="AM225" s="11">
        <f t="shared" si="49"/>
        <v>0</v>
      </c>
      <c r="AN225" s="11">
        <f t="shared" si="49"/>
        <v>0</v>
      </c>
      <c r="AO225" s="11">
        <f t="shared" si="49"/>
        <v>0</v>
      </c>
      <c r="AP225" s="11">
        <f t="shared" si="49"/>
        <v>0</v>
      </c>
      <c r="AQ225" s="11">
        <f t="shared" si="49"/>
        <v>0</v>
      </c>
      <c r="AR225" s="11">
        <f t="shared" si="55"/>
        <v>0</v>
      </c>
      <c r="AS225" s="11">
        <f t="shared" si="55"/>
        <v>0</v>
      </c>
      <c r="AT225" s="11">
        <f t="shared" si="55"/>
        <v>0</v>
      </c>
      <c r="AU225" s="11">
        <f t="shared" si="55"/>
        <v>0</v>
      </c>
      <c r="AV225" s="11">
        <f t="shared" si="55"/>
        <v>0</v>
      </c>
      <c r="AW225" s="11">
        <f t="shared" si="55"/>
        <v>0</v>
      </c>
      <c r="AX225" s="11">
        <f t="shared" si="51"/>
        <v>0</v>
      </c>
      <c r="AY225" s="11">
        <f t="shared" si="51"/>
        <v>0</v>
      </c>
      <c r="AZ225" s="11">
        <f t="shared" si="51"/>
        <v>0</v>
      </c>
    </row>
    <row r="226" spans="1:52" s="15" customFormat="1" ht="12" hidden="1" x14ac:dyDescent="0.2">
      <c r="A226" s="26" t="str">
        <f>IF(ISBLANK(B226),"",COUNTA($B$8:B226))</f>
        <v/>
      </c>
      <c r="B226" s="39"/>
      <c r="C226" s="38"/>
      <c r="D226" s="39"/>
      <c r="E226" s="44" t="str">
        <f t="shared" si="52"/>
        <v/>
      </c>
      <c r="F226" s="31"/>
      <c r="G226" s="43">
        <f t="shared" si="48"/>
        <v>0</v>
      </c>
      <c r="H226" s="35"/>
      <c r="I226" s="35"/>
      <c r="J226" s="35"/>
      <c r="K226" s="35"/>
      <c r="L226" s="35"/>
      <c r="M226" s="35"/>
      <c r="N226" s="35"/>
      <c r="O226" s="35"/>
      <c r="P226" s="43">
        <f t="shared" si="53"/>
        <v>0</v>
      </c>
      <c r="Q226" s="35"/>
      <c r="R226" s="35"/>
      <c r="S226" s="35"/>
      <c r="T226" s="35"/>
      <c r="U226" s="35"/>
      <c r="V226" s="35"/>
      <c r="W226" s="35"/>
      <c r="X226" s="35"/>
      <c r="Y226" s="28">
        <f t="shared" si="57"/>
        <v>0</v>
      </c>
      <c r="Z226" s="28">
        <f t="shared" si="57"/>
        <v>0</v>
      </c>
      <c r="AA226" s="28">
        <f t="shared" si="57"/>
        <v>0</v>
      </c>
      <c r="AB226" s="28">
        <f t="shared" si="56"/>
        <v>0</v>
      </c>
      <c r="AC226" s="28">
        <f t="shared" si="56"/>
        <v>0</v>
      </c>
      <c r="AD226" s="28">
        <f t="shared" si="56"/>
        <v>0</v>
      </c>
      <c r="AE226" s="28">
        <f t="shared" si="46"/>
        <v>0</v>
      </c>
      <c r="AF226" s="28">
        <f t="shared" si="46"/>
        <v>0</v>
      </c>
      <c r="AG226" s="28">
        <f t="shared" si="46"/>
        <v>0</v>
      </c>
      <c r="AH226" s="11">
        <f t="shared" si="54"/>
        <v>0</v>
      </c>
      <c r="AI226" s="11">
        <f t="shared" si="50"/>
        <v>0</v>
      </c>
      <c r="AJ226" s="11">
        <f t="shared" si="50"/>
        <v>0</v>
      </c>
      <c r="AK226" s="11">
        <f t="shared" si="50"/>
        <v>0</v>
      </c>
      <c r="AL226" s="11">
        <f t="shared" si="49"/>
        <v>0</v>
      </c>
      <c r="AM226" s="11">
        <f t="shared" si="49"/>
        <v>0</v>
      </c>
      <c r="AN226" s="11">
        <f t="shared" si="49"/>
        <v>0</v>
      </c>
      <c r="AO226" s="11">
        <f t="shared" si="49"/>
        <v>0</v>
      </c>
      <c r="AP226" s="11">
        <f t="shared" si="49"/>
        <v>0</v>
      </c>
      <c r="AQ226" s="11">
        <f t="shared" si="49"/>
        <v>0</v>
      </c>
      <c r="AR226" s="11">
        <f t="shared" si="55"/>
        <v>0</v>
      </c>
      <c r="AS226" s="11">
        <f t="shared" si="55"/>
        <v>0</v>
      </c>
      <c r="AT226" s="11">
        <f t="shared" si="55"/>
        <v>0</v>
      </c>
      <c r="AU226" s="11">
        <f t="shared" si="55"/>
        <v>0</v>
      </c>
      <c r="AV226" s="11">
        <f t="shared" si="55"/>
        <v>0</v>
      </c>
      <c r="AW226" s="11">
        <f t="shared" si="55"/>
        <v>0</v>
      </c>
      <c r="AX226" s="11">
        <f t="shared" si="51"/>
        <v>0</v>
      </c>
      <c r="AY226" s="11">
        <f t="shared" si="51"/>
        <v>0</v>
      </c>
      <c r="AZ226" s="11">
        <f t="shared" si="51"/>
        <v>0</v>
      </c>
    </row>
    <row r="227" spans="1:52" s="14" customFormat="1" ht="12" hidden="1" x14ac:dyDescent="0.2">
      <c r="A227" s="26" t="str">
        <f>IF(ISBLANK(B227),"",COUNTA($B$8:B227))</f>
        <v/>
      </c>
      <c r="B227" s="39"/>
      <c r="C227" s="38"/>
      <c r="D227" s="39"/>
      <c r="E227" s="44" t="str">
        <f t="shared" si="52"/>
        <v/>
      </c>
      <c r="F227" s="31"/>
      <c r="G227" s="43">
        <f t="shared" si="48"/>
        <v>0</v>
      </c>
      <c r="H227" s="35"/>
      <c r="I227" s="35"/>
      <c r="J227" s="35"/>
      <c r="K227" s="35"/>
      <c r="L227" s="35"/>
      <c r="M227" s="35"/>
      <c r="N227" s="35"/>
      <c r="O227" s="35"/>
      <c r="P227" s="43">
        <f t="shared" si="53"/>
        <v>0</v>
      </c>
      <c r="Q227" s="35"/>
      <c r="R227" s="35"/>
      <c r="S227" s="35"/>
      <c r="T227" s="35"/>
      <c r="U227" s="35"/>
      <c r="V227" s="35"/>
      <c r="W227" s="35"/>
      <c r="X227" s="35"/>
      <c r="Y227" s="28">
        <f t="shared" si="57"/>
        <v>0</v>
      </c>
      <c r="Z227" s="28">
        <f t="shared" si="57"/>
        <v>0</v>
      </c>
      <c r="AA227" s="28">
        <f t="shared" si="57"/>
        <v>0</v>
      </c>
      <c r="AB227" s="28">
        <f t="shared" si="56"/>
        <v>0</v>
      </c>
      <c r="AC227" s="28">
        <f t="shared" si="56"/>
        <v>0</v>
      </c>
      <c r="AD227" s="28">
        <f t="shared" si="56"/>
        <v>0</v>
      </c>
      <c r="AE227" s="28">
        <f t="shared" si="46"/>
        <v>0</v>
      </c>
      <c r="AF227" s="28">
        <f t="shared" si="46"/>
        <v>0</v>
      </c>
      <c r="AG227" s="28">
        <f t="shared" si="46"/>
        <v>0</v>
      </c>
      <c r="AH227" s="11">
        <f t="shared" si="54"/>
        <v>0</v>
      </c>
      <c r="AI227" s="11">
        <f t="shared" si="50"/>
        <v>0</v>
      </c>
      <c r="AJ227" s="11">
        <f t="shared" si="50"/>
        <v>0</v>
      </c>
      <c r="AK227" s="11">
        <f t="shared" si="50"/>
        <v>0</v>
      </c>
      <c r="AL227" s="11">
        <f t="shared" si="49"/>
        <v>0</v>
      </c>
      <c r="AM227" s="11">
        <f t="shared" si="49"/>
        <v>0</v>
      </c>
      <c r="AN227" s="11">
        <f t="shared" si="49"/>
        <v>0</v>
      </c>
      <c r="AO227" s="11">
        <f t="shared" si="49"/>
        <v>0</v>
      </c>
      <c r="AP227" s="11">
        <f t="shared" si="49"/>
        <v>0</v>
      </c>
      <c r="AQ227" s="11">
        <f t="shared" si="49"/>
        <v>0</v>
      </c>
      <c r="AR227" s="11">
        <f t="shared" si="55"/>
        <v>0</v>
      </c>
      <c r="AS227" s="11">
        <f t="shared" si="55"/>
        <v>0</v>
      </c>
      <c r="AT227" s="11">
        <f t="shared" si="55"/>
        <v>0</v>
      </c>
      <c r="AU227" s="11">
        <f t="shared" si="55"/>
        <v>0</v>
      </c>
      <c r="AV227" s="11">
        <f t="shared" si="55"/>
        <v>0</v>
      </c>
      <c r="AW227" s="11">
        <f t="shared" si="55"/>
        <v>0</v>
      </c>
      <c r="AX227" s="11">
        <f t="shared" si="51"/>
        <v>0</v>
      </c>
      <c r="AY227" s="11">
        <f t="shared" si="51"/>
        <v>0</v>
      </c>
      <c r="AZ227" s="11">
        <f t="shared" si="51"/>
        <v>0</v>
      </c>
    </row>
    <row r="228" spans="1:52" s="14" customFormat="1" ht="12" hidden="1" x14ac:dyDescent="0.2">
      <c r="A228" s="26" t="str">
        <f>IF(ISBLANK(B228),"",COUNTA($B$8:B228))</f>
        <v/>
      </c>
      <c r="B228" s="39"/>
      <c r="C228" s="38"/>
      <c r="D228" s="39"/>
      <c r="E228" s="44" t="str">
        <f t="shared" si="52"/>
        <v/>
      </c>
      <c r="F228" s="31"/>
      <c r="G228" s="43">
        <f t="shared" si="48"/>
        <v>0</v>
      </c>
      <c r="H228" s="35"/>
      <c r="I228" s="35"/>
      <c r="J228" s="35"/>
      <c r="K228" s="35"/>
      <c r="L228" s="35"/>
      <c r="M228" s="35"/>
      <c r="N228" s="35"/>
      <c r="O228" s="35"/>
      <c r="P228" s="43">
        <f t="shared" si="53"/>
        <v>0</v>
      </c>
      <c r="Q228" s="35"/>
      <c r="R228" s="35"/>
      <c r="S228" s="35"/>
      <c r="T228" s="35"/>
      <c r="U228" s="35"/>
      <c r="V228" s="35"/>
      <c r="W228" s="35"/>
      <c r="X228" s="35"/>
      <c r="Y228" s="28">
        <f t="shared" si="57"/>
        <v>0</v>
      </c>
      <c r="Z228" s="28">
        <f t="shared" si="57"/>
        <v>0</v>
      </c>
      <c r="AA228" s="28">
        <f t="shared" si="57"/>
        <v>0</v>
      </c>
      <c r="AB228" s="28">
        <f t="shared" si="56"/>
        <v>0</v>
      </c>
      <c r="AC228" s="28">
        <f t="shared" si="56"/>
        <v>0</v>
      </c>
      <c r="AD228" s="28">
        <f t="shared" si="56"/>
        <v>0</v>
      </c>
      <c r="AE228" s="28">
        <f t="shared" si="56"/>
        <v>0</v>
      </c>
      <c r="AF228" s="28">
        <f t="shared" si="56"/>
        <v>0</v>
      </c>
      <c r="AG228" s="28">
        <f t="shared" si="56"/>
        <v>0</v>
      </c>
      <c r="AH228" s="11">
        <f t="shared" si="54"/>
        <v>0</v>
      </c>
      <c r="AI228" s="11">
        <f t="shared" si="50"/>
        <v>0</v>
      </c>
      <c r="AJ228" s="11">
        <f t="shared" si="50"/>
        <v>0</v>
      </c>
      <c r="AK228" s="11">
        <f t="shared" si="50"/>
        <v>0</v>
      </c>
      <c r="AL228" s="11">
        <f t="shared" si="49"/>
        <v>0</v>
      </c>
      <c r="AM228" s="11">
        <f t="shared" si="49"/>
        <v>0</v>
      </c>
      <c r="AN228" s="11">
        <f t="shared" si="49"/>
        <v>0</v>
      </c>
      <c r="AO228" s="11">
        <f t="shared" ref="AO228:AQ278" si="58">IF($AH228=0,0,$AH228*AE228)</f>
        <v>0</v>
      </c>
      <c r="AP228" s="11">
        <f t="shared" si="58"/>
        <v>0</v>
      </c>
      <c r="AQ228" s="11">
        <f t="shared" si="58"/>
        <v>0</v>
      </c>
      <c r="AR228" s="11">
        <f t="shared" si="55"/>
        <v>0</v>
      </c>
      <c r="AS228" s="11">
        <f t="shared" si="55"/>
        <v>0</v>
      </c>
      <c r="AT228" s="11">
        <f t="shared" si="55"/>
        <v>0</v>
      </c>
      <c r="AU228" s="11">
        <f t="shared" si="55"/>
        <v>0</v>
      </c>
      <c r="AV228" s="11">
        <f t="shared" si="55"/>
        <v>0</v>
      </c>
      <c r="AW228" s="11">
        <f t="shared" si="55"/>
        <v>0</v>
      </c>
      <c r="AX228" s="11">
        <f t="shared" si="51"/>
        <v>0</v>
      </c>
      <c r="AY228" s="11">
        <f t="shared" si="51"/>
        <v>0</v>
      </c>
      <c r="AZ228" s="11">
        <f t="shared" si="51"/>
        <v>0</v>
      </c>
    </row>
    <row r="229" spans="1:52" s="13" customFormat="1" ht="12" hidden="1" x14ac:dyDescent="0.2">
      <c r="A229" s="26" t="str">
        <f>IF(ISBLANK(B229),"",COUNTA($B$8:B229))</f>
        <v/>
      </c>
      <c r="B229" s="29"/>
      <c r="C229" s="33"/>
      <c r="D229" s="29"/>
      <c r="E229" s="44" t="str">
        <f t="shared" si="52"/>
        <v/>
      </c>
      <c r="F229" s="31"/>
      <c r="G229" s="43">
        <f t="shared" si="48"/>
        <v>0</v>
      </c>
      <c r="H229" s="35"/>
      <c r="I229" s="34"/>
      <c r="J229" s="34"/>
      <c r="K229" s="34"/>
      <c r="L229" s="34"/>
      <c r="M229" s="34"/>
      <c r="N229" s="34"/>
      <c r="O229" s="34"/>
      <c r="P229" s="43">
        <f t="shared" si="53"/>
        <v>0</v>
      </c>
      <c r="Q229" s="35"/>
      <c r="R229" s="34"/>
      <c r="S229" s="34"/>
      <c r="T229" s="34"/>
      <c r="U229" s="34"/>
      <c r="V229" s="34"/>
      <c r="W229" s="34"/>
      <c r="X229" s="34"/>
      <c r="Y229" s="28">
        <f t="shared" si="57"/>
        <v>0</v>
      </c>
      <c r="Z229" s="28">
        <f t="shared" si="57"/>
        <v>0</v>
      </c>
      <c r="AA229" s="28">
        <f t="shared" si="57"/>
        <v>0</v>
      </c>
      <c r="AB229" s="28">
        <f t="shared" si="56"/>
        <v>0</v>
      </c>
      <c r="AC229" s="28">
        <f t="shared" si="56"/>
        <v>0</v>
      </c>
      <c r="AD229" s="28">
        <f t="shared" si="56"/>
        <v>0</v>
      </c>
      <c r="AE229" s="28">
        <f t="shared" si="56"/>
        <v>0</v>
      </c>
      <c r="AF229" s="28">
        <f t="shared" si="56"/>
        <v>0</v>
      </c>
      <c r="AG229" s="28">
        <f t="shared" si="56"/>
        <v>0</v>
      </c>
      <c r="AH229" s="11">
        <f t="shared" si="54"/>
        <v>0</v>
      </c>
      <c r="AI229" s="11">
        <f t="shared" si="50"/>
        <v>0</v>
      </c>
      <c r="AJ229" s="11">
        <f t="shared" si="50"/>
        <v>0</v>
      </c>
      <c r="AK229" s="11">
        <f t="shared" si="50"/>
        <v>0</v>
      </c>
      <c r="AL229" s="11">
        <f t="shared" si="50"/>
        <v>0</v>
      </c>
      <c r="AM229" s="11">
        <f t="shared" si="50"/>
        <v>0</v>
      </c>
      <c r="AN229" s="11">
        <f t="shared" si="50"/>
        <v>0</v>
      </c>
      <c r="AO229" s="11">
        <f t="shared" si="58"/>
        <v>0</v>
      </c>
      <c r="AP229" s="11">
        <f t="shared" si="58"/>
        <v>0</v>
      </c>
      <c r="AQ229" s="11">
        <f t="shared" si="58"/>
        <v>0</v>
      </c>
      <c r="AR229" s="11">
        <f t="shared" si="55"/>
        <v>0</v>
      </c>
      <c r="AS229" s="11">
        <f t="shared" si="55"/>
        <v>0</v>
      </c>
      <c r="AT229" s="11">
        <f t="shared" si="55"/>
        <v>0</v>
      </c>
      <c r="AU229" s="11">
        <f t="shared" si="55"/>
        <v>0</v>
      </c>
      <c r="AV229" s="11">
        <f t="shared" si="55"/>
        <v>0</v>
      </c>
      <c r="AW229" s="11">
        <f t="shared" si="55"/>
        <v>0</v>
      </c>
      <c r="AX229" s="11">
        <f t="shared" si="51"/>
        <v>0</v>
      </c>
      <c r="AY229" s="11">
        <f t="shared" si="51"/>
        <v>0</v>
      </c>
      <c r="AZ229" s="11">
        <f t="shared" si="51"/>
        <v>0</v>
      </c>
    </row>
    <row r="230" spans="1:52" s="13" customFormat="1" ht="12" hidden="1" x14ac:dyDescent="0.2">
      <c r="A230" s="26" t="str">
        <f>IF(ISBLANK(B230),"",COUNTA($B$8:B230))</f>
        <v/>
      </c>
      <c r="B230" s="29"/>
      <c r="C230" s="33"/>
      <c r="D230" s="29"/>
      <c r="E230" s="44" t="str">
        <f t="shared" si="52"/>
        <v/>
      </c>
      <c r="F230" s="31"/>
      <c r="G230" s="43">
        <f t="shared" si="48"/>
        <v>0</v>
      </c>
      <c r="H230" s="34"/>
      <c r="I230" s="35"/>
      <c r="J230" s="34"/>
      <c r="K230" s="34"/>
      <c r="L230" s="34"/>
      <c r="M230" s="34"/>
      <c r="N230" s="34"/>
      <c r="O230" s="34"/>
      <c r="P230" s="43">
        <f t="shared" si="53"/>
        <v>0</v>
      </c>
      <c r="Q230" s="34"/>
      <c r="R230" s="35"/>
      <c r="S230" s="34"/>
      <c r="T230" s="34"/>
      <c r="U230" s="34"/>
      <c r="V230" s="34"/>
      <c r="W230" s="34"/>
      <c r="X230" s="34"/>
      <c r="Y230" s="28">
        <f t="shared" si="57"/>
        <v>0</v>
      </c>
      <c r="Z230" s="28">
        <f t="shared" si="57"/>
        <v>0</v>
      </c>
      <c r="AA230" s="28">
        <f t="shared" si="57"/>
        <v>0</v>
      </c>
      <c r="AB230" s="28">
        <f t="shared" si="56"/>
        <v>0</v>
      </c>
      <c r="AC230" s="28">
        <f t="shared" si="56"/>
        <v>0</v>
      </c>
      <c r="AD230" s="28">
        <f t="shared" si="56"/>
        <v>0</v>
      </c>
      <c r="AE230" s="28">
        <f t="shared" si="56"/>
        <v>0</v>
      </c>
      <c r="AF230" s="28">
        <f t="shared" si="56"/>
        <v>0</v>
      </c>
      <c r="AG230" s="28">
        <f t="shared" si="56"/>
        <v>0</v>
      </c>
      <c r="AH230" s="11">
        <f t="shared" si="54"/>
        <v>0</v>
      </c>
      <c r="AI230" s="11">
        <f t="shared" si="50"/>
        <v>0</v>
      </c>
      <c r="AJ230" s="11">
        <f t="shared" si="50"/>
        <v>0</v>
      </c>
      <c r="AK230" s="11">
        <f t="shared" si="50"/>
        <v>0</v>
      </c>
      <c r="AL230" s="11">
        <f t="shared" si="50"/>
        <v>0</v>
      </c>
      <c r="AM230" s="11">
        <f t="shared" si="50"/>
        <v>0</v>
      </c>
      <c r="AN230" s="11">
        <f t="shared" si="50"/>
        <v>0</v>
      </c>
      <c r="AO230" s="11">
        <f t="shared" si="58"/>
        <v>0</v>
      </c>
      <c r="AP230" s="11">
        <f t="shared" si="58"/>
        <v>0</v>
      </c>
      <c r="AQ230" s="11">
        <f t="shared" si="58"/>
        <v>0</v>
      </c>
      <c r="AR230" s="11">
        <f t="shared" si="55"/>
        <v>0</v>
      </c>
      <c r="AS230" s="11">
        <f t="shared" si="55"/>
        <v>0</v>
      </c>
      <c r="AT230" s="11">
        <f t="shared" si="55"/>
        <v>0</v>
      </c>
      <c r="AU230" s="11">
        <f t="shared" si="55"/>
        <v>0</v>
      </c>
      <c r="AV230" s="11">
        <f t="shared" si="55"/>
        <v>0</v>
      </c>
      <c r="AW230" s="11">
        <f t="shared" si="55"/>
        <v>0</v>
      </c>
      <c r="AX230" s="11">
        <f t="shared" si="51"/>
        <v>0</v>
      </c>
      <c r="AY230" s="11">
        <f t="shared" si="51"/>
        <v>0</v>
      </c>
      <c r="AZ230" s="11">
        <f t="shared" si="51"/>
        <v>0</v>
      </c>
    </row>
    <row r="231" spans="1:52" s="13" customFormat="1" ht="12" hidden="1" x14ac:dyDescent="0.2">
      <c r="A231" s="26" t="str">
        <f>IF(ISBLANK(B231),"",COUNTA($B$8:B231))</f>
        <v/>
      </c>
      <c r="B231" s="29"/>
      <c r="C231" s="33"/>
      <c r="D231" s="29"/>
      <c r="E231" s="44" t="str">
        <f t="shared" si="52"/>
        <v/>
      </c>
      <c r="F231" s="31"/>
      <c r="G231" s="43">
        <f t="shared" si="48"/>
        <v>0</v>
      </c>
      <c r="H231" s="35"/>
      <c r="I231" s="34"/>
      <c r="J231" s="34"/>
      <c r="K231" s="34"/>
      <c r="L231" s="34"/>
      <c r="M231" s="34"/>
      <c r="N231" s="34"/>
      <c r="O231" s="34"/>
      <c r="P231" s="43">
        <f t="shared" si="53"/>
        <v>0</v>
      </c>
      <c r="Q231" s="35"/>
      <c r="R231" s="34"/>
      <c r="S231" s="34"/>
      <c r="T231" s="34"/>
      <c r="U231" s="34"/>
      <c r="V231" s="34"/>
      <c r="W231" s="34"/>
      <c r="X231" s="34"/>
      <c r="Y231" s="28">
        <f t="shared" si="57"/>
        <v>0</v>
      </c>
      <c r="Z231" s="28">
        <f t="shared" si="57"/>
        <v>0</v>
      </c>
      <c r="AA231" s="28">
        <f t="shared" si="57"/>
        <v>0</v>
      </c>
      <c r="AB231" s="28">
        <f t="shared" si="56"/>
        <v>0</v>
      </c>
      <c r="AC231" s="28">
        <f t="shared" si="56"/>
        <v>0</v>
      </c>
      <c r="AD231" s="28">
        <f t="shared" si="56"/>
        <v>0</v>
      </c>
      <c r="AE231" s="28">
        <f t="shared" si="56"/>
        <v>0</v>
      </c>
      <c r="AF231" s="28">
        <f t="shared" si="56"/>
        <v>0</v>
      </c>
      <c r="AG231" s="28">
        <f t="shared" si="56"/>
        <v>0</v>
      </c>
      <c r="AH231" s="11">
        <f t="shared" si="54"/>
        <v>0</v>
      </c>
      <c r="AI231" s="11">
        <f t="shared" si="50"/>
        <v>0</v>
      </c>
      <c r="AJ231" s="11">
        <f t="shared" si="50"/>
        <v>0</v>
      </c>
      <c r="AK231" s="11">
        <f t="shared" si="50"/>
        <v>0</v>
      </c>
      <c r="AL231" s="11">
        <f t="shared" si="50"/>
        <v>0</v>
      </c>
      <c r="AM231" s="11">
        <f t="shared" si="50"/>
        <v>0</v>
      </c>
      <c r="AN231" s="11">
        <f t="shared" si="50"/>
        <v>0</v>
      </c>
      <c r="AO231" s="11">
        <f t="shared" si="58"/>
        <v>0</v>
      </c>
      <c r="AP231" s="11">
        <f t="shared" si="58"/>
        <v>0</v>
      </c>
      <c r="AQ231" s="11">
        <f t="shared" si="58"/>
        <v>0</v>
      </c>
      <c r="AR231" s="11">
        <f t="shared" si="55"/>
        <v>0</v>
      </c>
      <c r="AS231" s="11">
        <f t="shared" si="55"/>
        <v>0</v>
      </c>
      <c r="AT231" s="11">
        <f t="shared" si="55"/>
        <v>0</v>
      </c>
      <c r="AU231" s="11">
        <f t="shared" si="55"/>
        <v>0</v>
      </c>
      <c r="AV231" s="11">
        <f t="shared" si="55"/>
        <v>0</v>
      </c>
      <c r="AW231" s="11">
        <f t="shared" si="55"/>
        <v>0</v>
      </c>
      <c r="AX231" s="11">
        <f t="shared" si="51"/>
        <v>0</v>
      </c>
      <c r="AY231" s="11">
        <f t="shared" si="51"/>
        <v>0</v>
      </c>
      <c r="AZ231" s="11">
        <f t="shared" si="51"/>
        <v>0</v>
      </c>
    </row>
    <row r="232" spans="1:52" s="14" customFormat="1" ht="12" hidden="1" x14ac:dyDescent="0.2">
      <c r="A232" s="26" t="str">
        <f>IF(ISBLANK(B232),"",COUNTA($B$8:B232))</f>
        <v/>
      </c>
      <c r="B232" s="39"/>
      <c r="C232" s="38"/>
      <c r="D232" s="39"/>
      <c r="E232" s="44" t="str">
        <f t="shared" si="52"/>
        <v/>
      </c>
      <c r="F232" s="31"/>
      <c r="G232" s="43">
        <f t="shared" si="48"/>
        <v>0</v>
      </c>
      <c r="H232" s="35"/>
      <c r="I232" s="35"/>
      <c r="J232" s="35"/>
      <c r="K232" s="35"/>
      <c r="L232" s="35"/>
      <c r="M232" s="35"/>
      <c r="N232" s="35"/>
      <c r="O232" s="35"/>
      <c r="P232" s="43">
        <f t="shared" si="53"/>
        <v>0</v>
      </c>
      <c r="Q232" s="35"/>
      <c r="R232" s="35"/>
      <c r="S232" s="35"/>
      <c r="T232" s="35"/>
      <c r="U232" s="35"/>
      <c r="V232" s="35"/>
      <c r="W232" s="35"/>
      <c r="X232" s="35"/>
      <c r="Y232" s="28">
        <f t="shared" si="57"/>
        <v>0</v>
      </c>
      <c r="Z232" s="28">
        <f t="shared" si="57"/>
        <v>0</v>
      </c>
      <c r="AA232" s="28">
        <f t="shared" si="57"/>
        <v>0</v>
      </c>
      <c r="AB232" s="28">
        <f t="shared" si="56"/>
        <v>0</v>
      </c>
      <c r="AC232" s="28">
        <f t="shared" si="56"/>
        <v>0</v>
      </c>
      <c r="AD232" s="28">
        <f t="shared" si="56"/>
        <v>0</v>
      </c>
      <c r="AE232" s="28">
        <f t="shared" si="56"/>
        <v>0</v>
      </c>
      <c r="AF232" s="28">
        <f t="shared" si="56"/>
        <v>0</v>
      </c>
      <c r="AG232" s="28">
        <f t="shared" si="56"/>
        <v>0</v>
      </c>
      <c r="AH232" s="11">
        <f t="shared" si="54"/>
        <v>0</v>
      </c>
      <c r="AI232" s="11">
        <f t="shared" si="50"/>
        <v>0</v>
      </c>
      <c r="AJ232" s="11">
        <f t="shared" si="50"/>
        <v>0</v>
      </c>
      <c r="AK232" s="11">
        <f t="shared" si="50"/>
        <v>0</v>
      </c>
      <c r="AL232" s="11">
        <f t="shared" si="50"/>
        <v>0</v>
      </c>
      <c r="AM232" s="11">
        <f t="shared" si="50"/>
        <v>0</v>
      </c>
      <c r="AN232" s="11">
        <f t="shared" si="50"/>
        <v>0</v>
      </c>
      <c r="AO232" s="11">
        <f t="shared" si="58"/>
        <v>0</v>
      </c>
      <c r="AP232" s="11">
        <f t="shared" si="58"/>
        <v>0</v>
      </c>
      <c r="AQ232" s="11">
        <f t="shared" si="58"/>
        <v>0</v>
      </c>
      <c r="AR232" s="11">
        <f t="shared" si="55"/>
        <v>0</v>
      </c>
      <c r="AS232" s="11">
        <f t="shared" si="55"/>
        <v>0</v>
      </c>
      <c r="AT232" s="11">
        <f t="shared" si="55"/>
        <v>0</v>
      </c>
      <c r="AU232" s="11">
        <f t="shared" si="55"/>
        <v>0</v>
      </c>
      <c r="AV232" s="11">
        <f t="shared" si="55"/>
        <v>0</v>
      </c>
      <c r="AW232" s="11">
        <f t="shared" si="55"/>
        <v>0</v>
      </c>
      <c r="AX232" s="11">
        <f t="shared" si="51"/>
        <v>0</v>
      </c>
      <c r="AY232" s="11">
        <f t="shared" si="51"/>
        <v>0</v>
      </c>
      <c r="AZ232" s="11">
        <f t="shared" si="51"/>
        <v>0</v>
      </c>
    </row>
    <row r="233" spans="1:52" s="14" customFormat="1" ht="12" hidden="1" x14ac:dyDescent="0.2">
      <c r="A233" s="26" t="str">
        <f>IF(ISBLANK(B233),"",COUNTA($B$8:B233))</f>
        <v/>
      </c>
      <c r="B233" s="39"/>
      <c r="C233" s="38"/>
      <c r="D233" s="39"/>
      <c r="E233" s="44" t="str">
        <f t="shared" si="52"/>
        <v/>
      </c>
      <c r="F233" s="31"/>
      <c r="G233" s="43">
        <f t="shared" si="48"/>
        <v>0</v>
      </c>
      <c r="H233" s="35"/>
      <c r="I233" s="35"/>
      <c r="J233" s="35"/>
      <c r="K233" s="35"/>
      <c r="L233" s="35"/>
      <c r="M233" s="35"/>
      <c r="N233" s="35"/>
      <c r="O233" s="35"/>
      <c r="P233" s="43">
        <f t="shared" si="53"/>
        <v>0</v>
      </c>
      <c r="Q233" s="35"/>
      <c r="R233" s="35"/>
      <c r="S233" s="35"/>
      <c r="T233" s="35"/>
      <c r="U233" s="35"/>
      <c r="V233" s="35"/>
      <c r="W233" s="35"/>
      <c r="X233" s="35"/>
      <c r="Y233" s="28">
        <f t="shared" si="57"/>
        <v>0</v>
      </c>
      <c r="Z233" s="28">
        <f t="shared" si="57"/>
        <v>0</v>
      </c>
      <c r="AA233" s="28">
        <f t="shared" si="57"/>
        <v>0</v>
      </c>
      <c r="AB233" s="28">
        <f t="shared" si="56"/>
        <v>0</v>
      </c>
      <c r="AC233" s="28">
        <f t="shared" si="56"/>
        <v>0</v>
      </c>
      <c r="AD233" s="28">
        <f t="shared" si="56"/>
        <v>0</v>
      </c>
      <c r="AE233" s="28">
        <f t="shared" si="56"/>
        <v>0</v>
      </c>
      <c r="AF233" s="28">
        <f t="shared" si="56"/>
        <v>0</v>
      </c>
      <c r="AG233" s="28">
        <f t="shared" si="56"/>
        <v>0</v>
      </c>
      <c r="AH233" s="11">
        <f t="shared" si="54"/>
        <v>0</v>
      </c>
      <c r="AI233" s="11">
        <f t="shared" si="50"/>
        <v>0</v>
      </c>
      <c r="AJ233" s="11">
        <f t="shared" si="50"/>
        <v>0</v>
      </c>
      <c r="AK233" s="11">
        <f t="shared" si="50"/>
        <v>0</v>
      </c>
      <c r="AL233" s="11">
        <f t="shared" si="50"/>
        <v>0</v>
      </c>
      <c r="AM233" s="11">
        <f t="shared" si="50"/>
        <v>0</v>
      </c>
      <c r="AN233" s="11">
        <f t="shared" si="50"/>
        <v>0</v>
      </c>
      <c r="AO233" s="11">
        <f t="shared" si="58"/>
        <v>0</v>
      </c>
      <c r="AP233" s="11">
        <f t="shared" si="58"/>
        <v>0</v>
      </c>
      <c r="AQ233" s="11">
        <f t="shared" si="58"/>
        <v>0</v>
      </c>
      <c r="AR233" s="11">
        <f t="shared" si="55"/>
        <v>0</v>
      </c>
      <c r="AS233" s="11">
        <f t="shared" si="55"/>
        <v>0</v>
      </c>
      <c r="AT233" s="11">
        <f t="shared" si="55"/>
        <v>0</v>
      </c>
      <c r="AU233" s="11">
        <f t="shared" si="55"/>
        <v>0</v>
      </c>
      <c r="AV233" s="11">
        <f t="shared" si="55"/>
        <v>0</v>
      </c>
      <c r="AW233" s="11">
        <f t="shared" si="55"/>
        <v>0</v>
      </c>
      <c r="AX233" s="11">
        <f t="shared" si="51"/>
        <v>0</v>
      </c>
      <c r="AY233" s="11">
        <f t="shared" si="51"/>
        <v>0</v>
      </c>
      <c r="AZ233" s="11">
        <f t="shared" si="51"/>
        <v>0</v>
      </c>
    </row>
    <row r="234" spans="1:52" s="14" customFormat="1" ht="12" hidden="1" x14ac:dyDescent="0.2">
      <c r="A234" s="26" t="str">
        <f>IF(ISBLANK(B234),"",COUNTA($B$8:B234))</f>
        <v/>
      </c>
      <c r="B234" s="39"/>
      <c r="C234" s="38"/>
      <c r="D234" s="39"/>
      <c r="E234" s="44" t="str">
        <f t="shared" si="52"/>
        <v/>
      </c>
      <c r="F234" s="31"/>
      <c r="G234" s="43">
        <f t="shared" si="48"/>
        <v>0</v>
      </c>
      <c r="H234" s="35"/>
      <c r="I234" s="35"/>
      <c r="J234" s="35"/>
      <c r="K234" s="35"/>
      <c r="L234" s="35"/>
      <c r="M234" s="35"/>
      <c r="N234" s="35"/>
      <c r="O234" s="35"/>
      <c r="P234" s="43">
        <f t="shared" si="53"/>
        <v>0</v>
      </c>
      <c r="Q234" s="35"/>
      <c r="R234" s="35"/>
      <c r="S234" s="35"/>
      <c r="T234" s="35"/>
      <c r="U234" s="35"/>
      <c r="V234" s="35"/>
      <c r="W234" s="35"/>
      <c r="X234" s="35"/>
      <c r="Y234" s="28">
        <f t="shared" si="57"/>
        <v>0</v>
      </c>
      <c r="Z234" s="28">
        <f t="shared" si="57"/>
        <v>0</v>
      </c>
      <c r="AA234" s="28">
        <f t="shared" si="57"/>
        <v>0</v>
      </c>
      <c r="AB234" s="28">
        <f t="shared" si="56"/>
        <v>0</v>
      </c>
      <c r="AC234" s="28">
        <f t="shared" si="56"/>
        <v>0</v>
      </c>
      <c r="AD234" s="28">
        <f t="shared" si="56"/>
        <v>0</v>
      </c>
      <c r="AE234" s="28">
        <f t="shared" si="56"/>
        <v>0</v>
      </c>
      <c r="AF234" s="28">
        <f t="shared" si="56"/>
        <v>0</v>
      </c>
      <c r="AG234" s="28">
        <f t="shared" si="56"/>
        <v>0</v>
      </c>
      <c r="AH234" s="11">
        <f t="shared" si="54"/>
        <v>0</v>
      </c>
      <c r="AI234" s="11">
        <f t="shared" si="50"/>
        <v>0</v>
      </c>
      <c r="AJ234" s="11">
        <f t="shared" si="50"/>
        <v>0</v>
      </c>
      <c r="AK234" s="11">
        <f t="shared" si="50"/>
        <v>0</v>
      </c>
      <c r="AL234" s="11">
        <f t="shared" si="50"/>
        <v>0</v>
      </c>
      <c r="AM234" s="11">
        <f t="shared" si="50"/>
        <v>0</v>
      </c>
      <c r="AN234" s="11">
        <f t="shared" si="50"/>
        <v>0</v>
      </c>
      <c r="AO234" s="11">
        <f t="shared" si="58"/>
        <v>0</v>
      </c>
      <c r="AP234" s="11">
        <f t="shared" si="58"/>
        <v>0</v>
      </c>
      <c r="AQ234" s="11">
        <f t="shared" si="58"/>
        <v>0</v>
      </c>
      <c r="AR234" s="11">
        <f t="shared" si="55"/>
        <v>0</v>
      </c>
      <c r="AS234" s="11">
        <f t="shared" si="55"/>
        <v>0</v>
      </c>
      <c r="AT234" s="11">
        <f t="shared" si="55"/>
        <v>0</v>
      </c>
      <c r="AU234" s="11">
        <f t="shared" si="55"/>
        <v>0</v>
      </c>
      <c r="AV234" s="11">
        <f t="shared" si="55"/>
        <v>0</v>
      </c>
      <c r="AW234" s="11">
        <f t="shared" si="55"/>
        <v>0</v>
      </c>
      <c r="AX234" s="11">
        <f t="shared" si="51"/>
        <v>0</v>
      </c>
      <c r="AY234" s="11">
        <f t="shared" si="51"/>
        <v>0</v>
      </c>
      <c r="AZ234" s="11">
        <f t="shared" si="51"/>
        <v>0</v>
      </c>
    </row>
    <row r="235" spans="1:52" s="14" customFormat="1" ht="12" hidden="1" x14ac:dyDescent="0.2">
      <c r="A235" s="26" t="str">
        <f>IF(ISBLANK(B235),"",COUNTA($B$8:B235))</f>
        <v/>
      </c>
      <c r="B235" s="39"/>
      <c r="C235" s="38"/>
      <c r="D235" s="39"/>
      <c r="E235" s="44" t="str">
        <f t="shared" si="52"/>
        <v/>
      </c>
      <c r="F235" s="31"/>
      <c r="G235" s="43">
        <f t="shared" si="48"/>
        <v>0</v>
      </c>
      <c r="H235" s="35"/>
      <c r="I235" s="35"/>
      <c r="J235" s="35"/>
      <c r="K235" s="35"/>
      <c r="L235" s="35"/>
      <c r="M235" s="35"/>
      <c r="N235" s="35"/>
      <c r="O235" s="35"/>
      <c r="P235" s="43">
        <f t="shared" si="53"/>
        <v>0</v>
      </c>
      <c r="Q235" s="35"/>
      <c r="R235" s="35"/>
      <c r="S235" s="35"/>
      <c r="T235" s="35"/>
      <c r="U235" s="35"/>
      <c r="V235" s="35"/>
      <c r="W235" s="35"/>
      <c r="X235" s="35"/>
      <c r="Y235" s="28">
        <f t="shared" si="57"/>
        <v>0</v>
      </c>
      <c r="Z235" s="28">
        <f t="shared" si="57"/>
        <v>0</v>
      </c>
      <c r="AA235" s="28">
        <f t="shared" si="57"/>
        <v>0</v>
      </c>
      <c r="AB235" s="28">
        <f t="shared" si="56"/>
        <v>0</v>
      </c>
      <c r="AC235" s="28">
        <f t="shared" si="56"/>
        <v>0</v>
      </c>
      <c r="AD235" s="28">
        <f t="shared" si="56"/>
        <v>0</v>
      </c>
      <c r="AE235" s="28">
        <f t="shared" si="56"/>
        <v>0</v>
      </c>
      <c r="AF235" s="28">
        <f t="shared" si="56"/>
        <v>0</v>
      </c>
      <c r="AG235" s="28">
        <f t="shared" si="56"/>
        <v>0</v>
      </c>
      <c r="AH235" s="11">
        <f t="shared" si="54"/>
        <v>0</v>
      </c>
      <c r="AI235" s="11">
        <f t="shared" si="50"/>
        <v>0</v>
      </c>
      <c r="AJ235" s="11">
        <f t="shared" si="50"/>
        <v>0</v>
      </c>
      <c r="AK235" s="11">
        <f t="shared" si="50"/>
        <v>0</v>
      </c>
      <c r="AL235" s="11">
        <f t="shared" si="50"/>
        <v>0</v>
      </c>
      <c r="AM235" s="11">
        <f t="shared" si="50"/>
        <v>0</v>
      </c>
      <c r="AN235" s="11">
        <f t="shared" si="50"/>
        <v>0</v>
      </c>
      <c r="AO235" s="11">
        <f t="shared" si="58"/>
        <v>0</v>
      </c>
      <c r="AP235" s="11">
        <f t="shared" si="58"/>
        <v>0</v>
      </c>
      <c r="AQ235" s="11">
        <f t="shared" si="58"/>
        <v>0</v>
      </c>
      <c r="AR235" s="11">
        <f t="shared" si="55"/>
        <v>0</v>
      </c>
      <c r="AS235" s="11">
        <f t="shared" si="55"/>
        <v>0</v>
      </c>
      <c r="AT235" s="11">
        <f t="shared" si="55"/>
        <v>0</v>
      </c>
      <c r="AU235" s="11">
        <f t="shared" si="55"/>
        <v>0</v>
      </c>
      <c r="AV235" s="11">
        <f t="shared" si="55"/>
        <v>0</v>
      </c>
      <c r="AW235" s="11">
        <f t="shared" si="55"/>
        <v>0</v>
      </c>
      <c r="AX235" s="11">
        <f t="shared" si="51"/>
        <v>0</v>
      </c>
      <c r="AY235" s="11">
        <f t="shared" si="51"/>
        <v>0</v>
      </c>
      <c r="AZ235" s="11">
        <f t="shared" si="51"/>
        <v>0</v>
      </c>
    </row>
    <row r="236" spans="1:52" s="14" customFormat="1" ht="12" hidden="1" x14ac:dyDescent="0.2">
      <c r="A236" s="26" t="str">
        <f>IF(ISBLANK(B236),"",COUNTA($B$8:B236))</f>
        <v/>
      </c>
      <c r="B236" s="39"/>
      <c r="C236" s="38"/>
      <c r="D236" s="39"/>
      <c r="E236" s="44" t="str">
        <f t="shared" si="52"/>
        <v/>
      </c>
      <c r="F236" s="31"/>
      <c r="G236" s="43">
        <f t="shared" si="48"/>
        <v>0</v>
      </c>
      <c r="H236" s="35"/>
      <c r="I236" s="35"/>
      <c r="J236" s="35"/>
      <c r="K236" s="35"/>
      <c r="L236" s="35"/>
      <c r="M236" s="35"/>
      <c r="N236" s="35"/>
      <c r="O236" s="35"/>
      <c r="P236" s="43">
        <f t="shared" si="53"/>
        <v>0</v>
      </c>
      <c r="Q236" s="35"/>
      <c r="R236" s="35"/>
      <c r="S236" s="35"/>
      <c r="T236" s="35"/>
      <c r="U236" s="35"/>
      <c r="V236" s="35"/>
      <c r="W236" s="35"/>
      <c r="X236" s="35"/>
      <c r="Y236" s="28">
        <f t="shared" si="57"/>
        <v>0</v>
      </c>
      <c r="Z236" s="28">
        <f t="shared" si="57"/>
        <v>0</v>
      </c>
      <c r="AA236" s="28">
        <f t="shared" si="57"/>
        <v>0</v>
      </c>
      <c r="AB236" s="28">
        <f t="shared" si="56"/>
        <v>0</v>
      </c>
      <c r="AC236" s="28">
        <f t="shared" si="56"/>
        <v>0</v>
      </c>
      <c r="AD236" s="28">
        <f t="shared" si="56"/>
        <v>0</v>
      </c>
      <c r="AE236" s="28">
        <f t="shared" si="56"/>
        <v>0</v>
      </c>
      <c r="AF236" s="28">
        <f t="shared" si="56"/>
        <v>0</v>
      </c>
      <c r="AG236" s="28">
        <f t="shared" si="56"/>
        <v>0</v>
      </c>
      <c r="AH236" s="11">
        <f t="shared" si="54"/>
        <v>0</v>
      </c>
      <c r="AI236" s="11">
        <f t="shared" si="50"/>
        <v>0</v>
      </c>
      <c r="AJ236" s="11">
        <f t="shared" si="50"/>
        <v>0</v>
      </c>
      <c r="AK236" s="11">
        <f t="shared" si="50"/>
        <v>0</v>
      </c>
      <c r="AL236" s="11">
        <f t="shared" si="50"/>
        <v>0</v>
      </c>
      <c r="AM236" s="11">
        <f t="shared" si="50"/>
        <v>0</v>
      </c>
      <c r="AN236" s="11">
        <f t="shared" si="50"/>
        <v>0</v>
      </c>
      <c r="AO236" s="11">
        <f t="shared" si="58"/>
        <v>0</v>
      </c>
      <c r="AP236" s="11">
        <f t="shared" si="58"/>
        <v>0</v>
      </c>
      <c r="AQ236" s="11">
        <f t="shared" si="58"/>
        <v>0</v>
      </c>
      <c r="AR236" s="11">
        <f t="shared" si="55"/>
        <v>0</v>
      </c>
      <c r="AS236" s="11">
        <f t="shared" si="55"/>
        <v>0</v>
      </c>
      <c r="AT236" s="11">
        <f t="shared" si="55"/>
        <v>0</v>
      </c>
      <c r="AU236" s="11">
        <f t="shared" si="55"/>
        <v>0</v>
      </c>
      <c r="AV236" s="11">
        <f t="shared" si="55"/>
        <v>0</v>
      </c>
      <c r="AW236" s="11">
        <f t="shared" si="55"/>
        <v>0</v>
      </c>
      <c r="AX236" s="11">
        <f t="shared" si="51"/>
        <v>0</v>
      </c>
      <c r="AY236" s="11">
        <f t="shared" si="51"/>
        <v>0</v>
      </c>
      <c r="AZ236" s="11">
        <f t="shared" si="51"/>
        <v>0</v>
      </c>
    </row>
    <row r="237" spans="1:52" s="14" customFormat="1" ht="12" hidden="1" x14ac:dyDescent="0.2">
      <c r="A237" s="26" t="str">
        <f>IF(ISBLANK(B237),"",COUNTA($B$8:B237))</f>
        <v/>
      </c>
      <c r="B237" s="39"/>
      <c r="C237" s="38"/>
      <c r="D237" s="39"/>
      <c r="E237" s="44" t="str">
        <f t="shared" si="52"/>
        <v/>
      </c>
      <c r="F237" s="31"/>
      <c r="G237" s="43">
        <f t="shared" si="48"/>
        <v>0</v>
      </c>
      <c r="H237" s="35"/>
      <c r="I237" s="35"/>
      <c r="J237" s="35"/>
      <c r="K237" s="35"/>
      <c r="L237" s="35"/>
      <c r="M237" s="35"/>
      <c r="N237" s="35"/>
      <c r="O237" s="35"/>
      <c r="P237" s="43">
        <f t="shared" si="53"/>
        <v>0</v>
      </c>
      <c r="Q237" s="35"/>
      <c r="R237" s="35"/>
      <c r="S237" s="35"/>
      <c r="T237" s="35"/>
      <c r="U237" s="35"/>
      <c r="V237" s="35"/>
      <c r="W237" s="35"/>
      <c r="X237" s="35"/>
      <c r="Y237" s="28">
        <f t="shared" si="57"/>
        <v>0</v>
      </c>
      <c r="Z237" s="28">
        <f t="shared" si="57"/>
        <v>0</v>
      </c>
      <c r="AA237" s="28">
        <f t="shared" si="57"/>
        <v>0</v>
      </c>
      <c r="AB237" s="28">
        <f t="shared" si="56"/>
        <v>0</v>
      </c>
      <c r="AC237" s="28">
        <f t="shared" si="56"/>
        <v>0</v>
      </c>
      <c r="AD237" s="28">
        <f t="shared" si="56"/>
        <v>0</v>
      </c>
      <c r="AE237" s="28">
        <f t="shared" si="56"/>
        <v>0</v>
      </c>
      <c r="AF237" s="28">
        <f t="shared" si="56"/>
        <v>0</v>
      </c>
      <c r="AG237" s="28">
        <f t="shared" si="56"/>
        <v>0</v>
      </c>
      <c r="AH237" s="11">
        <f t="shared" si="54"/>
        <v>0</v>
      </c>
      <c r="AI237" s="11">
        <f t="shared" si="50"/>
        <v>0</v>
      </c>
      <c r="AJ237" s="11">
        <f t="shared" si="50"/>
        <v>0</v>
      </c>
      <c r="AK237" s="11">
        <f t="shared" si="50"/>
        <v>0</v>
      </c>
      <c r="AL237" s="11">
        <f t="shared" si="50"/>
        <v>0</v>
      </c>
      <c r="AM237" s="11">
        <f t="shared" si="50"/>
        <v>0</v>
      </c>
      <c r="AN237" s="11">
        <f t="shared" si="50"/>
        <v>0</v>
      </c>
      <c r="AO237" s="11">
        <f t="shared" si="58"/>
        <v>0</v>
      </c>
      <c r="AP237" s="11">
        <f t="shared" si="58"/>
        <v>0</v>
      </c>
      <c r="AQ237" s="11">
        <f t="shared" si="58"/>
        <v>0</v>
      </c>
      <c r="AR237" s="11">
        <f t="shared" si="55"/>
        <v>0</v>
      </c>
      <c r="AS237" s="11">
        <f t="shared" si="55"/>
        <v>0</v>
      </c>
      <c r="AT237" s="11">
        <f t="shared" si="55"/>
        <v>0</v>
      </c>
      <c r="AU237" s="11">
        <f t="shared" si="55"/>
        <v>0</v>
      </c>
      <c r="AV237" s="11">
        <f t="shared" si="55"/>
        <v>0</v>
      </c>
      <c r="AW237" s="11">
        <f t="shared" si="55"/>
        <v>0</v>
      </c>
      <c r="AX237" s="11">
        <f t="shared" si="51"/>
        <v>0</v>
      </c>
      <c r="AY237" s="11">
        <f t="shared" si="51"/>
        <v>0</v>
      </c>
      <c r="AZ237" s="11">
        <f t="shared" si="51"/>
        <v>0</v>
      </c>
    </row>
    <row r="238" spans="1:52" s="14" customFormat="1" ht="12" hidden="1" x14ac:dyDescent="0.2">
      <c r="A238" s="26" t="str">
        <f>IF(ISBLANK(B238),"",COUNTA($B$8:B238))</f>
        <v/>
      </c>
      <c r="B238" s="39"/>
      <c r="C238" s="38"/>
      <c r="D238" s="39"/>
      <c r="E238" s="44" t="str">
        <f t="shared" si="52"/>
        <v/>
      </c>
      <c r="F238" s="31"/>
      <c r="G238" s="43">
        <f t="shared" si="48"/>
        <v>0</v>
      </c>
      <c r="H238" s="35"/>
      <c r="I238" s="35"/>
      <c r="J238" s="35"/>
      <c r="K238" s="35"/>
      <c r="L238" s="35"/>
      <c r="M238" s="35"/>
      <c r="N238" s="35"/>
      <c r="O238" s="35"/>
      <c r="P238" s="43">
        <f t="shared" si="53"/>
        <v>0</v>
      </c>
      <c r="Q238" s="35"/>
      <c r="R238" s="35"/>
      <c r="S238" s="35"/>
      <c r="T238" s="35"/>
      <c r="U238" s="35"/>
      <c r="V238" s="35"/>
      <c r="W238" s="35"/>
      <c r="X238" s="35"/>
      <c r="Y238" s="28">
        <f t="shared" si="57"/>
        <v>0</v>
      </c>
      <c r="Z238" s="28">
        <f t="shared" si="57"/>
        <v>0</v>
      </c>
      <c r="AA238" s="28">
        <f t="shared" si="57"/>
        <v>0</v>
      </c>
      <c r="AB238" s="28">
        <f t="shared" si="56"/>
        <v>0</v>
      </c>
      <c r="AC238" s="28">
        <f t="shared" si="56"/>
        <v>0</v>
      </c>
      <c r="AD238" s="28">
        <f t="shared" si="56"/>
        <v>0</v>
      </c>
      <c r="AE238" s="28">
        <f t="shared" si="56"/>
        <v>0</v>
      </c>
      <c r="AF238" s="28">
        <f t="shared" si="56"/>
        <v>0</v>
      </c>
      <c r="AG238" s="28">
        <f t="shared" si="56"/>
        <v>0</v>
      </c>
      <c r="AH238" s="11">
        <f t="shared" si="54"/>
        <v>0</v>
      </c>
      <c r="AI238" s="11">
        <f t="shared" si="50"/>
        <v>0</v>
      </c>
      <c r="AJ238" s="11">
        <f t="shared" si="50"/>
        <v>0</v>
      </c>
      <c r="AK238" s="11">
        <f t="shared" si="50"/>
        <v>0</v>
      </c>
      <c r="AL238" s="11">
        <f t="shared" si="50"/>
        <v>0</v>
      </c>
      <c r="AM238" s="11">
        <f t="shared" si="50"/>
        <v>0</v>
      </c>
      <c r="AN238" s="11">
        <f t="shared" si="50"/>
        <v>0</v>
      </c>
      <c r="AO238" s="11">
        <f t="shared" si="58"/>
        <v>0</v>
      </c>
      <c r="AP238" s="11">
        <f t="shared" si="58"/>
        <v>0</v>
      </c>
      <c r="AQ238" s="11">
        <f t="shared" si="58"/>
        <v>0</v>
      </c>
      <c r="AR238" s="11">
        <f t="shared" si="55"/>
        <v>0</v>
      </c>
      <c r="AS238" s="11">
        <f t="shared" si="55"/>
        <v>0</v>
      </c>
      <c r="AT238" s="11">
        <f t="shared" si="55"/>
        <v>0</v>
      </c>
      <c r="AU238" s="11">
        <f t="shared" si="55"/>
        <v>0</v>
      </c>
      <c r="AV238" s="11">
        <f t="shared" si="55"/>
        <v>0</v>
      </c>
      <c r="AW238" s="11">
        <f t="shared" si="55"/>
        <v>0</v>
      </c>
      <c r="AX238" s="11">
        <f t="shared" si="51"/>
        <v>0</v>
      </c>
      <c r="AY238" s="11">
        <f t="shared" si="51"/>
        <v>0</v>
      </c>
      <c r="AZ238" s="11">
        <f t="shared" si="51"/>
        <v>0</v>
      </c>
    </row>
    <row r="239" spans="1:52" s="14" customFormat="1" ht="12" hidden="1" x14ac:dyDescent="0.2">
      <c r="A239" s="26" t="str">
        <f>IF(ISBLANK(B239),"",COUNTA($B$8:B239))</f>
        <v/>
      </c>
      <c r="B239" s="39"/>
      <c r="C239" s="38"/>
      <c r="D239" s="39"/>
      <c r="E239" s="44" t="str">
        <f t="shared" si="52"/>
        <v/>
      </c>
      <c r="F239" s="31"/>
      <c r="G239" s="43">
        <f t="shared" si="48"/>
        <v>0</v>
      </c>
      <c r="H239" s="35"/>
      <c r="I239" s="35"/>
      <c r="J239" s="35"/>
      <c r="K239" s="35"/>
      <c r="L239" s="35"/>
      <c r="M239" s="35"/>
      <c r="N239" s="35"/>
      <c r="O239" s="35"/>
      <c r="P239" s="43">
        <f t="shared" si="53"/>
        <v>0</v>
      </c>
      <c r="Q239" s="35"/>
      <c r="R239" s="35"/>
      <c r="S239" s="35"/>
      <c r="T239" s="35"/>
      <c r="U239" s="35"/>
      <c r="V239" s="35"/>
      <c r="W239" s="35"/>
      <c r="X239" s="35"/>
      <c r="Y239" s="28">
        <f t="shared" si="57"/>
        <v>0</v>
      </c>
      <c r="Z239" s="28">
        <f t="shared" si="57"/>
        <v>0</v>
      </c>
      <c r="AA239" s="28">
        <f t="shared" si="57"/>
        <v>0</v>
      </c>
      <c r="AB239" s="28">
        <f t="shared" si="56"/>
        <v>0</v>
      </c>
      <c r="AC239" s="28">
        <f t="shared" si="56"/>
        <v>0</v>
      </c>
      <c r="AD239" s="28">
        <f t="shared" si="56"/>
        <v>0</v>
      </c>
      <c r="AE239" s="28">
        <f t="shared" si="56"/>
        <v>0</v>
      </c>
      <c r="AF239" s="28">
        <f t="shared" si="56"/>
        <v>0</v>
      </c>
      <c r="AG239" s="28">
        <f t="shared" si="56"/>
        <v>0</v>
      </c>
      <c r="AH239" s="11">
        <f t="shared" si="54"/>
        <v>0</v>
      </c>
      <c r="AI239" s="11">
        <f t="shared" si="50"/>
        <v>0</v>
      </c>
      <c r="AJ239" s="11">
        <f t="shared" si="50"/>
        <v>0</v>
      </c>
      <c r="AK239" s="11">
        <f t="shared" si="50"/>
        <v>0</v>
      </c>
      <c r="AL239" s="11">
        <f t="shared" si="50"/>
        <v>0</v>
      </c>
      <c r="AM239" s="11">
        <f t="shared" si="50"/>
        <v>0</v>
      </c>
      <c r="AN239" s="11">
        <f t="shared" si="50"/>
        <v>0</v>
      </c>
      <c r="AO239" s="11">
        <f t="shared" si="58"/>
        <v>0</v>
      </c>
      <c r="AP239" s="11">
        <f t="shared" si="58"/>
        <v>0</v>
      </c>
      <c r="AQ239" s="11">
        <f t="shared" si="58"/>
        <v>0</v>
      </c>
      <c r="AR239" s="11">
        <f t="shared" si="55"/>
        <v>0</v>
      </c>
      <c r="AS239" s="11">
        <f t="shared" si="55"/>
        <v>0</v>
      </c>
      <c r="AT239" s="11">
        <f t="shared" si="55"/>
        <v>0</v>
      </c>
      <c r="AU239" s="11">
        <f t="shared" si="55"/>
        <v>0</v>
      </c>
      <c r="AV239" s="11">
        <f t="shared" si="55"/>
        <v>0</v>
      </c>
      <c r="AW239" s="11">
        <f t="shared" si="55"/>
        <v>0</v>
      </c>
      <c r="AX239" s="11">
        <f t="shared" si="51"/>
        <v>0</v>
      </c>
      <c r="AY239" s="11">
        <f t="shared" si="51"/>
        <v>0</v>
      </c>
      <c r="AZ239" s="11">
        <f t="shared" si="51"/>
        <v>0</v>
      </c>
    </row>
    <row r="240" spans="1:52" s="14" customFormat="1" ht="12" hidden="1" x14ac:dyDescent="0.2">
      <c r="A240" s="26" t="str">
        <f>IF(ISBLANK(B240),"",COUNTA($B$8:B240))</f>
        <v/>
      </c>
      <c r="B240" s="39"/>
      <c r="C240" s="38"/>
      <c r="D240" s="39"/>
      <c r="E240" s="44" t="str">
        <f t="shared" si="52"/>
        <v/>
      </c>
      <c r="F240" s="31"/>
      <c r="G240" s="43">
        <f t="shared" si="48"/>
        <v>0</v>
      </c>
      <c r="H240" s="35"/>
      <c r="I240" s="35"/>
      <c r="J240" s="35"/>
      <c r="K240" s="35"/>
      <c r="L240" s="35"/>
      <c r="M240" s="35"/>
      <c r="N240" s="35"/>
      <c r="O240" s="35"/>
      <c r="P240" s="43">
        <f t="shared" si="53"/>
        <v>0</v>
      </c>
      <c r="Q240" s="35"/>
      <c r="R240" s="35"/>
      <c r="S240" s="35"/>
      <c r="T240" s="35"/>
      <c r="U240" s="35"/>
      <c r="V240" s="35"/>
      <c r="W240" s="35"/>
      <c r="X240" s="35"/>
      <c r="Y240" s="28">
        <f t="shared" si="57"/>
        <v>0</v>
      </c>
      <c r="Z240" s="28">
        <f t="shared" si="57"/>
        <v>0</v>
      </c>
      <c r="AA240" s="28">
        <f t="shared" si="57"/>
        <v>0</v>
      </c>
      <c r="AB240" s="28">
        <f t="shared" si="56"/>
        <v>0</v>
      </c>
      <c r="AC240" s="28">
        <f t="shared" si="56"/>
        <v>0</v>
      </c>
      <c r="AD240" s="28">
        <f t="shared" si="56"/>
        <v>0</v>
      </c>
      <c r="AE240" s="28">
        <f t="shared" si="56"/>
        <v>0</v>
      </c>
      <c r="AF240" s="28">
        <f t="shared" si="56"/>
        <v>0</v>
      </c>
      <c r="AG240" s="28">
        <f t="shared" si="56"/>
        <v>0</v>
      </c>
      <c r="AH240" s="11">
        <f t="shared" si="54"/>
        <v>0</v>
      </c>
      <c r="AI240" s="11">
        <f t="shared" si="50"/>
        <v>0</v>
      </c>
      <c r="AJ240" s="11">
        <f t="shared" si="50"/>
        <v>0</v>
      </c>
      <c r="AK240" s="11">
        <f t="shared" si="50"/>
        <v>0</v>
      </c>
      <c r="AL240" s="11">
        <f t="shared" si="50"/>
        <v>0</v>
      </c>
      <c r="AM240" s="11">
        <f t="shared" si="50"/>
        <v>0</v>
      </c>
      <c r="AN240" s="11">
        <f t="shared" si="50"/>
        <v>0</v>
      </c>
      <c r="AO240" s="11">
        <f t="shared" si="58"/>
        <v>0</v>
      </c>
      <c r="AP240" s="11">
        <f t="shared" si="58"/>
        <v>0</v>
      </c>
      <c r="AQ240" s="11">
        <f t="shared" si="58"/>
        <v>0</v>
      </c>
      <c r="AR240" s="11">
        <f t="shared" si="55"/>
        <v>0</v>
      </c>
      <c r="AS240" s="11">
        <f t="shared" si="55"/>
        <v>0</v>
      </c>
      <c r="AT240" s="11">
        <f t="shared" si="55"/>
        <v>0</v>
      </c>
      <c r="AU240" s="11">
        <f t="shared" si="55"/>
        <v>0</v>
      </c>
      <c r="AV240" s="11">
        <f t="shared" si="55"/>
        <v>0</v>
      </c>
      <c r="AW240" s="11">
        <f t="shared" si="55"/>
        <v>0</v>
      </c>
      <c r="AX240" s="11">
        <f t="shared" si="51"/>
        <v>0</v>
      </c>
      <c r="AY240" s="11">
        <f t="shared" si="51"/>
        <v>0</v>
      </c>
      <c r="AZ240" s="11">
        <f t="shared" si="51"/>
        <v>0</v>
      </c>
    </row>
    <row r="241" spans="1:52" s="14" customFormat="1" ht="12" hidden="1" x14ac:dyDescent="0.2">
      <c r="A241" s="26" t="str">
        <f>IF(ISBLANK(B241),"",COUNTA($B$8:B241))</f>
        <v/>
      </c>
      <c r="B241" s="39"/>
      <c r="C241" s="38"/>
      <c r="D241" s="39"/>
      <c r="E241" s="44" t="str">
        <f t="shared" si="52"/>
        <v/>
      </c>
      <c r="F241" s="31"/>
      <c r="G241" s="43">
        <f t="shared" si="48"/>
        <v>0</v>
      </c>
      <c r="H241" s="35"/>
      <c r="I241" s="35"/>
      <c r="J241" s="35"/>
      <c r="K241" s="35"/>
      <c r="L241" s="35"/>
      <c r="M241" s="35"/>
      <c r="N241" s="35"/>
      <c r="O241" s="35"/>
      <c r="P241" s="43">
        <f t="shared" si="53"/>
        <v>0</v>
      </c>
      <c r="Q241" s="35"/>
      <c r="R241" s="35"/>
      <c r="S241" s="35"/>
      <c r="T241" s="35"/>
      <c r="U241" s="35"/>
      <c r="V241" s="35"/>
      <c r="W241" s="35"/>
      <c r="X241" s="35"/>
      <c r="Y241" s="28">
        <f t="shared" si="57"/>
        <v>0</v>
      </c>
      <c r="Z241" s="28">
        <f t="shared" si="57"/>
        <v>0</v>
      </c>
      <c r="AA241" s="28">
        <f t="shared" si="57"/>
        <v>0</v>
      </c>
      <c r="AB241" s="28">
        <f t="shared" si="56"/>
        <v>0</v>
      </c>
      <c r="AC241" s="28">
        <f t="shared" si="56"/>
        <v>0</v>
      </c>
      <c r="AD241" s="28">
        <f t="shared" si="56"/>
        <v>0</v>
      </c>
      <c r="AE241" s="28">
        <f t="shared" si="56"/>
        <v>0</v>
      </c>
      <c r="AF241" s="28">
        <f t="shared" si="56"/>
        <v>0</v>
      </c>
      <c r="AG241" s="28">
        <f t="shared" si="56"/>
        <v>0</v>
      </c>
      <c r="AH241" s="11">
        <f t="shared" si="54"/>
        <v>0</v>
      </c>
      <c r="AI241" s="11">
        <f t="shared" si="50"/>
        <v>0</v>
      </c>
      <c r="AJ241" s="11">
        <f t="shared" si="50"/>
        <v>0</v>
      </c>
      <c r="AK241" s="11">
        <f t="shared" si="50"/>
        <v>0</v>
      </c>
      <c r="AL241" s="11">
        <f t="shared" si="50"/>
        <v>0</v>
      </c>
      <c r="AM241" s="11">
        <f t="shared" si="50"/>
        <v>0</v>
      </c>
      <c r="AN241" s="11">
        <f t="shared" si="50"/>
        <v>0</v>
      </c>
      <c r="AO241" s="11">
        <f t="shared" si="58"/>
        <v>0</v>
      </c>
      <c r="AP241" s="11">
        <f t="shared" si="58"/>
        <v>0</v>
      </c>
      <c r="AQ241" s="11">
        <f t="shared" si="58"/>
        <v>0</v>
      </c>
      <c r="AR241" s="11">
        <f t="shared" si="55"/>
        <v>0</v>
      </c>
      <c r="AS241" s="11">
        <f t="shared" si="55"/>
        <v>0</v>
      </c>
      <c r="AT241" s="11">
        <f t="shared" si="55"/>
        <v>0</v>
      </c>
      <c r="AU241" s="11">
        <f t="shared" si="55"/>
        <v>0</v>
      </c>
      <c r="AV241" s="11">
        <f t="shared" si="55"/>
        <v>0</v>
      </c>
      <c r="AW241" s="11">
        <f t="shared" si="55"/>
        <v>0</v>
      </c>
      <c r="AX241" s="11">
        <f t="shared" si="51"/>
        <v>0</v>
      </c>
      <c r="AY241" s="11">
        <f t="shared" si="51"/>
        <v>0</v>
      </c>
      <c r="AZ241" s="11">
        <f t="shared" si="51"/>
        <v>0</v>
      </c>
    </row>
    <row r="242" spans="1:52" s="14" customFormat="1" ht="12" hidden="1" x14ac:dyDescent="0.2">
      <c r="A242" s="26" t="str">
        <f>IF(ISBLANK(B242),"",COUNTA($B$8:B242))</f>
        <v/>
      </c>
      <c r="B242" s="39"/>
      <c r="C242" s="38"/>
      <c r="D242" s="39"/>
      <c r="E242" s="44" t="str">
        <f t="shared" si="52"/>
        <v/>
      </c>
      <c r="F242" s="31"/>
      <c r="G242" s="43">
        <f>SUM(H242:O242)</f>
        <v>0</v>
      </c>
      <c r="H242" s="35"/>
      <c r="I242" s="35"/>
      <c r="J242" s="35"/>
      <c r="K242" s="35"/>
      <c r="L242" s="35"/>
      <c r="M242" s="35"/>
      <c r="N242" s="35"/>
      <c r="O242" s="35"/>
      <c r="P242" s="43">
        <f t="shared" si="53"/>
        <v>0</v>
      </c>
      <c r="Q242" s="35"/>
      <c r="R242" s="35"/>
      <c r="S242" s="35"/>
      <c r="T242" s="35"/>
      <c r="U242" s="35"/>
      <c r="V242" s="35"/>
      <c r="W242" s="35"/>
      <c r="X242" s="35"/>
      <c r="Y242" s="28">
        <f t="shared" si="57"/>
        <v>0</v>
      </c>
      <c r="Z242" s="28">
        <f t="shared" si="57"/>
        <v>0</v>
      </c>
      <c r="AA242" s="28">
        <f t="shared" si="57"/>
        <v>0</v>
      </c>
      <c r="AB242" s="28">
        <f t="shared" si="56"/>
        <v>0</v>
      </c>
      <c r="AC242" s="28">
        <f t="shared" si="56"/>
        <v>0</v>
      </c>
      <c r="AD242" s="28">
        <f t="shared" si="56"/>
        <v>0</v>
      </c>
      <c r="AE242" s="28">
        <f t="shared" si="56"/>
        <v>0</v>
      </c>
      <c r="AF242" s="28">
        <f t="shared" si="56"/>
        <v>0</v>
      </c>
      <c r="AG242" s="28">
        <f t="shared" si="56"/>
        <v>0</v>
      </c>
      <c r="AH242" s="11">
        <f t="shared" si="54"/>
        <v>0</v>
      </c>
      <c r="AI242" s="11">
        <f t="shared" si="50"/>
        <v>0</v>
      </c>
      <c r="AJ242" s="11">
        <f t="shared" si="50"/>
        <v>0</v>
      </c>
      <c r="AK242" s="11">
        <f t="shared" si="50"/>
        <v>0</v>
      </c>
      <c r="AL242" s="11">
        <f t="shared" si="50"/>
        <v>0</v>
      </c>
      <c r="AM242" s="11">
        <f t="shared" si="50"/>
        <v>0</v>
      </c>
      <c r="AN242" s="11">
        <f t="shared" si="50"/>
        <v>0</v>
      </c>
      <c r="AO242" s="11">
        <f t="shared" si="58"/>
        <v>0</v>
      </c>
      <c r="AP242" s="11">
        <f t="shared" si="58"/>
        <v>0</v>
      </c>
      <c r="AQ242" s="11">
        <f t="shared" si="58"/>
        <v>0</v>
      </c>
      <c r="AR242" s="11">
        <f t="shared" si="55"/>
        <v>0</v>
      </c>
      <c r="AS242" s="11">
        <f t="shared" si="55"/>
        <v>0</v>
      </c>
      <c r="AT242" s="11">
        <f t="shared" si="55"/>
        <v>0</v>
      </c>
      <c r="AU242" s="11">
        <f t="shared" si="55"/>
        <v>0</v>
      </c>
      <c r="AV242" s="11">
        <f t="shared" si="55"/>
        <v>0</v>
      </c>
      <c r="AW242" s="11">
        <f t="shared" si="55"/>
        <v>0</v>
      </c>
      <c r="AX242" s="11">
        <f t="shared" si="51"/>
        <v>0</v>
      </c>
      <c r="AY242" s="11">
        <f t="shared" si="51"/>
        <v>0</v>
      </c>
      <c r="AZ242" s="11">
        <f t="shared" si="51"/>
        <v>0</v>
      </c>
    </row>
    <row r="243" spans="1:52" s="14" customFormat="1" ht="12" hidden="1" x14ac:dyDescent="0.2">
      <c r="A243" s="26" t="str">
        <f>IF(ISBLANK(B243),"",COUNTA($B$8:B243))</f>
        <v/>
      </c>
      <c r="B243" s="39"/>
      <c r="C243" s="38"/>
      <c r="D243" s="39"/>
      <c r="E243" s="44" t="str">
        <f t="shared" si="52"/>
        <v/>
      </c>
      <c r="F243" s="31"/>
      <c r="G243" s="43">
        <f t="shared" si="48"/>
        <v>0</v>
      </c>
      <c r="H243" s="35"/>
      <c r="I243" s="35"/>
      <c r="J243" s="35"/>
      <c r="K243" s="35"/>
      <c r="L243" s="35"/>
      <c r="M243" s="35"/>
      <c r="N243" s="35"/>
      <c r="O243" s="35"/>
      <c r="P243" s="43">
        <f t="shared" si="53"/>
        <v>0</v>
      </c>
      <c r="Q243" s="35"/>
      <c r="R243" s="35"/>
      <c r="S243" s="35"/>
      <c r="T243" s="35"/>
      <c r="U243" s="35"/>
      <c r="V243" s="35"/>
      <c r="W243" s="35"/>
      <c r="X243" s="35"/>
      <c r="Y243" s="28">
        <f t="shared" si="57"/>
        <v>0</v>
      </c>
      <c r="Z243" s="28">
        <f t="shared" si="57"/>
        <v>0</v>
      </c>
      <c r="AA243" s="28">
        <f t="shared" si="57"/>
        <v>0</v>
      </c>
      <c r="AB243" s="28">
        <f t="shared" si="56"/>
        <v>0</v>
      </c>
      <c r="AC243" s="28">
        <f t="shared" si="56"/>
        <v>0</v>
      </c>
      <c r="AD243" s="28">
        <f t="shared" si="56"/>
        <v>0</v>
      </c>
      <c r="AE243" s="28">
        <f t="shared" si="56"/>
        <v>0</v>
      </c>
      <c r="AF243" s="28">
        <f t="shared" si="56"/>
        <v>0</v>
      </c>
      <c r="AG243" s="28">
        <f t="shared" si="56"/>
        <v>0</v>
      </c>
      <c r="AH243" s="11">
        <f t="shared" si="54"/>
        <v>0</v>
      </c>
      <c r="AI243" s="11">
        <f t="shared" si="50"/>
        <v>0</v>
      </c>
      <c r="AJ243" s="11">
        <f t="shared" si="50"/>
        <v>0</v>
      </c>
      <c r="AK243" s="11">
        <f t="shared" si="50"/>
        <v>0</v>
      </c>
      <c r="AL243" s="11">
        <f t="shared" si="50"/>
        <v>0</v>
      </c>
      <c r="AM243" s="11">
        <f t="shared" si="50"/>
        <v>0</v>
      </c>
      <c r="AN243" s="11">
        <f t="shared" si="50"/>
        <v>0</v>
      </c>
      <c r="AO243" s="11">
        <f t="shared" si="58"/>
        <v>0</v>
      </c>
      <c r="AP243" s="11">
        <f t="shared" si="58"/>
        <v>0</v>
      </c>
      <c r="AQ243" s="11">
        <f t="shared" si="58"/>
        <v>0</v>
      </c>
      <c r="AR243" s="11">
        <f t="shared" si="55"/>
        <v>0</v>
      </c>
      <c r="AS243" s="11">
        <f t="shared" si="55"/>
        <v>0</v>
      </c>
      <c r="AT243" s="11">
        <f t="shared" si="55"/>
        <v>0</v>
      </c>
      <c r="AU243" s="11">
        <f t="shared" si="55"/>
        <v>0</v>
      </c>
      <c r="AV243" s="11">
        <f t="shared" si="55"/>
        <v>0</v>
      </c>
      <c r="AW243" s="11">
        <f t="shared" si="55"/>
        <v>0</v>
      </c>
      <c r="AX243" s="11">
        <f t="shared" si="51"/>
        <v>0</v>
      </c>
      <c r="AY243" s="11">
        <f t="shared" si="51"/>
        <v>0</v>
      </c>
      <c r="AZ243" s="11">
        <f t="shared" si="51"/>
        <v>0</v>
      </c>
    </row>
    <row r="244" spans="1:52" s="14" customFormat="1" ht="12" hidden="1" x14ac:dyDescent="0.2">
      <c r="A244" s="26" t="str">
        <f>IF(ISBLANK(B244),"",COUNTA($B$8:B244))</f>
        <v/>
      </c>
      <c r="B244" s="39"/>
      <c r="C244" s="38"/>
      <c r="D244" s="39"/>
      <c r="E244" s="44" t="str">
        <f t="shared" si="52"/>
        <v/>
      </c>
      <c r="F244" s="31"/>
      <c r="G244" s="43">
        <f t="shared" si="48"/>
        <v>0</v>
      </c>
      <c r="H244" s="35"/>
      <c r="I244" s="35"/>
      <c r="J244" s="35"/>
      <c r="K244" s="35"/>
      <c r="L244" s="35"/>
      <c r="M244" s="35"/>
      <c r="N244" s="35"/>
      <c r="O244" s="35"/>
      <c r="P244" s="43">
        <f t="shared" si="53"/>
        <v>0</v>
      </c>
      <c r="Q244" s="35"/>
      <c r="R244" s="35"/>
      <c r="S244" s="35"/>
      <c r="T244" s="35"/>
      <c r="U244" s="35"/>
      <c r="V244" s="35"/>
      <c r="W244" s="35"/>
      <c r="X244" s="35"/>
      <c r="Y244" s="28">
        <f t="shared" si="57"/>
        <v>0</v>
      </c>
      <c r="Z244" s="28">
        <f t="shared" si="57"/>
        <v>0</v>
      </c>
      <c r="AA244" s="28">
        <f t="shared" si="57"/>
        <v>0</v>
      </c>
      <c r="AB244" s="28">
        <f t="shared" si="56"/>
        <v>0</v>
      </c>
      <c r="AC244" s="28">
        <f t="shared" si="56"/>
        <v>0</v>
      </c>
      <c r="AD244" s="28">
        <f t="shared" si="56"/>
        <v>0</v>
      </c>
      <c r="AE244" s="28">
        <f t="shared" si="56"/>
        <v>0</v>
      </c>
      <c r="AF244" s="28">
        <f t="shared" si="56"/>
        <v>0</v>
      </c>
      <c r="AG244" s="28">
        <f t="shared" si="56"/>
        <v>0</v>
      </c>
      <c r="AH244" s="11">
        <f t="shared" si="54"/>
        <v>0</v>
      </c>
      <c r="AI244" s="11">
        <f t="shared" si="50"/>
        <v>0</v>
      </c>
      <c r="AJ244" s="11">
        <f t="shared" si="50"/>
        <v>0</v>
      </c>
      <c r="AK244" s="11">
        <f t="shared" si="50"/>
        <v>0</v>
      </c>
      <c r="AL244" s="11">
        <f t="shared" si="50"/>
        <v>0</v>
      </c>
      <c r="AM244" s="11">
        <f t="shared" si="50"/>
        <v>0</v>
      </c>
      <c r="AN244" s="11">
        <f t="shared" si="50"/>
        <v>0</v>
      </c>
      <c r="AO244" s="11">
        <f t="shared" si="58"/>
        <v>0</v>
      </c>
      <c r="AP244" s="11">
        <f t="shared" si="58"/>
        <v>0</v>
      </c>
      <c r="AQ244" s="11">
        <f t="shared" si="58"/>
        <v>0</v>
      </c>
      <c r="AR244" s="11">
        <f t="shared" si="55"/>
        <v>0</v>
      </c>
      <c r="AS244" s="11">
        <f t="shared" si="55"/>
        <v>0</v>
      </c>
      <c r="AT244" s="11">
        <f t="shared" si="55"/>
        <v>0</v>
      </c>
      <c r="AU244" s="11">
        <f t="shared" ref="AU244:AZ278" si="59">IF($AH244=0,0,AB244)</f>
        <v>0</v>
      </c>
      <c r="AV244" s="11">
        <f t="shared" si="59"/>
        <v>0</v>
      </c>
      <c r="AW244" s="11">
        <f t="shared" si="59"/>
        <v>0</v>
      </c>
      <c r="AX244" s="11">
        <f t="shared" si="51"/>
        <v>0</v>
      </c>
      <c r="AY244" s="11">
        <f t="shared" si="51"/>
        <v>0</v>
      </c>
      <c r="AZ244" s="11">
        <f t="shared" si="51"/>
        <v>0</v>
      </c>
    </row>
    <row r="245" spans="1:52" s="14" customFormat="1" ht="12" hidden="1" x14ac:dyDescent="0.2">
      <c r="A245" s="26" t="str">
        <f>IF(ISBLANK(B245),"",COUNTA($B$8:B245))</f>
        <v/>
      </c>
      <c r="B245" s="39"/>
      <c r="C245" s="38"/>
      <c r="D245" s="39"/>
      <c r="E245" s="44" t="str">
        <f t="shared" si="52"/>
        <v/>
      </c>
      <c r="F245" s="31"/>
      <c r="G245" s="43">
        <f t="shared" si="48"/>
        <v>0</v>
      </c>
      <c r="H245" s="35"/>
      <c r="I245" s="35"/>
      <c r="J245" s="35"/>
      <c r="K245" s="35"/>
      <c r="L245" s="35"/>
      <c r="M245" s="35"/>
      <c r="N245" s="35"/>
      <c r="O245" s="35"/>
      <c r="P245" s="43">
        <f t="shared" si="53"/>
        <v>0</v>
      </c>
      <c r="Q245" s="35"/>
      <c r="R245" s="35"/>
      <c r="S245" s="35"/>
      <c r="T245" s="35"/>
      <c r="U245" s="35"/>
      <c r="V245" s="35"/>
      <c r="W245" s="35"/>
      <c r="X245" s="35"/>
      <c r="Y245" s="28">
        <f t="shared" si="57"/>
        <v>0</v>
      </c>
      <c r="Z245" s="28">
        <f t="shared" si="57"/>
        <v>0</v>
      </c>
      <c r="AA245" s="28">
        <f t="shared" si="57"/>
        <v>0</v>
      </c>
      <c r="AB245" s="28">
        <f t="shared" si="56"/>
        <v>0</v>
      </c>
      <c r="AC245" s="28">
        <f t="shared" si="56"/>
        <v>0</v>
      </c>
      <c r="AD245" s="28">
        <f t="shared" si="56"/>
        <v>0</v>
      </c>
      <c r="AE245" s="28">
        <f t="shared" si="56"/>
        <v>0</v>
      </c>
      <c r="AF245" s="28">
        <f t="shared" si="56"/>
        <v>0</v>
      </c>
      <c r="AG245" s="28">
        <f t="shared" si="56"/>
        <v>0</v>
      </c>
      <c r="AH245" s="11">
        <f t="shared" si="54"/>
        <v>0</v>
      </c>
      <c r="AI245" s="11">
        <f t="shared" si="50"/>
        <v>0</v>
      </c>
      <c r="AJ245" s="11">
        <f t="shared" si="50"/>
        <v>0</v>
      </c>
      <c r="AK245" s="11">
        <f t="shared" si="50"/>
        <v>0</v>
      </c>
      <c r="AL245" s="11">
        <f t="shared" si="50"/>
        <v>0</v>
      </c>
      <c r="AM245" s="11">
        <f t="shared" si="50"/>
        <v>0</v>
      </c>
      <c r="AN245" s="11">
        <f t="shared" si="50"/>
        <v>0</v>
      </c>
      <c r="AO245" s="11">
        <f t="shared" si="58"/>
        <v>0</v>
      </c>
      <c r="AP245" s="11">
        <f t="shared" si="58"/>
        <v>0</v>
      </c>
      <c r="AQ245" s="11">
        <f t="shared" si="58"/>
        <v>0</v>
      </c>
      <c r="AR245" s="11">
        <f t="shared" ref="AR245:AT278" si="60">IF($AH245=0,0,Y245)</f>
        <v>0</v>
      </c>
      <c r="AS245" s="11">
        <f t="shared" si="60"/>
        <v>0</v>
      </c>
      <c r="AT245" s="11">
        <f t="shared" si="60"/>
        <v>0</v>
      </c>
      <c r="AU245" s="11">
        <f t="shared" si="59"/>
        <v>0</v>
      </c>
      <c r="AV245" s="11">
        <f t="shared" si="59"/>
        <v>0</v>
      </c>
      <c r="AW245" s="11">
        <f t="shared" si="59"/>
        <v>0</v>
      </c>
      <c r="AX245" s="11">
        <f t="shared" si="51"/>
        <v>0</v>
      </c>
      <c r="AY245" s="11">
        <f t="shared" si="51"/>
        <v>0</v>
      </c>
      <c r="AZ245" s="11">
        <f t="shared" si="51"/>
        <v>0</v>
      </c>
    </row>
    <row r="246" spans="1:52" s="14" customFormat="1" ht="12" hidden="1" x14ac:dyDescent="0.2">
      <c r="A246" s="26" t="str">
        <f>IF(ISBLANK(B246),"",COUNTA($B$8:B246))</f>
        <v/>
      </c>
      <c r="B246" s="39"/>
      <c r="C246" s="38"/>
      <c r="D246" s="39"/>
      <c r="E246" s="44" t="str">
        <f t="shared" si="52"/>
        <v/>
      </c>
      <c r="F246" s="31"/>
      <c r="G246" s="43">
        <f t="shared" si="48"/>
        <v>0</v>
      </c>
      <c r="H246" s="35"/>
      <c r="I246" s="35"/>
      <c r="J246" s="35"/>
      <c r="K246" s="35"/>
      <c r="L246" s="35"/>
      <c r="M246" s="35"/>
      <c r="N246" s="35"/>
      <c r="O246" s="35"/>
      <c r="P246" s="43">
        <f t="shared" si="53"/>
        <v>0</v>
      </c>
      <c r="Q246" s="35"/>
      <c r="R246" s="35"/>
      <c r="S246" s="35"/>
      <c r="T246" s="35"/>
      <c r="U246" s="35"/>
      <c r="V246" s="35"/>
      <c r="W246" s="35"/>
      <c r="X246" s="35"/>
      <c r="Y246" s="28">
        <f t="shared" si="57"/>
        <v>0</v>
      </c>
      <c r="Z246" s="28">
        <f t="shared" si="57"/>
        <v>0</v>
      </c>
      <c r="AA246" s="28">
        <f t="shared" si="57"/>
        <v>0</v>
      </c>
      <c r="AB246" s="28">
        <f t="shared" si="56"/>
        <v>0</v>
      </c>
      <c r="AC246" s="28">
        <f t="shared" si="56"/>
        <v>0</v>
      </c>
      <c r="AD246" s="28">
        <f t="shared" si="56"/>
        <v>0</v>
      </c>
      <c r="AE246" s="28">
        <f t="shared" si="56"/>
        <v>0</v>
      </c>
      <c r="AF246" s="28">
        <f t="shared" si="56"/>
        <v>0</v>
      </c>
      <c r="AG246" s="28">
        <f t="shared" si="56"/>
        <v>0</v>
      </c>
      <c r="AH246" s="11">
        <f t="shared" si="54"/>
        <v>0</v>
      </c>
      <c r="AI246" s="11">
        <f t="shared" si="50"/>
        <v>0</v>
      </c>
      <c r="AJ246" s="11">
        <f t="shared" si="50"/>
        <v>0</v>
      </c>
      <c r="AK246" s="11">
        <f t="shared" si="50"/>
        <v>0</v>
      </c>
      <c r="AL246" s="11">
        <f t="shared" si="50"/>
        <v>0</v>
      </c>
      <c r="AM246" s="11">
        <f t="shared" si="50"/>
        <v>0</v>
      </c>
      <c r="AN246" s="11">
        <f t="shared" si="50"/>
        <v>0</v>
      </c>
      <c r="AO246" s="11">
        <f t="shared" si="58"/>
        <v>0</v>
      </c>
      <c r="AP246" s="11">
        <f t="shared" si="58"/>
        <v>0</v>
      </c>
      <c r="AQ246" s="11">
        <f t="shared" si="58"/>
        <v>0</v>
      </c>
      <c r="AR246" s="11">
        <f t="shared" si="60"/>
        <v>0</v>
      </c>
      <c r="AS246" s="11">
        <f t="shared" si="60"/>
        <v>0</v>
      </c>
      <c r="AT246" s="11">
        <f t="shared" si="60"/>
        <v>0</v>
      </c>
      <c r="AU246" s="11">
        <f t="shared" si="59"/>
        <v>0</v>
      </c>
      <c r="AV246" s="11">
        <f t="shared" si="59"/>
        <v>0</v>
      </c>
      <c r="AW246" s="11">
        <f t="shared" si="59"/>
        <v>0</v>
      </c>
      <c r="AX246" s="11">
        <f t="shared" si="51"/>
        <v>0</v>
      </c>
      <c r="AY246" s="11">
        <f t="shared" si="51"/>
        <v>0</v>
      </c>
      <c r="AZ246" s="11">
        <f t="shared" si="51"/>
        <v>0</v>
      </c>
    </row>
    <row r="247" spans="1:52" s="14" customFormat="1" ht="12" hidden="1" x14ac:dyDescent="0.2">
      <c r="A247" s="26" t="str">
        <f>IF(ISBLANK(B247),"",COUNTA($B$8:B247))</f>
        <v/>
      </c>
      <c r="B247" s="39"/>
      <c r="C247" s="38"/>
      <c r="D247" s="39"/>
      <c r="E247" s="44" t="str">
        <f t="shared" si="52"/>
        <v/>
      </c>
      <c r="F247" s="31"/>
      <c r="G247" s="43">
        <f t="shared" si="48"/>
        <v>0</v>
      </c>
      <c r="H247" s="35"/>
      <c r="I247" s="35"/>
      <c r="J247" s="35"/>
      <c r="K247" s="35"/>
      <c r="L247" s="35"/>
      <c r="M247" s="35"/>
      <c r="N247" s="35"/>
      <c r="O247" s="35"/>
      <c r="P247" s="43">
        <f t="shared" si="53"/>
        <v>0</v>
      </c>
      <c r="Q247" s="35"/>
      <c r="R247" s="35"/>
      <c r="S247" s="35"/>
      <c r="T247" s="35"/>
      <c r="U247" s="35"/>
      <c r="V247" s="35"/>
      <c r="W247" s="35"/>
      <c r="X247" s="35"/>
      <c r="Y247" s="28">
        <f t="shared" si="57"/>
        <v>0</v>
      </c>
      <c r="Z247" s="28">
        <f t="shared" si="57"/>
        <v>0</v>
      </c>
      <c r="AA247" s="28">
        <f t="shared" si="57"/>
        <v>0</v>
      </c>
      <c r="AB247" s="28">
        <f t="shared" si="56"/>
        <v>0</v>
      </c>
      <c r="AC247" s="28">
        <f t="shared" si="56"/>
        <v>0</v>
      </c>
      <c r="AD247" s="28">
        <f t="shared" si="56"/>
        <v>0</v>
      </c>
      <c r="AE247" s="28">
        <f t="shared" si="56"/>
        <v>0</v>
      </c>
      <c r="AF247" s="28">
        <f t="shared" si="56"/>
        <v>0</v>
      </c>
      <c r="AG247" s="28">
        <f t="shared" si="56"/>
        <v>0</v>
      </c>
      <c r="AH247" s="11">
        <f t="shared" si="54"/>
        <v>0</v>
      </c>
      <c r="AI247" s="11">
        <f t="shared" si="50"/>
        <v>0</v>
      </c>
      <c r="AJ247" s="11">
        <f t="shared" si="50"/>
        <v>0</v>
      </c>
      <c r="AK247" s="11">
        <f t="shared" si="50"/>
        <v>0</v>
      </c>
      <c r="AL247" s="11">
        <f t="shared" si="50"/>
        <v>0</v>
      </c>
      <c r="AM247" s="11">
        <f t="shared" si="50"/>
        <v>0</v>
      </c>
      <c r="AN247" s="11">
        <f t="shared" si="50"/>
        <v>0</v>
      </c>
      <c r="AO247" s="11">
        <f t="shared" si="58"/>
        <v>0</v>
      </c>
      <c r="AP247" s="11">
        <f t="shared" si="58"/>
        <v>0</v>
      </c>
      <c r="AQ247" s="11">
        <f t="shared" si="58"/>
        <v>0</v>
      </c>
      <c r="AR247" s="11">
        <f t="shared" si="60"/>
        <v>0</v>
      </c>
      <c r="AS247" s="11">
        <f t="shared" si="60"/>
        <v>0</v>
      </c>
      <c r="AT247" s="11">
        <f t="shared" si="60"/>
        <v>0</v>
      </c>
      <c r="AU247" s="11">
        <f t="shared" si="59"/>
        <v>0</v>
      </c>
      <c r="AV247" s="11">
        <f t="shared" si="59"/>
        <v>0</v>
      </c>
      <c r="AW247" s="11">
        <f t="shared" si="59"/>
        <v>0</v>
      </c>
      <c r="AX247" s="11">
        <f t="shared" si="51"/>
        <v>0</v>
      </c>
      <c r="AY247" s="11">
        <f t="shared" si="51"/>
        <v>0</v>
      </c>
      <c r="AZ247" s="11">
        <f t="shared" si="51"/>
        <v>0</v>
      </c>
    </row>
    <row r="248" spans="1:52" s="14" customFormat="1" ht="12" hidden="1" x14ac:dyDescent="0.2">
      <c r="A248" s="26" t="str">
        <f>IF(ISBLANK(B248),"",COUNTA($B$8:B248))</f>
        <v/>
      </c>
      <c r="B248" s="39"/>
      <c r="C248" s="38"/>
      <c r="D248" s="39"/>
      <c r="E248" s="44" t="str">
        <f t="shared" si="52"/>
        <v/>
      </c>
      <c r="F248" s="31"/>
      <c r="G248" s="43">
        <f t="shared" ref="G248:G278" si="61">SUM(H248:O248)</f>
        <v>0</v>
      </c>
      <c r="H248" s="35"/>
      <c r="I248" s="35"/>
      <c r="J248" s="35"/>
      <c r="K248" s="35"/>
      <c r="L248" s="35"/>
      <c r="M248" s="35"/>
      <c r="N248" s="35"/>
      <c r="O248" s="35"/>
      <c r="P248" s="43">
        <f t="shared" si="53"/>
        <v>0</v>
      </c>
      <c r="Q248" s="35"/>
      <c r="R248" s="35"/>
      <c r="S248" s="35"/>
      <c r="T248" s="35"/>
      <c r="U248" s="35"/>
      <c r="V248" s="35"/>
      <c r="W248" s="35"/>
      <c r="X248" s="35"/>
      <c r="Y248" s="28">
        <f t="shared" si="57"/>
        <v>0</v>
      </c>
      <c r="Z248" s="28">
        <f t="shared" si="57"/>
        <v>0</v>
      </c>
      <c r="AA248" s="28">
        <f t="shared" si="57"/>
        <v>0</v>
      </c>
      <c r="AB248" s="28">
        <f t="shared" si="56"/>
        <v>0</v>
      </c>
      <c r="AC248" s="28">
        <f t="shared" si="56"/>
        <v>0</v>
      </c>
      <c r="AD248" s="28">
        <f t="shared" si="56"/>
        <v>0</v>
      </c>
      <c r="AE248" s="28">
        <f t="shared" si="56"/>
        <v>0</v>
      </c>
      <c r="AF248" s="28">
        <f t="shared" si="56"/>
        <v>0</v>
      </c>
      <c r="AG248" s="28">
        <f t="shared" si="56"/>
        <v>0</v>
      </c>
      <c r="AH248" s="11">
        <f t="shared" si="54"/>
        <v>0</v>
      </c>
      <c r="AI248" s="11">
        <f t="shared" si="50"/>
        <v>0</v>
      </c>
      <c r="AJ248" s="11">
        <f t="shared" si="50"/>
        <v>0</v>
      </c>
      <c r="AK248" s="11">
        <f t="shared" si="50"/>
        <v>0</v>
      </c>
      <c r="AL248" s="11">
        <f t="shared" si="50"/>
        <v>0</v>
      </c>
      <c r="AM248" s="11">
        <f t="shared" si="50"/>
        <v>0</v>
      </c>
      <c r="AN248" s="11">
        <f t="shared" si="50"/>
        <v>0</v>
      </c>
      <c r="AO248" s="11">
        <f t="shared" si="58"/>
        <v>0</v>
      </c>
      <c r="AP248" s="11">
        <f t="shared" si="58"/>
        <v>0</v>
      </c>
      <c r="AQ248" s="11">
        <f t="shared" si="58"/>
        <v>0</v>
      </c>
      <c r="AR248" s="11">
        <f t="shared" si="60"/>
        <v>0</v>
      </c>
      <c r="AS248" s="11">
        <f t="shared" si="60"/>
        <v>0</v>
      </c>
      <c r="AT248" s="11">
        <f t="shared" si="60"/>
        <v>0</v>
      </c>
      <c r="AU248" s="11">
        <f t="shared" si="59"/>
        <v>0</v>
      </c>
      <c r="AV248" s="11">
        <f t="shared" si="59"/>
        <v>0</v>
      </c>
      <c r="AW248" s="11">
        <f t="shared" si="59"/>
        <v>0</v>
      </c>
      <c r="AX248" s="11">
        <f t="shared" si="51"/>
        <v>0</v>
      </c>
      <c r="AY248" s="11">
        <f t="shared" si="51"/>
        <v>0</v>
      </c>
      <c r="AZ248" s="11">
        <f t="shared" si="51"/>
        <v>0</v>
      </c>
    </row>
    <row r="249" spans="1:52" s="14" customFormat="1" ht="12" hidden="1" x14ac:dyDescent="0.2">
      <c r="A249" s="26" t="str">
        <f>IF(ISBLANK(B249),"",COUNTA($B$8:B249))</f>
        <v/>
      </c>
      <c r="B249" s="39"/>
      <c r="C249" s="38"/>
      <c r="D249" s="39"/>
      <c r="E249" s="44" t="str">
        <f t="shared" si="52"/>
        <v/>
      </c>
      <c r="F249" s="31"/>
      <c r="G249" s="43">
        <f t="shared" si="61"/>
        <v>0</v>
      </c>
      <c r="H249" s="35"/>
      <c r="I249" s="35"/>
      <c r="J249" s="35"/>
      <c r="K249" s="35"/>
      <c r="L249" s="35"/>
      <c r="M249" s="35"/>
      <c r="N249" s="35"/>
      <c r="O249" s="35"/>
      <c r="P249" s="43">
        <f t="shared" si="53"/>
        <v>0</v>
      </c>
      <c r="Q249" s="35"/>
      <c r="R249" s="35"/>
      <c r="S249" s="35"/>
      <c r="T249" s="35"/>
      <c r="U249" s="35"/>
      <c r="V249" s="35"/>
      <c r="W249" s="35"/>
      <c r="X249" s="35"/>
      <c r="Y249" s="28">
        <f t="shared" si="57"/>
        <v>0</v>
      </c>
      <c r="Z249" s="28">
        <f t="shared" si="57"/>
        <v>0</v>
      </c>
      <c r="AA249" s="28">
        <f t="shared" si="57"/>
        <v>0</v>
      </c>
      <c r="AB249" s="28">
        <f t="shared" si="56"/>
        <v>0</v>
      </c>
      <c r="AC249" s="28">
        <f t="shared" si="56"/>
        <v>0</v>
      </c>
      <c r="AD249" s="28">
        <f t="shared" si="56"/>
        <v>0</v>
      </c>
      <c r="AE249" s="28">
        <f t="shared" si="56"/>
        <v>0</v>
      </c>
      <c r="AF249" s="28">
        <f t="shared" si="56"/>
        <v>0</v>
      </c>
      <c r="AG249" s="28">
        <f t="shared" si="56"/>
        <v>0</v>
      </c>
      <c r="AH249" s="11">
        <f t="shared" si="54"/>
        <v>0</v>
      </c>
      <c r="AI249" s="11">
        <f t="shared" si="50"/>
        <v>0</v>
      </c>
      <c r="AJ249" s="11">
        <f t="shared" si="50"/>
        <v>0</v>
      </c>
      <c r="AK249" s="11">
        <f t="shared" si="50"/>
        <v>0</v>
      </c>
      <c r="AL249" s="11">
        <f t="shared" si="50"/>
        <v>0</v>
      </c>
      <c r="AM249" s="11">
        <f t="shared" si="50"/>
        <v>0</v>
      </c>
      <c r="AN249" s="11">
        <f t="shared" si="50"/>
        <v>0</v>
      </c>
      <c r="AO249" s="11">
        <f t="shared" si="58"/>
        <v>0</v>
      </c>
      <c r="AP249" s="11">
        <f t="shared" si="58"/>
        <v>0</v>
      </c>
      <c r="AQ249" s="11">
        <f t="shared" si="58"/>
        <v>0</v>
      </c>
      <c r="AR249" s="11">
        <f t="shared" si="60"/>
        <v>0</v>
      </c>
      <c r="AS249" s="11">
        <f t="shared" si="60"/>
        <v>0</v>
      </c>
      <c r="AT249" s="11">
        <f t="shared" si="60"/>
        <v>0</v>
      </c>
      <c r="AU249" s="11">
        <f t="shared" si="59"/>
        <v>0</v>
      </c>
      <c r="AV249" s="11">
        <f t="shared" si="59"/>
        <v>0</v>
      </c>
      <c r="AW249" s="11">
        <f t="shared" si="59"/>
        <v>0</v>
      </c>
      <c r="AX249" s="11">
        <f t="shared" si="51"/>
        <v>0</v>
      </c>
      <c r="AY249" s="11">
        <f t="shared" si="51"/>
        <v>0</v>
      </c>
      <c r="AZ249" s="11">
        <f t="shared" si="51"/>
        <v>0</v>
      </c>
    </row>
    <row r="250" spans="1:52" s="14" customFormat="1" ht="12" hidden="1" x14ac:dyDescent="0.2">
      <c r="A250" s="26" t="str">
        <f>IF(ISBLANK(B250),"",COUNTA($B$8:B250))</f>
        <v/>
      </c>
      <c r="B250" s="39"/>
      <c r="C250" s="38"/>
      <c r="D250" s="39"/>
      <c r="E250" s="44" t="str">
        <f t="shared" si="52"/>
        <v/>
      </c>
      <c r="F250" s="31"/>
      <c r="G250" s="43">
        <f t="shared" si="61"/>
        <v>0</v>
      </c>
      <c r="H250" s="35"/>
      <c r="I250" s="35"/>
      <c r="J250" s="35"/>
      <c r="K250" s="35"/>
      <c r="L250" s="35"/>
      <c r="M250" s="35"/>
      <c r="N250" s="35"/>
      <c r="O250" s="35"/>
      <c r="P250" s="43">
        <f t="shared" si="53"/>
        <v>0</v>
      </c>
      <c r="Q250" s="35"/>
      <c r="R250" s="35"/>
      <c r="S250" s="35"/>
      <c r="T250" s="35"/>
      <c r="U250" s="35"/>
      <c r="V250" s="35"/>
      <c r="W250" s="35"/>
      <c r="X250" s="35"/>
      <c r="Y250" s="28">
        <f t="shared" si="57"/>
        <v>0</v>
      </c>
      <c r="Z250" s="28">
        <f t="shared" si="57"/>
        <v>0</v>
      </c>
      <c r="AA250" s="28">
        <f t="shared" si="57"/>
        <v>0</v>
      </c>
      <c r="AB250" s="28">
        <f t="shared" si="56"/>
        <v>0</v>
      </c>
      <c r="AC250" s="28">
        <f t="shared" si="56"/>
        <v>0</v>
      </c>
      <c r="AD250" s="28">
        <f t="shared" si="56"/>
        <v>0</v>
      </c>
      <c r="AE250" s="28">
        <f t="shared" si="56"/>
        <v>0</v>
      </c>
      <c r="AF250" s="28">
        <f t="shared" si="56"/>
        <v>0</v>
      </c>
      <c r="AG250" s="28">
        <f t="shared" si="56"/>
        <v>0</v>
      </c>
      <c r="AH250" s="11">
        <f t="shared" si="54"/>
        <v>0</v>
      </c>
      <c r="AI250" s="11">
        <f t="shared" si="50"/>
        <v>0</v>
      </c>
      <c r="AJ250" s="11">
        <f t="shared" si="50"/>
        <v>0</v>
      </c>
      <c r="AK250" s="11">
        <f t="shared" si="50"/>
        <v>0</v>
      </c>
      <c r="AL250" s="11">
        <f t="shared" ref="AL250:AN278" si="62">IF($AH250=0,0,$AH250*AB250)</f>
        <v>0</v>
      </c>
      <c r="AM250" s="11">
        <f t="shared" si="62"/>
        <v>0</v>
      </c>
      <c r="AN250" s="11">
        <f t="shared" si="62"/>
        <v>0</v>
      </c>
      <c r="AO250" s="11">
        <f t="shared" si="58"/>
        <v>0</v>
      </c>
      <c r="AP250" s="11">
        <f t="shared" si="58"/>
        <v>0</v>
      </c>
      <c r="AQ250" s="11">
        <f t="shared" si="58"/>
        <v>0</v>
      </c>
      <c r="AR250" s="11">
        <f t="shared" si="60"/>
        <v>0</v>
      </c>
      <c r="AS250" s="11">
        <f t="shared" si="60"/>
        <v>0</v>
      </c>
      <c r="AT250" s="11">
        <f t="shared" si="60"/>
        <v>0</v>
      </c>
      <c r="AU250" s="11">
        <f t="shared" si="59"/>
        <v>0</v>
      </c>
      <c r="AV250" s="11">
        <f t="shared" si="59"/>
        <v>0</v>
      </c>
      <c r="AW250" s="11">
        <f t="shared" si="59"/>
        <v>0</v>
      </c>
      <c r="AX250" s="11">
        <f t="shared" si="51"/>
        <v>0</v>
      </c>
      <c r="AY250" s="11">
        <f t="shared" si="51"/>
        <v>0</v>
      </c>
      <c r="AZ250" s="11">
        <f t="shared" si="51"/>
        <v>0</v>
      </c>
    </row>
    <row r="251" spans="1:52" s="14" customFormat="1" ht="12" hidden="1" x14ac:dyDescent="0.2">
      <c r="A251" s="26" t="str">
        <f>IF(ISBLANK(B251),"",COUNTA($B$8:B251))</f>
        <v/>
      </c>
      <c r="B251" s="39"/>
      <c r="C251" s="38"/>
      <c r="D251" s="39"/>
      <c r="E251" s="44" t="str">
        <f t="shared" si="52"/>
        <v/>
      </c>
      <c r="F251" s="31"/>
      <c r="G251" s="43">
        <f t="shared" si="61"/>
        <v>0</v>
      </c>
      <c r="H251" s="35"/>
      <c r="I251" s="35"/>
      <c r="J251" s="35"/>
      <c r="K251" s="35"/>
      <c r="L251" s="35"/>
      <c r="M251" s="35"/>
      <c r="N251" s="35"/>
      <c r="O251" s="35"/>
      <c r="P251" s="43">
        <f t="shared" si="53"/>
        <v>0</v>
      </c>
      <c r="Q251" s="35"/>
      <c r="R251" s="35"/>
      <c r="S251" s="35"/>
      <c r="T251" s="35"/>
      <c r="U251" s="35"/>
      <c r="V251" s="35"/>
      <c r="W251" s="35"/>
      <c r="X251" s="35"/>
      <c r="Y251" s="28">
        <f t="shared" si="57"/>
        <v>0</v>
      </c>
      <c r="Z251" s="28">
        <f t="shared" si="57"/>
        <v>0</v>
      </c>
      <c r="AA251" s="28">
        <f t="shared" si="57"/>
        <v>0</v>
      </c>
      <c r="AB251" s="28">
        <f t="shared" si="56"/>
        <v>0</v>
      </c>
      <c r="AC251" s="28">
        <f t="shared" si="56"/>
        <v>0</v>
      </c>
      <c r="AD251" s="28">
        <f t="shared" si="56"/>
        <v>0</v>
      </c>
      <c r="AE251" s="28">
        <f t="shared" si="56"/>
        <v>0</v>
      </c>
      <c r="AF251" s="28">
        <f t="shared" si="56"/>
        <v>0</v>
      </c>
      <c r="AG251" s="28">
        <f t="shared" si="56"/>
        <v>0</v>
      </c>
      <c r="AH251" s="11">
        <f t="shared" si="54"/>
        <v>0</v>
      </c>
      <c r="AI251" s="11">
        <f t="shared" ref="AI251:AK278" si="63">IF($AH251=0,0,$AH251*Y251)</f>
        <v>0</v>
      </c>
      <c r="AJ251" s="11">
        <f t="shared" si="63"/>
        <v>0</v>
      </c>
      <c r="AK251" s="11">
        <f t="shared" si="63"/>
        <v>0</v>
      </c>
      <c r="AL251" s="11">
        <f t="shared" si="62"/>
        <v>0</v>
      </c>
      <c r="AM251" s="11">
        <f t="shared" si="62"/>
        <v>0</v>
      </c>
      <c r="AN251" s="11">
        <f t="shared" si="62"/>
        <v>0</v>
      </c>
      <c r="AO251" s="11">
        <f t="shared" si="58"/>
        <v>0</v>
      </c>
      <c r="AP251" s="11">
        <f t="shared" si="58"/>
        <v>0</v>
      </c>
      <c r="AQ251" s="11">
        <f t="shared" si="58"/>
        <v>0</v>
      </c>
      <c r="AR251" s="11">
        <f t="shared" si="60"/>
        <v>0</v>
      </c>
      <c r="AS251" s="11">
        <f t="shared" si="60"/>
        <v>0</v>
      </c>
      <c r="AT251" s="11">
        <f t="shared" si="60"/>
        <v>0</v>
      </c>
      <c r="AU251" s="11">
        <f t="shared" si="59"/>
        <v>0</v>
      </c>
      <c r="AV251" s="11">
        <f t="shared" si="59"/>
        <v>0</v>
      </c>
      <c r="AW251" s="11">
        <f t="shared" si="59"/>
        <v>0</v>
      </c>
      <c r="AX251" s="11">
        <f t="shared" si="51"/>
        <v>0</v>
      </c>
      <c r="AY251" s="11">
        <f t="shared" si="51"/>
        <v>0</v>
      </c>
      <c r="AZ251" s="11">
        <f t="shared" si="51"/>
        <v>0</v>
      </c>
    </row>
    <row r="252" spans="1:52" s="14" customFormat="1" ht="12" hidden="1" x14ac:dyDescent="0.2">
      <c r="A252" s="26" t="str">
        <f>IF(ISBLANK(B252),"",COUNTA($B$8:B252))</f>
        <v/>
      </c>
      <c r="B252" s="39"/>
      <c r="C252" s="38"/>
      <c r="D252" s="39"/>
      <c r="E252" s="44" t="str">
        <f t="shared" si="52"/>
        <v/>
      </c>
      <c r="F252" s="31"/>
      <c r="G252" s="43">
        <f t="shared" si="61"/>
        <v>0</v>
      </c>
      <c r="H252" s="35"/>
      <c r="I252" s="35"/>
      <c r="J252" s="35"/>
      <c r="K252" s="35"/>
      <c r="L252" s="35"/>
      <c r="M252" s="35"/>
      <c r="N252" s="35"/>
      <c r="O252" s="35"/>
      <c r="P252" s="43">
        <f t="shared" si="53"/>
        <v>0</v>
      </c>
      <c r="Q252" s="35"/>
      <c r="R252" s="35"/>
      <c r="S252" s="35"/>
      <c r="T252" s="35"/>
      <c r="U252" s="35"/>
      <c r="V252" s="35"/>
      <c r="W252" s="35"/>
      <c r="X252" s="35"/>
      <c r="Y252" s="28">
        <f t="shared" si="57"/>
        <v>0</v>
      </c>
      <c r="Z252" s="28">
        <f t="shared" si="57"/>
        <v>0</v>
      </c>
      <c r="AA252" s="28">
        <f t="shared" si="57"/>
        <v>0</v>
      </c>
      <c r="AB252" s="28">
        <f t="shared" si="56"/>
        <v>0</v>
      </c>
      <c r="AC252" s="28">
        <f t="shared" si="56"/>
        <v>0</v>
      </c>
      <c r="AD252" s="28">
        <f t="shared" si="56"/>
        <v>0</v>
      </c>
      <c r="AE252" s="28">
        <f t="shared" si="56"/>
        <v>0</v>
      </c>
      <c r="AF252" s="28">
        <f t="shared" si="56"/>
        <v>0</v>
      </c>
      <c r="AG252" s="28">
        <f t="shared" si="56"/>
        <v>0</v>
      </c>
      <c r="AH252" s="11">
        <f t="shared" si="54"/>
        <v>0</v>
      </c>
      <c r="AI252" s="11">
        <f t="shared" si="63"/>
        <v>0</v>
      </c>
      <c r="AJ252" s="11">
        <f t="shared" si="63"/>
        <v>0</v>
      </c>
      <c r="AK252" s="11">
        <f t="shared" si="63"/>
        <v>0</v>
      </c>
      <c r="AL252" s="11">
        <f t="shared" si="62"/>
        <v>0</v>
      </c>
      <c r="AM252" s="11">
        <f t="shared" si="62"/>
        <v>0</v>
      </c>
      <c r="AN252" s="11">
        <f t="shared" si="62"/>
        <v>0</v>
      </c>
      <c r="AO252" s="11">
        <f t="shared" si="58"/>
        <v>0</v>
      </c>
      <c r="AP252" s="11">
        <f t="shared" si="58"/>
        <v>0</v>
      </c>
      <c r="AQ252" s="11">
        <f t="shared" si="58"/>
        <v>0</v>
      </c>
      <c r="AR252" s="11">
        <f t="shared" si="60"/>
        <v>0</v>
      </c>
      <c r="AS252" s="11">
        <f t="shared" si="60"/>
        <v>0</v>
      </c>
      <c r="AT252" s="11">
        <f t="shared" si="60"/>
        <v>0</v>
      </c>
      <c r="AU252" s="11">
        <f t="shared" si="59"/>
        <v>0</v>
      </c>
      <c r="AV252" s="11">
        <f t="shared" si="59"/>
        <v>0</v>
      </c>
      <c r="AW252" s="11">
        <f t="shared" si="59"/>
        <v>0</v>
      </c>
      <c r="AX252" s="11">
        <f t="shared" si="59"/>
        <v>0</v>
      </c>
      <c r="AY252" s="11">
        <f t="shared" si="59"/>
        <v>0</v>
      </c>
      <c r="AZ252" s="11">
        <f t="shared" si="59"/>
        <v>0</v>
      </c>
    </row>
    <row r="253" spans="1:52" s="14" customFormat="1" ht="12" hidden="1" x14ac:dyDescent="0.2">
      <c r="A253" s="26" t="str">
        <f>IF(ISBLANK(B253),"",COUNTA($B$8:B253))</f>
        <v/>
      </c>
      <c r="B253" s="39"/>
      <c r="C253" s="38"/>
      <c r="D253" s="39"/>
      <c r="E253" s="44" t="str">
        <f t="shared" si="52"/>
        <v/>
      </c>
      <c r="F253" s="31"/>
      <c r="G253" s="43">
        <f t="shared" si="61"/>
        <v>0</v>
      </c>
      <c r="H253" s="35"/>
      <c r="I253" s="35"/>
      <c r="J253" s="35"/>
      <c r="K253" s="35"/>
      <c r="L253" s="35"/>
      <c r="M253" s="35"/>
      <c r="N253" s="35"/>
      <c r="O253" s="35"/>
      <c r="P253" s="43">
        <f t="shared" si="53"/>
        <v>0</v>
      </c>
      <c r="Q253" s="35"/>
      <c r="R253" s="35"/>
      <c r="S253" s="35"/>
      <c r="T253" s="35"/>
      <c r="U253" s="35"/>
      <c r="V253" s="35"/>
      <c r="W253" s="35"/>
      <c r="X253" s="35"/>
      <c r="Y253" s="28">
        <f t="shared" si="57"/>
        <v>0</v>
      </c>
      <c r="Z253" s="28">
        <f t="shared" si="57"/>
        <v>0</v>
      </c>
      <c r="AA253" s="28">
        <f t="shared" si="57"/>
        <v>0</v>
      </c>
      <c r="AB253" s="28">
        <f t="shared" si="56"/>
        <v>0</v>
      </c>
      <c r="AC253" s="28">
        <f t="shared" si="56"/>
        <v>0</v>
      </c>
      <c r="AD253" s="28">
        <f t="shared" si="56"/>
        <v>0</v>
      </c>
      <c r="AE253" s="28">
        <f t="shared" si="56"/>
        <v>0</v>
      </c>
      <c r="AF253" s="28">
        <f t="shared" si="56"/>
        <v>0</v>
      </c>
      <c r="AG253" s="28">
        <f t="shared" si="56"/>
        <v>0</v>
      </c>
      <c r="AH253" s="11">
        <f t="shared" si="54"/>
        <v>0</v>
      </c>
      <c r="AI253" s="11">
        <f t="shared" si="63"/>
        <v>0</v>
      </c>
      <c r="AJ253" s="11">
        <f t="shared" si="63"/>
        <v>0</v>
      </c>
      <c r="AK253" s="11">
        <f t="shared" si="63"/>
        <v>0</v>
      </c>
      <c r="AL253" s="11">
        <f t="shared" si="62"/>
        <v>0</v>
      </c>
      <c r="AM253" s="11">
        <f t="shared" si="62"/>
        <v>0</v>
      </c>
      <c r="AN253" s="11">
        <f t="shared" si="62"/>
        <v>0</v>
      </c>
      <c r="AO253" s="11">
        <f t="shared" si="58"/>
        <v>0</v>
      </c>
      <c r="AP253" s="11">
        <f t="shared" si="58"/>
        <v>0</v>
      </c>
      <c r="AQ253" s="11">
        <f t="shared" si="58"/>
        <v>0</v>
      </c>
      <c r="AR253" s="11">
        <f t="shared" si="60"/>
        <v>0</v>
      </c>
      <c r="AS253" s="11">
        <f t="shared" si="60"/>
        <v>0</v>
      </c>
      <c r="AT253" s="11">
        <f t="shared" si="60"/>
        <v>0</v>
      </c>
      <c r="AU253" s="11">
        <f t="shared" si="59"/>
        <v>0</v>
      </c>
      <c r="AV253" s="11">
        <f t="shared" si="59"/>
        <v>0</v>
      </c>
      <c r="AW253" s="11">
        <f t="shared" si="59"/>
        <v>0</v>
      </c>
      <c r="AX253" s="11">
        <f t="shared" si="59"/>
        <v>0</v>
      </c>
      <c r="AY253" s="11">
        <f t="shared" si="59"/>
        <v>0</v>
      </c>
      <c r="AZ253" s="11">
        <f t="shared" si="59"/>
        <v>0</v>
      </c>
    </row>
    <row r="254" spans="1:52" s="14" customFormat="1" ht="12" hidden="1" x14ac:dyDescent="0.2">
      <c r="A254" s="26" t="str">
        <f>IF(ISBLANK(B254),"",COUNTA($B$8:B254))</f>
        <v/>
      </c>
      <c r="B254" s="39"/>
      <c r="C254" s="38"/>
      <c r="D254" s="39"/>
      <c r="E254" s="44" t="str">
        <f t="shared" si="52"/>
        <v/>
      </c>
      <c r="F254" s="31"/>
      <c r="G254" s="43">
        <f t="shared" si="61"/>
        <v>0</v>
      </c>
      <c r="H254" s="35"/>
      <c r="I254" s="35"/>
      <c r="J254" s="35"/>
      <c r="K254" s="35"/>
      <c r="L254" s="35"/>
      <c r="M254" s="35"/>
      <c r="N254" s="35"/>
      <c r="O254" s="35"/>
      <c r="P254" s="43">
        <f t="shared" si="53"/>
        <v>0</v>
      </c>
      <c r="Q254" s="35"/>
      <c r="R254" s="35"/>
      <c r="S254" s="35"/>
      <c r="T254" s="35"/>
      <c r="U254" s="35"/>
      <c r="V254" s="35"/>
      <c r="W254" s="35"/>
      <c r="X254" s="35"/>
      <c r="Y254" s="28">
        <f t="shared" si="57"/>
        <v>0</v>
      </c>
      <c r="Z254" s="28">
        <f t="shared" si="57"/>
        <v>0</v>
      </c>
      <c r="AA254" s="28">
        <f t="shared" si="57"/>
        <v>0</v>
      </c>
      <c r="AB254" s="28">
        <f t="shared" si="56"/>
        <v>0</v>
      </c>
      <c r="AC254" s="28">
        <f t="shared" si="56"/>
        <v>0</v>
      </c>
      <c r="AD254" s="28">
        <f t="shared" si="56"/>
        <v>0</v>
      </c>
      <c r="AE254" s="28">
        <f t="shared" si="56"/>
        <v>0</v>
      </c>
      <c r="AF254" s="28">
        <f t="shared" si="56"/>
        <v>0</v>
      </c>
      <c r="AG254" s="28">
        <f t="shared" si="56"/>
        <v>0</v>
      </c>
      <c r="AH254" s="11">
        <f t="shared" si="54"/>
        <v>0</v>
      </c>
      <c r="AI254" s="11">
        <f t="shared" si="63"/>
        <v>0</v>
      </c>
      <c r="AJ254" s="11">
        <f t="shared" si="63"/>
        <v>0</v>
      </c>
      <c r="AK254" s="11">
        <f t="shared" si="63"/>
        <v>0</v>
      </c>
      <c r="AL254" s="11">
        <f t="shared" si="62"/>
        <v>0</v>
      </c>
      <c r="AM254" s="11">
        <f t="shared" si="62"/>
        <v>0</v>
      </c>
      <c r="AN254" s="11">
        <f t="shared" si="62"/>
        <v>0</v>
      </c>
      <c r="AO254" s="11">
        <f t="shared" si="58"/>
        <v>0</v>
      </c>
      <c r="AP254" s="11">
        <f t="shared" si="58"/>
        <v>0</v>
      </c>
      <c r="AQ254" s="11">
        <f t="shared" si="58"/>
        <v>0</v>
      </c>
      <c r="AR254" s="11">
        <f t="shared" si="60"/>
        <v>0</v>
      </c>
      <c r="AS254" s="11">
        <f t="shared" si="60"/>
        <v>0</v>
      </c>
      <c r="AT254" s="11">
        <f t="shared" si="60"/>
        <v>0</v>
      </c>
      <c r="AU254" s="11">
        <f t="shared" si="59"/>
        <v>0</v>
      </c>
      <c r="AV254" s="11">
        <f t="shared" si="59"/>
        <v>0</v>
      </c>
      <c r="AW254" s="11">
        <f t="shared" si="59"/>
        <v>0</v>
      </c>
      <c r="AX254" s="11">
        <f t="shared" si="59"/>
        <v>0</v>
      </c>
      <c r="AY254" s="11">
        <f t="shared" si="59"/>
        <v>0</v>
      </c>
      <c r="AZ254" s="11">
        <f t="shared" si="59"/>
        <v>0</v>
      </c>
    </row>
    <row r="255" spans="1:52" s="14" customFormat="1" ht="12" hidden="1" x14ac:dyDescent="0.2">
      <c r="A255" s="26" t="str">
        <f>IF(ISBLANK(B255),"",COUNTA($B$8:B255))</f>
        <v/>
      </c>
      <c r="B255" s="39"/>
      <c r="C255" s="38"/>
      <c r="D255" s="39"/>
      <c r="E255" s="44" t="str">
        <f t="shared" si="52"/>
        <v/>
      </c>
      <c r="F255" s="31"/>
      <c r="G255" s="43">
        <f t="shared" si="61"/>
        <v>0</v>
      </c>
      <c r="H255" s="35"/>
      <c r="I255" s="35"/>
      <c r="J255" s="35"/>
      <c r="K255" s="35"/>
      <c r="L255" s="35"/>
      <c r="M255" s="35"/>
      <c r="N255" s="35"/>
      <c r="O255" s="35"/>
      <c r="P255" s="43">
        <f t="shared" si="53"/>
        <v>0</v>
      </c>
      <c r="Q255" s="35"/>
      <c r="R255" s="35"/>
      <c r="S255" s="35"/>
      <c r="T255" s="35"/>
      <c r="U255" s="35"/>
      <c r="V255" s="35"/>
      <c r="W255" s="35"/>
      <c r="X255" s="35"/>
      <c r="Y255" s="28">
        <f t="shared" si="57"/>
        <v>0</v>
      </c>
      <c r="Z255" s="28">
        <f t="shared" si="57"/>
        <v>0</v>
      </c>
      <c r="AA255" s="28">
        <f t="shared" si="57"/>
        <v>0</v>
      </c>
      <c r="AB255" s="28">
        <f t="shared" si="56"/>
        <v>0</v>
      </c>
      <c r="AC255" s="28">
        <f t="shared" si="56"/>
        <v>0</v>
      </c>
      <c r="AD255" s="28">
        <f t="shared" si="56"/>
        <v>0</v>
      </c>
      <c r="AE255" s="28">
        <f t="shared" si="56"/>
        <v>0</v>
      </c>
      <c r="AF255" s="28">
        <f t="shared" si="56"/>
        <v>0</v>
      </c>
      <c r="AG255" s="28">
        <f t="shared" si="56"/>
        <v>0</v>
      </c>
      <c r="AH255" s="11">
        <f t="shared" si="54"/>
        <v>0</v>
      </c>
      <c r="AI255" s="11">
        <f t="shared" si="63"/>
        <v>0</v>
      </c>
      <c r="AJ255" s="11">
        <f t="shared" si="63"/>
        <v>0</v>
      </c>
      <c r="AK255" s="11">
        <f t="shared" si="63"/>
        <v>0</v>
      </c>
      <c r="AL255" s="11">
        <f t="shared" si="62"/>
        <v>0</v>
      </c>
      <c r="AM255" s="11">
        <f t="shared" si="62"/>
        <v>0</v>
      </c>
      <c r="AN255" s="11">
        <f t="shared" si="62"/>
        <v>0</v>
      </c>
      <c r="AO255" s="11">
        <f t="shared" si="58"/>
        <v>0</v>
      </c>
      <c r="AP255" s="11">
        <f t="shared" si="58"/>
        <v>0</v>
      </c>
      <c r="AQ255" s="11">
        <f t="shared" si="58"/>
        <v>0</v>
      </c>
      <c r="AR255" s="11">
        <f t="shared" si="60"/>
        <v>0</v>
      </c>
      <c r="AS255" s="11">
        <f t="shared" si="60"/>
        <v>0</v>
      </c>
      <c r="AT255" s="11">
        <f t="shared" si="60"/>
        <v>0</v>
      </c>
      <c r="AU255" s="11">
        <f t="shared" si="59"/>
        <v>0</v>
      </c>
      <c r="AV255" s="11">
        <f t="shared" si="59"/>
        <v>0</v>
      </c>
      <c r="AW255" s="11">
        <f t="shared" si="59"/>
        <v>0</v>
      </c>
      <c r="AX255" s="11">
        <f t="shared" si="59"/>
        <v>0</v>
      </c>
      <c r="AY255" s="11">
        <f t="shared" si="59"/>
        <v>0</v>
      </c>
      <c r="AZ255" s="11">
        <f t="shared" si="59"/>
        <v>0</v>
      </c>
    </row>
    <row r="256" spans="1:52" s="14" customFormat="1" ht="12" hidden="1" x14ac:dyDescent="0.2">
      <c r="A256" s="26" t="str">
        <f>IF(ISBLANK(B256),"",COUNTA($B$8:B256))</f>
        <v/>
      </c>
      <c r="B256" s="39"/>
      <c r="C256" s="38"/>
      <c r="D256" s="39"/>
      <c r="E256" s="44" t="str">
        <f t="shared" si="52"/>
        <v/>
      </c>
      <c r="F256" s="31"/>
      <c r="G256" s="43">
        <f t="shared" si="61"/>
        <v>0</v>
      </c>
      <c r="H256" s="35"/>
      <c r="I256" s="35"/>
      <c r="J256" s="35"/>
      <c r="K256" s="35"/>
      <c r="L256" s="35"/>
      <c r="M256" s="35"/>
      <c r="N256" s="35"/>
      <c r="O256" s="35"/>
      <c r="P256" s="43">
        <f t="shared" si="53"/>
        <v>0</v>
      </c>
      <c r="Q256" s="35"/>
      <c r="R256" s="35"/>
      <c r="S256" s="35"/>
      <c r="T256" s="35"/>
      <c r="U256" s="35"/>
      <c r="V256" s="35"/>
      <c r="W256" s="35"/>
      <c r="X256" s="35"/>
      <c r="Y256" s="28">
        <f t="shared" si="57"/>
        <v>0</v>
      </c>
      <c r="Z256" s="28">
        <f t="shared" si="57"/>
        <v>0</v>
      </c>
      <c r="AA256" s="28">
        <f t="shared" si="57"/>
        <v>0</v>
      </c>
      <c r="AB256" s="28">
        <f t="shared" si="56"/>
        <v>0</v>
      </c>
      <c r="AC256" s="28">
        <f t="shared" si="56"/>
        <v>0</v>
      </c>
      <c r="AD256" s="28">
        <f t="shared" si="56"/>
        <v>0</v>
      </c>
      <c r="AE256" s="28">
        <f t="shared" si="56"/>
        <v>0</v>
      </c>
      <c r="AF256" s="28">
        <f t="shared" si="56"/>
        <v>0</v>
      </c>
      <c r="AG256" s="28">
        <f t="shared" si="56"/>
        <v>0</v>
      </c>
      <c r="AH256" s="11">
        <f t="shared" si="54"/>
        <v>0</v>
      </c>
      <c r="AI256" s="11">
        <f t="shared" si="63"/>
        <v>0</v>
      </c>
      <c r="AJ256" s="11">
        <f t="shared" si="63"/>
        <v>0</v>
      </c>
      <c r="AK256" s="11">
        <f t="shared" si="63"/>
        <v>0</v>
      </c>
      <c r="AL256" s="11">
        <f t="shared" si="62"/>
        <v>0</v>
      </c>
      <c r="AM256" s="11">
        <f t="shared" si="62"/>
        <v>0</v>
      </c>
      <c r="AN256" s="11">
        <f t="shared" si="62"/>
        <v>0</v>
      </c>
      <c r="AO256" s="11">
        <f t="shared" si="58"/>
        <v>0</v>
      </c>
      <c r="AP256" s="11">
        <f t="shared" si="58"/>
        <v>0</v>
      </c>
      <c r="AQ256" s="11">
        <f t="shared" si="58"/>
        <v>0</v>
      </c>
      <c r="AR256" s="11">
        <f t="shared" si="60"/>
        <v>0</v>
      </c>
      <c r="AS256" s="11">
        <f t="shared" si="60"/>
        <v>0</v>
      </c>
      <c r="AT256" s="11">
        <f t="shared" si="60"/>
        <v>0</v>
      </c>
      <c r="AU256" s="11">
        <f t="shared" si="59"/>
        <v>0</v>
      </c>
      <c r="AV256" s="11">
        <f t="shared" si="59"/>
        <v>0</v>
      </c>
      <c r="AW256" s="11">
        <f t="shared" si="59"/>
        <v>0</v>
      </c>
      <c r="AX256" s="11">
        <f t="shared" si="59"/>
        <v>0</v>
      </c>
      <c r="AY256" s="11">
        <f t="shared" si="59"/>
        <v>0</v>
      </c>
      <c r="AZ256" s="11">
        <f t="shared" si="59"/>
        <v>0</v>
      </c>
    </row>
    <row r="257" spans="1:52" s="13" customFormat="1" ht="12" hidden="1" x14ac:dyDescent="0.2">
      <c r="A257" s="26" t="str">
        <f>IF(ISBLANK(B257),"",COUNTA($B$8:B257))</f>
        <v/>
      </c>
      <c r="B257" s="29"/>
      <c r="C257" s="33"/>
      <c r="D257" s="29"/>
      <c r="E257" s="44" t="str">
        <f t="shared" si="52"/>
        <v/>
      </c>
      <c r="F257" s="31"/>
      <c r="G257" s="43">
        <f t="shared" si="61"/>
        <v>0</v>
      </c>
      <c r="H257" s="34"/>
      <c r="I257" s="34"/>
      <c r="J257" s="34"/>
      <c r="K257" s="34"/>
      <c r="L257" s="34"/>
      <c r="M257" s="34"/>
      <c r="N257" s="34"/>
      <c r="O257" s="34"/>
      <c r="P257" s="43">
        <f t="shared" si="53"/>
        <v>0</v>
      </c>
      <c r="Q257" s="34"/>
      <c r="R257" s="34"/>
      <c r="S257" s="34"/>
      <c r="T257" s="34"/>
      <c r="U257" s="34"/>
      <c r="V257" s="34"/>
      <c r="W257" s="34"/>
      <c r="X257" s="34"/>
      <c r="Y257" s="28">
        <f t="shared" si="57"/>
        <v>0</v>
      </c>
      <c r="Z257" s="28">
        <f t="shared" si="57"/>
        <v>0</v>
      </c>
      <c r="AA257" s="28">
        <f t="shared" si="57"/>
        <v>0</v>
      </c>
      <c r="AB257" s="28">
        <f t="shared" si="56"/>
        <v>0</v>
      </c>
      <c r="AC257" s="28">
        <f t="shared" si="56"/>
        <v>0</v>
      </c>
      <c r="AD257" s="28">
        <f t="shared" si="56"/>
        <v>0</v>
      </c>
      <c r="AE257" s="28">
        <f t="shared" si="56"/>
        <v>0</v>
      </c>
      <c r="AF257" s="28">
        <f t="shared" si="56"/>
        <v>0</v>
      </c>
      <c r="AG257" s="28">
        <f t="shared" si="56"/>
        <v>0</v>
      </c>
      <c r="AH257" s="11">
        <f t="shared" si="54"/>
        <v>0</v>
      </c>
      <c r="AI257" s="11">
        <f t="shared" si="63"/>
        <v>0</v>
      </c>
      <c r="AJ257" s="11">
        <f t="shared" si="63"/>
        <v>0</v>
      </c>
      <c r="AK257" s="11">
        <f t="shared" si="63"/>
        <v>0</v>
      </c>
      <c r="AL257" s="11">
        <f t="shared" si="62"/>
        <v>0</v>
      </c>
      <c r="AM257" s="11">
        <f t="shared" si="62"/>
        <v>0</v>
      </c>
      <c r="AN257" s="11">
        <f t="shared" si="62"/>
        <v>0</v>
      </c>
      <c r="AO257" s="11">
        <f t="shared" si="58"/>
        <v>0</v>
      </c>
      <c r="AP257" s="11">
        <f t="shared" si="58"/>
        <v>0</v>
      </c>
      <c r="AQ257" s="11">
        <f t="shared" si="58"/>
        <v>0</v>
      </c>
      <c r="AR257" s="11">
        <f t="shared" si="60"/>
        <v>0</v>
      </c>
      <c r="AS257" s="11">
        <f t="shared" si="60"/>
        <v>0</v>
      </c>
      <c r="AT257" s="11">
        <f t="shared" si="60"/>
        <v>0</v>
      </c>
      <c r="AU257" s="11">
        <f t="shared" si="59"/>
        <v>0</v>
      </c>
      <c r="AV257" s="11">
        <f t="shared" si="59"/>
        <v>0</v>
      </c>
      <c r="AW257" s="11">
        <f t="shared" si="59"/>
        <v>0</v>
      </c>
      <c r="AX257" s="11">
        <f t="shared" si="59"/>
        <v>0</v>
      </c>
      <c r="AY257" s="11">
        <f t="shared" si="59"/>
        <v>0</v>
      </c>
      <c r="AZ257" s="11">
        <f t="shared" si="59"/>
        <v>0</v>
      </c>
    </row>
    <row r="258" spans="1:52" s="13" customFormat="1" ht="12" hidden="1" x14ac:dyDescent="0.2">
      <c r="A258" s="26" t="str">
        <f>IF(ISBLANK(B258),"",COUNTA($B$8:B258))</f>
        <v/>
      </c>
      <c r="B258" s="29"/>
      <c r="C258" s="33"/>
      <c r="D258" s="29"/>
      <c r="E258" s="44" t="str">
        <f t="shared" si="52"/>
        <v/>
      </c>
      <c r="F258" s="31"/>
      <c r="G258" s="43">
        <f t="shared" si="61"/>
        <v>0</v>
      </c>
      <c r="H258" s="34"/>
      <c r="I258" s="35"/>
      <c r="J258" s="34"/>
      <c r="K258" s="34"/>
      <c r="L258" s="34"/>
      <c r="M258" s="34"/>
      <c r="N258" s="34"/>
      <c r="O258" s="34"/>
      <c r="P258" s="43">
        <f t="shared" si="53"/>
        <v>0</v>
      </c>
      <c r="Q258" s="34"/>
      <c r="R258" s="35"/>
      <c r="S258" s="34"/>
      <c r="T258" s="34"/>
      <c r="U258" s="34"/>
      <c r="V258" s="34"/>
      <c r="W258" s="34"/>
      <c r="X258" s="34"/>
      <c r="Y258" s="28">
        <f t="shared" si="57"/>
        <v>0</v>
      </c>
      <c r="Z258" s="28">
        <f t="shared" si="57"/>
        <v>0</v>
      </c>
      <c r="AA258" s="28">
        <f t="shared" si="57"/>
        <v>0</v>
      </c>
      <c r="AB258" s="28">
        <f t="shared" si="56"/>
        <v>0</v>
      </c>
      <c r="AC258" s="28">
        <f t="shared" si="56"/>
        <v>0</v>
      </c>
      <c r="AD258" s="28">
        <f t="shared" si="56"/>
        <v>0</v>
      </c>
      <c r="AE258" s="28">
        <f t="shared" si="56"/>
        <v>0</v>
      </c>
      <c r="AF258" s="28">
        <f t="shared" si="56"/>
        <v>0</v>
      </c>
      <c r="AG258" s="28">
        <f t="shared" si="56"/>
        <v>0</v>
      </c>
      <c r="AH258" s="11">
        <f t="shared" si="54"/>
        <v>0</v>
      </c>
      <c r="AI258" s="11">
        <f t="shared" si="63"/>
        <v>0</v>
      </c>
      <c r="AJ258" s="11">
        <f t="shared" si="63"/>
        <v>0</v>
      </c>
      <c r="AK258" s="11">
        <f t="shared" si="63"/>
        <v>0</v>
      </c>
      <c r="AL258" s="11">
        <f t="shared" si="62"/>
        <v>0</v>
      </c>
      <c r="AM258" s="11">
        <f t="shared" si="62"/>
        <v>0</v>
      </c>
      <c r="AN258" s="11">
        <f t="shared" si="62"/>
        <v>0</v>
      </c>
      <c r="AO258" s="11">
        <f t="shared" si="58"/>
        <v>0</v>
      </c>
      <c r="AP258" s="11">
        <f t="shared" si="58"/>
        <v>0</v>
      </c>
      <c r="AQ258" s="11">
        <f t="shared" si="58"/>
        <v>0</v>
      </c>
      <c r="AR258" s="11">
        <f t="shared" si="60"/>
        <v>0</v>
      </c>
      <c r="AS258" s="11">
        <f t="shared" si="60"/>
        <v>0</v>
      </c>
      <c r="AT258" s="11">
        <f t="shared" si="60"/>
        <v>0</v>
      </c>
      <c r="AU258" s="11">
        <f t="shared" si="59"/>
        <v>0</v>
      </c>
      <c r="AV258" s="11">
        <f t="shared" si="59"/>
        <v>0</v>
      </c>
      <c r="AW258" s="11">
        <f t="shared" si="59"/>
        <v>0</v>
      </c>
      <c r="AX258" s="11">
        <f t="shared" si="59"/>
        <v>0</v>
      </c>
      <c r="AY258" s="11">
        <f t="shared" si="59"/>
        <v>0</v>
      </c>
      <c r="AZ258" s="11">
        <f t="shared" si="59"/>
        <v>0</v>
      </c>
    </row>
    <row r="259" spans="1:52" s="13" customFormat="1" ht="12" hidden="1" x14ac:dyDescent="0.2">
      <c r="A259" s="26" t="str">
        <f>IF(ISBLANK(B259),"",COUNTA($B$8:B259))</f>
        <v/>
      </c>
      <c r="B259" s="29"/>
      <c r="C259" s="33"/>
      <c r="D259" s="29"/>
      <c r="E259" s="44" t="str">
        <f t="shared" si="52"/>
        <v/>
      </c>
      <c r="F259" s="31"/>
      <c r="G259" s="43">
        <f t="shared" si="61"/>
        <v>0</v>
      </c>
      <c r="H259" s="34"/>
      <c r="I259" s="34"/>
      <c r="J259" s="34"/>
      <c r="K259" s="34"/>
      <c r="L259" s="34"/>
      <c r="M259" s="34"/>
      <c r="N259" s="34"/>
      <c r="O259" s="34"/>
      <c r="P259" s="43">
        <f t="shared" si="53"/>
        <v>0</v>
      </c>
      <c r="Q259" s="34"/>
      <c r="R259" s="34"/>
      <c r="S259" s="34"/>
      <c r="T259" s="34"/>
      <c r="U259" s="34"/>
      <c r="V259" s="34"/>
      <c r="W259" s="34"/>
      <c r="X259" s="34"/>
      <c r="Y259" s="28">
        <f t="shared" si="57"/>
        <v>0</v>
      </c>
      <c r="Z259" s="28">
        <f t="shared" si="57"/>
        <v>0</v>
      </c>
      <c r="AA259" s="28">
        <f t="shared" si="57"/>
        <v>0</v>
      </c>
      <c r="AB259" s="28">
        <f t="shared" si="56"/>
        <v>0</v>
      </c>
      <c r="AC259" s="28">
        <f t="shared" si="56"/>
        <v>0</v>
      </c>
      <c r="AD259" s="28">
        <f t="shared" si="56"/>
        <v>0</v>
      </c>
      <c r="AE259" s="28">
        <f t="shared" si="56"/>
        <v>0</v>
      </c>
      <c r="AF259" s="28">
        <f t="shared" si="56"/>
        <v>0</v>
      </c>
      <c r="AG259" s="28">
        <f t="shared" si="56"/>
        <v>0</v>
      </c>
      <c r="AH259" s="11">
        <f t="shared" si="54"/>
        <v>0</v>
      </c>
      <c r="AI259" s="11">
        <f t="shared" si="63"/>
        <v>0</v>
      </c>
      <c r="AJ259" s="11">
        <f t="shared" si="63"/>
        <v>0</v>
      </c>
      <c r="AK259" s="11">
        <f t="shared" si="63"/>
        <v>0</v>
      </c>
      <c r="AL259" s="11">
        <f t="shared" si="62"/>
        <v>0</v>
      </c>
      <c r="AM259" s="11">
        <f t="shared" si="62"/>
        <v>0</v>
      </c>
      <c r="AN259" s="11">
        <f t="shared" si="62"/>
        <v>0</v>
      </c>
      <c r="AO259" s="11">
        <f t="shared" si="58"/>
        <v>0</v>
      </c>
      <c r="AP259" s="11">
        <f t="shared" si="58"/>
        <v>0</v>
      </c>
      <c r="AQ259" s="11">
        <f t="shared" si="58"/>
        <v>0</v>
      </c>
      <c r="AR259" s="11">
        <f t="shared" si="60"/>
        <v>0</v>
      </c>
      <c r="AS259" s="11">
        <f t="shared" si="60"/>
        <v>0</v>
      </c>
      <c r="AT259" s="11">
        <f t="shared" si="60"/>
        <v>0</v>
      </c>
      <c r="AU259" s="11">
        <f t="shared" si="59"/>
        <v>0</v>
      </c>
      <c r="AV259" s="11">
        <f t="shared" si="59"/>
        <v>0</v>
      </c>
      <c r="AW259" s="11">
        <f t="shared" si="59"/>
        <v>0</v>
      </c>
      <c r="AX259" s="11">
        <f t="shared" si="59"/>
        <v>0</v>
      </c>
      <c r="AY259" s="11">
        <f t="shared" si="59"/>
        <v>0</v>
      </c>
      <c r="AZ259" s="11">
        <f t="shared" si="59"/>
        <v>0</v>
      </c>
    </row>
    <row r="260" spans="1:52" s="14" customFormat="1" ht="12" hidden="1" x14ac:dyDescent="0.2">
      <c r="A260" s="26" t="str">
        <f>IF(ISBLANK(B260),"",COUNTA($B$8:B260))</f>
        <v/>
      </c>
      <c r="B260" s="39"/>
      <c r="C260" s="38"/>
      <c r="D260" s="39"/>
      <c r="E260" s="44" t="str">
        <f t="shared" si="52"/>
        <v/>
      </c>
      <c r="F260" s="31"/>
      <c r="G260" s="43">
        <f t="shared" si="61"/>
        <v>0</v>
      </c>
      <c r="H260" s="35"/>
      <c r="I260" s="35"/>
      <c r="J260" s="35"/>
      <c r="K260" s="35"/>
      <c r="L260" s="35"/>
      <c r="M260" s="35"/>
      <c r="N260" s="35"/>
      <c r="O260" s="35"/>
      <c r="P260" s="43">
        <f t="shared" si="53"/>
        <v>0</v>
      </c>
      <c r="Q260" s="35"/>
      <c r="R260" s="35"/>
      <c r="S260" s="35"/>
      <c r="T260" s="35"/>
      <c r="U260" s="35"/>
      <c r="V260" s="35"/>
      <c r="W260" s="35"/>
      <c r="X260" s="35"/>
      <c r="Y260" s="28">
        <f t="shared" si="57"/>
        <v>0</v>
      </c>
      <c r="Z260" s="28">
        <f t="shared" si="57"/>
        <v>0</v>
      </c>
      <c r="AA260" s="28">
        <f t="shared" si="57"/>
        <v>0</v>
      </c>
      <c r="AB260" s="28">
        <f t="shared" si="56"/>
        <v>0</v>
      </c>
      <c r="AC260" s="28">
        <f t="shared" si="56"/>
        <v>0</v>
      </c>
      <c r="AD260" s="28">
        <f t="shared" si="56"/>
        <v>0</v>
      </c>
      <c r="AE260" s="28">
        <f t="shared" ref="AE260:AG278" si="64">(M260+V260)/2</f>
        <v>0</v>
      </c>
      <c r="AF260" s="28">
        <f t="shared" si="64"/>
        <v>0</v>
      </c>
      <c r="AG260" s="28">
        <f t="shared" si="64"/>
        <v>0</v>
      </c>
      <c r="AH260" s="11">
        <f t="shared" si="54"/>
        <v>0</v>
      </c>
      <c r="AI260" s="11">
        <f t="shared" si="63"/>
        <v>0</v>
      </c>
      <c r="AJ260" s="11">
        <f t="shared" si="63"/>
        <v>0</v>
      </c>
      <c r="AK260" s="11">
        <f t="shared" si="63"/>
        <v>0</v>
      </c>
      <c r="AL260" s="11">
        <f t="shared" si="62"/>
        <v>0</v>
      </c>
      <c r="AM260" s="11">
        <f t="shared" si="62"/>
        <v>0</v>
      </c>
      <c r="AN260" s="11">
        <f t="shared" si="62"/>
        <v>0</v>
      </c>
      <c r="AO260" s="11">
        <f t="shared" si="58"/>
        <v>0</v>
      </c>
      <c r="AP260" s="11">
        <f t="shared" si="58"/>
        <v>0</v>
      </c>
      <c r="AQ260" s="11">
        <f t="shared" si="58"/>
        <v>0</v>
      </c>
      <c r="AR260" s="11">
        <f t="shared" si="60"/>
        <v>0</v>
      </c>
      <c r="AS260" s="11">
        <f t="shared" si="60"/>
        <v>0</v>
      </c>
      <c r="AT260" s="11">
        <f t="shared" si="60"/>
        <v>0</v>
      </c>
      <c r="AU260" s="11">
        <f t="shared" si="59"/>
        <v>0</v>
      </c>
      <c r="AV260" s="11">
        <f t="shared" si="59"/>
        <v>0</v>
      </c>
      <c r="AW260" s="11">
        <f t="shared" si="59"/>
        <v>0</v>
      </c>
      <c r="AX260" s="11">
        <f t="shared" si="59"/>
        <v>0</v>
      </c>
      <c r="AY260" s="11">
        <f t="shared" si="59"/>
        <v>0</v>
      </c>
      <c r="AZ260" s="11">
        <f t="shared" si="59"/>
        <v>0</v>
      </c>
    </row>
    <row r="261" spans="1:52" s="14" customFormat="1" ht="12" hidden="1" x14ac:dyDescent="0.2">
      <c r="A261" s="26" t="str">
        <f>IF(ISBLANK(B261),"",COUNTA($B$8:B261))</f>
        <v/>
      </c>
      <c r="B261" s="39"/>
      <c r="C261" s="38"/>
      <c r="D261" s="39"/>
      <c r="E261" s="44" t="str">
        <f t="shared" si="52"/>
        <v/>
      </c>
      <c r="F261" s="31"/>
      <c r="G261" s="43">
        <f t="shared" si="61"/>
        <v>0</v>
      </c>
      <c r="H261" s="35"/>
      <c r="I261" s="35"/>
      <c r="J261" s="35"/>
      <c r="K261" s="35"/>
      <c r="L261" s="35"/>
      <c r="M261" s="35"/>
      <c r="N261" s="35"/>
      <c r="O261" s="35"/>
      <c r="P261" s="43">
        <f t="shared" si="53"/>
        <v>0</v>
      </c>
      <c r="Q261" s="35"/>
      <c r="R261" s="35"/>
      <c r="S261" s="35"/>
      <c r="T261" s="35"/>
      <c r="U261" s="35"/>
      <c r="V261" s="35"/>
      <c r="W261" s="35"/>
      <c r="X261" s="35"/>
      <c r="Y261" s="28">
        <f t="shared" si="57"/>
        <v>0</v>
      </c>
      <c r="Z261" s="28">
        <f t="shared" si="57"/>
        <v>0</v>
      </c>
      <c r="AA261" s="28">
        <f t="shared" si="57"/>
        <v>0</v>
      </c>
      <c r="AB261" s="28">
        <f t="shared" si="57"/>
        <v>0</v>
      </c>
      <c r="AC261" s="28">
        <f t="shared" si="57"/>
        <v>0</v>
      </c>
      <c r="AD261" s="28">
        <f t="shared" si="57"/>
        <v>0</v>
      </c>
      <c r="AE261" s="28">
        <f t="shared" si="64"/>
        <v>0</v>
      </c>
      <c r="AF261" s="28">
        <f t="shared" si="64"/>
        <v>0</v>
      </c>
      <c r="AG261" s="28">
        <f t="shared" si="64"/>
        <v>0</v>
      </c>
      <c r="AH261" s="11">
        <f t="shared" si="54"/>
        <v>0</v>
      </c>
      <c r="AI261" s="11">
        <f t="shared" si="63"/>
        <v>0</v>
      </c>
      <c r="AJ261" s="11">
        <f t="shared" si="63"/>
        <v>0</v>
      </c>
      <c r="AK261" s="11">
        <f t="shared" si="63"/>
        <v>0</v>
      </c>
      <c r="AL261" s="11">
        <f t="shared" si="62"/>
        <v>0</v>
      </c>
      <c r="AM261" s="11">
        <f t="shared" si="62"/>
        <v>0</v>
      </c>
      <c r="AN261" s="11">
        <f t="shared" si="62"/>
        <v>0</v>
      </c>
      <c r="AO261" s="11">
        <f t="shared" si="58"/>
        <v>0</v>
      </c>
      <c r="AP261" s="11">
        <f t="shared" si="58"/>
        <v>0</v>
      </c>
      <c r="AQ261" s="11">
        <f t="shared" si="58"/>
        <v>0</v>
      </c>
      <c r="AR261" s="11">
        <f t="shared" si="60"/>
        <v>0</v>
      </c>
      <c r="AS261" s="11">
        <f t="shared" si="60"/>
        <v>0</v>
      </c>
      <c r="AT261" s="11">
        <f t="shared" si="60"/>
        <v>0</v>
      </c>
      <c r="AU261" s="11">
        <f t="shared" si="59"/>
        <v>0</v>
      </c>
      <c r="AV261" s="11">
        <f t="shared" si="59"/>
        <v>0</v>
      </c>
      <c r="AW261" s="11">
        <f t="shared" si="59"/>
        <v>0</v>
      </c>
      <c r="AX261" s="11">
        <f t="shared" si="59"/>
        <v>0</v>
      </c>
      <c r="AY261" s="11">
        <f t="shared" si="59"/>
        <v>0</v>
      </c>
      <c r="AZ261" s="11">
        <f t="shared" si="59"/>
        <v>0</v>
      </c>
    </row>
    <row r="262" spans="1:52" s="14" customFormat="1" ht="12" hidden="1" x14ac:dyDescent="0.2">
      <c r="A262" s="26" t="str">
        <f>IF(ISBLANK(B262),"",COUNTA($B$8:B262))</f>
        <v/>
      </c>
      <c r="B262" s="39"/>
      <c r="C262" s="38"/>
      <c r="D262" s="39"/>
      <c r="E262" s="44" t="str">
        <f t="shared" si="52"/>
        <v/>
      </c>
      <c r="F262" s="31"/>
      <c r="G262" s="43">
        <f t="shared" si="61"/>
        <v>0</v>
      </c>
      <c r="H262" s="35"/>
      <c r="I262" s="35"/>
      <c r="J262" s="35"/>
      <c r="K262" s="35"/>
      <c r="L262" s="35"/>
      <c r="M262" s="35"/>
      <c r="N262" s="35"/>
      <c r="O262" s="35"/>
      <c r="P262" s="43">
        <f t="shared" si="53"/>
        <v>0</v>
      </c>
      <c r="Q262" s="35"/>
      <c r="R262" s="35"/>
      <c r="S262" s="35"/>
      <c r="T262" s="35"/>
      <c r="U262" s="35"/>
      <c r="V262" s="35"/>
      <c r="W262" s="35"/>
      <c r="X262" s="35"/>
      <c r="Y262" s="28">
        <f t="shared" si="57"/>
        <v>0</v>
      </c>
      <c r="Z262" s="28">
        <f t="shared" si="57"/>
        <v>0</v>
      </c>
      <c r="AA262" s="28">
        <f t="shared" si="57"/>
        <v>0</v>
      </c>
      <c r="AB262" s="28">
        <f t="shared" si="57"/>
        <v>0</v>
      </c>
      <c r="AC262" s="28">
        <f t="shared" si="57"/>
        <v>0</v>
      </c>
      <c r="AD262" s="28">
        <f t="shared" si="57"/>
        <v>0</v>
      </c>
      <c r="AE262" s="28">
        <f t="shared" si="64"/>
        <v>0</v>
      </c>
      <c r="AF262" s="28">
        <f t="shared" si="64"/>
        <v>0</v>
      </c>
      <c r="AG262" s="28">
        <f t="shared" si="64"/>
        <v>0</v>
      </c>
      <c r="AH262" s="11">
        <f t="shared" si="54"/>
        <v>0</v>
      </c>
      <c r="AI262" s="11">
        <f t="shared" si="63"/>
        <v>0</v>
      </c>
      <c r="AJ262" s="11">
        <f t="shared" si="63"/>
        <v>0</v>
      </c>
      <c r="AK262" s="11">
        <f t="shared" si="63"/>
        <v>0</v>
      </c>
      <c r="AL262" s="11">
        <f t="shared" si="62"/>
        <v>0</v>
      </c>
      <c r="AM262" s="11">
        <f t="shared" si="62"/>
        <v>0</v>
      </c>
      <c r="AN262" s="11">
        <f t="shared" si="62"/>
        <v>0</v>
      </c>
      <c r="AO262" s="11">
        <f t="shared" si="58"/>
        <v>0</v>
      </c>
      <c r="AP262" s="11">
        <f t="shared" si="58"/>
        <v>0</v>
      </c>
      <c r="AQ262" s="11">
        <f t="shared" si="58"/>
        <v>0</v>
      </c>
      <c r="AR262" s="11">
        <f t="shared" si="60"/>
        <v>0</v>
      </c>
      <c r="AS262" s="11">
        <f t="shared" si="60"/>
        <v>0</v>
      </c>
      <c r="AT262" s="11">
        <f t="shared" si="60"/>
        <v>0</v>
      </c>
      <c r="AU262" s="11">
        <f t="shared" si="59"/>
        <v>0</v>
      </c>
      <c r="AV262" s="11">
        <f t="shared" si="59"/>
        <v>0</v>
      </c>
      <c r="AW262" s="11">
        <f t="shared" si="59"/>
        <v>0</v>
      </c>
      <c r="AX262" s="11">
        <f t="shared" si="59"/>
        <v>0</v>
      </c>
      <c r="AY262" s="11">
        <f t="shared" si="59"/>
        <v>0</v>
      </c>
      <c r="AZ262" s="11">
        <f t="shared" si="59"/>
        <v>0</v>
      </c>
    </row>
    <row r="263" spans="1:52" s="14" customFormat="1" ht="12" hidden="1" x14ac:dyDescent="0.2">
      <c r="A263" s="26" t="str">
        <f>IF(ISBLANK(B263),"",COUNTA($B$8:B263))</f>
        <v/>
      </c>
      <c r="B263" s="39"/>
      <c r="C263" s="38"/>
      <c r="D263" s="39"/>
      <c r="E263" s="44" t="str">
        <f t="shared" si="52"/>
        <v/>
      </c>
      <c r="F263" s="31"/>
      <c r="G263" s="43">
        <f t="shared" si="61"/>
        <v>0</v>
      </c>
      <c r="H263" s="35"/>
      <c r="I263" s="35"/>
      <c r="J263" s="35"/>
      <c r="K263" s="35"/>
      <c r="L263" s="35"/>
      <c r="M263" s="35"/>
      <c r="N263" s="35"/>
      <c r="O263" s="35"/>
      <c r="P263" s="43">
        <f t="shared" si="53"/>
        <v>0</v>
      </c>
      <c r="Q263" s="35"/>
      <c r="R263" s="35"/>
      <c r="S263" s="35"/>
      <c r="T263" s="35"/>
      <c r="U263" s="35"/>
      <c r="V263" s="35"/>
      <c r="W263" s="35"/>
      <c r="X263" s="35"/>
      <c r="Y263" s="28">
        <f t="shared" si="57"/>
        <v>0</v>
      </c>
      <c r="Z263" s="28">
        <f t="shared" si="57"/>
        <v>0</v>
      </c>
      <c r="AA263" s="28">
        <f t="shared" si="57"/>
        <v>0</v>
      </c>
      <c r="AB263" s="28">
        <f t="shared" si="57"/>
        <v>0</v>
      </c>
      <c r="AC263" s="28">
        <f t="shared" si="57"/>
        <v>0</v>
      </c>
      <c r="AD263" s="28">
        <f t="shared" si="57"/>
        <v>0</v>
      </c>
      <c r="AE263" s="28">
        <f t="shared" si="64"/>
        <v>0</v>
      </c>
      <c r="AF263" s="28">
        <f t="shared" si="64"/>
        <v>0</v>
      </c>
      <c r="AG263" s="28">
        <f t="shared" si="64"/>
        <v>0</v>
      </c>
      <c r="AH263" s="11">
        <f t="shared" si="54"/>
        <v>0</v>
      </c>
      <c r="AI263" s="11">
        <f t="shared" si="63"/>
        <v>0</v>
      </c>
      <c r="AJ263" s="11">
        <f t="shared" si="63"/>
        <v>0</v>
      </c>
      <c r="AK263" s="11">
        <f t="shared" si="63"/>
        <v>0</v>
      </c>
      <c r="AL263" s="11">
        <f t="shared" si="62"/>
        <v>0</v>
      </c>
      <c r="AM263" s="11">
        <f t="shared" si="62"/>
        <v>0</v>
      </c>
      <c r="AN263" s="11">
        <f t="shared" si="62"/>
        <v>0</v>
      </c>
      <c r="AO263" s="11">
        <f t="shared" si="58"/>
        <v>0</v>
      </c>
      <c r="AP263" s="11">
        <f t="shared" si="58"/>
        <v>0</v>
      </c>
      <c r="AQ263" s="11">
        <f t="shared" si="58"/>
        <v>0</v>
      </c>
      <c r="AR263" s="11">
        <f t="shared" si="60"/>
        <v>0</v>
      </c>
      <c r="AS263" s="11">
        <f t="shared" si="60"/>
        <v>0</v>
      </c>
      <c r="AT263" s="11">
        <f t="shared" si="60"/>
        <v>0</v>
      </c>
      <c r="AU263" s="11">
        <f t="shared" si="59"/>
        <v>0</v>
      </c>
      <c r="AV263" s="11">
        <f t="shared" si="59"/>
        <v>0</v>
      </c>
      <c r="AW263" s="11">
        <f t="shared" si="59"/>
        <v>0</v>
      </c>
      <c r="AX263" s="11">
        <f t="shared" si="59"/>
        <v>0</v>
      </c>
      <c r="AY263" s="11">
        <f t="shared" si="59"/>
        <v>0</v>
      </c>
      <c r="AZ263" s="11">
        <f t="shared" si="59"/>
        <v>0</v>
      </c>
    </row>
    <row r="264" spans="1:52" s="14" customFormat="1" ht="12" hidden="1" x14ac:dyDescent="0.2">
      <c r="A264" s="26" t="str">
        <f>IF(ISBLANK(B264),"",COUNTA($B$8:B264))</f>
        <v/>
      </c>
      <c r="B264" s="39"/>
      <c r="C264" s="38"/>
      <c r="D264" s="39"/>
      <c r="E264" s="44" t="str">
        <f t="shared" si="52"/>
        <v/>
      </c>
      <c r="F264" s="31"/>
      <c r="G264" s="43">
        <f t="shared" si="61"/>
        <v>0</v>
      </c>
      <c r="H264" s="35"/>
      <c r="I264" s="35"/>
      <c r="J264" s="35"/>
      <c r="K264" s="35"/>
      <c r="L264" s="35"/>
      <c r="M264" s="35"/>
      <c r="N264" s="35"/>
      <c r="O264" s="35"/>
      <c r="P264" s="43">
        <f t="shared" si="53"/>
        <v>0</v>
      </c>
      <c r="Q264" s="35"/>
      <c r="R264" s="35"/>
      <c r="S264" s="35"/>
      <c r="T264" s="35"/>
      <c r="U264" s="35"/>
      <c r="V264" s="35"/>
      <c r="W264" s="35"/>
      <c r="X264" s="35"/>
      <c r="Y264" s="28">
        <f t="shared" si="57"/>
        <v>0</v>
      </c>
      <c r="Z264" s="28">
        <f t="shared" si="57"/>
        <v>0</v>
      </c>
      <c r="AA264" s="28">
        <f t="shared" si="57"/>
        <v>0</v>
      </c>
      <c r="AB264" s="28">
        <f t="shared" si="57"/>
        <v>0</v>
      </c>
      <c r="AC264" s="28">
        <f t="shared" si="57"/>
        <v>0</v>
      </c>
      <c r="AD264" s="28">
        <f t="shared" si="57"/>
        <v>0</v>
      </c>
      <c r="AE264" s="28">
        <f t="shared" si="64"/>
        <v>0</v>
      </c>
      <c r="AF264" s="28">
        <f t="shared" si="64"/>
        <v>0</v>
      </c>
      <c r="AG264" s="28">
        <f t="shared" si="64"/>
        <v>0</v>
      </c>
      <c r="AH264" s="11">
        <f t="shared" si="54"/>
        <v>0</v>
      </c>
      <c r="AI264" s="11">
        <f t="shared" si="63"/>
        <v>0</v>
      </c>
      <c r="AJ264" s="11">
        <f t="shared" si="63"/>
        <v>0</v>
      </c>
      <c r="AK264" s="11">
        <f t="shared" si="63"/>
        <v>0</v>
      </c>
      <c r="AL264" s="11">
        <f t="shared" si="62"/>
        <v>0</v>
      </c>
      <c r="AM264" s="11">
        <f t="shared" si="62"/>
        <v>0</v>
      </c>
      <c r="AN264" s="11">
        <f t="shared" si="62"/>
        <v>0</v>
      </c>
      <c r="AO264" s="11">
        <f t="shared" si="58"/>
        <v>0</v>
      </c>
      <c r="AP264" s="11">
        <f t="shared" si="58"/>
        <v>0</v>
      </c>
      <c r="AQ264" s="11">
        <f t="shared" si="58"/>
        <v>0</v>
      </c>
      <c r="AR264" s="11">
        <f t="shared" si="60"/>
        <v>0</v>
      </c>
      <c r="AS264" s="11">
        <f t="shared" si="60"/>
        <v>0</v>
      </c>
      <c r="AT264" s="11">
        <f t="shared" si="60"/>
        <v>0</v>
      </c>
      <c r="AU264" s="11">
        <f t="shared" si="59"/>
        <v>0</v>
      </c>
      <c r="AV264" s="11">
        <f t="shared" si="59"/>
        <v>0</v>
      </c>
      <c r="AW264" s="11">
        <f t="shared" si="59"/>
        <v>0</v>
      </c>
      <c r="AX264" s="11">
        <f t="shared" si="59"/>
        <v>0</v>
      </c>
      <c r="AY264" s="11">
        <f t="shared" si="59"/>
        <v>0</v>
      </c>
      <c r="AZ264" s="11">
        <f t="shared" si="59"/>
        <v>0</v>
      </c>
    </row>
    <row r="265" spans="1:52" s="14" customFormat="1" ht="12" hidden="1" x14ac:dyDescent="0.2">
      <c r="A265" s="26" t="str">
        <f>IF(ISBLANK(B265),"",COUNTA($B$8:B265))</f>
        <v/>
      </c>
      <c r="B265" s="39"/>
      <c r="C265" s="38"/>
      <c r="D265" s="39"/>
      <c r="E265" s="44" t="str">
        <f t="shared" ref="E265:E278" si="65">IF(AND(G265=0,P265=0),"",IF(AND(H265=Q265,I265=R265,J265=S265,K265=T265,U265=L265,V265=M265,W265=N265,X265=O265),"ні","так"))</f>
        <v/>
      </c>
      <c r="F265" s="31"/>
      <c r="G265" s="43">
        <f t="shared" si="61"/>
        <v>0</v>
      </c>
      <c r="H265" s="35"/>
      <c r="I265" s="35"/>
      <c r="J265" s="35"/>
      <c r="K265" s="35"/>
      <c r="L265" s="35"/>
      <c r="M265" s="35"/>
      <c r="N265" s="35"/>
      <c r="O265" s="35"/>
      <c r="P265" s="43">
        <f t="shared" ref="P265:P278" si="66">SUM(Q265:X265)</f>
        <v>0</v>
      </c>
      <c r="Q265" s="35"/>
      <c r="R265" s="35"/>
      <c r="S265" s="35"/>
      <c r="T265" s="35"/>
      <c r="U265" s="35"/>
      <c r="V265" s="35"/>
      <c r="W265" s="35"/>
      <c r="X265" s="35"/>
      <c r="Y265" s="28">
        <f t="shared" si="57"/>
        <v>0</v>
      </c>
      <c r="Z265" s="28">
        <f t="shared" si="57"/>
        <v>0</v>
      </c>
      <c r="AA265" s="28">
        <f t="shared" si="57"/>
        <v>0</v>
      </c>
      <c r="AB265" s="28">
        <f t="shared" si="57"/>
        <v>0</v>
      </c>
      <c r="AC265" s="28">
        <f t="shared" si="57"/>
        <v>0</v>
      </c>
      <c r="AD265" s="28">
        <f t="shared" si="57"/>
        <v>0</v>
      </c>
      <c r="AE265" s="28">
        <f t="shared" si="64"/>
        <v>0</v>
      </c>
      <c r="AF265" s="28">
        <f t="shared" si="64"/>
        <v>0</v>
      </c>
      <c r="AG265" s="28">
        <f t="shared" si="64"/>
        <v>0</v>
      </c>
      <c r="AH265" s="11">
        <f t="shared" si="54"/>
        <v>0</v>
      </c>
      <c r="AI265" s="11">
        <f t="shared" si="63"/>
        <v>0</v>
      </c>
      <c r="AJ265" s="11">
        <f t="shared" si="63"/>
        <v>0</v>
      </c>
      <c r="AK265" s="11">
        <f t="shared" si="63"/>
        <v>0</v>
      </c>
      <c r="AL265" s="11">
        <f t="shared" si="62"/>
        <v>0</v>
      </c>
      <c r="AM265" s="11">
        <f t="shared" si="62"/>
        <v>0</v>
      </c>
      <c r="AN265" s="11">
        <f t="shared" si="62"/>
        <v>0</v>
      </c>
      <c r="AO265" s="11">
        <f t="shared" si="58"/>
        <v>0</v>
      </c>
      <c r="AP265" s="11">
        <f t="shared" si="58"/>
        <v>0</v>
      </c>
      <c r="AQ265" s="11">
        <f t="shared" si="58"/>
        <v>0</v>
      </c>
      <c r="AR265" s="11">
        <f t="shared" si="60"/>
        <v>0</v>
      </c>
      <c r="AS265" s="11">
        <f t="shared" si="60"/>
        <v>0</v>
      </c>
      <c r="AT265" s="11">
        <f t="shared" si="60"/>
        <v>0</v>
      </c>
      <c r="AU265" s="11">
        <f t="shared" si="59"/>
        <v>0</v>
      </c>
      <c r="AV265" s="11">
        <f t="shared" si="59"/>
        <v>0</v>
      </c>
      <c r="AW265" s="11">
        <f t="shared" si="59"/>
        <v>0</v>
      </c>
      <c r="AX265" s="11">
        <f t="shared" si="59"/>
        <v>0</v>
      </c>
      <c r="AY265" s="11">
        <f t="shared" si="59"/>
        <v>0</v>
      </c>
      <c r="AZ265" s="11">
        <f t="shared" si="59"/>
        <v>0</v>
      </c>
    </row>
    <row r="266" spans="1:52" s="14" customFormat="1" ht="12" hidden="1" x14ac:dyDescent="0.2">
      <c r="A266" s="26" t="str">
        <f>IF(ISBLANK(B266),"",COUNTA($B$8:B266))</f>
        <v/>
      </c>
      <c r="B266" s="39"/>
      <c r="C266" s="38"/>
      <c r="D266" s="39"/>
      <c r="E266" s="44" t="str">
        <f t="shared" si="65"/>
        <v/>
      </c>
      <c r="F266" s="31"/>
      <c r="G266" s="43">
        <f t="shared" si="61"/>
        <v>0</v>
      </c>
      <c r="H266" s="35"/>
      <c r="I266" s="35"/>
      <c r="J266" s="35"/>
      <c r="K266" s="35"/>
      <c r="L266" s="35"/>
      <c r="M266" s="35"/>
      <c r="N266" s="35"/>
      <c r="O266" s="35"/>
      <c r="P266" s="43">
        <f t="shared" si="66"/>
        <v>0</v>
      </c>
      <c r="Q266" s="35"/>
      <c r="R266" s="35"/>
      <c r="S266" s="35"/>
      <c r="T266" s="35"/>
      <c r="U266" s="35"/>
      <c r="V266" s="35"/>
      <c r="W266" s="35"/>
      <c r="X266" s="35"/>
      <c r="Y266" s="28">
        <f t="shared" si="57"/>
        <v>0</v>
      </c>
      <c r="Z266" s="28">
        <f t="shared" si="57"/>
        <v>0</v>
      </c>
      <c r="AA266" s="28">
        <f t="shared" si="57"/>
        <v>0</v>
      </c>
      <c r="AB266" s="28">
        <f t="shared" si="57"/>
        <v>0</v>
      </c>
      <c r="AC266" s="28">
        <f t="shared" si="57"/>
        <v>0</v>
      </c>
      <c r="AD266" s="28">
        <f t="shared" si="57"/>
        <v>0</v>
      </c>
      <c r="AE266" s="28">
        <f t="shared" si="64"/>
        <v>0</v>
      </c>
      <c r="AF266" s="28">
        <f t="shared" si="64"/>
        <v>0</v>
      </c>
      <c r="AG266" s="28">
        <f t="shared" si="64"/>
        <v>0</v>
      </c>
      <c r="AH266" s="11">
        <f t="shared" ref="AH266:AH278" si="67">F266</f>
        <v>0</v>
      </c>
      <c r="AI266" s="11">
        <f t="shared" si="63"/>
        <v>0</v>
      </c>
      <c r="AJ266" s="11">
        <f t="shared" si="63"/>
        <v>0</v>
      </c>
      <c r="AK266" s="11">
        <f t="shared" si="63"/>
        <v>0</v>
      </c>
      <c r="AL266" s="11">
        <f t="shared" si="62"/>
        <v>0</v>
      </c>
      <c r="AM266" s="11">
        <f t="shared" si="62"/>
        <v>0</v>
      </c>
      <c r="AN266" s="11">
        <f t="shared" si="62"/>
        <v>0</v>
      </c>
      <c r="AO266" s="11">
        <f t="shared" si="58"/>
        <v>0</v>
      </c>
      <c r="AP266" s="11">
        <f t="shared" si="58"/>
        <v>0</v>
      </c>
      <c r="AQ266" s="11">
        <f t="shared" si="58"/>
        <v>0</v>
      </c>
      <c r="AR266" s="11">
        <f t="shared" si="60"/>
        <v>0</v>
      </c>
      <c r="AS266" s="11">
        <f t="shared" si="60"/>
        <v>0</v>
      </c>
      <c r="AT266" s="11">
        <f t="shared" si="60"/>
        <v>0</v>
      </c>
      <c r="AU266" s="11">
        <f t="shared" si="59"/>
        <v>0</v>
      </c>
      <c r="AV266" s="11">
        <f t="shared" si="59"/>
        <v>0</v>
      </c>
      <c r="AW266" s="11">
        <f t="shared" si="59"/>
        <v>0</v>
      </c>
      <c r="AX266" s="11">
        <f t="shared" si="59"/>
        <v>0</v>
      </c>
      <c r="AY266" s="11">
        <f t="shared" si="59"/>
        <v>0</v>
      </c>
      <c r="AZ266" s="11">
        <f t="shared" si="59"/>
        <v>0</v>
      </c>
    </row>
    <row r="267" spans="1:52" s="14" customFormat="1" ht="12" hidden="1" x14ac:dyDescent="0.2">
      <c r="A267" s="26" t="str">
        <f>IF(ISBLANK(B267),"",COUNTA($B$8:B267))</f>
        <v/>
      </c>
      <c r="B267" s="39"/>
      <c r="C267" s="38"/>
      <c r="D267" s="39"/>
      <c r="E267" s="44" t="str">
        <f t="shared" si="65"/>
        <v/>
      </c>
      <c r="F267" s="31"/>
      <c r="G267" s="43">
        <f t="shared" si="61"/>
        <v>0</v>
      </c>
      <c r="H267" s="35"/>
      <c r="I267" s="35"/>
      <c r="J267" s="35"/>
      <c r="K267" s="35"/>
      <c r="L267" s="35"/>
      <c r="M267" s="35"/>
      <c r="N267" s="35"/>
      <c r="O267" s="35"/>
      <c r="P267" s="43">
        <f t="shared" si="66"/>
        <v>0</v>
      </c>
      <c r="Q267" s="35"/>
      <c r="R267" s="35"/>
      <c r="S267" s="35"/>
      <c r="T267" s="35"/>
      <c r="U267" s="35"/>
      <c r="V267" s="35"/>
      <c r="W267" s="35"/>
      <c r="X267" s="35"/>
      <c r="Y267" s="28">
        <f t="shared" si="57"/>
        <v>0</v>
      </c>
      <c r="Z267" s="28">
        <f t="shared" si="57"/>
        <v>0</v>
      </c>
      <c r="AA267" s="28">
        <f t="shared" si="57"/>
        <v>0</v>
      </c>
      <c r="AB267" s="28">
        <f t="shared" si="57"/>
        <v>0</v>
      </c>
      <c r="AC267" s="28">
        <f t="shared" si="57"/>
        <v>0</v>
      </c>
      <c r="AD267" s="28">
        <f t="shared" si="57"/>
        <v>0</v>
      </c>
      <c r="AE267" s="28">
        <f t="shared" si="64"/>
        <v>0</v>
      </c>
      <c r="AF267" s="28">
        <f t="shared" si="64"/>
        <v>0</v>
      </c>
      <c r="AG267" s="28">
        <f t="shared" si="64"/>
        <v>0</v>
      </c>
      <c r="AH267" s="11">
        <f t="shared" si="67"/>
        <v>0</v>
      </c>
      <c r="AI267" s="11">
        <f t="shared" si="63"/>
        <v>0</v>
      </c>
      <c r="AJ267" s="11">
        <f t="shared" si="63"/>
        <v>0</v>
      </c>
      <c r="AK267" s="11">
        <f t="shared" si="63"/>
        <v>0</v>
      </c>
      <c r="AL267" s="11">
        <f t="shared" si="62"/>
        <v>0</v>
      </c>
      <c r="AM267" s="11">
        <f t="shared" si="62"/>
        <v>0</v>
      </c>
      <c r="AN267" s="11">
        <f t="shared" si="62"/>
        <v>0</v>
      </c>
      <c r="AO267" s="11">
        <f t="shared" si="58"/>
        <v>0</v>
      </c>
      <c r="AP267" s="11">
        <f t="shared" si="58"/>
        <v>0</v>
      </c>
      <c r="AQ267" s="11">
        <f t="shared" si="58"/>
        <v>0</v>
      </c>
      <c r="AR267" s="11">
        <f t="shared" si="60"/>
        <v>0</v>
      </c>
      <c r="AS267" s="11">
        <f t="shared" si="60"/>
        <v>0</v>
      </c>
      <c r="AT267" s="11">
        <f t="shared" si="60"/>
        <v>0</v>
      </c>
      <c r="AU267" s="11">
        <f t="shared" si="59"/>
        <v>0</v>
      </c>
      <c r="AV267" s="11">
        <f t="shared" si="59"/>
        <v>0</v>
      </c>
      <c r="AW267" s="11">
        <f t="shared" si="59"/>
        <v>0</v>
      </c>
      <c r="AX267" s="11">
        <f t="shared" si="59"/>
        <v>0</v>
      </c>
      <c r="AY267" s="11">
        <f t="shared" si="59"/>
        <v>0</v>
      </c>
      <c r="AZ267" s="11">
        <f t="shared" si="59"/>
        <v>0</v>
      </c>
    </row>
    <row r="268" spans="1:52" s="14" customFormat="1" ht="12" hidden="1" x14ac:dyDescent="0.2">
      <c r="A268" s="26" t="str">
        <f>IF(ISBLANK(B268),"",COUNTA($B$8:B268))</f>
        <v/>
      </c>
      <c r="B268" s="39"/>
      <c r="C268" s="38"/>
      <c r="D268" s="39"/>
      <c r="E268" s="44" t="str">
        <f t="shared" si="65"/>
        <v/>
      </c>
      <c r="F268" s="31"/>
      <c r="G268" s="43">
        <f t="shared" si="61"/>
        <v>0</v>
      </c>
      <c r="H268" s="35"/>
      <c r="I268" s="35"/>
      <c r="J268" s="35"/>
      <c r="K268" s="35"/>
      <c r="L268" s="35"/>
      <c r="M268" s="35"/>
      <c r="N268" s="35"/>
      <c r="O268" s="35"/>
      <c r="P268" s="43">
        <f t="shared" si="66"/>
        <v>0</v>
      </c>
      <c r="Q268" s="35"/>
      <c r="R268" s="35"/>
      <c r="S268" s="35"/>
      <c r="T268" s="35"/>
      <c r="U268" s="35"/>
      <c r="V268" s="35"/>
      <c r="W268" s="35"/>
      <c r="X268" s="35"/>
      <c r="Y268" s="28">
        <f t="shared" si="57"/>
        <v>0</v>
      </c>
      <c r="Z268" s="28">
        <f t="shared" si="57"/>
        <v>0</v>
      </c>
      <c r="AA268" s="28">
        <f t="shared" si="57"/>
        <v>0</v>
      </c>
      <c r="AB268" s="28">
        <f t="shared" si="57"/>
        <v>0</v>
      </c>
      <c r="AC268" s="28">
        <f t="shared" si="57"/>
        <v>0</v>
      </c>
      <c r="AD268" s="28">
        <f t="shared" si="57"/>
        <v>0</v>
      </c>
      <c r="AE268" s="28">
        <f t="shared" si="64"/>
        <v>0</v>
      </c>
      <c r="AF268" s="28">
        <f t="shared" si="64"/>
        <v>0</v>
      </c>
      <c r="AG268" s="28">
        <f t="shared" si="64"/>
        <v>0</v>
      </c>
      <c r="AH268" s="11">
        <f t="shared" si="67"/>
        <v>0</v>
      </c>
      <c r="AI268" s="11">
        <f t="shared" si="63"/>
        <v>0</v>
      </c>
      <c r="AJ268" s="11">
        <f t="shared" si="63"/>
        <v>0</v>
      </c>
      <c r="AK268" s="11">
        <f t="shared" si="63"/>
        <v>0</v>
      </c>
      <c r="AL268" s="11">
        <f t="shared" si="62"/>
        <v>0</v>
      </c>
      <c r="AM268" s="11">
        <f t="shared" si="62"/>
        <v>0</v>
      </c>
      <c r="AN268" s="11">
        <f t="shared" si="62"/>
        <v>0</v>
      </c>
      <c r="AO268" s="11">
        <f t="shared" si="58"/>
        <v>0</v>
      </c>
      <c r="AP268" s="11">
        <f t="shared" si="58"/>
        <v>0</v>
      </c>
      <c r="AQ268" s="11">
        <f t="shared" si="58"/>
        <v>0</v>
      </c>
      <c r="AR268" s="11">
        <f t="shared" si="60"/>
        <v>0</v>
      </c>
      <c r="AS268" s="11">
        <f t="shared" si="60"/>
        <v>0</v>
      </c>
      <c r="AT268" s="11">
        <f t="shared" si="60"/>
        <v>0</v>
      </c>
      <c r="AU268" s="11">
        <f t="shared" si="59"/>
        <v>0</v>
      </c>
      <c r="AV268" s="11">
        <f t="shared" si="59"/>
        <v>0</v>
      </c>
      <c r="AW268" s="11">
        <f t="shared" si="59"/>
        <v>0</v>
      </c>
      <c r="AX268" s="11">
        <f t="shared" si="59"/>
        <v>0</v>
      </c>
      <c r="AY268" s="11">
        <f t="shared" si="59"/>
        <v>0</v>
      </c>
      <c r="AZ268" s="11">
        <f t="shared" si="59"/>
        <v>0</v>
      </c>
    </row>
    <row r="269" spans="1:52" s="14" customFormat="1" ht="12" hidden="1" x14ac:dyDescent="0.2">
      <c r="A269" s="26" t="str">
        <f>IF(ISBLANK(B269),"",COUNTA($B$8:B269))</f>
        <v/>
      </c>
      <c r="B269" s="39"/>
      <c r="C269" s="38"/>
      <c r="D269" s="39"/>
      <c r="E269" s="44" t="str">
        <f t="shared" si="65"/>
        <v/>
      </c>
      <c r="F269" s="31"/>
      <c r="G269" s="43">
        <f t="shared" si="61"/>
        <v>0</v>
      </c>
      <c r="H269" s="35"/>
      <c r="I269" s="35"/>
      <c r="J269" s="35"/>
      <c r="K269" s="35"/>
      <c r="L269" s="35"/>
      <c r="M269" s="35"/>
      <c r="N269" s="35"/>
      <c r="O269" s="35"/>
      <c r="P269" s="43">
        <f t="shared" si="66"/>
        <v>0</v>
      </c>
      <c r="Q269" s="35"/>
      <c r="R269" s="35"/>
      <c r="S269" s="35"/>
      <c r="T269" s="35"/>
      <c r="U269" s="35"/>
      <c r="V269" s="35"/>
      <c r="W269" s="35"/>
      <c r="X269" s="35"/>
      <c r="Y269" s="28">
        <f t="shared" si="57"/>
        <v>0</v>
      </c>
      <c r="Z269" s="28">
        <f t="shared" si="57"/>
        <v>0</v>
      </c>
      <c r="AA269" s="28">
        <f t="shared" si="57"/>
        <v>0</v>
      </c>
      <c r="AB269" s="28">
        <f t="shared" si="57"/>
        <v>0</v>
      </c>
      <c r="AC269" s="28">
        <f t="shared" si="57"/>
        <v>0</v>
      </c>
      <c r="AD269" s="28">
        <f t="shared" si="57"/>
        <v>0</v>
      </c>
      <c r="AE269" s="28">
        <f t="shared" si="64"/>
        <v>0</v>
      </c>
      <c r="AF269" s="28">
        <f t="shared" si="64"/>
        <v>0</v>
      </c>
      <c r="AG269" s="28">
        <f t="shared" si="64"/>
        <v>0</v>
      </c>
      <c r="AH269" s="11">
        <f t="shared" si="67"/>
        <v>0</v>
      </c>
      <c r="AI269" s="11">
        <f t="shared" si="63"/>
        <v>0</v>
      </c>
      <c r="AJ269" s="11">
        <f t="shared" si="63"/>
        <v>0</v>
      </c>
      <c r="AK269" s="11">
        <f t="shared" si="63"/>
        <v>0</v>
      </c>
      <c r="AL269" s="11">
        <f t="shared" si="62"/>
        <v>0</v>
      </c>
      <c r="AM269" s="11">
        <f t="shared" si="62"/>
        <v>0</v>
      </c>
      <c r="AN269" s="11">
        <f t="shared" si="62"/>
        <v>0</v>
      </c>
      <c r="AO269" s="11">
        <f t="shared" si="58"/>
        <v>0</v>
      </c>
      <c r="AP269" s="11">
        <f t="shared" si="58"/>
        <v>0</v>
      </c>
      <c r="AQ269" s="11">
        <f t="shared" si="58"/>
        <v>0</v>
      </c>
      <c r="AR269" s="11">
        <f t="shared" si="60"/>
        <v>0</v>
      </c>
      <c r="AS269" s="11">
        <f t="shared" si="60"/>
        <v>0</v>
      </c>
      <c r="AT269" s="11">
        <f t="shared" si="60"/>
        <v>0</v>
      </c>
      <c r="AU269" s="11">
        <f t="shared" si="59"/>
        <v>0</v>
      </c>
      <c r="AV269" s="11">
        <f t="shared" si="59"/>
        <v>0</v>
      </c>
      <c r="AW269" s="11">
        <f t="shared" si="59"/>
        <v>0</v>
      </c>
      <c r="AX269" s="11">
        <f t="shared" si="59"/>
        <v>0</v>
      </c>
      <c r="AY269" s="11">
        <f t="shared" si="59"/>
        <v>0</v>
      </c>
      <c r="AZ269" s="11">
        <f t="shared" si="59"/>
        <v>0</v>
      </c>
    </row>
    <row r="270" spans="1:52" s="14" customFormat="1" ht="12" hidden="1" x14ac:dyDescent="0.2">
      <c r="A270" s="26" t="str">
        <f>IF(ISBLANK(B270),"",COUNTA($B$8:B270))</f>
        <v/>
      </c>
      <c r="B270" s="39"/>
      <c r="C270" s="38"/>
      <c r="D270" s="39"/>
      <c r="E270" s="44" t="str">
        <f t="shared" si="65"/>
        <v/>
      </c>
      <c r="F270" s="31"/>
      <c r="G270" s="43">
        <f t="shared" si="61"/>
        <v>0</v>
      </c>
      <c r="H270" s="35"/>
      <c r="I270" s="35"/>
      <c r="J270" s="35"/>
      <c r="K270" s="35"/>
      <c r="L270" s="35"/>
      <c r="M270" s="35"/>
      <c r="N270" s="35"/>
      <c r="O270" s="35"/>
      <c r="P270" s="43">
        <f t="shared" si="66"/>
        <v>0</v>
      </c>
      <c r="Q270" s="35"/>
      <c r="R270" s="35"/>
      <c r="S270" s="35"/>
      <c r="T270" s="35"/>
      <c r="U270" s="35"/>
      <c r="V270" s="35"/>
      <c r="W270" s="35"/>
      <c r="X270" s="35"/>
      <c r="Y270" s="28">
        <f t="shared" si="57"/>
        <v>0</v>
      </c>
      <c r="Z270" s="28">
        <f t="shared" si="57"/>
        <v>0</v>
      </c>
      <c r="AA270" s="28">
        <f t="shared" si="57"/>
        <v>0</v>
      </c>
      <c r="AB270" s="28">
        <f t="shared" si="57"/>
        <v>0</v>
      </c>
      <c r="AC270" s="28">
        <f t="shared" si="57"/>
        <v>0</v>
      </c>
      <c r="AD270" s="28">
        <f t="shared" si="57"/>
        <v>0</v>
      </c>
      <c r="AE270" s="28">
        <f t="shared" si="64"/>
        <v>0</v>
      </c>
      <c r="AF270" s="28">
        <f t="shared" si="64"/>
        <v>0</v>
      </c>
      <c r="AG270" s="28">
        <f t="shared" si="64"/>
        <v>0</v>
      </c>
      <c r="AH270" s="11">
        <f t="shared" si="67"/>
        <v>0</v>
      </c>
      <c r="AI270" s="11">
        <f t="shared" si="63"/>
        <v>0</v>
      </c>
      <c r="AJ270" s="11">
        <f t="shared" si="63"/>
        <v>0</v>
      </c>
      <c r="AK270" s="11">
        <f t="shared" si="63"/>
        <v>0</v>
      </c>
      <c r="AL270" s="11">
        <f t="shared" si="62"/>
        <v>0</v>
      </c>
      <c r="AM270" s="11">
        <f t="shared" si="62"/>
        <v>0</v>
      </c>
      <c r="AN270" s="11">
        <f t="shared" si="62"/>
        <v>0</v>
      </c>
      <c r="AO270" s="11">
        <f t="shared" si="58"/>
        <v>0</v>
      </c>
      <c r="AP270" s="11">
        <f t="shared" si="58"/>
        <v>0</v>
      </c>
      <c r="AQ270" s="11">
        <f t="shared" si="58"/>
        <v>0</v>
      </c>
      <c r="AR270" s="11">
        <f t="shared" si="60"/>
        <v>0</v>
      </c>
      <c r="AS270" s="11">
        <f t="shared" si="60"/>
        <v>0</v>
      </c>
      <c r="AT270" s="11">
        <f t="shared" si="60"/>
        <v>0</v>
      </c>
      <c r="AU270" s="11">
        <f t="shared" si="59"/>
        <v>0</v>
      </c>
      <c r="AV270" s="11">
        <f t="shared" si="59"/>
        <v>0</v>
      </c>
      <c r="AW270" s="11">
        <f t="shared" si="59"/>
        <v>0</v>
      </c>
      <c r="AX270" s="11">
        <f t="shared" si="59"/>
        <v>0</v>
      </c>
      <c r="AY270" s="11">
        <f t="shared" si="59"/>
        <v>0</v>
      </c>
      <c r="AZ270" s="11">
        <f t="shared" si="59"/>
        <v>0</v>
      </c>
    </row>
    <row r="271" spans="1:52" s="14" customFormat="1" ht="12" hidden="1" x14ac:dyDescent="0.2">
      <c r="A271" s="26" t="str">
        <f>IF(ISBLANK(B271),"",COUNTA($B$8:B271))</f>
        <v/>
      </c>
      <c r="B271" s="39"/>
      <c r="C271" s="38"/>
      <c r="D271" s="39"/>
      <c r="E271" s="44" t="str">
        <f t="shared" si="65"/>
        <v/>
      </c>
      <c r="F271" s="31"/>
      <c r="G271" s="43">
        <f t="shared" si="61"/>
        <v>0</v>
      </c>
      <c r="H271" s="35"/>
      <c r="I271" s="35"/>
      <c r="J271" s="35"/>
      <c r="K271" s="35"/>
      <c r="L271" s="35"/>
      <c r="M271" s="35"/>
      <c r="N271" s="35"/>
      <c r="O271" s="35"/>
      <c r="P271" s="43">
        <f t="shared" si="66"/>
        <v>0</v>
      </c>
      <c r="Q271" s="35"/>
      <c r="R271" s="35"/>
      <c r="S271" s="35"/>
      <c r="T271" s="35"/>
      <c r="U271" s="35"/>
      <c r="V271" s="35"/>
      <c r="W271" s="35"/>
      <c r="X271" s="35"/>
      <c r="Y271" s="28">
        <f t="shared" si="57"/>
        <v>0</v>
      </c>
      <c r="Z271" s="28">
        <f t="shared" si="57"/>
        <v>0</v>
      </c>
      <c r="AA271" s="28">
        <f t="shared" si="57"/>
        <v>0</v>
      </c>
      <c r="AB271" s="28">
        <f t="shared" si="57"/>
        <v>0</v>
      </c>
      <c r="AC271" s="28">
        <f t="shared" si="57"/>
        <v>0</v>
      </c>
      <c r="AD271" s="28">
        <f t="shared" si="57"/>
        <v>0</v>
      </c>
      <c r="AE271" s="28">
        <f t="shared" si="64"/>
        <v>0</v>
      </c>
      <c r="AF271" s="28">
        <f t="shared" si="64"/>
        <v>0</v>
      </c>
      <c r="AG271" s="28">
        <f t="shared" si="64"/>
        <v>0</v>
      </c>
      <c r="AH271" s="11">
        <f t="shared" si="67"/>
        <v>0</v>
      </c>
      <c r="AI271" s="11">
        <f t="shared" si="63"/>
        <v>0</v>
      </c>
      <c r="AJ271" s="11">
        <f t="shared" si="63"/>
        <v>0</v>
      </c>
      <c r="AK271" s="11">
        <f t="shared" si="63"/>
        <v>0</v>
      </c>
      <c r="AL271" s="11">
        <f t="shared" si="62"/>
        <v>0</v>
      </c>
      <c r="AM271" s="11">
        <f t="shared" si="62"/>
        <v>0</v>
      </c>
      <c r="AN271" s="11">
        <f t="shared" si="62"/>
        <v>0</v>
      </c>
      <c r="AO271" s="11">
        <f t="shared" si="58"/>
        <v>0</v>
      </c>
      <c r="AP271" s="11">
        <f t="shared" si="58"/>
        <v>0</v>
      </c>
      <c r="AQ271" s="11">
        <f t="shared" si="58"/>
        <v>0</v>
      </c>
      <c r="AR271" s="11">
        <f t="shared" si="60"/>
        <v>0</v>
      </c>
      <c r="AS271" s="11">
        <f t="shared" si="60"/>
        <v>0</v>
      </c>
      <c r="AT271" s="11">
        <f t="shared" si="60"/>
        <v>0</v>
      </c>
      <c r="AU271" s="11">
        <f t="shared" si="59"/>
        <v>0</v>
      </c>
      <c r="AV271" s="11">
        <f t="shared" si="59"/>
        <v>0</v>
      </c>
      <c r="AW271" s="11">
        <f t="shared" si="59"/>
        <v>0</v>
      </c>
      <c r="AX271" s="11">
        <f t="shared" si="59"/>
        <v>0</v>
      </c>
      <c r="AY271" s="11">
        <f t="shared" si="59"/>
        <v>0</v>
      </c>
      <c r="AZ271" s="11">
        <f t="shared" si="59"/>
        <v>0</v>
      </c>
    </row>
    <row r="272" spans="1:52" s="14" customFormat="1" ht="12" hidden="1" x14ac:dyDescent="0.2">
      <c r="A272" s="26" t="str">
        <f>IF(ISBLANK(B272),"",COUNTA($B$8:B272))</f>
        <v/>
      </c>
      <c r="B272" s="39"/>
      <c r="C272" s="38"/>
      <c r="D272" s="39"/>
      <c r="E272" s="44" t="str">
        <f t="shared" si="65"/>
        <v/>
      </c>
      <c r="F272" s="31"/>
      <c r="G272" s="43">
        <f t="shared" si="61"/>
        <v>0</v>
      </c>
      <c r="H272" s="35"/>
      <c r="I272" s="35"/>
      <c r="J272" s="35"/>
      <c r="K272" s="35"/>
      <c r="L272" s="35"/>
      <c r="M272" s="35"/>
      <c r="N272" s="35"/>
      <c r="O272" s="35"/>
      <c r="P272" s="43">
        <f t="shared" si="66"/>
        <v>0</v>
      </c>
      <c r="Q272" s="35"/>
      <c r="R272" s="35"/>
      <c r="S272" s="35"/>
      <c r="T272" s="35"/>
      <c r="U272" s="35"/>
      <c r="V272" s="35"/>
      <c r="W272" s="35"/>
      <c r="X272" s="35"/>
      <c r="Y272" s="28">
        <f t="shared" si="57"/>
        <v>0</v>
      </c>
      <c r="Z272" s="28">
        <f t="shared" si="57"/>
        <v>0</v>
      </c>
      <c r="AA272" s="28">
        <f t="shared" si="57"/>
        <v>0</v>
      </c>
      <c r="AB272" s="28">
        <f t="shared" si="57"/>
        <v>0</v>
      </c>
      <c r="AC272" s="28">
        <f t="shared" si="57"/>
        <v>0</v>
      </c>
      <c r="AD272" s="28">
        <f t="shared" si="57"/>
        <v>0</v>
      </c>
      <c r="AE272" s="28">
        <f t="shared" si="64"/>
        <v>0</v>
      </c>
      <c r="AF272" s="28">
        <f t="shared" si="64"/>
        <v>0</v>
      </c>
      <c r="AG272" s="28">
        <f t="shared" si="64"/>
        <v>0</v>
      </c>
      <c r="AH272" s="11">
        <f t="shared" si="67"/>
        <v>0</v>
      </c>
      <c r="AI272" s="11">
        <f t="shared" si="63"/>
        <v>0</v>
      </c>
      <c r="AJ272" s="11">
        <f t="shared" si="63"/>
        <v>0</v>
      </c>
      <c r="AK272" s="11">
        <f t="shared" si="63"/>
        <v>0</v>
      </c>
      <c r="AL272" s="11">
        <f t="shared" si="62"/>
        <v>0</v>
      </c>
      <c r="AM272" s="11">
        <f t="shared" si="62"/>
        <v>0</v>
      </c>
      <c r="AN272" s="11">
        <f t="shared" si="62"/>
        <v>0</v>
      </c>
      <c r="AO272" s="11">
        <f t="shared" si="58"/>
        <v>0</v>
      </c>
      <c r="AP272" s="11">
        <f t="shared" si="58"/>
        <v>0</v>
      </c>
      <c r="AQ272" s="11">
        <f t="shared" si="58"/>
        <v>0</v>
      </c>
      <c r="AR272" s="11">
        <f t="shared" si="60"/>
        <v>0</v>
      </c>
      <c r="AS272" s="11">
        <f t="shared" si="60"/>
        <v>0</v>
      </c>
      <c r="AT272" s="11">
        <f t="shared" si="60"/>
        <v>0</v>
      </c>
      <c r="AU272" s="11">
        <f t="shared" si="59"/>
        <v>0</v>
      </c>
      <c r="AV272" s="11">
        <f t="shared" si="59"/>
        <v>0</v>
      </c>
      <c r="AW272" s="11">
        <f t="shared" si="59"/>
        <v>0</v>
      </c>
      <c r="AX272" s="11">
        <f t="shared" si="59"/>
        <v>0</v>
      </c>
      <c r="AY272" s="11">
        <f t="shared" si="59"/>
        <v>0</v>
      </c>
      <c r="AZ272" s="11">
        <f t="shared" si="59"/>
        <v>0</v>
      </c>
    </row>
    <row r="273" spans="1:52" s="15" customFormat="1" ht="12" hidden="1" x14ac:dyDescent="0.2">
      <c r="A273" s="26" t="str">
        <f>IF(ISBLANK(B273),"",COUNTA($B$8:B273))</f>
        <v/>
      </c>
      <c r="B273" s="39"/>
      <c r="C273" s="38"/>
      <c r="D273" s="39"/>
      <c r="E273" s="44" t="str">
        <f t="shared" si="65"/>
        <v/>
      </c>
      <c r="F273" s="31"/>
      <c r="G273" s="43">
        <f t="shared" si="61"/>
        <v>0</v>
      </c>
      <c r="H273" s="35"/>
      <c r="I273" s="35"/>
      <c r="J273" s="35"/>
      <c r="K273" s="35"/>
      <c r="L273" s="35"/>
      <c r="M273" s="35"/>
      <c r="N273" s="35"/>
      <c r="O273" s="35"/>
      <c r="P273" s="43">
        <f t="shared" si="66"/>
        <v>0</v>
      </c>
      <c r="Q273" s="35"/>
      <c r="R273" s="35"/>
      <c r="S273" s="35"/>
      <c r="T273" s="35"/>
      <c r="U273" s="35"/>
      <c r="V273" s="35"/>
      <c r="W273" s="35"/>
      <c r="X273" s="35"/>
      <c r="Y273" s="28">
        <f t="shared" ref="Y273:AD278" si="68">(G273+P273)/2</f>
        <v>0</v>
      </c>
      <c r="Z273" s="28">
        <f t="shared" si="68"/>
        <v>0</v>
      </c>
      <c r="AA273" s="28">
        <f t="shared" si="68"/>
        <v>0</v>
      </c>
      <c r="AB273" s="28">
        <f t="shared" si="68"/>
        <v>0</v>
      </c>
      <c r="AC273" s="28">
        <f t="shared" si="68"/>
        <v>0</v>
      </c>
      <c r="AD273" s="28">
        <f t="shared" si="68"/>
        <v>0</v>
      </c>
      <c r="AE273" s="28">
        <f t="shared" si="64"/>
        <v>0</v>
      </c>
      <c r="AF273" s="28">
        <f t="shared" si="64"/>
        <v>0</v>
      </c>
      <c r="AG273" s="28">
        <f t="shared" si="64"/>
        <v>0</v>
      </c>
      <c r="AH273" s="11">
        <f t="shared" si="67"/>
        <v>0</v>
      </c>
      <c r="AI273" s="11">
        <f t="shared" si="63"/>
        <v>0</v>
      </c>
      <c r="AJ273" s="11">
        <f t="shared" si="63"/>
        <v>0</v>
      </c>
      <c r="AK273" s="11">
        <f t="shared" si="63"/>
        <v>0</v>
      </c>
      <c r="AL273" s="11">
        <f t="shared" si="62"/>
        <v>0</v>
      </c>
      <c r="AM273" s="11">
        <f t="shared" si="62"/>
        <v>0</v>
      </c>
      <c r="AN273" s="11">
        <f t="shared" si="62"/>
        <v>0</v>
      </c>
      <c r="AO273" s="11">
        <f t="shared" si="58"/>
        <v>0</v>
      </c>
      <c r="AP273" s="11">
        <f t="shared" si="58"/>
        <v>0</v>
      </c>
      <c r="AQ273" s="11">
        <f t="shared" si="58"/>
        <v>0</v>
      </c>
      <c r="AR273" s="11">
        <f t="shared" si="60"/>
        <v>0</v>
      </c>
      <c r="AS273" s="11">
        <f t="shared" si="60"/>
        <v>0</v>
      </c>
      <c r="AT273" s="11">
        <f t="shared" si="60"/>
        <v>0</v>
      </c>
      <c r="AU273" s="11">
        <f t="shared" si="59"/>
        <v>0</v>
      </c>
      <c r="AV273" s="11">
        <f t="shared" si="59"/>
        <v>0</v>
      </c>
      <c r="AW273" s="11">
        <f t="shared" si="59"/>
        <v>0</v>
      </c>
      <c r="AX273" s="11">
        <f t="shared" si="59"/>
        <v>0</v>
      </c>
      <c r="AY273" s="11">
        <f t="shared" si="59"/>
        <v>0</v>
      </c>
      <c r="AZ273" s="11">
        <f t="shared" si="59"/>
        <v>0</v>
      </c>
    </row>
    <row r="274" spans="1:52" s="14" customFormat="1" ht="12" hidden="1" x14ac:dyDescent="0.2">
      <c r="A274" s="26" t="str">
        <f>IF(ISBLANK(B274),"",COUNTA($B$8:B274))</f>
        <v/>
      </c>
      <c r="B274" s="39"/>
      <c r="C274" s="38"/>
      <c r="D274" s="39"/>
      <c r="E274" s="44" t="str">
        <f t="shared" si="65"/>
        <v/>
      </c>
      <c r="F274" s="31"/>
      <c r="G274" s="43">
        <f t="shared" si="61"/>
        <v>0</v>
      </c>
      <c r="H274" s="35"/>
      <c r="I274" s="35"/>
      <c r="J274" s="35"/>
      <c r="K274" s="35"/>
      <c r="L274" s="35"/>
      <c r="M274" s="35"/>
      <c r="N274" s="35"/>
      <c r="O274" s="35"/>
      <c r="P274" s="43">
        <f t="shared" si="66"/>
        <v>0</v>
      </c>
      <c r="Q274" s="35"/>
      <c r="R274" s="35"/>
      <c r="S274" s="35"/>
      <c r="T274" s="35"/>
      <c r="U274" s="35"/>
      <c r="V274" s="35"/>
      <c r="W274" s="35"/>
      <c r="X274" s="35"/>
      <c r="Y274" s="28">
        <f t="shared" si="68"/>
        <v>0</v>
      </c>
      <c r="Z274" s="28">
        <f t="shared" si="68"/>
        <v>0</v>
      </c>
      <c r="AA274" s="28">
        <f t="shared" si="68"/>
        <v>0</v>
      </c>
      <c r="AB274" s="28">
        <f t="shared" si="68"/>
        <v>0</v>
      </c>
      <c r="AC274" s="28">
        <f t="shared" si="68"/>
        <v>0</v>
      </c>
      <c r="AD274" s="28">
        <f t="shared" si="68"/>
        <v>0</v>
      </c>
      <c r="AE274" s="28">
        <f t="shared" si="64"/>
        <v>0</v>
      </c>
      <c r="AF274" s="28">
        <f t="shared" si="64"/>
        <v>0</v>
      </c>
      <c r="AG274" s="28">
        <f t="shared" si="64"/>
        <v>0</v>
      </c>
      <c r="AH274" s="11">
        <f t="shared" si="67"/>
        <v>0</v>
      </c>
      <c r="AI274" s="11">
        <f t="shared" si="63"/>
        <v>0</v>
      </c>
      <c r="AJ274" s="11">
        <f t="shared" si="63"/>
        <v>0</v>
      </c>
      <c r="AK274" s="11">
        <f t="shared" si="63"/>
        <v>0</v>
      </c>
      <c r="AL274" s="11">
        <f t="shared" si="62"/>
        <v>0</v>
      </c>
      <c r="AM274" s="11">
        <f t="shared" si="62"/>
        <v>0</v>
      </c>
      <c r="AN274" s="11">
        <f t="shared" si="62"/>
        <v>0</v>
      </c>
      <c r="AO274" s="11">
        <f t="shared" si="58"/>
        <v>0</v>
      </c>
      <c r="AP274" s="11">
        <f t="shared" si="58"/>
        <v>0</v>
      </c>
      <c r="AQ274" s="11">
        <f t="shared" si="58"/>
        <v>0</v>
      </c>
      <c r="AR274" s="11">
        <f t="shared" si="60"/>
        <v>0</v>
      </c>
      <c r="AS274" s="11">
        <f t="shared" si="60"/>
        <v>0</v>
      </c>
      <c r="AT274" s="11">
        <f t="shared" si="60"/>
        <v>0</v>
      </c>
      <c r="AU274" s="11">
        <f t="shared" si="59"/>
        <v>0</v>
      </c>
      <c r="AV274" s="11">
        <f t="shared" si="59"/>
        <v>0</v>
      </c>
      <c r="AW274" s="11">
        <f t="shared" si="59"/>
        <v>0</v>
      </c>
      <c r="AX274" s="11">
        <f t="shared" si="59"/>
        <v>0</v>
      </c>
      <c r="AY274" s="11">
        <f t="shared" si="59"/>
        <v>0</v>
      </c>
      <c r="AZ274" s="11">
        <f t="shared" si="59"/>
        <v>0</v>
      </c>
    </row>
    <row r="275" spans="1:52" s="14" customFormat="1" ht="12" hidden="1" x14ac:dyDescent="0.2">
      <c r="A275" s="26" t="str">
        <f>IF(ISBLANK(B275),"",COUNTA($B$8:B275))</f>
        <v/>
      </c>
      <c r="B275" s="39"/>
      <c r="C275" s="38"/>
      <c r="D275" s="39"/>
      <c r="E275" s="44" t="str">
        <f t="shared" si="65"/>
        <v/>
      </c>
      <c r="F275" s="31"/>
      <c r="G275" s="43">
        <f t="shared" si="61"/>
        <v>0</v>
      </c>
      <c r="H275" s="35"/>
      <c r="I275" s="35"/>
      <c r="J275" s="35"/>
      <c r="K275" s="35"/>
      <c r="L275" s="35"/>
      <c r="M275" s="35"/>
      <c r="N275" s="35"/>
      <c r="O275" s="35"/>
      <c r="P275" s="43">
        <f t="shared" si="66"/>
        <v>0</v>
      </c>
      <c r="Q275" s="35"/>
      <c r="R275" s="35"/>
      <c r="S275" s="35"/>
      <c r="T275" s="35"/>
      <c r="U275" s="35"/>
      <c r="V275" s="35"/>
      <c r="W275" s="35"/>
      <c r="X275" s="35"/>
      <c r="Y275" s="28">
        <f t="shared" si="68"/>
        <v>0</v>
      </c>
      <c r="Z275" s="28">
        <f t="shared" si="68"/>
        <v>0</v>
      </c>
      <c r="AA275" s="28">
        <f t="shared" si="68"/>
        <v>0</v>
      </c>
      <c r="AB275" s="28">
        <f t="shared" si="68"/>
        <v>0</v>
      </c>
      <c r="AC275" s="28">
        <f t="shared" si="68"/>
        <v>0</v>
      </c>
      <c r="AD275" s="28">
        <f t="shared" si="68"/>
        <v>0</v>
      </c>
      <c r="AE275" s="28">
        <f t="shared" si="64"/>
        <v>0</v>
      </c>
      <c r="AF275" s="28">
        <f t="shared" si="64"/>
        <v>0</v>
      </c>
      <c r="AG275" s="28">
        <f t="shared" si="64"/>
        <v>0</v>
      </c>
      <c r="AH275" s="11">
        <f t="shared" si="67"/>
        <v>0</v>
      </c>
      <c r="AI275" s="11">
        <f t="shared" si="63"/>
        <v>0</v>
      </c>
      <c r="AJ275" s="11">
        <f t="shared" si="63"/>
        <v>0</v>
      </c>
      <c r="AK275" s="11">
        <f t="shared" si="63"/>
        <v>0</v>
      </c>
      <c r="AL275" s="11">
        <f t="shared" si="62"/>
        <v>0</v>
      </c>
      <c r="AM275" s="11">
        <f t="shared" si="62"/>
        <v>0</v>
      </c>
      <c r="AN275" s="11">
        <f t="shared" si="62"/>
        <v>0</v>
      </c>
      <c r="AO275" s="11">
        <f t="shared" si="58"/>
        <v>0</v>
      </c>
      <c r="AP275" s="11">
        <f t="shared" si="58"/>
        <v>0</v>
      </c>
      <c r="AQ275" s="11">
        <f t="shared" si="58"/>
        <v>0</v>
      </c>
      <c r="AR275" s="11">
        <f t="shared" si="60"/>
        <v>0</v>
      </c>
      <c r="AS275" s="11">
        <f t="shared" si="60"/>
        <v>0</v>
      </c>
      <c r="AT275" s="11">
        <f t="shared" si="60"/>
        <v>0</v>
      </c>
      <c r="AU275" s="11">
        <f t="shared" si="59"/>
        <v>0</v>
      </c>
      <c r="AV275" s="11">
        <f t="shared" si="59"/>
        <v>0</v>
      </c>
      <c r="AW275" s="11">
        <f t="shared" si="59"/>
        <v>0</v>
      </c>
      <c r="AX275" s="11">
        <f t="shared" si="59"/>
        <v>0</v>
      </c>
      <c r="AY275" s="11">
        <f t="shared" si="59"/>
        <v>0</v>
      </c>
      <c r="AZ275" s="11">
        <f t="shared" si="59"/>
        <v>0</v>
      </c>
    </row>
    <row r="276" spans="1:52" s="14" customFormat="1" ht="12" hidden="1" x14ac:dyDescent="0.2">
      <c r="A276" s="26" t="str">
        <f>IF(ISBLANK(B276),"",COUNTA($B$8:B276))</f>
        <v/>
      </c>
      <c r="B276" s="39"/>
      <c r="C276" s="38"/>
      <c r="D276" s="39"/>
      <c r="E276" s="44" t="str">
        <f t="shared" si="65"/>
        <v/>
      </c>
      <c r="F276" s="31"/>
      <c r="G276" s="43">
        <f t="shared" si="61"/>
        <v>0</v>
      </c>
      <c r="H276" s="35"/>
      <c r="I276" s="35"/>
      <c r="J276" s="35"/>
      <c r="K276" s="35"/>
      <c r="L276" s="35"/>
      <c r="M276" s="35"/>
      <c r="N276" s="35"/>
      <c r="O276" s="35"/>
      <c r="P276" s="43">
        <f t="shared" si="66"/>
        <v>0</v>
      </c>
      <c r="Q276" s="35"/>
      <c r="R276" s="35"/>
      <c r="S276" s="35"/>
      <c r="T276" s="35"/>
      <c r="U276" s="35"/>
      <c r="V276" s="35"/>
      <c r="W276" s="35"/>
      <c r="X276" s="35"/>
      <c r="Y276" s="28">
        <f t="shared" si="68"/>
        <v>0</v>
      </c>
      <c r="Z276" s="28">
        <f t="shared" si="68"/>
        <v>0</v>
      </c>
      <c r="AA276" s="28">
        <f t="shared" si="68"/>
        <v>0</v>
      </c>
      <c r="AB276" s="28">
        <f t="shared" si="68"/>
        <v>0</v>
      </c>
      <c r="AC276" s="28">
        <f t="shared" si="68"/>
        <v>0</v>
      </c>
      <c r="AD276" s="28">
        <f t="shared" si="68"/>
        <v>0</v>
      </c>
      <c r="AE276" s="28">
        <f t="shared" si="64"/>
        <v>0</v>
      </c>
      <c r="AF276" s="28">
        <f t="shared" si="64"/>
        <v>0</v>
      </c>
      <c r="AG276" s="28">
        <f t="shared" si="64"/>
        <v>0</v>
      </c>
      <c r="AH276" s="11">
        <f t="shared" si="67"/>
        <v>0</v>
      </c>
      <c r="AI276" s="11">
        <f t="shared" si="63"/>
        <v>0</v>
      </c>
      <c r="AJ276" s="11">
        <f t="shared" si="63"/>
        <v>0</v>
      </c>
      <c r="AK276" s="11">
        <f t="shared" si="63"/>
        <v>0</v>
      </c>
      <c r="AL276" s="11">
        <f t="shared" si="62"/>
        <v>0</v>
      </c>
      <c r="AM276" s="11">
        <f t="shared" si="62"/>
        <v>0</v>
      </c>
      <c r="AN276" s="11">
        <f t="shared" si="62"/>
        <v>0</v>
      </c>
      <c r="AO276" s="11">
        <f t="shared" si="58"/>
        <v>0</v>
      </c>
      <c r="AP276" s="11">
        <f t="shared" si="58"/>
        <v>0</v>
      </c>
      <c r="AQ276" s="11">
        <f t="shared" si="58"/>
        <v>0</v>
      </c>
      <c r="AR276" s="11">
        <f t="shared" si="60"/>
        <v>0</v>
      </c>
      <c r="AS276" s="11">
        <f t="shared" si="60"/>
        <v>0</v>
      </c>
      <c r="AT276" s="11">
        <f t="shared" si="60"/>
        <v>0</v>
      </c>
      <c r="AU276" s="11">
        <f t="shared" si="59"/>
        <v>0</v>
      </c>
      <c r="AV276" s="11">
        <f t="shared" si="59"/>
        <v>0</v>
      </c>
      <c r="AW276" s="11">
        <f t="shared" si="59"/>
        <v>0</v>
      </c>
      <c r="AX276" s="11">
        <f t="shared" si="59"/>
        <v>0</v>
      </c>
      <c r="AY276" s="11">
        <f t="shared" si="59"/>
        <v>0</v>
      </c>
      <c r="AZ276" s="11">
        <f t="shared" si="59"/>
        <v>0</v>
      </c>
    </row>
    <row r="277" spans="1:52" s="14" customFormat="1" ht="12" hidden="1" x14ac:dyDescent="0.2">
      <c r="A277" s="26" t="str">
        <f>IF(ISBLANK(B277),"",COUNTA($B$8:B277))</f>
        <v/>
      </c>
      <c r="B277" s="39"/>
      <c r="C277" s="38"/>
      <c r="D277" s="39"/>
      <c r="E277" s="44" t="str">
        <f t="shared" si="65"/>
        <v/>
      </c>
      <c r="F277" s="31"/>
      <c r="G277" s="43">
        <f t="shared" si="61"/>
        <v>0</v>
      </c>
      <c r="H277" s="35"/>
      <c r="I277" s="35"/>
      <c r="J277" s="35"/>
      <c r="K277" s="35"/>
      <c r="L277" s="35"/>
      <c r="M277" s="35"/>
      <c r="N277" s="35"/>
      <c r="O277" s="35"/>
      <c r="P277" s="43">
        <f t="shared" si="66"/>
        <v>0</v>
      </c>
      <c r="Q277" s="35"/>
      <c r="R277" s="35"/>
      <c r="S277" s="35"/>
      <c r="T277" s="35"/>
      <c r="U277" s="35"/>
      <c r="V277" s="35"/>
      <c r="W277" s="35"/>
      <c r="X277" s="35"/>
      <c r="Y277" s="28">
        <f t="shared" si="68"/>
        <v>0</v>
      </c>
      <c r="Z277" s="28">
        <f t="shared" si="68"/>
        <v>0</v>
      </c>
      <c r="AA277" s="28">
        <f t="shared" si="68"/>
        <v>0</v>
      </c>
      <c r="AB277" s="28">
        <f t="shared" si="68"/>
        <v>0</v>
      </c>
      <c r="AC277" s="28">
        <f t="shared" si="68"/>
        <v>0</v>
      </c>
      <c r="AD277" s="28">
        <f t="shared" si="68"/>
        <v>0</v>
      </c>
      <c r="AE277" s="28">
        <f t="shared" si="64"/>
        <v>0</v>
      </c>
      <c r="AF277" s="28">
        <f t="shared" si="64"/>
        <v>0</v>
      </c>
      <c r="AG277" s="28">
        <f t="shared" si="64"/>
        <v>0</v>
      </c>
      <c r="AH277" s="11">
        <f t="shared" si="67"/>
        <v>0</v>
      </c>
      <c r="AI277" s="11">
        <f t="shared" si="63"/>
        <v>0</v>
      </c>
      <c r="AJ277" s="11">
        <f t="shared" si="63"/>
        <v>0</v>
      </c>
      <c r="AK277" s="11">
        <f t="shared" si="63"/>
        <v>0</v>
      </c>
      <c r="AL277" s="11">
        <f t="shared" si="62"/>
        <v>0</v>
      </c>
      <c r="AM277" s="11">
        <f t="shared" si="62"/>
        <v>0</v>
      </c>
      <c r="AN277" s="11">
        <f t="shared" si="62"/>
        <v>0</v>
      </c>
      <c r="AO277" s="11">
        <f t="shared" si="58"/>
        <v>0</v>
      </c>
      <c r="AP277" s="11">
        <f t="shared" si="58"/>
        <v>0</v>
      </c>
      <c r="AQ277" s="11">
        <f t="shared" si="58"/>
        <v>0</v>
      </c>
      <c r="AR277" s="11">
        <f t="shared" si="60"/>
        <v>0</v>
      </c>
      <c r="AS277" s="11">
        <f t="shared" si="60"/>
        <v>0</v>
      </c>
      <c r="AT277" s="11">
        <f t="shared" si="60"/>
        <v>0</v>
      </c>
      <c r="AU277" s="11">
        <f t="shared" si="59"/>
        <v>0</v>
      </c>
      <c r="AV277" s="11">
        <f t="shared" si="59"/>
        <v>0</v>
      </c>
      <c r="AW277" s="11">
        <f t="shared" si="59"/>
        <v>0</v>
      </c>
      <c r="AX277" s="11">
        <f t="shared" si="59"/>
        <v>0</v>
      </c>
      <c r="AY277" s="11">
        <f t="shared" si="59"/>
        <v>0</v>
      </c>
      <c r="AZ277" s="11">
        <f t="shared" si="59"/>
        <v>0</v>
      </c>
    </row>
    <row r="278" spans="1:52" s="14" customFormat="1" ht="12" hidden="1" x14ac:dyDescent="0.2">
      <c r="A278" s="26" t="str">
        <f>IF(ISBLANK(B278),"",COUNTA($B$8:B278))</f>
        <v/>
      </c>
      <c r="B278" s="39"/>
      <c r="C278" s="38"/>
      <c r="D278" s="39"/>
      <c r="E278" s="44" t="str">
        <f t="shared" si="65"/>
        <v/>
      </c>
      <c r="F278" s="31"/>
      <c r="G278" s="43">
        <f t="shared" si="61"/>
        <v>0</v>
      </c>
      <c r="H278" s="35"/>
      <c r="I278" s="35"/>
      <c r="J278" s="35"/>
      <c r="K278" s="35"/>
      <c r="L278" s="35"/>
      <c r="M278" s="35"/>
      <c r="N278" s="35"/>
      <c r="O278" s="35"/>
      <c r="P278" s="43">
        <f t="shared" si="66"/>
        <v>0</v>
      </c>
      <c r="Q278" s="35"/>
      <c r="R278" s="35"/>
      <c r="S278" s="35"/>
      <c r="T278" s="35"/>
      <c r="U278" s="35"/>
      <c r="V278" s="35"/>
      <c r="W278" s="35"/>
      <c r="X278" s="35"/>
      <c r="Y278" s="28">
        <f t="shared" si="68"/>
        <v>0</v>
      </c>
      <c r="Z278" s="28">
        <f t="shared" si="68"/>
        <v>0</v>
      </c>
      <c r="AA278" s="28">
        <f t="shared" si="68"/>
        <v>0</v>
      </c>
      <c r="AB278" s="28">
        <f t="shared" si="68"/>
        <v>0</v>
      </c>
      <c r="AC278" s="28">
        <f t="shared" si="68"/>
        <v>0</v>
      </c>
      <c r="AD278" s="28">
        <f t="shared" si="68"/>
        <v>0</v>
      </c>
      <c r="AE278" s="28">
        <f t="shared" si="64"/>
        <v>0</v>
      </c>
      <c r="AF278" s="28">
        <f t="shared" si="64"/>
        <v>0</v>
      </c>
      <c r="AG278" s="28">
        <f t="shared" si="64"/>
        <v>0</v>
      </c>
      <c r="AH278" s="11">
        <f t="shared" si="67"/>
        <v>0</v>
      </c>
      <c r="AI278" s="11">
        <f t="shared" si="63"/>
        <v>0</v>
      </c>
      <c r="AJ278" s="11">
        <f t="shared" si="63"/>
        <v>0</v>
      </c>
      <c r="AK278" s="11">
        <f t="shared" si="63"/>
        <v>0</v>
      </c>
      <c r="AL278" s="11">
        <f t="shared" si="62"/>
        <v>0</v>
      </c>
      <c r="AM278" s="11">
        <f t="shared" si="62"/>
        <v>0</v>
      </c>
      <c r="AN278" s="11">
        <f t="shared" si="62"/>
        <v>0</v>
      </c>
      <c r="AO278" s="11">
        <f t="shared" si="58"/>
        <v>0</v>
      </c>
      <c r="AP278" s="11">
        <f t="shared" si="58"/>
        <v>0</v>
      </c>
      <c r="AQ278" s="11">
        <f t="shared" si="58"/>
        <v>0</v>
      </c>
      <c r="AR278" s="11">
        <f t="shared" si="60"/>
        <v>0</v>
      </c>
      <c r="AS278" s="11">
        <f t="shared" si="60"/>
        <v>0</v>
      </c>
      <c r="AT278" s="11">
        <f t="shared" si="60"/>
        <v>0</v>
      </c>
      <c r="AU278" s="11">
        <f t="shared" si="59"/>
        <v>0</v>
      </c>
      <c r="AV278" s="11">
        <f t="shared" si="59"/>
        <v>0</v>
      </c>
      <c r="AW278" s="11">
        <f t="shared" si="59"/>
        <v>0</v>
      </c>
      <c r="AX278" s="11">
        <f t="shared" si="59"/>
        <v>0</v>
      </c>
      <c r="AY278" s="11">
        <f t="shared" si="59"/>
        <v>0</v>
      </c>
      <c r="AZ278" s="11">
        <f t="shared" si="59"/>
        <v>0</v>
      </c>
    </row>
    <row r="279" spans="1:52" s="4" customFormat="1" hidden="1" x14ac:dyDescent="0.2">
      <c r="A279" s="465" t="s">
        <v>1</v>
      </c>
      <c r="B279" s="465"/>
      <c r="C279" s="465"/>
      <c r="D279" s="465"/>
      <c r="E279" s="94" t="s">
        <v>29</v>
      </c>
      <c r="F279" s="94" t="s">
        <v>29</v>
      </c>
      <c r="G279" s="42">
        <f>SUM(G8:G278)</f>
        <v>72.299999999999983</v>
      </c>
      <c r="H279" s="42">
        <f>SUM(H8:H278)</f>
        <v>41.5</v>
      </c>
      <c r="I279" s="42">
        <f t="shared" ref="I279:AG279" si="69">SUM(I8:I278)</f>
        <v>10.5</v>
      </c>
      <c r="J279" s="42">
        <f t="shared" si="69"/>
        <v>2</v>
      </c>
      <c r="K279" s="42">
        <f t="shared" si="69"/>
        <v>1</v>
      </c>
      <c r="L279" s="42">
        <f t="shared" si="69"/>
        <v>0</v>
      </c>
      <c r="M279" s="42">
        <f t="shared" si="69"/>
        <v>0</v>
      </c>
      <c r="N279" s="42">
        <f t="shared" si="69"/>
        <v>12.200000000000003</v>
      </c>
      <c r="O279" s="42">
        <f t="shared" si="69"/>
        <v>5.0999999999999996</v>
      </c>
      <c r="P279" s="42">
        <f t="shared" si="69"/>
        <v>34.299999999999997</v>
      </c>
      <c r="Q279" s="42">
        <f t="shared" si="69"/>
        <v>4.5</v>
      </c>
      <c r="R279" s="42">
        <f t="shared" si="69"/>
        <v>9.5</v>
      </c>
      <c r="S279" s="42">
        <f t="shared" si="69"/>
        <v>2</v>
      </c>
      <c r="T279" s="42">
        <f t="shared" si="69"/>
        <v>1</v>
      </c>
      <c r="U279" s="42">
        <f t="shared" si="69"/>
        <v>0</v>
      </c>
      <c r="V279" s="42">
        <f t="shared" si="69"/>
        <v>0</v>
      </c>
      <c r="W279" s="42">
        <f t="shared" si="69"/>
        <v>12.200000000000003</v>
      </c>
      <c r="X279" s="42">
        <f t="shared" si="69"/>
        <v>5.0999999999999996</v>
      </c>
      <c r="Y279" s="42">
        <f t="shared" si="69"/>
        <v>53.29999999999999</v>
      </c>
      <c r="Z279" s="42">
        <f t="shared" si="69"/>
        <v>23</v>
      </c>
      <c r="AA279" s="42">
        <f t="shared" si="69"/>
        <v>10</v>
      </c>
      <c r="AB279" s="42">
        <f t="shared" si="69"/>
        <v>2</v>
      </c>
      <c r="AC279" s="42">
        <f t="shared" si="69"/>
        <v>1</v>
      </c>
      <c r="AD279" s="42">
        <f t="shared" si="69"/>
        <v>0</v>
      </c>
      <c r="AE279" s="42">
        <f t="shared" si="69"/>
        <v>0</v>
      </c>
      <c r="AF279" s="42">
        <f t="shared" si="69"/>
        <v>12.200000000000003</v>
      </c>
      <c r="AG279" s="42">
        <f t="shared" si="69"/>
        <v>5.0999999999999996</v>
      </c>
      <c r="AI279" s="4">
        <f t="shared" ref="AI279:AZ279" si="70">SUM(AI8:AI278)</f>
        <v>111.5</v>
      </c>
      <c r="AJ279" s="4">
        <f t="shared" si="70"/>
        <v>61</v>
      </c>
      <c r="AK279" s="4">
        <f t="shared" si="70"/>
        <v>40.5</v>
      </c>
      <c r="AL279" s="4">
        <f t="shared" si="70"/>
        <v>0</v>
      </c>
      <c r="AM279" s="4">
        <f t="shared" si="70"/>
        <v>0</v>
      </c>
      <c r="AN279" s="4">
        <f t="shared" si="70"/>
        <v>0</v>
      </c>
      <c r="AO279" s="4">
        <f t="shared" si="70"/>
        <v>0</v>
      </c>
      <c r="AP279" s="4">
        <f t="shared" si="70"/>
        <v>10</v>
      </c>
      <c r="AQ279" s="4">
        <f t="shared" si="70"/>
        <v>0</v>
      </c>
      <c r="AR279" s="4">
        <f t="shared" si="70"/>
        <v>35</v>
      </c>
      <c r="AS279" s="4">
        <f t="shared" si="70"/>
        <v>23</v>
      </c>
      <c r="AT279" s="4">
        <f t="shared" si="70"/>
        <v>10</v>
      </c>
      <c r="AU279" s="4">
        <f t="shared" si="70"/>
        <v>0</v>
      </c>
      <c r="AV279" s="4">
        <f t="shared" si="70"/>
        <v>0</v>
      </c>
      <c r="AW279" s="4">
        <f t="shared" si="70"/>
        <v>0</v>
      </c>
      <c r="AX279" s="4">
        <f t="shared" si="70"/>
        <v>0</v>
      </c>
      <c r="AY279" s="4">
        <f t="shared" si="70"/>
        <v>2</v>
      </c>
      <c r="AZ279" s="4">
        <f t="shared" si="70"/>
        <v>0</v>
      </c>
    </row>
    <row r="280" spans="1:52" ht="9" customHeight="1" x14ac:dyDescent="0.2">
      <c r="A280" s="466"/>
      <c r="B280" s="466"/>
      <c r="C280" s="466"/>
      <c r="D280" s="466"/>
      <c r="E280" s="466"/>
      <c r="F280" s="466"/>
      <c r="G280" s="466"/>
      <c r="H280" s="466"/>
      <c r="I280" s="466"/>
      <c r="J280" s="466"/>
      <c r="K280" s="466"/>
      <c r="L280" s="466"/>
      <c r="M280" s="466"/>
      <c r="N280" s="466"/>
      <c r="O280" s="466"/>
      <c r="P280" s="466"/>
      <c r="Q280" s="466"/>
      <c r="R280" s="466"/>
      <c r="S280" s="466"/>
      <c r="T280" s="466"/>
      <c r="U280" s="466"/>
      <c r="V280" s="466"/>
      <c r="W280" s="466"/>
      <c r="X280" s="466"/>
      <c r="Y280" s="466"/>
      <c r="Z280" s="466"/>
      <c r="AA280" s="466"/>
      <c r="AB280" s="466"/>
      <c r="AC280" s="466"/>
      <c r="AD280" s="466"/>
      <c r="AE280" s="466"/>
      <c r="AF280" s="466"/>
      <c r="AG280" s="466"/>
    </row>
    <row r="281" spans="1:52" ht="18.75" x14ac:dyDescent="0.2">
      <c r="B281" s="24"/>
      <c r="C281" s="449" t="s">
        <v>132</v>
      </c>
      <c r="D281" s="449"/>
      <c r="E281" s="449"/>
      <c r="F281" s="449"/>
      <c r="G281" s="449"/>
      <c r="H281" s="5"/>
      <c r="I281" s="5"/>
      <c r="J281" s="5"/>
      <c r="K281" s="5"/>
      <c r="L281" s="5"/>
      <c r="P281" s="11"/>
      <c r="Q281" s="5"/>
      <c r="R281" s="450" t="s">
        <v>133</v>
      </c>
      <c r="S281" s="450"/>
      <c r="T281" s="450"/>
      <c r="U281" s="450"/>
      <c r="V281" s="450"/>
      <c r="W281" s="450"/>
      <c r="Y281" s="11"/>
      <c r="Z281" s="5"/>
      <c r="AA281" s="5"/>
      <c r="AB281" s="5"/>
      <c r="AC281" s="5"/>
      <c r="AD281" s="5"/>
      <c r="AI281" s="6">
        <f>IF(AR279=0,0,AI279/AR279)</f>
        <v>3.1857142857142855</v>
      </c>
      <c r="AJ281" s="6">
        <f t="shared" ref="AJ281:AQ281" si="71">IF(AS279=0,0,AJ279/AS279)</f>
        <v>2.652173913043478</v>
      </c>
      <c r="AK281" s="6">
        <f t="shared" si="71"/>
        <v>4.05</v>
      </c>
      <c r="AL281" s="6">
        <f t="shared" si="71"/>
        <v>0</v>
      </c>
      <c r="AM281" s="6">
        <f t="shared" si="71"/>
        <v>0</v>
      </c>
      <c r="AN281" s="6">
        <f t="shared" si="71"/>
        <v>0</v>
      </c>
      <c r="AO281" s="6">
        <f t="shared" si="71"/>
        <v>0</v>
      </c>
      <c r="AP281" s="6">
        <f t="shared" si="71"/>
        <v>5</v>
      </c>
      <c r="AQ281" s="6">
        <f t="shared" si="71"/>
        <v>0</v>
      </c>
    </row>
    <row r="282" spans="1:52" ht="18.75" hidden="1" x14ac:dyDescent="0.2">
      <c r="B282" s="24"/>
      <c r="C282" s="449" t="s">
        <v>2</v>
      </c>
      <c r="D282" s="449"/>
      <c r="E282" s="449"/>
      <c r="F282" s="449"/>
      <c r="G282" s="449"/>
      <c r="H282" s="5"/>
      <c r="I282" s="5"/>
      <c r="J282" s="5"/>
      <c r="K282" s="5"/>
      <c r="L282" s="5"/>
      <c r="P282" s="11"/>
      <c r="Q282" s="5"/>
      <c r="R282" s="450" t="s">
        <v>23</v>
      </c>
      <c r="S282" s="450"/>
      <c r="T282" s="450"/>
      <c r="U282" s="450"/>
      <c r="V282" s="450"/>
      <c r="W282" s="450"/>
      <c r="Y282" s="11"/>
      <c r="Z282" s="5"/>
      <c r="AA282" s="5"/>
      <c r="AB282" s="5"/>
      <c r="AC282" s="5"/>
      <c r="AD282" s="5"/>
    </row>
    <row r="283" spans="1:52" ht="18.75" hidden="1" x14ac:dyDescent="0.2">
      <c r="B283" s="24"/>
      <c r="C283" s="449" t="s">
        <v>0</v>
      </c>
      <c r="D283" s="449"/>
      <c r="E283" s="449"/>
      <c r="F283" s="449"/>
      <c r="G283" s="449"/>
      <c r="H283" s="5"/>
      <c r="I283" s="5"/>
      <c r="J283" s="5"/>
      <c r="K283" s="5"/>
      <c r="L283" s="5"/>
      <c r="P283" s="11"/>
      <c r="Q283" s="5"/>
      <c r="R283" s="450" t="s">
        <v>23</v>
      </c>
      <c r="S283" s="450"/>
      <c r="T283" s="450"/>
      <c r="U283" s="450"/>
      <c r="V283" s="450"/>
      <c r="W283" s="450"/>
      <c r="Y283" s="11"/>
      <c r="Z283" s="5"/>
      <c r="AA283" s="5"/>
      <c r="AB283" s="5"/>
      <c r="AC283" s="5"/>
      <c r="AD283" s="5"/>
    </row>
    <row r="284" spans="1:52" ht="18.75" hidden="1" x14ac:dyDescent="0.2">
      <c r="A284" s="18"/>
      <c r="B284" s="25"/>
      <c r="C284" s="449" t="s">
        <v>3</v>
      </c>
      <c r="D284" s="449"/>
      <c r="E284" s="449"/>
      <c r="F284" s="449"/>
      <c r="G284" s="449"/>
      <c r="H284" s="20"/>
      <c r="I284" s="20"/>
      <c r="J284" s="20"/>
      <c r="K284" s="20"/>
      <c r="L284" s="20"/>
      <c r="M284" s="21"/>
      <c r="O284" s="21"/>
      <c r="P284" s="19"/>
      <c r="Q284" s="20"/>
      <c r="R284" s="450" t="s">
        <v>23</v>
      </c>
      <c r="S284" s="450"/>
      <c r="T284" s="450"/>
      <c r="U284" s="450"/>
      <c r="V284" s="450"/>
      <c r="W284" s="450"/>
      <c r="X284" s="21"/>
      <c r="Y284" s="19"/>
      <c r="Z284" s="20"/>
      <c r="AA284" s="20"/>
      <c r="AB284" s="20"/>
      <c r="AC284" s="20"/>
      <c r="AD284" s="20"/>
      <c r="AE284" s="21"/>
      <c r="AG284" s="21"/>
    </row>
  </sheetData>
  <autoFilter ref="A8:AG279" xr:uid="{00000000-0009-0000-0000-000003000000}">
    <filterColumn colId="1">
      <customFilters>
        <customFilter operator="notEqual" val=" "/>
      </customFilters>
    </filterColumn>
  </autoFilter>
  <mergeCells count="50">
    <mergeCell ref="Y3:AG3"/>
    <mergeCell ref="AC5:AE5"/>
    <mergeCell ref="G4:G6"/>
    <mergeCell ref="H4:O4"/>
    <mergeCell ref="P4:P6"/>
    <mergeCell ref="Q4:X4"/>
    <mergeCell ref="Y4:Y6"/>
    <mergeCell ref="AM5:AO5"/>
    <mergeCell ref="Z4:AG4"/>
    <mergeCell ref="H5:J5"/>
    <mergeCell ref="K5:M5"/>
    <mergeCell ref="N5:N6"/>
    <mergeCell ref="O5:O6"/>
    <mergeCell ref="Q5:S5"/>
    <mergeCell ref="T5:V5"/>
    <mergeCell ref="W5:W6"/>
    <mergeCell ref="X5:X6"/>
    <mergeCell ref="Z5:AB5"/>
    <mergeCell ref="AZ5:AZ6"/>
    <mergeCell ref="A279:D279"/>
    <mergeCell ref="A280:AG280"/>
    <mergeCell ref="C281:G281"/>
    <mergeCell ref="R281:W281"/>
    <mergeCell ref="AP5:AP6"/>
    <mergeCell ref="AQ5:AQ6"/>
    <mergeCell ref="AR5:AR6"/>
    <mergeCell ref="AS5:AU5"/>
    <mergeCell ref="AV5:AX5"/>
    <mergeCell ref="AY5:AY6"/>
    <mergeCell ref="AF5:AF6"/>
    <mergeCell ref="AG5:AG6"/>
    <mergeCell ref="AH5:AH6"/>
    <mergeCell ref="AI5:AI6"/>
    <mergeCell ref="AJ5:AL5"/>
    <mergeCell ref="Y1:AG1"/>
    <mergeCell ref="C283:G283"/>
    <mergeCell ref="R283:W283"/>
    <mergeCell ref="C284:G284"/>
    <mergeCell ref="R284:W284"/>
    <mergeCell ref="C282:G282"/>
    <mergeCell ref="R282:W282"/>
    <mergeCell ref="A2:AG2"/>
    <mergeCell ref="A3:A6"/>
    <mergeCell ref="B3:B6"/>
    <mergeCell ref="C3:C6"/>
    <mergeCell ref="D3:D6"/>
    <mergeCell ref="E3:E6"/>
    <mergeCell ref="F3:F6"/>
    <mergeCell ref="G3:O3"/>
    <mergeCell ref="P3:X3"/>
  </mergeCells>
  <conditionalFormatting sqref="H279:AG279 Y8:AG278 G8:G279 P8:P278">
    <cfRule type="cellIs" dxfId="46" priority="5" stopIfTrue="1" operator="equal">
      <formula>0</formula>
    </cfRule>
  </conditionalFormatting>
  <conditionalFormatting sqref="F8:F278">
    <cfRule type="expression" dxfId="45" priority="2" stopIfTrue="1">
      <formula>AND(F8&gt;0,G8=0,P8=0)</formula>
    </cfRule>
  </conditionalFormatting>
  <pageMargins left="0.70866141732283472" right="0.27" top="0.74803149606299213" bottom="0.74803149606299213" header="0.31496062992125984" footer="0.31496062992125984"/>
  <pageSetup paperSize="9" scale="73" fitToHeight="0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55"/>
  <sheetViews>
    <sheetView topLeftCell="A2" zoomScale="120" zoomScaleNormal="120" workbookViewId="0">
      <pane xSplit="6" ySplit="6" topLeftCell="G8" activePane="bottomRight" state="frozen"/>
      <selection activeCell="A2" sqref="A2"/>
      <selection pane="topRight" activeCell="G2" sqref="G2"/>
      <selection pane="bottomLeft" activeCell="A8" sqref="A8"/>
      <selection pane="bottomRight" activeCell="H54" sqref="H54"/>
    </sheetView>
  </sheetViews>
  <sheetFormatPr defaultRowHeight="27" customHeight="1" x14ac:dyDescent="0.25"/>
  <cols>
    <col min="1" max="1" width="6.140625" style="363" customWidth="1"/>
    <col min="2" max="2" width="37.28515625" style="218" customWidth="1"/>
    <col min="3" max="4" width="8.28515625" style="218" hidden="1" customWidth="1"/>
    <col min="5" max="6" width="7.7109375" style="218" hidden="1" customWidth="1"/>
    <col min="7" max="18" width="7.28515625" style="218" customWidth="1"/>
    <col min="19" max="16384" width="9.140625" style="218"/>
  </cols>
  <sheetData>
    <row r="1" spans="1:28" ht="22.5" hidden="1" customHeight="1" x14ac:dyDescent="0.25">
      <c r="A1" s="346"/>
      <c r="B1" s="347"/>
      <c r="C1" s="347"/>
      <c r="D1" s="347"/>
      <c r="E1" s="211"/>
      <c r="F1" s="348"/>
      <c r="G1" s="348"/>
      <c r="H1" s="348"/>
      <c r="I1" s="211"/>
      <c r="J1" s="211"/>
      <c r="K1" s="211"/>
      <c r="L1" s="211"/>
      <c r="M1" s="211"/>
      <c r="N1" s="481" t="s">
        <v>480</v>
      </c>
      <c r="O1" s="481"/>
      <c r="P1" s="481"/>
      <c r="Q1" s="481"/>
      <c r="R1" s="481"/>
      <c r="S1" s="345"/>
      <c r="T1" s="345"/>
      <c r="U1" s="345"/>
      <c r="V1" s="345"/>
      <c r="W1" s="345"/>
      <c r="X1" s="345"/>
      <c r="Y1" s="345"/>
      <c r="Z1" s="345"/>
      <c r="AA1" s="345"/>
      <c r="AB1" s="345"/>
    </row>
    <row r="2" spans="1:28" ht="14.25" customHeight="1" x14ac:dyDescent="0.25">
      <c r="A2" s="482" t="s">
        <v>551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</row>
    <row r="3" spans="1:28" ht="12.75" customHeight="1" x14ac:dyDescent="0.25">
      <c r="A3" s="483" t="s">
        <v>374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</row>
    <row r="4" spans="1:28" ht="15" customHeight="1" x14ac:dyDescent="0.25">
      <c r="A4" s="227"/>
      <c r="B4" s="211"/>
      <c r="C4" s="211"/>
      <c r="D4" s="211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349" t="s">
        <v>183</v>
      </c>
    </row>
    <row r="5" spans="1:28" s="350" customFormat="1" ht="15.75" customHeight="1" x14ac:dyDescent="0.2">
      <c r="A5" s="484" t="s">
        <v>544</v>
      </c>
      <c r="B5" s="487" t="s">
        <v>185</v>
      </c>
      <c r="C5" s="476" t="s">
        <v>186</v>
      </c>
      <c r="D5" s="478"/>
      <c r="E5" s="478"/>
      <c r="F5" s="477"/>
      <c r="G5" s="476" t="s">
        <v>187</v>
      </c>
      <c r="H5" s="478"/>
      <c r="I5" s="478"/>
      <c r="J5" s="477"/>
      <c r="K5" s="476" t="s">
        <v>188</v>
      </c>
      <c r="L5" s="478"/>
      <c r="M5" s="478"/>
      <c r="N5" s="477"/>
      <c r="O5" s="476" t="s">
        <v>189</v>
      </c>
      <c r="P5" s="478"/>
      <c r="Q5" s="478"/>
      <c r="R5" s="477"/>
    </row>
    <row r="6" spans="1:28" s="350" customFormat="1" ht="35.25" customHeight="1" x14ac:dyDescent="0.2">
      <c r="A6" s="485"/>
      <c r="B6" s="487"/>
      <c r="C6" s="476" t="s">
        <v>294</v>
      </c>
      <c r="D6" s="477"/>
      <c r="E6" s="476" t="s">
        <v>502</v>
      </c>
      <c r="F6" s="477"/>
      <c r="G6" s="479" t="s">
        <v>294</v>
      </c>
      <c r="H6" s="480"/>
      <c r="I6" s="479" t="s">
        <v>552</v>
      </c>
      <c r="J6" s="480"/>
      <c r="K6" s="479" t="s">
        <v>294</v>
      </c>
      <c r="L6" s="480"/>
      <c r="M6" s="479" t="s">
        <v>552</v>
      </c>
      <c r="N6" s="480"/>
      <c r="O6" s="479" t="s">
        <v>294</v>
      </c>
      <c r="P6" s="480"/>
      <c r="Q6" s="479" t="s">
        <v>552</v>
      </c>
      <c r="R6" s="480"/>
    </row>
    <row r="7" spans="1:28" s="350" customFormat="1" ht="21.75" customHeight="1" x14ac:dyDescent="0.2">
      <c r="A7" s="486"/>
      <c r="B7" s="487"/>
      <c r="C7" s="401" t="s">
        <v>190</v>
      </c>
      <c r="D7" s="401" t="s">
        <v>191</v>
      </c>
      <c r="E7" s="401" t="s">
        <v>190</v>
      </c>
      <c r="F7" s="401" t="s">
        <v>191</v>
      </c>
      <c r="G7" s="402" t="s">
        <v>190</v>
      </c>
      <c r="H7" s="402" t="s">
        <v>191</v>
      </c>
      <c r="I7" s="402" t="s">
        <v>190</v>
      </c>
      <c r="J7" s="402" t="s">
        <v>191</v>
      </c>
      <c r="K7" s="402" t="s">
        <v>190</v>
      </c>
      <c r="L7" s="402" t="s">
        <v>191</v>
      </c>
      <c r="M7" s="402" t="s">
        <v>190</v>
      </c>
      <c r="N7" s="402" t="s">
        <v>191</v>
      </c>
      <c r="O7" s="402" t="s">
        <v>190</v>
      </c>
      <c r="P7" s="402" t="s">
        <v>191</v>
      </c>
      <c r="Q7" s="402" t="s">
        <v>190</v>
      </c>
      <c r="R7" s="402" t="s">
        <v>191</v>
      </c>
    </row>
    <row r="8" spans="1:28" ht="11.25" customHeight="1" x14ac:dyDescent="0.25">
      <c r="A8" s="216">
        <v>1</v>
      </c>
      <c r="B8" s="402">
        <v>2</v>
      </c>
      <c r="C8" s="402">
        <v>3</v>
      </c>
      <c r="D8" s="402">
        <v>4</v>
      </c>
      <c r="E8" s="402">
        <v>5</v>
      </c>
      <c r="F8" s="402">
        <v>6</v>
      </c>
      <c r="G8" s="402">
        <v>3</v>
      </c>
      <c r="H8" s="402">
        <v>4</v>
      </c>
      <c r="I8" s="402">
        <v>5</v>
      </c>
      <c r="J8" s="402">
        <v>6</v>
      </c>
      <c r="K8" s="402">
        <v>7</v>
      </c>
      <c r="L8" s="402">
        <v>8</v>
      </c>
      <c r="M8" s="402">
        <v>9</v>
      </c>
      <c r="N8" s="402">
        <v>10</v>
      </c>
      <c r="O8" s="402">
        <v>11</v>
      </c>
      <c r="P8" s="402">
        <v>12</v>
      </c>
      <c r="Q8" s="402">
        <v>13</v>
      </c>
      <c r="R8" s="402">
        <v>14</v>
      </c>
    </row>
    <row r="9" spans="1:28" s="215" customFormat="1" ht="11.25" customHeight="1" x14ac:dyDescent="0.25">
      <c r="A9" s="398">
        <v>1</v>
      </c>
      <c r="B9" s="140" t="s">
        <v>192</v>
      </c>
      <c r="C9" s="213">
        <f t="shared" ref="C9:R9" si="0">C10+C18+C19+C23</f>
        <v>20200.79773971577</v>
      </c>
      <c r="D9" s="213">
        <f t="shared" si="0"/>
        <v>1591.0225247377118</v>
      </c>
      <c r="E9" s="213">
        <f t="shared" si="0"/>
        <v>25226.000240000001</v>
      </c>
      <c r="F9" s="213">
        <f t="shared" si="0"/>
        <v>2244.4799999999996</v>
      </c>
      <c r="G9" s="214">
        <f t="shared" si="0"/>
        <v>11244.56013098732</v>
      </c>
      <c r="H9" s="214">
        <f>H10+H18+H19+H23-0.01</f>
        <v>1435.2939414724058</v>
      </c>
      <c r="I9" s="214">
        <f t="shared" si="0"/>
        <v>11191.854669356244</v>
      </c>
      <c r="J9" s="214">
        <f t="shared" si="0"/>
        <v>1645.76</v>
      </c>
      <c r="K9" s="214">
        <f t="shared" si="0"/>
        <v>8271.3112280320493</v>
      </c>
      <c r="L9" s="214">
        <f t="shared" si="0"/>
        <v>1842.8833245775529</v>
      </c>
      <c r="M9" s="214">
        <f t="shared" si="0"/>
        <v>12624.438318364777</v>
      </c>
      <c r="N9" s="214">
        <f t="shared" si="0"/>
        <v>3133.52</v>
      </c>
      <c r="O9" s="214">
        <f t="shared" si="0"/>
        <v>684.92638069640009</v>
      </c>
      <c r="P9" s="214">
        <f t="shared" si="0"/>
        <v>1828.9695123354004</v>
      </c>
      <c r="Q9" s="214">
        <f t="shared" si="0"/>
        <v>1409.707252278977</v>
      </c>
      <c r="R9" s="214">
        <f t="shared" si="0"/>
        <v>3439.2999999999997</v>
      </c>
    </row>
    <row r="10" spans="1:28" s="215" customFormat="1" ht="11.25" customHeight="1" x14ac:dyDescent="0.25">
      <c r="A10" s="399" t="s">
        <v>193</v>
      </c>
      <c r="B10" s="140" t="s">
        <v>194</v>
      </c>
      <c r="C10" s="214">
        <f t="shared" ref="C10:J10" si="1">C11+C14+C17+C15</f>
        <v>16303.6405885944</v>
      </c>
      <c r="D10" s="214">
        <f t="shared" si="1"/>
        <v>1284.0809430354047</v>
      </c>
      <c r="E10" s="214">
        <f t="shared" si="1"/>
        <v>21050.93</v>
      </c>
      <c r="F10" s="214">
        <f t="shared" si="1"/>
        <v>1873.0099999999998</v>
      </c>
      <c r="G10" s="214">
        <f>G11+G14+G17+G15</f>
        <v>8906.6256076461559</v>
      </c>
      <c r="H10" s="214">
        <f>H11+H14+H17+H15-0.01</f>
        <v>1136.8753851766546</v>
      </c>
      <c r="I10" s="214">
        <f t="shared" si="1"/>
        <v>8665.6694119070671</v>
      </c>
      <c r="J10" s="214">
        <f t="shared" si="1"/>
        <v>1274.29</v>
      </c>
      <c r="K10" s="214">
        <f>K11+K14+K17+K15</f>
        <v>6832.0847910083903</v>
      </c>
      <c r="L10" s="214">
        <f t="shared" ref="L10:N10" si="2">L11+L14+L17+L15</f>
        <v>1522.2236528253491</v>
      </c>
      <c r="M10" s="214">
        <f t="shared" si="2"/>
        <v>11127.81525408911</v>
      </c>
      <c r="N10" s="214">
        <f t="shared" si="2"/>
        <v>2762.05</v>
      </c>
      <c r="O10" s="214">
        <f>O11+O14+O17+O15</f>
        <v>564.93018993985538</v>
      </c>
      <c r="P10" s="214">
        <f>P11+P14+P17+P15+0.01</f>
        <v>1508.5398405831963</v>
      </c>
      <c r="Q10" s="214">
        <f t="shared" ref="Q10" si="3">Q11+Q14+Q17+Q15</f>
        <v>1257.4453340038219</v>
      </c>
      <c r="R10" s="214">
        <f t="shared" ref="R10" si="4">R11+R14+R17+R15</f>
        <v>3067.83</v>
      </c>
    </row>
    <row r="11" spans="1:28" ht="11.25" customHeight="1" x14ac:dyDescent="0.25">
      <c r="A11" s="400" t="s">
        <v>195</v>
      </c>
      <c r="B11" s="144" t="s">
        <v>503</v>
      </c>
      <c r="C11" s="146">
        <f t="shared" ref="C11:J11" si="5">SUM(C12:C13)</f>
        <v>11771.725229999998</v>
      </c>
      <c r="D11" s="146">
        <f t="shared" si="5"/>
        <v>927.14556312451555</v>
      </c>
      <c r="E11" s="146">
        <f t="shared" si="5"/>
        <v>12617.170000000002</v>
      </c>
      <c r="F11" s="146">
        <f t="shared" si="5"/>
        <v>1122.6199999999999</v>
      </c>
      <c r="G11" s="146">
        <f t="shared" si="5"/>
        <v>8725.8852299999999</v>
      </c>
      <c r="H11" s="146">
        <f t="shared" si="5"/>
        <v>1113.8137820883089</v>
      </c>
      <c r="I11" s="146">
        <f t="shared" si="5"/>
        <v>8433.4700000000012</v>
      </c>
      <c r="J11" s="146">
        <f t="shared" si="5"/>
        <v>1240.1500000000001</v>
      </c>
      <c r="K11" s="146">
        <f>SUM(K12:K13)</f>
        <v>2936.9700000000003</v>
      </c>
      <c r="L11" s="146">
        <f t="shared" ref="L11:N11" si="6">SUM(L12:L13)</f>
        <v>654.37614686952088</v>
      </c>
      <c r="M11" s="146">
        <f t="shared" si="6"/>
        <v>4019.75</v>
      </c>
      <c r="N11" s="146">
        <f t="shared" si="6"/>
        <v>997.75</v>
      </c>
      <c r="O11" s="146">
        <f t="shared" ref="O11" si="7">SUM(O12:O13)</f>
        <v>108.87</v>
      </c>
      <c r="P11" s="146">
        <f>SUM(P12:P13)-0.01</f>
        <v>290.71957674219755</v>
      </c>
      <c r="Q11" s="146">
        <f t="shared" ref="Q11" si="8">SUM(Q12:Q13)</f>
        <v>163.95</v>
      </c>
      <c r="R11" s="146">
        <f t="shared" ref="R11" si="9">SUM(R12:R13)</f>
        <v>399.99</v>
      </c>
      <c r="S11" s="217"/>
    </row>
    <row r="12" spans="1:28" ht="11.25" customHeight="1" x14ac:dyDescent="0.25">
      <c r="A12" s="400" t="s">
        <v>506</v>
      </c>
      <c r="B12" s="144" t="s">
        <v>504</v>
      </c>
      <c r="C12" s="151">
        <f t="shared" ref="C12:C13" si="10">G12+K12+O12</f>
        <v>10151.567516599998</v>
      </c>
      <c r="D12" s="151">
        <f t="shared" ref="D12:D13" si="11">C12/$C$51*1000</f>
        <v>799.54132447709594</v>
      </c>
      <c r="E12" s="151">
        <f t="shared" ref="E12:E13" si="12">I12+M12+Q12</f>
        <v>9816.2900000000009</v>
      </c>
      <c r="F12" s="151">
        <f t="shared" ref="F12:F13" si="13">ROUND(E12/$E$51*1000,2)</f>
        <v>873.41</v>
      </c>
      <c r="G12" s="146">
        <v>7808.3675165999994</v>
      </c>
      <c r="H12" s="148">
        <f>G12/$G$51*1000-0.04</f>
        <v>996.70216938738861</v>
      </c>
      <c r="I12" s="146">
        <v>6381.64</v>
      </c>
      <c r="J12" s="148">
        <f>ROUND(I12/$I$51*1000,2)</f>
        <v>938.43</v>
      </c>
      <c r="K12" s="146">
        <v>2263.9</v>
      </c>
      <c r="L12" s="148">
        <f>K12/$K$51*1000+0.05</f>
        <v>504.41549399480027</v>
      </c>
      <c r="M12" s="146">
        <v>3315.23</v>
      </c>
      <c r="N12" s="148">
        <f t="shared" ref="N12:N13" si="14">ROUND(M12/$M$51*1000,2)</f>
        <v>822.88</v>
      </c>
      <c r="O12" s="149">
        <v>79.3</v>
      </c>
      <c r="P12" s="148">
        <f>O12/$O$51*1000-0.13</f>
        <v>211.76610944848227</v>
      </c>
      <c r="Q12" s="149">
        <v>119.42</v>
      </c>
      <c r="R12" s="148">
        <f t="shared" ref="R12:R13" si="15">ROUND(Q12/$Q$51*1000,2)</f>
        <v>291.35000000000002</v>
      </c>
      <c r="S12" s="217"/>
    </row>
    <row r="13" spans="1:28" ht="23.25" customHeight="1" x14ac:dyDescent="0.25">
      <c r="A13" s="400" t="s">
        <v>507</v>
      </c>
      <c r="B13" s="144" t="s">
        <v>505</v>
      </c>
      <c r="C13" s="151">
        <f t="shared" si="10"/>
        <v>1620.1577133999999</v>
      </c>
      <c r="D13" s="151">
        <f t="shared" si="11"/>
        <v>127.60423864741962</v>
      </c>
      <c r="E13" s="151">
        <f t="shared" si="12"/>
        <v>2800.88</v>
      </c>
      <c r="F13" s="151">
        <f t="shared" si="13"/>
        <v>249.21</v>
      </c>
      <c r="G13" s="146">
        <v>917.51771340000005</v>
      </c>
      <c r="H13" s="148">
        <f>G13/$G$51*1000-0.01</f>
        <v>117.11161270092033</v>
      </c>
      <c r="I13" s="146">
        <v>2051.83</v>
      </c>
      <c r="J13" s="148">
        <f t="shared" ref="J13" si="16">ROUND(I13/$I$51*1000,2)</f>
        <v>301.72000000000003</v>
      </c>
      <c r="K13" s="146">
        <v>673.06999999999994</v>
      </c>
      <c r="L13" s="148">
        <f>K13/$K$51*1000+0.01</f>
        <v>149.96065287472067</v>
      </c>
      <c r="M13" s="146">
        <v>704.52</v>
      </c>
      <c r="N13" s="148">
        <f t="shared" si="14"/>
        <v>174.87</v>
      </c>
      <c r="O13" s="149">
        <v>29.57</v>
      </c>
      <c r="P13" s="148">
        <f>O13/$O$51*1000-0.05</f>
        <v>78.963467293715269</v>
      </c>
      <c r="Q13" s="149">
        <v>44.53</v>
      </c>
      <c r="R13" s="148">
        <f t="shared" si="15"/>
        <v>108.64</v>
      </c>
      <c r="S13" s="217"/>
    </row>
    <row r="14" spans="1:28" ht="11.25" customHeight="1" x14ac:dyDescent="0.25">
      <c r="A14" s="400" t="s">
        <v>197</v>
      </c>
      <c r="B14" s="144" t="s">
        <v>198</v>
      </c>
      <c r="C14" s="151">
        <f t="shared" ref="C14:C18" si="17">G14+K14+O14</f>
        <v>225.90490253169958</v>
      </c>
      <c r="D14" s="151">
        <f>C14/$C$51*1000</f>
        <v>17.792356173636364</v>
      </c>
      <c r="E14" s="151">
        <f t="shared" ref="E14:E18" si="18">I14+M14+Q14</f>
        <v>234.45999999999998</v>
      </c>
      <c r="F14" s="151">
        <f>ROUND(E14/$E$51*1000,2)</f>
        <v>20.86</v>
      </c>
      <c r="G14" s="148">
        <v>141.61568878199316</v>
      </c>
      <c r="H14" s="148">
        <f t="shared" ref="H14:H30" si="19">G14/$G$51*1000</f>
        <v>18.077316232332773</v>
      </c>
      <c r="I14" s="148">
        <v>141.86333676185865</v>
      </c>
      <c r="J14" s="148">
        <f>ROUND(I14/$I$51*1000,2)</f>
        <v>20.86</v>
      </c>
      <c r="K14" s="148">
        <v>77.802401416673305</v>
      </c>
      <c r="L14" s="148">
        <f t="shared" ref="L14:L29" si="20">K14/$K$51*1000</f>
        <v>17.333295032687918</v>
      </c>
      <c r="M14" s="148">
        <v>84.046069521952063</v>
      </c>
      <c r="N14" s="148">
        <f>ROUND(M14/$M$51*1000,2)</f>
        <v>20.86</v>
      </c>
      <c r="O14" s="148">
        <v>6.486812333033126</v>
      </c>
      <c r="P14" s="148">
        <f>O14/$O$51*1000-0.02</f>
        <v>17.313295032687918</v>
      </c>
      <c r="Q14" s="148">
        <v>8.5505937161892831</v>
      </c>
      <c r="R14" s="148">
        <f>ROUND(Q14/$Q$51*1000,2)</f>
        <v>20.86</v>
      </c>
      <c r="S14" s="217"/>
    </row>
    <row r="15" spans="1:28" ht="23.25" customHeight="1" x14ac:dyDescent="0.25">
      <c r="A15" s="400" t="s">
        <v>199</v>
      </c>
      <c r="B15" s="144" t="s">
        <v>200</v>
      </c>
      <c r="C15" s="151">
        <f t="shared" si="17"/>
        <v>4200</v>
      </c>
      <c r="D15" s="151">
        <f>C15/$C$51*1000</f>
        <v>330.7935998369345</v>
      </c>
      <c r="E15" s="151">
        <f t="shared" ref="E15:E16" si="21">I15+M15+Q15</f>
        <v>8050</v>
      </c>
      <c r="F15" s="151">
        <f t="shared" ref="F15:F16" si="22">ROUND(E15/$E$51*1000,2)</f>
        <v>716.25</v>
      </c>
      <c r="G15" s="146">
        <v>0</v>
      </c>
      <c r="H15" s="148">
        <f t="shared" si="19"/>
        <v>0</v>
      </c>
      <c r="I15" s="146">
        <v>0</v>
      </c>
      <c r="J15" s="148">
        <f>ROUND(I15/$I$51*1000,2)</f>
        <v>0</v>
      </c>
      <c r="K15" s="146">
        <v>3755.5740831448729</v>
      </c>
      <c r="L15" s="148">
        <f>K15/$K$51*1000+0.07</f>
        <v>836.75977325828558</v>
      </c>
      <c r="M15" s="148">
        <v>6970.5001272455374</v>
      </c>
      <c r="N15" s="148">
        <f>ROUND(M15/$M$51*1000,2)</f>
        <v>1730.16</v>
      </c>
      <c r="O15" s="146">
        <v>444.42591685512701</v>
      </c>
      <c r="P15" s="148">
        <f>O15/$O$51*1000-0.78</f>
        <v>1186.762531143456</v>
      </c>
      <c r="Q15" s="148">
        <v>1079.4998727544626</v>
      </c>
      <c r="R15" s="148">
        <f>ROUND(Q15/$Q$51*1000,2)</f>
        <v>2633.7</v>
      </c>
      <c r="S15" s="217"/>
      <c r="T15" s="217"/>
    </row>
    <row r="16" spans="1:28" ht="11.25" customHeight="1" x14ac:dyDescent="0.25">
      <c r="A16" s="400" t="s">
        <v>201</v>
      </c>
      <c r="B16" s="144" t="s">
        <v>202</v>
      </c>
      <c r="C16" s="151">
        <f t="shared" si="17"/>
        <v>0</v>
      </c>
      <c r="D16" s="151">
        <f>C16/$C$51*1000</f>
        <v>0</v>
      </c>
      <c r="E16" s="151">
        <f t="shared" si="21"/>
        <v>0</v>
      </c>
      <c r="F16" s="151">
        <f t="shared" si="22"/>
        <v>0</v>
      </c>
      <c r="G16" s="148">
        <v>0</v>
      </c>
      <c r="H16" s="148">
        <f t="shared" si="19"/>
        <v>0</v>
      </c>
      <c r="I16" s="148">
        <v>0</v>
      </c>
      <c r="J16" s="148">
        <f>ROUND(I16/$I$51*1000,2)</f>
        <v>0</v>
      </c>
      <c r="K16" s="148">
        <v>0</v>
      </c>
      <c r="L16" s="148">
        <f t="shared" si="20"/>
        <v>0</v>
      </c>
      <c r="M16" s="148">
        <v>0</v>
      </c>
      <c r="N16" s="148">
        <f>ROUND(M16/$M$51*1000,2)</f>
        <v>0</v>
      </c>
      <c r="O16" s="148">
        <v>0</v>
      </c>
      <c r="P16" s="148">
        <f>O16/$O$51*1000</f>
        <v>0</v>
      </c>
      <c r="Q16" s="148">
        <v>0</v>
      </c>
      <c r="R16" s="148">
        <f>ROUND(Q16/$Q$51*1000,2)</f>
        <v>0</v>
      </c>
      <c r="S16" s="217"/>
    </row>
    <row r="17" spans="1:19" ht="11.25" customHeight="1" x14ac:dyDescent="0.25">
      <c r="A17" s="400" t="s">
        <v>203</v>
      </c>
      <c r="B17" s="144" t="s">
        <v>204</v>
      </c>
      <c r="C17" s="151">
        <f t="shared" si="17"/>
        <v>106.01045606270289</v>
      </c>
      <c r="D17" s="151">
        <f>C17/$C$51*1000</f>
        <v>8.3494239003182535</v>
      </c>
      <c r="E17" s="151">
        <f t="shared" si="18"/>
        <v>149.30000000000004</v>
      </c>
      <c r="F17" s="151">
        <f>ROUND(E17/$E$51*1000,2)</f>
        <v>13.28</v>
      </c>
      <c r="G17" s="148">
        <v>39.124688864164163</v>
      </c>
      <c r="H17" s="148">
        <f t="shared" si="19"/>
        <v>4.9942868560129163</v>
      </c>
      <c r="I17" s="148">
        <v>90.336075145208156</v>
      </c>
      <c r="J17" s="148">
        <f>ROUND(I17/$I$51*1000,2)</f>
        <v>13.28</v>
      </c>
      <c r="K17" s="148">
        <v>61.738306446843502</v>
      </c>
      <c r="L17" s="148">
        <f t="shared" si="20"/>
        <v>13.754437664854711</v>
      </c>
      <c r="M17" s="148">
        <v>53.519057321621794</v>
      </c>
      <c r="N17" s="148">
        <f>ROUND(M17/$M$51*1000,2)</f>
        <v>13.28</v>
      </c>
      <c r="O17" s="148">
        <v>5.1474607516952267</v>
      </c>
      <c r="P17" s="148">
        <f>O17/$O$51*1000-0.02</f>
        <v>13.73443766485471</v>
      </c>
      <c r="Q17" s="148">
        <v>5.4448675331700942</v>
      </c>
      <c r="R17" s="148">
        <f>ROUND(Q17/$Q$51*1000,2)</f>
        <v>13.28</v>
      </c>
      <c r="S17" s="217"/>
    </row>
    <row r="18" spans="1:19" s="215" customFormat="1" ht="11.25" customHeight="1" x14ac:dyDescent="0.25">
      <c r="A18" s="399" t="s">
        <v>205</v>
      </c>
      <c r="B18" s="140" t="s">
        <v>206</v>
      </c>
      <c r="C18" s="213">
        <f t="shared" si="17"/>
        <v>1735.5592783812215</v>
      </c>
      <c r="D18" s="213">
        <f>C18/$C$51*1000</f>
        <v>136.69330986336109</v>
      </c>
      <c r="E18" s="213">
        <f t="shared" si="18"/>
        <v>1725.8892600000001</v>
      </c>
      <c r="F18" s="213">
        <f>ROUND(E18/$E$51*1000,2)</f>
        <v>153.56</v>
      </c>
      <c r="G18" s="214">
        <v>1045.2448412678116</v>
      </c>
      <c r="H18" s="214">
        <f t="shared" si="19"/>
        <v>133.42604691843499</v>
      </c>
      <c r="I18" s="214">
        <v>1044.2736897767427</v>
      </c>
      <c r="J18" s="214">
        <f>ROUND(I18/$I$51*1000,2)</f>
        <v>153.56</v>
      </c>
      <c r="K18" s="214">
        <v>637.18853873173612</v>
      </c>
      <c r="L18" s="214">
        <f>K18/$K$51*1000+0.01</f>
        <v>141.96676138754228</v>
      </c>
      <c r="M18" s="214">
        <v>618.6735849746243</v>
      </c>
      <c r="N18" s="214">
        <f>ROUND(M18/$M$51*1000,2)</f>
        <v>153.56</v>
      </c>
      <c r="O18" s="214">
        <v>53.125898381673828</v>
      </c>
      <c r="P18" s="214">
        <f>O18/$O$51*1000-0.1</f>
        <v>141.85676138754229</v>
      </c>
      <c r="Q18" s="214">
        <v>62.941985248633337</v>
      </c>
      <c r="R18" s="214">
        <f>ROUND(Q18/$Q$51*1000,2)</f>
        <v>153.56</v>
      </c>
      <c r="S18" s="219"/>
    </row>
    <row r="19" spans="1:19" s="215" customFormat="1" ht="11.25" customHeight="1" x14ac:dyDescent="0.25">
      <c r="A19" s="399" t="s">
        <v>207</v>
      </c>
      <c r="B19" s="140" t="s">
        <v>208</v>
      </c>
      <c r="C19" s="213">
        <f>SUM(C20:C22)</f>
        <v>627.21314013078847</v>
      </c>
      <c r="D19" s="213">
        <f>SUM(D20:D22)</f>
        <v>49.399545830688375</v>
      </c>
      <c r="E19" s="213">
        <f t="shared" ref="E19:Q19" si="23">SUM(E20:E22)</f>
        <v>575.13656000000003</v>
      </c>
      <c r="F19" s="213">
        <f t="shared" si="23"/>
        <v>51.17</v>
      </c>
      <c r="G19" s="214">
        <f t="shared" si="23"/>
        <v>393.62392029098373</v>
      </c>
      <c r="H19" s="214">
        <f>SUM(H20:H22)-0.01</f>
        <v>50.236297884867113</v>
      </c>
      <c r="I19" s="214">
        <f t="shared" si="23"/>
        <v>347.99450437318495</v>
      </c>
      <c r="J19" s="214">
        <f>SUM(J20:J22)</f>
        <v>51.17</v>
      </c>
      <c r="K19" s="214">
        <f t="shared" si="23"/>
        <v>215.61243058394683</v>
      </c>
      <c r="L19" s="214">
        <f t="shared" si="23"/>
        <v>48.035456540877206</v>
      </c>
      <c r="M19" s="214">
        <f t="shared" si="23"/>
        <v>206.16722386068565</v>
      </c>
      <c r="N19" s="214">
        <f t="shared" si="23"/>
        <v>51.17</v>
      </c>
      <c r="O19" s="214">
        <f t="shared" si="23"/>
        <v>17.976789255857888</v>
      </c>
      <c r="P19" s="214">
        <f>SUM(P20:P22)+0.01</f>
        <v>47.995456540877207</v>
      </c>
      <c r="Q19" s="214">
        <f t="shared" si="23"/>
        <v>20.974831766129494</v>
      </c>
      <c r="R19" s="214">
        <f>SUM(R20:R22)</f>
        <v>51.17</v>
      </c>
      <c r="S19" s="219"/>
    </row>
    <row r="20" spans="1:19" ht="11.25" customHeight="1" x14ac:dyDescent="0.25">
      <c r="A20" s="400" t="s">
        <v>209</v>
      </c>
      <c r="B20" s="144" t="s">
        <v>210</v>
      </c>
      <c r="C20" s="151">
        <f>G20+K20+O20</f>
        <v>381.82304058651476</v>
      </c>
      <c r="D20" s="151">
        <f>C20/$C$51*1000</f>
        <v>30.072528118165991</v>
      </c>
      <c r="E20" s="151">
        <f>I20+M20+Q20</f>
        <v>379.69564000000003</v>
      </c>
      <c r="F20" s="151">
        <f>ROUND(E20/$E$51*1000,2)</f>
        <v>33.78</v>
      </c>
      <c r="G20" s="148">
        <v>229.95386507891854</v>
      </c>
      <c r="H20" s="148">
        <f t="shared" si="19"/>
        <v>29.353730322055696</v>
      </c>
      <c r="I20" s="148">
        <v>229.74021344506295</v>
      </c>
      <c r="J20" s="148">
        <f>ROUND(I20/$I$51*1000,2)</f>
        <v>33.78</v>
      </c>
      <c r="K20" s="148">
        <v>140.18147791421725</v>
      </c>
      <c r="L20" s="148">
        <f t="shared" si="20"/>
        <v>31.230487370080549</v>
      </c>
      <c r="M20" s="148">
        <v>136.10818969812371</v>
      </c>
      <c r="N20" s="148">
        <f>ROUND(M20/$M$51*1000,2)</f>
        <v>33.78</v>
      </c>
      <c r="O20" s="148">
        <v>11.687697593378946</v>
      </c>
      <c r="P20" s="148">
        <f>O20/$O$51*1000-0.03</f>
        <v>31.200487370080548</v>
      </c>
      <c r="Q20" s="148">
        <v>13.847236856813394</v>
      </c>
      <c r="R20" s="148">
        <f>ROUND(Q20/$Q$51*1000,2)</f>
        <v>33.78</v>
      </c>
      <c r="S20" s="217"/>
    </row>
    <row r="21" spans="1:19" ht="11.25" customHeight="1" x14ac:dyDescent="0.25">
      <c r="A21" s="400" t="s">
        <v>211</v>
      </c>
      <c r="B21" s="144" t="s">
        <v>212</v>
      </c>
      <c r="C21" s="151">
        <f>G21+K21+O21</f>
        <v>102.01296624619948</v>
      </c>
      <c r="D21" s="151">
        <f>C21/$C$51*1000</f>
        <v>8.0345800796723861</v>
      </c>
      <c r="E21" s="151">
        <f>I21+M21+Q21</f>
        <v>52.06092000000001</v>
      </c>
      <c r="F21" s="151">
        <f>ROUND(E21/$E$51*1000,2)</f>
        <v>4.63</v>
      </c>
      <c r="G21" s="148">
        <v>79.200055212065152</v>
      </c>
      <c r="H21" s="148">
        <f t="shared" si="19"/>
        <v>10.109928186634399</v>
      </c>
      <c r="I21" s="148">
        <v>31.500195453775419</v>
      </c>
      <c r="J21" s="148">
        <f>ROUND(I21/$I$51*1000,2)</f>
        <v>4.63</v>
      </c>
      <c r="K21" s="148">
        <v>21.057252557024309</v>
      </c>
      <c r="L21" s="148">
        <f t="shared" si="20"/>
        <v>4.6912635664547171</v>
      </c>
      <c r="M21" s="148">
        <v>18.662098872715113</v>
      </c>
      <c r="N21" s="148">
        <f>ROUND(M21/$M$51*1000,2)</f>
        <v>4.63</v>
      </c>
      <c r="O21" s="148">
        <v>1.7556584771100134</v>
      </c>
      <c r="P21" s="148">
        <f>O21/$O$51*1000-0.02</f>
        <v>4.6712635664547175</v>
      </c>
      <c r="Q21" s="148">
        <v>1.8986256735094817</v>
      </c>
      <c r="R21" s="148">
        <f>ROUND(Q21/$Q$51*1000,2)</f>
        <v>4.63</v>
      </c>
      <c r="S21" s="217"/>
    </row>
    <row r="22" spans="1:19" ht="11.25" customHeight="1" x14ac:dyDescent="0.25">
      <c r="A22" s="400" t="s">
        <v>213</v>
      </c>
      <c r="B22" s="144" t="s">
        <v>214</v>
      </c>
      <c r="C22" s="151">
        <f>G22+K22+O22</f>
        <v>143.3771332980742</v>
      </c>
      <c r="D22" s="151">
        <f>C22/$C$51*1000</f>
        <v>11.292437632849994</v>
      </c>
      <c r="E22" s="151">
        <f>I22+M22+Q22</f>
        <v>143.38000000000002</v>
      </c>
      <c r="F22" s="151">
        <f>ROUND(E22/$E$51*1000,2)</f>
        <v>12.76</v>
      </c>
      <c r="G22" s="148">
        <v>84.47</v>
      </c>
      <c r="H22" s="148">
        <f t="shared" si="19"/>
        <v>10.782639376177018</v>
      </c>
      <c r="I22" s="148">
        <v>86.75409547434657</v>
      </c>
      <c r="J22" s="148">
        <f>ROUND(I22/$I$51*1000,2)</f>
        <v>12.76</v>
      </c>
      <c r="K22" s="148">
        <v>54.373700112705279</v>
      </c>
      <c r="L22" s="148">
        <f t="shared" si="20"/>
        <v>12.113705604341941</v>
      </c>
      <c r="M22" s="148">
        <v>51.39693528984683</v>
      </c>
      <c r="N22" s="148">
        <f>ROUND(M22/$M$51*1000,2)</f>
        <v>12.76</v>
      </c>
      <c r="O22" s="148">
        <v>4.5334331853689287</v>
      </c>
      <c r="P22" s="148">
        <f>O22/$O$51*1000</f>
        <v>12.113705604341941</v>
      </c>
      <c r="Q22" s="148">
        <v>5.2289692358066171</v>
      </c>
      <c r="R22" s="148">
        <f>ROUND(Q22/$Q$51*1000,2)</f>
        <v>12.76</v>
      </c>
      <c r="S22" s="217"/>
    </row>
    <row r="23" spans="1:19" s="215" customFormat="1" ht="11.25" customHeight="1" x14ac:dyDescent="0.25">
      <c r="A23" s="399" t="s">
        <v>215</v>
      </c>
      <c r="B23" s="140" t="s">
        <v>216</v>
      </c>
      <c r="C23" s="213">
        <f>SUM(C24:C26)</f>
        <v>1534.3847326093594</v>
      </c>
      <c r="D23" s="213">
        <f>SUM(D24:D26)</f>
        <v>120.84872600825766</v>
      </c>
      <c r="E23" s="213">
        <f t="shared" ref="E23:R23" si="24">SUM(E24:E26)</f>
        <v>1874.0444200000002</v>
      </c>
      <c r="F23" s="213">
        <f t="shared" si="24"/>
        <v>166.73999999999998</v>
      </c>
      <c r="G23" s="214">
        <f t="shared" si="24"/>
        <v>899.06576178236969</v>
      </c>
      <c r="H23" s="214">
        <f t="shared" si="24"/>
        <v>114.76621149244899</v>
      </c>
      <c r="I23" s="214">
        <f t="shared" si="24"/>
        <v>1133.91706329925</v>
      </c>
      <c r="J23" s="214">
        <f>SUM(J24:J26)</f>
        <v>166.73999999999998</v>
      </c>
      <c r="K23" s="214">
        <f t="shared" si="24"/>
        <v>586.42546770797674</v>
      </c>
      <c r="L23" s="214">
        <f>SUM(L24:L26)-0.01</f>
        <v>130.65745382378441</v>
      </c>
      <c r="M23" s="214">
        <f t="shared" si="24"/>
        <v>671.78225544035809</v>
      </c>
      <c r="N23" s="214">
        <f t="shared" si="24"/>
        <v>166.73999999999998</v>
      </c>
      <c r="O23" s="214">
        <f t="shared" si="24"/>
        <v>48.893503119013069</v>
      </c>
      <c r="P23" s="214">
        <f t="shared" si="24"/>
        <v>130.57745382378437</v>
      </c>
      <c r="Q23" s="214">
        <f t="shared" si="24"/>
        <v>68.345101260392354</v>
      </c>
      <c r="R23" s="214">
        <f t="shared" si="24"/>
        <v>166.73999999999998</v>
      </c>
      <c r="S23" s="219"/>
    </row>
    <row r="24" spans="1:19" ht="11.25" customHeight="1" x14ac:dyDescent="0.25">
      <c r="A24" s="400" t="s">
        <v>217</v>
      </c>
      <c r="B24" s="144" t="s">
        <v>218</v>
      </c>
      <c r="C24" s="151">
        <f>G24+K24+O24</f>
        <v>1047.5772659324375</v>
      </c>
      <c r="D24" s="151">
        <f>C24/$C$51*1000</f>
        <v>82.507584501220151</v>
      </c>
      <c r="E24" s="151">
        <f>I24+M24+Q24</f>
        <v>1289.5520727219916</v>
      </c>
      <c r="F24" s="151">
        <f>ROUND(E24/$E$51*1000,2)</f>
        <v>114.74</v>
      </c>
      <c r="G24" s="148">
        <v>603.39274795786116</v>
      </c>
      <c r="H24" s="148">
        <f t="shared" si="19"/>
        <v>77.023397696579721</v>
      </c>
      <c r="I24" s="148">
        <v>780.26170760263051</v>
      </c>
      <c r="J24" s="148">
        <f>ROUND(I24/$I$51*1000,2)</f>
        <v>114.74</v>
      </c>
      <c r="K24" s="148">
        <v>410.00052833746958</v>
      </c>
      <c r="L24" s="148">
        <f>K24/$K$51*1000+0.01</f>
        <v>91.352426349687235</v>
      </c>
      <c r="M24" s="148">
        <v>462.26129470344574</v>
      </c>
      <c r="N24" s="148">
        <f>ROUND(M24/$M$51*1000,2)</f>
        <v>114.74</v>
      </c>
      <c r="O24" s="148">
        <v>34.183989637106947</v>
      </c>
      <c r="P24" s="148">
        <f>O24/$O$51*1000-0.05</f>
        <v>91.292426349687233</v>
      </c>
      <c r="Q24" s="148">
        <v>47.029070415915406</v>
      </c>
      <c r="R24" s="148">
        <f>ROUND(Q24/$Q$51*1000,2)</f>
        <v>114.74</v>
      </c>
      <c r="S24" s="217"/>
    </row>
    <row r="25" spans="1:19" ht="11.25" customHeight="1" x14ac:dyDescent="0.25">
      <c r="A25" s="400" t="s">
        <v>219</v>
      </c>
      <c r="B25" s="144" t="s">
        <v>220</v>
      </c>
      <c r="C25" s="151">
        <f>G25+K25+O25</f>
        <v>230.46699890072679</v>
      </c>
      <c r="D25" s="151">
        <f>C25/$C$51*1000</f>
        <v>18.151668621425294</v>
      </c>
      <c r="E25" s="151">
        <f>I25+M25+Q25</f>
        <v>283.70145634161497</v>
      </c>
      <c r="F25" s="151">
        <f>ROUND(E25/$E$51*1000,2)</f>
        <v>25.24</v>
      </c>
      <c r="G25" s="148">
        <v>132.74640455072947</v>
      </c>
      <c r="H25" s="148">
        <f t="shared" si="19"/>
        <v>16.945147493247539</v>
      </c>
      <c r="I25" s="148">
        <v>171.6575758799807</v>
      </c>
      <c r="J25" s="148">
        <f>ROUND(I25/$I$51*1000,2)</f>
        <v>25.24</v>
      </c>
      <c r="K25" s="148">
        <v>90.20011659938956</v>
      </c>
      <c r="L25" s="148">
        <f>K25/$K$51*1000+0.01</f>
        <v>20.10533387828071</v>
      </c>
      <c r="M25" s="148">
        <v>101.6974849576321</v>
      </c>
      <c r="N25" s="148">
        <f>ROUND(M25/$M$51*1000,2)</f>
        <v>25.24</v>
      </c>
      <c r="O25" s="148">
        <v>7.5204777506077729</v>
      </c>
      <c r="P25" s="148">
        <f>O25/$O$51*1000-0.01</f>
        <v>20.085333878280707</v>
      </c>
      <c r="Q25" s="148">
        <v>10.346395504002224</v>
      </c>
      <c r="R25" s="148">
        <f>ROUND(Q25/$Q$51*1000,2)</f>
        <v>25.24</v>
      </c>
      <c r="S25" s="217"/>
    </row>
    <row r="26" spans="1:19" ht="11.25" customHeight="1" x14ac:dyDescent="0.25">
      <c r="A26" s="400" t="s">
        <v>221</v>
      </c>
      <c r="B26" s="144" t="s">
        <v>222</v>
      </c>
      <c r="C26" s="151">
        <f>G26+K26+O26</f>
        <v>256.340467776195</v>
      </c>
      <c r="D26" s="151">
        <f>C26/$C$51*1000</f>
        <v>20.189472885612204</v>
      </c>
      <c r="E26" s="151">
        <f>I26+M26+Q26</f>
        <v>300.79089093639362</v>
      </c>
      <c r="F26" s="151">
        <f>ROUND(E26/$E$51*1000,2)</f>
        <v>26.76</v>
      </c>
      <c r="G26" s="148">
        <v>162.92660927377898</v>
      </c>
      <c r="H26" s="148">
        <f t="shared" si="19"/>
        <v>20.797666302621725</v>
      </c>
      <c r="I26" s="148">
        <v>181.99777981663868</v>
      </c>
      <c r="J26" s="148">
        <f>ROUND(I26/$I$51*1000,2)</f>
        <v>26.76</v>
      </c>
      <c r="K26" s="148">
        <v>86.224822771117644</v>
      </c>
      <c r="L26" s="148">
        <f t="shared" si="20"/>
        <v>19.209693595816443</v>
      </c>
      <c r="M26" s="148">
        <v>107.82347577928022</v>
      </c>
      <c r="N26" s="148">
        <f>ROUND(M26/$M$51*1000,2)</f>
        <v>26.76</v>
      </c>
      <c r="O26" s="148">
        <v>7.1890357312983468</v>
      </c>
      <c r="P26" s="148">
        <f>O26/$O$51*1000-0.01</f>
        <v>19.199693595816441</v>
      </c>
      <c r="Q26" s="148">
        <v>10.969635340474721</v>
      </c>
      <c r="R26" s="148">
        <f>ROUND(Q26/$Q$51*1000,2)</f>
        <v>26.76</v>
      </c>
      <c r="S26" s="217"/>
    </row>
    <row r="27" spans="1:19" s="215" customFormat="1" ht="11.25" customHeight="1" x14ac:dyDescent="0.25">
      <c r="A27" s="398">
        <v>2</v>
      </c>
      <c r="B27" s="140" t="s">
        <v>223</v>
      </c>
      <c r="C27" s="213">
        <f>SUM(C28:C30)</f>
        <v>1213.4318117467442</v>
      </c>
      <c r="D27" s="213">
        <f>SUM(D28:D30)</f>
        <v>95.570351705799752</v>
      </c>
      <c r="E27" s="213">
        <f t="shared" ref="E27:R27" si="25">SUM(E28:E30)</f>
        <v>1666.5371599999999</v>
      </c>
      <c r="F27" s="213">
        <f t="shared" si="25"/>
        <v>148.27999999999997</v>
      </c>
      <c r="G27" s="214">
        <f>SUM(G28:G30)</f>
        <v>676.70229332344388</v>
      </c>
      <c r="H27" s="214">
        <f t="shared" si="25"/>
        <v>86.381399241608335</v>
      </c>
      <c r="I27" s="214">
        <f t="shared" si="25"/>
        <v>1008.3618628134075</v>
      </c>
      <c r="J27" s="214">
        <f>SUM(J28:J30)</f>
        <v>148.27999999999997</v>
      </c>
      <c r="K27" s="214">
        <f t="shared" si="25"/>
        <v>495.42335948877934</v>
      </c>
      <c r="L27" s="214">
        <f t="shared" si="25"/>
        <v>110.39344734534286</v>
      </c>
      <c r="M27" s="214">
        <f t="shared" si="25"/>
        <v>597.39784189318664</v>
      </c>
      <c r="N27" s="214">
        <f t="shared" si="25"/>
        <v>148.27999999999997</v>
      </c>
      <c r="O27" s="214">
        <f>SUM(O28:O30)</f>
        <v>41.306158934521108</v>
      </c>
      <c r="P27" s="214">
        <f>SUM(P28:P30)-0.01</f>
        <v>110.32344734534284</v>
      </c>
      <c r="Q27" s="214">
        <f t="shared" si="25"/>
        <v>60.777455293405843</v>
      </c>
      <c r="R27" s="214">
        <f t="shared" si="25"/>
        <v>148.27999999999997</v>
      </c>
      <c r="S27" s="219"/>
    </row>
    <row r="28" spans="1:19" ht="11.25" customHeight="1" x14ac:dyDescent="0.25">
      <c r="A28" s="400" t="s">
        <v>224</v>
      </c>
      <c r="B28" s="144" t="s">
        <v>218</v>
      </c>
      <c r="C28" s="151">
        <f>G28+K28+O28</f>
        <v>803.71111818124314</v>
      </c>
      <c r="D28" s="151">
        <f>C28/$C$51*1000</f>
        <v>63.300593812414597</v>
      </c>
      <c r="E28" s="151">
        <f>I28+M28+Q28</f>
        <v>1180.47208910735</v>
      </c>
      <c r="F28" s="151">
        <f>ROUND(E28/$E$51*1000,2)</f>
        <v>105.03</v>
      </c>
      <c r="G28" s="148">
        <v>438.57040800254117</v>
      </c>
      <c r="H28" s="148">
        <f t="shared" si="19"/>
        <v>55.983740387761586</v>
      </c>
      <c r="I28" s="148">
        <v>714.26132182466449</v>
      </c>
      <c r="J28" s="148">
        <f>ROUND(I28/$I$51*1000,2)</f>
        <v>105.03</v>
      </c>
      <c r="K28" s="148">
        <v>337.03985175673188</v>
      </c>
      <c r="L28" s="148">
        <f>K28/$K$51*1000+0.01</f>
        <v>75.09780040073251</v>
      </c>
      <c r="M28" s="148">
        <v>423.15976827535758</v>
      </c>
      <c r="N28" s="148">
        <f>ROUND(M28/$M$51*1000,2)</f>
        <v>105.03</v>
      </c>
      <c r="O28" s="148">
        <v>28.100858421970131</v>
      </c>
      <c r="P28" s="148">
        <f>O28/$O$51*1000-0.04</f>
        <v>75.047800400732498</v>
      </c>
      <c r="Q28" s="148">
        <v>43.050999007328087</v>
      </c>
      <c r="R28" s="148">
        <f>ROUND(Q28/$Q$51*1000,2)</f>
        <v>105.03</v>
      </c>
      <c r="S28" s="217"/>
    </row>
    <row r="29" spans="1:19" ht="11.25" customHeight="1" x14ac:dyDescent="0.25">
      <c r="A29" s="400" t="s">
        <v>225</v>
      </c>
      <c r="B29" s="144" t="s">
        <v>226</v>
      </c>
      <c r="C29" s="151">
        <f>G29+K29+O29</f>
        <v>176.816446659191</v>
      </c>
      <c r="D29" s="151">
        <f>C29/$C$51*1000</f>
        <v>13.926130690659312</v>
      </c>
      <c r="E29" s="151">
        <f>I29+M29+Q29</f>
        <v>259.70386028917056</v>
      </c>
      <c r="F29" s="151">
        <f>ROUND(E29/$E$51*1000,2)</f>
        <v>23.11</v>
      </c>
      <c r="G29" s="148">
        <v>96.485489760559062</v>
      </c>
      <c r="H29" s="148">
        <f t="shared" si="19"/>
        <v>12.316422885307549</v>
      </c>
      <c r="I29" s="148">
        <v>157.13749121623005</v>
      </c>
      <c r="J29" s="148">
        <f>ROUND(I29/$I$51*1000,2)</f>
        <v>23.11</v>
      </c>
      <c r="K29" s="148">
        <v>74.148767995058094</v>
      </c>
      <c r="L29" s="148">
        <f t="shared" si="20"/>
        <v>16.519316223743676</v>
      </c>
      <c r="M29" s="148">
        <v>93.095149266326686</v>
      </c>
      <c r="N29" s="148">
        <f>ROUND(M29/$M$51*1000,2)</f>
        <v>23.11</v>
      </c>
      <c r="O29" s="148">
        <v>6.1821889035738335</v>
      </c>
      <c r="P29" s="148">
        <f>O29/$O$51*1000</f>
        <v>16.519316223743676</v>
      </c>
      <c r="Q29" s="148">
        <v>9.471219806613842</v>
      </c>
      <c r="R29" s="148">
        <f>ROUND(Q29/$Q$51*1000,2)</f>
        <v>23.11</v>
      </c>
      <c r="S29" s="217"/>
    </row>
    <row r="30" spans="1:19" ht="11.25" customHeight="1" x14ac:dyDescent="0.25">
      <c r="A30" s="400" t="s">
        <v>227</v>
      </c>
      <c r="B30" s="144" t="s">
        <v>222</v>
      </c>
      <c r="C30" s="151">
        <f>G30+K30+O30</f>
        <v>232.90424690631008</v>
      </c>
      <c r="D30" s="151">
        <f>C30/$C$51*1000</f>
        <v>18.343627202725841</v>
      </c>
      <c r="E30" s="151">
        <f>I30+M30+Q30</f>
        <v>226.36121060347932</v>
      </c>
      <c r="F30" s="151">
        <f>ROUND(E30/$E$51*1000,2)</f>
        <v>20.14</v>
      </c>
      <c r="G30" s="148">
        <v>141.64639556034359</v>
      </c>
      <c r="H30" s="148">
        <f t="shared" si="19"/>
        <v>18.0812359685392</v>
      </c>
      <c r="I30" s="148">
        <v>136.96304977251299</v>
      </c>
      <c r="J30" s="148">
        <f>ROUND(I30/$I$51*1000,2)</f>
        <v>20.14</v>
      </c>
      <c r="K30" s="148">
        <v>84.234739736989368</v>
      </c>
      <c r="L30" s="148">
        <f>K30/$K$51*1000+0.01</f>
        <v>18.776330720866678</v>
      </c>
      <c r="M30" s="148">
        <v>81.142924351502401</v>
      </c>
      <c r="N30" s="148">
        <f>ROUND(M30/$M$51*1000,2)</f>
        <v>20.14</v>
      </c>
      <c r="O30" s="148">
        <v>7.0231116089771453</v>
      </c>
      <c r="P30" s="148">
        <f>O30/$O$51*1000</f>
        <v>18.766330720866677</v>
      </c>
      <c r="Q30" s="148">
        <v>8.2552364794639121</v>
      </c>
      <c r="R30" s="148">
        <f>ROUND(Q30/$Q$51*1000,2)</f>
        <v>20.14</v>
      </c>
      <c r="S30" s="217"/>
    </row>
    <row r="31" spans="1:19" s="215" customFormat="1" ht="11.25" hidden="1" customHeight="1" x14ac:dyDescent="0.25">
      <c r="A31" s="398">
        <v>3</v>
      </c>
      <c r="B31" s="140" t="s">
        <v>228</v>
      </c>
      <c r="C31" s="214">
        <v>0</v>
      </c>
      <c r="D31" s="214">
        <v>0</v>
      </c>
      <c r="E31" s="214">
        <v>0</v>
      </c>
      <c r="F31" s="214">
        <v>0</v>
      </c>
      <c r="G31" s="214">
        <v>0</v>
      </c>
      <c r="H31" s="214">
        <v>0</v>
      </c>
      <c r="I31" s="214">
        <v>0</v>
      </c>
      <c r="J31" s="214">
        <v>0</v>
      </c>
      <c r="K31" s="214">
        <v>0</v>
      </c>
      <c r="L31" s="214">
        <v>0</v>
      </c>
      <c r="M31" s="214">
        <v>0</v>
      </c>
      <c r="N31" s="214">
        <v>0</v>
      </c>
      <c r="O31" s="214">
        <v>0</v>
      </c>
      <c r="P31" s="214">
        <v>0</v>
      </c>
      <c r="Q31" s="214">
        <v>0</v>
      </c>
      <c r="R31" s="214">
        <v>0</v>
      </c>
      <c r="S31" s="219"/>
    </row>
    <row r="32" spans="1:19" s="215" customFormat="1" ht="11.25" hidden="1" customHeight="1" x14ac:dyDescent="0.25">
      <c r="A32" s="398" t="s">
        <v>229</v>
      </c>
      <c r="B32" s="140" t="s">
        <v>218</v>
      </c>
      <c r="C32" s="213"/>
      <c r="D32" s="213"/>
      <c r="E32" s="213"/>
      <c r="F32" s="213"/>
      <c r="G32" s="213"/>
      <c r="H32" s="213"/>
      <c r="I32" s="214">
        <v>0</v>
      </c>
      <c r="J32" s="214">
        <v>0</v>
      </c>
      <c r="K32" s="214">
        <v>0</v>
      </c>
      <c r="L32" s="214">
        <v>0</v>
      </c>
      <c r="M32" s="214">
        <v>0</v>
      </c>
      <c r="N32" s="214">
        <v>0</v>
      </c>
      <c r="O32" s="214">
        <v>0</v>
      </c>
      <c r="P32" s="214">
        <v>0</v>
      </c>
      <c r="Q32" s="214">
        <v>0</v>
      </c>
      <c r="R32" s="214">
        <v>0</v>
      </c>
      <c r="S32" s="219"/>
    </row>
    <row r="33" spans="1:19" s="215" customFormat="1" ht="11.25" hidden="1" customHeight="1" x14ac:dyDescent="0.25">
      <c r="A33" s="398" t="s">
        <v>230</v>
      </c>
      <c r="B33" s="140" t="s">
        <v>220</v>
      </c>
      <c r="C33" s="213"/>
      <c r="D33" s="213"/>
      <c r="E33" s="213"/>
      <c r="F33" s="213"/>
      <c r="G33" s="213"/>
      <c r="H33" s="213"/>
      <c r="I33" s="214">
        <v>0</v>
      </c>
      <c r="J33" s="214">
        <v>0</v>
      </c>
      <c r="K33" s="214">
        <v>0</v>
      </c>
      <c r="L33" s="214">
        <v>0</v>
      </c>
      <c r="M33" s="214">
        <v>0</v>
      </c>
      <c r="N33" s="214">
        <v>0</v>
      </c>
      <c r="O33" s="214">
        <v>0</v>
      </c>
      <c r="P33" s="214">
        <v>0</v>
      </c>
      <c r="Q33" s="214">
        <v>0</v>
      </c>
      <c r="R33" s="214">
        <v>0</v>
      </c>
      <c r="S33" s="219"/>
    </row>
    <row r="34" spans="1:19" s="215" customFormat="1" ht="11.25" hidden="1" customHeight="1" x14ac:dyDescent="0.25">
      <c r="A34" s="398" t="s">
        <v>231</v>
      </c>
      <c r="B34" s="140" t="s">
        <v>222</v>
      </c>
      <c r="C34" s="213"/>
      <c r="D34" s="213"/>
      <c r="E34" s="213"/>
      <c r="F34" s="213"/>
      <c r="G34" s="213"/>
      <c r="H34" s="213"/>
      <c r="I34" s="214">
        <v>0</v>
      </c>
      <c r="J34" s="214">
        <v>0</v>
      </c>
      <c r="K34" s="214">
        <v>0</v>
      </c>
      <c r="L34" s="214">
        <v>0</v>
      </c>
      <c r="M34" s="214">
        <v>0</v>
      </c>
      <c r="N34" s="214">
        <v>0</v>
      </c>
      <c r="O34" s="214">
        <v>0</v>
      </c>
      <c r="P34" s="214">
        <v>0</v>
      </c>
      <c r="Q34" s="214">
        <v>0</v>
      </c>
      <c r="R34" s="214">
        <v>0</v>
      </c>
      <c r="S34" s="219"/>
    </row>
    <row r="35" spans="1:19" s="215" customFormat="1" ht="11.25" hidden="1" customHeight="1" x14ac:dyDescent="0.25">
      <c r="A35" s="398" t="s">
        <v>393</v>
      </c>
      <c r="B35" s="140" t="s">
        <v>232</v>
      </c>
      <c r="C35" s="214">
        <v>0</v>
      </c>
      <c r="D35" s="214">
        <v>0</v>
      </c>
      <c r="E35" s="214">
        <v>0</v>
      </c>
      <c r="F35" s="214">
        <v>0</v>
      </c>
      <c r="G35" s="214">
        <v>0</v>
      </c>
      <c r="H35" s="214">
        <v>0</v>
      </c>
      <c r="I35" s="214">
        <v>0</v>
      </c>
      <c r="J35" s="214">
        <v>0</v>
      </c>
      <c r="K35" s="214">
        <v>0</v>
      </c>
      <c r="L35" s="214">
        <v>0</v>
      </c>
      <c r="M35" s="214">
        <v>0</v>
      </c>
      <c r="N35" s="214">
        <v>0</v>
      </c>
      <c r="O35" s="214">
        <v>0</v>
      </c>
      <c r="P35" s="214">
        <v>0</v>
      </c>
      <c r="Q35" s="214">
        <v>0</v>
      </c>
      <c r="R35" s="214">
        <v>0</v>
      </c>
      <c r="S35" s="219"/>
    </row>
    <row r="36" spans="1:19" s="215" customFormat="1" ht="11.25" hidden="1" customHeight="1" x14ac:dyDescent="0.25">
      <c r="A36" s="398" t="s">
        <v>394</v>
      </c>
      <c r="B36" s="140" t="s">
        <v>233</v>
      </c>
      <c r="C36" s="214">
        <v>0</v>
      </c>
      <c r="D36" s="214">
        <v>0</v>
      </c>
      <c r="E36" s="214">
        <v>0</v>
      </c>
      <c r="F36" s="214">
        <v>0</v>
      </c>
      <c r="G36" s="214">
        <v>0</v>
      </c>
      <c r="H36" s="214">
        <v>0</v>
      </c>
      <c r="I36" s="214">
        <v>0</v>
      </c>
      <c r="J36" s="214">
        <v>0</v>
      </c>
      <c r="K36" s="214">
        <v>0</v>
      </c>
      <c r="L36" s="214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9"/>
    </row>
    <row r="37" spans="1:19" s="215" customFormat="1" ht="11.25" customHeight="1" x14ac:dyDescent="0.25">
      <c r="A37" s="398" t="s">
        <v>393</v>
      </c>
      <c r="B37" s="140" t="s">
        <v>234</v>
      </c>
      <c r="C37" s="213">
        <f t="shared" ref="C37:R37" si="26">C9+C27+C31+C35+C36</f>
        <v>21414.229551462515</v>
      </c>
      <c r="D37" s="213">
        <f t="shared" si="26"/>
        <v>1686.5928764435116</v>
      </c>
      <c r="E37" s="213">
        <f t="shared" si="26"/>
        <v>26892.537400000001</v>
      </c>
      <c r="F37" s="213">
        <f t="shared" si="26"/>
        <v>2392.7599999999993</v>
      </c>
      <c r="G37" s="214">
        <f t="shared" si="26"/>
        <v>11921.262424310764</v>
      </c>
      <c r="H37" s="214">
        <f>H9+H27+H31+H35+H36+0.01</f>
        <v>1521.685340714014</v>
      </c>
      <c r="I37" s="214">
        <f t="shared" si="26"/>
        <v>12200.216532169652</v>
      </c>
      <c r="J37" s="214">
        <f t="shared" si="26"/>
        <v>1794.04</v>
      </c>
      <c r="K37" s="214">
        <f t="shared" si="26"/>
        <v>8766.7345875208284</v>
      </c>
      <c r="L37" s="214">
        <f t="shared" si="26"/>
        <v>1953.2767719228957</v>
      </c>
      <c r="M37" s="214">
        <f t="shared" si="26"/>
        <v>13221.836160257964</v>
      </c>
      <c r="N37" s="214">
        <f t="shared" si="26"/>
        <v>3281.8</v>
      </c>
      <c r="O37" s="214">
        <f>O9+O27+O31+O35+O36</f>
        <v>726.23253963092122</v>
      </c>
      <c r="P37" s="214">
        <f>P9+P27+P31+P35+P36-0.01</f>
        <v>1939.2829596807433</v>
      </c>
      <c r="Q37" s="214">
        <f t="shared" si="26"/>
        <v>1470.4847075723828</v>
      </c>
      <c r="R37" s="214">
        <f t="shared" si="26"/>
        <v>3587.58</v>
      </c>
      <c r="S37" s="217"/>
    </row>
    <row r="38" spans="1:19" s="215" customFormat="1" ht="11.25" hidden="1" customHeight="1" x14ac:dyDescent="0.25">
      <c r="A38" s="398" t="s">
        <v>235</v>
      </c>
      <c r="B38" s="140" t="s">
        <v>236</v>
      </c>
      <c r="C38" s="228">
        <v>0</v>
      </c>
      <c r="D38" s="228">
        <v>0</v>
      </c>
      <c r="E38" s="228">
        <v>0</v>
      </c>
      <c r="F38" s="228">
        <v>0</v>
      </c>
      <c r="G38" s="228">
        <v>0</v>
      </c>
      <c r="H38" s="228">
        <v>0</v>
      </c>
      <c r="I38" s="228">
        <v>0</v>
      </c>
      <c r="J38" s="228">
        <v>0</v>
      </c>
      <c r="K38" s="228">
        <v>0</v>
      </c>
      <c r="L38" s="228">
        <v>0</v>
      </c>
      <c r="M38" s="228">
        <v>0</v>
      </c>
      <c r="N38" s="228">
        <v>0</v>
      </c>
      <c r="O38" s="228">
        <v>0</v>
      </c>
      <c r="P38" s="228">
        <v>0</v>
      </c>
      <c r="Q38" s="228">
        <v>0</v>
      </c>
      <c r="R38" s="228">
        <v>0</v>
      </c>
      <c r="S38" s="217"/>
    </row>
    <row r="39" spans="1:19" s="215" customFormat="1" ht="11.25" customHeight="1" x14ac:dyDescent="0.25">
      <c r="A39" s="398" t="s">
        <v>394</v>
      </c>
      <c r="B39" s="140" t="s">
        <v>238</v>
      </c>
      <c r="C39" s="228">
        <v>0</v>
      </c>
      <c r="D39" s="228">
        <v>0</v>
      </c>
      <c r="E39" s="228">
        <f>SUM(E40:E44)</f>
        <v>1075.7014899999999</v>
      </c>
      <c r="F39" s="228">
        <f>SUM(F40:F44)</f>
        <v>95.72</v>
      </c>
      <c r="G39" s="228">
        <f>SUM(G40:G44)</f>
        <v>0</v>
      </c>
      <c r="H39" s="228">
        <f>SUM(H40:H44)+0.01</f>
        <v>0.01</v>
      </c>
      <c r="I39" s="228">
        <f>SUM(I40:I44)</f>
        <v>488.00867000000005</v>
      </c>
      <c r="J39" s="228">
        <f>ROUND(I39/$I$51*1000,2)+0.01</f>
        <v>71.77000000000001</v>
      </c>
      <c r="K39" s="228">
        <f>SUM(K40:K44)</f>
        <v>108.1356</v>
      </c>
      <c r="L39" s="228">
        <f>SUM(L40:L44)</f>
        <v>24.091110611080047</v>
      </c>
      <c r="M39" s="228">
        <f>SUM(M40:M44)</f>
        <v>528.87344000000007</v>
      </c>
      <c r="N39" s="228">
        <f>SUM(N40:N44)</f>
        <v>131.27000000000001</v>
      </c>
      <c r="O39" s="228">
        <f>SUM(O40:O44)</f>
        <v>8.6049399999999991</v>
      </c>
      <c r="P39" s="228">
        <f>SUM(P40:P44)+0.01</f>
        <v>22.993106028217188</v>
      </c>
      <c r="Q39" s="228">
        <f>SUM(Q40:Q44)</f>
        <v>58.819379999999995</v>
      </c>
      <c r="R39" s="228">
        <f>SUM(R40:R44)</f>
        <v>143.51</v>
      </c>
      <c r="S39" s="217"/>
    </row>
    <row r="40" spans="1:19" ht="11.25" customHeight="1" x14ac:dyDescent="0.25">
      <c r="A40" s="400" t="s">
        <v>508</v>
      </c>
      <c r="B40" s="155" t="s">
        <v>240</v>
      </c>
      <c r="C40" s="351" t="s">
        <v>241</v>
      </c>
      <c r="D40" s="351" t="s">
        <v>241</v>
      </c>
      <c r="E40" s="151">
        <f t="shared" ref="E40:E44" si="27">I40+M40+Q40</f>
        <v>204.38328000000001</v>
      </c>
      <c r="F40" s="148">
        <f t="shared" ref="F40:F44" si="28">ROUND(E40/$E$51*1000,2)</f>
        <v>18.190000000000001</v>
      </c>
      <c r="G40" s="148">
        <v>0</v>
      </c>
      <c r="H40" s="148">
        <f t="shared" ref="H40" si="29">G40/$G$51*1000</f>
        <v>0</v>
      </c>
      <c r="I40" s="148">
        <v>92.721649999999997</v>
      </c>
      <c r="J40" s="148">
        <f t="shared" ref="J40:J44" si="30">ROUND(I40/$I$51*1000,2)</f>
        <v>13.63</v>
      </c>
      <c r="K40" s="148">
        <v>20.545759999999998</v>
      </c>
      <c r="L40" s="148">
        <f t="shared" ref="L40" si="31">K40/$K$51*1000</f>
        <v>4.577310124960734</v>
      </c>
      <c r="M40" s="148">
        <v>100.48595</v>
      </c>
      <c r="N40" s="148">
        <f t="shared" ref="N40:N44" si="32">ROUND(M40/$M$51*1000,2)</f>
        <v>24.94</v>
      </c>
      <c r="O40" s="148">
        <v>1.6349400000000001</v>
      </c>
      <c r="P40" s="148">
        <f>O40/$O$51*1000+0.01</f>
        <v>4.3786938862761868</v>
      </c>
      <c r="Q40" s="148">
        <v>11.17568</v>
      </c>
      <c r="R40" s="148">
        <f t="shared" ref="R40:R44" si="33">ROUND(Q40/$Q$51*1000,2)</f>
        <v>27.27</v>
      </c>
      <c r="S40" s="217"/>
    </row>
    <row r="41" spans="1:19" ht="11.25" hidden="1" customHeight="1" x14ac:dyDescent="0.25">
      <c r="A41" s="400" t="s">
        <v>242</v>
      </c>
      <c r="B41" s="155" t="s">
        <v>243</v>
      </c>
      <c r="C41" s="351" t="s">
        <v>241</v>
      </c>
      <c r="D41" s="351" t="s">
        <v>241</v>
      </c>
      <c r="E41" s="151">
        <v>0</v>
      </c>
      <c r="F41" s="148">
        <v>0</v>
      </c>
      <c r="G41" s="148" t="s">
        <v>241</v>
      </c>
      <c r="H41" s="148" t="s">
        <v>241</v>
      </c>
      <c r="I41" s="148" t="s">
        <v>241</v>
      </c>
      <c r="J41" s="148" t="s">
        <v>241</v>
      </c>
      <c r="K41" s="148" t="s">
        <v>241</v>
      </c>
      <c r="L41" s="148" t="s">
        <v>241</v>
      </c>
      <c r="M41" s="148" t="s">
        <v>241</v>
      </c>
      <c r="N41" s="148">
        <v>0</v>
      </c>
      <c r="O41" s="148" t="s">
        <v>241</v>
      </c>
      <c r="P41" s="148" t="s">
        <v>241</v>
      </c>
      <c r="Q41" s="148" t="s">
        <v>241</v>
      </c>
      <c r="R41" s="148">
        <v>0</v>
      </c>
      <c r="S41" s="217"/>
    </row>
    <row r="42" spans="1:19" ht="11.25" hidden="1" customHeight="1" x14ac:dyDescent="0.25">
      <c r="A42" s="400" t="s">
        <v>244</v>
      </c>
      <c r="B42" s="155" t="s">
        <v>245</v>
      </c>
      <c r="C42" s="351" t="s">
        <v>241</v>
      </c>
      <c r="D42" s="351" t="s">
        <v>241</v>
      </c>
      <c r="E42" s="151">
        <v>0</v>
      </c>
      <c r="F42" s="148">
        <v>0</v>
      </c>
      <c r="G42" s="148" t="s">
        <v>241</v>
      </c>
      <c r="H42" s="148" t="s">
        <v>241</v>
      </c>
      <c r="I42" s="148" t="s">
        <v>241</v>
      </c>
      <c r="J42" s="148" t="s">
        <v>241</v>
      </c>
      <c r="K42" s="148" t="s">
        <v>241</v>
      </c>
      <c r="L42" s="148" t="s">
        <v>241</v>
      </c>
      <c r="M42" s="148" t="s">
        <v>241</v>
      </c>
      <c r="N42" s="148">
        <v>0</v>
      </c>
      <c r="O42" s="148" t="s">
        <v>241</v>
      </c>
      <c r="P42" s="148" t="s">
        <v>241</v>
      </c>
      <c r="Q42" s="148" t="s">
        <v>241</v>
      </c>
      <c r="R42" s="148">
        <v>0</v>
      </c>
      <c r="S42" s="217"/>
    </row>
    <row r="43" spans="1:19" ht="11.25" hidden="1" customHeight="1" x14ac:dyDescent="0.25">
      <c r="A43" s="400" t="s">
        <v>246</v>
      </c>
      <c r="B43" s="155" t="s">
        <v>247</v>
      </c>
      <c r="C43" s="351" t="s">
        <v>241</v>
      </c>
      <c r="D43" s="351" t="s">
        <v>241</v>
      </c>
      <c r="E43" s="151">
        <v>0</v>
      </c>
      <c r="F43" s="148">
        <v>0</v>
      </c>
      <c r="G43" s="148" t="s">
        <v>241</v>
      </c>
      <c r="H43" s="148" t="s">
        <v>241</v>
      </c>
      <c r="I43" s="148" t="s">
        <v>241</v>
      </c>
      <c r="J43" s="148" t="s">
        <v>241</v>
      </c>
      <c r="K43" s="148" t="s">
        <v>241</v>
      </c>
      <c r="L43" s="148" t="s">
        <v>241</v>
      </c>
      <c r="M43" s="148" t="s">
        <v>241</v>
      </c>
      <c r="N43" s="148">
        <v>0</v>
      </c>
      <c r="O43" s="148" t="s">
        <v>241</v>
      </c>
      <c r="P43" s="148" t="s">
        <v>241</v>
      </c>
      <c r="Q43" s="148" t="s">
        <v>241</v>
      </c>
      <c r="R43" s="148">
        <v>0</v>
      </c>
      <c r="S43" s="217"/>
    </row>
    <row r="44" spans="1:19" ht="11.25" customHeight="1" x14ac:dyDescent="0.25">
      <c r="A44" s="400" t="s">
        <v>509</v>
      </c>
      <c r="B44" s="155" t="s">
        <v>249</v>
      </c>
      <c r="C44" s="351" t="s">
        <v>241</v>
      </c>
      <c r="D44" s="351" t="s">
        <v>241</v>
      </c>
      <c r="E44" s="151">
        <f t="shared" si="27"/>
        <v>871.31821000000002</v>
      </c>
      <c r="F44" s="148">
        <f t="shared" si="28"/>
        <v>77.53</v>
      </c>
      <c r="G44" s="148">
        <v>0</v>
      </c>
      <c r="H44" s="148">
        <f t="shared" ref="H44" si="34">G44/$G$51*1000</f>
        <v>0</v>
      </c>
      <c r="I44" s="148">
        <v>395.28702000000004</v>
      </c>
      <c r="J44" s="148">
        <f t="shared" si="30"/>
        <v>58.13</v>
      </c>
      <c r="K44" s="148">
        <v>87.589839999999995</v>
      </c>
      <c r="L44" s="148">
        <f t="shared" ref="L44" si="35">K44/$K$51*1000</f>
        <v>19.513800486119312</v>
      </c>
      <c r="M44" s="148">
        <v>428.38749000000001</v>
      </c>
      <c r="N44" s="148">
        <f t="shared" si="32"/>
        <v>106.33</v>
      </c>
      <c r="O44" s="148">
        <v>6.97</v>
      </c>
      <c r="P44" s="148">
        <f>O44/$O$51*1000-0.02</f>
        <v>18.604412141941001</v>
      </c>
      <c r="Q44" s="148">
        <v>47.643699999999995</v>
      </c>
      <c r="R44" s="148">
        <f t="shared" si="33"/>
        <v>116.24</v>
      </c>
      <c r="S44" s="217"/>
    </row>
    <row r="45" spans="1:19" s="215" customFormat="1" ht="21.75" customHeight="1" x14ac:dyDescent="0.25">
      <c r="A45" s="398" t="s">
        <v>395</v>
      </c>
      <c r="B45" s="140" t="s">
        <v>251</v>
      </c>
      <c r="C45" s="213">
        <f>C37+C39</f>
        <v>21414.229551462515</v>
      </c>
      <c r="D45" s="213">
        <f>D37+D39</f>
        <v>1686.5928764435116</v>
      </c>
      <c r="E45" s="213">
        <f>E37+E39</f>
        <v>27968.238890000001</v>
      </c>
      <c r="F45" s="213">
        <f t="shared" ref="F45:J45" si="36">F37+F39</f>
        <v>2488.4799999999991</v>
      </c>
      <c r="G45" s="214">
        <f t="shared" si="36"/>
        <v>11921.262424310764</v>
      </c>
      <c r="H45" s="214">
        <f>H37+H39-0.01</f>
        <v>1521.685340714014</v>
      </c>
      <c r="I45" s="214">
        <f t="shared" si="36"/>
        <v>12688.225202169651</v>
      </c>
      <c r="J45" s="214">
        <f t="shared" si="36"/>
        <v>1865.81</v>
      </c>
      <c r="K45" s="214">
        <f>K37+K39+K38</f>
        <v>8874.870187520828</v>
      </c>
      <c r="L45" s="214">
        <f>L37+L39+L38</f>
        <v>1977.3678825339757</v>
      </c>
      <c r="M45" s="214">
        <f>M37+M39+M38</f>
        <v>13750.709600257964</v>
      </c>
      <c r="N45" s="214">
        <f>N37+N39+N38</f>
        <v>3413.07</v>
      </c>
      <c r="O45" s="214">
        <f>O37+O39+0.01</f>
        <v>734.84747963092127</v>
      </c>
      <c r="P45" s="214">
        <f>P37+P39+0.01</f>
        <v>1962.2860657089605</v>
      </c>
      <c r="Q45" s="214">
        <f>Q37+Q39</f>
        <v>1529.3040875723827</v>
      </c>
      <c r="R45" s="214">
        <f>R37+R39</f>
        <v>3731.09</v>
      </c>
      <c r="S45" s="217"/>
    </row>
    <row r="46" spans="1:19" s="215" customFormat="1" ht="11.25" customHeight="1" x14ac:dyDescent="0.25">
      <c r="A46" s="398" t="s">
        <v>396</v>
      </c>
      <c r="B46" s="140" t="s">
        <v>253</v>
      </c>
      <c r="C46" s="352">
        <f>IFERROR(C45*1000/C47,0)</f>
        <v>0</v>
      </c>
      <c r="D46" s="352">
        <f>D45</f>
        <v>1686.5928764435116</v>
      </c>
      <c r="E46" s="352">
        <f>IFERROR(E45*1000/E47,0)</f>
        <v>0</v>
      </c>
      <c r="F46" s="352">
        <f>F45</f>
        <v>2488.4799999999991</v>
      </c>
      <c r="G46" s="214" t="s">
        <v>29</v>
      </c>
      <c r="H46" s="214">
        <f>H45</f>
        <v>1521.685340714014</v>
      </c>
      <c r="I46" s="214" t="s">
        <v>29</v>
      </c>
      <c r="J46" s="214">
        <f>J45</f>
        <v>1865.81</v>
      </c>
      <c r="K46" s="214" t="s">
        <v>29</v>
      </c>
      <c r="L46" s="214">
        <f>L45</f>
        <v>1977.3678825339757</v>
      </c>
      <c r="M46" s="214" t="s">
        <v>29</v>
      </c>
      <c r="N46" s="214">
        <f>N45</f>
        <v>3413.07</v>
      </c>
      <c r="O46" s="214" t="s">
        <v>29</v>
      </c>
      <c r="P46" s="214">
        <f>P45</f>
        <v>1962.2860657089605</v>
      </c>
      <c r="Q46" s="214" t="s">
        <v>29</v>
      </c>
      <c r="R46" s="214">
        <f>R45</f>
        <v>3731.09</v>
      </c>
    </row>
    <row r="47" spans="1:19" s="354" customFormat="1" ht="11.25" customHeight="1" x14ac:dyDescent="0.25">
      <c r="A47" s="400" t="s">
        <v>481</v>
      </c>
      <c r="B47" s="144" t="s">
        <v>255</v>
      </c>
      <c r="C47" s="353" t="s">
        <v>29</v>
      </c>
      <c r="D47" s="151">
        <f>D11+D15</f>
        <v>1257.9391629614502</v>
      </c>
      <c r="E47" s="353" t="s">
        <v>29</v>
      </c>
      <c r="F47" s="151">
        <f>F11+F15</f>
        <v>1838.87</v>
      </c>
      <c r="G47" s="148" t="s">
        <v>29</v>
      </c>
      <c r="H47" s="148">
        <f>H11</f>
        <v>1113.8137820883089</v>
      </c>
      <c r="I47" s="148" t="s">
        <v>29</v>
      </c>
      <c r="J47" s="148">
        <f>J11</f>
        <v>1240.1500000000001</v>
      </c>
      <c r="K47" s="148" t="s">
        <v>29</v>
      </c>
      <c r="L47" s="148">
        <f>L11+L15</f>
        <v>1491.1359201278065</v>
      </c>
      <c r="M47" s="148" t="s">
        <v>29</v>
      </c>
      <c r="N47" s="148">
        <f>N11+N15</f>
        <v>2727.91</v>
      </c>
      <c r="O47" s="148" t="s">
        <v>29</v>
      </c>
      <c r="P47" s="148">
        <f>P11+P15</f>
        <v>1477.4821078856535</v>
      </c>
      <c r="Q47" s="148" t="s">
        <v>29</v>
      </c>
      <c r="R47" s="148">
        <f>R11+R15</f>
        <v>3033.6899999999996</v>
      </c>
    </row>
    <row r="48" spans="1:19" s="354" customFormat="1" ht="11.25" customHeight="1" x14ac:dyDescent="0.25">
      <c r="A48" s="400" t="s">
        <v>482</v>
      </c>
      <c r="B48" s="144" t="s">
        <v>257</v>
      </c>
      <c r="C48" s="353" t="s">
        <v>29</v>
      </c>
      <c r="D48" s="355">
        <f>D46-D47</f>
        <v>428.65371348206145</v>
      </c>
      <c r="E48" s="353" t="s">
        <v>29</v>
      </c>
      <c r="F48" s="355">
        <f>F46-F47</f>
        <v>649.60999999999922</v>
      </c>
      <c r="G48" s="148" t="s">
        <v>29</v>
      </c>
      <c r="H48" s="146">
        <f>H46-H47</f>
        <v>407.87155862570512</v>
      </c>
      <c r="I48" s="148" t="s">
        <v>29</v>
      </c>
      <c r="J48" s="146">
        <f>J46-J47</f>
        <v>625.65999999999985</v>
      </c>
      <c r="K48" s="148" t="s">
        <v>29</v>
      </c>
      <c r="L48" s="146">
        <f>L46-L47</f>
        <v>486.23196240616926</v>
      </c>
      <c r="M48" s="148" t="s">
        <v>29</v>
      </c>
      <c r="N48" s="146">
        <f>N46-N47</f>
        <v>685.16000000000031</v>
      </c>
      <c r="O48" s="148" t="s">
        <v>29</v>
      </c>
      <c r="P48" s="146">
        <f>P46-P47</f>
        <v>484.80395782330697</v>
      </c>
      <c r="Q48" s="148" t="s">
        <v>29</v>
      </c>
      <c r="R48" s="146">
        <f>R46-R47</f>
        <v>697.40000000000055</v>
      </c>
    </row>
    <row r="49" spans="1:18" s="215" customFormat="1" ht="11.25" customHeight="1" x14ac:dyDescent="0.25">
      <c r="A49" s="398" t="s">
        <v>235</v>
      </c>
      <c r="B49" s="140" t="s">
        <v>259</v>
      </c>
      <c r="C49" s="356" t="s">
        <v>29</v>
      </c>
      <c r="D49" s="230">
        <f>D47/D46*100</f>
        <v>74.584636312116061</v>
      </c>
      <c r="E49" s="356" t="s">
        <v>29</v>
      </c>
      <c r="F49" s="230">
        <f>F47/F46*100</f>
        <v>73.895309586574967</v>
      </c>
      <c r="G49" s="214" t="s">
        <v>29</v>
      </c>
      <c r="H49" s="228">
        <f>H11/H37*100</f>
        <v>73.196064408800751</v>
      </c>
      <c r="I49" s="214" t="s">
        <v>29</v>
      </c>
      <c r="J49" s="228">
        <f>J11/J37*100</f>
        <v>69.126106441327963</v>
      </c>
      <c r="K49" s="214" t="s">
        <v>29</v>
      </c>
      <c r="L49" s="228">
        <f>L47/L45*100</f>
        <v>75.410141597775521</v>
      </c>
      <c r="M49" s="214" t="s">
        <v>29</v>
      </c>
      <c r="N49" s="228">
        <f>N47/N46*100</f>
        <v>79.925404401316115</v>
      </c>
      <c r="O49" s="214" t="s">
        <v>29</v>
      </c>
      <c r="P49" s="228">
        <f>P47/P45*100</f>
        <v>75.293920377090856</v>
      </c>
      <c r="Q49" s="214" t="s">
        <v>29</v>
      </c>
      <c r="R49" s="228">
        <f>R47/R46*100</f>
        <v>81.308411214953253</v>
      </c>
    </row>
    <row r="50" spans="1:18" s="215" customFormat="1" ht="11.25" customHeight="1" x14ac:dyDescent="0.25">
      <c r="A50" s="398" t="s">
        <v>237</v>
      </c>
      <c r="B50" s="140" t="s">
        <v>261</v>
      </c>
      <c r="C50" s="356" t="s">
        <v>29</v>
      </c>
      <c r="D50" s="230">
        <f>100-D49</f>
        <v>25.415363687883939</v>
      </c>
      <c r="E50" s="356" t="s">
        <v>29</v>
      </c>
      <c r="F50" s="230">
        <f>100-F49</f>
        <v>26.104690413425033</v>
      </c>
      <c r="G50" s="214" t="s">
        <v>29</v>
      </c>
      <c r="H50" s="228">
        <f>100-H49</f>
        <v>26.803935591199249</v>
      </c>
      <c r="I50" s="214" t="s">
        <v>29</v>
      </c>
      <c r="J50" s="228">
        <f>100-J49</f>
        <v>30.873893558672037</v>
      </c>
      <c r="K50" s="214" t="s">
        <v>29</v>
      </c>
      <c r="L50" s="228">
        <f>100-L49</f>
        <v>24.589858402224479</v>
      </c>
      <c r="M50" s="214" t="s">
        <v>29</v>
      </c>
      <c r="N50" s="228">
        <f>100-N49</f>
        <v>20.074595598683885</v>
      </c>
      <c r="O50" s="214" t="s">
        <v>29</v>
      </c>
      <c r="P50" s="228">
        <f>100-P49</f>
        <v>24.706079622909144</v>
      </c>
      <c r="Q50" s="214" t="s">
        <v>29</v>
      </c>
      <c r="R50" s="228">
        <f>100-R49</f>
        <v>18.691588785046747</v>
      </c>
    </row>
    <row r="51" spans="1:18" s="215" customFormat="1" ht="11.25" customHeight="1" x14ac:dyDescent="0.25">
      <c r="A51" s="398" t="s">
        <v>250</v>
      </c>
      <c r="B51" s="140" t="s">
        <v>263</v>
      </c>
      <c r="C51" s="229">
        <f>G51+K51+O51</f>
        <v>12696.739</v>
      </c>
      <c r="D51" s="229" t="s">
        <v>29</v>
      </c>
      <c r="E51" s="229">
        <f>I51+M51+Q51</f>
        <v>11239.039999999999</v>
      </c>
      <c r="F51" s="229" t="s">
        <v>29</v>
      </c>
      <c r="G51" s="229">
        <v>7833.8889999999992</v>
      </c>
      <c r="H51" s="229" t="s">
        <v>29</v>
      </c>
      <c r="I51" s="229">
        <v>6800.34</v>
      </c>
      <c r="J51" s="229" t="s">
        <v>29</v>
      </c>
      <c r="K51" s="229">
        <v>4488.6099999999997</v>
      </c>
      <c r="L51" s="229" t="s">
        <v>29</v>
      </c>
      <c r="M51" s="229">
        <v>4028.8200000000006</v>
      </c>
      <c r="N51" s="229" t="s">
        <v>29</v>
      </c>
      <c r="O51" s="229">
        <v>374.24</v>
      </c>
      <c r="P51" s="214" t="s">
        <v>29</v>
      </c>
      <c r="Q51" s="229">
        <v>409.88</v>
      </c>
      <c r="R51" s="214" t="s">
        <v>29</v>
      </c>
    </row>
    <row r="52" spans="1:18" s="215" customFormat="1" ht="11.25" customHeight="1" x14ac:dyDescent="0.25">
      <c r="A52" s="398" t="s">
        <v>252</v>
      </c>
      <c r="B52" s="140" t="s">
        <v>264</v>
      </c>
      <c r="C52" s="230">
        <v>0</v>
      </c>
      <c r="D52" s="230">
        <v>0</v>
      </c>
      <c r="E52" s="367">
        <f>E39/E37*100</f>
        <v>3.9999999776889776</v>
      </c>
      <c r="F52" s="367">
        <f>F39/F37*100</f>
        <v>4.0004012103177926</v>
      </c>
      <c r="G52" s="230">
        <v>0</v>
      </c>
      <c r="H52" s="230">
        <v>0</v>
      </c>
      <c r="I52" s="367">
        <f>I39/I37*100</f>
        <v>4.0000000714185191</v>
      </c>
      <c r="J52" s="367">
        <f>J39/J37*100</f>
        <v>4.0004682169851291</v>
      </c>
      <c r="K52" s="230">
        <v>0</v>
      </c>
      <c r="L52" s="230">
        <v>0</v>
      </c>
      <c r="M52" s="367">
        <f>M39/M37*100</f>
        <v>3.9999999515171836</v>
      </c>
      <c r="N52" s="367">
        <f>N39/N37*100</f>
        <v>3.9999390578341156</v>
      </c>
      <c r="O52" s="230">
        <v>0</v>
      </c>
      <c r="P52" s="230">
        <v>0</v>
      </c>
      <c r="Q52" s="367">
        <f>Q39/Q37*100</f>
        <v>3.9999994353633688</v>
      </c>
      <c r="R52" s="367">
        <f>R39/R37*100</f>
        <v>4.0001895428115883</v>
      </c>
    </row>
    <row r="53" spans="1:18" s="360" customFormat="1" ht="27" customHeight="1" x14ac:dyDescent="0.2">
      <c r="A53" s="357"/>
      <c r="B53" s="387" t="s">
        <v>554</v>
      </c>
      <c r="C53" s="358"/>
      <c r="D53" s="358"/>
      <c r="E53" s="250"/>
      <c r="F53" s="231"/>
      <c r="H53" s="359" t="s">
        <v>555</v>
      </c>
      <c r="I53" s="359"/>
      <c r="J53" s="250"/>
      <c r="K53" s="250"/>
      <c r="L53" s="250"/>
      <c r="O53" s="250"/>
      <c r="P53" s="250"/>
      <c r="Q53" s="250"/>
      <c r="R53" s="231"/>
    </row>
    <row r="54" spans="1:18" s="360" customFormat="1" ht="12.75" customHeight="1" x14ac:dyDescent="0.2">
      <c r="A54" s="357"/>
      <c r="B54" s="361" t="s">
        <v>543</v>
      </c>
      <c r="C54" s="361"/>
      <c r="D54" s="361"/>
      <c r="E54" s="231"/>
      <c r="F54" s="231"/>
      <c r="H54" s="361" t="s">
        <v>266</v>
      </c>
      <c r="I54" s="231"/>
      <c r="J54" s="231"/>
      <c r="K54" s="231"/>
      <c r="L54" s="231"/>
      <c r="O54" s="231"/>
      <c r="P54" s="231"/>
      <c r="Q54" s="231"/>
      <c r="R54" s="231"/>
    </row>
    <row r="55" spans="1:18" s="232" customFormat="1" ht="27" customHeight="1" x14ac:dyDescent="0.25">
      <c r="A55" s="362"/>
    </row>
  </sheetData>
  <mergeCells count="17">
    <mergeCell ref="N1:R1"/>
    <mergeCell ref="A2:R2"/>
    <mergeCell ref="A3:R3"/>
    <mergeCell ref="A5:A7"/>
    <mergeCell ref="B5:B7"/>
    <mergeCell ref="I6:J6"/>
    <mergeCell ref="G6:H6"/>
    <mergeCell ref="O5:R5"/>
    <mergeCell ref="O6:P6"/>
    <mergeCell ref="Q6:R6"/>
    <mergeCell ref="C5:F5"/>
    <mergeCell ref="C6:D6"/>
    <mergeCell ref="E6:F6"/>
    <mergeCell ref="G5:J5"/>
    <mergeCell ref="K5:N5"/>
    <mergeCell ref="K6:L6"/>
    <mergeCell ref="M6:N6"/>
  </mergeCells>
  <conditionalFormatting sqref="A3">
    <cfRule type="cellIs" dxfId="44" priority="2" operator="equal">
      <formula>0</formula>
    </cfRule>
  </conditionalFormatting>
  <conditionalFormatting sqref="B1:D1">
    <cfRule type="containsText" dxfId="43" priority="1" operator="containsText" text="Для корек">
      <formula>NOT(ISERROR(SEARCH("Для корек",B1)))</formula>
    </cfRule>
  </conditionalFormatting>
  <pageMargins left="0.91" right="0.2" top="0.51" bottom="0.19685039370078741" header="0.31496062992125984" footer="0.15748031496062992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2"/>
  <sheetViews>
    <sheetView workbookViewId="0">
      <pane xSplit="5" ySplit="9" topLeftCell="F28" activePane="bottomRight" state="frozen"/>
      <selection pane="topRight" activeCell="F1" sqref="F1"/>
      <selection pane="bottomLeft" activeCell="A9" sqref="A9"/>
      <selection pane="bottomRight" activeCell="B62" sqref="B62"/>
    </sheetView>
  </sheetViews>
  <sheetFormatPr defaultRowHeight="12.75" x14ac:dyDescent="0.2"/>
  <cols>
    <col min="1" max="1" width="5.28515625" style="404" customWidth="1"/>
    <col min="2" max="2" width="45.5703125" style="404" customWidth="1"/>
    <col min="3" max="3" width="9.140625" style="404"/>
    <col min="4" max="5" width="0" style="404" hidden="1" customWidth="1"/>
    <col min="6" max="7" width="13.28515625" style="404" customWidth="1"/>
    <col min="8" max="8" width="9.140625" style="404" hidden="1" customWidth="1"/>
    <col min="9" max="9" width="9.140625" style="404" customWidth="1"/>
    <col min="10" max="16384" width="9.140625" style="404"/>
  </cols>
  <sheetData>
    <row r="1" spans="1:10" ht="15.75" hidden="1" x14ac:dyDescent="0.2">
      <c r="F1" s="481" t="s">
        <v>483</v>
      </c>
      <c r="G1" s="481"/>
      <c r="H1" s="345"/>
      <c r="I1" s="345"/>
      <c r="J1" s="345"/>
    </row>
    <row r="2" spans="1:10" ht="18.75" x14ac:dyDescent="0.3">
      <c r="A2" s="346"/>
      <c r="B2" s="491" t="s">
        <v>510</v>
      </c>
      <c r="C2" s="491"/>
      <c r="D2" s="491"/>
      <c r="E2" s="491"/>
      <c r="F2" s="491"/>
      <c r="G2" s="491"/>
    </row>
    <row r="3" spans="1:10" ht="15.75" x14ac:dyDescent="0.25">
      <c r="A3" s="346"/>
      <c r="B3" s="492" t="str">
        <f>'Постачання ТЕ'!B3:F3</f>
        <v>по Борівському КПТМ</v>
      </c>
      <c r="C3" s="492"/>
      <c r="D3" s="492"/>
      <c r="E3" s="492"/>
      <c r="F3" s="492"/>
      <c r="G3" s="492"/>
    </row>
    <row r="4" spans="1:10" ht="10.5" customHeight="1" x14ac:dyDescent="0.25">
      <c r="A4" s="346"/>
      <c r="B4" s="493" t="s">
        <v>139</v>
      </c>
      <c r="C4" s="493"/>
      <c r="D4" s="493"/>
      <c r="E4" s="493"/>
      <c r="F4" s="493"/>
      <c r="G4" s="493"/>
    </row>
    <row r="5" spans="1:10" ht="15" x14ac:dyDescent="0.25">
      <c r="A5" s="346"/>
      <c r="B5" s="211"/>
      <c r="C5" s="211"/>
      <c r="D5" s="211"/>
      <c r="E5" s="211"/>
      <c r="F5" s="490" t="s">
        <v>183</v>
      </c>
      <c r="G5" s="490"/>
    </row>
    <row r="6" spans="1:10" ht="13.5" customHeight="1" x14ac:dyDescent="0.2">
      <c r="A6" s="494" t="s">
        <v>184</v>
      </c>
      <c r="B6" s="497" t="s">
        <v>185</v>
      </c>
      <c r="C6" s="500" t="s">
        <v>142</v>
      </c>
      <c r="D6" s="503" t="s">
        <v>291</v>
      </c>
      <c r="E6" s="503"/>
      <c r="F6" s="503"/>
      <c r="G6" s="503"/>
    </row>
    <row r="7" spans="1:10" ht="13.5" customHeight="1" x14ac:dyDescent="0.2">
      <c r="A7" s="495"/>
      <c r="B7" s="498"/>
      <c r="C7" s="501"/>
      <c r="D7" s="500" t="s">
        <v>292</v>
      </c>
      <c r="E7" s="500" t="s">
        <v>293</v>
      </c>
      <c r="F7" s="500" t="s">
        <v>294</v>
      </c>
      <c r="G7" s="500" t="s">
        <v>552</v>
      </c>
    </row>
    <row r="8" spans="1:10" ht="20.25" customHeight="1" x14ac:dyDescent="0.2">
      <c r="A8" s="496"/>
      <c r="B8" s="499"/>
      <c r="C8" s="502"/>
      <c r="D8" s="502"/>
      <c r="E8" s="502"/>
      <c r="F8" s="502"/>
      <c r="G8" s="502"/>
    </row>
    <row r="9" spans="1:10" x14ac:dyDescent="0.2">
      <c r="A9" s="216">
        <v>1</v>
      </c>
      <c r="B9" s="402">
        <v>2</v>
      </c>
      <c r="C9" s="402">
        <v>3</v>
      </c>
      <c r="D9" s="402">
        <v>4</v>
      </c>
      <c r="E9" s="402">
        <v>5</v>
      </c>
      <c r="F9" s="402">
        <v>4</v>
      </c>
      <c r="G9" s="402">
        <v>5</v>
      </c>
    </row>
    <row r="10" spans="1:10" s="408" customFormat="1" ht="16.5" customHeight="1" x14ac:dyDescent="0.2">
      <c r="A10" s="405">
        <v>1</v>
      </c>
      <c r="B10" s="391" t="s">
        <v>295</v>
      </c>
      <c r="C10" s="406" t="s">
        <v>166</v>
      </c>
      <c r="D10" s="182"/>
      <c r="E10" s="182"/>
      <c r="F10" s="182">
        <f>F11+F16+F17+F21</f>
        <v>2342.08</v>
      </c>
      <c r="G10" s="182">
        <f>G11+G16+G17+G21</f>
        <v>2622.25389</v>
      </c>
      <c r="H10" s="407">
        <f>H11+H16+H17+H21</f>
        <v>233.32313076561698</v>
      </c>
    </row>
    <row r="11" spans="1:10" s="408" customFormat="1" ht="13.5" customHeight="1" x14ac:dyDescent="0.2">
      <c r="A11" s="405" t="s">
        <v>193</v>
      </c>
      <c r="B11" s="409" t="s">
        <v>296</v>
      </c>
      <c r="C11" s="406" t="s">
        <v>166</v>
      </c>
      <c r="D11" s="182"/>
      <c r="E11" s="182"/>
      <c r="F11" s="182">
        <f>SUM(F12:F15)</f>
        <v>522.02</v>
      </c>
      <c r="G11" s="182">
        <f>SUM(G12:G15)</f>
        <v>588.59550000000002</v>
      </c>
      <c r="H11" s="407">
        <f>SUM(H12:H15)</f>
        <v>52.379999999999995</v>
      </c>
    </row>
    <row r="12" spans="1:10" ht="13.5" customHeight="1" x14ac:dyDescent="0.2">
      <c r="A12" s="410" t="s">
        <v>195</v>
      </c>
      <c r="B12" s="411" t="s">
        <v>198</v>
      </c>
      <c r="C12" s="402" t="s">
        <v>166</v>
      </c>
      <c r="D12" s="205"/>
      <c r="E12" s="205"/>
      <c r="F12" s="206">
        <v>470.86</v>
      </c>
      <c r="G12" s="205">
        <v>544.84</v>
      </c>
      <c r="H12" s="412">
        <f>ROUND(G12/$G$53*1000,2)</f>
        <v>48.48</v>
      </c>
    </row>
    <row r="13" spans="1:10" ht="21.75" hidden="1" customHeight="1" x14ac:dyDescent="0.2">
      <c r="A13" s="410" t="s">
        <v>197</v>
      </c>
      <c r="B13" s="411" t="s">
        <v>297</v>
      </c>
      <c r="C13" s="402" t="s">
        <v>166</v>
      </c>
      <c r="D13" s="205"/>
      <c r="E13" s="205"/>
      <c r="F13" s="206">
        <v>0</v>
      </c>
      <c r="G13" s="205">
        <v>0</v>
      </c>
      <c r="H13" s="412">
        <f>ROUND(G13/$G$53*1000,2)</f>
        <v>0</v>
      </c>
    </row>
    <row r="14" spans="1:10" ht="13.5" customHeight="1" x14ac:dyDescent="0.2">
      <c r="A14" s="410" t="s">
        <v>197</v>
      </c>
      <c r="B14" s="411" t="s">
        <v>298</v>
      </c>
      <c r="C14" s="402" t="s">
        <v>166</v>
      </c>
      <c r="D14" s="205"/>
      <c r="E14" s="205"/>
      <c r="F14" s="206">
        <v>39.76</v>
      </c>
      <c r="G14" s="205">
        <v>39.755499999999998</v>
      </c>
      <c r="H14" s="412">
        <f>ROUND(G14/$G$53*1000,2)</f>
        <v>3.54</v>
      </c>
    </row>
    <row r="15" spans="1:10" ht="13.5" customHeight="1" x14ac:dyDescent="0.2">
      <c r="A15" s="410" t="s">
        <v>199</v>
      </c>
      <c r="B15" s="411" t="s">
        <v>204</v>
      </c>
      <c r="C15" s="402" t="s">
        <v>166</v>
      </c>
      <c r="D15" s="205"/>
      <c r="E15" s="205"/>
      <c r="F15" s="206">
        <v>11.4</v>
      </c>
      <c r="G15" s="205">
        <v>4</v>
      </c>
      <c r="H15" s="412">
        <f>ROUND(G15/$G$53*1000,2)</f>
        <v>0.36</v>
      </c>
    </row>
    <row r="16" spans="1:10" s="408" customFormat="1" ht="13.5" customHeight="1" x14ac:dyDescent="0.2">
      <c r="A16" s="405" t="s">
        <v>205</v>
      </c>
      <c r="B16" s="409" t="s">
        <v>299</v>
      </c>
      <c r="C16" s="406" t="s">
        <v>166</v>
      </c>
      <c r="D16" s="182"/>
      <c r="E16" s="182"/>
      <c r="F16" s="413">
        <v>1207.23</v>
      </c>
      <c r="G16" s="182">
        <v>1475.8902</v>
      </c>
      <c r="H16" s="407">
        <f>ROUND(G16/$G$53*1000,2)</f>
        <v>131.32</v>
      </c>
    </row>
    <row r="17" spans="1:8" s="408" customFormat="1" ht="13.5" customHeight="1" x14ac:dyDescent="0.2">
      <c r="A17" s="405" t="s">
        <v>207</v>
      </c>
      <c r="B17" s="409" t="s">
        <v>300</v>
      </c>
      <c r="C17" s="406" t="s">
        <v>166</v>
      </c>
      <c r="D17" s="182"/>
      <c r="E17" s="182"/>
      <c r="F17" s="182">
        <f>SUM(F18:F20)</f>
        <v>341.16999999999996</v>
      </c>
      <c r="G17" s="182">
        <f>SUM(G18:G20)</f>
        <v>362.96044000000001</v>
      </c>
      <c r="H17" s="407">
        <f>SUM(H18:H20)</f>
        <v>32.29</v>
      </c>
    </row>
    <row r="18" spans="1:8" ht="13.5" customHeight="1" x14ac:dyDescent="0.2">
      <c r="A18" s="410" t="s">
        <v>209</v>
      </c>
      <c r="B18" s="411" t="s">
        <v>220</v>
      </c>
      <c r="C18" s="402" t="s">
        <v>166</v>
      </c>
      <c r="D18" s="205"/>
      <c r="E18" s="205"/>
      <c r="F18" s="206">
        <v>265.58999999999997</v>
      </c>
      <c r="G18" s="205">
        <v>324.69584000000003</v>
      </c>
      <c r="H18" s="412">
        <f>ROUND(G18/$G$53*1000,2)</f>
        <v>28.89</v>
      </c>
    </row>
    <row r="19" spans="1:8" ht="13.5" customHeight="1" x14ac:dyDescent="0.2">
      <c r="A19" s="410" t="s">
        <v>211</v>
      </c>
      <c r="B19" s="411" t="s">
        <v>301</v>
      </c>
      <c r="C19" s="402" t="s">
        <v>166</v>
      </c>
      <c r="D19" s="205"/>
      <c r="E19" s="205"/>
      <c r="F19" s="206">
        <v>74.63</v>
      </c>
      <c r="G19" s="205">
        <v>37.314599999999999</v>
      </c>
      <c r="H19" s="412">
        <f>ROUND(G19/$G$53*1000,2)</f>
        <v>3.32</v>
      </c>
    </row>
    <row r="20" spans="1:8" ht="13.5" customHeight="1" x14ac:dyDescent="0.2">
      <c r="A20" s="410" t="s">
        <v>213</v>
      </c>
      <c r="B20" s="411" t="s">
        <v>302</v>
      </c>
      <c r="C20" s="402" t="s">
        <v>166</v>
      </c>
      <c r="D20" s="205"/>
      <c r="E20" s="205"/>
      <c r="F20" s="206">
        <v>0.95</v>
      </c>
      <c r="G20" s="205">
        <v>0.95</v>
      </c>
      <c r="H20" s="412">
        <f>ROUND(G20/$G$53*1000,2)</f>
        <v>0.08</v>
      </c>
    </row>
    <row r="21" spans="1:8" s="408" customFormat="1" ht="13.5" customHeight="1" x14ac:dyDescent="0.2">
      <c r="A21" s="405" t="s">
        <v>215</v>
      </c>
      <c r="B21" s="409" t="s">
        <v>303</v>
      </c>
      <c r="C21" s="406" t="s">
        <v>166</v>
      </c>
      <c r="D21" s="182"/>
      <c r="E21" s="182"/>
      <c r="F21" s="182">
        <f>SUM(F22:F24)+0.01</f>
        <v>271.65999999999997</v>
      </c>
      <c r="G21" s="182">
        <f>SUM(G22:G24)</f>
        <v>194.80775</v>
      </c>
      <c r="H21" s="407">
        <f>SUM(H22:H24)</f>
        <v>17.333130765616993</v>
      </c>
    </row>
    <row r="22" spans="1:8" ht="13.5" customHeight="1" x14ac:dyDescent="0.2">
      <c r="A22" s="410" t="s">
        <v>217</v>
      </c>
      <c r="B22" s="411" t="s">
        <v>218</v>
      </c>
      <c r="C22" s="402" t="s">
        <v>166</v>
      </c>
      <c r="D22" s="205"/>
      <c r="E22" s="205"/>
      <c r="F22" s="206">
        <v>189.93</v>
      </c>
      <c r="G22" s="205">
        <v>134.04950854596109</v>
      </c>
      <c r="H22" s="412">
        <f t="shared" ref="H22:H34" si="0">G22/$G$53*1000</f>
        <v>11.927131547352896</v>
      </c>
    </row>
    <row r="23" spans="1:8" ht="13.5" customHeight="1" x14ac:dyDescent="0.2">
      <c r="A23" s="410" t="s">
        <v>219</v>
      </c>
      <c r="B23" s="411" t="s">
        <v>220</v>
      </c>
      <c r="C23" s="402" t="s">
        <v>166</v>
      </c>
      <c r="D23" s="205"/>
      <c r="E23" s="205"/>
      <c r="F23" s="206">
        <v>41.78</v>
      </c>
      <c r="G23" s="205">
        <v>29.490891915743244</v>
      </c>
      <c r="H23" s="412">
        <f t="shared" si="0"/>
        <v>2.6239689435879976</v>
      </c>
    </row>
    <row r="24" spans="1:8" ht="13.5" customHeight="1" x14ac:dyDescent="0.2">
      <c r="A24" s="410" t="s">
        <v>221</v>
      </c>
      <c r="B24" s="411" t="s">
        <v>222</v>
      </c>
      <c r="C24" s="402" t="s">
        <v>166</v>
      </c>
      <c r="D24" s="205"/>
      <c r="E24" s="205"/>
      <c r="F24" s="206">
        <v>39.94</v>
      </c>
      <c r="G24" s="205">
        <v>31.267349538295665</v>
      </c>
      <c r="H24" s="412">
        <f t="shared" si="0"/>
        <v>2.7820302746760994</v>
      </c>
    </row>
    <row r="25" spans="1:8" s="408" customFormat="1" ht="13.5" customHeight="1" x14ac:dyDescent="0.2">
      <c r="A25" s="405">
        <v>2</v>
      </c>
      <c r="B25" s="391" t="s">
        <v>304</v>
      </c>
      <c r="C25" s="406" t="s">
        <v>166</v>
      </c>
      <c r="D25" s="182"/>
      <c r="E25" s="182"/>
      <c r="F25" s="182">
        <f>SUM(F26:F28)</f>
        <v>229.5</v>
      </c>
      <c r="G25" s="182">
        <f>SUM(G26:G28)</f>
        <v>173.23727</v>
      </c>
      <c r="H25" s="407">
        <f>SUM(H26:H28)</f>
        <v>15.41388499373612</v>
      </c>
    </row>
    <row r="26" spans="1:8" ht="13.5" customHeight="1" x14ac:dyDescent="0.2">
      <c r="A26" s="410" t="s">
        <v>224</v>
      </c>
      <c r="B26" s="414" t="s">
        <v>218</v>
      </c>
      <c r="C26" s="402" t="s">
        <v>166</v>
      </c>
      <c r="D26" s="205"/>
      <c r="E26" s="205"/>
      <c r="F26" s="206">
        <v>156.13</v>
      </c>
      <c r="G26" s="205">
        <v>122.71059614079248</v>
      </c>
      <c r="H26" s="412">
        <f t="shared" si="0"/>
        <v>10.918245343089133</v>
      </c>
    </row>
    <row r="27" spans="1:8" ht="13.5" customHeight="1" x14ac:dyDescent="0.2">
      <c r="A27" s="410" t="s">
        <v>225</v>
      </c>
      <c r="B27" s="414" t="s">
        <v>226</v>
      </c>
      <c r="C27" s="402" t="s">
        <v>166</v>
      </c>
      <c r="D27" s="205"/>
      <c r="E27" s="205"/>
      <c r="F27" s="206">
        <v>34.35</v>
      </c>
      <c r="G27" s="205">
        <v>26.996331222237938</v>
      </c>
      <c r="H27" s="412">
        <f t="shared" si="0"/>
        <v>2.4020139818203279</v>
      </c>
    </row>
    <row r="28" spans="1:8" ht="13.5" customHeight="1" x14ac:dyDescent="0.2">
      <c r="A28" s="410" t="s">
        <v>227</v>
      </c>
      <c r="B28" s="414" t="s">
        <v>222</v>
      </c>
      <c r="C28" s="402" t="s">
        <v>166</v>
      </c>
      <c r="D28" s="205"/>
      <c r="E28" s="205"/>
      <c r="F28" s="206">
        <v>39.020000000000003</v>
      </c>
      <c r="G28" s="205">
        <v>23.530342636969582</v>
      </c>
      <c r="H28" s="412">
        <f t="shared" si="0"/>
        <v>2.0936256688266597</v>
      </c>
    </row>
    <row r="29" spans="1:8" s="408" customFormat="1" ht="13.5" customHeight="1" x14ac:dyDescent="0.2">
      <c r="A29" s="405">
        <v>3</v>
      </c>
      <c r="B29" s="391" t="s">
        <v>305</v>
      </c>
      <c r="C29" s="406" t="s">
        <v>166</v>
      </c>
      <c r="D29" s="182"/>
      <c r="E29" s="182"/>
      <c r="F29" s="182">
        <f>SUM(F30:F32)</f>
        <v>0</v>
      </c>
      <c r="G29" s="182">
        <f>SUM(G30:G32)</f>
        <v>0</v>
      </c>
      <c r="H29" s="408">
        <f t="shared" si="0"/>
        <v>0</v>
      </c>
    </row>
    <row r="30" spans="1:8" s="408" customFormat="1" ht="13.5" hidden="1" customHeight="1" x14ac:dyDescent="0.2">
      <c r="A30" s="405" t="s">
        <v>229</v>
      </c>
      <c r="B30" s="391" t="s">
        <v>218</v>
      </c>
      <c r="C30" s="406" t="s">
        <v>166</v>
      </c>
      <c r="D30" s="413"/>
      <c r="E30" s="413"/>
      <c r="F30" s="413">
        <v>0</v>
      </c>
      <c r="G30" s="182">
        <v>0</v>
      </c>
      <c r="H30" s="408">
        <f t="shared" si="0"/>
        <v>0</v>
      </c>
    </row>
    <row r="31" spans="1:8" s="408" customFormat="1" ht="13.5" hidden="1" customHeight="1" x14ac:dyDescent="0.2">
      <c r="A31" s="405" t="s">
        <v>230</v>
      </c>
      <c r="B31" s="391" t="s">
        <v>226</v>
      </c>
      <c r="C31" s="406" t="s">
        <v>166</v>
      </c>
      <c r="D31" s="413"/>
      <c r="E31" s="413"/>
      <c r="F31" s="413">
        <v>0</v>
      </c>
      <c r="G31" s="182">
        <v>0</v>
      </c>
      <c r="H31" s="408">
        <f t="shared" si="0"/>
        <v>0</v>
      </c>
    </row>
    <row r="32" spans="1:8" s="408" customFormat="1" ht="13.5" hidden="1" customHeight="1" x14ac:dyDescent="0.2">
      <c r="A32" s="405" t="s">
        <v>231</v>
      </c>
      <c r="B32" s="391" t="s">
        <v>306</v>
      </c>
      <c r="C32" s="406" t="s">
        <v>166</v>
      </c>
      <c r="D32" s="413"/>
      <c r="E32" s="413"/>
      <c r="F32" s="413">
        <v>0</v>
      </c>
      <c r="G32" s="182">
        <v>0</v>
      </c>
      <c r="H32" s="408">
        <f t="shared" si="0"/>
        <v>0</v>
      </c>
    </row>
    <row r="33" spans="1:8" s="408" customFormat="1" ht="13.5" customHeight="1" x14ac:dyDescent="0.2">
      <c r="A33" s="405">
        <v>4</v>
      </c>
      <c r="B33" s="391" t="s">
        <v>370</v>
      </c>
      <c r="C33" s="406" t="s">
        <v>166</v>
      </c>
      <c r="D33" s="413"/>
      <c r="E33" s="413"/>
      <c r="F33" s="413">
        <v>0</v>
      </c>
      <c r="G33" s="182">
        <v>0</v>
      </c>
      <c r="H33" s="408">
        <f t="shared" si="0"/>
        <v>0</v>
      </c>
    </row>
    <row r="34" spans="1:8" s="408" customFormat="1" ht="13.5" customHeight="1" x14ac:dyDescent="0.2">
      <c r="A34" s="405">
        <v>5</v>
      </c>
      <c r="B34" s="391" t="s">
        <v>233</v>
      </c>
      <c r="C34" s="406" t="s">
        <v>166</v>
      </c>
      <c r="D34" s="413"/>
      <c r="E34" s="413"/>
      <c r="F34" s="413">
        <v>0</v>
      </c>
      <c r="G34" s="182">
        <v>0</v>
      </c>
      <c r="H34" s="408">
        <f t="shared" si="0"/>
        <v>0</v>
      </c>
    </row>
    <row r="35" spans="1:8" ht="13.5" customHeight="1" x14ac:dyDescent="0.2">
      <c r="A35" s="405">
        <v>6</v>
      </c>
      <c r="B35" s="391" t="s">
        <v>234</v>
      </c>
      <c r="C35" s="406" t="s">
        <v>166</v>
      </c>
      <c r="D35" s="182"/>
      <c r="E35" s="182"/>
      <c r="F35" s="182">
        <f>F10+F25+F33+F29+F34</f>
        <v>2571.58</v>
      </c>
      <c r="G35" s="182">
        <f>G10+G25+G33+G29+G34</f>
        <v>2795.49116</v>
      </c>
      <c r="H35" s="407">
        <f>H10+H25+H33+H29+H34</f>
        <v>248.73701575935311</v>
      </c>
    </row>
    <row r="36" spans="1:8" ht="14.25" customHeight="1" x14ac:dyDescent="0.2">
      <c r="A36" s="405">
        <v>7</v>
      </c>
      <c r="B36" s="391" t="s">
        <v>397</v>
      </c>
      <c r="C36" s="406" t="s">
        <v>166</v>
      </c>
      <c r="D36" s="413"/>
      <c r="E36" s="413"/>
      <c r="F36" s="413">
        <f>SUM(F37:F41)</f>
        <v>546.51</v>
      </c>
      <c r="G36" s="182">
        <f>SUM(G37:G41)</f>
        <v>1336.0834</v>
      </c>
    </row>
    <row r="37" spans="1:8" ht="12.75" customHeight="1" x14ac:dyDescent="0.2">
      <c r="A37" s="410" t="s">
        <v>239</v>
      </c>
      <c r="B37" s="414" t="s">
        <v>240</v>
      </c>
      <c r="C37" s="402" t="s">
        <v>307</v>
      </c>
      <c r="D37" s="205"/>
      <c r="E37" s="205"/>
      <c r="F37" s="206">
        <v>103.84</v>
      </c>
      <c r="G37" s="205">
        <v>253.84807999999998</v>
      </c>
    </row>
    <row r="38" spans="1:8" ht="12.75" hidden="1" customHeight="1" x14ac:dyDescent="0.2">
      <c r="A38" s="410" t="s">
        <v>242</v>
      </c>
      <c r="B38" s="414" t="s">
        <v>308</v>
      </c>
      <c r="C38" s="402" t="s">
        <v>166</v>
      </c>
      <c r="D38" s="205"/>
      <c r="E38" s="205"/>
      <c r="F38" s="206">
        <v>0</v>
      </c>
      <c r="G38" s="206">
        <v>0</v>
      </c>
    </row>
    <row r="39" spans="1:8" ht="12.75" hidden="1" customHeight="1" x14ac:dyDescent="0.2">
      <c r="A39" s="410" t="s">
        <v>244</v>
      </c>
      <c r="B39" s="414" t="s">
        <v>309</v>
      </c>
      <c r="C39" s="402" t="s">
        <v>166</v>
      </c>
      <c r="D39" s="205"/>
      <c r="E39" s="205"/>
      <c r="F39" s="206">
        <v>0</v>
      </c>
      <c r="G39" s="206">
        <v>0</v>
      </c>
    </row>
    <row r="40" spans="1:8" ht="12.75" customHeight="1" x14ac:dyDescent="0.2">
      <c r="A40" s="410" t="s">
        <v>242</v>
      </c>
      <c r="B40" s="414" t="s">
        <v>247</v>
      </c>
      <c r="C40" s="402" t="s">
        <v>166</v>
      </c>
      <c r="D40" s="205"/>
      <c r="E40" s="205"/>
      <c r="F40" s="206">
        <v>401.01</v>
      </c>
      <c r="G40" s="205">
        <v>991.66139999999996</v>
      </c>
    </row>
    <row r="41" spans="1:8" ht="12.75" customHeight="1" x14ac:dyDescent="0.2">
      <c r="A41" s="410" t="s">
        <v>244</v>
      </c>
      <c r="B41" s="414" t="s">
        <v>310</v>
      </c>
      <c r="C41" s="402" t="s">
        <v>166</v>
      </c>
      <c r="D41" s="205"/>
      <c r="E41" s="205"/>
      <c r="F41" s="206">
        <v>41.66</v>
      </c>
      <c r="G41" s="206">
        <v>90.573920000000001</v>
      </c>
    </row>
    <row r="42" spans="1:8" ht="25.5" customHeight="1" x14ac:dyDescent="0.2">
      <c r="A42" s="405">
        <v>8</v>
      </c>
      <c r="B42" s="391" t="s">
        <v>550</v>
      </c>
      <c r="C42" s="406" t="s">
        <v>166</v>
      </c>
      <c r="D42" s="182"/>
      <c r="E42" s="182"/>
      <c r="F42" s="182">
        <f>F35+F36</f>
        <v>3118.09</v>
      </c>
      <c r="G42" s="182">
        <f>G35+G36</f>
        <v>4131.57456</v>
      </c>
    </row>
    <row r="43" spans="1:8" ht="25.5" customHeight="1" x14ac:dyDescent="0.2">
      <c r="A43" s="405">
        <v>9</v>
      </c>
      <c r="B43" s="391" t="s">
        <v>311</v>
      </c>
      <c r="C43" s="406" t="s">
        <v>312</v>
      </c>
      <c r="D43" s="182"/>
      <c r="E43" s="182"/>
      <c r="F43" s="182">
        <f>F42/F53*1000</f>
        <v>245.58195612274932</v>
      </c>
      <c r="G43" s="182">
        <f>G42/G53*1000+0.01</f>
        <v>367.61920505665967</v>
      </c>
    </row>
    <row r="44" spans="1:8" s="408" customFormat="1" ht="25.5" customHeight="1" x14ac:dyDescent="0.2">
      <c r="A44" s="415">
        <v>10</v>
      </c>
      <c r="B44" s="416" t="s">
        <v>547</v>
      </c>
      <c r="C44" s="417" t="s">
        <v>157</v>
      </c>
      <c r="D44" s="417"/>
      <c r="E44" s="417"/>
      <c r="F44" s="368">
        <f>F50+F47</f>
        <v>15242.739</v>
      </c>
      <c r="G44" s="368">
        <f>G50+G47</f>
        <v>13702.269999999999</v>
      </c>
    </row>
    <row r="45" spans="1:8" ht="14.25" customHeight="1" x14ac:dyDescent="0.2">
      <c r="A45" s="410" t="s">
        <v>254</v>
      </c>
      <c r="B45" s="414" t="s">
        <v>313</v>
      </c>
      <c r="C45" s="402" t="s">
        <v>157</v>
      </c>
      <c r="D45" s="208"/>
      <c r="E45" s="208"/>
      <c r="F45" s="207">
        <f>F44</f>
        <v>15242.739</v>
      </c>
      <c r="G45" s="207">
        <f>G44</f>
        <v>13702.269999999999</v>
      </c>
    </row>
    <row r="46" spans="1:8" ht="35.25" hidden="1" customHeight="1" x14ac:dyDescent="0.2">
      <c r="A46" s="410" t="s">
        <v>256</v>
      </c>
      <c r="B46" s="394" t="s">
        <v>314</v>
      </c>
      <c r="C46" s="402" t="s">
        <v>157</v>
      </c>
      <c r="D46" s="208"/>
      <c r="E46" s="208"/>
      <c r="F46" s="209">
        <v>0</v>
      </c>
      <c r="G46" s="207">
        <v>0</v>
      </c>
    </row>
    <row r="47" spans="1:8" s="408" customFormat="1" ht="22.5" customHeight="1" x14ac:dyDescent="0.2">
      <c r="A47" s="405">
        <v>11</v>
      </c>
      <c r="B47" s="391" t="s">
        <v>549</v>
      </c>
      <c r="C47" s="406" t="s">
        <v>157</v>
      </c>
      <c r="D47" s="417"/>
      <c r="E47" s="417"/>
      <c r="F47" s="368">
        <f>F48</f>
        <v>2546</v>
      </c>
      <c r="G47" s="368">
        <v>2463.23</v>
      </c>
    </row>
    <row r="48" spans="1:8" ht="12.75" customHeight="1" x14ac:dyDescent="0.2">
      <c r="A48" s="410" t="s">
        <v>315</v>
      </c>
      <c r="B48" s="414" t="s">
        <v>313</v>
      </c>
      <c r="C48" s="402" t="s">
        <v>157</v>
      </c>
      <c r="D48" s="208"/>
      <c r="E48" s="208"/>
      <c r="F48" s="403">
        <v>2546</v>
      </c>
      <c r="G48" s="207">
        <f>G47</f>
        <v>2463.23</v>
      </c>
    </row>
    <row r="49" spans="1:7" ht="35.25" hidden="1" customHeight="1" x14ac:dyDescent="0.2">
      <c r="A49" s="410" t="s">
        <v>316</v>
      </c>
      <c r="B49" s="394" t="s">
        <v>317</v>
      </c>
      <c r="C49" s="402" t="s">
        <v>157</v>
      </c>
      <c r="D49" s="208"/>
      <c r="E49" s="208"/>
      <c r="F49" s="209">
        <v>0</v>
      </c>
      <c r="G49" s="208">
        <v>0</v>
      </c>
    </row>
    <row r="50" spans="1:7" s="408" customFormat="1" ht="24.75" customHeight="1" x14ac:dyDescent="0.2">
      <c r="A50" s="405">
        <v>12</v>
      </c>
      <c r="B50" s="391" t="s">
        <v>318</v>
      </c>
      <c r="C50" s="406" t="s">
        <v>157</v>
      </c>
      <c r="D50" s="417"/>
      <c r="E50" s="417"/>
      <c r="F50" s="368">
        <f>F53</f>
        <v>12696.739</v>
      </c>
      <c r="G50" s="368">
        <f>G53</f>
        <v>11239.039999999999</v>
      </c>
    </row>
    <row r="51" spans="1:7" ht="14.25" hidden="1" customHeight="1" x14ac:dyDescent="0.2">
      <c r="A51" s="410" t="s">
        <v>319</v>
      </c>
      <c r="B51" s="394" t="s">
        <v>320</v>
      </c>
      <c r="C51" s="402" t="s">
        <v>157</v>
      </c>
      <c r="D51" s="208"/>
      <c r="E51" s="208"/>
      <c r="F51" s="209">
        <v>0</v>
      </c>
      <c r="G51" s="207">
        <v>0</v>
      </c>
    </row>
    <row r="52" spans="1:7" ht="14.25" hidden="1" customHeight="1" x14ac:dyDescent="0.2">
      <c r="A52" s="410" t="s">
        <v>321</v>
      </c>
      <c r="B52" s="394" t="s">
        <v>322</v>
      </c>
      <c r="C52" s="402" t="s">
        <v>157</v>
      </c>
      <c r="D52" s="208"/>
      <c r="E52" s="208"/>
      <c r="F52" s="209">
        <v>0</v>
      </c>
      <c r="G52" s="207">
        <v>0</v>
      </c>
    </row>
    <row r="53" spans="1:7" ht="24.75" customHeight="1" x14ac:dyDescent="0.2">
      <c r="A53" s="410" t="s">
        <v>323</v>
      </c>
      <c r="B53" s="414" t="s">
        <v>548</v>
      </c>
      <c r="C53" s="402" t="s">
        <v>157</v>
      </c>
      <c r="D53" s="208"/>
      <c r="E53" s="208"/>
      <c r="F53" s="207">
        <f>SUM(F54:F57)</f>
        <v>12696.739</v>
      </c>
      <c r="G53" s="207">
        <f>SUM(G54:G57)</f>
        <v>11239.039999999999</v>
      </c>
    </row>
    <row r="54" spans="1:7" ht="13.5" customHeight="1" x14ac:dyDescent="0.2">
      <c r="A54" s="410" t="s">
        <v>324</v>
      </c>
      <c r="B54" s="411" t="s">
        <v>325</v>
      </c>
      <c r="C54" s="402" t="s">
        <v>157</v>
      </c>
      <c r="D54" s="208"/>
      <c r="E54" s="208"/>
      <c r="F54" s="207">
        <f>'Витобництво ТЕ'!G51</f>
        <v>7833.8889999999992</v>
      </c>
      <c r="G54" s="207">
        <f>'Витобництво ТЕ'!I51</f>
        <v>6800.34</v>
      </c>
    </row>
    <row r="55" spans="1:7" ht="13.5" customHeight="1" x14ac:dyDescent="0.2">
      <c r="A55" s="410" t="s">
        <v>326</v>
      </c>
      <c r="B55" s="411" t="s">
        <v>327</v>
      </c>
      <c r="C55" s="402" t="s">
        <v>157</v>
      </c>
      <c r="D55" s="208"/>
      <c r="E55" s="208"/>
      <c r="F55" s="207">
        <f>'Витобництво ТЕ'!K51</f>
        <v>4488.6099999999997</v>
      </c>
      <c r="G55" s="207">
        <f>'Витобництво ТЕ'!M51</f>
        <v>4028.8200000000006</v>
      </c>
    </row>
    <row r="56" spans="1:7" ht="13.5" hidden="1" customHeight="1" x14ac:dyDescent="0.2">
      <c r="A56" s="410" t="s">
        <v>328</v>
      </c>
      <c r="B56" s="411" t="s">
        <v>329</v>
      </c>
      <c r="C56" s="402" t="s">
        <v>157</v>
      </c>
      <c r="D56" s="208"/>
      <c r="E56" s="208"/>
      <c r="F56" s="207">
        <v>0</v>
      </c>
      <c r="G56" s="207">
        <v>0</v>
      </c>
    </row>
    <row r="57" spans="1:7" ht="13.5" customHeight="1" x14ac:dyDescent="0.2">
      <c r="A57" s="410" t="s">
        <v>328</v>
      </c>
      <c r="B57" s="411" t="s">
        <v>330</v>
      </c>
      <c r="C57" s="402" t="s">
        <v>157</v>
      </c>
      <c r="D57" s="208"/>
      <c r="E57" s="208"/>
      <c r="F57" s="207">
        <f>'Витобництво ТЕ'!O51</f>
        <v>374.24</v>
      </c>
      <c r="G57" s="207">
        <f>'Витобництво ТЕ'!Q51</f>
        <v>409.88</v>
      </c>
    </row>
    <row r="58" spans="1:7" ht="24.75" hidden="1" customHeight="1" x14ac:dyDescent="0.2">
      <c r="A58" s="418">
        <v>13</v>
      </c>
      <c r="B58" s="394" t="s">
        <v>331</v>
      </c>
      <c r="C58" s="402" t="s">
        <v>157</v>
      </c>
      <c r="D58" s="209"/>
      <c r="E58" s="209"/>
      <c r="F58" s="209">
        <v>0</v>
      </c>
      <c r="G58" s="209">
        <v>0</v>
      </c>
    </row>
    <row r="59" spans="1:7" ht="26.25" hidden="1" customHeight="1" x14ac:dyDescent="0.2">
      <c r="A59" s="418">
        <v>14</v>
      </c>
      <c r="B59" s="394" t="s">
        <v>332</v>
      </c>
      <c r="C59" s="402" t="s">
        <v>312</v>
      </c>
      <c r="D59" s="210"/>
      <c r="E59" s="210"/>
      <c r="F59" s="210">
        <f>IFERROR((F13*1000)/F58,0)</f>
        <v>0</v>
      </c>
      <c r="G59" s="210">
        <f>IFERROR((G13*1000)/G58,0)</f>
        <v>0</v>
      </c>
    </row>
    <row r="60" spans="1:7" ht="35.25" hidden="1" customHeight="1" x14ac:dyDescent="0.25">
      <c r="A60" s="419" t="s">
        <v>333</v>
      </c>
      <c r="B60" s="377"/>
      <c r="C60" s="211"/>
      <c r="D60" s="211"/>
      <c r="E60" s="211"/>
      <c r="F60" s="211"/>
      <c r="G60" s="211"/>
    </row>
    <row r="61" spans="1:7" ht="35.25" customHeight="1" x14ac:dyDescent="0.25">
      <c r="A61" s="420"/>
      <c r="B61" s="421" t="s">
        <v>554</v>
      </c>
      <c r="C61" s="422"/>
      <c r="D61" s="422"/>
      <c r="E61" s="488" t="s">
        <v>555</v>
      </c>
      <c r="F61" s="488"/>
      <c r="G61" s="488"/>
    </row>
    <row r="62" spans="1:7" ht="35.25" customHeight="1" x14ac:dyDescent="0.25">
      <c r="A62" s="423"/>
      <c r="B62" s="424" t="s">
        <v>334</v>
      </c>
      <c r="C62" s="425" t="s">
        <v>180</v>
      </c>
      <c r="D62" s="425"/>
      <c r="E62" s="489" t="s">
        <v>335</v>
      </c>
      <c r="F62" s="489"/>
      <c r="G62" s="489"/>
    </row>
  </sheetData>
  <mergeCells count="15">
    <mergeCell ref="F1:G1"/>
    <mergeCell ref="A6:A8"/>
    <mergeCell ref="B6:B8"/>
    <mergeCell ref="C6:C8"/>
    <mergeCell ref="D6:G6"/>
    <mergeCell ref="D7:D8"/>
    <mergeCell ref="E7:E8"/>
    <mergeCell ref="F7:F8"/>
    <mergeCell ref="G7:G8"/>
    <mergeCell ref="E61:G61"/>
    <mergeCell ref="E62:G62"/>
    <mergeCell ref="F5:G5"/>
    <mergeCell ref="B2:G2"/>
    <mergeCell ref="B3:G3"/>
    <mergeCell ref="B4:G4"/>
  </mergeCells>
  <conditionalFormatting sqref="B3">
    <cfRule type="cellIs" dxfId="42" priority="1" operator="equal">
      <formula>0</formula>
    </cfRule>
  </conditionalFormatting>
  <pageMargins left="0.89" right="0.28000000000000003" top="0.71" bottom="0.2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9"/>
  <sheetViews>
    <sheetView topLeftCell="A25" workbookViewId="0">
      <selection activeCell="F48" sqref="F48:G48"/>
    </sheetView>
  </sheetViews>
  <sheetFormatPr defaultRowHeight="12.75" x14ac:dyDescent="0.2"/>
  <cols>
    <col min="1" max="1" width="5.7109375" style="404" customWidth="1"/>
    <col min="2" max="2" width="38.140625" style="404" customWidth="1"/>
    <col min="3" max="3" width="9.140625" style="404"/>
    <col min="4" max="5" width="9.140625" style="404" hidden="1" customWidth="1"/>
    <col min="6" max="6" width="14.5703125" style="404" customWidth="1"/>
    <col min="7" max="7" width="13.85546875" style="404" customWidth="1"/>
    <col min="8" max="16384" width="9.140625" style="404"/>
  </cols>
  <sheetData>
    <row r="1" spans="1:7" ht="15.75" hidden="1" x14ac:dyDescent="0.2">
      <c r="F1" s="481" t="s">
        <v>484</v>
      </c>
      <c r="G1" s="481"/>
    </row>
    <row r="2" spans="1:7" ht="18.75" x14ac:dyDescent="0.3">
      <c r="A2" s="346"/>
      <c r="B2" s="491" t="s">
        <v>511</v>
      </c>
      <c r="C2" s="491"/>
      <c r="D2" s="491"/>
      <c r="E2" s="491"/>
      <c r="F2" s="491"/>
      <c r="G2" s="491"/>
    </row>
    <row r="3" spans="1:7" ht="15.75" x14ac:dyDescent="0.25">
      <c r="A3" s="346"/>
      <c r="B3" s="492" t="s">
        <v>369</v>
      </c>
      <c r="C3" s="492"/>
      <c r="D3" s="492"/>
      <c r="E3" s="492"/>
      <c r="F3" s="492"/>
      <c r="G3" s="492"/>
    </row>
    <row r="4" spans="1:7" ht="15" x14ac:dyDescent="0.25">
      <c r="A4" s="346"/>
      <c r="B4" s="493" t="s">
        <v>139</v>
      </c>
      <c r="C4" s="493"/>
      <c r="D4" s="493"/>
      <c r="E4" s="493"/>
      <c r="F4" s="493"/>
      <c r="G4" s="493"/>
    </row>
    <row r="5" spans="1:7" ht="15" x14ac:dyDescent="0.25">
      <c r="A5" s="346"/>
      <c r="B5" s="211"/>
      <c r="C5" s="211"/>
      <c r="D5" s="211"/>
      <c r="E5" s="211"/>
      <c r="F5" s="490" t="s">
        <v>183</v>
      </c>
      <c r="G5" s="490"/>
    </row>
    <row r="6" spans="1:7" x14ac:dyDescent="0.2">
      <c r="A6" s="508" t="s">
        <v>184</v>
      </c>
      <c r="B6" s="509" t="s">
        <v>185</v>
      </c>
      <c r="C6" s="510" t="s">
        <v>142</v>
      </c>
      <c r="D6" s="503" t="s">
        <v>291</v>
      </c>
      <c r="E6" s="503"/>
      <c r="F6" s="503"/>
      <c r="G6" s="503"/>
    </row>
    <row r="7" spans="1:7" ht="56.25" x14ac:dyDescent="0.2">
      <c r="A7" s="508"/>
      <c r="B7" s="509"/>
      <c r="C7" s="510"/>
      <c r="D7" s="402" t="s">
        <v>292</v>
      </c>
      <c r="E7" s="402" t="s">
        <v>293</v>
      </c>
      <c r="F7" s="402" t="s">
        <v>294</v>
      </c>
      <c r="G7" s="402" t="s">
        <v>552</v>
      </c>
    </row>
    <row r="8" spans="1:7" x14ac:dyDescent="0.2">
      <c r="A8" s="372">
        <v>1</v>
      </c>
      <c r="B8" s="372">
        <v>2</v>
      </c>
      <c r="C8" s="372">
        <v>3</v>
      </c>
      <c r="D8" s="372">
        <v>4</v>
      </c>
      <c r="E8" s="372">
        <v>5</v>
      </c>
      <c r="F8" s="372">
        <v>4</v>
      </c>
      <c r="G8" s="372">
        <v>5</v>
      </c>
    </row>
    <row r="9" spans="1:7" s="408" customFormat="1" ht="14.25" customHeight="1" x14ac:dyDescent="0.2">
      <c r="A9" s="389">
        <v>1</v>
      </c>
      <c r="B9" s="426" t="s">
        <v>339</v>
      </c>
      <c r="C9" s="406" t="s">
        <v>166</v>
      </c>
      <c r="D9" s="182"/>
      <c r="E9" s="182"/>
      <c r="F9" s="182">
        <f>F10+F13+F14+F18</f>
        <v>552.66202666000004</v>
      </c>
      <c r="G9" s="182">
        <f>G10+G13+G14+G18</f>
        <v>645.45801999999992</v>
      </c>
    </row>
    <row r="10" spans="1:7" s="428" customFormat="1" ht="14.25" customHeight="1" x14ac:dyDescent="0.2">
      <c r="A10" s="388" t="s">
        <v>193</v>
      </c>
      <c r="B10" s="427" t="s">
        <v>512</v>
      </c>
      <c r="C10" s="402" t="s">
        <v>166</v>
      </c>
      <c r="D10" s="205"/>
      <c r="E10" s="205"/>
      <c r="F10" s="205">
        <v>3.7820266600000001</v>
      </c>
      <c r="G10" s="205">
        <v>4.07</v>
      </c>
    </row>
    <row r="11" spans="1:7" s="428" customFormat="1" ht="14.25" hidden="1" customHeight="1" x14ac:dyDescent="0.2">
      <c r="A11" s="388" t="s">
        <v>195</v>
      </c>
      <c r="B11" s="429" t="s">
        <v>198</v>
      </c>
      <c r="C11" s="402" t="s">
        <v>166</v>
      </c>
      <c r="D11" s="205"/>
      <c r="E11" s="205"/>
      <c r="F11" s="205"/>
      <c r="G11" s="205"/>
    </row>
    <row r="12" spans="1:7" s="428" customFormat="1" ht="21" hidden="1" customHeight="1" x14ac:dyDescent="0.2">
      <c r="A12" s="388" t="s">
        <v>197</v>
      </c>
      <c r="B12" s="429" t="s">
        <v>204</v>
      </c>
      <c r="C12" s="402" t="s">
        <v>166</v>
      </c>
      <c r="D12" s="205"/>
      <c r="E12" s="205"/>
      <c r="F12" s="205">
        <f>E12</f>
        <v>0</v>
      </c>
      <c r="G12" s="205">
        <f>F12</f>
        <v>0</v>
      </c>
    </row>
    <row r="13" spans="1:7" s="428" customFormat="1" ht="15.75" customHeight="1" x14ac:dyDescent="0.2">
      <c r="A13" s="388" t="s">
        <v>205</v>
      </c>
      <c r="B13" s="427" t="s">
        <v>513</v>
      </c>
      <c r="C13" s="402" t="s">
        <v>166</v>
      </c>
      <c r="D13" s="205"/>
      <c r="E13" s="205"/>
      <c r="F13" s="205">
        <v>391.11</v>
      </c>
      <c r="G13" s="205">
        <v>480.17771999999997</v>
      </c>
    </row>
    <row r="14" spans="1:7" s="428" customFormat="1" ht="14.25" customHeight="1" x14ac:dyDescent="0.2">
      <c r="A14" s="388" t="s">
        <v>207</v>
      </c>
      <c r="B14" s="427" t="s">
        <v>300</v>
      </c>
      <c r="C14" s="402" t="s">
        <v>166</v>
      </c>
      <c r="D14" s="205"/>
      <c r="E14" s="205"/>
      <c r="F14" s="205">
        <f>SUM(F15:F17)</f>
        <v>93.660000000000011</v>
      </c>
      <c r="G14" s="205">
        <f>SUM(G15:G17)</f>
        <v>113.2591</v>
      </c>
    </row>
    <row r="15" spans="1:7" s="428" customFormat="1" ht="14.25" customHeight="1" x14ac:dyDescent="0.2">
      <c r="A15" s="388" t="s">
        <v>209</v>
      </c>
      <c r="B15" s="430" t="s">
        <v>210</v>
      </c>
      <c r="C15" s="402" t="s">
        <v>166</v>
      </c>
      <c r="D15" s="205"/>
      <c r="E15" s="205"/>
      <c r="F15" s="205">
        <v>86.04</v>
      </c>
      <c r="G15" s="205">
        <v>105.6391</v>
      </c>
    </row>
    <row r="16" spans="1:7" s="428" customFormat="1" ht="14.25" customHeight="1" x14ac:dyDescent="0.2">
      <c r="A16" s="388" t="s">
        <v>211</v>
      </c>
      <c r="B16" s="430" t="s">
        <v>340</v>
      </c>
      <c r="C16" s="402" t="s">
        <v>166</v>
      </c>
      <c r="D16" s="205"/>
      <c r="E16" s="205"/>
      <c r="F16" s="205">
        <v>0</v>
      </c>
      <c r="G16" s="205">
        <v>0</v>
      </c>
    </row>
    <row r="17" spans="1:7" s="428" customFormat="1" ht="14.25" customHeight="1" x14ac:dyDescent="0.2">
      <c r="A17" s="388" t="s">
        <v>213</v>
      </c>
      <c r="B17" s="430" t="s">
        <v>214</v>
      </c>
      <c r="C17" s="402" t="s">
        <v>166</v>
      </c>
      <c r="D17" s="205"/>
      <c r="E17" s="205"/>
      <c r="F17" s="205">
        <v>7.62</v>
      </c>
      <c r="G17" s="205">
        <v>7.62</v>
      </c>
    </row>
    <row r="18" spans="1:7" s="428" customFormat="1" ht="14.25" customHeight="1" x14ac:dyDescent="0.2">
      <c r="A18" s="388" t="s">
        <v>215</v>
      </c>
      <c r="B18" s="427" t="s">
        <v>303</v>
      </c>
      <c r="C18" s="402" t="s">
        <v>166</v>
      </c>
      <c r="D18" s="205"/>
      <c r="E18" s="205"/>
      <c r="F18" s="205">
        <f>SUM(F19:F21)</f>
        <v>64.11</v>
      </c>
      <c r="G18" s="205">
        <f>SUM(G19:G21)</f>
        <v>47.9512</v>
      </c>
    </row>
    <row r="19" spans="1:7" s="428" customFormat="1" ht="14.25" customHeight="1" x14ac:dyDescent="0.2">
      <c r="A19" s="388" t="s">
        <v>217</v>
      </c>
      <c r="B19" s="430" t="s">
        <v>341</v>
      </c>
      <c r="C19" s="402" t="s">
        <v>166</v>
      </c>
      <c r="D19" s="205"/>
      <c r="E19" s="205"/>
      <c r="F19" s="205">
        <v>44.82</v>
      </c>
      <c r="G19" s="205">
        <v>32.995786911202117</v>
      </c>
    </row>
    <row r="20" spans="1:7" s="428" customFormat="1" ht="14.25" customHeight="1" x14ac:dyDescent="0.2">
      <c r="A20" s="388" t="s">
        <v>219</v>
      </c>
      <c r="B20" s="430" t="s">
        <v>220</v>
      </c>
      <c r="C20" s="402" t="s">
        <v>166</v>
      </c>
      <c r="D20" s="205"/>
      <c r="E20" s="205"/>
      <c r="F20" s="205">
        <v>9.86</v>
      </c>
      <c r="G20" s="205">
        <v>7.259073129235099</v>
      </c>
    </row>
    <row r="21" spans="1:7" ht="14.25" customHeight="1" x14ac:dyDescent="0.2">
      <c r="A21" s="388" t="s">
        <v>221</v>
      </c>
      <c r="B21" s="430" t="s">
        <v>222</v>
      </c>
      <c r="C21" s="402" t="s">
        <v>166</v>
      </c>
      <c r="D21" s="205"/>
      <c r="E21" s="205"/>
      <c r="F21" s="205">
        <v>9.43</v>
      </c>
      <c r="G21" s="205">
        <v>7.6963399595627839</v>
      </c>
    </row>
    <row r="22" spans="1:7" s="408" customFormat="1" ht="14.25" customHeight="1" x14ac:dyDescent="0.2">
      <c r="A22" s="389">
        <v>2</v>
      </c>
      <c r="B22" s="426" t="s">
        <v>304</v>
      </c>
      <c r="C22" s="406" t="s">
        <v>166</v>
      </c>
      <c r="D22" s="182"/>
      <c r="E22" s="182"/>
      <c r="F22" s="182">
        <f>SUM(F23:F25)</f>
        <v>54.160000000000004</v>
      </c>
      <c r="G22" s="182">
        <f>SUM(G23:G25)</f>
        <v>42.641709999999996</v>
      </c>
    </row>
    <row r="23" spans="1:7" ht="14.25" customHeight="1" x14ac:dyDescent="0.2">
      <c r="A23" s="388" t="s">
        <v>224</v>
      </c>
      <c r="B23" s="427" t="s">
        <v>218</v>
      </c>
      <c r="C23" s="402" t="s">
        <v>166</v>
      </c>
      <c r="D23" s="205"/>
      <c r="E23" s="205"/>
      <c r="F23" s="205">
        <v>36.840000000000003</v>
      </c>
      <c r="G23" s="205">
        <v>30.204755809535889</v>
      </c>
    </row>
    <row r="24" spans="1:7" ht="14.25" customHeight="1" x14ac:dyDescent="0.2">
      <c r="A24" s="388" t="s">
        <v>225</v>
      </c>
      <c r="B24" s="427" t="s">
        <v>226</v>
      </c>
      <c r="C24" s="402" t="s">
        <v>166</v>
      </c>
      <c r="D24" s="205"/>
      <c r="E24" s="205"/>
      <c r="F24" s="205">
        <v>8.11</v>
      </c>
      <c r="G24" s="205">
        <v>6.6450462956391645</v>
      </c>
    </row>
    <row r="25" spans="1:7" ht="14.25" customHeight="1" x14ac:dyDescent="0.2">
      <c r="A25" s="388" t="s">
        <v>227</v>
      </c>
      <c r="B25" s="427" t="s">
        <v>222</v>
      </c>
      <c r="C25" s="402" t="s">
        <v>166</v>
      </c>
      <c r="D25" s="205"/>
      <c r="E25" s="205"/>
      <c r="F25" s="206">
        <v>9.2100000000000009</v>
      </c>
      <c r="G25" s="206">
        <v>5.7919078948249423</v>
      </c>
    </row>
    <row r="26" spans="1:7" s="408" customFormat="1" ht="14.25" customHeight="1" x14ac:dyDescent="0.2">
      <c r="A26" s="389">
        <v>3</v>
      </c>
      <c r="B26" s="426" t="s">
        <v>342</v>
      </c>
      <c r="C26" s="406" t="s">
        <v>166</v>
      </c>
      <c r="D26" s="182"/>
      <c r="E26" s="182"/>
      <c r="F26" s="182">
        <f>SUM(F27:F29)</f>
        <v>0</v>
      </c>
      <c r="G26" s="182">
        <f>SUM(G27:G29)</f>
        <v>0</v>
      </c>
    </row>
    <row r="27" spans="1:7" s="408" customFormat="1" ht="14.25" hidden="1" customHeight="1" x14ac:dyDescent="0.2">
      <c r="A27" s="389" t="s">
        <v>229</v>
      </c>
      <c r="B27" s="426" t="s">
        <v>218</v>
      </c>
      <c r="C27" s="406" t="s">
        <v>166</v>
      </c>
      <c r="D27" s="413"/>
      <c r="E27" s="413"/>
      <c r="F27" s="413">
        <v>0</v>
      </c>
      <c r="G27" s="182">
        <v>0</v>
      </c>
    </row>
    <row r="28" spans="1:7" s="408" customFormat="1" ht="14.25" hidden="1" customHeight="1" x14ac:dyDescent="0.2">
      <c r="A28" s="389" t="s">
        <v>230</v>
      </c>
      <c r="B28" s="426" t="s">
        <v>226</v>
      </c>
      <c r="C28" s="406" t="s">
        <v>166</v>
      </c>
      <c r="D28" s="413"/>
      <c r="E28" s="413"/>
      <c r="F28" s="413">
        <v>0</v>
      </c>
      <c r="G28" s="182">
        <v>0</v>
      </c>
    </row>
    <row r="29" spans="1:7" s="408" customFormat="1" ht="14.25" hidden="1" customHeight="1" x14ac:dyDescent="0.2">
      <c r="A29" s="389" t="s">
        <v>231</v>
      </c>
      <c r="B29" s="426" t="s">
        <v>306</v>
      </c>
      <c r="C29" s="406" t="s">
        <v>166</v>
      </c>
      <c r="D29" s="413"/>
      <c r="E29" s="413"/>
      <c r="F29" s="413">
        <v>0</v>
      </c>
      <c r="G29" s="182">
        <v>0</v>
      </c>
    </row>
    <row r="30" spans="1:7" s="408" customFormat="1" ht="14.25" customHeight="1" x14ac:dyDescent="0.2">
      <c r="A30" s="389">
        <v>4</v>
      </c>
      <c r="B30" s="426" t="s">
        <v>371</v>
      </c>
      <c r="C30" s="406" t="s">
        <v>166</v>
      </c>
      <c r="D30" s="413"/>
      <c r="E30" s="413"/>
      <c r="F30" s="413">
        <v>0</v>
      </c>
      <c r="G30" s="182">
        <v>0</v>
      </c>
    </row>
    <row r="31" spans="1:7" s="408" customFormat="1" ht="14.25" customHeight="1" x14ac:dyDescent="0.2">
      <c r="A31" s="389">
        <v>5</v>
      </c>
      <c r="B31" s="426" t="s">
        <v>233</v>
      </c>
      <c r="C31" s="406" t="s">
        <v>166</v>
      </c>
      <c r="D31" s="413"/>
      <c r="E31" s="413"/>
      <c r="F31" s="413">
        <v>0</v>
      </c>
      <c r="G31" s="182">
        <v>1.5499999999999999E-3</v>
      </c>
    </row>
    <row r="32" spans="1:7" ht="12.75" customHeight="1" x14ac:dyDescent="0.2">
      <c r="A32" s="389">
        <v>6</v>
      </c>
      <c r="B32" s="426" t="s">
        <v>234</v>
      </c>
      <c r="C32" s="406" t="s">
        <v>166</v>
      </c>
      <c r="D32" s="182"/>
      <c r="E32" s="182"/>
      <c r="F32" s="182">
        <f>F9+F22+F26+F30+F31</f>
        <v>606.82202666000001</v>
      </c>
      <c r="G32" s="182">
        <f>G9+G22+G26+G30+G31</f>
        <v>688.10127999999986</v>
      </c>
    </row>
    <row r="33" spans="1:7" ht="12.75" customHeight="1" x14ac:dyDescent="0.2">
      <c r="A33" s="389">
        <v>7</v>
      </c>
      <c r="B33" s="426" t="s">
        <v>343</v>
      </c>
      <c r="C33" s="406" t="s">
        <v>166</v>
      </c>
      <c r="D33" s="413"/>
      <c r="E33" s="413"/>
      <c r="F33" s="413">
        <f>SUM(F34:F38)</f>
        <v>12.14</v>
      </c>
      <c r="G33" s="182">
        <f>SUM(G34:G38)</f>
        <v>384.99610999999999</v>
      </c>
    </row>
    <row r="34" spans="1:7" ht="13.5" customHeight="1" x14ac:dyDescent="0.2">
      <c r="A34" s="388" t="s">
        <v>239</v>
      </c>
      <c r="B34" s="427" t="s">
        <v>240</v>
      </c>
      <c r="C34" s="402" t="s">
        <v>307</v>
      </c>
      <c r="D34" s="205"/>
      <c r="E34" s="205"/>
      <c r="F34" s="206">
        <v>2.31</v>
      </c>
      <c r="G34" s="205">
        <v>73.150679999999994</v>
      </c>
    </row>
    <row r="35" spans="1:7" ht="13.5" hidden="1" customHeight="1" x14ac:dyDescent="0.2">
      <c r="A35" s="388" t="s">
        <v>242</v>
      </c>
      <c r="B35" s="427" t="s">
        <v>308</v>
      </c>
      <c r="C35" s="402" t="s">
        <v>166</v>
      </c>
      <c r="D35" s="205"/>
      <c r="E35" s="205"/>
      <c r="F35" s="206">
        <v>0</v>
      </c>
      <c r="G35" s="206">
        <v>0</v>
      </c>
    </row>
    <row r="36" spans="1:7" ht="13.5" hidden="1" customHeight="1" x14ac:dyDescent="0.2">
      <c r="A36" s="388" t="s">
        <v>244</v>
      </c>
      <c r="B36" s="427" t="s">
        <v>309</v>
      </c>
      <c r="C36" s="402" t="s">
        <v>166</v>
      </c>
      <c r="D36" s="205"/>
      <c r="E36" s="205"/>
      <c r="F36" s="206">
        <v>0</v>
      </c>
      <c r="G36" s="206">
        <v>0</v>
      </c>
    </row>
    <row r="37" spans="1:7" ht="26.25" customHeight="1" x14ac:dyDescent="0.2">
      <c r="A37" s="388" t="s">
        <v>246</v>
      </c>
      <c r="B37" s="427" t="s">
        <v>344</v>
      </c>
      <c r="C37" s="402" t="s">
        <v>166</v>
      </c>
      <c r="D37" s="205"/>
      <c r="E37" s="205"/>
      <c r="F37" s="206">
        <v>0</v>
      </c>
      <c r="G37" s="205">
        <v>289.55099999999999</v>
      </c>
    </row>
    <row r="38" spans="1:7" ht="13.5" customHeight="1" x14ac:dyDescent="0.2">
      <c r="A38" s="388" t="s">
        <v>248</v>
      </c>
      <c r="B38" s="427" t="s">
        <v>310</v>
      </c>
      <c r="C38" s="402" t="s">
        <v>166</v>
      </c>
      <c r="D38" s="205"/>
      <c r="E38" s="205"/>
      <c r="F38" s="206">
        <v>9.83</v>
      </c>
      <c r="G38" s="206">
        <v>22.294430000000002</v>
      </c>
    </row>
    <row r="39" spans="1:7" ht="29.25" customHeight="1" x14ac:dyDescent="0.2">
      <c r="A39" s="389">
        <v>8</v>
      </c>
      <c r="B39" s="426" t="s">
        <v>345</v>
      </c>
      <c r="C39" s="406" t="s">
        <v>166</v>
      </c>
      <c r="D39" s="182"/>
      <c r="E39" s="182"/>
      <c r="F39" s="182">
        <f>F32+F33</f>
        <v>618.96202665999999</v>
      </c>
      <c r="G39" s="182">
        <f>G32+G33</f>
        <v>1073.0973899999999</v>
      </c>
    </row>
    <row r="40" spans="1:7" ht="26.25" customHeight="1" x14ac:dyDescent="0.2">
      <c r="A40" s="389">
        <v>9</v>
      </c>
      <c r="B40" s="426" t="s">
        <v>346</v>
      </c>
      <c r="C40" s="406" t="s">
        <v>312</v>
      </c>
      <c r="D40" s="182"/>
      <c r="E40" s="182"/>
      <c r="F40" s="182">
        <f>IFERROR((F39*1000)/F41,0)</f>
        <v>48.749684990768102</v>
      </c>
      <c r="G40" s="182">
        <f>IFERROR((G39*1000)/G41,0)</f>
        <v>95.479452871419625</v>
      </c>
    </row>
    <row r="41" spans="1:7" s="408" customFormat="1" ht="41.25" customHeight="1" x14ac:dyDescent="0.2">
      <c r="A41" s="389">
        <v>10</v>
      </c>
      <c r="B41" s="426" t="s">
        <v>347</v>
      </c>
      <c r="C41" s="406" t="s">
        <v>157</v>
      </c>
      <c r="D41" s="417"/>
      <c r="E41" s="417"/>
      <c r="F41" s="431">
        <f>SUM(F42:F45)</f>
        <v>12696.739</v>
      </c>
      <c r="G41" s="431">
        <f>SUM(G42:G45)</f>
        <v>11239.039999999999</v>
      </c>
    </row>
    <row r="42" spans="1:7" ht="13.5" customHeight="1" x14ac:dyDescent="0.2">
      <c r="A42" s="388" t="s">
        <v>254</v>
      </c>
      <c r="B42" s="427" t="s">
        <v>325</v>
      </c>
      <c r="C42" s="402" t="s">
        <v>157</v>
      </c>
      <c r="D42" s="208"/>
      <c r="E42" s="208"/>
      <c r="F42" s="403">
        <f>'Витобництво ТЕ'!G51</f>
        <v>7833.8889999999992</v>
      </c>
      <c r="G42" s="403">
        <f>'Транспортування ТЕ'!G54</f>
        <v>6800.34</v>
      </c>
    </row>
    <row r="43" spans="1:7" ht="13.5" customHeight="1" x14ac:dyDescent="0.2">
      <c r="A43" s="388" t="s">
        <v>256</v>
      </c>
      <c r="B43" s="427" t="s">
        <v>327</v>
      </c>
      <c r="C43" s="402" t="s">
        <v>157</v>
      </c>
      <c r="D43" s="208"/>
      <c r="E43" s="208"/>
      <c r="F43" s="403">
        <f>'Витобництво ТЕ'!K51</f>
        <v>4488.6099999999997</v>
      </c>
      <c r="G43" s="403">
        <f>'Транспортування ТЕ'!G55</f>
        <v>4028.8200000000006</v>
      </c>
    </row>
    <row r="44" spans="1:7" ht="13.5" hidden="1" customHeight="1" x14ac:dyDescent="0.2">
      <c r="A44" s="388" t="s">
        <v>348</v>
      </c>
      <c r="B44" s="427" t="s">
        <v>329</v>
      </c>
      <c r="C44" s="402" t="s">
        <v>157</v>
      </c>
      <c r="D44" s="208"/>
      <c r="E44" s="208"/>
      <c r="F44" s="403">
        <v>0</v>
      </c>
      <c r="G44" s="403">
        <v>0</v>
      </c>
    </row>
    <row r="45" spans="1:7" ht="13.5" customHeight="1" x14ac:dyDescent="0.2">
      <c r="A45" s="388" t="s">
        <v>348</v>
      </c>
      <c r="B45" s="427" t="s">
        <v>349</v>
      </c>
      <c r="C45" s="402" t="s">
        <v>157</v>
      </c>
      <c r="D45" s="208"/>
      <c r="E45" s="208"/>
      <c r="F45" s="403">
        <f>'Витобництво ТЕ'!O51</f>
        <v>374.24</v>
      </c>
      <c r="G45" s="403">
        <f>'Транспортування ТЕ'!G57</f>
        <v>409.88</v>
      </c>
    </row>
    <row r="46" spans="1:7" ht="15" x14ac:dyDescent="0.25">
      <c r="A46" s="419"/>
      <c r="B46" s="377"/>
      <c r="C46" s="211"/>
      <c r="D46" s="211"/>
      <c r="E46" s="211"/>
      <c r="F46" s="211"/>
      <c r="G46" s="211"/>
    </row>
    <row r="47" spans="1:7" ht="15" x14ac:dyDescent="0.25">
      <c r="A47" s="363"/>
      <c r="B47" s="218"/>
      <c r="C47" s="218"/>
      <c r="D47" s="218"/>
      <c r="E47" s="218"/>
      <c r="F47" s="218"/>
      <c r="G47" s="218"/>
    </row>
    <row r="48" spans="1:7" ht="15" x14ac:dyDescent="0.25">
      <c r="A48" s="363"/>
      <c r="B48" s="432" t="s">
        <v>554</v>
      </c>
      <c r="C48" s="504"/>
      <c r="D48" s="504"/>
      <c r="E48" s="504"/>
      <c r="F48" s="505" t="s">
        <v>555</v>
      </c>
      <c r="G48" s="505"/>
    </row>
    <row r="49" spans="1:7" ht="15" x14ac:dyDescent="0.25">
      <c r="A49" s="363"/>
      <c r="B49" s="433" t="s">
        <v>334</v>
      </c>
      <c r="C49" s="506" t="s">
        <v>180</v>
      </c>
      <c r="D49" s="506"/>
      <c r="E49" s="507" t="s">
        <v>350</v>
      </c>
      <c r="F49" s="507"/>
      <c r="G49" s="507"/>
    </row>
  </sheetData>
  <mergeCells count="13">
    <mergeCell ref="F1:G1"/>
    <mergeCell ref="A6:A7"/>
    <mergeCell ref="B6:B7"/>
    <mergeCell ref="C6:C7"/>
    <mergeCell ref="D6:G6"/>
    <mergeCell ref="C48:E48"/>
    <mergeCell ref="F48:G48"/>
    <mergeCell ref="B2:G2"/>
    <mergeCell ref="C49:D49"/>
    <mergeCell ref="E49:G49"/>
    <mergeCell ref="F5:G5"/>
    <mergeCell ref="B4:G4"/>
    <mergeCell ref="B3:G3"/>
  </mergeCells>
  <conditionalFormatting sqref="B3">
    <cfRule type="cellIs" dxfId="41" priority="1" operator="equal">
      <formula>0</formula>
    </cfRule>
    <cfRule type="cellIs" priority="2" operator="equal">
      <formula>0</formula>
    </cfRule>
  </conditionalFormatting>
  <pageMargins left="1.17" right="0.4" top="1.1000000000000001" bottom="0.4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0"/>
  <sheetViews>
    <sheetView tabSelected="1" topLeftCell="A2" zoomScale="120" zoomScaleNormal="120" workbookViewId="0">
      <selection activeCell="F10" sqref="F10"/>
    </sheetView>
  </sheetViews>
  <sheetFormatPr defaultRowHeight="15" x14ac:dyDescent="0.25"/>
  <cols>
    <col min="1" max="1" width="4.5703125" style="211" customWidth="1"/>
    <col min="2" max="2" width="40.42578125" style="211" customWidth="1"/>
    <col min="3" max="3" width="9.5703125" style="383" customWidth="1"/>
    <col min="4" max="4" width="10.5703125" style="211" customWidth="1"/>
    <col min="5" max="5" width="9.5703125" style="211" customWidth="1"/>
    <col min="6" max="6" width="10.140625" style="211" customWidth="1"/>
    <col min="7" max="7" width="12.42578125" style="211" hidden="1" customWidth="1"/>
    <col min="8" max="8" width="10.85546875" style="211" customWidth="1"/>
    <col min="9" max="24" width="3.85546875" style="211" customWidth="1"/>
    <col min="25" max="16384" width="9.140625" style="211"/>
  </cols>
  <sheetData>
    <row r="1" spans="1:8" ht="62.25" hidden="1" customHeight="1" x14ac:dyDescent="0.25">
      <c r="A1" s="346"/>
      <c r="B1" s="347" t="s">
        <v>556</v>
      </c>
      <c r="C1" s="211"/>
      <c r="D1" s="369"/>
      <c r="E1" s="514" t="s">
        <v>515</v>
      </c>
      <c r="F1" s="514"/>
      <c r="G1" s="514"/>
      <c r="H1" s="514"/>
    </row>
    <row r="2" spans="1:8" ht="30.75" customHeight="1" x14ac:dyDescent="0.25">
      <c r="A2" s="346"/>
      <c r="B2" s="515" t="s">
        <v>546</v>
      </c>
      <c r="C2" s="482"/>
      <c r="D2" s="482"/>
      <c r="E2" s="482"/>
      <c r="F2" s="482"/>
      <c r="G2" s="482"/>
      <c r="H2" s="482"/>
    </row>
    <row r="3" spans="1:8" x14ac:dyDescent="0.25">
      <c r="A3" s="346"/>
      <c r="B3" s="516" t="s">
        <v>553</v>
      </c>
      <c r="C3" s="516"/>
      <c r="D3" s="516"/>
      <c r="E3" s="516"/>
      <c r="F3" s="516"/>
      <c r="G3" s="516"/>
      <c r="H3" s="516"/>
    </row>
    <row r="4" spans="1:8" ht="12.75" customHeight="1" x14ac:dyDescent="0.25">
      <c r="A4" s="346"/>
      <c r="B4" s="493" t="s">
        <v>139</v>
      </c>
      <c r="C4" s="493"/>
      <c r="D4" s="493"/>
      <c r="E4" s="493"/>
      <c r="F4" s="493"/>
      <c r="G4" s="493"/>
      <c r="H4" s="493"/>
    </row>
    <row r="5" spans="1:8" x14ac:dyDescent="0.25">
      <c r="A5" s="346"/>
      <c r="C5" s="211"/>
      <c r="F5" s="490" t="s">
        <v>183</v>
      </c>
      <c r="G5" s="490"/>
      <c r="H5" s="490"/>
    </row>
    <row r="6" spans="1:8" ht="15.75" customHeight="1" x14ac:dyDescent="0.25">
      <c r="A6" s="510" t="s">
        <v>184</v>
      </c>
      <c r="B6" s="509" t="s">
        <v>141</v>
      </c>
      <c r="C6" s="510" t="s">
        <v>142</v>
      </c>
      <c r="D6" s="510" t="s">
        <v>516</v>
      </c>
      <c r="E6" s="510" t="s">
        <v>517</v>
      </c>
      <c r="F6" s="510"/>
      <c r="G6" s="510"/>
      <c r="H6" s="510"/>
    </row>
    <row r="7" spans="1:8" ht="27" customHeight="1" x14ac:dyDescent="0.25">
      <c r="A7" s="510"/>
      <c r="B7" s="509"/>
      <c r="C7" s="510"/>
      <c r="D7" s="510"/>
      <c r="E7" s="402" t="s">
        <v>325</v>
      </c>
      <c r="F7" s="402" t="s">
        <v>327</v>
      </c>
      <c r="G7" s="402" t="s">
        <v>329</v>
      </c>
      <c r="H7" s="402" t="s">
        <v>330</v>
      </c>
    </row>
    <row r="8" spans="1:8" ht="9" customHeight="1" x14ac:dyDescent="0.25">
      <c r="A8" s="351">
        <v>1</v>
      </c>
      <c r="B8" s="351">
        <v>2</v>
      </c>
      <c r="C8" s="351">
        <v>3</v>
      </c>
      <c r="D8" s="351">
        <v>4</v>
      </c>
      <c r="E8" s="351">
        <v>5</v>
      </c>
      <c r="F8" s="351">
        <v>6</v>
      </c>
      <c r="G8" s="351">
        <v>7</v>
      </c>
      <c r="H8" s="351">
        <v>7</v>
      </c>
    </row>
    <row r="9" spans="1:8" x14ac:dyDescent="0.25">
      <c r="A9" s="389">
        <v>1</v>
      </c>
      <c r="B9" s="391" t="s">
        <v>518</v>
      </c>
      <c r="C9" s="386" t="s">
        <v>312</v>
      </c>
      <c r="D9" s="352">
        <v>2488.4960351417917</v>
      </c>
      <c r="E9" s="352">
        <v>1865.8175377407601</v>
      </c>
      <c r="F9" s="352">
        <v>3413.0807593786767</v>
      </c>
      <c r="G9" s="352">
        <v>0</v>
      </c>
      <c r="H9" s="352">
        <v>3731.1081672684686</v>
      </c>
    </row>
    <row r="10" spans="1:8" ht="24" x14ac:dyDescent="0.25">
      <c r="A10" s="388" t="s">
        <v>193</v>
      </c>
      <c r="B10" s="392" t="s">
        <v>545</v>
      </c>
      <c r="C10" s="386" t="s">
        <v>312</v>
      </c>
      <c r="D10" s="373">
        <v>2392.7800000000002</v>
      </c>
      <c r="E10" s="373">
        <v>1794.06</v>
      </c>
      <c r="F10" s="373">
        <v>3281.81</v>
      </c>
      <c r="G10" s="373">
        <v>0</v>
      </c>
      <c r="H10" s="373">
        <v>3587.6</v>
      </c>
    </row>
    <row r="11" spans="1:8" x14ac:dyDescent="0.25">
      <c r="A11" s="388" t="s">
        <v>205</v>
      </c>
      <c r="B11" s="392" t="s">
        <v>519</v>
      </c>
      <c r="C11" s="386" t="s">
        <v>312</v>
      </c>
      <c r="D11" s="373">
        <v>95.716035141791465</v>
      </c>
      <c r="E11" s="373">
        <v>71.757537740760014</v>
      </c>
      <c r="F11" s="373">
        <v>131.27075937867662</v>
      </c>
      <c r="G11" s="373">
        <v>0</v>
      </c>
      <c r="H11" s="373">
        <v>143.50816726846881</v>
      </c>
    </row>
    <row r="12" spans="1:8" ht="24" x14ac:dyDescent="0.25">
      <c r="A12" s="389">
        <v>2</v>
      </c>
      <c r="B12" s="391" t="s">
        <v>520</v>
      </c>
      <c r="C12" s="386" t="s">
        <v>312</v>
      </c>
      <c r="D12" s="352">
        <v>367.60886623768573</v>
      </c>
      <c r="E12" s="352">
        <v>367.60886617433829</v>
      </c>
      <c r="F12" s="352">
        <v>367.60886587139657</v>
      </c>
      <c r="G12" s="352">
        <v>0</v>
      </c>
      <c r="H12" s="352">
        <v>367.60887088904065</v>
      </c>
    </row>
    <row r="13" spans="1:8" ht="24" x14ac:dyDescent="0.25">
      <c r="A13" s="388" t="s">
        <v>224</v>
      </c>
      <c r="B13" s="392" t="s">
        <v>521</v>
      </c>
      <c r="C13" s="386" t="s">
        <v>312</v>
      </c>
      <c r="D13" s="373">
        <v>248.73</v>
      </c>
      <c r="E13" s="373">
        <v>248.73</v>
      </c>
      <c r="F13" s="373">
        <v>248.73</v>
      </c>
      <c r="G13" s="373">
        <v>0</v>
      </c>
      <c r="H13" s="373">
        <v>248.73</v>
      </c>
    </row>
    <row r="14" spans="1:8" x14ac:dyDescent="0.25">
      <c r="A14" s="388" t="s">
        <v>225</v>
      </c>
      <c r="B14" s="392" t="s">
        <v>519</v>
      </c>
      <c r="C14" s="386" t="s">
        <v>312</v>
      </c>
      <c r="D14" s="373">
        <v>118.87886623768578</v>
      </c>
      <c r="E14" s="373">
        <v>118.87886617433836</v>
      </c>
      <c r="F14" s="373">
        <v>118.8788658713966</v>
      </c>
      <c r="G14" s="373">
        <v>0</v>
      </c>
      <c r="H14" s="373">
        <v>118.8788708890407</v>
      </c>
    </row>
    <row r="15" spans="1:8" x14ac:dyDescent="0.25">
      <c r="A15" s="389">
        <v>3</v>
      </c>
      <c r="B15" s="391" t="s">
        <v>522</v>
      </c>
      <c r="C15" s="386" t="s">
        <v>312</v>
      </c>
      <c r="D15" s="352">
        <v>95.473659636410233</v>
      </c>
      <c r="E15" s="352">
        <v>116.23365964054739</v>
      </c>
      <c r="F15" s="352">
        <v>63.673660228056846</v>
      </c>
      <c r="G15" s="352">
        <v>0</v>
      </c>
      <c r="H15" s="352">
        <v>63.673653752317747</v>
      </c>
    </row>
    <row r="16" spans="1:8" ht="24" x14ac:dyDescent="0.25">
      <c r="A16" s="388" t="s">
        <v>229</v>
      </c>
      <c r="B16" s="392" t="s">
        <v>523</v>
      </c>
      <c r="C16" s="386" t="s">
        <v>312</v>
      </c>
      <c r="D16" s="373">
        <v>61.22</v>
      </c>
      <c r="E16" s="373">
        <v>61.22</v>
      </c>
      <c r="F16" s="373">
        <v>61.22</v>
      </c>
      <c r="G16" s="373">
        <v>0</v>
      </c>
      <c r="H16" s="373">
        <v>61.22</v>
      </c>
    </row>
    <row r="17" spans="1:8" x14ac:dyDescent="0.25">
      <c r="A17" s="388" t="s">
        <v>230</v>
      </c>
      <c r="B17" s="392" t="s">
        <v>519</v>
      </c>
      <c r="C17" s="386" t="s">
        <v>312</v>
      </c>
      <c r="D17" s="373">
        <v>8.4936596364102268</v>
      </c>
      <c r="E17" s="373">
        <v>12.433659640547383</v>
      </c>
      <c r="F17" s="373">
        <v>2.45366022805685</v>
      </c>
      <c r="G17" s="373">
        <f t="shared" ref="G17" si="0">G15-G16</f>
        <v>0</v>
      </c>
      <c r="H17" s="373">
        <v>2.4536537523177513</v>
      </c>
    </row>
    <row r="18" spans="1:8" s="374" customFormat="1" x14ac:dyDescent="0.25">
      <c r="A18" s="389">
        <v>4</v>
      </c>
      <c r="B18" s="391" t="s">
        <v>524</v>
      </c>
      <c r="C18" s="386" t="s">
        <v>312</v>
      </c>
      <c r="D18" s="352">
        <v>2951.5785610158873</v>
      </c>
      <c r="E18" s="352">
        <v>2349.6600635556456</v>
      </c>
      <c r="F18" s="352">
        <v>3844.3632854781299</v>
      </c>
      <c r="G18" s="352">
        <f t="shared" ref="G18:G20" si="1">G9+G12+G15</f>
        <v>0</v>
      </c>
      <c r="H18" s="352">
        <v>4162.3906919098272</v>
      </c>
    </row>
    <row r="19" spans="1:8" x14ac:dyDescent="0.25">
      <c r="A19" s="388" t="s">
        <v>508</v>
      </c>
      <c r="B19" s="392" t="s">
        <v>525</v>
      </c>
      <c r="C19" s="386" t="s">
        <v>312</v>
      </c>
      <c r="D19" s="373">
        <v>2702.73</v>
      </c>
      <c r="E19" s="373">
        <v>2104.0099999999998</v>
      </c>
      <c r="F19" s="373">
        <v>3591.7599999999998</v>
      </c>
      <c r="G19" s="373">
        <f t="shared" si="1"/>
        <v>0</v>
      </c>
      <c r="H19" s="373">
        <v>3897.5499999999997</v>
      </c>
    </row>
    <row r="20" spans="1:8" x14ac:dyDescent="0.25">
      <c r="A20" s="388" t="s">
        <v>509</v>
      </c>
      <c r="B20" s="392" t="s">
        <v>519</v>
      </c>
      <c r="C20" s="386" t="s">
        <v>312</v>
      </c>
      <c r="D20" s="373">
        <v>248.84856101588747</v>
      </c>
      <c r="E20" s="373">
        <v>245.65006355564577</v>
      </c>
      <c r="F20" s="373">
        <v>252.60328547813006</v>
      </c>
      <c r="G20" s="373">
        <f t="shared" si="1"/>
        <v>0</v>
      </c>
      <c r="H20" s="373">
        <v>264.84069190982723</v>
      </c>
    </row>
    <row r="21" spans="1:8" s="385" customFormat="1" x14ac:dyDescent="0.25">
      <c r="A21" s="390" t="s">
        <v>395</v>
      </c>
      <c r="B21" s="393" t="s">
        <v>526</v>
      </c>
      <c r="C21" s="397" t="s">
        <v>312</v>
      </c>
      <c r="D21" s="384">
        <f>ROUND(D18*0.2,2)</f>
        <v>590.32000000000005</v>
      </c>
      <c r="E21" s="384">
        <f t="shared" ref="E21:H21" si="2">ROUND(E18*0.2,2)</f>
        <v>469.93</v>
      </c>
      <c r="F21" s="384">
        <f t="shared" si="2"/>
        <v>768.87</v>
      </c>
      <c r="G21" s="384">
        <f t="shared" si="2"/>
        <v>0</v>
      </c>
      <c r="H21" s="384">
        <f t="shared" si="2"/>
        <v>832.48</v>
      </c>
    </row>
    <row r="22" spans="1:8" s="374" customFormat="1" ht="24" x14ac:dyDescent="0.25">
      <c r="A22" s="389" t="s">
        <v>396</v>
      </c>
      <c r="B22" s="391" t="s">
        <v>527</v>
      </c>
      <c r="C22" s="386" t="s">
        <v>312</v>
      </c>
      <c r="D22" s="352">
        <f>D18+D21</f>
        <v>3541.8985610158875</v>
      </c>
      <c r="E22" s="352">
        <f t="shared" ref="E22:H22" si="3">E18+E21</f>
        <v>2819.5900635556454</v>
      </c>
      <c r="F22" s="352">
        <f t="shared" si="3"/>
        <v>4613.2332854781298</v>
      </c>
      <c r="G22" s="352">
        <f t="shared" si="3"/>
        <v>0</v>
      </c>
      <c r="H22" s="352">
        <f t="shared" si="3"/>
        <v>4994.8706919098277</v>
      </c>
    </row>
    <row r="23" spans="1:8" ht="36" x14ac:dyDescent="0.25">
      <c r="A23" s="389" t="s">
        <v>235</v>
      </c>
      <c r="B23" s="391" t="s">
        <v>528</v>
      </c>
      <c r="C23" s="386" t="s">
        <v>166</v>
      </c>
      <c r="D23" s="213">
        <v>33172.909289999996</v>
      </c>
      <c r="E23" s="213">
        <v>15978.545889999999</v>
      </c>
      <c r="F23" s="213">
        <v>15488.253427245532</v>
      </c>
      <c r="G23" s="213">
        <v>0</v>
      </c>
      <c r="H23" s="213">
        <v>1706.0765527544625</v>
      </c>
    </row>
    <row r="24" spans="1:8" ht="23.25" customHeight="1" x14ac:dyDescent="0.25">
      <c r="A24" s="388" t="s">
        <v>239</v>
      </c>
      <c r="B24" s="392" t="s">
        <v>529</v>
      </c>
      <c r="C24" s="386" t="s">
        <v>166</v>
      </c>
      <c r="D24" s="151">
        <v>30376.128290000004</v>
      </c>
      <c r="E24" s="151">
        <v>14308.012439999999</v>
      </c>
      <c r="F24" s="151">
        <v>14470.586997245535</v>
      </c>
      <c r="G24" s="151">
        <v>0</v>
      </c>
      <c r="H24" s="151">
        <v>1597.5288527544626</v>
      </c>
    </row>
    <row r="25" spans="1:8" ht="21" customHeight="1" x14ac:dyDescent="0.25">
      <c r="A25" s="388" t="s">
        <v>242</v>
      </c>
      <c r="B25" s="392" t="s">
        <v>530</v>
      </c>
      <c r="C25" s="386" t="s">
        <v>166</v>
      </c>
      <c r="D25" s="151">
        <v>2796.7809999999999</v>
      </c>
      <c r="E25" s="151">
        <v>1670.5334500000001</v>
      </c>
      <c r="F25" s="151">
        <v>1017.66643</v>
      </c>
      <c r="G25" s="151">
        <v>0</v>
      </c>
      <c r="H25" s="151">
        <v>108.54769999999998</v>
      </c>
    </row>
    <row r="26" spans="1:8" ht="48" hidden="1" x14ac:dyDescent="0.25">
      <c r="A26" s="388" t="s">
        <v>237</v>
      </c>
      <c r="B26" s="394" t="s">
        <v>531</v>
      </c>
      <c r="C26" s="386" t="s">
        <v>166</v>
      </c>
      <c r="D26" s="151">
        <f>D23</f>
        <v>33172.909289999996</v>
      </c>
      <c r="E26" s="151">
        <f t="shared" ref="E26:H28" si="4">E23</f>
        <v>15978.545889999999</v>
      </c>
      <c r="F26" s="151">
        <f t="shared" si="4"/>
        <v>15488.253427245532</v>
      </c>
      <c r="G26" s="151">
        <f t="shared" si="4"/>
        <v>0</v>
      </c>
      <c r="H26" s="151">
        <f t="shared" si="4"/>
        <v>1706.0765527544625</v>
      </c>
    </row>
    <row r="27" spans="1:8" ht="24" hidden="1" x14ac:dyDescent="0.25">
      <c r="A27" s="388" t="s">
        <v>382</v>
      </c>
      <c r="B27" s="394" t="s">
        <v>532</v>
      </c>
      <c r="C27" s="386" t="s">
        <v>166</v>
      </c>
      <c r="D27" s="151">
        <f>D24</f>
        <v>30376.128290000004</v>
      </c>
      <c r="E27" s="151">
        <f t="shared" si="4"/>
        <v>14308.012439999999</v>
      </c>
      <c r="F27" s="151">
        <f t="shared" si="4"/>
        <v>14470.586997245535</v>
      </c>
      <c r="G27" s="151">
        <f t="shared" si="4"/>
        <v>0</v>
      </c>
      <c r="H27" s="151">
        <f t="shared" si="4"/>
        <v>1597.5288527544626</v>
      </c>
    </row>
    <row r="28" spans="1:8" ht="24" hidden="1" x14ac:dyDescent="0.25">
      <c r="A28" s="388" t="s">
        <v>383</v>
      </c>
      <c r="B28" s="394" t="s">
        <v>533</v>
      </c>
      <c r="C28" s="386" t="s">
        <v>166</v>
      </c>
      <c r="D28" s="151">
        <f>D25</f>
        <v>2796.7809999999999</v>
      </c>
      <c r="E28" s="151">
        <f t="shared" si="4"/>
        <v>1670.5334500000001</v>
      </c>
      <c r="F28" s="151">
        <f t="shared" si="4"/>
        <v>1017.66643</v>
      </c>
      <c r="G28" s="151">
        <f t="shared" si="4"/>
        <v>0</v>
      </c>
      <c r="H28" s="151">
        <f t="shared" si="4"/>
        <v>108.54769999999998</v>
      </c>
    </row>
    <row r="29" spans="1:8" ht="36" x14ac:dyDescent="0.25">
      <c r="A29" s="389" t="s">
        <v>237</v>
      </c>
      <c r="B29" s="391" t="s">
        <v>534</v>
      </c>
      <c r="C29" s="386" t="s">
        <v>157</v>
      </c>
      <c r="D29" s="395">
        <v>11239.039999999999</v>
      </c>
      <c r="E29" s="395">
        <f>E30+E31</f>
        <v>6800.34</v>
      </c>
      <c r="F29" s="395">
        <f t="shared" ref="F29:H29" si="5">F30+F31</f>
        <v>4028.8200000000006</v>
      </c>
      <c r="G29" s="395">
        <f t="shared" si="5"/>
        <v>0</v>
      </c>
      <c r="H29" s="395">
        <f t="shared" si="5"/>
        <v>409.88</v>
      </c>
    </row>
    <row r="30" spans="1:8" ht="24" hidden="1" x14ac:dyDescent="0.25">
      <c r="A30" s="388" t="s">
        <v>535</v>
      </c>
      <c r="B30" s="391" t="s">
        <v>536</v>
      </c>
      <c r="C30" s="386" t="s">
        <v>157</v>
      </c>
      <c r="D30" s="375">
        <f>SUM(E30:H30)</f>
        <v>11239.039999999999</v>
      </c>
      <c r="E30" s="375">
        <v>6800.34</v>
      </c>
      <c r="F30" s="375">
        <v>4028.8200000000006</v>
      </c>
      <c r="G30" s="375">
        <v>0</v>
      </c>
      <c r="H30" s="375">
        <v>409.88</v>
      </c>
    </row>
    <row r="31" spans="1:8" ht="24" hidden="1" x14ac:dyDescent="0.25">
      <c r="A31" s="388" t="s">
        <v>537</v>
      </c>
      <c r="B31" s="391" t="s">
        <v>322</v>
      </c>
      <c r="C31" s="386" t="s">
        <v>157</v>
      </c>
      <c r="D31" s="151">
        <f>SUM(E31:H31)</f>
        <v>0</v>
      </c>
      <c r="E31" s="151">
        <v>0</v>
      </c>
      <c r="F31" s="151">
        <v>0</v>
      </c>
      <c r="G31" s="151">
        <v>0</v>
      </c>
      <c r="H31" s="151">
        <v>0</v>
      </c>
    </row>
    <row r="32" spans="1:8" x14ac:dyDescent="0.25">
      <c r="A32" s="389" t="s">
        <v>250</v>
      </c>
      <c r="B32" s="391" t="s">
        <v>538</v>
      </c>
      <c r="C32" s="386" t="s">
        <v>404</v>
      </c>
      <c r="D32" s="396">
        <f>D25/D24*100</f>
        <v>9.2071674615646018</v>
      </c>
      <c r="E32" s="396">
        <f t="shared" ref="E32:H32" si="6">E25/E24*100</f>
        <v>11.675510187073895</v>
      </c>
      <c r="F32" s="396">
        <f t="shared" si="6"/>
        <v>7.0326547927441503</v>
      </c>
      <c r="G32" s="396" t="e">
        <f t="shared" si="6"/>
        <v>#DIV/0!</v>
      </c>
      <c r="H32" s="396">
        <f t="shared" si="6"/>
        <v>6.7947254794704843</v>
      </c>
    </row>
    <row r="33" spans="1:8" hidden="1" x14ac:dyDescent="0.25">
      <c r="A33" s="370" t="s">
        <v>382</v>
      </c>
      <c r="B33" s="371" t="s">
        <v>539</v>
      </c>
      <c r="C33" s="372" t="s">
        <v>404</v>
      </c>
      <c r="D33" s="151">
        <f>IFERROR(D11/D10*100,0)</f>
        <v>4.0002020721416702</v>
      </c>
      <c r="E33" s="151">
        <f>IFERROR(E11/E10*100,0)</f>
        <v>3.9997289801210671</v>
      </c>
      <c r="F33" s="151">
        <f>IFERROR(F11/F10*100,0)</f>
        <v>3.999950008643907</v>
      </c>
      <c r="G33" s="151">
        <f>IFERROR(G11/G10*100,0)</f>
        <v>0</v>
      </c>
      <c r="H33" s="151">
        <f>IFERROR(H11/H10*100,0)</f>
        <v>4.0001161575557145</v>
      </c>
    </row>
    <row r="34" spans="1:8" hidden="1" x14ac:dyDescent="0.25">
      <c r="A34" s="370" t="s">
        <v>383</v>
      </c>
      <c r="B34" s="371" t="s">
        <v>540</v>
      </c>
      <c r="C34" s="372" t="s">
        <v>404</v>
      </c>
      <c r="D34" s="151">
        <f>IFERROR(D14/D13*100,0)</f>
        <v>47.794341751170258</v>
      </c>
      <c r="E34" s="151">
        <f>IFERROR(E14/E13*100,0)</f>
        <v>47.794341725701912</v>
      </c>
      <c r="F34" s="151">
        <f>IFERROR(F14/F13*100,0)</f>
        <v>47.794341603906489</v>
      </c>
      <c r="G34" s="151">
        <f>IFERROR(G14/G13*100,0)</f>
        <v>0</v>
      </c>
      <c r="H34" s="151">
        <f>IFERROR(H14/H13*100,0)</f>
        <v>47.794343621212036</v>
      </c>
    </row>
    <row r="35" spans="1:8" hidden="1" x14ac:dyDescent="0.25">
      <c r="A35" s="370" t="s">
        <v>384</v>
      </c>
      <c r="B35" s="371" t="s">
        <v>541</v>
      </c>
      <c r="C35" s="372" t="s">
        <v>404</v>
      </c>
      <c r="D35" s="151">
        <f>IFERROR(D17/D16*100,0)</f>
        <v>13.873994832424415</v>
      </c>
      <c r="E35" s="151">
        <f>IFERROR(E17/E16*100,0)</f>
        <v>20.309800131570373</v>
      </c>
      <c r="F35" s="151">
        <f>IFERROR(F17/F16*100,0)</f>
        <v>4.0079389546828654</v>
      </c>
      <c r="G35" s="151">
        <f>IFERROR(G17/G16*100,0)</f>
        <v>0</v>
      </c>
      <c r="H35" s="151">
        <f>IFERROR(H17/H16*100,0)</f>
        <v>4.0079283768666301</v>
      </c>
    </row>
    <row r="36" spans="1:8" hidden="1" x14ac:dyDescent="0.25">
      <c r="A36" s="370" t="s">
        <v>385</v>
      </c>
      <c r="B36" s="371" t="s">
        <v>542</v>
      </c>
      <c r="C36" s="372" t="s">
        <v>404</v>
      </c>
      <c r="D36" s="151">
        <f>IFERROR(D20/D19*100,0)</f>
        <v>9.2073037638198212</v>
      </c>
      <c r="E36" s="151">
        <f>IFERROR(E20/E19*100,0)</f>
        <v>11.67532775774097</v>
      </c>
      <c r="F36" s="151">
        <f>IFERROR(F20/F19*100,0)</f>
        <v>7.0328553544259664</v>
      </c>
      <c r="G36" s="151">
        <f>IFERROR(G20/G19*100,0)</f>
        <v>0</v>
      </c>
      <c r="H36" s="151">
        <f>IFERROR(H20/H19*100,0)</f>
        <v>6.7950556608594432</v>
      </c>
    </row>
    <row r="37" spans="1:8" hidden="1" x14ac:dyDescent="0.25">
      <c r="A37" s="376" t="s">
        <v>333</v>
      </c>
      <c r="B37" s="377"/>
      <c r="C37" s="211"/>
      <c r="H37" s="378"/>
    </row>
    <row r="38" spans="1:8" ht="10.5" customHeight="1" x14ac:dyDescent="0.25">
      <c r="A38" s="346"/>
      <c r="C38" s="211"/>
    </row>
    <row r="39" spans="1:8" s="381" customFormat="1" ht="17.25" customHeight="1" x14ac:dyDescent="0.25">
      <c r="A39" s="379"/>
      <c r="B39" s="380" t="s">
        <v>554</v>
      </c>
      <c r="C39" s="511" t="s">
        <v>444</v>
      </c>
      <c r="D39" s="511"/>
      <c r="E39" s="511"/>
      <c r="F39" s="512" t="s">
        <v>555</v>
      </c>
      <c r="G39" s="512"/>
      <c r="H39" s="512"/>
    </row>
    <row r="40" spans="1:8" ht="25.5" customHeight="1" x14ac:dyDescent="0.25">
      <c r="A40" s="346"/>
      <c r="B40" s="382" t="s">
        <v>334</v>
      </c>
      <c r="C40" s="513" t="s">
        <v>180</v>
      </c>
      <c r="D40" s="513"/>
      <c r="E40" s="513"/>
      <c r="F40" s="513" t="s">
        <v>335</v>
      </c>
      <c r="G40" s="513"/>
      <c r="H40" s="513"/>
    </row>
  </sheetData>
  <mergeCells count="14">
    <mergeCell ref="C39:E39"/>
    <mergeCell ref="F39:H39"/>
    <mergeCell ref="C40:E40"/>
    <mergeCell ref="F40:H40"/>
    <mergeCell ref="E1:H1"/>
    <mergeCell ref="B2:H2"/>
    <mergeCell ref="B3:H3"/>
    <mergeCell ref="B4:H4"/>
    <mergeCell ref="F5:H5"/>
    <mergeCell ref="A6:A7"/>
    <mergeCell ref="B6:B7"/>
    <mergeCell ref="C6:C7"/>
    <mergeCell ref="D6:D7"/>
    <mergeCell ref="E6:H6"/>
  </mergeCells>
  <conditionalFormatting sqref="B3">
    <cfRule type="cellIs" dxfId="40" priority="2" operator="equal">
      <formula>0</formula>
    </cfRule>
  </conditionalFormatting>
  <conditionalFormatting sqref="B1">
    <cfRule type="containsText" dxfId="39" priority="1" operator="containsText" text="Для корек">
      <formula>NOT(ISERROR(SEARCH("Для корек",B1)))</formula>
    </cfRule>
  </conditionalFormatting>
  <pageMargins left="0.70866141732283472" right="0.48" top="1.21" bottom="0.74803149606299213" header="0.31496062992125984" footer="0.31496062992125984"/>
  <pageSetup paperSize="9" scale="96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56"/>
  <sheetViews>
    <sheetView topLeftCell="B2" zoomScale="130" zoomScaleNormal="130" workbookViewId="0">
      <selection activeCell="J11" sqref="J11"/>
    </sheetView>
  </sheetViews>
  <sheetFormatPr defaultRowHeight="15" x14ac:dyDescent="0.25"/>
  <cols>
    <col min="1" max="1" width="6.140625" style="176" customWidth="1"/>
    <col min="2" max="2" width="39.28515625" style="134" customWidth="1"/>
    <col min="3" max="4" width="8.28515625" style="134" hidden="1" customWidth="1"/>
    <col min="5" max="6" width="7.7109375" style="134" hidden="1" customWidth="1"/>
    <col min="7" max="18" width="7.7109375" style="134" customWidth="1"/>
    <col min="19" max="19" width="9.140625" style="134" customWidth="1"/>
    <col min="20" max="16384" width="9.140625" style="134"/>
  </cols>
  <sheetData>
    <row r="1" spans="1:20" ht="15" hidden="1" customHeight="1" x14ac:dyDescent="0.25">
      <c r="A1" s="130"/>
      <c r="B1" s="131"/>
      <c r="C1" s="131"/>
      <c r="D1" s="131"/>
      <c r="E1" s="132"/>
      <c r="F1" s="133"/>
      <c r="G1" s="133"/>
      <c r="H1" s="133"/>
      <c r="I1" s="132"/>
      <c r="J1" s="132"/>
      <c r="K1" s="132"/>
      <c r="L1" s="132"/>
      <c r="M1" s="132"/>
      <c r="N1" s="481" t="s">
        <v>485</v>
      </c>
      <c r="O1" s="481"/>
      <c r="P1" s="481"/>
      <c r="Q1" s="481"/>
      <c r="R1" s="481"/>
    </row>
    <row r="2" spans="1:20" x14ac:dyDescent="0.25">
      <c r="A2" s="519" t="s">
        <v>514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</row>
    <row r="3" spans="1:20" x14ac:dyDescent="0.25">
      <c r="A3" s="520" t="s">
        <v>182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</row>
    <row r="4" spans="1:20" ht="14.25" customHeight="1" x14ac:dyDescent="0.25">
      <c r="A4" s="135"/>
      <c r="B4" s="132"/>
      <c r="C4" s="132"/>
      <c r="D4" s="132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6" t="s">
        <v>183</v>
      </c>
    </row>
    <row r="5" spans="1:20" s="221" customFormat="1" ht="12" x14ac:dyDescent="0.2">
      <c r="A5" s="521" t="s">
        <v>184</v>
      </c>
      <c r="B5" s="522" t="s">
        <v>185</v>
      </c>
      <c r="C5" s="517" t="s">
        <v>186</v>
      </c>
      <c r="D5" s="523"/>
      <c r="E5" s="523"/>
      <c r="F5" s="518"/>
      <c r="G5" s="517" t="s">
        <v>187</v>
      </c>
      <c r="H5" s="523"/>
      <c r="I5" s="523"/>
      <c r="J5" s="518"/>
      <c r="K5" s="517" t="s">
        <v>188</v>
      </c>
      <c r="L5" s="523"/>
      <c r="M5" s="523"/>
      <c r="N5" s="518"/>
      <c r="O5" s="517" t="s">
        <v>189</v>
      </c>
      <c r="P5" s="523"/>
      <c r="Q5" s="523"/>
      <c r="R5" s="518"/>
    </row>
    <row r="6" spans="1:20" s="221" customFormat="1" ht="34.5" customHeight="1" x14ac:dyDescent="0.2">
      <c r="A6" s="521"/>
      <c r="B6" s="522"/>
      <c r="C6" s="517" t="s">
        <v>294</v>
      </c>
      <c r="D6" s="518"/>
      <c r="E6" s="517" t="s">
        <v>502</v>
      </c>
      <c r="F6" s="518"/>
      <c r="G6" s="517" t="s">
        <v>294</v>
      </c>
      <c r="H6" s="518"/>
      <c r="I6" s="517" t="s">
        <v>502</v>
      </c>
      <c r="J6" s="518"/>
      <c r="K6" s="517" t="s">
        <v>294</v>
      </c>
      <c r="L6" s="518"/>
      <c r="M6" s="517" t="s">
        <v>502</v>
      </c>
      <c r="N6" s="518"/>
      <c r="O6" s="517" t="s">
        <v>294</v>
      </c>
      <c r="P6" s="518"/>
      <c r="Q6" s="517" t="s">
        <v>502</v>
      </c>
      <c r="R6" s="518"/>
    </row>
    <row r="7" spans="1:20" s="221" customFormat="1" ht="24" x14ac:dyDescent="0.2">
      <c r="A7" s="521"/>
      <c r="B7" s="522"/>
      <c r="C7" s="202" t="s">
        <v>190</v>
      </c>
      <c r="D7" s="202" t="s">
        <v>191</v>
      </c>
      <c r="E7" s="202" t="s">
        <v>190</v>
      </c>
      <c r="F7" s="202" t="s">
        <v>191</v>
      </c>
      <c r="G7" s="202" t="s">
        <v>190</v>
      </c>
      <c r="H7" s="202" t="s">
        <v>191</v>
      </c>
      <c r="I7" s="202" t="s">
        <v>190</v>
      </c>
      <c r="J7" s="202" t="s">
        <v>191</v>
      </c>
      <c r="K7" s="202" t="s">
        <v>190</v>
      </c>
      <c r="L7" s="202" t="s">
        <v>191</v>
      </c>
      <c r="M7" s="202" t="s">
        <v>190</v>
      </c>
      <c r="N7" s="202" t="s">
        <v>191</v>
      </c>
      <c r="O7" s="202" t="s">
        <v>190</v>
      </c>
      <c r="P7" s="202" t="s">
        <v>191</v>
      </c>
      <c r="Q7" s="202" t="s">
        <v>190</v>
      </c>
      <c r="R7" s="202" t="s">
        <v>191</v>
      </c>
    </row>
    <row r="8" spans="1:20" x14ac:dyDescent="0.25">
      <c r="A8" s="203">
        <v>1</v>
      </c>
      <c r="B8" s="204">
        <v>2</v>
      </c>
      <c r="C8" s="204">
        <v>3</v>
      </c>
      <c r="D8" s="204">
        <v>4</v>
      </c>
      <c r="E8" s="204">
        <v>5</v>
      </c>
      <c r="F8" s="204">
        <v>6</v>
      </c>
      <c r="G8" s="204">
        <v>7</v>
      </c>
      <c r="H8" s="224">
        <v>8</v>
      </c>
      <c r="I8" s="204">
        <v>9</v>
      </c>
      <c r="J8" s="224">
        <v>10</v>
      </c>
      <c r="K8" s="204">
        <v>11</v>
      </c>
      <c r="L8" s="204">
        <v>12</v>
      </c>
      <c r="M8" s="204">
        <v>13</v>
      </c>
      <c r="N8" s="204">
        <v>14</v>
      </c>
      <c r="O8" s="204">
        <v>15</v>
      </c>
      <c r="P8" s="204">
        <v>16</v>
      </c>
      <c r="Q8" s="204">
        <v>17</v>
      </c>
      <c r="R8" s="204">
        <v>18</v>
      </c>
    </row>
    <row r="9" spans="1:20" s="143" customFormat="1" x14ac:dyDescent="0.25">
      <c r="A9" s="139">
        <v>1</v>
      </c>
      <c r="B9" s="140" t="s">
        <v>192</v>
      </c>
      <c r="C9" s="141">
        <f t="shared" ref="C9:P9" si="0">C10+C18+C19+C23</f>
        <v>18724.383107238235</v>
      </c>
      <c r="D9" s="141">
        <f t="shared" si="0"/>
        <v>1441.1302271448635</v>
      </c>
      <c r="E9" s="141" t="e">
        <f t="shared" si="0"/>
        <v>#REF!</v>
      </c>
      <c r="F9" s="141" t="e">
        <f t="shared" si="0"/>
        <v>#REF!</v>
      </c>
      <c r="G9" s="142">
        <f t="shared" si="0"/>
        <v>11921.782254847898</v>
      </c>
      <c r="H9" s="142">
        <f t="shared" si="0"/>
        <v>1521.8216973520937</v>
      </c>
      <c r="I9" s="142" t="e">
        <f t="shared" si="0"/>
        <v>#REF!</v>
      </c>
      <c r="J9" s="214" t="e">
        <f t="shared" si="0"/>
        <v>#REF!</v>
      </c>
      <c r="K9" s="142">
        <f t="shared" si="0"/>
        <v>6380.9826827850575</v>
      </c>
      <c r="L9" s="142">
        <f t="shared" si="0"/>
        <v>1332.4974697151267</v>
      </c>
      <c r="M9" s="142" t="e">
        <f t="shared" si="0"/>
        <v>#REF!</v>
      </c>
      <c r="N9" s="142" t="e">
        <f t="shared" si="0"/>
        <v>#REF!</v>
      </c>
      <c r="O9" s="142">
        <f t="shared" si="0"/>
        <v>421.61816960528273</v>
      </c>
      <c r="P9" s="142">
        <f t="shared" si="0"/>
        <v>1138.9483270534026</v>
      </c>
      <c r="Q9" s="142" t="e">
        <f>Q10+Q18+Q19+Q23</f>
        <v>#REF!</v>
      </c>
      <c r="R9" s="142" t="e">
        <f>R10+R18+R19+R23</f>
        <v>#REF!</v>
      </c>
    </row>
    <row r="10" spans="1:20" s="215" customFormat="1" ht="11.25" customHeight="1" x14ac:dyDescent="0.25">
      <c r="A10" s="212" t="s">
        <v>193</v>
      </c>
      <c r="B10" s="140" t="s">
        <v>194</v>
      </c>
      <c r="C10" s="214">
        <f t="shared" ref="C10:J10" si="1">C11+C14+C17+C15</f>
        <v>14545.193407238236</v>
      </c>
      <c r="D10" s="214">
        <f t="shared" si="1"/>
        <v>1119.477088179005</v>
      </c>
      <c r="E10" s="214" t="e">
        <f t="shared" si="1"/>
        <v>#REF!</v>
      </c>
      <c r="F10" s="214" t="e">
        <f t="shared" si="1"/>
        <v>#REF!</v>
      </c>
      <c r="G10" s="214">
        <f t="shared" si="1"/>
        <v>9401.9872676877858</v>
      </c>
      <c r="H10" s="214">
        <f t="shared" si="1"/>
        <v>1200.1685583862352</v>
      </c>
      <c r="I10" s="214" t="e">
        <f t="shared" si="1"/>
        <v>#REF!</v>
      </c>
      <c r="J10" s="214" t="e">
        <f t="shared" si="1"/>
        <v>#REF!</v>
      </c>
      <c r="K10" s="214">
        <f>K11+K14+K17+K15</f>
        <v>4840.6581722338278</v>
      </c>
      <c r="L10" s="214">
        <f t="shared" ref="L10:R10" si="2">L11+L14+L17+L15</f>
        <v>1010.8343307492682</v>
      </c>
      <c r="M10" s="214" t="e">
        <f t="shared" si="2"/>
        <v>#REF!</v>
      </c>
      <c r="N10" s="214" t="e">
        <f t="shared" si="2"/>
        <v>#REF!</v>
      </c>
      <c r="O10" s="214">
        <f t="shared" si="2"/>
        <v>302.54796731662327</v>
      </c>
      <c r="P10" s="214">
        <f t="shared" si="2"/>
        <v>817.29518808754415</v>
      </c>
      <c r="Q10" s="214" t="e">
        <f t="shared" si="2"/>
        <v>#REF!</v>
      </c>
      <c r="R10" s="214" t="e">
        <f t="shared" si="2"/>
        <v>#REF!</v>
      </c>
    </row>
    <row r="11" spans="1:20" s="218" customFormat="1" ht="11.25" customHeight="1" x14ac:dyDescent="0.25">
      <c r="A11" s="216" t="s">
        <v>195</v>
      </c>
      <c r="B11" s="144" t="s">
        <v>503</v>
      </c>
      <c r="C11" s="146">
        <f t="shared" ref="C11:J11" si="3">SUM(C12:C13)</f>
        <v>11771.725229999998</v>
      </c>
      <c r="D11" s="146">
        <f t="shared" si="3"/>
        <v>906.01591291084321</v>
      </c>
      <c r="E11" s="146">
        <f t="shared" si="3"/>
        <v>12617.170000000002</v>
      </c>
      <c r="F11" s="146">
        <f t="shared" si="3"/>
        <v>971.07999999999993</v>
      </c>
      <c r="G11" s="146">
        <f t="shared" si="3"/>
        <v>8725.8852299999999</v>
      </c>
      <c r="H11" s="146">
        <f t="shared" si="3"/>
        <v>1113.8637820883089</v>
      </c>
      <c r="I11" s="146">
        <f t="shared" si="3"/>
        <v>8433.4700000000012</v>
      </c>
      <c r="J11" s="146">
        <f t="shared" si="3"/>
        <v>1076.55</v>
      </c>
      <c r="K11" s="146">
        <f>SUM(K12:K13)</f>
        <v>2936.9700000000003</v>
      </c>
      <c r="L11" s="146">
        <f t="shared" ref="L11:R11" si="4">SUM(L12:L13)</f>
        <v>613.30298458374</v>
      </c>
      <c r="M11" s="146">
        <f t="shared" si="4"/>
        <v>4019.75</v>
      </c>
      <c r="N11" s="146">
        <f t="shared" si="4"/>
        <v>839.41</v>
      </c>
      <c r="O11" s="146">
        <f t="shared" si="4"/>
        <v>108.87</v>
      </c>
      <c r="P11" s="146">
        <f t="shared" si="4"/>
        <v>294.08857853704387</v>
      </c>
      <c r="Q11" s="146">
        <f t="shared" si="4"/>
        <v>163.95</v>
      </c>
      <c r="R11" s="146">
        <f t="shared" si="4"/>
        <v>442.89000000000004</v>
      </c>
      <c r="S11" s="217"/>
    </row>
    <row r="12" spans="1:20" s="218" customFormat="1" ht="11.25" customHeight="1" x14ac:dyDescent="0.25">
      <c r="A12" s="216" t="s">
        <v>506</v>
      </c>
      <c r="B12" s="144" t="s">
        <v>504</v>
      </c>
      <c r="C12" s="151">
        <f t="shared" ref="C12:C13" si="5">G12+K12+O12</f>
        <v>10151.567516599998</v>
      </c>
      <c r="D12" s="151">
        <f t="shared" ref="D12:D13" si="6">C12/$C$51*1000</f>
        <v>781.31977525170373</v>
      </c>
      <c r="E12" s="151">
        <f t="shared" ref="E12:E13" si="7">I12+M12+Q12</f>
        <v>9816.2900000000009</v>
      </c>
      <c r="F12" s="151">
        <f t="shared" ref="F12:F13" si="8">ROUND(E12/$E$51*1000,2)</f>
        <v>755.51</v>
      </c>
      <c r="G12" s="146">
        <f>'Витобництво ТЕ'!G12</f>
        <v>7808.3675165999994</v>
      </c>
      <c r="H12" s="148">
        <f t="shared" ref="H12:H13" si="9">G12/$G$51*1000</f>
        <v>996.74216938738857</v>
      </c>
      <c r="I12" s="146">
        <v>6381.64</v>
      </c>
      <c r="J12" s="148">
        <f>ROUND(I12/$I$51*1000,2)+0.01</f>
        <v>814.63</v>
      </c>
      <c r="K12" s="146">
        <v>2263.9</v>
      </c>
      <c r="L12" s="148">
        <f t="shared" ref="L12:L13" si="10">K12/$K$51*1000</f>
        <v>472.75138213843832</v>
      </c>
      <c r="M12" s="146">
        <v>3315.23</v>
      </c>
      <c r="N12" s="148">
        <f t="shared" ref="N12:N13" si="11">ROUND(M12/$M$51*1000,2)</f>
        <v>692.29</v>
      </c>
      <c r="O12" s="149">
        <v>79.3</v>
      </c>
      <c r="P12" s="148">
        <f t="shared" ref="P12" si="12">O12/$O$51*1000</f>
        <v>214.21895175886453</v>
      </c>
      <c r="Q12" s="149">
        <v>119.42</v>
      </c>
      <c r="R12" s="148">
        <f t="shared" ref="R12:R13" si="13">ROUND(Q12/$Q$51*1000,2)</f>
        <v>322.60000000000002</v>
      </c>
      <c r="S12" s="217"/>
    </row>
    <row r="13" spans="1:20" s="218" customFormat="1" ht="23.25" customHeight="1" x14ac:dyDescent="0.25">
      <c r="A13" s="216" t="s">
        <v>507</v>
      </c>
      <c r="B13" s="144" t="s">
        <v>505</v>
      </c>
      <c r="C13" s="151">
        <f t="shared" si="5"/>
        <v>1620.1577133999999</v>
      </c>
      <c r="D13" s="151">
        <f t="shared" si="6"/>
        <v>124.69613765913948</v>
      </c>
      <c r="E13" s="151">
        <f t="shared" si="7"/>
        <v>2800.88</v>
      </c>
      <c r="F13" s="151">
        <f t="shared" si="8"/>
        <v>215.57</v>
      </c>
      <c r="G13" s="146">
        <f>'Витобництво ТЕ'!G13</f>
        <v>917.51771340000005</v>
      </c>
      <c r="H13" s="148">
        <f t="shared" si="9"/>
        <v>117.12161270092034</v>
      </c>
      <c r="I13" s="146">
        <v>2051.83</v>
      </c>
      <c r="J13" s="148">
        <f t="shared" ref="J13" si="14">ROUND(I13/$I$51*1000,2)</f>
        <v>261.92</v>
      </c>
      <c r="K13" s="146">
        <v>673.06999999999994</v>
      </c>
      <c r="L13" s="148">
        <f t="shared" si="10"/>
        <v>140.55160244530174</v>
      </c>
      <c r="M13" s="146">
        <v>704.52</v>
      </c>
      <c r="N13" s="148">
        <f t="shared" si="11"/>
        <v>147.12</v>
      </c>
      <c r="O13" s="149">
        <v>29.57</v>
      </c>
      <c r="P13" s="148">
        <f>O13/$O$51*1000-0.01</f>
        <v>79.869626778179367</v>
      </c>
      <c r="Q13" s="149">
        <v>44.53</v>
      </c>
      <c r="R13" s="148">
        <f t="shared" si="13"/>
        <v>120.29</v>
      </c>
      <c r="S13" s="217"/>
    </row>
    <row r="14" spans="1:20" s="218" customFormat="1" x14ac:dyDescent="0.25">
      <c r="A14" s="216" t="s">
        <v>197</v>
      </c>
      <c r="B14" s="144" t="s">
        <v>198</v>
      </c>
      <c r="C14" s="151">
        <f t="shared" ref="C14:C18" si="15">G14+K14+O14</f>
        <v>867.94110723823667</v>
      </c>
      <c r="D14" s="151">
        <f>C14/$C$51*1000</f>
        <v>66.801461915136727</v>
      </c>
      <c r="E14" s="151" t="e">
        <f t="shared" ref="E14:E18" si="16">I14+M14+Q14</f>
        <v>#REF!</v>
      </c>
      <c r="F14" s="151" t="e">
        <f>ROUND(E14/$E$51*1000,2)</f>
        <v>#REF!</v>
      </c>
      <c r="G14" s="147">
        <f>'Витобництво ТЕ'!G14+'Транспортування ТЕ'!F12</f>
        <v>612.4756887819932</v>
      </c>
      <c r="H14" s="147">
        <f t="shared" ref="H14:H30" si="17">G14/$G$51*1000</f>
        <v>78.182839810724062</v>
      </c>
      <c r="I14" s="146" t="e">
        <f t="shared" ref="I14:I30" si="18">J14*$I$51/1000</f>
        <v>#REF!</v>
      </c>
      <c r="J14" s="148" t="e">
        <f>'Витобництво ТЕ'!N14+'Транспортування ТЕ'!H12+'Постачання ТЕ'!#REF!</f>
        <v>#REF!</v>
      </c>
      <c r="K14" s="147">
        <v>237.13444583232572</v>
      </c>
      <c r="L14" s="147">
        <f t="shared" ref="L14:L30" si="19">K14/$K$51*1000</f>
        <v>49.518811352031719</v>
      </c>
      <c r="M14" s="146" t="e">
        <f t="shared" ref="M14:M30" si="20">N14*$M$51/1000</f>
        <v>#REF!</v>
      </c>
      <c r="N14" s="148" t="e">
        <f>'Витобництво ТЕ'!N14+'Транспортування ТЕ'!H12+'Постачання ТЕ'!#REF!</f>
        <v>#REF!</v>
      </c>
      <c r="O14" s="146">
        <v>18.330972623917805</v>
      </c>
      <c r="P14" s="148">
        <f>O14/$O$51*1000</f>
        <v>49.518811352031719</v>
      </c>
      <c r="Q14" s="146" t="e">
        <f t="shared" ref="Q14:Q30" si="21">R14*$Q$51/1000</f>
        <v>#REF!</v>
      </c>
      <c r="R14" s="148" t="e">
        <f>'Витобництво ТЕ'!R14+'Транспортування ТЕ'!H12+'Постачання ТЕ'!#REF!</f>
        <v>#REF!</v>
      </c>
      <c r="S14" s="217"/>
    </row>
    <row r="15" spans="1:20" s="218" customFormat="1" ht="33.75" x14ac:dyDescent="0.25">
      <c r="A15" s="216" t="s">
        <v>199</v>
      </c>
      <c r="B15" s="144" t="s">
        <v>200</v>
      </c>
      <c r="C15" s="151">
        <f t="shared" si="15"/>
        <v>1800.0000000000002</v>
      </c>
      <c r="D15" s="151">
        <f>C15/$C$51*1000</f>
        <v>138.53777686582293</v>
      </c>
      <c r="E15" s="151">
        <f t="shared" si="16"/>
        <v>9260.2952874000021</v>
      </c>
      <c r="F15" s="151">
        <f>ROUND(E15/$E$51*1000,2)</f>
        <v>712.72</v>
      </c>
      <c r="G15" s="146">
        <v>0</v>
      </c>
      <c r="H15" s="147">
        <f t="shared" si="17"/>
        <v>0</v>
      </c>
      <c r="I15" s="146">
        <f t="shared" si="18"/>
        <v>0</v>
      </c>
      <c r="J15" s="148">
        <v>0</v>
      </c>
      <c r="K15" s="146">
        <v>1627.6596000000002</v>
      </c>
      <c r="L15" s="147">
        <f t="shared" si="19"/>
        <v>339.89059832629431</v>
      </c>
      <c r="M15" s="146">
        <f t="shared" si="20"/>
        <v>8285.3469540000024</v>
      </c>
      <c r="N15" s="148">
        <f>'Витобництво ТЕ'!N15</f>
        <v>1730.16</v>
      </c>
      <c r="O15" s="146">
        <v>172.34039999999999</v>
      </c>
      <c r="P15" s="148">
        <f>O15/$O$51*1000+0.01</f>
        <v>465.56586171126628</v>
      </c>
      <c r="Q15" s="146">
        <f t="shared" si="21"/>
        <v>974.94833340000002</v>
      </c>
      <c r="R15" s="148">
        <f>'Витобництво ТЕ'!R15</f>
        <v>2633.7</v>
      </c>
      <c r="S15" s="217"/>
      <c r="T15" s="217"/>
    </row>
    <row r="16" spans="1:20" s="218" customFormat="1" x14ac:dyDescent="0.25">
      <c r="A16" s="216" t="s">
        <v>201</v>
      </c>
      <c r="B16" s="144" t="s">
        <v>202</v>
      </c>
      <c r="C16" s="151">
        <f t="shared" si="15"/>
        <v>36.029499999999992</v>
      </c>
      <c r="D16" s="151">
        <f>C16/$C$51*1000</f>
        <v>2.7730260175484256</v>
      </c>
      <c r="E16" s="151">
        <f t="shared" si="16"/>
        <v>45.994674840000002</v>
      </c>
      <c r="F16" s="151">
        <f>ROUND(E16/$E$51*1000,2)</f>
        <v>3.54</v>
      </c>
      <c r="G16" s="147">
        <v>21.723578015586419</v>
      </c>
      <c r="H16" s="147">
        <f t="shared" si="17"/>
        <v>2.773026017548426</v>
      </c>
      <c r="I16" s="146">
        <f t="shared" si="18"/>
        <v>27.731967059999999</v>
      </c>
      <c r="J16" s="148">
        <f>'Транспортування ТЕ'!H14</f>
        <v>3.54</v>
      </c>
      <c r="K16" s="147">
        <v>13.279397667185465</v>
      </c>
      <c r="L16" s="147">
        <f t="shared" si="19"/>
        <v>2.773026017548426</v>
      </c>
      <c r="M16" s="146">
        <f t="shared" si="20"/>
        <v>16.952263500000001</v>
      </c>
      <c r="N16" s="148">
        <f>'Транспортування ТЕ'!H14</f>
        <v>3.54</v>
      </c>
      <c r="O16" s="146">
        <v>1.0265243172281113</v>
      </c>
      <c r="P16" s="148">
        <f>O16/$O$51*1000</f>
        <v>2.7730260175484256</v>
      </c>
      <c r="Q16" s="146">
        <f t="shared" si="21"/>
        <v>1.3104442800000002</v>
      </c>
      <c r="R16" s="148">
        <f>'Транспортування ТЕ'!H14</f>
        <v>3.54</v>
      </c>
      <c r="S16" s="217"/>
    </row>
    <row r="17" spans="1:20" s="218" customFormat="1" ht="22.5" x14ac:dyDescent="0.25">
      <c r="A17" s="216" t="s">
        <v>203</v>
      </c>
      <c r="B17" s="144" t="s">
        <v>204</v>
      </c>
      <c r="C17" s="151">
        <f t="shared" si="15"/>
        <v>105.52706999999998</v>
      </c>
      <c r="D17" s="151">
        <f>C17/$C$51*1000</f>
        <v>8.1219364872022624</v>
      </c>
      <c r="E17" s="151" t="e">
        <f t="shared" si="16"/>
        <v>#REF!</v>
      </c>
      <c r="F17" s="151" t="e">
        <f>ROUND(E17/$E$51*1000,2)</f>
        <v>#REF!</v>
      </c>
      <c r="G17" s="147">
        <v>63.626348905792455</v>
      </c>
      <c r="H17" s="147">
        <f t="shared" si="17"/>
        <v>8.1219364872022641</v>
      </c>
      <c r="I17" s="146" t="e">
        <f t="shared" si="18"/>
        <v>#REF!</v>
      </c>
      <c r="J17" s="148" t="e">
        <f>'Витобництво ТЕ'!J17+'Транспортування ТЕ'!H15+'Постачання ТЕ'!#REF!</f>
        <v>#REF!</v>
      </c>
      <c r="K17" s="147">
        <v>38.894126401502028</v>
      </c>
      <c r="L17" s="147">
        <f t="shared" si="19"/>
        <v>8.1219364872022641</v>
      </c>
      <c r="M17" s="146" t="e">
        <f t="shared" si="20"/>
        <v>#REF!</v>
      </c>
      <c r="N17" s="148" t="e">
        <f>'Витобництво ТЕ'!N17+'Транспортування ТЕ'!H15+'Постачання ТЕ'!#REF!</f>
        <v>#REF!</v>
      </c>
      <c r="O17" s="146">
        <v>3.0065946927055087</v>
      </c>
      <c r="P17" s="148">
        <f>O17/$O$51*1000</f>
        <v>8.1219364872022641</v>
      </c>
      <c r="Q17" s="146" t="e">
        <f t="shared" si="21"/>
        <v>#REF!</v>
      </c>
      <c r="R17" s="148" t="e">
        <f>'Витобництво ТЕ'!R17+'Транспортування ТЕ'!H15+'Постачання ТЕ'!#REF!</f>
        <v>#REF!</v>
      </c>
      <c r="S17" s="217"/>
    </row>
    <row r="18" spans="1:20" s="215" customFormat="1" x14ac:dyDescent="0.25">
      <c r="A18" s="212" t="s">
        <v>205</v>
      </c>
      <c r="B18" s="140" t="s">
        <v>206</v>
      </c>
      <c r="C18" s="213">
        <f t="shared" si="15"/>
        <v>1996.6008000000002</v>
      </c>
      <c r="D18" s="213">
        <f>C18/$C$51*1000</f>
        <v>153.66924228917975</v>
      </c>
      <c r="E18" s="213" t="e">
        <f t="shared" si="16"/>
        <v>#REF!</v>
      </c>
      <c r="F18" s="213" t="e">
        <f>ROUND(E18/$E$51*1000,2)</f>
        <v>#REF!</v>
      </c>
      <c r="G18" s="142">
        <v>1203.82778680754</v>
      </c>
      <c r="H18" s="142">
        <f t="shared" si="17"/>
        <v>153.66924228917975</v>
      </c>
      <c r="I18" s="214" t="e">
        <f t="shared" si="18"/>
        <v>#REF!</v>
      </c>
      <c r="J18" s="214" t="e">
        <f>'Витобництво ТЕ'!N18+'Транспортування ТЕ'!H16+'Постачання ТЕ'!#REF!</f>
        <v>#REF!</v>
      </c>
      <c r="K18" s="142">
        <v>735.88742574336686</v>
      </c>
      <c r="L18" s="142">
        <f t="shared" si="19"/>
        <v>153.66924228917975</v>
      </c>
      <c r="M18" s="214" t="e">
        <f t="shared" si="20"/>
        <v>#REF!</v>
      </c>
      <c r="N18" s="214" t="e">
        <f>'Витобництво ТЕ'!N18+'Транспортування ТЕ'!H16+'Постачання ТЕ'!#REF!</f>
        <v>#REF!</v>
      </c>
      <c r="O18" s="142">
        <v>56.885587449093137</v>
      </c>
      <c r="P18" s="214">
        <f>O18/$O$51*1000</f>
        <v>153.66924228917975</v>
      </c>
      <c r="Q18" s="214" t="e">
        <f t="shared" si="21"/>
        <v>#REF!</v>
      </c>
      <c r="R18" s="214" t="e">
        <f>'Витобництво ТЕ'!R18+'Транспортування ТЕ'!H16+'Постачання ТЕ'!#REF!</f>
        <v>#REF!</v>
      </c>
      <c r="S18" s="219"/>
    </row>
    <row r="19" spans="1:20" s="215" customFormat="1" x14ac:dyDescent="0.25">
      <c r="A19" s="212" t="s">
        <v>207</v>
      </c>
      <c r="B19" s="140" t="s">
        <v>208</v>
      </c>
      <c r="C19" s="213">
        <f t="shared" ref="C19:Q19" si="22">SUM(C20:C22)</f>
        <v>831.89415999999983</v>
      </c>
      <c r="D19" s="213">
        <f t="shared" si="22"/>
        <v>64.027093063367317</v>
      </c>
      <c r="E19" s="213" t="e">
        <f t="shared" si="22"/>
        <v>#REF!</v>
      </c>
      <c r="F19" s="213" t="e">
        <f t="shared" si="22"/>
        <v>#REF!</v>
      </c>
      <c r="G19" s="214">
        <f t="shared" si="22"/>
        <v>501.58114005108962</v>
      </c>
      <c r="H19" s="214">
        <f t="shared" si="22"/>
        <v>64.027093063367317</v>
      </c>
      <c r="I19" s="214" t="e">
        <f t="shared" si="22"/>
        <v>#REF!</v>
      </c>
      <c r="J19" s="214" t="e">
        <f t="shared" si="22"/>
        <v>#REF!</v>
      </c>
      <c r="K19" s="214">
        <f t="shared" si="22"/>
        <v>306.61134258452688</v>
      </c>
      <c r="L19" s="214">
        <f t="shared" si="22"/>
        <v>64.027093063367317</v>
      </c>
      <c r="M19" s="214" t="e">
        <f t="shared" si="22"/>
        <v>#REF!</v>
      </c>
      <c r="N19" s="214" t="e">
        <f t="shared" si="22"/>
        <v>#REF!</v>
      </c>
      <c r="O19" s="214">
        <f t="shared" si="22"/>
        <v>23.701677364383443</v>
      </c>
      <c r="P19" s="214">
        <f t="shared" si="22"/>
        <v>64.027093063367317</v>
      </c>
      <c r="Q19" s="214" t="e">
        <f t="shared" si="22"/>
        <v>#REF!</v>
      </c>
      <c r="R19" s="214" t="e">
        <f>SUM(R20:R22)</f>
        <v>#REF!</v>
      </c>
      <c r="S19" s="219"/>
    </row>
    <row r="20" spans="1:20" s="218" customFormat="1" x14ac:dyDescent="0.25">
      <c r="A20" s="216" t="s">
        <v>209</v>
      </c>
      <c r="B20" s="144" t="s">
        <v>210</v>
      </c>
      <c r="C20" s="151">
        <f>G20+K20+O20</f>
        <v>439.25217999999995</v>
      </c>
      <c r="D20" s="151">
        <f>C20/$C$51*1000</f>
        <v>33.807233611481266</v>
      </c>
      <c r="E20" s="151" t="e">
        <f>I20+M20+Q20</f>
        <v>#REF!</v>
      </c>
      <c r="F20" s="151" t="e">
        <f>ROUND(E20/$E$51*1000,2)</f>
        <v>#REF!</v>
      </c>
      <c r="G20" s="147">
        <v>264.84211550941336</v>
      </c>
      <c r="H20" s="147">
        <f t="shared" si="17"/>
        <v>33.807233611481266</v>
      </c>
      <c r="I20" s="148" t="e">
        <f t="shared" si="18"/>
        <v>#REF!</v>
      </c>
      <c r="J20" s="148" t="e">
        <f>'Витобництво ТЕ'!J20+'Транспортування ТЕ'!H18+'Постачання ТЕ'!#REF!</f>
        <v>#REF!</v>
      </c>
      <c r="K20" s="147">
        <v>161.89523513782123</v>
      </c>
      <c r="L20" s="147">
        <f t="shared" si="19"/>
        <v>33.807233611481266</v>
      </c>
      <c r="M20" s="146" t="e">
        <f t="shared" si="20"/>
        <v>#REF!</v>
      </c>
      <c r="N20" s="148" t="e">
        <f>'Витобництво ТЕ'!N20+'Транспортування ТЕ'!H18+'Постачання ТЕ'!#REF!</f>
        <v>#REF!</v>
      </c>
      <c r="O20" s="147">
        <v>12.514829352765359</v>
      </c>
      <c r="P20" s="148">
        <f>O20/$O$51*1000</f>
        <v>33.807233611481266</v>
      </c>
      <c r="Q20" s="148" t="e">
        <f t="shared" si="21"/>
        <v>#REF!</v>
      </c>
      <c r="R20" s="148" t="e">
        <f>'Витобництво ТЕ'!R20+'Транспортування ТЕ'!H18+'Постачання ТЕ'!#REF!</f>
        <v>#REF!</v>
      </c>
      <c r="S20" s="217"/>
    </row>
    <row r="21" spans="1:20" x14ac:dyDescent="0.25">
      <c r="A21" s="203" t="s">
        <v>211</v>
      </c>
      <c r="B21" s="144" t="s">
        <v>212</v>
      </c>
      <c r="C21" s="145">
        <f>G21+K21+O21</f>
        <v>225.10647</v>
      </c>
      <c r="D21" s="145">
        <f>C21/$C$51*1000</f>
        <v>17.325416617729477</v>
      </c>
      <c r="E21" s="145" t="e">
        <f>I21+M21+Q21</f>
        <v>#REF!</v>
      </c>
      <c r="F21" s="145" t="e">
        <f>ROUND(E21/$E$51*1000,2)</f>
        <v>#REF!</v>
      </c>
      <c r="G21" s="147">
        <v>135.72539066204817</v>
      </c>
      <c r="H21" s="147">
        <f t="shared" si="17"/>
        <v>17.325416617729481</v>
      </c>
      <c r="I21" s="147" t="e">
        <f t="shared" si="18"/>
        <v>#REF!</v>
      </c>
      <c r="J21" s="148" t="e">
        <f>'Витобництво ТЕ'!J21+'Транспортування ТЕ'!H19+'Постачання ТЕ'!#REF!</f>
        <v>#REF!</v>
      </c>
      <c r="K21" s="147">
        <v>82.967521963567492</v>
      </c>
      <c r="L21" s="147">
        <f t="shared" si="19"/>
        <v>17.325416617729477</v>
      </c>
      <c r="M21" s="146" t="e">
        <f t="shared" si="20"/>
        <v>#REF!</v>
      </c>
      <c r="N21" s="148" t="e">
        <f>'Витобництво ТЕ'!N21+'Транспортування ТЕ'!H19+'Постачання ТЕ'!#REF!</f>
        <v>#REF!</v>
      </c>
      <c r="O21" s="147">
        <v>6.4135573743843342</v>
      </c>
      <c r="P21" s="147">
        <f>O21/$O$51*1000</f>
        <v>17.325416617729477</v>
      </c>
      <c r="Q21" s="147" t="e">
        <f t="shared" si="21"/>
        <v>#REF!</v>
      </c>
      <c r="R21" s="147" t="e">
        <f>'Витобництво ТЕ'!R21+'Транспортування ТЕ'!H19+'Постачання ТЕ'!#REF!</f>
        <v>#REF!</v>
      </c>
      <c r="S21" s="150"/>
    </row>
    <row r="22" spans="1:20" x14ac:dyDescent="0.25">
      <c r="A22" s="203" t="s">
        <v>213</v>
      </c>
      <c r="B22" s="144" t="s">
        <v>214</v>
      </c>
      <c r="C22" s="145">
        <f>G22+K22+O22</f>
        <v>167.53550999999993</v>
      </c>
      <c r="D22" s="145">
        <f>C22/$C$51*1000</f>
        <v>12.894442834156575</v>
      </c>
      <c r="E22" s="145" t="e">
        <f>I22+M22+Q22</f>
        <v>#REF!</v>
      </c>
      <c r="F22" s="145" t="e">
        <f>ROUND(E22/$E$51*1000,2)</f>
        <v>#REF!</v>
      </c>
      <c r="G22" s="147">
        <v>101.01363387962803</v>
      </c>
      <c r="H22" s="147">
        <f t="shared" si="17"/>
        <v>12.894442834156578</v>
      </c>
      <c r="I22" s="147" t="e">
        <f t="shared" si="18"/>
        <v>#REF!</v>
      </c>
      <c r="J22" s="148" t="e">
        <f>'Витобництво ТЕ'!J22+'Транспортування ТЕ'!H20+'Постачання ТЕ'!#REF!</f>
        <v>#REF!</v>
      </c>
      <c r="K22" s="147">
        <v>61.748585483138172</v>
      </c>
      <c r="L22" s="147">
        <f t="shared" si="19"/>
        <v>12.894442834156578</v>
      </c>
      <c r="M22" s="146" t="e">
        <f t="shared" si="20"/>
        <v>#REF!</v>
      </c>
      <c r="N22" s="148" t="e">
        <f>'Витобництво ТЕ'!N22+'Транспортування ТЕ'!H20+'Постачання ТЕ'!#REF!</f>
        <v>#REF!</v>
      </c>
      <c r="O22" s="147">
        <v>4.7732906372337505</v>
      </c>
      <c r="P22" s="147">
        <f>O22/$O$51*1000</f>
        <v>12.894442834156578</v>
      </c>
      <c r="Q22" s="147" t="e">
        <f t="shared" si="21"/>
        <v>#REF!</v>
      </c>
      <c r="R22" s="147" t="e">
        <f>'Витобництво ТЕ'!R22+'Транспортування ТЕ'!H20+'Постачання ТЕ'!#REF!</f>
        <v>#REF!</v>
      </c>
      <c r="S22" s="150"/>
    </row>
    <row r="23" spans="1:20" s="143" customFormat="1" x14ac:dyDescent="0.25">
      <c r="A23" s="139" t="s">
        <v>215</v>
      </c>
      <c r="B23" s="140" t="s">
        <v>216</v>
      </c>
      <c r="C23" s="141">
        <f t="shared" ref="C23:R23" si="23">SUM(C24:C26)</f>
        <v>1350.6947399999999</v>
      </c>
      <c r="D23" s="141">
        <f t="shared" si="23"/>
        <v>103.95680361331148</v>
      </c>
      <c r="E23" s="141" t="e">
        <f t="shared" si="23"/>
        <v>#REF!</v>
      </c>
      <c r="F23" s="141" t="e">
        <f t="shared" si="23"/>
        <v>#REF!</v>
      </c>
      <c r="G23" s="142">
        <f t="shared" si="23"/>
        <v>814.38606030148105</v>
      </c>
      <c r="H23" s="142">
        <f t="shared" si="23"/>
        <v>103.95680361331148</v>
      </c>
      <c r="I23" s="142" t="e">
        <f t="shared" si="23"/>
        <v>#REF!</v>
      </c>
      <c r="J23" s="214" t="e">
        <f>SUM(J24:J26)</f>
        <v>#REF!</v>
      </c>
      <c r="K23" s="142">
        <f t="shared" si="23"/>
        <v>497.82574222333574</v>
      </c>
      <c r="L23" s="142">
        <f t="shared" si="23"/>
        <v>103.96680361331148</v>
      </c>
      <c r="M23" s="142" t="e">
        <f t="shared" si="23"/>
        <v>#REF!</v>
      </c>
      <c r="N23" s="214" t="e">
        <f>SUM(N24:N26)</f>
        <v>#REF!</v>
      </c>
      <c r="O23" s="142">
        <f t="shared" si="23"/>
        <v>38.482937475182872</v>
      </c>
      <c r="P23" s="142">
        <f t="shared" si="23"/>
        <v>103.95680361331148</v>
      </c>
      <c r="Q23" s="142" t="e">
        <f t="shared" si="23"/>
        <v>#REF!</v>
      </c>
      <c r="R23" s="142" t="e">
        <f t="shared" si="23"/>
        <v>#REF!</v>
      </c>
      <c r="S23" s="154"/>
      <c r="T23" s="233"/>
    </row>
    <row r="24" spans="1:20" s="218" customFormat="1" x14ac:dyDescent="0.25">
      <c r="A24" s="216" t="s">
        <v>217</v>
      </c>
      <c r="B24" s="144" t="s">
        <v>218</v>
      </c>
      <c r="C24" s="151">
        <f>G24+K24+O24</f>
        <v>871.04768191891776</v>
      </c>
      <c r="D24" s="151">
        <f>C24/$C$51*1000</f>
        <v>67.040560776208508</v>
      </c>
      <c r="E24" s="151" t="e">
        <f>I24+M24+Q24</f>
        <v>#REF!</v>
      </c>
      <c r="F24" s="151" t="e">
        <f>ROUND(E24/$E$51*1000,2)</f>
        <v>#REF!</v>
      </c>
      <c r="G24" s="147">
        <v>525.18831161857133</v>
      </c>
      <c r="H24" s="147">
        <f>G24/$G$51*1000</f>
        <v>67.040560776208508</v>
      </c>
      <c r="I24" s="148" t="e">
        <f t="shared" si="18"/>
        <v>#REF!</v>
      </c>
      <c r="J24" s="148" t="e">
        <f>'Витобництво ТЕ'!J24+'Транспортування ТЕ'!H22+'Постачання ТЕ'!#REF!</f>
        <v>#REF!</v>
      </c>
      <c r="K24" s="148">
        <v>321.04216143108795</v>
      </c>
      <c r="L24" s="147">
        <f>K24/$K$51*1000+0.01</f>
        <v>67.050560776208513</v>
      </c>
      <c r="M24" s="146" t="e">
        <f t="shared" si="20"/>
        <v>#REF!</v>
      </c>
      <c r="N24" s="148" t="e">
        <f>'Витобництво ТЕ'!N24+'Транспортування ТЕ'!H22+'Постачання ТЕ'!#REF!</f>
        <v>#REF!</v>
      </c>
      <c r="O24" s="147">
        <v>24.817208869258423</v>
      </c>
      <c r="P24" s="148">
        <f>O24/$O$51*1000</f>
        <v>67.040560776208508</v>
      </c>
      <c r="Q24" s="148" t="e">
        <f t="shared" si="21"/>
        <v>#REF!</v>
      </c>
      <c r="R24" s="148" t="e">
        <f>'Витобництво ТЕ'!R24+'Транспортування ТЕ'!H22+'Постачання ТЕ'!#REF!</f>
        <v>#REF!</v>
      </c>
      <c r="S24" s="217"/>
    </row>
    <row r="25" spans="1:20" s="218" customFormat="1" x14ac:dyDescent="0.25">
      <c r="A25" s="216" t="s">
        <v>219</v>
      </c>
      <c r="B25" s="144" t="s">
        <v>220</v>
      </c>
      <c r="C25" s="151">
        <f>G25+K25+O25</f>
        <v>191.63048884573749</v>
      </c>
      <c r="D25" s="151">
        <f>C25/$C$51*1000</f>
        <v>14.748923280221859</v>
      </c>
      <c r="E25" s="151" t="e">
        <f>I25+M25+Q25</f>
        <v>#REF!</v>
      </c>
      <c r="F25" s="151" t="e">
        <f>ROUND(E25/$E$51*1000,2)</f>
        <v>#REF!</v>
      </c>
      <c r="G25" s="147">
        <v>115.54142784677394</v>
      </c>
      <c r="H25" s="147">
        <f t="shared" si="17"/>
        <v>14.748923280221859</v>
      </c>
      <c r="I25" s="148" t="e">
        <f t="shared" si="18"/>
        <v>#REF!</v>
      </c>
      <c r="J25" s="148" t="e">
        <f>'Витобництво ТЕ'!J25+'Транспортування ТЕ'!H23+'Постачання ТЕ'!#REF!</f>
        <v>#REF!</v>
      </c>
      <c r="K25" s="148">
        <v>70.629275081244444</v>
      </c>
      <c r="L25" s="147">
        <f t="shared" si="19"/>
        <v>14.748923280221859</v>
      </c>
      <c r="M25" s="146" t="e">
        <f t="shared" si="20"/>
        <v>#REF!</v>
      </c>
      <c r="N25" s="148" t="e">
        <f>'Витобництво ТЕ'!N25+'Транспортування ТЕ'!H23+'Постачання ТЕ'!#REF!</f>
        <v>#REF!</v>
      </c>
      <c r="O25" s="147">
        <v>5.4597859177190893</v>
      </c>
      <c r="P25" s="148">
        <f>O25/$O$51*1000</f>
        <v>14.748923280221861</v>
      </c>
      <c r="Q25" s="148" t="e">
        <f t="shared" si="21"/>
        <v>#REF!</v>
      </c>
      <c r="R25" s="148" t="e">
        <f>'Витобництво ТЕ'!R25+'Транспортування ТЕ'!H23+'Постачання ТЕ'!#REF!</f>
        <v>#REF!</v>
      </c>
      <c r="S25" s="217"/>
    </row>
    <row r="26" spans="1:20" s="218" customFormat="1" x14ac:dyDescent="0.25">
      <c r="A26" s="216" t="s">
        <v>221</v>
      </c>
      <c r="B26" s="144" t="s">
        <v>222</v>
      </c>
      <c r="C26" s="151">
        <f>G26+K26+O26</f>
        <v>288.01656923534449</v>
      </c>
      <c r="D26" s="151">
        <f>C26/$C$51*1000</f>
        <v>22.167319556881107</v>
      </c>
      <c r="E26" s="151" t="e">
        <f>I26+M26+Q26</f>
        <v>#REF!</v>
      </c>
      <c r="F26" s="151" t="e">
        <f>ROUND(E26/$E$51*1000,2)</f>
        <v>#REF!</v>
      </c>
      <c r="G26" s="147">
        <v>173.65632083613579</v>
      </c>
      <c r="H26" s="147">
        <f t="shared" si="17"/>
        <v>22.167319556881111</v>
      </c>
      <c r="I26" s="148" t="e">
        <f t="shared" si="18"/>
        <v>#REF!</v>
      </c>
      <c r="J26" s="148" t="e">
        <f>'Витобництво ТЕ'!J26+'Транспортування ТЕ'!H24+'Постачання ТЕ'!#REF!</f>
        <v>#REF!</v>
      </c>
      <c r="K26" s="148">
        <v>106.15430571100335</v>
      </c>
      <c r="L26" s="147">
        <f t="shared" si="19"/>
        <v>22.167319556881107</v>
      </c>
      <c r="M26" s="146" t="e">
        <f t="shared" si="20"/>
        <v>#REF!</v>
      </c>
      <c r="N26" s="148" t="e">
        <f>'Витобництво ТЕ'!N26+'Транспортування ТЕ'!H24+'Постачання ТЕ'!#REF!</f>
        <v>#REF!</v>
      </c>
      <c r="O26" s="147">
        <v>8.2059426882053632</v>
      </c>
      <c r="P26" s="148">
        <f>O26/$O$51*1000</f>
        <v>22.167319556881107</v>
      </c>
      <c r="Q26" s="148" t="e">
        <f t="shared" si="21"/>
        <v>#REF!</v>
      </c>
      <c r="R26" s="148" t="e">
        <f>'Витобництво ТЕ'!R26+'Транспортування ТЕ'!H24+'Постачання ТЕ'!#REF!</f>
        <v>#REF!</v>
      </c>
      <c r="S26" s="217"/>
    </row>
    <row r="27" spans="1:20" s="143" customFormat="1" x14ac:dyDescent="0.25">
      <c r="A27" s="139">
        <v>2</v>
      </c>
      <c r="B27" s="140" t="s">
        <v>223</v>
      </c>
      <c r="C27" s="141">
        <f t="shared" ref="C27:R27" si="24">SUM(C28:C30)</f>
        <v>1038.0452399999997</v>
      </c>
      <c r="D27" s="141">
        <f t="shared" si="24"/>
        <v>79.893599908749763</v>
      </c>
      <c r="E27" s="141" t="e">
        <f t="shared" si="24"/>
        <v>#REF!</v>
      </c>
      <c r="F27" s="141" t="e">
        <f t="shared" si="24"/>
        <v>#REF!</v>
      </c>
      <c r="G27" s="142">
        <f t="shared" si="24"/>
        <v>625.87759349555574</v>
      </c>
      <c r="H27" s="142">
        <f t="shared" si="24"/>
        <v>79.893599908749763</v>
      </c>
      <c r="I27" s="142" t="e">
        <f t="shared" si="24"/>
        <v>#REF!</v>
      </c>
      <c r="J27" s="214" t="e">
        <f>SUM(J28:J30)</f>
        <v>#REF!</v>
      </c>
      <c r="K27" s="142">
        <f t="shared" si="24"/>
        <v>382.59247390302323</v>
      </c>
      <c r="L27" s="142">
        <f t="shared" si="24"/>
        <v>79.893599908749778</v>
      </c>
      <c r="M27" s="142" t="e">
        <f t="shared" si="24"/>
        <v>#REF!</v>
      </c>
      <c r="N27" s="142" t="e">
        <f t="shared" si="24"/>
        <v>#REF!</v>
      </c>
      <c r="O27" s="142">
        <f t="shared" si="24"/>
        <v>29.57517260142081</v>
      </c>
      <c r="P27" s="142">
        <f t="shared" si="24"/>
        <v>79.893599908749778</v>
      </c>
      <c r="Q27" s="142" t="e">
        <f t="shared" si="24"/>
        <v>#REF!</v>
      </c>
      <c r="R27" s="142" t="e">
        <f t="shared" si="24"/>
        <v>#REF!</v>
      </c>
      <c r="S27" s="154"/>
      <c r="T27" s="233"/>
    </row>
    <row r="28" spans="1:20" x14ac:dyDescent="0.25">
      <c r="A28" s="203" t="s">
        <v>224</v>
      </c>
      <c r="B28" s="144" t="s">
        <v>218</v>
      </c>
      <c r="C28" s="145">
        <f>G28+K28+O28</f>
        <v>640.40701623486348</v>
      </c>
      <c r="D28" s="145">
        <f>C28/$C$51*1000</f>
        <v>49.289202399140528</v>
      </c>
      <c r="E28" s="145" t="e">
        <f>I28+M28+Q28</f>
        <v>#REF!</v>
      </c>
      <c r="F28" s="145" t="e">
        <f>ROUND(E28/$E$51*1000,2)</f>
        <v>#REF!</v>
      </c>
      <c r="G28" s="147">
        <v>386.12614049340061</v>
      </c>
      <c r="H28" s="147">
        <f t="shared" si="17"/>
        <v>49.289202399140535</v>
      </c>
      <c r="I28" s="147" t="e">
        <f t="shared" si="18"/>
        <v>#REF!</v>
      </c>
      <c r="J28" s="148" t="e">
        <f>'Витобництво ТЕ'!N28+'Транспортування ТЕ'!H26+'Постачання ТЕ'!#REF!</f>
        <v>#REF!</v>
      </c>
      <c r="K28" s="147">
        <v>236.0349002189443</v>
      </c>
      <c r="L28" s="147">
        <f t="shared" si="19"/>
        <v>49.289202399140542</v>
      </c>
      <c r="M28" s="146" t="e">
        <f t="shared" si="20"/>
        <v>#REF!</v>
      </c>
      <c r="N28" s="147" t="e">
        <f>'Витобництво ТЕ'!N28+'Транспортування ТЕ'!H26+'Постачання ТЕ'!#REF!</f>
        <v>#REF!</v>
      </c>
      <c r="O28" s="147">
        <v>18.245975522518645</v>
      </c>
      <c r="P28" s="147">
        <f>O28/$O$51*1000</f>
        <v>49.289202399140542</v>
      </c>
      <c r="Q28" s="147" t="e">
        <f t="shared" si="21"/>
        <v>#REF!</v>
      </c>
      <c r="R28" s="147" t="e">
        <f>'Витобництво ТЕ'!R28+'Транспортування ТЕ'!H26+'Постачання ТЕ'!#REF!</f>
        <v>#REF!</v>
      </c>
      <c r="S28" s="150"/>
    </row>
    <row r="29" spans="1:20" x14ac:dyDescent="0.25">
      <c r="A29" s="203" t="s">
        <v>225</v>
      </c>
      <c r="B29" s="144" t="s">
        <v>226</v>
      </c>
      <c r="C29" s="145">
        <f>G29+K29+O29</f>
        <v>140.88954631666039</v>
      </c>
      <c r="D29" s="145">
        <f>C29/$C$51*1000</f>
        <v>10.843624739080289</v>
      </c>
      <c r="E29" s="145" t="e">
        <f>I29+M29+Q29</f>
        <v>#REF!</v>
      </c>
      <c r="F29" s="145" t="e">
        <f>ROUND(E29/$E$51*1000,2)</f>
        <v>#REF!</v>
      </c>
      <c r="G29" s="147">
        <v>84.947752563608944</v>
      </c>
      <c r="H29" s="147">
        <f t="shared" si="17"/>
        <v>10.84362473908029</v>
      </c>
      <c r="I29" s="147" t="e">
        <f t="shared" si="18"/>
        <v>#REF!</v>
      </c>
      <c r="J29" s="148" t="e">
        <f>'Витобництво ТЕ'!J29+'Транспортування ТЕ'!H27+'Постачання ТЕ'!#REF!</f>
        <v>#REF!</v>
      </c>
      <c r="K29" s="147">
        <v>51.927679059889222</v>
      </c>
      <c r="L29" s="147">
        <f t="shared" si="19"/>
        <v>10.84362473908029</v>
      </c>
      <c r="M29" s="146" t="e">
        <f t="shared" si="20"/>
        <v>#REF!</v>
      </c>
      <c r="N29" s="147" t="e">
        <f>'Витобництво ТЕ'!N29+'Транспортування ТЕ'!H27+'Постачання ТЕ'!#REF!</f>
        <v>#REF!</v>
      </c>
      <c r="O29" s="147">
        <v>4.0141146931622202</v>
      </c>
      <c r="P29" s="147">
        <f>O29/$O$51*1000</f>
        <v>10.84362473908029</v>
      </c>
      <c r="Q29" s="147" t="e">
        <f t="shared" si="21"/>
        <v>#REF!</v>
      </c>
      <c r="R29" s="147" t="e">
        <f>'Витобництво ТЕ'!R29+'Транспортування ТЕ'!H27+'Постачання ТЕ'!#REF!</f>
        <v>#REF!</v>
      </c>
      <c r="S29" s="150"/>
    </row>
    <row r="30" spans="1:20" x14ac:dyDescent="0.25">
      <c r="A30" s="203" t="s">
        <v>227</v>
      </c>
      <c r="B30" s="144" t="s">
        <v>222</v>
      </c>
      <c r="C30" s="145">
        <f>G30+K30+O30</f>
        <v>256.74867744847592</v>
      </c>
      <c r="D30" s="145">
        <f>C30/$C$51*1000</f>
        <v>19.760772770528941</v>
      </c>
      <c r="E30" s="145" t="e">
        <f>I30+M30+Q30</f>
        <v>#REF!</v>
      </c>
      <c r="F30" s="145" t="e">
        <f>ROUND(E30/$E$51*1000,2)</f>
        <v>#REF!</v>
      </c>
      <c r="G30" s="147">
        <v>154.8037004385462</v>
      </c>
      <c r="H30" s="147">
        <f t="shared" si="17"/>
        <v>19.760772770528941</v>
      </c>
      <c r="I30" s="147" t="e">
        <f t="shared" si="18"/>
        <v>#REF!</v>
      </c>
      <c r="J30" s="148" t="e">
        <f>'Витобництво ТЕ'!J30+'Транспортування ТЕ'!H28+'Постачання ТЕ'!#REF!</f>
        <v>#REF!</v>
      </c>
      <c r="K30" s="147">
        <v>94.629894624189745</v>
      </c>
      <c r="L30" s="147">
        <f t="shared" si="19"/>
        <v>19.760772770528941</v>
      </c>
      <c r="M30" s="146" t="e">
        <f t="shared" si="20"/>
        <v>#REF!</v>
      </c>
      <c r="N30" s="147" t="e">
        <f>'Витобництво ТЕ'!N30+'Транспортування ТЕ'!H28+'Постачання ТЕ'!#REF!</f>
        <v>#REF!</v>
      </c>
      <c r="O30" s="147">
        <v>7.3150823857399452</v>
      </c>
      <c r="P30" s="147">
        <f>O30/$O$51*1000</f>
        <v>19.760772770528941</v>
      </c>
      <c r="Q30" s="147" t="e">
        <f t="shared" si="21"/>
        <v>#REF!</v>
      </c>
      <c r="R30" s="147" t="e">
        <f>'Витобництво ТЕ'!R30+'Транспортування ТЕ'!H28+'Постачання ТЕ'!#REF!</f>
        <v>#REF!</v>
      </c>
      <c r="S30" s="150"/>
    </row>
    <row r="31" spans="1:20" s="143" customFormat="1" hidden="1" x14ac:dyDescent="0.25">
      <c r="A31" s="139">
        <v>3</v>
      </c>
      <c r="B31" s="140" t="s">
        <v>228</v>
      </c>
      <c r="C31" s="142">
        <v>0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214">
        <v>0</v>
      </c>
      <c r="K31" s="142">
        <v>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54"/>
    </row>
    <row r="32" spans="1:20" s="143" customFormat="1" hidden="1" x14ac:dyDescent="0.25">
      <c r="A32" s="139" t="s">
        <v>229</v>
      </c>
      <c r="B32" s="140" t="s">
        <v>218</v>
      </c>
      <c r="C32" s="142">
        <v>0</v>
      </c>
      <c r="D32" s="141"/>
      <c r="E32" s="141"/>
      <c r="F32" s="141"/>
      <c r="G32" s="141"/>
      <c r="H32" s="141"/>
      <c r="I32" s="142">
        <v>0</v>
      </c>
      <c r="J32" s="214">
        <v>0</v>
      </c>
      <c r="K32" s="142">
        <v>0</v>
      </c>
      <c r="L32" s="142">
        <v>0</v>
      </c>
      <c r="M32" s="142">
        <v>0</v>
      </c>
      <c r="N32" s="142">
        <v>0</v>
      </c>
      <c r="O32" s="142">
        <v>0</v>
      </c>
      <c r="P32" s="142">
        <v>0</v>
      </c>
      <c r="Q32" s="142">
        <v>0</v>
      </c>
      <c r="R32" s="142">
        <v>0</v>
      </c>
      <c r="S32" s="154"/>
    </row>
    <row r="33" spans="1:19" s="143" customFormat="1" hidden="1" x14ac:dyDescent="0.25">
      <c r="A33" s="139" t="s">
        <v>230</v>
      </c>
      <c r="B33" s="140" t="s">
        <v>220</v>
      </c>
      <c r="C33" s="142">
        <v>0</v>
      </c>
      <c r="D33" s="141"/>
      <c r="E33" s="141"/>
      <c r="F33" s="141"/>
      <c r="G33" s="141"/>
      <c r="H33" s="141"/>
      <c r="I33" s="142">
        <v>0</v>
      </c>
      <c r="J33" s="214">
        <v>0</v>
      </c>
      <c r="K33" s="142">
        <v>0</v>
      </c>
      <c r="L33" s="142">
        <v>0</v>
      </c>
      <c r="M33" s="142">
        <v>0</v>
      </c>
      <c r="N33" s="142">
        <v>0</v>
      </c>
      <c r="O33" s="142">
        <v>0</v>
      </c>
      <c r="P33" s="142">
        <v>0</v>
      </c>
      <c r="Q33" s="142">
        <v>0</v>
      </c>
      <c r="R33" s="142">
        <v>0</v>
      </c>
      <c r="S33" s="154"/>
    </row>
    <row r="34" spans="1:19" s="143" customFormat="1" hidden="1" x14ac:dyDescent="0.25">
      <c r="A34" s="139" t="s">
        <v>231</v>
      </c>
      <c r="B34" s="140" t="s">
        <v>222</v>
      </c>
      <c r="C34" s="142">
        <v>0</v>
      </c>
      <c r="D34" s="141"/>
      <c r="E34" s="141"/>
      <c r="F34" s="141"/>
      <c r="G34" s="141"/>
      <c r="H34" s="141"/>
      <c r="I34" s="142">
        <v>0</v>
      </c>
      <c r="J34" s="214">
        <v>0</v>
      </c>
      <c r="K34" s="142">
        <v>0</v>
      </c>
      <c r="L34" s="142">
        <v>0</v>
      </c>
      <c r="M34" s="142">
        <v>0</v>
      </c>
      <c r="N34" s="142">
        <v>0</v>
      </c>
      <c r="O34" s="142">
        <v>0</v>
      </c>
      <c r="P34" s="142">
        <v>0</v>
      </c>
      <c r="Q34" s="142">
        <v>0</v>
      </c>
      <c r="R34" s="142">
        <v>0</v>
      </c>
      <c r="S34" s="154"/>
    </row>
    <row r="35" spans="1:19" s="143" customFormat="1" x14ac:dyDescent="0.25">
      <c r="A35" s="139" t="s">
        <v>393</v>
      </c>
      <c r="B35" s="140" t="s">
        <v>232</v>
      </c>
      <c r="C35" s="142">
        <v>0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214">
        <v>0</v>
      </c>
      <c r="K35" s="142">
        <v>0</v>
      </c>
      <c r="L35" s="142">
        <v>0</v>
      </c>
      <c r="M35" s="142">
        <v>0</v>
      </c>
      <c r="N35" s="142">
        <v>0</v>
      </c>
      <c r="O35" s="142">
        <v>0</v>
      </c>
      <c r="P35" s="142">
        <v>0</v>
      </c>
      <c r="Q35" s="142">
        <v>0</v>
      </c>
      <c r="R35" s="142">
        <v>0</v>
      </c>
      <c r="S35" s="154"/>
    </row>
    <row r="36" spans="1:19" s="143" customFormat="1" x14ac:dyDescent="0.25">
      <c r="A36" s="139" t="s">
        <v>394</v>
      </c>
      <c r="B36" s="140" t="s">
        <v>233</v>
      </c>
      <c r="C36" s="142">
        <v>0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214">
        <v>0</v>
      </c>
      <c r="K36" s="142">
        <v>0</v>
      </c>
      <c r="L36" s="142">
        <v>0</v>
      </c>
      <c r="M36" s="142">
        <v>0</v>
      </c>
      <c r="N36" s="142">
        <v>0</v>
      </c>
      <c r="O36" s="142">
        <v>0</v>
      </c>
      <c r="P36" s="142">
        <v>0</v>
      </c>
      <c r="Q36" s="142">
        <v>0</v>
      </c>
      <c r="R36" s="142">
        <v>0</v>
      </c>
      <c r="S36" s="154"/>
    </row>
    <row r="37" spans="1:19" s="143" customFormat="1" x14ac:dyDescent="0.25">
      <c r="A37" s="139" t="s">
        <v>395</v>
      </c>
      <c r="B37" s="140" t="s">
        <v>234</v>
      </c>
      <c r="C37" s="141">
        <f>C9+C27+C31+C35+C36</f>
        <v>19762.428347238234</v>
      </c>
      <c r="D37" s="141">
        <f>D9+D27+D31+D35+D36</f>
        <v>1521.0238270536133</v>
      </c>
      <c r="E37" s="141" t="e">
        <f>E9+E27+E31+E35+E36</f>
        <v>#REF!</v>
      </c>
      <c r="F37" s="141" t="e">
        <f>F9+F27+F31+F35+F36</f>
        <v>#REF!</v>
      </c>
      <c r="G37" s="142">
        <f t="shared" ref="G37:R37" si="25">G9+G27+G31+G35+G36</f>
        <v>12547.659848343454</v>
      </c>
      <c r="H37" s="142">
        <f t="shared" si="25"/>
        <v>1601.7152972608435</v>
      </c>
      <c r="I37" s="142" t="e">
        <f t="shared" si="25"/>
        <v>#REF!</v>
      </c>
      <c r="J37" s="214" t="e">
        <f t="shared" si="25"/>
        <v>#REF!</v>
      </c>
      <c r="K37" s="142">
        <f t="shared" si="25"/>
        <v>6763.5751566880808</v>
      </c>
      <c r="L37" s="142">
        <f t="shared" si="25"/>
        <v>1412.3910696238765</v>
      </c>
      <c r="M37" s="142" t="e">
        <f t="shared" si="25"/>
        <v>#REF!</v>
      </c>
      <c r="N37" s="142" t="e">
        <f t="shared" si="25"/>
        <v>#REF!</v>
      </c>
      <c r="O37" s="142">
        <f t="shared" si="25"/>
        <v>451.19334220670356</v>
      </c>
      <c r="P37" s="142">
        <f t="shared" si="25"/>
        <v>1218.8419269621525</v>
      </c>
      <c r="Q37" s="142" t="e">
        <f t="shared" si="25"/>
        <v>#REF!</v>
      </c>
      <c r="R37" s="142" t="e">
        <f t="shared" si="25"/>
        <v>#REF!</v>
      </c>
      <c r="S37" s="150"/>
    </row>
    <row r="38" spans="1:19" s="143" customFormat="1" hidden="1" x14ac:dyDescent="0.25">
      <c r="A38" s="139" t="s">
        <v>235</v>
      </c>
      <c r="B38" s="140" t="s">
        <v>236</v>
      </c>
      <c r="C38" s="153">
        <v>0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228">
        <v>0</v>
      </c>
      <c r="K38" s="153">
        <v>0</v>
      </c>
      <c r="L38" s="153">
        <v>0</v>
      </c>
      <c r="M38" s="153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0"/>
    </row>
    <row r="39" spans="1:19" s="143" customFormat="1" x14ac:dyDescent="0.25">
      <c r="A39" s="139" t="s">
        <v>396</v>
      </c>
      <c r="B39" s="140" t="s">
        <v>238</v>
      </c>
      <c r="C39" s="153">
        <v>0</v>
      </c>
      <c r="D39" s="153">
        <v>0</v>
      </c>
      <c r="E39" s="153">
        <v>0</v>
      </c>
      <c r="F39" s="153">
        <v>0</v>
      </c>
      <c r="G39" s="153">
        <v>0</v>
      </c>
      <c r="H39" s="153">
        <v>0</v>
      </c>
      <c r="I39" s="153">
        <v>0</v>
      </c>
      <c r="J39" s="228">
        <v>0</v>
      </c>
      <c r="K39" s="153">
        <v>0</v>
      </c>
      <c r="L39" s="153">
        <v>0</v>
      </c>
      <c r="M39" s="153">
        <v>0</v>
      </c>
      <c r="N39" s="153">
        <v>0</v>
      </c>
      <c r="O39" s="153">
        <v>0</v>
      </c>
      <c r="P39" s="153">
        <v>0</v>
      </c>
      <c r="Q39" s="153">
        <v>0</v>
      </c>
      <c r="R39" s="153">
        <v>0</v>
      </c>
      <c r="S39" s="150"/>
    </row>
    <row r="40" spans="1:19" hidden="1" x14ac:dyDescent="0.25">
      <c r="A40" s="203" t="s">
        <v>239</v>
      </c>
      <c r="B40" s="155" t="s">
        <v>240</v>
      </c>
      <c r="C40" s="156" t="s">
        <v>241</v>
      </c>
      <c r="D40" s="156" t="s">
        <v>241</v>
      </c>
      <c r="E40" s="156" t="s">
        <v>241</v>
      </c>
      <c r="F40" s="156" t="s">
        <v>241</v>
      </c>
      <c r="G40" s="156"/>
      <c r="H40" s="156"/>
      <c r="I40" s="147" t="s">
        <v>241</v>
      </c>
      <c r="J40" s="148" t="s">
        <v>241</v>
      </c>
      <c r="K40" s="147"/>
      <c r="L40" s="147"/>
      <c r="M40" s="147" t="s">
        <v>241</v>
      </c>
      <c r="N40" s="147" t="s">
        <v>241</v>
      </c>
      <c r="O40" s="147"/>
      <c r="P40" s="147"/>
      <c r="Q40" s="147" t="s">
        <v>241</v>
      </c>
      <c r="R40" s="147" t="s">
        <v>241</v>
      </c>
      <c r="S40" s="150"/>
    </row>
    <row r="41" spans="1:19" hidden="1" x14ac:dyDescent="0.25">
      <c r="A41" s="203" t="s">
        <v>242</v>
      </c>
      <c r="B41" s="155" t="s">
        <v>243</v>
      </c>
      <c r="C41" s="156" t="s">
        <v>241</v>
      </c>
      <c r="D41" s="156" t="s">
        <v>241</v>
      </c>
      <c r="E41" s="156" t="s">
        <v>241</v>
      </c>
      <c r="F41" s="156" t="s">
        <v>241</v>
      </c>
      <c r="G41" s="156"/>
      <c r="H41" s="156"/>
      <c r="I41" s="147" t="s">
        <v>241</v>
      </c>
      <c r="J41" s="148" t="s">
        <v>241</v>
      </c>
      <c r="K41" s="147"/>
      <c r="L41" s="147"/>
      <c r="M41" s="147" t="s">
        <v>241</v>
      </c>
      <c r="N41" s="147" t="s">
        <v>241</v>
      </c>
      <c r="O41" s="147"/>
      <c r="P41" s="147"/>
      <c r="Q41" s="147" t="s">
        <v>241</v>
      </c>
      <c r="R41" s="147" t="s">
        <v>241</v>
      </c>
      <c r="S41" s="150"/>
    </row>
    <row r="42" spans="1:19" hidden="1" x14ac:dyDescent="0.25">
      <c r="A42" s="203" t="s">
        <v>244</v>
      </c>
      <c r="B42" s="155" t="s">
        <v>245</v>
      </c>
      <c r="C42" s="156" t="s">
        <v>241</v>
      </c>
      <c r="D42" s="156" t="s">
        <v>241</v>
      </c>
      <c r="E42" s="156" t="s">
        <v>241</v>
      </c>
      <c r="F42" s="156" t="s">
        <v>241</v>
      </c>
      <c r="G42" s="156"/>
      <c r="H42" s="156"/>
      <c r="I42" s="147" t="s">
        <v>241</v>
      </c>
      <c r="J42" s="148" t="s">
        <v>241</v>
      </c>
      <c r="K42" s="147"/>
      <c r="L42" s="147"/>
      <c r="M42" s="147" t="s">
        <v>241</v>
      </c>
      <c r="N42" s="147" t="s">
        <v>241</v>
      </c>
      <c r="O42" s="147"/>
      <c r="P42" s="147"/>
      <c r="Q42" s="147" t="s">
        <v>241</v>
      </c>
      <c r="R42" s="147" t="s">
        <v>241</v>
      </c>
      <c r="S42" s="150"/>
    </row>
    <row r="43" spans="1:19" hidden="1" x14ac:dyDescent="0.25">
      <c r="A43" s="203" t="s">
        <v>246</v>
      </c>
      <c r="B43" s="155" t="s">
        <v>247</v>
      </c>
      <c r="C43" s="156" t="s">
        <v>241</v>
      </c>
      <c r="D43" s="156" t="s">
        <v>241</v>
      </c>
      <c r="E43" s="156" t="s">
        <v>241</v>
      </c>
      <c r="F43" s="156" t="s">
        <v>241</v>
      </c>
      <c r="G43" s="156"/>
      <c r="H43" s="156"/>
      <c r="I43" s="147" t="s">
        <v>241</v>
      </c>
      <c r="J43" s="148" t="s">
        <v>241</v>
      </c>
      <c r="K43" s="147"/>
      <c r="L43" s="147"/>
      <c r="M43" s="147" t="s">
        <v>241</v>
      </c>
      <c r="N43" s="147" t="s">
        <v>241</v>
      </c>
      <c r="O43" s="147"/>
      <c r="P43" s="147"/>
      <c r="Q43" s="147" t="s">
        <v>241</v>
      </c>
      <c r="R43" s="147" t="s">
        <v>241</v>
      </c>
      <c r="S43" s="150"/>
    </row>
    <row r="44" spans="1:19" hidden="1" x14ac:dyDescent="0.25">
      <c r="A44" s="203" t="s">
        <v>248</v>
      </c>
      <c r="B44" s="155" t="s">
        <v>249</v>
      </c>
      <c r="C44" s="156" t="s">
        <v>241</v>
      </c>
      <c r="D44" s="156" t="s">
        <v>241</v>
      </c>
      <c r="E44" s="156" t="s">
        <v>241</v>
      </c>
      <c r="F44" s="156" t="s">
        <v>241</v>
      </c>
      <c r="G44" s="156"/>
      <c r="H44" s="156"/>
      <c r="I44" s="147" t="s">
        <v>241</v>
      </c>
      <c r="J44" s="148" t="s">
        <v>241</v>
      </c>
      <c r="K44" s="147"/>
      <c r="L44" s="147"/>
      <c r="M44" s="147" t="s">
        <v>241</v>
      </c>
      <c r="N44" s="147" t="s">
        <v>241</v>
      </c>
      <c r="O44" s="147"/>
      <c r="P44" s="147"/>
      <c r="Q44" s="147" t="s">
        <v>241</v>
      </c>
      <c r="R44" s="147" t="s">
        <v>241</v>
      </c>
      <c r="S44" s="150"/>
    </row>
    <row r="45" spans="1:19" s="143" customFormat="1" ht="21" x14ac:dyDescent="0.25">
      <c r="A45" s="139" t="s">
        <v>235</v>
      </c>
      <c r="B45" s="140" t="s">
        <v>251</v>
      </c>
      <c r="C45" s="141">
        <f>C37+C39</f>
        <v>19762.428347238234</v>
      </c>
      <c r="D45" s="141">
        <f>D37+D39</f>
        <v>1521.0238270536133</v>
      </c>
      <c r="E45" s="141" t="e">
        <f>E37+E39</f>
        <v>#REF!</v>
      </c>
      <c r="F45" s="141" t="e">
        <f t="shared" ref="F45:R45" si="26">F37+F39</f>
        <v>#REF!</v>
      </c>
      <c r="G45" s="142">
        <f t="shared" si="26"/>
        <v>12547.659848343454</v>
      </c>
      <c r="H45" s="142">
        <f t="shared" si="26"/>
        <v>1601.7152972608435</v>
      </c>
      <c r="I45" s="142" t="e">
        <f t="shared" si="26"/>
        <v>#REF!</v>
      </c>
      <c r="J45" s="214" t="e">
        <f t="shared" si="26"/>
        <v>#REF!</v>
      </c>
      <c r="K45" s="142">
        <f>K37+K39+K38</f>
        <v>6763.5751566880808</v>
      </c>
      <c r="L45" s="142">
        <f>L37+L39+L38</f>
        <v>1412.3910696238765</v>
      </c>
      <c r="M45" s="142" t="e">
        <f>M37+M39+M38</f>
        <v>#REF!</v>
      </c>
      <c r="N45" s="142" t="e">
        <f>N37+N39+N38</f>
        <v>#REF!</v>
      </c>
      <c r="O45" s="142">
        <f>O37+O39</f>
        <v>451.19334220670356</v>
      </c>
      <c r="P45" s="142">
        <f>P37+P39</f>
        <v>1218.8419269621525</v>
      </c>
      <c r="Q45" s="142" t="e">
        <f t="shared" si="26"/>
        <v>#REF!</v>
      </c>
      <c r="R45" s="142" t="e">
        <f t="shared" si="26"/>
        <v>#REF!</v>
      </c>
      <c r="S45" s="150"/>
    </row>
    <row r="46" spans="1:19" s="143" customFormat="1" x14ac:dyDescent="0.25">
      <c r="A46" s="139" t="s">
        <v>237</v>
      </c>
      <c r="B46" s="140" t="s">
        <v>253</v>
      </c>
      <c r="C46" s="157">
        <f>IFERROR(C45*1000/C47,0)</f>
        <v>0</v>
      </c>
      <c r="D46" s="157">
        <f>D45</f>
        <v>1521.0238270536133</v>
      </c>
      <c r="E46" s="157">
        <f>IFERROR(E45*1000/E47,0)</f>
        <v>0</v>
      </c>
      <c r="F46" s="157" t="e">
        <f>F45</f>
        <v>#REF!</v>
      </c>
      <c r="G46" s="142" t="s">
        <v>29</v>
      </c>
      <c r="H46" s="142">
        <f>H45</f>
        <v>1601.7152972608435</v>
      </c>
      <c r="I46" s="142" t="s">
        <v>29</v>
      </c>
      <c r="J46" s="214" t="e">
        <f>J45</f>
        <v>#REF!</v>
      </c>
      <c r="K46" s="142" t="s">
        <v>29</v>
      </c>
      <c r="L46" s="142">
        <f>L45</f>
        <v>1412.3910696238765</v>
      </c>
      <c r="M46" s="142" t="s">
        <v>29</v>
      </c>
      <c r="N46" s="142" t="e">
        <f>N45</f>
        <v>#REF!</v>
      </c>
      <c r="O46" s="142" t="s">
        <v>29</v>
      </c>
      <c r="P46" s="142">
        <f>P45</f>
        <v>1218.8419269621525</v>
      </c>
      <c r="Q46" s="142" t="s">
        <v>29</v>
      </c>
      <c r="R46" s="142" t="e">
        <f>R45</f>
        <v>#REF!</v>
      </c>
    </row>
    <row r="47" spans="1:19" s="159" customFormat="1" ht="12" customHeight="1" x14ac:dyDescent="0.25">
      <c r="A47" s="226" t="s">
        <v>382</v>
      </c>
      <c r="B47" s="144" t="s">
        <v>255</v>
      </c>
      <c r="C47" s="158" t="s">
        <v>29</v>
      </c>
      <c r="D47" s="145">
        <f>D11+D15</f>
        <v>1044.553689776666</v>
      </c>
      <c r="E47" s="158" t="s">
        <v>29</v>
      </c>
      <c r="F47" s="145">
        <f>F11+F15</f>
        <v>1683.8</v>
      </c>
      <c r="G47" s="147" t="s">
        <v>29</v>
      </c>
      <c r="H47" s="147">
        <f>H11</f>
        <v>1113.8637820883089</v>
      </c>
      <c r="I47" s="147" t="s">
        <v>29</v>
      </c>
      <c r="J47" s="148">
        <f>J11</f>
        <v>1076.55</v>
      </c>
      <c r="K47" s="147" t="s">
        <v>29</v>
      </c>
      <c r="L47" s="147">
        <f>L11+L15</f>
        <v>953.19358291003437</v>
      </c>
      <c r="M47" s="147" t="s">
        <v>29</v>
      </c>
      <c r="N47" s="147">
        <f>N11+N15</f>
        <v>2569.5700000000002</v>
      </c>
      <c r="O47" s="147" t="s">
        <v>29</v>
      </c>
      <c r="P47" s="147">
        <f>P11+P15-0.01</f>
        <v>759.64444024831016</v>
      </c>
      <c r="Q47" s="147" t="s">
        <v>29</v>
      </c>
      <c r="R47" s="147">
        <f>R11+R15-0.01</f>
        <v>3076.5799999999995</v>
      </c>
    </row>
    <row r="48" spans="1:19" s="159" customFormat="1" ht="12" customHeight="1" x14ac:dyDescent="0.25">
      <c r="A48" s="226" t="s">
        <v>383</v>
      </c>
      <c r="B48" s="144" t="s">
        <v>257</v>
      </c>
      <c r="C48" s="158" t="s">
        <v>29</v>
      </c>
      <c r="D48" s="160">
        <f>D46-D47</f>
        <v>476.4701372769473</v>
      </c>
      <c r="E48" s="158" t="s">
        <v>29</v>
      </c>
      <c r="F48" s="160" t="e">
        <f>F46-F47</f>
        <v>#REF!</v>
      </c>
      <c r="G48" s="147" t="s">
        <v>29</v>
      </c>
      <c r="H48" s="152">
        <f>H46-H47</f>
        <v>487.85151517253462</v>
      </c>
      <c r="I48" s="147" t="s">
        <v>29</v>
      </c>
      <c r="J48" s="146" t="e">
        <f>J46-J47</f>
        <v>#REF!</v>
      </c>
      <c r="K48" s="147" t="s">
        <v>29</v>
      </c>
      <c r="L48" s="152">
        <f>L46-L47</f>
        <v>459.19748671384218</v>
      </c>
      <c r="M48" s="147" t="s">
        <v>29</v>
      </c>
      <c r="N48" s="152" t="e">
        <f>N46-N47</f>
        <v>#REF!</v>
      </c>
      <c r="O48" s="147" t="s">
        <v>29</v>
      </c>
      <c r="P48" s="152">
        <f>P46-P47</f>
        <v>459.1974867138423</v>
      </c>
      <c r="Q48" s="147" t="s">
        <v>29</v>
      </c>
      <c r="R48" s="152" t="e">
        <f>R46-R47</f>
        <v>#REF!</v>
      </c>
    </row>
    <row r="49" spans="1:18" s="143" customFormat="1" ht="11.25" customHeight="1" x14ac:dyDescent="0.25">
      <c r="A49" s="139" t="s">
        <v>250</v>
      </c>
      <c r="B49" s="140" t="s">
        <v>259</v>
      </c>
      <c r="C49" s="161" t="s">
        <v>29</v>
      </c>
      <c r="D49" s="162">
        <f>(D11+D15)/D37*100</f>
        <v>68.674380453334436</v>
      </c>
      <c r="E49" s="161" t="s">
        <v>29</v>
      </c>
      <c r="F49" s="162" t="e">
        <f>(F11+F15)/F37*100</f>
        <v>#REF!</v>
      </c>
      <c r="G49" s="142" t="s">
        <v>29</v>
      </c>
      <c r="H49" s="153">
        <f>H11/H37*100</f>
        <v>69.541933200811116</v>
      </c>
      <c r="I49" s="142" t="s">
        <v>29</v>
      </c>
      <c r="J49" s="228" t="e">
        <f>J11/J37*100</f>
        <v>#REF!</v>
      </c>
      <c r="K49" s="142" t="s">
        <v>29</v>
      </c>
      <c r="L49" s="153">
        <f>(L11+L15)/L37*100</f>
        <v>67.487936125500454</v>
      </c>
      <c r="M49" s="142" t="s">
        <v>29</v>
      </c>
      <c r="N49" s="153" t="e">
        <f>(N11+N15)/N37*100</f>
        <v>#REF!</v>
      </c>
      <c r="O49" s="142" t="s">
        <v>29</v>
      </c>
      <c r="P49" s="153">
        <f>(P11+P15)/P37*100</f>
        <v>62.325919665536652</v>
      </c>
      <c r="Q49" s="142" t="s">
        <v>29</v>
      </c>
      <c r="R49" s="153" t="e">
        <f>(R11+R15)/R37*100</f>
        <v>#REF!</v>
      </c>
    </row>
    <row r="50" spans="1:18" s="143" customFormat="1" ht="10.5" customHeight="1" x14ac:dyDescent="0.25">
      <c r="A50" s="139" t="s">
        <v>252</v>
      </c>
      <c r="B50" s="140" t="s">
        <v>261</v>
      </c>
      <c r="C50" s="161" t="s">
        <v>29</v>
      </c>
      <c r="D50" s="162">
        <f>100-D49</f>
        <v>31.325619546665564</v>
      </c>
      <c r="E50" s="161" t="s">
        <v>29</v>
      </c>
      <c r="F50" s="162" t="e">
        <f>100-F49</f>
        <v>#REF!</v>
      </c>
      <c r="G50" s="142" t="s">
        <v>29</v>
      </c>
      <c r="H50" s="153">
        <f>100-H49</f>
        <v>30.458066799188884</v>
      </c>
      <c r="I50" s="142" t="s">
        <v>29</v>
      </c>
      <c r="J50" s="228" t="e">
        <f>100-J49</f>
        <v>#REF!</v>
      </c>
      <c r="K50" s="142" t="s">
        <v>29</v>
      </c>
      <c r="L50" s="153">
        <f>100-L49</f>
        <v>32.512063874499546</v>
      </c>
      <c r="M50" s="142" t="s">
        <v>29</v>
      </c>
      <c r="N50" s="153" t="e">
        <f>100-N49</f>
        <v>#REF!</v>
      </c>
      <c r="O50" s="142" t="s">
        <v>29</v>
      </c>
      <c r="P50" s="153">
        <f>100-P49</f>
        <v>37.674080334463348</v>
      </c>
      <c r="Q50" s="142" t="s">
        <v>29</v>
      </c>
      <c r="R50" s="153" t="e">
        <f>100-R49</f>
        <v>#REF!</v>
      </c>
    </row>
    <row r="51" spans="1:18" s="143" customFormat="1" ht="12" customHeight="1" x14ac:dyDescent="0.25">
      <c r="A51" s="139" t="s">
        <v>258</v>
      </c>
      <c r="B51" s="140" t="s">
        <v>263</v>
      </c>
      <c r="C51" s="220">
        <f>G51+K51+O51</f>
        <v>12992.846000000001</v>
      </c>
      <c r="D51" s="220" t="s">
        <v>29</v>
      </c>
      <c r="E51" s="220">
        <f>I51+M51+Q51</f>
        <v>12992.846000000001</v>
      </c>
      <c r="F51" s="220" t="s">
        <v>29</v>
      </c>
      <c r="G51" s="220">
        <v>7833.8889999999992</v>
      </c>
      <c r="H51" s="220" t="s">
        <v>29</v>
      </c>
      <c r="I51" s="220">
        <v>7833.8889999999992</v>
      </c>
      <c r="J51" s="229" t="s">
        <v>29</v>
      </c>
      <c r="K51" s="220">
        <v>4788.7750000000005</v>
      </c>
      <c r="L51" s="220" t="s">
        <v>29</v>
      </c>
      <c r="M51" s="220">
        <v>4788.7750000000005</v>
      </c>
      <c r="N51" s="220" t="s">
        <v>29</v>
      </c>
      <c r="O51" s="220">
        <v>370.18200000000002</v>
      </c>
      <c r="P51" s="142" t="s">
        <v>29</v>
      </c>
      <c r="Q51" s="220">
        <v>370.18200000000002</v>
      </c>
      <c r="R51" s="142" t="s">
        <v>29</v>
      </c>
    </row>
    <row r="52" spans="1:18" s="143" customFormat="1" ht="10.5" customHeight="1" x14ac:dyDescent="0.25">
      <c r="A52" s="139" t="s">
        <v>260</v>
      </c>
      <c r="B52" s="140" t="s">
        <v>264</v>
      </c>
      <c r="C52" s="162">
        <v>0</v>
      </c>
      <c r="D52" s="162">
        <v>0</v>
      </c>
      <c r="E52" s="162">
        <v>0</v>
      </c>
      <c r="F52" s="162">
        <v>0</v>
      </c>
      <c r="G52" s="162">
        <v>0</v>
      </c>
      <c r="H52" s="162">
        <v>0</v>
      </c>
      <c r="I52" s="162">
        <v>0</v>
      </c>
      <c r="J52" s="230">
        <v>0</v>
      </c>
      <c r="K52" s="162">
        <v>0</v>
      </c>
      <c r="L52" s="162">
        <v>0</v>
      </c>
      <c r="M52" s="162">
        <v>0</v>
      </c>
      <c r="N52" s="162">
        <v>0</v>
      </c>
      <c r="O52" s="162">
        <v>0</v>
      </c>
      <c r="P52" s="162">
        <v>0</v>
      </c>
      <c r="Q52" s="162">
        <v>0</v>
      </c>
      <c r="R52" s="162">
        <v>0</v>
      </c>
    </row>
    <row r="53" spans="1:18" x14ac:dyDescent="0.25">
      <c r="A53" s="163"/>
      <c r="B53" s="164"/>
      <c r="C53" s="164"/>
      <c r="D53" s="164"/>
      <c r="E53" s="165"/>
      <c r="F53" s="165"/>
      <c r="G53" s="165"/>
      <c r="H53" s="165"/>
      <c r="I53" s="166"/>
      <c r="J53" s="225"/>
      <c r="K53" s="165"/>
      <c r="L53" s="165"/>
      <c r="M53" s="166"/>
      <c r="N53" s="165"/>
      <c r="O53" s="165"/>
      <c r="P53" s="165"/>
      <c r="Q53" s="166"/>
      <c r="R53" s="165"/>
    </row>
    <row r="54" spans="1:18" s="173" customFormat="1" ht="14.25" x14ac:dyDescent="0.2">
      <c r="A54" s="167"/>
      <c r="B54" s="168" t="s">
        <v>132</v>
      </c>
      <c r="C54" s="249"/>
      <c r="D54" s="249"/>
      <c r="E54" s="169"/>
      <c r="F54" s="170"/>
      <c r="G54" s="172" t="s">
        <v>133</v>
      </c>
      <c r="H54" s="172"/>
      <c r="I54" s="171"/>
      <c r="J54" s="250"/>
      <c r="K54" s="169"/>
      <c r="L54" s="169"/>
      <c r="O54" s="169"/>
      <c r="P54" s="169"/>
      <c r="Q54" s="169"/>
      <c r="R54" s="170"/>
    </row>
    <row r="55" spans="1:18" s="173" customFormat="1" ht="14.25" x14ac:dyDescent="0.2">
      <c r="A55" s="167"/>
      <c r="B55" s="174" t="s">
        <v>265</v>
      </c>
      <c r="C55" s="174"/>
      <c r="D55" s="174"/>
      <c r="E55" s="170"/>
      <c r="F55" s="170"/>
      <c r="G55" s="174" t="s">
        <v>266</v>
      </c>
      <c r="H55" s="170"/>
      <c r="I55" s="170"/>
      <c r="J55" s="231"/>
      <c r="K55" s="170"/>
      <c r="L55" s="170"/>
      <c r="O55" s="170"/>
      <c r="P55" s="170"/>
      <c r="Q55" s="170"/>
      <c r="R55" s="170"/>
    </row>
    <row r="56" spans="1:18" s="137" customFormat="1" x14ac:dyDescent="0.25">
      <c r="A56" s="175"/>
      <c r="J56" s="232"/>
    </row>
  </sheetData>
  <mergeCells count="17">
    <mergeCell ref="K6:L6"/>
    <mergeCell ref="M6:N6"/>
    <mergeCell ref="N1:R1"/>
    <mergeCell ref="A2:R2"/>
    <mergeCell ref="A3:R3"/>
    <mergeCell ref="A5:A7"/>
    <mergeCell ref="B5:B7"/>
    <mergeCell ref="C5:F5"/>
    <mergeCell ref="G5:J5"/>
    <mergeCell ref="K5:N5"/>
    <mergeCell ref="O5:R5"/>
    <mergeCell ref="O6:P6"/>
    <mergeCell ref="Q6:R6"/>
    <mergeCell ref="C6:D6"/>
    <mergeCell ref="E6:F6"/>
    <mergeCell ref="G6:H6"/>
    <mergeCell ref="I6:J6"/>
  </mergeCells>
  <conditionalFormatting sqref="A3">
    <cfRule type="cellIs" dxfId="38" priority="3" operator="equal">
      <formula>0</formula>
    </cfRule>
  </conditionalFormatting>
  <conditionalFormatting sqref="B1:D1">
    <cfRule type="containsText" dxfId="37" priority="2" operator="containsText" text="Для корек">
      <formula>NOT(ISERROR(SEARCH("Для корек",B1)))</formula>
    </cfRule>
  </conditionalFormatting>
  <pageMargins left="0.59" right="0.26" top="0.72" bottom="0.28999999999999998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7</vt:i4>
      </vt:variant>
    </vt:vector>
  </HeadingPairs>
  <TitlesOfParts>
    <vt:vector size="31" baseType="lpstr">
      <vt:lpstr>Коротка інструкція</vt:lpstr>
      <vt:lpstr>Покупна ТЕ</vt:lpstr>
      <vt:lpstr>Газ</vt:lpstr>
      <vt:lpstr>1_РОЗПОДІЛ ПЕРСОНАЛУ</vt:lpstr>
      <vt:lpstr>Витобництво ТЕ</vt:lpstr>
      <vt:lpstr>Транспортування ТЕ</vt:lpstr>
      <vt:lpstr>Постачання ТЕ</vt:lpstr>
      <vt:lpstr>Теплова енергія</vt:lpstr>
      <vt:lpstr>Телова енергія1</vt:lpstr>
      <vt:lpstr>Порівняння</vt:lpstr>
      <vt:lpstr>3_Розрахунок ФОП(опал)</vt:lpstr>
      <vt:lpstr>4_Розрахунок ФОП(міжопал)</vt:lpstr>
      <vt:lpstr>5_Зведені дані</vt:lpstr>
      <vt:lpstr>Печать(опал)</vt:lpstr>
      <vt:lpstr>Печать(міжопал)</vt:lpstr>
      <vt:lpstr>Порівняння ФОП</vt:lpstr>
      <vt:lpstr>Ел.нов.</vt:lpstr>
      <vt:lpstr>Титул</vt:lpstr>
      <vt:lpstr>2_Вихідні дані</vt:lpstr>
      <vt:lpstr>Ел. стар.</vt:lpstr>
      <vt:lpstr>Розрахунок</vt:lpstr>
      <vt:lpstr>Лист1</vt:lpstr>
      <vt:lpstr>Лист2</vt:lpstr>
      <vt:lpstr>Лист3</vt:lpstr>
      <vt:lpstr>'1_РОЗПОДІЛ ПЕРСОНАЛУ'!Заголовки_для_печати</vt:lpstr>
      <vt:lpstr>'3_Розрахунок ФОП(опал)'!Заголовки_для_печати</vt:lpstr>
      <vt:lpstr>'4_Розрахунок ФОП(міжопал)'!Заголовки_для_печати</vt:lpstr>
      <vt:lpstr>'Печать(міжопал)'!Заголовки_для_печати</vt:lpstr>
      <vt:lpstr>'Печать(опал)'!Заголовки_для_печати</vt:lpstr>
      <vt:lpstr>'Транспортування ТЕ'!Заголовки_для_печати</vt:lpstr>
      <vt:lpstr>'Коротка інструкція'!Область_печати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Plan5</dc:creator>
  <cp:lastModifiedBy>B A</cp:lastModifiedBy>
  <cp:lastPrinted>2021-10-06T08:31:30Z</cp:lastPrinted>
  <dcterms:created xsi:type="dcterms:W3CDTF">2013-03-16T08:46:25Z</dcterms:created>
  <dcterms:modified xsi:type="dcterms:W3CDTF">2021-10-25T13:57:34Z</dcterms:modified>
</cp:coreProperties>
</file>